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zeinh\Downloads\"/>
    </mc:Choice>
  </mc:AlternateContent>
  <xr:revisionPtr revIDLastSave="0" documentId="13_ncr:1_{D98EAEAF-7B34-4368-857D-1F2BEBA48074}" xr6:coauthVersionLast="47" xr6:coauthVersionMax="47" xr10:uidLastSave="{00000000-0000-0000-0000-000000000000}"/>
  <workbookProtection workbookAlgorithmName="SHA-512" workbookHashValue="N5chObEjjb03zzNXkWa4huETbKAFVrEt1JbUwpU+6w/R36ZT3HXAi20EKS0YN3lBS9LV0ZlChglyNTEdsA8GYg==" workbookSaltValue="8EMfRcJXsmBzJ6bVavg8Kw==" workbookSpinCount="100000" lockStructure="1"/>
  <bookViews>
    <workbookView xWindow="4050" yWindow="2610" windowWidth="22320" windowHeight="12495" tabRatio="0" activeTab="1" xr2:uid="{00000000-000D-0000-FFFF-FFFF00000000}"/>
  </bookViews>
  <sheets>
    <sheet name="RESULT" sheetId="1" r:id="rId1"/>
    <sheet name="DATA ENTRY" sheetId="2" r:id="rId2"/>
    <sheet name="Read Me" sheetId="7" r:id="rId3"/>
    <sheet name="ST LEDGER" sheetId="6" r:id="rId4"/>
    <sheet name="LEDGER" sheetId="4" state="veryHidden" r:id="rId5"/>
    <sheet name="Sub Ref" sheetId="3" r:id="rId6"/>
    <sheet name="MARK LOOKUP" sheetId="5" state="veryHidden" r:id="rId7"/>
  </sheets>
  <definedNames>
    <definedName name="_xlnm.Print_Area" localSheetId="0">RESULT!$F$1:$Q$45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8" i="1" l="1"/>
  <c r="AP9" i="4" l="1"/>
  <c r="W9" i="6" s="1"/>
  <c r="AP20" i="4"/>
  <c r="AP24" i="4"/>
  <c r="AP26" i="4"/>
  <c r="W26" i="6" s="1"/>
  <c r="AP38" i="4"/>
  <c r="AP39" i="4"/>
  <c r="AP52" i="4"/>
  <c r="AP58" i="4"/>
  <c r="AP63" i="4"/>
  <c r="AP65" i="4"/>
  <c r="AP66" i="4"/>
  <c r="W66" i="6" s="1"/>
  <c r="AP67" i="4"/>
  <c r="W67" i="6" s="1"/>
  <c r="AP68" i="4"/>
  <c r="W68" i="6" s="1"/>
  <c r="AP69" i="4"/>
  <c r="W69" i="6" s="1"/>
  <c r="AP71" i="4"/>
  <c r="AP72" i="4"/>
  <c r="W72" i="6" s="1"/>
  <c r="AP73" i="4"/>
  <c r="AP74" i="4"/>
  <c r="W74" i="6" s="1"/>
  <c r="AP75" i="4"/>
  <c r="AP76" i="4"/>
  <c r="W76" i="6" s="1"/>
  <c r="AP77" i="4"/>
  <c r="W77" i="6" s="1"/>
  <c r="AP78" i="4"/>
  <c r="W78" i="6" s="1"/>
  <c r="AP80" i="4"/>
  <c r="AP81" i="4"/>
  <c r="W81" i="6" s="1"/>
  <c r="AP85" i="4"/>
  <c r="W85" i="6" s="1"/>
  <c r="AP86" i="4"/>
  <c r="AP87" i="4"/>
  <c r="AP88" i="4"/>
  <c r="AP89" i="4"/>
  <c r="AP90" i="4"/>
  <c r="W90" i="6" s="1"/>
  <c r="AP91" i="4"/>
  <c r="AP92" i="4"/>
  <c r="W92" i="6" s="1"/>
  <c r="AP93" i="4"/>
  <c r="W93" i="6" s="1"/>
  <c r="AP94" i="4"/>
  <c r="AP95" i="4"/>
  <c r="W95" i="6" s="1"/>
  <c r="AP96" i="4"/>
  <c r="W96" i="6" s="1"/>
  <c r="AP98" i="4"/>
  <c r="W98" i="6" s="1"/>
  <c r="AP99" i="4"/>
  <c r="AP101" i="4"/>
  <c r="AP102" i="4"/>
  <c r="W102" i="6" s="1"/>
  <c r="AP103" i="4"/>
  <c r="W103" i="6" s="1"/>
  <c r="AP104" i="4"/>
  <c r="AP105" i="4"/>
  <c r="AP106" i="4"/>
  <c r="W106" i="6" s="1"/>
  <c r="AP107" i="4"/>
  <c r="W107" i="6" s="1"/>
  <c r="AP108" i="4"/>
  <c r="AP109" i="4"/>
  <c r="AP110" i="4"/>
  <c r="W110" i="6" s="1"/>
  <c r="AP111" i="4"/>
  <c r="AP113" i="4"/>
  <c r="AP114" i="4"/>
  <c r="W114" i="6" s="1"/>
  <c r="AP115" i="4"/>
  <c r="W115" i="6" s="1"/>
  <c r="AP116" i="4"/>
  <c r="W116" i="6" s="1"/>
  <c r="AP117" i="4"/>
  <c r="AP118" i="4"/>
  <c r="W118" i="6" s="1"/>
  <c r="AP119" i="4"/>
  <c r="W119" i="6" s="1"/>
  <c r="AP120" i="4"/>
  <c r="AP121" i="4"/>
  <c r="AP122" i="4"/>
  <c r="AP123" i="4"/>
  <c r="AP124" i="4"/>
  <c r="AP125" i="4"/>
  <c r="AP126" i="4"/>
  <c r="AP127" i="4"/>
  <c r="AP128" i="4"/>
  <c r="AP129" i="4"/>
  <c r="AP130" i="4"/>
  <c r="AP131" i="4"/>
  <c r="AP132" i="4"/>
  <c r="AP133" i="4"/>
  <c r="AP134" i="4"/>
  <c r="AP135" i="4"/>
  <c r="AP136" i="4"/>
  <c r="AP137" i="4"/>
  <c r="AP138" i="4"/>
  <c r="AP139" i="4"/>
  <c r="AP140" i="4"/>
  <c r="AP141" i="4"/>
  <c r="AP142" i="4"/>
  <c r="AP143" i="4"/>
  <c r="AP144" i="4"/>
  <c r="AP145" i="4"/>
  <c r="AP146" i="4"/>
  <c r="AP147" i="4"/>
  <c r="AP148" i="4"/>
  <c r="AP149" i="4"/>
  <c r="AP150" i="4"/>
  <c r="AP151" i="4"/>
  <c r="AP152" i="4"/>
  <c r="AP153" i="4"/>
  <c r="AP154" i="4"/>
  <c r="AP155" i="4"/>
  <c r="AP156" i="4"/>
  <c r="AP157" i="4"/>
  <c r="AP158" i="4"/>
  <c r="AP159" i="4"/>
  <c r="AP160" i="4"/>
  <c r="AP161" i="4"/>
  <c r="AP162" i="4"/>
  <c r="AP163" i="4"/>
  <c r="AP164" i="4"/>
  <c r="AP165" i="4"/>
  <c r="AP166" i="4"/>
  <c r="AP167" i="4"/>
  <c r="AP168" i="4"/>
  <c r="AP169" i="4"/>
  <c r="AP170" i="4"/>
  <c r="AP171" i="4"/>
  <c r="AP172" i="4"/>
  <c r="AP173" i="4"/>
  <c r="AP174" i="4"/>
  <c r="AP175" i="4"/>
  <c r="AP176" i="4"/>
  <c r="AP177" i="4"/>
  <c r="AP178" i="4"/>
  <c r="AP179" i="4"/>
  <c r="AP180" i="4"/>
  <c r="AP181" i="4"/>
  <c r="AP182" i="4"/>
  <c r="AP183" i="4"/>
  <c r="AP184" i="4"/>
  <c r="AP185" i="4"/>
  <c r="AP186" i="4"/>
  <c r="AP187" i="4"/>
  <c r="AP188" i="4"/>
  <c r="AP189" i="4"/>
  <c r="AP190" i="4"/>
  <c r="AP191" i="4"/>
  <c r="AP192" i="4"/>
  <c r="AP193" i="4"/>
  <c r="AP194" i="4"/>
  <c r="AP195" i="4"/>
  <c r="AP196" i="4"/>
  <c r="AP197" i="4"/>
  <c r="AP198" i="4"/>
  <c r="AP199" i="4"/>
  <c r="AP200" i="4"/>
  <c r="AP201" i="4"/>
  <c r="AP202" i="4"/>
  <c r="AP203" i="4"/>
  <c r="AP204" i="4"/>
  <c r="AP205" i="4"/>
  <c r="AP206" i="4"/>
  <c r="AP207" i="4"/>
  <c r="AP208" i="4"/>
  <c r="AP209" i="4"/>
  <c r="AP210" i="4"/>
  <c r="AP211" i="4"/>
  <c r="AP212" i="4"/>
  <c r="AP213" i="4"/>
  <c r="AP214" i="4"/>
  <c r="AP215" i="4"/>
  <c r="AP216" i="4"/>
  <c r="AP217" i="4"/>
  <c r="AP218" i="4"/>
  <c r="AP219" i="4"/>
  <c r="AP220" i="4"/>
  <c r="AP221" i="4"/>
  <c r="AP222" i="4"/>
  <c r="AP223" i="4"/>
  <c r="AP224" i="4"/>
  <c r="AP225" i="4"/>
  <c r="AP226" i="4"/>
  <c r="AP227" i="4"/>
  <c r="AP228" i="4"/>
  <c r="AP229" i="4"/>
  <c r="AP230" i="4"/>
  <c r="AP231" i="4"/>
  <c r="AP232" i="4"/>
  <c r="AP233" i="4"/>
  <c r="AP234" i="4"/>
  <c r="AP235" i="4"/>
  <c r="AP236" i="4"/>
  <c r="AP237" i="4"/>
  <c r="AP238" i="4"/>
  <c r="AP239" i="4"/>
  <c r="AP240" i="4"/>
  <c r="AP241" i="4"/>
  <c r="AP242" i="4"/>
  <c r="AP243" i="4"/>
  <c r="AP244" i="4"/>
  <c r="AP245" i="4"/>
  <c r="AP246" i="4"/>
  <c r="AP247" i="4"/>
  <c r="AP248" i="4"/>
  <c r="AP249" i="4"/>
  <c r="AP250" i="4"/>
  <c r="AP251" i="4"/>
  <c r="AP252" i="4"/>
  <c r="AP253" i="4"/>
  <c r="AP254" i="4"/>
  <c r="AP255" i="4"/>
  <c r="AP256" i="4"/>
  <c r="AP257" i="4"/>
  <c r="AP258" i="4"/>
  <c r="AP259" i="4"/>
  <c r="AP260" i="4"/>
  <c r="AP261" i="4"/>
  <c r="AP262" i="4"/>
  <c r="AP263" i="4"/>
  <c r="AP264" i="4"/>
  <c r="AP265" i="4"/>
  <c r="AP266" i="4"/>
  <c r="AP267" i="4"/>
  <c r="AP268" i="4"/>
  <c r="AP269" i="4"/>
  <c r="AP270" i="4"/>
  <c r="AP271" i="4"/>
  <c r="AP272" i="4"/>
  <c r="AP273" i="4"/>
  <c r="AP274" i="4"/>
  <c r="AP275" i="4"/>
  <c r="AP276" i="4"/>
  <c r="AP277" i="4"/>
  <c r="AP278" i="4"/>
  <c r="AP279" i="4"/>
  <c r="AP280" i="4"/>
  <c r="AP281" i="4"/>
  <c r="AP282" i="4"/>
  <c r="AP283" i="4"/>
  <c r="AP284" i="4"/>
  <c r="AP285" i="4"/>
  <c r="AP286" i="4"/>
  <c r="AP287" i="4"/>
  <c r="AP288" i="4"/>
  <c r="AP289" i="4"/>
  <c r="AP290" i="4"/>
  <c r="AP291" i="4"/>
  <c r="AP292" i="4"/>
  <c r="AP293" i="4"/>
  <c r="AP294" i="4"/>
  <c r="AP295" i="4"/>
  <c r="AP296" i="4"/>
  <c r="AP297" i="4"/>
  <c r="AP298" i="4"/>
  <c r="AP299" i="4"/>
  <c r="AP300" i="4"/>
  <c r="AP301" i="4"/>
  <c r="AP302" i="4"/>
  <c r="AP303" i="4"/>
  <c r="AP304" i="4"/>
  <c r="AP305" i="4"/>
  <c r="AP306" i="4"/>
  <c r="AP307" i="4"/>
  <c r="AP308" i="4"/>
  <c r="AP309" i="4"/>
  <c r="AP310" i="4"/>
  <c r="AP311" i="4"/>
  <c r="AP312" i="4"/>
  <c r="AP313" i="4"/>
  <c r="AP314" i="4"/>
  <c r="AP315" i="4"/>
  <c r="AP316" i="4"/>
  <c r="AP317" i="4"/>
  <c r="AP318" i="4"/>
  <c r="AP319" i="4"/>
  <c r="AP320" i="4"/>
  <c r="AP321" i="4"/>
  <c r="AP322" i="4"/>
  <c r="AP323" i="4"/>
  <c r="AP324" i="4"/>
  <c r="AP325" i="4"/>
  <c r="AP326" i="4"/>
  <c r="AP327" i="4"/>
  <c r="AP328" i="4"/>
  <c r="AP329" i="4"/>
  <c r="AP330" i="4"/>
  <c r="AP331" i="4"/>
  <c r="AP332" i="4"/>
  <c r="AP333" i="4"/>
  <c r="AP334" i="4"/>
  <c r="AP335" i="4"/>
  <c r="AP336" i="4"/>
  <c r="AP337" i="4"/>
  <c r="AP338" i="4"/>
  <c r="AP339" i="4"/>
  <c r="AP340" i="4"/>
  <c r="AP341" i="4"/>
  <c r="AP342" i="4"/>
  <c r="AP343" i="4"/>
  <c r="AP344" i="4"/>
  <c r="AP345" i="4"/>
  <c r="AP346" i="4"/>
  <c r="AP347" i="4"/>
  <c r="AP348" i="4"/>
  <c r="AP349" i="4"/>
  <c r="AP350" i="4"/>
  <c r="AP351" i="4"/>
  <c r="AP352" i="4"/>
  <c r="AP353" i="4"/>
  <c r="AP354" i="4"/>
  <c r="AP355" i="4"/>
  <c r="AP356" i="4"/>
  <c r="AP357" i="4"/>
  <c r="AP358" i="4"/>
  <c r="AP359" i="4"/>
  <c r="AP360" i="4"/>
  <c r="AP361" i="4"/>
  <c r="AP362" i="4"/>
  <c r="AP363" i="4"/>
  <c r="AP364" i="4"/>
  <c r="AP365" i="4"/>
  <c r="AP366" i="4"/>
  <c r="AP367" i="4"/>
  <c r="AP368" i="4"/>
  <c r="AP369" i="4"/>
  <c r="AP370" i="4"/>
  <c r="AP371" i="4"/>
  <c r="AP372" i="4"/>
  <c r="AP373" i="4"/>
  <c r="AP374" i="4"/>
  <c r="AP375" i="4"/>
  <c r="AP376" i="4"/>
  <c r="AP377" i="4"/>
  <c r="AP378" i="4"/>
  <c r="AP379" i="4"/>
  <c r="AP380" i="4"/>
  <c r="AP381" i="4"/>
  <c r="AP382" i="4"/>
  <c r="AP383" i="4"/>
  <c r="AP384" i="4"/>
  <c r="AP385" i="4"/>
  <c r="AP386" i="4"/>
  <c r="AP387" i="4"/>
  <c r="AP388" i="4"/>
  <c r="AP389" i="4"/>
  <c r="AP390" i="4"/>
  <c r="AP391" i="4"/>
  <c r="AP392" i="4"/>
  <c r="AP393" i="4"/>
  <c r="AP394" i="4"/>
  <c r="AP395" i="4"/>
  <c r="AP396" i="4"/>
  <c r="AP397" i="4"/>
  <c r="AP398" i="4"/>
  <c r="AP399" i="4"/>
  <c r="AP400" i="4"/>
  <c r="AP401" i="4"/>
  <c r="AP402" i="4"/>
  <c r="AP403" i="4"/>
  <c r="AP404" i="4"/>
  <c r="AP405" i="4"/>
  <c r="AP406" i="4"/>
  <c r="AP407" i="4"/>
  <c r="AP408" i="4"/>
  <c r="AP409" i="4"/>
  <c r="AP410" i="4"/>
  <c r="AP411" i="4"/>
  <c r="AP412" i="4"/>
  <c r="AP413" i="4"/>
  <c r="AP414" i="4"/>
  <c r="AP415" i="4"/>
  <c r="AP416" i="4"/>
  <c r="AP417" i="4"/>
  <c r="AP418" i="4"/>
  <c r="AP419" i="4"/>
  <c r="AP420" i="4"/>
  <c r="AP421" i="4"/>
  <c r="AP422" i="4"/>
  <c r="AP423" i="4"/>
  <c r="AP424" i="4"/>
  <c r="AP425" i="4"/>
  <c r="AP426" i="4"/>
  <c r="AP427" i="4"/>
  <c r="AP428" i="4"/>
  <c r="AP429" i="4"/>
  <c r="AP430" i="4"/>
  <c r="AP431" i="4"/>
  <c r="AP432" i="4"/>
  <c r="AP433" i="4"/>
  <c r="AP434" i="4"/>
  <c r="AP435" i="4"/>
  <c r="AP436" i="4"/>
  <c r="AP437" i="4"/>
  <c r="AP438" i="4"/>
  <c r="AP439" i="4"/>
  <c r="AP440" i="4"/>
  <c r="AP441" i="4"/>
  <c r="AP442" i="4"/>
  <c r="AP443" i="4"/>
  <c r="AP444" i="4"/>
  <c r="AP445" i="4"/>
  <c r="AP446" i="4"/>
  <c r="AP447" i="4"/>
  <c r="AP448" i="4"/>
  <c r="AP449" i="4"/>
  <c r="AP450" i="4"/>
  <c r="AP451" i="4"/>
  <c r="AP452" i="4"/>
  <c r="AP453" i="4"/>
  <c r="AP454" i="4"/>
  <c r="AP455" i="4"/>
  <c r="AP456" i="4"/>
  <c r="AP457" i="4"/>
  <c r="AP458" i="4"/>
  <c r="AP459" i="4"/>
  <c r="AP460" i="4"/>
  <c r="AP461" i="4"/>
  <c r="AP462" i="4"/>
  <c r="AP463" i="4"/>
  <c r="AP464" i="4"/>
  <c r="AP465" i="4"/>
  <c r="AP466" i="4"/>
  <c r="AP467" i="4"/>
  <c r="AP468" i="4"/>
  <c r="AP469" i="4"/>
  <c r="AP470" i="4"/>
  <c r="AP471" i="4"/>
  <c r="AP472" i="4"/>
  <c r="AP473" i="4"/>
  <c r="AP474" i="4"/>
  <c r="AP475" i="4"/>
  <c r="AP476" i="4"/>
  <c r="AP477" i="4"/>
  <c r="AP478" i="4"/>
  <c r="AP479" i="4"/>
  <c r="AP480" i="4"/>
  <c r="AP481" i="4"/>
  <c r="AP482" i="4"/>
  <c r="AP483" i="4"/>
  <c r="AP484" i="4"/>
  <c r="AP485" i="4"/>
  <c r="AP486" i="4"/>
  <c r="AP487" i="4"/>
  <c r="AP488" i="4"/>
  <c r="AP489" i="4"/>
  <c r="AP490" i="4"/>
  <c r="AP491" i="4"/>
  <c r="AP492" i="4"/>
  <c r="AP493" i="4"/>
  <c r="AP494" i="4"/>
  <c r="AP495" i="4"/>
  <c r="AP496" i="4"/>
  <c r="AP497" i="4"/>
  <c r="AP498" i="4"/>
  <c r="AP499" i="4"/>
  <c r="AP500" i="4"/>
  <c r="AO9" i="4"/>
  <c r="AO20" i="4"/>
  <c r="AO24" i="4"/>
  <c r="AO26" i="4"/>
  <c r="AO38" i="4"/>
  <c r="AO39" i="4"/>
  <c r="AO52" i="4"/>
  <c r="AO58" i="4"/>
  <c r="AO63" i="4"/>
  <c r="AO65" i="4"/>
  <c r="AO66" i="4"/>
  <c r="AO67" i="4"/>
  <c r="AO68" i="4"/>
  <c r="AO69" i="4"/>
  <c r="AO71" i="4"/>
  <c r="AO72" i="4"/>
  <c r="AO73" i="4"/>
  <c r="AO74" i="4"/>
  <c r="AO75" i="4"/>
  <c r="AO76" i="4"/>
  <c r="AO77" i="4"/>
  <c r="AO78" i="4"/>
  <c r="AO80" i="4"/>
  <c r="AO81" i="4"/>
  <c r="AO85" i="4"/>
  <c r="AO86" i="4"/>
  <c r="AO87" i="4"/>
  <c r="AO88" i="4"/>
  <c r="AO89" i="4"/>
  <c r="AO90" i="4"/>
  <c r="AO91" i="4"/>
  <c r="AO92" i="4"/>
  <c r="AO93" i="4"/>
  <c r="AO94" i="4"/>
  <c r="AO95" i="4"/>
  <c r="AO96" i="4"/>
  <c r="AO98" i="4"/>
  <c r="AO99" i="4"/>
  <c r="AO101" i="4"/>
  <c r="AO102" i="4"/>
  <c r="AO103" i="4"/>
  <c r="AO104" i="4"/>
  <c r="AO105" i="4"/>
  <c r="AO106" i="4"/>
  <c r="AO107" i="4"/>
  <c r="AO108" i="4"/>
  <c r="AO109" i="4"/>
  <c r="AO110" i="4"/>
  <c r="AO111" i="4"/>
  <c r="AO113" i="4"/>
  <c r="AO114" i="4"/>
  <c r="AO115" i="4"/>
  <c r="AO116" i="4"/>
  <c r="AO117" i="4"/>
  <c r="AO118" i="4"/>
  <c r="AO119" i="4"/>
  <c r="AO120" i="4"/>
  <c r="AO121" i="4"/>
  <c r="AO122" i="4"/>
  <c r="AO123" i="4"/>
  <c r="AO124" i="4"/>
  <c r="AO125" i="4"/>
  <c r="AO126" i="4"/>
  <c r="AO127" i="4"/>
  <c r="AO128" i="4"/>
  <c r="AO129" i="4"/>
  <c r="AO130" i="4"/>
  <c r="AO131" i="4"/>
  <c r="AO132" i="4"/>
  <c r="AO133" i="4"/>
  <c r="AO134" i="4"/>
  <c r="AO135" i="4"/>
  <c r="AO136" i="4"/>
  <c r="AO137" i="4"/>
  <c r="AO138" i="4"/>
  <c r="AO139" i="4"/>
  <c r="AO140" i="4"/>
  <c r="AO141" i="4"/>
  <c r="AO142" i="4"/>
  <c r="AO143" i="4"/>
  <c r="AO144" i="4"/>
  <c r="AO145" i="4"/>
  <c r="AO146" i="4"/>
  <c r="AO147" i="4"/>
  <c r="AO148" i="4"/>
  <c r="AO149" i="4"/>
  <c r="AO150" i="4"/>
  <c r="AO151" i="4"/>
  <c r="AO152" i="4"/>
  <c r="AO153" i="4"/>
  <c r="AO154" i="4"/>
  <c r="AO155" i="4"/>
  <c r="AO156" i="4"/>
  <c r="AO157" i="4"/>
  <c r="AO158" i="4"/>
  <c r="AO159" i="4"/>
  <c r="AO160" i="4"/>
  <c r="AO161" i="4"/>
  <c r="AO162" i="4"/>
  <c r="AO163" i="4"/>
  <c r="AO164" i="4"/>
  <c r="AO165" i="4"/>
  <c r="AO166" i="4"/>
  <c r="AO167" i="4"/>
  <c r="AO168" i="4"/>
  <c r="AO169" i="4"/>
  <c r="AO170" i="4"/>
  <c r="AO171" i="4"/>
  <c r="AO172" i="4"/>
  <c r="AO173" i="4"/>
  <c r="AO174" i="4"/>
  <c r="AO175" i="4"/>
  <c r="AO176" i="4"/>
  <c r="AO177" i="4"/>
  <c r="AO178" i="4"/>
  <c r="AO179" i="4"/>
  <c r="AO180" i="4"/>
  <c r="AO181" i="4"/>
  <c r="AO182" i="4"/>
  <c r="AO183" i="4"/>
  <c r="AO184" i="4"/>
  <c r="AO185" i="4"/>
  <c r="AO186" i="4"/>
  <c r="AO187" i="4"/>
  <c r="AO188" i="4"/>
  <c r="AO189" i="4"/>
  <c r="AO190" i="4"/>
  <c r="AO191" i="4"/>
  <c r="AO192" i="4"/>
  <c r="AO193" i="4"/>
  <c r="AO194" i="4"/>
  <c r="AO195" i="4"/>
  <c r="AO196" i="4"/>
  <c r="AO197" i="4"/>
  <c r="AO198" i="4"/>
  <c r="AO199" i="4"/>
  <c r="AO200" i="4"/>
  <c r="AO201" i="4"/>
  <c r="AO202" i="4"/>
  <c r="AO203" i="4"/>
  <c r="AO204" i="4"/>
  <c r="AO205" i="4"/>
  <c r="AO206" i="4"/>
  <c r="AO207" i="4"/>
  <c r="AO208" i="4"/>
  <c r="AO209" i="4"/>
  <c r="AO210" i="4"/>
  <c r="AO211" i="4"/>
  <c r="AO212" i="4"/>
  <c r="AO213" i="4"/>
  <c r="AO214" i="4"/>
  <c r="AO215" i="4"/>
  <c r="AO216" i="4"/>
  <c r="AO217" i="4"/>
  <c r="AO218" i="4"/>
  <c r="AO219" i="4"/>
  <c r="AO220" i="4"/>
  <c r="AO221" i="4"/>
  <c r="AO222" i="4"/>
  <c r="AO223" i="4"/>
  <c r="AO224" i="4"/>
  <c r="AO225" i="4"/>
  <c r="AO226" i="4"/>
  <c r="AO227" i="4"/>
  <c r="AO228" i="4"/>
  <c r="AO229" i="4"/>
  <c r="AO230" i="4"/>
  <c r="AO231" i="4"/>
  <c r="AO232" i="4"/>
  <c r="AO233" i="4"/>
  <c r="AO234" i="4"/>
  <c r="AO235" i="4"/>
  <c r="AO236" i="4"/>
  <c r="AO237" i="4"/>
  <c r="AO238" i="4"/>
  <c r="AO239" i="4"/>
  <c r="AO240" i="4"/>
  <c r="AO241" i="4"/>
  <c r="AO242" i="4"/>
  <c r="AO243" i="4"/>
  <c r="AO244" i="4"/>
  <c r="AO245" i="4"/>
  <c r="AO246" i="4"/>
  <c r="AO247" i="4"/>
  <c r="AO248" i="4"/>
  <c r="AO249" i="4"/>
  <c r="AO250" i="4"/>
  <c r="AO251" i="4"/>
  <c r="AO252" i="4"/>
  <c r="AO253" i="4"/>
  <c r="AO254" i="4"/>
  <c r="AO255" i="4"/>
  <c r="AO256" i="4"/>
  <c r="AO257" i="4"/>
  <c r="AO258" i="4"/>
  <c r="AO259" i="4"/>
  <c r="AO260" i="4"/>
  <c r="AO261" i="4"/>
  <c r="AO262" i="4"/>
  <c r="AO263" i="4"/>
  <c r="AO264" i="4"/>
  <c r="AO265" i="4"/>
  <c r="AO266" i="4"/>
  <c r="AO267" i="4"/>
  <c r="AO268" i="4"/>
  <c r="AO269" i="4"/>
  <c r="AO270" i="4"/>
  <c r="AO271" i="4"/>
  <c r="AO272" i="4"/>
  <c r="AO273" i="4"/>
  <c r="AO274" i="4"/>
  <c r="AO275" i="4"/>
  <c r="AO276" i="4"/>
  <c r="AO277" i="4"/>
  <c r="AO278" i="4"/>
  <c r="AO279" i="4"/>
  <c r="AO280" i="4"/>
  <c r="AO281" i="4"/>
  <c r="AO282" i="4"/>
  <c r="AO283" i="4"/>
  <c r="AO284" i="4"/>
  <c r="AO285" i="4"/>
  <c r="AO286" i="4"/>
  <c r="AO287" i="4"/>
  <c r="AO288" i="4"/>
  <c r="AO289" i="4"/>
  <c r="AO290" i="4"/>
  <c r="AO291" i="4"/>
  <c r="AO292" i="4"/>
  <c r="AO293" i="4"/>
  <c r="AO294" i="4"/>
  <c r="AO295" i="4"/>
  <c r="AO296" i="4"/>
  <c r="AO297" i="4"/>
  <c r="AO298" i="4"/>
  <c r="AO299" i="4"/>
  <c r="AO300" i="4"/>
  <c r="AO301" i="4"/>
  <c r="AO302" i="4"/>
  <c r="AO303" i="4"/>
  <c r="AO304" i="4"/>
  <c r="AO305" i="4"/>
  <c r="AO306" i="4"/>
  <c r="AO307" i="4"/>
  <c r="AO308" i="4"/>
  <c r="AO309" i="4"/>
  <c r="AO310" i="4"/>
  <c r="AO311" i="4"/>
  <c r="AO312" i="4"/>
  <c r="AO313" i="4"/>
  <c r="AO314" i="4"/>
  <c r="AO315" i="4"/>
  <c r="AO316" i="4"/>
  <c r="AO317" i="4"/>
  <c r="AO318" i="4"/>
  <c r="AO319" i="4"/>
  <c r="AO320" i="4"/>
  <c r="AO321" i="4"/>
  <c r="AO322" i="4"/>
  <c r="AO323" i="4"/>
  <c r="AO324" i="4"/>
  <c r="AO325" i="4"/>
  <c r="AO326" i="4"/>
  <c r="AO327" i="4"/>
  <c r="AO328" i="4"/>
  <c r="AO329" i="4"/>
  <c r="AO330" i="4"/>
  <c r="AO331" i="4"/>
  <c r="AO332" i="4"/>
  <c r="AO333" i="4"/>
  <c r="AO334" i="4"/>
  <c r="AO335" i="4"/>
  <c r="AO336" i="4"/>
  <c r="AO337" i="4"/>
  <c r="AO338" i="4"/>
  <c r="AO339" i="4"/>
  <c r="AO340" i="4"/>
  <c r="AO341" i="4"/>
  <c r="AO342" i="4"/>
  <c r="AO343" i="4"/>
  <c r="AO344" i="4"/>
  <c r="AO345" i="4"/>
  <c r="AO346" i="4"/>
  <c r="AO347" i="4"/>
  <c r="AO348" i="4"/>
  <c r="AO349" i="4"/>
  <c r="AO350" i="4"/>
  <c r="AO351" i="4"/>
  <c r="AO352" i="4"/>
  <c r="AO353" i="4"/>
  <c r="AO354" i="4"/>
  <c r="AO355" i="4"/>
  <c r="AO356" i="4"/>
  <c r="AO357" i="4"/>
  <c r="AO358" i="4"/>
  <c r="AO359" i="4"/>
  <c r="AO360" i="4"/>
  <c r="AO361" i="4"/>
  <c r="AO362" i="4"/>
  <c r="AO363" i="4"/>
  <c r="AO364" i="4"/>
  <c r="AO365" i="4"/>
  <c r="AO366" i="4"/>
  <c r="AO367" i="4"/>
  <c r="AO368" i="4"/>
  <c r="AO369" i="4"/>
  <c r="AO370" i="4"/>
  <c r="AO371" i="4"/>
  <c r="AO372" i="4"/>
  <c r="AO373" i="4"/>
  <c r="AO374" i="4"/>
  <c r="AO375" i="4"/>
  <c r="AO376" i="4"/>
  <c r="AO377" i="4"/>
  <c r="AO378" i="4"/>
  <c r="AO379" i="4"/>
  <c r="AO380" i="4"/>
  <c r="AO381" i="4"/>
  <c r="AO382" i="4"/>
  <c r="AO383" i="4"/>
  <c r="AO384" i="4"/>
  <c r="AO385" i="4"/>
  <c r="AO386" i="4"/>
  <c r="AO387" i="4"/>
  <c r="AO388" i="4"/>
  <c r="AO389" i="4"/>
  <c r="AO390" i="4"/>
  <c r="AO391" i="4"/>
  <c r="AO392" i="4"/>
  <c r="AO393" i="4"/>
  <c r="AO394" i="4"/>
  <c r="AO395" i="4"/>
  <c r="AO396" i="4"/>
  <c r="AO397" i="4"/>
  <c r="AO398" i="4"/>
  <c r="AO399" i="4"/>
  <c r="AO400" i="4"/>
  <c r="AO401" i="4"/>
  <c r="AO402" i="4"/>
  <c r="AO403" i="4"/>
  <c r="AO404" i="4"/>
  <c r="AO405" i="4"/>
  <c r="AO406" i="4"/>
  <c r="AO407" i="4"/>
  <c r="AO408" i="4"/>
  <c r="AO409" i="4"/>
  <c r="AO410" i="4"/>
  <c r="AO411" i="4"/>
  <c r="AO412" i="4"/>
  <c r="AO413" i="4"/>
  <c r="AO414" i="4"/>
  <c r="AO415" i="4"/>
  <c r="AO416" i="4"/>
  <c r="AO417" i="4"/>
  <c r="AO418" i="4"/>
  <c r="AO419" i="4"/>
  <c r="AO420" i="4"/>
  <c r="AO421" i="4"/>
  <c r="AO422" i="4"/>
  <c r="AO423" i="4"/>
  <c r="AO424" i="4"/>
  <c r="AO425" i="4"/>
  <c r="AO426" i="4"/>
  <c r="AO427" i="4"/>
  <c r="AO428" i="4"/>
  <c r="AO429" i="4"/>
  <c r="AO430" i="4"/>
  <c r="AO431" i="4"/>
  <c r="AO432" i="4"/>
  <c r="AO433" i="4"/>
  <c r="AO434" i="4"/>
  <c r="AO435" i="4"/>
  <c r="AO436" i="4"/>
  <c r="AO437" i="4"/>
  <c r="AO438" i="4"/>
  <c r="AO439" i="4"/>
  <c r="AO440" i="4"/>
  <c r="AO441" i="4"/>
  <c r="AO442" i="4"/>
  <c r="AO443" i="4"/>
  <c r="AO444" i="4"/>
  <c r="AO445" i="4"/>
  <c r="AO446" i="4"/>
  <c r="AO447" i="4"/>
  <c r="AO448" i="4"/>
  <c r="AO449" i="4"/>
  <c r="AO450" i="4"/>
  <c r="AO451" i="4"/>
  <c r="AO452" i="4"/>
  <c r="AO453" i="4"/>
  <c r="AO454" i="4"/>
  <c r="AO455" i="4"/>
  <c r="AO456" i="4"/>
  <c r="AO457" i="4"/>
  <c r="AO458" i="4"/>
  <c r="AO459" i="4"/>
  <c r="AO460" i="4"/>
  <c r="AO461" i="4"/>
  <c r="AO462" i="4"/>
  <c r="AO463" i="4"/>
  <c r="AO464" i="4"/>
  <c r="AO465" i="4"/>
  <c r="AO466" i="4"/>
  <c r="AO467" i="4"/>
  <c r="AO468" i="4"/>
  <c r="AO469" i="4"/>
  <c r="AO470" i="4"/>
  <c r="AO471" i="4"/>
  <c r="AO472" i="4"/>
  <c r="AO473" i="4"/>
  <c r="AO474" i="4"/>
  <c r="AO475" i="4"/>
  <c r="AO476" i="4"/>
  <c r="AO477" i="4"/>
  <c r="AO478" i="4"/>
  <c r="AO479" i="4"/>
  <c r="AO480" i="4"/>
  <c r="AO481" i="4"/>
  <c r="AO482" i="4"/>
  <c r="AO483" i="4"/>
  <c r="AO484" i="4"/>
  <c r="AO485" i="4"/>
  <c r="AO486" i="4"/>
  <c r="AO487" i="4"/>
  <c r="AO488" i="4"/>
  <c r="AO489" i="4"/>
  <c r="AO490" i="4"/>
  <c r="AO491" i="4"/>
  <c r="AO492" i="4"/>
  <c r="AO493" i="4"/>
  <c r="AO494" i="4"/>
  <c r="AO495" i="4"/>
  <c r="AO496" i="4"/>
  <c r="AO497" i="4"/>
  <c r="AO498" i="4"/>
  <c r="AO499" i="4"/>
  <c r="AO500" i="4"/>
  <c r="AM85" i="4"/>
  <c r="AM86" i="4"/>
  <c r="AM87" i="4"/>
  <c r="AM88" i="4"/>
  <c r="AM89" i="4"/>
  <c r="AM90" i="4"/>
  <c r="AM91" i="4"/>
  <c r="AM92" i="4"/>
  <c r="AM93" i="4"/>
  <c r="AM94" i="4"/>
  <c r="AM95" i="4"/>
  <c r="AM96" i="4"/>
  <c r="AM98" i="4"/>
  <c r="AM99" i="4"/>
  <c r="AM101" i="4"/>
  <c r="AM102" i="4"/>
  <c r="AM103" i="4"/>
  <c r="AM104" i="4"/>
  <c r="AM105" i="4"/>
  <c r="AM106" i="4"/>
  <c r="AM107" i="4"/>
  <c r="AM108" i="4"/>
  <c r="AM109" i="4"/>
  <c r="AM110" i="4"/>
  <c r="AM111" i="4"/>
  <c r="AM113" i="4"/>
  <c r="AM114" i="4"/>
  <c r="AM115" i="4"/>
  <c r="AM116" i="4"/>
  <c r="AM117" i="4"/>
  <c r="AM118" i="4"/>
  <c r="AM119" i="4"/>
  <c r="AM120" i="4"/>
  <c r="AM121" i="4"/>
  <c r="AM122" i="4"/>
  <c r="AM123" i="4"/>
  <c r="AM124" i="4"/>
  <c r="AM125" i="4"/>
  <c r="AM126" i="4"/>
  <c r="AM127" i="4"/>
  <c r="AM128" i="4"/>
  <c r="AM129" i="4"/>
  <c r="AM130" i="4"/>
  <c r="AM131" i="4"/>
  <c r="AM132" i="4"/>
  <c r="AM133" i="4"/>
  <c r="AM134" i="4"/>
  <c r="AM135" i="4"/>
  <c r="AM136" i="4"/>
  <c r="AM137" i="4"/>
  <c r="AM138" i="4"/>
  <c r="AM139" i="4"/>
  <c r="AM140" i="4"/>
  <c r="AM141" i="4"/>
  <c r="AM142" i="4"/>
  <c r="AM143" i="4"/>
  <c r="AM144" i="4"/>
  <c r="AM145" i="4"/>
  <c r="AM146" i="4"/>
  <c r="AM147" i="4"/>
  <c r="AM148" i="4"/>
  <c r="AM149" i="4"/>
  <c r="AM150" i="4"/>
  <c r="AM151" i="4"/>
  <c r="AM152" i="4"/>
  <c r="AM153" i="4"/>
  <c r="AM154" i="4"/>
  <c r="AM155" i="4"/>
  <c r="AM156" i="4"/>
  <c r="AM157" i="4"/>
  <c r="AM158" i="4"/>
  <c r="AM159" i="4"/>
  <c r="AM160" i="4"/>
  <c r="AM161" i="4"/>
  <c r="AM162" i="4"/>
  <c r="AM163" i="4"/>
  <c r="AM164" i="4"/>
  <c r="AM165" i="4"/>
  <c r="AM166" i="4"/>
  <c r="AM167" i="4"/>
  <c r="AM168" i="4"/>
  <c r="AM169" i="4"/>
  <c r="AM170" i="4"/>
  <c r="AM171" i="4"/>
  <c r="AM172" i="4"/>
  <c r="AM173" i="4"/>
  <c r="AM174" i="4"/>
  <c r="AM175" i="4"/>
  <c r="AM176" i="4"/>
  <c r="AM177" i="4"/>
  <c r="AM178" i="4"/>
  <c r="AM179" i="4"/>
  <c r="AM180" i="4"/>
  <c r="AM181" i="4"/>
  <c r="AM182" i="4"/>
  <c r="AM183" i="4"/>
  <c r="AM184" i="4"/>
  <c r="AM185" i="4"/>
  <c r="AM186" i="4"/>
  <c r="AM187" i="4"/>
  <c r="AM188" i="4"/>
  <c r="AM189" i="4"/>
  <c r="AM190" i="4"/>
  <c r="AM191" i="4"/>
  <c r="AM192" i="4"/>
  <c r="AM193" i="4"/>
  <c r="AM194" i="4"/>
  <c r="AM195" i="4"/>
  <c r="AM196" i="4"/>
  <c r="AM197" i="4"/>
  <c r="AM198" i="4"/>
  <c r="AM199" i="4"/>
  <c r="AM200" i="4"/>
  <c r="AM201" i="4"/>
  <c r="AM202" i="4"/>
  <c r="AM203" i="4"/>
  <c r="AM204" i="4"/>
  <c r="AM205" i="4"/>
  <c r="AM206" i="4"/>
  <c r="AM207" i="4"/>
  <c r="AM208" i="4"/>
  <c r="AM209" i="4"/>
  <c r="AM210" i="4"/>
  <c r="AM211" i="4"/>
  <c r="AM212" i="4"/>
  <c r="AM213" i="4"/>
  <c r="AM214" i="4"/>
  <c r="AM215" i="4"/>
  <c r="AM216" i="4"/>
  <c r="AM217" i="4"/>
  <c r="AM218" i="4"/>
  <c r="AM219" i="4"/>
  <c r="AM220" i="4"/>
  <c r="AM221" i="4"/>
  <c r="AM222" i="4"/>
  <c r="AM223" i="4"/>
  <c r="AM224" i="4"/>
  <c r="AM225" i="4"/>
  <c r="AM226" i="4"/>
  <c r="AM227" i="4"/>
  <c r="AM228" i="4"/>
  <c r="AM229" i="4"/>
  <c r="AM230" i="4"/>
  <c r="AM231" i="4"/>
  <c r="AM232" i="4"/>
  <c r="AM233" i="4"/>
  <c r="AM234" i="4"/>
  <c r="AM235" i="4"/>
  <c r="AM236" i="4"/>
  <c r="AM237" i="4"/>
  <c r="AM238" i="4"/>
  <c r="AM239" i="4"/>
  <c r="AM240" i="4"/>
  <c r="AM241" i="4"/>
  <c r="AM242" i="4"/>
  <c r="AM243" i="4"/>
  <c r="AM244" i="4"/>
  <c r="AM245" i="4"/>
  <c r="AM246" i="4"/>
  <c r="AM247" i="4"/>
  <c r="AM248" i="4"/>
  <c r="AM249" i="4"/>
  <c r="AM250" i="4"/>
  <c r="AM251" i="4"/>
  <c r="AM252" i="4"/>
  <c r="AM253" i="4"/>
  <c r="AM254" i="4"/>
  <c r="AM255" i="4"/>
  <c r="AM256" i="4"/>
  <c r="AM257" i="4"/>
  <c r="AM258" i="4"/>
  <c r="AM259" i="4"/>
  <c r="AM260" i="4"/>
  <c r="AM261" i="4"/>
  <c r="AM262" i="4"/>
  <c r="AM263" i="4"/>
  <c r="AM264" i="4"/>
  <c r="AM265" i="4"/>
  <c r="AM266" i="4"/>
  <c r="AM267" i="4"/>
  <c r="AM268" i="4"/>
  <c r="AM269" i="4"/>
  <c r="AM270" i="4"/>
  <c r="AM271" i="4"/>
  <c r="AM272" i="4"/>
  <c r="AM273" i="4"/>
  <c r="AM274" i="4"/>
  <c r="AM275" i="4"/>
  <c r="AM276" i="4"/>
  <c r="AM277" i="4"/>
  <c r="AM278" i="4"/>
  <c r="AM279" i="4"/>
  <c r="AM280" i="4"/>
  <c r="AM281" i="4"/>
  <c r="AM282" i="4"/>
  <c r="AM283" i="4"/>
  <c r="AM284" i="4"/>
  <c r="AM285" i="4"/>
  <c r="AM286" i="4"/>
  <c r="AM287" i="4"/>
  <c r="AM288" i="4"/>
  <c r="AM289" i="4"/>
  <c r="AM290" i="4"/>
  <c r="AM291" i="4"/>
  <c r="AM292" i="4"/>
  <c r="AM293" i="4"/>
  <c r="AM294" i="4"/>
  <c r="AM295" i="4"/>
  <c r="AM296" i="4"/>
  <c r="AM297" i="4"/>
  <c r="AM298" i="4"/>
  <c r="AM299" i="4"/>
  <c r="AM300" i="4"/>
  <c r="AM301" i="4"/>
  <c r="AM302" i="4"/>
  <c r="AM303" i="4"/>
  <c r="AM304" i="4"/>
  <c r="AM305" i="4"/>
  <c r="AM306" i="4"/>
  <c r="AM307" i="4"/>
  <c r="AM308" i="4"/>
  <c r="AM309" i="4"/>
  <c r="AM310" i="4"/>
  <c r="AM311" i="4"/>
  <c r="AM312" i="4"/>
  <c r="AM313" i="4"/>
  <c r="AM314" i="4"/>
  <c r="AM315" i="4"/>
  <c r="AM316" i="4"/>
  <c r="AM317" i="4"/>
  <c r="AM318" i="4"/>
  <c r="AM319" i="4"/>
  <c r="AM320" i="4"/>
  <c r="AM321" i="4"/>
  <c r="AM322" i="4"/>
  <c r="AM323" i="4"/>
  <c r="AM324" i="4"/>
  <c r="AM325" i="4"/>
  <c r="AM326" i="4"/>
  <c r="AM327" i="4"/>
  <c r="AM328" i="4"/>
  <c r="AM329" i="4"/>
  <c r="AM330" i="4"/>
  <c r="AM331" i="4"/>
  <c r="AM332" i="4"/>
  <c r="AM333" i="4"/>
  <c r="AM334" i="4"/>
  <c r="AM335" i="4"/>
  <c r="AM336" i="4"/>
  <c r="AM337" i="4"/>
  <c r="AM338" i="4"/>
  <c r="AM339" i="4"/>
  <c r="AM340" i="4"/>
  <c r="AM341" i="4"/>
  <c r="AM342" i="4"/>
  <c r="AM343" i="4"/>
  <c r="AM344" i="4"/>
  <c r="AM345" i="4"/>
  <c r="AM346" i="4"/>
  <c r="AM347" i="4"/>
  <c r="AM348" i="4"/>
  <c r="AM349" i="4"/>
  <c r="AM350" i="4"/>
  <c r="AM351" i="4"/>
  <c r="AM352" i="4"/>
  <c r="AM353" i="4"/>
  <c r="AM354" i="4"/>
  <c r="AM355" i="4"/>
  <c r="AM356" i="4"/>
  <c r="AM357" i="4"/>
  <c r="AM358" i="4"/>
  <c r="AM359" i="4"/>
  <c r="AM360" i="4"/>
  <c r="AM361" i="4"/>
  <c r="AM362" i="4"/>
  <c r="AM363" i="4"/>
  <c r="AM364" i="4"/>
  <c r="AM365" i="4"/>
  <c r="AM366" i="4"/>
  <c r="AM367" i="4"/>
  <c r="AM368" i="4"/>
  <c r="AM369" i="4"/>
  <c r="AM370" i="4"/>
  <c r="AM371" i="4"/>
  <c r="AM372" i="4"/>
  <c r="AM373" i="4"/>
  <c r="AM374" i="4"/>
  <c r="AM375" i="4"/>
  <c r="AM376" i="4"/>
  <c r="AM377" i="4"/>
  <c r="AM378" i="4"/>
  <c r="AM379" i="4"/>
  <c r="AM380" i="4"/>
  <c r="AM381" i="4"/>
  <c r="AM382" i="4"/>
  <c r="AM383" i="4"/>
  <c r="AM384" i="4"/>
  <c r="AM385" i="4"/>
  <c r="AM386" i="4"/>
  <c r="AM387" i="4"/>
  <c r="AM388" i="4"/>
  <c r="AM389" i="4"/>
  <c r="AM390" i="4"/>
  <c r="AM391" i="4"/>
  <c r="AM392" i="4"/>
  <c r="AM393" i="4"/>
  <c r="AM394" i="4"/>
  <c r="AM395" i="4"/>
  <c r="AM396" i="4"/>
  <c r="AM397" i="4"/>
  <c r="AM398" i="4"/>
  <c r="AM399" i="4"/>
  <c r="AM400" i="4"/>
  <c r="AM401" i="4"/>
  <c r="AM402" i="4"/>
  <c r="AM403" i="4"/>
  <c r="AM404" i="4"/>
  <c r="AM405" i="4"/>
  <c r="AM406" i="4"/>
  <c r="AM407" i="4"/>
  <c r="AM408" i="4"/>
  <c r="AM409" i="4"/>
  <c r="AM410" i="4"/>
  <c r="AM411" i="4"/>
  <c r="AM412" i="4"/>
  <c r="AM413" i="4"/>
  <c r="AM414" i="4"/>
  <c r="AM415" i="4"/>
  <c r="AM416" i="4"/>
  <c r="AM417" i="4"/>
  <c r="AM418" i="4"/>
  <c r="AM419" i="4"/>
  <c r="AM420" i="4"/>
  <c r="AM421" i="4"/>
  <c r="AM422" i="4"/>
  <c r="AM423" i="4"/>
  <c r="AM424" i="4"/>
  <c r="AM425" i="4"/>
  <c r="AM426" i="4"/>
  <c r="AM427" i="4"/>
  <c r="AM428" i="4"/>
  <c r="AM429" i="4"/>
  <c r="AM430" i="4"/>
  <c r="AM431" i="4"/>
  <c r="AM432" i="4"/>
  <c r="AM433" i="4"/>
  <c r="AM434" i="4"/>
  <c r="AM435" i="4"/>
  <c r="AM436" i="4"/>
  <c r="AM437" i="4"/>
  <c r="AM438" i="4"/>
  <c r="AM439" i="4"/>
  <c r="AM440" i="4"/>
  <c r="AM441" i="4"/>
  <c r="AM442" i="4"/>
  <c r="AM443" i="4"/>
  <c r="AM444" i="4"/>
  <c r="AM445" i="4"/>
  <c r="AM446" i="4"/>
  <c r="AM447" i="4"/>
  <c r="AM448" i="4"/>
  <c r="AM449" i="4"/>
  <c r="AM450" i="4"/>
  <c r="AM451" i="4"/>
  <c r="AM452" i="4"/>
  <c r="AM453" i="4"/>
  <c r="AM454" i="4"/>
  <c r="AM455" i="4"/>
  <c r="AM456" i="4"/>
  <c r="AM457" i="4"/>
  <c r="AM458" i="4"/>
  <c r="AM459" i="4"/>
  <c r="AM460" i="4"/>
  <c r="AM461" i="4"/>
  <c r="AM462" i="4"/>
  <c r="AM463" i="4"/>
  <c r="AM464" i="4"/>
  <c r="AM465" i="4"/>
  <c r="AM466" i="4"/>
  <c r="AM467" i="4"/>
  <c r="AM468" i="4"/>
  <c r="AM469" i="4"/>
  <c r="AM470" i="4"/>
  <c r="AM471" i="4"/>
  <c r="AM472" i="4"/>
  <c r="AM473" i="4"/>
  <c r="AM474" i="4"/>
  <c r="AM475" i="4"/>
  <c r="AM476" i="4"/>
  <c r="AM477" i="4"/>
  <c r="AM478" i="4"/>
  <c r="AM479" i="4"/>
  <c r="AM480" i="4"/>
  <c r="AM481" i="4"/>
  <c r="AM482" i="4"/>
  <c r="AM483" i="4"/>
  <c r="AM484" i="4"/>
  <c r="AM485" i="4"/>
  <c r="AM486" i="4"/>
  <c r="AM487" i="4"/>
  <c r="AM488" i="4"/>
  <c r="AM489" i="4"/>
  <c r="AM490" i="4"/>
  <c r="AM491" i="4"/>
  <c r="AM492" i="4"/>
  <c r="AM493" i="4"/>
  <c r="AM494" i="4"/>
  <c r="AM495" i="4"/>
  <c r="AM496" i="4"/>
  <c r="AM497" i="4"/>
  <c r="AM498" i="4"/>
  <c r="AM499" i="4"/>
  <c r="AM500" i="4"/>
  <c r="AL89" i="4"/>
  <c r="AL90" i="4"/>
  <c r="AL91" i="4"/>
  <c r="AL92" i="4"/>
  <c r="AL93" i="4"/>
  <c r="AL94" i="4"/>
  <c r="AL95" i="4"/>
  <c r="AL96" i="4"/>
  <c r="AL98" i="4"/>
  <c r="AL99" i="4"/>
  <c r="AL101" i="4"/>
  <c r="AL102" i="4"/>
  <c r="AL103" i="4"/>
  <c r="AL104" i="4"/>
  <c r="AL105" i="4"/>
  <c r="AL106" i="4"/>
  <c r="AL107" i="4"/>
  <c r="AL108" i="4"/>
  <c r="AL109" i="4"/>
  <c r="AL110" i="4"/>
  <c r="AL111" i="4"/>
  <c r="AL113" i="4"/>
  <c r="AL114" i="4"/>
  <c r="AL115" i="4"/>
  <c r="AL116" i="4"/>
  <c r="AL117" i="4"/>
  <c r="AL118" i="4"/>
  <c r="AL119" i="4"/>
  <c r="AL120" i="4"/>
  <c r="AL121" i="4"/>
  <c r="AL122" i="4"/>
  <c r="AL123" i="4"/>
  <c r="AL124" i="4"/>
  <c r="AL125" i="4"/>
  <c r="AL126" i="4"/>
  <c r="AL127" i="4"/>
  <c r="AL128" i="4"/>
  <c r="AL129" i="4"/>
  <c r="AL130" i="4"/>
  <c r="AL131" i="4"/>
  <c r="AL132" i="4"/>
  <c r="AL133" i="4"/>
  <c r="AL134" i="4"/>
  <c r="AL135" i="4"/>
  <c r="AL136" i="4"/>
  <c r="AL137" i="4"/>
  <c r="AL138" i="4"/>
  <c r="AL139" i="4"/>
  <c r="AL140" i="4"/>
  <c r="AL141" i="4"/>
  <c r="AL142" i="4"/>
  <c r="AL143" i="4"/>
  <c r="AL144" i="4"/>
  <c r="AL145" i="4"/>
  <c r="AL146" i="4"/>
  <c r="AL147" i="4"/>
  <c r="AL148" i="4"/>
  <c r="AL149" i="4"/>
  <c r="AL150" i="4"/>
  <c r="AL151" i="4"/>
  <c r="AL152" i="4"/>
  <c r="AL153" i="4"/>
  <c r="AL154" i="4"/>
  <c r="AL155" i="4"/>
  <c r="AL156" i="4"/>
  <c r="AL157" i="4"/>
  <c r="AL158" i="4"/>
  <c r="AL159" i="4"/>
  <c r="AL160" i="4"/>
  <c r="AL161" i="4"/>
  <c r="AL162" i="4"/>
  <c r="AL163" i="4"/>
  <c r="AL164" i="4"/>
  <c r="AL165" i="4"/>
  <c r="AL166" i="4"/>
  <c r="AL167" i="4"/>
  <c r="AL168" i="4"/>
  <c r="AL169" i="4"/>
  <c r="AL170" i="4"/>
  <c r="AL171" i="4"/>
  <c r="AL172" i="4"/>
  <c r="AL173" i="4"/>
  <c r="AL174" i="4"/>
  <c r="AL175" i="4"/>
  <c r="AL176" i="4"/>
  <c r="AL177" i="4"/>
  <c r="AL178" i="4"/>
  <c r="AL179" i="4"/>
  <c r="AL180" i="4"/>
  <c r="AL181" i="4"/>
  <c r="AL182" i="4"/>
  <c r="AL183" i="4"/>
  <c r="AL184" i="4"/>
  <c r="AL185" i="4"/>
  <c r="AL186" i="4"/>
  <c r="AL187" i="4"/>
  <c r="AL188" i="4"/>
  <c r="AL189" i="4"/>
  <c r="AL190" i="4"/>
  <c r="AL191" i="4"/>
  <c r="AL192" i="4"/>
  <c r="AL193" i="4"/>
  <c r="AL194" i="4"/>
  <c r="AL195" i="4"/>
  <c r="AL196" i="4"/>
  <c r="AL197" i="4"/>
  <c r="AL198" i="4"/>
  <c r="AL199" i="4"/>
  <c r="AL200" i="4"/>
  <c r="AL201" i="4"/>
  <c r="AL202" i="4"/>
  <c r="AL203" i="4"/>
  <c r="AL204" i="4"/>
  <c r="AL205" i="4"/>
  <c r="AL206" i="4"/>
  <c r="AL207" i="4"/>
  <c r="AL208" i="4"/>
  <c r="AL209" i="4"/>
  <c r="AL210" i="4"/>
  <c r="AL211" i="4"/>
  <c r="AL212" i="4"/>
  <c r="AL213" i="4"/>
  <c r="AL214" i="4"/>
  <c r="AL215" i="4"/>
  <c r="AL216" i="4"/>
  <c r="AL217" i="4"/>
  <c r="AL218" i="4"/>
  <c r="AL219" i="4"/>
  <c r="AL220" i="4"/>
  <c r="AL221" i="4"/>
  <c r="AL222" i="4"/>
  <c r="AL223" i="4"/>
  <c r="AL224" i="4"/>
  <c r="AL225" i="4"/>
  <c r="AL226" i="4"/>
  <c r="AL227" i="4"/>
  <c r="AL228" i="4"/>
  <c r="AL229" i="4"/>
  <c r="AL230" i="4"/>
  <c r="AL231" i="4"/>
  <c r="AL232" i="4"/>
  <c r="AL233" i="4"/>
  <c r="AL234" i="4"/>
  <c r="AL235" i="4"/>
  <c r="AL236" i="4"/>
  <c r="AL237" i="4"/>
  <c r="AL238" i="4"/>
  <c r="AL239" i="4"/>
  <c r="AL240" i="4"/>
  <c r="AL241" i="4"/>
  <c r="AL242" i="4"/>
  <c r="AL243" i="4"/>
  <c r="AL244" i="4"/>
  <c r="AL245" i="4"/>
  <c r="AL246" i="4"/>
  <c r="AL247" i="4"/>
  <c r="AL248" i="4"/>
  <c r="AL249" i="4"/>
  <c r="AL250" i="4"/>
  <c r="AL251" i="4"/>
  <c r="AL252" i="4"/>
  <c r="AL253" i="4"/>
  <c r="AL254" i="4"/>
  <c r="AL255" i="4"/>
  <c r="AL256" i="4"/>
  <c r="AL257" i="4"/>
  <c r="AL258" i="4"/>
  <c r="AL259" i="4"/>
  <c r="AL260" i="4"/>
  <c r="AL261" i="4"/>
  <c r="AL262" i="4"/>
  <c r="AL263" i="4"/>
  <c r="AL264" i="4"/>
  <c r="AL265" i="4"/>
  <c r="AL266" i="4"/>
  <c r="AL267" i="4"/>
  <c r="AL268" i="4"/>
  <c r="AL269" i="4"/>
  <c r="AL270" i="4"/>
  <c r="AL271" i="4"/>
  <c r="AL272" i="4"/>
  <c r="AL273" i="4"/>
  <c r="AL274" i="4"/>
  <c r="AL275" i="4"/>
  <c r="AL276" i="4"/>
  <c r="AL277" i="4"/>
  <c r="AL278" i="4"/>
  <c r="AL279" i="4"/>
  <c r="AL280" i="4"/>
  <c r="AL281" i="4"/>
  <c r="AL282" i="4"/>
  <c r="AL283" i="4"/>
  <c r="AL284" i="4"/>
  <c r="AL285" i="4"/>
  <c r="AL286" i="4"/>
  <c r="AL287" i="4"/>
  <c r="AL288" i="4"/>
  <c r="AL289" i="4"/>
  <c r="AL290" i="4"/>
  <c r="AL291" i="4"/>
  <c r="AL292" i="4"/>
  <c r="AL293" i="4"/>
  <c r="AL294" i="4"/>
  <c r="AL295" i="4"/>
  <c r="AL296" i="4"/>
  <c r="AL297" i="4"/>
  <c r="AL298" i="4"/>
  <c r="AL299" i="4"/>
  <c r="AL300" i="4"/>
  <c r="AL301" i="4"/>
  <c r="AL302" i="4"/>
  <c r="AL303" i="4"/>
  <c r="AL304" i="4"/>
  <c r="AL305" i="4"/>
  <c r="AL306" i="4"/>
  <c r="AL307" i="4"/>
  <c r="AL308" i="4"/>
  <c r="AL309" i="4"/>
  <c r="AL310" i="4"/>
  <c r="AL311" i="4"/>
  <c r="AL312" i="4"/>
  <c r="AL313" i="4"/>
  <c r="AL314" i="4"/>
  <c r="AL315" i="4"/>
  <c r="AL316" i="4"/>
  <c r="AL317" i="4"/>
  <c r="AL318" i="4"/>
  <c r="AL319" i="4"/>
  <c r="AL320" i="4"/>
  <c r="AL321" i="4"/>
  <c r="AL322" i="4"/>
  <c r="AL323" i="4"/>
  <c r="AL324" i="4"/>
  <c r="AL325" i="4"/>
  <c r="AL326" i="4"/>
  <c r="AL327" i="4"/>
  <c r="AL328" i="4"/>
  <c r="AL329" i="4"/>
  <c r="AL330" i="4"/>
  <c r="AL331" i="4"/>
  <c r="AL332" i="4"/>
  <c r="AL333" i="4"/>
  <c r="AL334" i="4"/>
  <c r="AL335" i="4"/>
  <c r="AL336" i="4"/>
  <c r="AL337" i="4"/>
  <c r="AL338" i="4"/>
  <c r="AL339" i="4"/>
  <c r="AL340" i="4"/>
  <c r="AL341" i="4"/>
  <c r="AL342" i="4"/>
  <c r="AL343" i="4"/>
  <c r="AL344" i="4"/>
  <c r="AL345" i="4"/>
  <c r="AL346" i="4"/>
  <c r="AL347" i="4"/>
  <c r="AL348" i="4"/>
  <c r="AL349" i="4"/>
  <c r="AL350" i="4"/>
  <c r="AL351" i="4"/>
  <c r="AL352" i="4"/>
  <c r="AL353" i="4"/>
  <c r="AL354" i="4"/>
  <c r="AL355" i="4"/>
  <c r="AL356" i="4"/>
  <c r="AL357" i="4"/>
  <c r="AL358" i="4"/>
  <c r="AL359" i="4"/>
  <c r="AL360" i="4"/>
  <c r="AL361" i="4"/>
  <c r="AL362" i="4"/>
  <c r="AL363" i="4"/>
  <c r="AL364" i="4"/>
  <c r="AL365" i="4"/>
  <c r="AL366" i="4"/>
  <c r="AL367" i="4"/>
  <c r="AL368" i="4"/>
  <c r="AL369" i="4"/>
  <c r="AL370" i="4"/>
  <c r="AL371" i="4"/>
  <c r="AL372" i="4"/>
  <c r="AL373" i="4"/>
  <c r="AL374" i="4"/>
  <c r="AL375" i="4"/>
  <c r="AL376" i="4"/>
  <c r="AL377" i="4"/>
  <c r="AL378" i="4"/>
  <c r="AL379" i="4"/>
  <c r="AL380" i="4"/>
  <c r="AL381" i="4"/>
  <c r="AL382" i="4"/>
  <c r="AL383" i="4"/>
  <c r="AL384" i="4"/>
  <c r="AL385" i="4"/>
  <c r="AL386" i="4"/>
  <c r="AL387" i="4"/>
  <c r="AL388" i="4"/>
  <c r="AL389" i="4"/>
  <c r="AL390" i="4"/>
  <c r="AL391" i="4"/>
  <c r="AL392" i="4"/>
  <c r="AL393" i="4"/>
  <c r="AL394" i="4"/>
  <c r="AL395" i="4"/>
  <c r="AL396" i="4"/>
  <c r="AL397" i="4"/>
  <c r="AL398" i="4"/>
  <c r="AL399" i="4"/>
  <c r="AL400" i="4"/>
  <c r="AL401" i="4"/>
  <c r="AL402" i="4"/>
  <c r="AL403" i="4"/>
  <c r="AL404" i="4"/>
  <c r="AL405" i="4"/>
  <c r="AL406" i="4"/>
  <c r="AL407" i="4"/>
  <c r="AL408" i="4"/>
  <c r="AL409" i="4"/>
  <c r="AL410" i="4"/>
  <c r="AL411" i="4"/>
  <c r="AL412" i="4"/>
  <c r="AL413" i="4"/>
  <c r="AL414" i="4"/>
  <c r="AL415" i="4"/>
  <c r="AL416" i="4"/>
  <c r="AL417" i="4"/>
  <c r="AL418" i="4"/>
  <c r="AL419" i="4"/>
  <c r="AL420" i="4"/>
  <c r="AL421" i="4"/>
  <c r="AL422" i="4"/>
  <c r="AL423" i="4"/>
  <c r="AL424" i="4"/>
  <c r="AL425" i="4"/>
  <c r="AL426" i="4"/>
  <c r="AL427" i="4"/>
  <c r="AL428" i="4"/>
  <c r="AL429" i="4"/>
  <c r="AL430" i="4"/>
  <c r="AL431" i="4"/>
  <c r="AL432" i="4"/>
  <c r="AL433" i="4"/>
  <c r="AL434" i="4"/>
  <c r="AL435" i="4"/>
  <c r="AL436" i="4"/>
  <c r="AL437" i="4"/>
  <c r="AL438" i="4"/>
  <c r="AL439" i="4"/>
  <c r="AL440" i="4"/>
  <c r="AL441" i="4"/>
  <c r="AL442" i="4"/>
  <c r="AL443" i="4"/>
  <c r="AL444" i="4"/>
  <c r="AL445" i="4"/>
  <c r="AL446" i="4"/>
  <c r="AL447" i="4"/>
  <c r="AL448" i="4"/>
  <c r="AL449" i="4"/>
  <c r="AL450" i="4"/>
  <c r="AL451" i="4"/>
  <c r="AL452" i="4"/>
  <c r="AL453" i="4"/>
  <c r="AL454" i="4"/>
  <c r="AL455" i="4"/>
  <c r="AL456" i="4"/>
  <c r="AL457" i="4"/>
  <c r="AL458" i="4"/>
  <c r="AL459" i="4"/>
  <c r="AL460" i="4"/>
  <c r="AL461" i="4"/>
  <c r="AL462" i="4"/>
  <c r="AL463" i="4"/>
  <c r="AL464" i="4"/>
  <c r="AL465" i="4"/>
  <c r="AL466" i="4"/>
  <c r="AL467" i="4"/>
  <c r="AL468" i="4"/>
  <c r="AL469" i="4"/>
  <c r="AL470" i="4"/>
  <c r="AL471" i="4"/>
  <c r="AL472" i="4"/>
  <c r="AL473" i="4"/>
  <c r="AL474" i="4"/>
  <c r="AL475" i="4"/>
  <c r="AL476" i="4"/>
  <c r="AL477" i="4"/>
  <c r="AL478" i="4"/>
  <c r="AL479" i="4"/>
  <c r="AL480" i="4"/>
  <c r="AL481" i="4"/>
  <c r="AL482" i="4"/>
  <c r="AL483" i="4"/>
  <c r="AL484" i="4"/>
  <c r="AL485" i="4"/>
  <c r="AL486" i="4"/>
  <c r="AL487" i="4"/>
  <c r="AL488" i="4"/>
  <c r="AL489" i="4"/>
  <c r="AL490" i="4"/>
  <c r="AL491" i="4"/>
  <c r="AL492" i="4"/>
  <c r="AL493" i="4"/>
  <c r="AL494" i="4"/>
  <c r="AL495" i="4"/>
  <c r="AL496" i="4"/>
  <c r="AL497" i="4"/>
  <c r="AL498" i="4"/>
  <c r="AL499" i="4"/>
  <c r="AL500" i="4"/>
  <c r="AJ85" i="4"/>
  <c r="AJ86" i="4"/>
  <c r="P86" i="6" s="1"/>
  <c r="AJ87" i="4"/>
  <c r="P87" i="6" s="1"/>
  <c r="AJ88" i="4"/>
  <c r="P88" i="6" s="1"/>
  <c r="AJ89" i="4"/>
  <c r="P89" i="6" s="1"/>
  <c r="AJ90" i="4"/>
  <c r="P90" i="6" s="1"/>
  <c r="AJ91" i="4"/>
  <c r="AJ92" i="4"/>
  <c r="AJ93" i="4"/>
  <c r="AJ94" i="4"/>
  <c r="P94" i="6" s="1"/>
  <c r="AJ95" i="4"/>
  <c r="P95" i="6" s="1"/>
  <c r="AJ96" i="4"/>
  <c r="P96" i="6" s="1"/>
  <c r="AJ98" i="4"/>
  <c r="P98" i="6" s="1"/>
  <c r="AJ99" i="4"/>
  <c r="AJ101" i="4"/>
  <c r="AJ102" i="4"/>
  <c r="AJ103" i="4"/>
  <c r="AJ104" i="4"/>
  <c r="AJ105" i="4"/>
  <c r="AJ106" i="4"/>
  <c r="AJ107" i="4"/>
  <c r="AJ108" i="4"/>
  <c r="AJ109" i="4"/>
  <c r="AJ110" i="4"/>
  <c r="AJ111" i="4"/>
  <c r="AJ113" i="4"/>
  <c r="AJ114" i="4"/>
  <c r="AJ115" i="4"/>
  <c r="AJ116" i="4"/>
  <c r="AJ117" i="4"/>
  <c r="AJ118" i="4"/>
  <c r="AJ119" i="4"/>
  <c r="AJ120" i="4"/>
  <c r="AJ121" i="4"/>
  <c r="AJ122" i="4"/>
  <c r="AJ123" i="4"/>
  <c r="AJ124" i="4"/>
  <c r="AJ125" i="4"/>
  <c r="AJ126" i="4"/>
  <c r="AJ127" i="4"/>
  <c r="AJ128" i="4"/>
  <c r="AJ129" i="4"/>
  <c r="AJ130" i="4"/>
  <c r="AJ131" i="4"/>
  <c r="AJ132" i="4"/>
  <c r="AJ133" i="4"/>
  <c r="AJ134" i="4"/>
  <c r="AJ135" i="4"/>
  <c r="AJ136" i="4"/>
  <c r="AJ137" i="4"/>
  <c r="AJ138" i="4"/>
  <c r="AJ139" i="4"/>
  <c r="AJ140" i="4"/>
  <c r="AJ141" i="4"/>
  <c r="AJ142" i="4"/>
  <c r="AJ143" i="4"/>
  <c r="AJ144" i="4"/>
  <c r="AJ145" i="4"/>
  <c r="AJ146" i="4"/>
  <c r="AJ147" i="4"/>
  <c r="AJ148" i="4"/>
  <c r="AJ149" i="4"/>
  <c r="AJ150" i="4"/>
  <c r="AJ151" i="4"/>
  <c r="AJ152" i="4"/>
  <c r="AJ153" i="4"/>
  <c r="AJ154" i="4"/>
  <c r="AJ155" i="4"/>
  <c r="AJ156" i="4"/>
  <c r="AJ157" i="4"/>
  <c r="AJ158" i="4"/>
  <c r="AJ159" i="4"/>
  <c r="AJ160" i="4"/>
  <c r="AJ161" i="4"/>
  <c r="AJ162" i="4"/>
  <c r="AJ163" i="4"/>
  <c r="AJ164" i="4"/>
  <c r="AJ165" i="4"/>
  <c r="AJ166" i="4"/>
  <c r="AJ167" i="4"/>
  <c r="AJ168" i="4"/>
  <c r="AJ169" i="4"/>
  <c r="AJ170" i="4"/>
  <c r="AJ171" i="4"/>
  <c r="AJ172" i="4"/>
  <c r="AJ173" i="4"/>
  <c r="AJ174" i="4"/>
  <c r="AJ175" i="4"/>
  <c r="AJ176" i="4"/>
  <c r="AJ177" i="4"/>
  <c r="AJ178" i="4"/>
  <c r="AJ179" i="4"/>
  <c r="AJ180" i="4"/>
  <c r="AJ181" i="4"/>
  <c r="AJ182" i="4"/>
  <c r="AJ183" i="4"/>
  <c r="AJ184" i="4"/>
  <c r="AJ185" i="4"/>
  <c r="AJ186" i="4"/>
  <c r="AJ187" i="4"/>
  <c r="AJ188" i="4"/>
  <c r="AJ189" i="4"/>
  <c r="AJ190" i="4"/>
  <c r="AJ191" i="4"/>
  <c r="AJ192" i="4"/>
  <c r="AJ193" i="4"/>
  <c r="AJ194" i="4"/>
  <c r="AJ195" i="4"/>
  <c r="AJ196" i="4"/>
  <c r="AJ197" i="4"/>
  <c r="AJ198" i="4"/>
  <c r="AJ199" i="4"/>
  <c r="AJ200" i="4"/>
  <c r="AJ201" i="4"/>
  <c r="AJ202" i="4"/>
  <c r="AJ203" i="4"/>
  <c r="AJ204" i="4"/>
  <c r="AJ205" i="4"/>
  <c r="AJ206" i="4"/>
  <c r="AJ207" i="4"/>
  <c r="AJ208" i="4"/>
  <c r="AJ209" i="4"/>
  <c r="AJ210" i="4"/>
  <c r="AJ211" i="4"/>
  <c r="AJ212" i="4"/>
  <c r="AJ213" i="4"/>
  <c r="AJ214" i="4"/>
  <c r="AJ215" i="4"/>
  <c r="AJ216" i="4"/>
  <c r="AJ217" i="4"/>
  <c r="AJ218" i="4"/>
  <c r="AJ219" i="4"/>
  <c r="AJ220" i="4"/>
  <c r="AJ221" i="4"/>
  <c r="AJ222" i="4"/>
  <c r="AJ223" i="4"/>
  <c r="AJ224" i="4"/>
  <c r="AJ225" i="4"/>
  <c r="AJ226" i="4"/>
  <c r="AJ227" i="4"/>
  <c r="AJ228" i="4"/>
  <c r="AJ229" i="4"/>
  <c r="AJ230" i="4"/>
  <c r="AJ231" i="4"/>
  <c r="AJ232" i="4"/>
  <c r="AJ233" i="4"/>
  <c r="AJ234" i="4"/>
  <c r="AJ235" i="4"/>
  <c r="AJ236" i="4"/>
  <c r="AJ237" i="4"/>
  <c r="AJ238" i="4"/>
  <c r="AJ239" i="4"/>
  <c r="AJ240" i="4"/>
  <c r="AJ241" i="4"/>
  <c r="AJ242" i="4"/>
  <c r="AJ243" i="4"/>
  <c r="AJ244" i="4"/>
  <c r="AJ245" i="4"/>
  <c r="AJ246" i="4"/>
  <c r="AJ247" i="4"/>
  <c r="AJ248" i="4"/>
  <c r="AJ249" i="4"/>
  <c r="AJ250" i="4"/>
  <c r="AJ251" i="4"/>
  <c r="AJ252" i="4"/>
  <c r="AJ253" i="4"/>
  <c r="AJ254" i="4"/>
  <c r="AJ255" i="4"/>
  <c r="AJ256" i="4"/>
  <c r="AJ257" i="4"/>
  <c r="AJ258" i="4"/>
  <c r="AJ259" i="4"/>
  <c r="AJ260" i="4"/>
  <c r="AJ261" i="4"/>
  <c r="AJ262" i="4"/>
  <c r="AJ263" i="4"/>
  <c r="AJ264" i="4"/>
  <c r="AJ265" i="4"/>
  <c r="AJ266" i="4"/>
  <c r="AJ267" i="4"/>
  <c r="AJ268" i="4"/>
  <c r="AJ269" i="4"/>
  <c r="AJ270" i="4"/>
  <c r="AJ271" i="4"/>
  <c r="AJ272" i="4"/>
  <c r="AJ273" i="4"/>
  <c r="AJ274" i="4"/>
  <c r="AJ275" i="4"/>
  <c r="AJ276" i="4"/>
  <c r="AJ277" i="4"/>
  <c r="AJ278" i="4"/>
  <c r="AJ279" i="4"/>
  <c r="AJ280" i="4"/>
  <c r="AJ281" i="4"/>
  <c r="AJ282" i="4"/>
  <c r="AJ283" i="4"/>
  <c r="AJ284" i="4"/>
  <c r="AJ285" i="4"/>
  <c r="AJ286" i="4"/>
  <c r="AJ287" i="4"/>
  <c r="AJ288" i="4"/>
  <c r="AJ289" i="4"/>
  <c r="AJ290" i="4"/>
  <c r="AJ291" i="4"/>
  <c r="AJ292" i="4"/>
  <c r="AJ293" i="4"/>
  <c r="AJ294" i="4"/>
  <c r="AJ295" i="4"/>
  <c r="AJ296" i="4"/>
  <c r="AJ297" i="4"/>
  <c r="AJ298" i="4"/>
  <c r="AJ299" i="4"/>
  <c r="AJ300" i="4"/>
  <c r="AJ301" i="4"/>
  <c r="AJ302" i="4"/>
  <c r="AJ303" i="4"/>
  <c r="AJ304" i="4"/>
  <c r="AJ305" i="4"/>
  <c r="AJ306" i="4"/>
  <c r="AJ307" i="4"/>
  <c r="AJ308" i="4"/>
  <c r="AJ309" i="4"/>
  <c r="AJ310" i="4"/>
  <c r="AJ311" i="4"/>
  <c r="AJ312" i="4"/>
  <c r="AJ313" i="4"/>
  <c r="AJ314" i="4"/>
  <c r="AJ315" i="4"/>
  <c r="AJ316" i="4"/>
  <c r="AJ317" i="4"/>
  <c r="AJ318" i="4"/>
  <c r="AJ319" i="4"/>
  <c r="AJ320" i="4"/>
  <c r="AJ321" i="4"/>
  <c r="AJ322" i="4"/>
  <c r="AJ323" i="4"/>
  <c r="AJ324" i="4"/>
  <c r="AJ325" i="4"/>
  <c r="AJ326" i="4"/>
  <c r="AJ327" i="4"/>
  <c r="AJ328" i="4"/>
  <c r="AJ329" i="4"/>
  <c r="AJ330" i="4"/>
  <c r="AJ331" i="4"/>
  <c r="AJ332" i="4"/>
  <c r="AJ333" i="4"/>
  <c r="AJ334" i="4"/>
  <c r="AJ335" i="4"/>
  <c r="AJ336" i="4"/>
  <c r="AJ337" i="4"/>
  <c r="AJ338" i="4"/>
  <c r="AJ339" i="4"/>
  <c r="AJ340" i="4"/>
  <c r="AJ341" i="4"/>
  <c r="AJ342" i="4"/>
  <c r="AJ343" i="4"/>
  <c r="AJ344" i="4"/>
  <c r="AJ345" i="4"/>
  <c r="AJ346" i="4"/>
  <c r="AJ347" i="4"/>
  <c r="AJ348" i="4"/>
  <c r="AJ349" i="4"/>
  <c r="AJ350" i="4"/>
  <c r="AJ351" i="4"/>
  <c r="AJ352" i="4"/>
  <c r="AJ353" i="4"/>
  <c r="AJ354" i="4"/>
  <c r="AJ355" i="4"/>
  <c r="AJ356" i="4"/>
  <c r="AJ357" i="4"/>
  <c r="AJ358" i="4"/>
  <c r="AJ359" i="4"/>
  <c r="AJ360" i="4"/>
  <c r="AJ361" i="4"/>
  <c r="AJ362" i="4"/>
  <c r="AJ363" i="4"/>
  <c r="AJ364" i="4"/>
  <c r="AJ365" i="4"/>
  <c r="AJ366" i="4"/>
  <c r="AJ367" i="4"/>
  <c r="AJ368" i="4"/>
  <c r="AJ369" i="4"/>
  <c r="AJ370" i="4"/>
  <c r="AJ371" i="4"/>
  <c r="AJ372" i="4"/>
  <c r="AJ373" i="4"/>
  <c r="AJ374" i="4"/>
  <c r="AJ375" i="4"/>
  <c r="AJ376" i="4"/>
  <c r="AJ377" i="4"/>
  <c r="AJ378" i="4"/>
  <c r="AJ379" i="4"/>
  <c r="AJ380" i="4"/>
  <c r="AJ381" i="4"/>
  <c r="AJ382" i="4"/>
  <c r="AJ383" i="4"/>
  <c r="AJ384" i="4"/>
  <c r="AJ385" i="4"/>
  <c r="AJ386" i="4"/>
  <c r="AJ387" i="4"/>
  <c r="AJ388" i="4"/>
  <c r="AJ389" i="4"/>
  <c r="AJ390" i="4"/>
  <c r="AJ391" i="4"/>
  <c r="AJ392" i="4"/>
  <c r="AJ393" i="4"/>
  <c r="AJ394" i="4"/>
  <c r="AJ395" i="4"/>
  <c r="AJ396" i="4"/>
  <c r="AJ397" i="4"/>
  <c r="AJ398" i="4"/>
  <c r="AJ399" i="4"/>
  <c r="AJ400" i="4"/>
  <c r="AJ401" i="4"/>
  <c r="AJ402" i="4"/>
  <c r="AJ403" i="4"/>
  <c r="AJ404" i="4"/>
  <c r="AJ405" i="4"/>
  <c r="AJ406" i="4"/>
  <c r="AJ407" i="4"/>
  <c r="AJ408" i="4"/>
  <c r="AJ409" i="4"/>
  <c r="AJ410" i="4"/>
  <c r="AJ411" i="4"/>
  <c r="AJ412" i="4"/>
  <c r="AJ413" i="4"/>
  <c r="AJ414" i="4"/>
  <c r="AJ415" i="4"/>
  <c r="AJ416" i="4"/>
  <c r="AJ417" i="4"/>
  <c r="AJ418" i="4"/>
  <c r="AJ419" i="4"/>
  <c r="AJ420" i="4"/>
  <c r="AJ421" i="4"/>
  <c r="AJ422" i="4"/>
  <c r="AJ423" i="4"/>
  <c r="AJ424" i="4"/>
  <c r="AJ425" i="4"/>
  <c r="AJ426" i="4"/>
  <c r="AJ427" i="4"/>
  <c r="AJ428" i="4"/>
  <c r="AJ429" i="4"/>
  <c r="AJ430" i="4"/>
  <c r="AJ431" i="4"/>
  <c r="AJ432" i="4"/>
  <c r="AJ433" i="4"/>
  <c r="AJ434" i="4"/>
  <c r="AJ435" i="4"/>
  <c r="AJ436" i="4"/>
  <c r="AJ437" i="4"/>
  <c r="AJ438" i="4"/>
  <c r="AJ439" i="4"/>
  <c r="AJ440" i="4"/>
  <c r="AJ441" i="4"/>
  <c r="AJ442" i="4"/>
  <c r="AJ443" i="4"/>
  <c r="AJ444" i="4"/>
  <c r="AJ445" i="4"/>
  <c r="AJ446" i="4"/>
  <c r="AJ447" i="4"/>
  <c r="AJ448" i="4"/>
  <c r="AJ449" i="4"/>
  <c r="AJ450" i="4"/>
  <c r="AJ451" i="4"/>
  <c r="AJ452" i="4"/>
  <c r="AJ453" i="4"/>
  <c r="AJ454" i="4"/>
  <c r="AJ455" i="4"/>
  <c r="AJ456" i="4"/>
  <c r="AJ457" i="4"/>
  <c r="AJ458" i="4"/>
  <c r="AJ459" i="4"/>
  <c r="AJ460" i="4"/>
  <c r="AJ461" i="4"/>
  <c r="AJ462" i="4"/>
  <c r="AJ463" i="4"/>
  <c r="AJ464" i="4"/>
  <c r="AJ465" i="4"/>
  <c r="AJ466" i="4"/>
  <c r="AJ467" i="4"/>
  <c r="AJ468" i="4"/>
  <c r="AJ469" i="4"/>
  <c r="AJ470" i="4"/>
  <c r="AJ471" i="4"/>
  <c r="AJ472" i="4"/>
  <c r="AJ473" i="4"/>
  <c r="AJ474" i="4"/>
  <c r="AJ475" i="4"/>
  <c r="AJ476" i="4"/>
  <c r="AJ477" i="4"/>
  <c r="AJ478" i="4"/>
  <c r="AJ479" i="4"/>
  <c r="AJ480" i="4"/>
  <c r="AJ481" i="4"/>
  <c r="AJ482" i="4"/>
  <c r="AJ483" i="4"/>
  <c r="AJ484" i="4"/>
  <c r="AJ485" i="4"/>
  <c r="AJ486" i="4"/>
  <c r="AJ487" i="4"/>
  <c r="AJ488" i="4"/>
  <c r="AJ489" i="4"/>
  <c r="AJ490" i="4"/>
  <c r="AJ491" i="4"/>
  <c r="AJ492" i="4"/>
  <c r="AJ493" i="4"/>
  <c r="AJ494" i="4"/>
  <c r="AJ495" i="4"/>
  <c r="AJ496" i="4"/>
  <c r="AJ497" i="4"/>
  <c r="AJ498" i="4"/>
  <c r="AJ499" i="4"/>
  <c r="AJ500" i="4"/>
  <c r="AI88" i="4"/>
  <c r="O88" i="6" s="1"/>
  <c r="AI89" i="4"/>
  <c r="O89" i="6" s="1"/>
  <c r="AI90" i="4"/>
  <c r="O90" i="6" s="1"/>
  <c r="AI91" i="4"/>
  <c r="O91" i="6" s="1"/>
  <c r="AI92" i="4"/>
  <c r="O92" i="6" s="1"/>
  <c r="AI93" i="4"/>
  <c r="O93" i="6" s="1"/>
  <c r="AI94" i="4"/>
  <c r="O94" i="6" s="1"/>
  <c r="AI95" i="4"/>
  <c r="AI96" i="4"/>
  <c r="O96" i="6" s="1"/>
  <c r="AI98" i="4"/>
  <c r="O98" i="6" s="1"/>
  <c r="AI99" i="4"/>
  <c r="O99" i="6" s="1"/>
  <c r="AI101" i="4"/>
  <c r="AI102" i="4"/>
  <c r="AI103" i="4"/>
  <c r="AI104" i="4"/>
  <c r="AI105" i="4"/>
  <c r="AI106" i="4"/>
  <c r="AI107" i="4"/>
  <c r="AI108" i="4"/>
  <c r="AI109" i="4"/>
  <c r="AI110" i="4"/>
  <c r="AI111" i="4"/>
  <c r="AI113" i="4"/>
  <c r="AI114" i="4"/>
  <c r="AI115" i="4"/>
  <c r="AI116" i="4"/>
  <c r="AI117" i="4"/>
  <c r="AI118" i="4"/>
  <c r="AI119" i="4"/>
  <c r="AI120" i="4"/>
  <c r="AI121" i="4"/>
  <c r="AI122" i="4"/>
  <c r="AI123" i="4"/>
  <c r="AI124" i="4"/>
  <c r="AI125" i="4"/>
  <c r="AI126" i="4"/>
  <c r="AI127" i="4"/>
  <c r="AI128" i="4"/>
  <c r="AI129" i="4"/>
  <c r="AI130" i="4"/>
  <c r="AI131" i="4"/>
  <c r="AI132" i="4"/>
  <c r="AI133" i="4"/>
  <c r="AI134" i="4"/>
  <c r="AI135" i="4"/>
  <c r="AI136" i="4"/>
  <c r="AI137" i="4"/>
  <c r="AI138" i="4"/>
  <c r="AI139" i="4"/>
  <c r="AI140" i="4"/>
  <c r="AI141" i="4"/>
  <c r="AI142" i="4"/>
  <c r="AI143" i="4"/>
  <c r="AI144" i="4"/>
  <c r="AI145" i="4"/>
  <c r="AI146" i="4"/>
  <c r="AI147" i="4"/>
  <c r="AI148" i="4"/>
  <c r="AI149" i="4"/>
  <c r="AI150" i="4"/>
  <c r="AI151" i="4"/>
  <c r="AI152" i="4"/>
  <c r="AI153" i="4"/>
  <c r="AI154" i="4"/>
  <c r="AI155" i="4"/>
  <c r="AI156" i="4"/>
  <c r="AI157" i="4"/>
  <c r="AI158" i="4"/>
  <c r="AI159" i="4"/>
  <c r="AI160" i="4"/>
  <c r="AI161" i="4"/>
  <c r="AI162" i="4"/>
  <c r="AI163" i="4"/>
  <c r="AI164" i="4"/>
  <c r="AI165" i="4"/>
  <c r="AI166" i="4"/>
  <c r="AI167" i="4"/>
  <c r="AI168" i="4"/>
  <c r="AI169" i="4"/>
  <c r="AI170" i="4"/>
  <c r="AI171" i="4"/>
  <c r="AI172" i="4"/>
  <c r="AI173" i="4"/>
  <c r="AI174" i="4"/>
  <c r="AI175" i="4"/>
  <c r="AI176" i="4"/>
  <c r="AI177" i="4"/>
  <c r="AI178" i="4"/>
  <c r="AI179" i="4"/>
  <c r="AI180" i="4"/>
  <c r="AI181" i="4"/>
  <c r="AI182" i="4"/>
  <c r="AI183" i="4"/>
  <c r="AI184" i="4"/>
  <c r="AI185" i="4"/>
  <c r="AI186" i="4"/>
  <c r="AI187" i="4"/>
  <c r="AI188" i="4"/>
  <c r="AI189" i="4"/>
  <c r="AI190" i="4"/>
  <c r="AI191" i="4"/>
  <c r="AI192" i="4"/>
  <c r="AI193" i="4"/>
  <c r="AI194" i="4"/>
  <c r="AI195" i="4"/>
  <c r="AI196" i="4"/>
  <c r="AI197" i="4"/>
  <c r="AI198" i="4"/>
  <c r="AI199" i="4"/>
  <c r="AI200" i="4"/>
  <c r="AI201" i="4"/>
  <c r="AI202" i="4"/>
  <c r="AI203" i="4"/>
  <c r="AI204" i="4"/>
  <c r="AI205" i="4"/>
  <c r="AI206" i="4"/>
  <c r="AI207" i="4"/>
  <c r="AI208" i="4"/>
  <c r="AI209" i="4"/>
  <c r="AI210" i="4"/>
  <c r="AI211" i="4"/>
  <c r="AI212" i="4"/>
  <c r="AI213" i="4"/>
  <c r="AI214" i="4"/>
  <c r="AI215" i="4"/>
  <c r="AI216" i="4"/>
  <c r="AI217" i="4"/>
  <c r="AI218" i="4"/>
  <c r="AI219" i="4"/>
  <c r="AI220" i="4"/>
  <c r="AI221" i="4"/>
  <c r="AI222" i="4"/>
  <c r="AI223" i="4"/>
  <c r="AI224" i="4"/>
  <c r="AI225" i="4"/>
  <c r="AI226" i="4"/>
  <c r="AI227" i="4"/>
  <c r="AI228" i="4"/>
  <c r="AI229" i="4"/>
  <c r="AI230" i="4"/>
  <c r="AI231" i="4"/>
  <c r="AI232" i="4"/>
  <c r="AI233" i="4"/>
  <c r="AI234" i="4"/>
  <c r="AI235" i="4"/>
  <c r="AI236" i="4"/>
  <c r="AI237" i="4"/>
  <c r="AI238" i="4"/>
  <c r="AI239" i="4"/>
  <c r="AI240" i="4"/>
  <c r="AI241" i="4"/>
  <c r="AI242" i="4"/>
  <c r="AI243" i="4"/>
  <c r="AI244" i="4"/>
  <c r="AI245" i="4"/>
  <c r="AI246" i="4"/>
  <c r="AI247" i="4"/>
  <c r="AI248" i="4"/>
  <c r="AI249" i="4"/>
  <c r="AI250" i="4"/>
  <c r="AI251" i="4"/>
  <c r="AI252" i="4"/>
  <c r="AI253" i="4"/>
  <c r="AI254" i="4"/>
  <c r="AI255" i="4"/>
  <c r="AI256" i="4"/>
  <c r="AI257" i="4"/>
  <c r="AI258" i="4"/>
  <c r="AI259" i="4"/>
  <c r="AI260" i="4"/>
  <c r="AI261" i="4"/>
  <c r="AI262" i="4"/>
  <c r="AI263" i="4"/>
  <c r="AI264" i="4"/>
  <c r="AI265" i="4"/>
  <c r="AI266" i="4"/>
  <c r="AI267" i="4"/>
  <c r="AI268" i="4"/>
  <c r="AI269" i="4"/>
  <c r="AI270" i="4"/>
  <c r="AI271" i="4"/>
  <c r="AI272" i="4"/>
  <c r="AI273" i="4"/>
  <c r="AI274" i="4"/>
  <c r="AI275" i="4"/>
  <c r="AI276" i="4"/>
  <c r="AI277" i="4"/>
  <c r="AI278" i="4"/>
  <c r="AI279" i="4"/>
  <c r="AI280" i="4"/>
  <c r="AI281" i="4"/>
  <c r="AI282" i="4"/>
  <c r="AI283" i="4"/>
  <c r="AI284" i="4"/>
  <c r="AI285" i="4"/>
  <c r="AI286" i="4"/>
  <c r="AI287" i="4"/>
  <c r="AI288" i="4"/>
  <c r="AI289" i="4"/>
  <c r="AI290" i="4"/>
  <c r="AI291" i="4"/>
  <c r="AI292" i="4"/>
  <c r="AI293" i="4"/>
  <c r="AI294" i="4"/>
  <c r="AI295" i="4"/>
  <c r="AI296" i="4"/>
  <c r="AI297" i="4"/>
  <c r="AI298" i="4"/>
  <c r="AI299" i="4"/>
  <c r="AI300" i="4"/>
  <c r="AI301" i="4"/>
  <c r="AI302" i="4"/>
  <c r="AI303" i="4"/>
  <c r="AI304" i="4"/>
  <c r="AI305" i="4"/>
  <c r="AI306" i="4"/>
  <c r="AI307" i="4"/>
  <c r="AI308" i="4"/>
  <c r="AI309" i="4"/>
  <c r="AI310" i="4"/>
  <c r="AI311" i="4"/>
  <c r="AI312" i="4"/>
  <c r="AI313" i="4"/>
  <c r="AI314" i="4"/>
  <c r="AI315" i="4"/>
  <c r="AI316" i="4"/>
  <c r="AI317" i="4"/>
  <c r="AI318" i="4"/>
  <c r="AI319" i="4"/>
  <c r="AI320" i="4"/>
  <c r="AI321" i="4"/>
  <c r="AI322" i="4"/>
  <c r="AI323" i="4"/>
  <c r="AI324" i="4"/>
  <c r="AI325" i="4"/>
  <c r="AI326" i="4"/>
  <c r="AI327" i="4"/>
  <c r="AI328" i="4"/>
  <c r="AI329" i="4"/>
  <c r="AI330" i="4"/>
  <c r="AI331" i="4"/>
  <c r="AI332" i="4"/>
  <c r="AI333" i="4"/>
  <c r="AI334" i="4"/>
  <c r="AI335" i="4"/>
  <c r="AI336" i="4"/>
  <c r="AI337" i="4"/>
  <c r="AI338" i="4"/>
  <c r="AI339" i="4"/>
  <c r="AI340" i="4"/>
  <c r="AI341" i="4"/>
  <c r="AI342" i="4"/>
  <c r="AI343" i="4"/>
  <c r="AI344" i="4"/>
  <c r="AI345" i="4"/>
  <c r="AI346" i="4"/>
  <c r="AI347" i="4"/>
  <c r="AI348" i="4"/>
  <c r="AI349" i="4"/>
  <c r="AI350" i="4"/>
  <c r="AI351" i="4"/>
  <c r="AI352" i="4"/>
  <c r="AI353" i="4"/>
  <c r="AI354" i="4"/>
  <c r="AI355" i="4"/>
  <c r="AI356" i="4"/>
  <c r="AI357" i="4"/>
  <c r="AI358" i="4"/>
  <c r="AI359" i="4"/>
  <c r="AI360" i="4"/>
  <c r="AI361" i="4"/>
  <c r="AI362" i="4"/>
  <c r="AI363" i="4"/>
  <c r="AI364" i="4"/>
  <c r="AI365" i="4"/>
  <c r="AI366" i="4"/>
  <c r="AI367" i="4"/>
  <c r="AI368" i="4"/>
  <c r="AI369" i="4"/>
  <c r="AI370" i="4"/>
  <c r="AI371" i="4"/>
  <c r="AI372" i="4"/>
  <c r="AI373" i="4"/>
  <c r="AI374" i="4"/>
  <c r="AI375" i="4"/>
  <c r="AI376" i="4"/>
  <c r="AI377" i="4"/>
  <c r="AI378" i="4"/>
  <c r="AI379" i="4"/>
  <c r="AI380" i="4"/>
  <c r="AI381" i="4"/>
  <c r="AI382" i="4"/>
  <c r="AI383" i="4"/>
  <c r="AI384" i="4"/>
  <c r="AI385" i="4"/>
  <c r="AI386" i="4"/>
  <c r="AI387" i="4"/>
  <c r="AI388" i="4"/>
  <c r="AI389" i="4"/>
  <c r="AI390" i="4"/>
  <c r="AI391" i="4"/>
  <c r="AI392" i="4"/>
  <c r="AI393" i="4"/>
  <c r="AI394" i="4"/>
  <c r="AI395" i="4"/>
  <c r="AI396" i="4"/>
  <c r="AI397" i="4"/>
  <c r="AI398" i="4"/>
  <c r="AI399" i="4"/>
  <c r="AI400" i="4"/>
  <c r="AI401" i="4"/>
  <c r="AI402" i="4"/>
  <c r="AI403" i="4"/>
  <c r="AI404" i="4"/>
  <c r="AI405" i="4"/>
  <c r="AI406" i="4"/>
  <c r="AI407" i="4"/>
  <c r="AI408" i="4"/>
  <c r="AI409" i="4"/>
  <c r="AI410" i="4"/>
  <c r="AI411" i="4"/>
  <c r="AI412" i="4"/>
  <c r="AI413" i="4"/>
  <c r="AI414" i="4"/>
  <c r="AI415" i="4"/>
  <c r="AI416" i="4"/>
  <c r="AI417" i="4"/>
  <c r="AI418" i="4"/>
  <c r="AI419" i="4"/>
  <c r="AI420" i="4"/>
  <c r="AI421" i="4"/>
  <c r="AI422" i="4"/>
  <c r="AI423" i="4"/>
  <c r="AI424" i="4"/>
  <c r="AI425" i="4"/>
  <c r="AI426" i="4"/>
  <c r="AI427" i="4"/>
  <c r="AI428" i="4"/>
  <c r="AI429" i="4"/>
  <c r="AI430" i="4"/>
  <c r="AI431" i="4"/>
  <c r="AI432" i="4"/>
  <c r="AI433" i="4"/>
  <c r="AI434" i="4"/>
  <c r="AI435" i="4"/>
  <c r="AI436" i="4"/>
  <c r="AI437" i="4"/>
  <c r="AI438" i="4"/>
  <c r="AI439" i="4"/>
  <c r="AI440" i="4"/>
  <c r="AI441" i="4"/>
  <c r="AI442" i="4"/>
  <c r="AI443" i="4"/>
  <c r="AI444" i="4"/>
  <c r="AI445" i="4"/>
  <c r="AI446" i="4"/>
  <c r="AI447" i="4"/>
  <c r="AI448" i="4"/>
  <c r="AI449" i="4"/>
  <c r="AI450" i="4"/>
  <c r="AI451" i="4"/>
  <c r="AI452" i="4"/>
  <c r="AI453" i="4"/>
  <c r="AI454" i="4"/>
  <c r="AI455" i="4"/>
  <c r="AI456" i="4"/>
  <c r="AI457" i="4"/>
  <c r="AI458" i="4"/>
  <c r="AI459" i="4"/>
  <c r="AI460" i="4"/>
  <c r="AI461" i="4"/>
  <c r="AI462" i="4"/>
  <c r="AI463" i="4"/>
  <c r="AI464" i="4"/>
  <c r="AI465" i="4"/>
  <c r="AI466" i="4"/>
  <c r="AI467" i="4"/>
  <c r="AI468" i="4"/>
  <c r="AI469" i="4"/>
  <c r="AI470" i="4"/>
  <c r="AI471" i="4"/>
  <c r="AI472" i="4"/>
  <c r="AI473" i="4"/>
  <c r="AI474" i="4"/>
  <c r="AI475" i="4"/>
  <c r="AI476" i="4"/>
  <c r="AI477" i="4"/>
  <c r="AI478" i="4"/>
  <c r="AI479" i="4"/>
  <c r="AI480" i="4"/>
  <c r="AI481" i="4"/>
  <c r="AI482" i="4"/>
  <c r="AI483" i="4"/>
  <c r="AI484" i="4"/>
  <c r="AI485" i="4"/>
  <c r="AI486" i="4"/>
  <c r="AI487" i="4"/>
  <c r="AI488" i="4"/>
  <c r="AI489" i="4"/>
  <c r="AI490" i="4"/>
  <c r="AI491" i="4"/>
  <c r="AI492" i="4"/>
  <c r="AI493" i="4"/>
  <c r="AI494" i="4"/>
  <c r="AI495" i="4"/>
  <c r="AI496" i="4"/>
  <c r="AI497" i="4"/>
  <c r="AI498" i="4"/>
  <c r="AI499" i="4"/>
  <c r="AI500" i="4"/>
  <c r="AG85" i="4"/>
  <c r="AG86" i="4"/>
  <c r="M86" i="6" s="1"/>
  <c r="AG87" i="4"/>
  <c r="M87" i="6" s="1"/>
  <c r="AG88" i="4"/>
  <c r="M88" i="6" s="1"/>
  <c r="AG89" i="4"/>
  <c r="M89" i="6" s="1"/>
  <c r="AG90" i="4"/>
  <c r="M90" i="6" s="1"/>
  <c r="AG91" i="4"/>
  <c r="M91" i="6" s="1"/>
  <c r="AG92" i="4"/>
  <c r="M92" i="6" s="1"/>
  <c r="AG93" i="4"/>
  <c r="AG94" i="4"/>
  <c r="M94" i="6" s="1"/>
  <c r="AG95" i="4"/>
  <c r="M95" i="6" s="1"/>
  <c r="AG96" i="4"/>
  <c r="M96" i="6" s="1"/>
  <c r="AG98" i="4"/>
  <c r="M98" i="6" s="1"/>
  <c r="AG99" i="4"/>
  <c r="M99" i="6" s="1"/>
  <c r="AG101" i="4"/>
  <c r="M101" i="6" s="1"/>
  <c r="AG102" i="4"/>
  <c r="AG103" i="4"/>
  <c r="M103" i="6" s="1"/>
  <c r="AG104" i="4"/>
  <c r="M104" i="6" s="1"/>
  <c r="AG105" i="4"/>
  <c r="M105" i="6" s="1"/>
  <c r="AG106" i="4"/>
  <c r="M106" i="6" s="1"/>
  <c r="AG107" i="4"/>
  <c r="M107" i="6" s="1"/>
  <c r="AG108" i="4"/>
  <c r="M108" i="6" s="1"/>
  <c r="AG109" i="4"/>
  <c r="AG110" i="4"/>
  <c r="AG111" i="4"/>
  <c r="M111" i="6" s="1"/>
  <c r="AG113" i="4"/>
  <c r="M113" i="6" s="1"/>
  <c r="AG114" i="4"/>
  <c r="M114" i="6" s="1"/>
  <c r="AG115" i="4"/>
  <c r="AG116" i="4"/>
  <c r="M116" i="6" s="1"/>
  <c r="AG117" i="4"/>
  <c r="M117" i="6" s="1"/>
  <c r="AG118" i="4"/>
  <c r="AG119" i="4"/>
  <c r="AG120" i="4"/>
  <c r="M120" i="6" s="1"/>
  <c r="AG121" i="4"/>
  <c r="M121" i="6" s="1"/>
  <c r="AG122" i="4"/>
  <c r="AG123" i="4"/>
  <c r="AG124" i="4"/>
  <c r="AG125" i="4"/>
  <c r="AG126" i="4"/>
  <c r="AG127" i="4"/>
  <c r="AG128" i="4"/>
  <c r="AG129" i="4"/>
  <c r="AG130" i="4"/>
  <c r="AG131" i="4"/>
  <c r="AG132" i="4"/>
  <c r="AG133" i="4"/>
  <c r="AG134" i="4"/>
  <c r="AG135" i="4"/>
  <c r="AG136" i="4"/>
  <c r="AG137" i="4"/>
  <c r="AG138" i="4"/>
  <c r="AG139" i="4"/>
  <c r="AG140" i="4"/>
  <c r="AG141" i="4"/>
  <c r="AG142" i="4"/>
  <c r="AG143" i="4"/>
  <c r="AG144" i="4"/>
  <c r="AG145" i="4"/>
  <c r="AG146" i="4"/>
  <c r="AG147" i="4"/>
  <c r="AG148" i="4"/>
  <c r="AG149" i="4"/>
  <c r="AG150" i="4"/>
  <c r="AG151" i="4"/>
  <c r="AG152" i="4"/>
  <c r="AG153" i="4"/>
  <c r="AG154" i="4"/>
  <c r="AG155" i="4"/>
  <c r="AG156" i="4"/>
  <c r="AG157" i="4"/>
  <c r="AG158" i="4"/>
  <c r="AG159" i="4"/>
  <c r="AG160" i="4"/>
  <c r="AG161" i="4"/>
  <c r="AG162" i="4"/>
  <c r="AG163" i="4"/>
  <c r="AG164" i="4"/>
  <c r="AG165" i="4"/>
  <c r="AG166" i="4"/>
  <c r="AG167" i="4"/>
  <c r="AG168" i="4"/>
  <c r="AG169" i="4"/>
  <c r="AG170" i="4"/>
  <c r="AG171" i="4"/>
  <c r="AG172" i="4"/>
  <c r="AG173" i="4"/>
  <c r="AG174" i="4"/>
  <c r="AG175" i="4"/>
  <c r="AG176" i="4"/>
  <c r="AG177" i="4"/>
  <c r="AG178" i="4"/>
  <c r="AG179" i="4"/>
  <c r="AG180" i="4"/>
  <c r="AG181" i="4"/>
  <c r="AG182" i="4"/>
  <c r="AG183" i="4"/>
  <c r="AG184" i="4"/>
  <c r="AG185" i="4"/>
  <c r="AG186" i="4"/>
  <c r="AG187" i="4"/>
  <c r="AG188" i="4"/>
  <c r="AG189" i="4"/>
  <c r="AG190" i="4"/>
  <c r="AG191" i="4"/>
  <c r="AG192" i="4"/>
  <c r="AG193" i="4"/>
  <c r="AG194" i="4"/>
  <c r="AG195" i="4"/>
  <c r="AG196" i="4"/>
  <c r="AG197" i="4"/>
  <c r="AG198" i="4"/>
  <c r="AG199" i="4"/>
  <c r="AG200" i="4"/>
  <c r="AG201" i="4"/>
  <c r="AG202" i="4"/>
  <c r="AG203" i="4"/>
  <c r="AG204" i="4"/>
  <c r="AG205" i="4"/>
  <c r="AG206" i="4"/>
  <c r="AG207" i="4"/>
  <c r="AG208" i="4"/>
  <c r="AG209" i="4"/>
  <c r="AG210" i="4"/>
  <c r="AG211" i="4"/>
  <c r="AG212" i="4"/>
  <c r="AG213" i="4"/>
  <c r="AG214" i="4"/>
  <c r="AG215" i="4"/>
  <c r="AG216" i="4"/>
  <c r="AG217" i="4"/>
  <c r="AG218" i="4"/>
  <c r="AG219" i="4"/>
  <c r="AG220" i="4"/>
  <c r="AG221" i="4"/>
  <c r="AG222" i="4"/>
  <c r="AG223" i="4"/>
  <c r="AG224" i="4"/>
  <c r="AG225" i="4"/>
  <c r="AG226" i="4"/>
  <c r="AG227" i="4"/>
  <c r="AG228" i="4"/>
  <c r="AG229" i="4"/>
  <c r="AG230" i="4"/>
  <c r="AG231" i="4"/>
  <c r="AG232" i="4"/>
  <c r="AG233" i="4"/>
  <c r="AG234" i="4"/>
  <c r="AG235" i="4"/>
  <c r="AG236" i="4"/>
  <c r="AG237" i="4"/>
  <c r="AG238" i="4"/>
  <c r="AG239" i="4"/>
  <c r="AG240" i="4"/>
  <c r="AG241" i="4"/>
  <c r="AG242" i="4"/>
  <c r="AG243" i="4"/>
  <c r="AG244" i="4"/>
  <c r="AG245" i="4"/>
  <c r="AG246" i="4"/>
  <c r="AG247" i="4"/>
  <c r="AG248" i="4"/>
  <c r="AG249" i="4"/>
  <c r="AG250" i="4"/>
  <c r="AG251" i="4"/>
  <c r="AG252" i="4"/>
  <c r="AG253" i="4"/>
  <c r="AG254" i="4"/>
  <c r="AG255" i="4"/>
  <c r="AG256" i="4"/>
  <c r="AG257" i="4"/>
  <c r="AG258" i="4"/>
  <c r="AG259" i="4"/>
  <c r="AG260" i="4"/>
  <c r="AG261" i="4"/>
  <c r="AG262" i="4"/>
  <c r="AG263" i="4"/>
  <c r="AG264" i="4"/>
  <c r="AG265" i="4"/>
  <c r="AG266" i="4"/>
  <c r="AG267" i="4"/>
  <c r="AG268" i="4"/>
  <c r="AG269" i="4"/>
  <c r="AG270" i="4"/>
  <c r="AG271" i="4"/>
  <c r="AG272" i="4"/>
  <c r="AG273" i="4"/>
  <c r="AG274" i="4"/>
  <c r="AG275" i="4"/>
  <c r="AG276" i="4"/>
  <c r="AG277" i="4"/>
  <c r="AG278" i="4"/>
  <c r="AG279" i="4"/>
  <c r="AG280" i="4"/>
  <c r="AG281" i="4"/>
  <c r="AG282" i="4"/>
  <c r="AG283" i="4"/>
  <c r="AG284" i="4"/>
  <c r="AG285" i="4"/>
  <c r="AG286" i="4"/>
  <c r="AG287" i="4"/>
  <c r="AG288" i="4"/>
  <c r="AG289" i="4"/>
  <c r="AG290" i="4"/>
  <c r="AG291" i="4"/>
  <c r="AG292" i="4"/>
  <c r="AG293" i="4"/>
  <c r="AG294" i="4"/>
  <c r="AG295" i="4"/>
  <c r="AG296" i="4"/>
  <c r="AG297" i="4"/>
  <c r="AG298" i="4"/>
  <c r="AG299" i="4"/>
  <c r="AG300" i="4"/>
  <c r="AG301" i="4"/>
  <c r="AG302" i="4"/>
  <c r="AG303" i="4"/>
  <c r="AG304" i="4"/>
  <c r="AG305" i="4"/>
  <c r="AG306" i="4"/>
  <c r="AG307" i="4"/>
  <c r="AG308" i="4"/>
  <c r="AG309" i="4"/>
  <c r="AG310" i="4"/>
  <c r="AG311" i="4"/>
  <c r="AG312" i="4"/>
  <c r="AG313" i="4"/>
  <c r="AG314" i="4"/>
  <c r="AG315" i="4"/>
  <c r="AG316" i="4"/>
  <c r="AG317" i="4"/>
  <c r="AG318" i="4"/>
  <c r="AG319" i="4"/>
  <c r="AG320" i="4"/>
  <c r="AG321" i="4"/>
  <c r="AG322" i="4"/>
  <c r="AG323" i="4"/>
  <c r="AG324" i="4"/>
  <c r="AG325" i="4"/>
  <c r="AG326" i="4"/>
  <c r="AG327" i="4"/>
  <c r="AG328" i="4"/>
  <c r="AG329" i="4"/>
  <c r="AG330" i="4"/>
  <c r="AG331" i="4"/>
  <c r="AG332" i="4"/>
  <c r="AG333" i="4"/>
  <c r="AG334" i="4"/>
  <c r="AG335" i="4"/>
  <c r="AG336" i="4"/>
  <c r="AG337" i="4"/>
  <c r="AG338" i="4"/>
  <c r="AG339" i="4"/>
  <c r="AG340" i="4"/>
  <c r="AG341" i="4"/>
  <c r="AG342" i="4"/>
  <c r="AG343" i="4"/>
  <c r="AG344" i="4"/>
  <c r="AG345" i="4"/>
  <c r="AG346" i="4"/>
  <c r="AG347" i="4"/>
  <c r="AG348" i="4"/>
  <c r="AG349" i="4"/>
  <c r="AG350" i="4"/>
  <c r="AG351" i="4"/>
  <c r="AG352" i="4"/>
  <c r="AG353" i="4"/>
  <c r="AG354" i="4"/>
  <c r="AG355" i="4"/>
  <c r="AG356" i="4"/>
  <c r="AG357" i="4"/>
  <c r="AG358" i="4"/>
  <c r="AG359" i="4"/>
  <c r="AG360" i="4"/>
  <c r="AG361" i="4"/>
  <c r="AG362" i="4"/>
  <c r="AG363" i="4"/>
  <c r="AG364" i="4"/>
  <c r="AG365" i="4"/>
  <c r="AG366" i="4"/>
  <c r="AG367" i="4"/>
  <c r="AG368" i="4"/>
  <c r="AG369" i="4"/>
  <c r="AG370" i="4"/>
  <c r="AG371" i="4"/>
  <c r="AG372" i="4"/>
  <c r="AG373" i="4"/>
  <c r="AG374" i="4"/>
  <c r="AG375" i="4"/>
  <c r="AG376" i="4"/>
  <c r="AG377" i="4"/>
  <c r="AG378" i="4"/>
  <c r="AG379" i="4"/>
  <c r="AG380" i="4"/>
  <c r="AG381" i="4"/>
  <c r="AG382" i="4"/>
  <c r="AG383" i="4"/>
  <c r="AG384" i="4"/>
  <c r="AG385" i="4"/>
  <c r="AG386" i="4"/>
  <c r="AG387" i="4"/>
  <c r="AG388" i="4"/>
  <c r="AG389" i="4"/>
  <c r="AG390" i="4"/>
  <c r="AG391" i="4"/>
  <c r="AG392" i="4"/>
  <c r="AG393" i="4"/>
  <c r="AG394" i="4"/>
  <c r="AG395" i="4"/>
  <c r="AG396" i="4"/>
  <c r="AG397" i="4"/>
  <c r="AG398" i="4"/>
  <c r="AG399" i="4"/>
  <c r="AG400" i="4"/>
  <c r="AG401" i="4"/>
  <c r="AG402" i="4"/>
  <c r="AG403" i="4"/>
  <c r="AG404" i="4"/>
  <c r="AG405" i="4"/>
  <c r="AG406" i="4"/>
  <c r="AG407" i="4"/>
  <c r="AG408" i="4"/>
  <c r="AG409" i="4"/>
  <c r="AG410" i="4"/>
  <c r="AG411" i="4"/>
  <c r="AG412" i="4"/>
  <c r="AG413" i="4"/>
  <c r="AG414" i="4"/>
  <c r="AG415" i="4"/>
  <c r="AG416" i="4"/>
  <c r="AG417" i="4"/>
  <c r="AG418" i="4"/>
  <c r="AG419" i="4"/>
  <c r="AG420" i="4"/>
  <c r="AG421" i="4"/>
  <c r="AG422" i="4"/>
  <c r="AG423" i="4"/>
  <c r="AG424" i="4"/>
  <c r="AG425" i="4"/>
  <c r="AG426" i="4"/>
  <c r="AG427" i="4"/>
  <c r="AG428" i="4"/>
  <c r="AG429" i="4"/>
  <c r="AG430" i="4"/>
  <c r="AG431" i="4"/>
  <c r="AG432" i="4"/>
  <c r="AG433" i="4"/>
  <c r="AG434" i="4"/>
  <c r="AG435" i="4"/>
  <c r="AG436" i="4"/>
  <c r="AG437" i="4"/>
  <c r="AG438" i="4"/>
  <c r="AG439" i="4"/>
  <c r="AG440" i="4"/>
  <c r="AG441" i="4"/>
  <c r="AG442" i="4"/>
  <c r="AG443" i="4"/>
  <c r="AG444" i="4"/>
  <c r="AG445" i="4"/>
  <c r="AG446" i="4"/>
  <c r="AG447" i="4"/>
  <c r="AG448" i="4"/>
  <c r="AG449" i="4"/>
  <c r="AG450" i="4"/>
  <c r="AG451" i="4"/>
  <c r="AG452" i="4"/>
  <c r="AG453" i="4"/>
  <c r="AG454" i="4"/>
  <c r="AG455" i="4"/>
  <c r="AG456" i="4"/>
  <c r="AG457" i="4"/>
  <c r="AG458" i="4"/>
  <c r="AG459" i="4"/>
  <c r="AG460" i="4"/>
  <c r="AG461" i="4"/>
  <c r="AG462" i="4"/>
  <c r="AG463" i="4"/>
  <c r="AG464" i="4"/>
  <c r="AG465" i="4"/>
  <c r="AG466" i="4"/>
  <c r="AG467" i="4"/>
  <c r="AG468" i="4"/>
  <c r="AG469" i="4"/>
  <c r="AG470" i="4"/>
  <c r="AG471" i="4"/>
  <c r="AG472" i="4"/>
  <c r="AG473" i="4"/>
  <c r="AG474" i="4"/>
  <c r="AG475" i="4"/>
  <c r="AG476" i="4"/>
  <c r="AG477" i="4"/>
  <c r="AG478" i="4"/>
  <c r="AG479" i="4"/>
  <c r="AG480" i="4"/>
  <c r="AG481" i="4"/>
  <c r="AG482" i="4"/>
  <c r="AG483" i="4"/>
  <c r="AG484" i="4"/>
  <c r="AG485" i="4"/>
  <c r="AG486" i="4"/>
  <c r="AG487" i="4"/>
  <c r="AG488" i="4"/>
  <c r="AG489" i="4"/>
  <c r="AG490" i="4"/>
  <c r="AG491" i="4"/>
  <c r="AG492" i="4"/>
  <c r="AG493" i="4"/>
  <c r="AG494" i="4"/>
  <c r="AG495" i="4"/>
  <c r="AG496" i="4"/>
  <c r="AG497" i="4"/>
  <c r="AG498" i="4"/>
  <c r="AG499" i="4"/>
  <c r="AG500" i="4"/>
  <c r="AF85" i="4"/>
  <c r="L85" i="6" s="1"/>
  <c r="AF86" i="4"/>
  <c r="L86" i="6" s="1"/>
  <c r="AF87" i="4"/>
  <c r="L87" i="6" s="1"/>
  <c r="AF88" i="4"/>
  <c r="AF89" i="4"/>
  <c r="L89" i="6" s="1"/>
  <c r="AF90" i="4"/>
  <c r="L90" i="6" s="1"/>
  <c r="AF91" i="4"/>
  <c r="L91" i="6" s="1"/>
  <c r="AF92" i="4"/>
  <c r="L92" i="6" s="1"/>
  <c r="AF93" i="4"/>
  <c r="L93" i="6" s="1"/>
  <c r="AF94" i="4"/>
  <c r="L94" i="6" s="1"/>
  <c r="AF95" i="4"/>
  <c r="L95" i="6" s="1"/>
  <c r="AF96" i="4"/>
  <c r="L96" i="6" s="1"/>
  <c r="AF98" i="4"/>
  <c r="L98" i="6" s="1"/>
  <c r="AF99" i="4"/>
  <c r="L99" i="6" s="1"/>
  <c r="AF101" i="4"/>
  <c r="AF102" i="4"/>
  <c r="AF103" i="4"/>
  <c r="AF104" i="4"/>
  <c r="AF105" i="4"/>
  <c r="AF106" i="4"/>
  <c r="AF107" i="4"/>
  <c r="AF108" i="4"/>
  <c r="AF109" i="4"/>
  <c r="AF110" i="4"/>
  <c r="AF111" i="4"/>
  <c r="AF113" i="4"/>
  <c r="AF114" i="4"/>
  <c r="AF115" i="4"/>
  <c r="AF116" i="4"/>
  <c r="AF117" i="4"/>
  <c r="AF118" i="4"/>
  <c r="AF119" i="4"/>
  <c r="AF120" i="4"/>
  <c r="AF121" i="4"/>
  <c r="AF122" i="4"/>
  <c r="AF123" i="4"/>
  <c r="AF124" i="4"/>
  <c r="AF125" i="4"/>
  <c r="AF126" i="4"/>
  <c r="AF127" i="4"/>
  <c r="AF128" i="4"/>
  <c r="AF129" i="4"/>
  <c r="AF130" i="4"/>
  <c r="AF131" i="4"/>
  <c r="AF132" i="4"/>
  <c r="AF133" i="4"/>
  <c r="AF134" i="4"/>
  <c r="AF135" i="4"/>
  <c r="AF136" i="4"/>
  <c r="AF137" i="4"/>
  <c r="AF138" i="4"/>
  <c r="AF139" i="4"/>
  <c r="AF140" i="4"/>
  <c r="AF141" i="4"/>
  <c r="AF142" i="4"/>
  <c r="AF143" i="4"/>
  <c r="AF144" i="4"/>
  <c r="AF145" i="4"/>
  <c r="AF146" i="4"/>
  <c r="AF147" i="4"/>
  <c r="AF148" i="4"/>
  <c r="AF149" i="4"/>
  <c r="AF150" i="4"/>
  <c r="AF151" i="4"/>
  <c r="AF152" i="4"/>
  <c r="AF153" i="4"/>
  <c r="AF154" i="4"/>
  <c r="AF155" i="4"/>
  <c r="AF156" i="4"/>
  <c r="AF157" i="4"/>
  <c r="AF158" i="4"/>
  <c r="AF159" i="4"/>
  <c r="AF160" i="4"/>
  <c r="AF161" i="4"/>
  <c r="AF162" i="4"/>
  <c r="AF163" i="4"/>
  <c r="AF164" i="4"/>
  <c r="AF165" i="4"/>
  <c r="AF166" i="4"/>
  <c r="AF167" i="4"/>
  <c r="AF168" i="4"/>
  <c r="AF169" i="4"/>
  <c r="AF170" i="4"/>
  <c r="AF171" i="4"/>
  <c r="AF172" i="4"/>
  <c r="AF173" i="4"/>
  <c r="AF174" i="4"/>
  <c r="AF175" i="4"/>
  <c r="AF176" i="4"/>
  <c r="AF177" i="4"/>
  <c r="AF178" i="4"/>
  <c r="AF179" i="4"/>
  <c r="AF180" i="4"/>
  <c r="AF181" i="4"/>
  <c r="AF182" i="4"/>
  <c r="AF183" i="4"/>
  <c r="AF184" i="4"/>
  <c r="AF185" i="4"/>
  <c r="AF186" i="4"/>
  <c r="AF187" i="4"/>
  <c r="AF188" i="4"/>
  <c r="AF189" i="4"/>
  <c r="AF190" i="4"/>
  <c r="AF191" i="4"/>
  <c r="AF192" i="4"/>
  <c r="AF193" i="4"/>
  <c r="AF194" i="4"/>
  <c r="AF195" i="4"/>
  <c r="AF196" i="4"/>
  <c r="AF197" i="4"/>
  <c r="AF198" i="4"/>
  <c r="AF199" i="4"/>
  <c r="AF200" i="4"/>
  <c r="AF201" i="4"/>
  <c r="AF202" i="4"/>
  <c r="AF203" i="4"/>
  <c r="AF204" i="4"/>
  <c r="AF205" i="4"/>
  <c r="AF206" i="4"/>
  <c r="AF207" i="4"/>
  <c r="AF208" i="4"/>
  <c r="AF209" i="4"/>
  <c r="AF210" i="4"/>
  <c r="AF211" i="4"/>
  <c r="AF212" i="4"/>
  <c r="AF213" i="4"/>
  <c r="AF214" i="4"/>
  <c r="AF215" i="4"/>
  <c r="AF216" i="4"/>
  <c r="AF217" i="4"/>
  <c r="AF218" i="4"/>
  <c r="AF219" i="4"/>
  <c r="AF220" i="4"/>
  <c r="AF221" i="4"/>
  <c r="AF222" i="4"/>
  <c r="AF223" i="4"/>
  <c r="AF224" i="4"/>
  <c r="AF225" i="4"/>
  <c r="AF226" i="4"/>
  <c r="AF227" i="4"/>
  <c r="AF228" i="4"/>
  <c r="AF229" i="4"/>
  <c r="AF230" i="4"/>
  <c r="AF231" i="4"/>
  <c r="AF232" i="4"/>
  <c r="AF233" i="4"/>
  <c r="AF234" i="4"/>
  <c r="AF235" i="4"/>
  <c r="AF236" i="4"/>
  <c r="AF237" i="4"/>
  <c r="AF238" i="4"/>
  <c r="AF239" i="4"/>
  <c r="AF240" i="4"/>
  <c r="AF241" i="4"/>
  <c r="AF242" i="4"/>
  <c r="AF243" i="4"/>
  <c r="AF244" i="4"/>
  <c r="AF245" i="4"/>
  <c r="AF246" i="4"/>
  <c r="AF247" i="4"/>
  <c r="AF248" i="4"/>
  <c r="AF249" i="4"/>
  <c r="AF250" i="4"/>
  <c r="AF251" i="4"/>
  <c r="AF252" i="4"/>
  <c r="AF253" i="4"/>
  <c r="AF254" i="4"/>
  <c r="AF255" i="4"/>
  <c r="AF256" i="4"/>
  <c r="AF257" i="4"/>
  <c r="AF258" i="4"/>
  <c r="AF259" i="4"/>
  <c r="AF260" i="4"/>
  <c r="AF261" i="4"/>
  <c r="AF262" i="4"/>
  <c r="AF263" i="4"/>
  <c r="AF264" i="4"/>
  <c r="AF265" i="4"/>
  <c r="AF266" i="4"/>
  <c r="AF267" i="4"/>
  <c r="AF268" i="4"/>
  <c r="AF269" i="4"/>
  <c r="AF270" i="4"/>
  <c r="AF271" i="4"/>
  <c r="AF272" i="4"/>
  <c r="AF273" i="4"/>
  <c r="AF274" i="4"/>
  <c r="AF275" i="4"/>
  <c r="AF276" i="4"/>
  <c r="AF277" i="4"/>
  <c r="AF278" i="4"/>
  <c r="AF279" i="4"/>
  <c r="AF280" i="4"/>
  <c r="AF281" i="4"/>
  <c r="AF282" i="4"/>
  <c r="AF283" i="4"/>
  <c r="AF284" i="4"/>
  <c r="AF285" i="4"/>
  <c r="AF286" i="4"/>
  <c r="AF287" i="4"/>
  <c r="AF288" i="4"/>
  <c r="AF289" i="4"/>
  <c r="AF290" i="4"/>
  <c r="AF291" i="4"/>
  <c r="AF292" i="4"/>
  <c r="AF293" i="4"/>
  <c r="AF294" i="4"/>
  <c r="AF295" i="4"/>
  <c r="AF296" i="4"/>
  <c r="AF297" i="4"/>
  <c r="AF298" i="4"/>
  <c r="AF299" i="4"/>
  <c r="AF300" i="4"/>
  <c r="AF301" i="4"/>
  <c r="AF302" i="4"/>
  <c r="AF303" i="4"/>
  <c r="AF304" i="4"/>
  <c r="AF305" i="4"/>
  <c r="AF306" i="4"/>
  <c r="AF307" i="4"/>
  <c r="AF308" i="4"/>
  <c r="AF309" i="4"/>
  <c r="AF310" i="4"/>
  <c r="AF311" i="4"/>
  <c r="AF312" i="4"/>
  <c r="AF313" i="4"/>
  <c r="AF314" i="4"/>
  <c r="AF315" i="4"/>
  <c r="AF316" i="4"/>
  <c r="AF317" i="4"/>
  <c r="AF318" i="4"/>
  <c r="AF319" i="4"/>
  <c r="AF320" i="4"/>
  <c r="AF321" i="4"/>
  <c r="AF322" i="4"/>
  <c r="AF323" i="4"/>
  <c r="AF324" i="4"/>
  <c r="AF325" i="4"/>
  <c r="AF326" i="4"/>
  <c r="AF327" i="4"/>
  <c r="AF328" i="4"/>
  <c r="AF329" i="4"/>
  <c r="AF330" i="4"/>
  <c r="AF331" i="4"/>
  <c r="AF332" i="4"/>
  <c r="AF333" i="4"/>
  <c r="AF334" i="4"/>
  <c r="AF335" i="4"/>
  <c r="AF336" i="4"/>
  <c r="AF337" i="4"/>
  <c r="AF338" i="4"/>
  <c r="AF339" i="4"/>
  <c r="AF340" i="4"/>
  <c r="AF341" i="4"/>
  <c r="AF342" i="4"/>
  <c r="AF343" i="4"/>
  <c r="AF344" i="4"/>
  <c r="AF345" i="4"/>
  <c r="AF346" i="4"/>
  <c r="AF347" i="4"/>
  <c r="AF348" i="4"/>
  <c r="AF349" i="4"/>
  <c r="AF350" i="4"/>
  <c r="AF351" i="4"/>
  <c r="AF352" i="4"/>
  <c r="AF353" i="4"/>
  <c r="AF354" i="4"/>
  <c r="AF355" i="4"/>
  <c r="AF356" i="4"/>
  <c r="AF357" i="4"/>
  <c r="AF358" i="4"/>
  <c r="AF359" i="4"/>
  <c r="AF360" i="4"/>
  <c r="AF361" i="4"/>
  <c r="AF362" i="4"/>
  <c r="AF363" i="4"/>
  <c r="AF364" i="4"/>
  <c r="AF365" i="4"/>
  <c r="AF366" i="4"/>
  <c r="AF367" i="4"/>
  <c r="AF368" i="4"/>
  <c r="AF369" i="4"/>
  <c r="AF370" i="4"/>
  <c r="AF371" i="4"/>
  <c r="AF372" i="4"/>
  <c r="AF373" i="4"/>
  <c r="AF374" i="4"/>
  <c r="AF375" i="4"/>
  <c r="AF376" i="4"/>
  <c r="AF377" i="4"/>
  <c r="AF378" i="4"/>
  <c r="AF379" i="4"/>
  <c r="AF380" i="4"/>
  <c r="AF381" i="4"/>
  <c r="AF382" i="4"/>
  <c r="AF383" i="4"/>
  <c r="AF384" i="4"/>
  <c r="AF385" i="4"/>
  <c r="AF386" i="4"/>
  <c r="AF387" i="4"/>
  <c r="AF388" i="4"/>
  <c r="AF389" i="4"/>
  <c r="AF390" i="4"/>
  <c r="AF391" i="4"/>
  <c r="AF392" i="4"/>
  <c r="AF393" i="4"/>
  <c r="AF394" i="4"/>
  <c r="AF395" i="4"/>
  <c r="AF396" i="4"/>
  <c r="AF397" i="4"/>
  <c r="AF398" i="4"/>
  <c r="AF399" i="4"/>
  <c r="AF400" i="4"/>
  <c r="AF401" i="4"/>
  <c r="AF402" i="4"/>
  <c r="AF403" i="4"/>
  <c r="AF404" i="4"/>
  <c r="AF405" i="4"/>
  <c r="AF406" i="4"/>
  <c r="AF407" i="4"/>
  <c r="AF408" i="4"/>
  <c r="AF409" i="4"/>
  <c r="AF410" i="4"/>
  <c r="AF411" i="4"/>
  <c r="AF412" i="4"/>
  <c r="AF413" i="4"/>
  <c r="AF414" i="4"/>
  <c r="AF415" i="4"/>
  <c r="AF416" i="4"/>
  <c r="AF417" i="4"/>
  <c r="AF418" i="4"/>
  <c r="AF419" i="4"/>
  <c r="AF420" i="4"/>
  <c r="AF421" i="4"/>
  <c r="AF422" i="4"/>
  <c r="AF423" i="4"/>
  <c r="AF424" i="4"/>
  <c r="AF425" i="4"/>
  <c r="AF426" i="4"/>
  <c r="AF427" i="4"/>
  <c r="AF428" i="4"/>
  <c r="AF429" i="4"/>
  <c r="AF430" i="4"/>
  <c r="AF431" i="4"/>
  <c r="AF432" i="4"/>
  <c r="AF433" i="4"/>
  <c r="AF434" i="4"/>
  <c r="AF435" i="4"/>
  <c r="AF436" i="4"/>
  <c r="AF437" i="4"/>
  <c r="AF438" i="4"/>
  <c r="AF439" i="4"/>
  <c r="AF440" i="4"/>
  <c r="AF441" i="4"/>
  <c r="AF442" i="4"/>
  <c r="AF443" i="4"/>
  <c r="AF444" i="4"/>
  <c r="AF445" i="4"/>
  <c r="AF446" i="4"/>
  <c r="AF447" i="4"/>
  <c r="AF448" i="4"/>
  <c r="AF449" i="4"/>
  <c r="AF450" i="4"/>
  <c r="AF451" i="4"/>
  <c r="AF452" i="4"/>
  <c r="AF453" i="4"/>
  <c r="AF454" i="4"/>
  <c r="AF455" i="4"/>
  <c r="AF456" i="4"/>
  <c r="AF457" i="4"/>
  <c r="AF458" i="4"/>
  <c r="AF459" i="4"/>
  <c r="AF460" i="4"/>
  <c r="AF461" i="4"/>
  <c r="AF462" i="4"/>
  <c r="AF463" i="4"/>
  <c r="AF464" i="4"/>
  <c r="AF465" i="4"/>
  <c r="AF466" i="4"/>
  <c r="AF467" i="4"/>
  <c r="AF468" i="4"/>
  <c r="AF469" i="4"/>
  <c r="AF470" i="4"/>
  <c r="AF471" i="4"/>
  <c r="AF472" i="4"/>
  <c r="AF473" i="4"/>
  <c r="AF474" i="4"/>
  <c r="AF475" i="4"/>
  <c r="AF476" i="4"/>
  <c r="AF477" i="4"/>
  <c r="AF478" i="4"/>
  <c r="AF479" i="4"/>
  <c r="AF480" i="4"/>
  <c r="AF481" i="4"/>
  <c r="AF482" i="4"/>
  <c r="AF483" i="4"/>
  <c r="AF484" i="4"/>
  <c r="AF485" i="4"/>
  <c r="AF486" i="4"/>
  <c r="AF487" i="4"/>
  <c r="AF488" i="4"/>
  <c r="AF489" i="4"/>
  <c r="AF490" i="4"/>
  <c r="AF491" i="4"/>
  <c r="AF492" i="4"/>
  <c r="AF493" i="4"/>
  <c r="AF494" i="4"/>
  <c r="AF495" i="4"/>
  <c r="AF496" i="4"/>
  <c r="AF497" i="4"/>
  <c r="AF498" i="4"/>
  <c r="AF499" i="4"/>
  <c r="AF500" i="4"/>
  <c r="AD85" i="4"/>
  <c r="J85" i="6" s="1"/>
  <c r="AD86" i="4"/>
  <c r="AD87" i="4"/>
  <c r="J87" i="6" s="1"/>
  <c r="AD88" i="4"/>
  <c r="J88" i="6" s="1"/>
  <c r="AD89" i="4"/>
  <c r="J89" i="6" s="1"/>
  <c r="AD90" i="4"/>
  <c r="J90" i="6" s="1"/>
  <c r="AD91" i="4"/>
  <c r="AD92" i="4"/>
  <c r="J92" i="6" s="1"/>
  <c r="AD93" i="4"/>
  <c r="J93" i="6" s="1"/>
  <c r="AD94" i="4"/>
  <c r="J94" i="6" s="1"/>
  <c r="AD95" i="4"/>
  <c r="J95" i="6" s="1"/>
  <c r="AD96" i="4"/>
  <c r="J96" i="6" s="1"/>
  <c r="AD98" i="4"/>
  <c r="J98" i="6" s="1"/>
  <c r="AD99" i="4"/>
  <c r="J99" i="6" s="1"/>
  <c r="AD101" i="4"/>
  <c r="AD102" i="4"/>
  <c r="AD103" i="4"/>
  <c r="AD104" i="4"/>
  <c r="AD105" i="4"/>
  <c r="AD106" i="4"/>
  <c r="AD107" i="4"/>
  <c r="AD108" i="4"/>
  <c r="AD109" i="4"/>
  <c r="AD110" i="4"/>
  <c r="AD111" i="4"/>
  <c r="AD113" i="4"/>
  <c r="AD114" i="4"/>
  <c r="AD115" i="4"/>
  <c r="AD116" i="4"/>
  <c r="AD117" i="4"/>
  <c r="AD118" i="4"/>
  <c r="AD119" i="4"/>
  <c r="AD120" i="4"/>
  <c r="AD121" i="4"/>
  <c r="AD122" i="4"/>
  <c r="AD123" i="4"/>
  <c r="AD124" i="4"/>
  <c r="AD125" i="4"/>
  <c r="AD126" i="4"/>
  <c r="AD127" i="4"/>
  <c r="AD128" i="4"/>
  <c r="AD129" i="4"/>
  <c r="AD130" i="4"/>
  <c r="AD131" i="4"/>
  <c r="AD132" i="4"/>
  <c r="AD133" i="4"/>
  <c r="AD134" i="4"/>
  <c r="AD135" i="4"/>
  <c r="AD136" i="4"/>
  <c r="AD137" i="4"/>
  <c r="AD138" i="4"/>
  <c r="AD139" i="4"/>
  <c r="AD140" i="4"/>
  <c r="AD141" i="4"/>
  <c r="AD142" i="4"/>
  <c r="AD143" i="4"/>
  <c r="AD144" i="4"/>
  <c r="AD145" i="4"/>
  <c r="AD146" i="4"/>
  <c r="AD147" i="4"/>
  <c r="AD148" i="4"/>
  <c r="AD149" i="4"/>
  <c r="AD150" i="4"/>
  <c r="AD151" i="4"/>
  <c r="AD152" i="4"/>
  <c r="AD153" i="4"/>
  <c r="AD154" i="4"/>
  <c r="AD155" i="4"/>
  <c r="AD156" i="4"/>
  <c r="AD157" i="4"/>
  <c r="AD158" i="4"/>
  <c r="AD159" i="4"/>
  <c r="AD160" i="4"/>
  <c r="AD161" i="4"/>
  <c r="AD162" i="4"/>
  <c r="AD163" i="4"/>
  <c r="AD164" i="4"/>
  <c r="AD165" i="4"/>
  <c r="AD166" i="4"/>
  <c r="AD167" i="4"/>
  <c r="AD168" i="4"/>
  <c r="AD169" i="4"/>
  <c r="AD170" i="4"/>
  <c r="AD171" i="4"/>
  <c r="AD172" i="4"/>
  <c r="AD173" i="4"/>
  <c r="AD174" i="4"/>
  <c r="AD175" i="4"/>
  <c r="AD176" i="4"/>
  <c r="AD177" i="4"/>
  <c r="AD178" i="4"/>
  <c r="AD179" i="4"/>
  <c r="AD180" i="4"/>
  <c r="AD181" i="4"/>
  <c r="AD182" i="4"/>
  <c r="AD183" i="4"/>
  <c r="AD184" i="4"/>
  <c r="AD185" i="4"/>
  <c r="AD186" i="4"/>
  <c r="AD187" i="4"/>
  <c r="AD188" i="4"/>
  <c r="AD189" i="4"/>
  <c r="AD190" i="4"/>
  <c r="AD191" i="4"/>
  <c r="AD192" i="4"/>
  <c r="AD193" i="4"/>
  <c r="AD194" i="4"/>
  <c r="AD195" i="4"/>
  <c r="AD196" i="4"/>
  <c r="AD197" i="4"/>
  <c r="AD198" i="4"/>
  <c r="AD199" i="4"/>
  <c r="AD200" i="4"/>
  <c r="AD201" i="4"/>
  <c r="AD202" i="4"/>
  <c r="AD203" i="4"/>
  <c r="AD204" i="4"/>
  <c r="AD205" i="4"/>
  <c r="AD206" i="4"/>
  <c r="AD207" i="4"/>
  <c r="AD208" i="4"/>
  <c r="AD209" i="4"/>
  <c r="AD210" i="4"/>
  <c r="AD211" i="4"/>
  <c r="AD212" i="4"/>
  <c r="AD213" i="4"/>
  <c r="AD214" i="4"/>
  <c r="AD215" i="4"/>
  <c r="AD216" i="4"/>
  <c r="AD217" i="4"/>
  <c r="AD218" i="4"/>
  <c r="AD219" i="4"/>
  <c r="AD220" i="4"/>
  <c r="AD221" i="4"/>
  <c r="AD222" i="4"/>
  <c r="AD223" i="4"/>
  <c r="AD224" i="4"/>
  <c r="AD225" i="4"/>
  <c r="AD226" i="4"/>
  <c r="AD227" i="4"/>
  <c r="AD228" i="4"/>
  <c r="AD229" i="4"/>
  <c r="AD230" i="4"/>
  <c r="AD231" i="4"/>
  <c r="AD232" i="4"/>
  <c r="AD233" i="4"/>
  <c r="AD234" i="4"/>
  <c r="AD235" i="4"/>
  <c r="AD236" i="4"/>
  <c r="AD237" i="4"/>
  <c r="AD238" i="4"/>
  <c r="AD239" i="4"/>
  <c r="AD240" i="4"/>
  <c r="AD241" i="4"/>
  <c r="AD242" i="4"/>
  <c r="AD243" i="4"/>
  <c r="AD244" i="4"/>
  <c r="AD245" i="4"/>
  <c r="AD246" i="4"/>
  <c r="AD247" i="4"/>
  <c r="AD248" i="4"/>
  <c r="AD249" i="4"/>
  <c r="AD250" i="4"/>
  <c r="AD251" i="4"/>
  <c r="AD252" i="4"/>
  <c r="AD253" i="4"/>
  <c r="AD254" i="4"/>
  <c r="AD255" i="4"/>
  <c r="AD256" i="4"/>
  <c r="AD257" i="4"/>
  <c r="AD258" i="4"/>
  <c r="AD259" i="4"/>
  <c r="AD260" i="4"/>
  <c r="AD261" i="4"/>
  <c r="AD262" i="4"/>
  <c r="AD263" i="4"/>
  <c r="AD264" i="4"/>
  <c r="AD265" i="4"/>
  <c r="AD266" i="4"/>
  <c r="AD267" i="4"/>
  <c r="AD268" i="4"/>
  <c r="AD269" i="4"/>
  <c r="AD270" i="4"/>
  <c r="AD271" i="4"/>
  <c r="AD272" i="4"/>
  <c r="AD273" i="4"/>
  <c r="AD274" i="4"/>
  <c r="AD275" i="4"/>
  <c r="AD276" i="4"/>
  <c r="AD277" i="4"/>
  <c r="AD278" i="4"/>
  <c r="AD279" i="4"/>
  <c r="AD280" i="4"/>
  <c r="AD281" i="4"/>
  <c r="AD282" i="4"/>
  <c r="AD283" i="4"/>
  <c r="AD284" i="4"/>
  <c r="AD285" i="4"/>
  <c r="AD286" i="4"/>
  <c r="AD287" i="4"/>
  <c r="AD288" i="4"/>
  <c r="AD289" i="4"/>
  <c r="AD290" i="4"/>
  <c r="AD291" i="4"/>
  <c r="AD292" i="4"/>
  <c r="AD293" i="4"/>
  <c r="AD294" i="4"/>
  <c r="AD295" i="4"/>
  <c r="AD296" i="4"/>
  <c r="AD297" i="4"/>
  <c r="AD298" i="4"/>
  <c r="AD299" i="4"/>
  <c r="AD300" i="4"/>
  <c r="AD301" i="4"/>
  <c r="AD302" i="4"/>
  <c r="AD303" i="4"/>
  <c r="AD304" i="4"/>
  <c r="AD305" i="4"/>
  <c r="AD306" i="4"/>
  <c r="AD307" i="4"/>
  <c r="AD308" i="4"/>
  <c r="AD309" i="4"/>
  <c r="AD310" i="4"/>
  <c r="AD311" i="4"/>
  <c r="AD312" i="4"/>
  <c r="AD313" i="4"/>
  <c r="AD314" i="4"/>
  <c r="AD315" i="4"/>
  <c r="AD316" i="4"/>
  <c r="AD317" i="4"/>
  <c r="AD318" i="4"/>
  <c r="AD319" i="4"/>
  <c r="AD320" i="4"/>
  <c r="AD321" i="4"/>
  <c r="AD322" i="4"/>
  <c r="AD323" i="4"/>
  <c r="AD324" i="4"/>
  <c r="AD325" i="4"/>
  <c r="AD326" i="4"/>
  <c r="AD327" i="4"/>
  <c r="AD328" i="4"/>
  <c r="AD329" i="4"/>
  <c r="AD330" i="4"/>
  <c r="AD331" i="4"/>
  <c r="AD332" i="4"/>
  <c r="AD333" i="4"/>
  <c r="AD334" i="4"/>
  <c r="AD335" i="4"/>
  <c r="AD336" i="4"/>
  <c r="AD337" i="4"/>
  <c r="AD338" i="4"/>
  <c r="AD339" i="4"/>
  <c r="AD340" i="4"/>
  <c r="AD341" i="4"/>
  <c r="AD342" i="4"/>
  <c r="AD343" i="4"/>
  <c r="AD344" i="4"/>
  <c r="AD345" i="4"/>
  <c r="AD346" i="4"/>
  <c r="AD347" i="4"/>
  <c r="AD348" i="4"/>
  <c r="AD349" i="4"/>
  <c r="AD350" i="4"/>
  <c r="AD351" i="4"/>
  <c r="AD352" i="4"/>
  <c r="AD353" i="4"/>
  <c r="AD354" i="4"/>
  <c r="AD355" i="4"/>
  <c r="AD356" i="4"/>
  <c r="AD357" i="4"/>
  <c r="AD358" i="4"/>
  <c r="AD359" i="4"/>
  <c r="AD360" i="4"/>
  <c r="AD361" i="4"/>
  <c r="AD362" i="4"/>
  <c r="AD363" i="4"/>
  <c r="AD364" i="4"/>
  <c r="AD365" i="4"/>
  <c r="AD366" i="4"/>
  <c r="AD367" i="4"/>
  <c r="AD368" i="4"/>
  <c r="AD369" i="4"/>
  <c r="AD370" i="4"/>
  <c r="AD371" i="4"/>
  <c r="AD372" i="4"/>
  <c r="AD373" i="4"/>
  <c r="AD374" i="4"/>
  <c r="AD375" i="4"/>
  <c r="AD376" i="4"/>
  <c r="AD377" i="4"/>
  <c r="AD378" i="4"/>
  <c r="AD379" i="4"/>
  <c r="AD380" i="4"/>
  <c r="AD381" i="4"/>
  <c r="AD382" i="4"/>
  <c r="AD383" i="4"/>
  <c r="AD384" i="4"/>
  <c r="AD385" i="4"/>
  <c r="AD386" i="4"/>
  <c r="AD387" i="4"/>
  <c r="AD388" i="4"/>
  <c r="AD389" i="4"/>
  <c r="AD390" i="4"/>
  <c r="AD391" i="4"/>
  <c r="AD392" i="4"/>
  <c r="AD393" i="4"/>
  <c r="AD394" i="4"/>
  <c r="AD395" i="4"/>
  <c r="AD396" i="4"/>
  <c r="AD397" i="4"/>
  <c r="AD398" i="4"/>
  <c r="AD399" i="4"/>
  <c r="AD400" i="4"/>
  <c r="AD401" i="4"/>
  <c r="AD402" i="4"/>
  <c r="AD403" i="4"/>
  <c r="AD404" i="4"/>
  <c r="AD405" i="4"/>
  <c r="AD406" i="4"/>
  <c r="AD407" i="4"/>
  <c r="AD408" i="4"/>
  <c r="AD409" i="4"/>
  <c r="AD410" i="4"/>
  <c r="AD411" i="4"/>
  <c r="AD412" i="4"/>
  <c r="AD413" i="4"/>
  <c r="AD414" i="4"/>
  <c r="AD415" i="4"/>
  <c r="AD416" i="4"/>
  <c r="AD417" i="4"/>
  <c r="AD418" i="4"/>
  <c r="AD419" i="4"/>
  <c r="AD420" i="4"/>
  <c r="AD421" i="4"/>
  <c r="AD422" i="4"/>
  <c r="AD423" i="4"/>
  <c r="AD424" i="4"/>
  <c r="AD425" i="4"/>
  <c r="AD426" i="4"/>
  <c r="AD427" i="4"/>
  <c r="AD428" i="4"/>
  <c r="AD429" i="4"/>
  <c r="AD430" i="4"/>
  <c r="AD431" i="4"/>
  <c r="AD432" i="4"/>
  <c r="AD433" i="4"/>
  <c r="AD434" i="4"/>
  <c r="AD435" i="4"/>
  <c r="AD436" i="4"/>
  <c r="AD437" i="4"/>
  <c r="AD438" i="4"/>
  <c r="AD439" i="4"/>
  <c r="AD440" i="4"/>
  <c r="AD441" i="4"/>
  <c r="AD442" i="4"/>
  <c r="AD443" i="4"/>
  <c r="AD444" i="4"/>
  <c r="AD445" i="4"/>
  <c r="AD446" i="4"/>
  <c r="AD447" i="4"/>
  <c r="AD448" i="4"/>
  <c r="AD449" i="4"/>
  <c r="AD450" i="4"/>
  <c r="AD451" i="4"/>
  <c r="AD452" i="4"/>
  <c r="AD453" i="4"/>
  <c r="AD454" i="4"/>
  <c r="AD455" i="4"/>
  <c r="AD456" i="4"/>
  <c r="AD457" i="4"/>
  <c r="AD458" i="4"/>
  <c r="AD459" i="4"/>
  <c r="AD460" i="4"/>
  <c r="AD461" i="4"/>
  <c r="AD462" i="4"/>
  <c r="AD463" i="4"/>
  <c r="AD464" i="4"/>
  <c r="AD465" i="4"/>
  <c r="AD466" i="4"/>
  <c r="AD467" i="4"/>
  <c r="AD468" i="4"/>
  <c r="AD469" i="4"/>
  <c r="AD470" i="4"/>
  <c r="AD471" i="4"/>
  <c r="AD472" i="4"/>
  <c r="AD473" i="4"/>
  <c r="AD474" i="4"/>
  <c r="AD475" i="4"/>
  <c r="AD476" i="4"/>
  <c r="AD477" i="4"/>
  <c r="AD478" i="4"/>
  <c r="AD479" i="4"/>
  <c r="AD480" i="4"/>
  <c r="AD481" i="4"/>
  <c r="AD482" i="4"/>
  <c r="AD483" i="4"/>
  <c r="AD484" i="4"/>
  <c r="AD485" i="4"/>
  <c r="AD486" i="4"/>
  <c r="AD487" i="4"/>
  <c r="AD488" i="4"/>
  <c r="AD489" i="4"/>
  <c r="AD490" i="4"/>
  <c r="AD491" i="4"/>
  <c r="AD492" i="4"/>
  <c r="AD493" i="4"/>
  <c r="AD494" i="4"/>
  <c r="AD495" i="4"/>
  <c r="AD496" i="4"/>
  <c r="AD497" i="4"/>
  <c r="AD498" i="4"/>
  <c r="AD499" i="4"/>
  <c r="AD500" i="4"/>
  <c r="AC85" i="4"/>
  <c r="AC86" i="4"/>
  <c r="I86" i="6" s="1"/>
  <c r="AC87" i="4"/>
  <c r="I87" i="6" s="1"/>
  <c r="AC88" i="4"/>
  <c r="I88" i="6" s="1"/>
  <c r="AC89" i="4"/>
  <c r="I89" i="6" s="1"/>
  <c r="AC90" i="4"/>
  <c r="I90" i="6" s="1"/>
  <c r="AC91" i="4"/>
  <c r="I91" i="6" s="1"/>
  <c r="AC92" i="4"/>
  <c r="I92" i="6" s="1"/>
  <c r="AC93" i="4"/>
  <c r="AC94" i="4"/>
  <c r="I94" i="6" s="1"/>
  <c r="AC95" i="4"/>
  <c r="I95" i="6" s="1"/>
  <c r="AC96" i="4"/>
  <c r="I96" i="6" s="1"/>
  <c r="AC98" i="4"/>
  <c r="I98" i="6" s="1"/>
  <c r="AC99" i="4"/>
  <c r="I99" i="6" s="1"/>
  <c r="AC101" i="4"/>
  <c r="AC102" i="4"/>
  <c r="AC103" i="4"/>
  <c r="AC104" i="4"/>
  <c r="AC105" i="4"/>
  <c r="AC106" i="4"/>
  <c r="AC107" i="4"/>
  <c r="AC108" i="4"/>
  <c r="AC109" i="4"/>
  <c r="AC110" i="4"/>
  <c r="AC111" i="4"/>
  <c r="AC113" i="4"/>
  <c r="AC114" i="4"/>
  <c r="AC115" i="4"/>
  <c r="AC116" i="4"/>
  <c r="AC117" i="4"/>
  <c r="AC118" i="4"/>
  <c r="AC119" i="4"/>
  <c r="AC120" i="4"/>
  <c r="AC121" i="4"/>
  <c r="AC122" i="4"/>
  <c r="AC123" i="4"/>
  <c r="AC124" i="4"/>
  <c r="AC125" i="4"/>
  <c r="AC126" i="4"/>
  <c r="AC127" i="4"/>
  <c r="AC128" i="4"/>
  <c r="AC129" i="4"/>
  <c r="AC130" i="4"/>
  <c r="AC131" i="4"/>
  <c r="AC132" i="4"/>
  <c r="AC133" i="4"/>
  <c r="AC134" i="4"/>
  <c r="AC135" i="4"/>
  <c r="AC136" i="4"/>
  <c r="AC137" i="4"/>
  <c r="AC138" i="4"/>
  <c r="AC139" i="4"/>
  <c r="AC140" i="4"/>
  <c r="AC141" i="4"/>
  <c r="AC142" i="4"/>
  <c r="AC143" i="4"/>
  <c r="AC144" i="4"/>
  <c r="AC145" i="4"/>
  <c r="AC146" i="4"/>
  <c r="AC147" i="4"/>
  <c r="AC148" i="4"/>
  <c r="AC149" i="4"/>
  <c r="AC150" i="4"/>
  <c r="AC151" i="4"/>
  <c r="AC152" i="4"/>
  <c r="AC153" i="4"/>
  <c r="AC154" i="4"/>
  <c r="AC155" i="4"/>
  <c r="AC156" i="4"/>
  <c r="AC157" i="4"/>
  <c r="AC158" i="4"/>
  <c r="AC159" i="4"/>
  <c r="AC160" i="4"/>
  <c r="AC161" i="4"/>
  <c r="AC162" i="4"/>
  <c r="AC163" i="4"/>
  <c r="AC164" i="4"/>
  <c r="AC165" i="4"/>
  <c r="AC166" i="4"/>
  <c r="AC167" i="4"/>
  <c r="AC168" i="4"/>
  <c r="AC169" i="4"/>
  <c r="AC170" i="4"/>
  <c r="AC171" i="4"/>
  <c r="AC172" i="4"/>
  <c r="AC173" i="4"/>
  <c r="AC174" i="4"/>
  <c r="AC175" i="4"/>
  <c r="AC176" i="4"/>
  <c r="AC177" i="4"/>
  <c r="AC178" i="4"/>
  <c r="AC179" i="4"/>
  <c r="AC180" i="4"/>
  <c r="AC181" i="4"/>
  <c r="AC182" i="4"/>
  <c r="AC183" i="4"/>
  <c r="AC184" i="4"/>
  <c r="AC185" i="4"/>
  <c r="AC186" i="4"/>
  <c r="AC187" i="4"/>
  <c r="AC188" i="4"/>
  <c r="AC189" i="4"/>
  <c r="AC190" i="4"/>
  <c r="AC191" i="4"/>
  <c r="AC192" i="4"/>
  <c r="AC193" i="4"/>
  <c r="AC194" i="4"/>
  <c r="AC195" i="4"/>
  <c r="AC196" i="4"/>
  <c r="AC197" i="4"/>
  <c r="AC198" i="4"/>
  <c r="AC199" i="4"/>
  <c r="AC200" i="4"/>
  <c r="AC201" i="4"/>
  <c r="AC202" i="4"/>
  <c r="AC203" i="4"/>
  <c r="AC204" i="4"/>
  <c r="AC205" i="4"/>
  <c r="AC206" i="4"/>
  <c r="AC207" i="4"/>
  <c r="AC208" i="4"/>
  <c r="AC209" i="4"/>
  <c r="AC210" i="4"/>
  <c r="AC211" i="4"/>
  <c r="AC212" i="4"/>
  <c r="AC213" i="4"/>
  <c r="AC214" i="4"/>
  <c r="AC215" i="4"/>
  <c r="AC216" i="4"/>
  <c r="AC217" i="4"/>
  <c r="AC218" i="4"/>
  <c r="AC219" i="4"/>
  <c r="AC220" i="4"/>
  <c r="AC221" i="4"/>
  <c r="AC222" i="4"/>
  <c r="AC223" i="4"/>
  <c r="AC224" i="4"/>
  <c r="AC225" i="4"/>
  <c r="AC226" i="4"/>
  <c r="AC227" i="4"/>
  <c r="AC228" i="4"/>
  <c r="AC229" i="4"/>
  <c r="AC230" i="4"/>
  <c r="AC231" i="4"/>
  <c r="AC232" i="4"/>
  <c r="AC233" i="4"/>
  <c r="AC234" i="4"/>
  <c r="AC235" i="4"/>
  <c r="AC236" i="4"/>
  <c r="AC237" i="4"/>
  <c r="AC238" i="4"/>
  <c r="AC239" i="4"/>
  <c r="AC240" i="4"/>
  <c r="AC241" i="4"/>
  <c r="AC242" i="4"/>
  <c r="AC243" i="4"/>
  <c r="AC244" i="4"/>
  <c r="AC245" i="4"/>
  <c r="AC246" i="4"/>
  <c r="AC247" i="4"/>
  <c r="AC248" i="4"/>
  <c r="AC249" i="4"/>
  <c r="AC250" i="4"/>
  <c r="AC251" i="4"/>
  <c r="AC252" i="4"/>
  <c r="AC253" i="4"/>
  <c r="AC254" i="4"/>
  <c r="AC255" i="4"/>
  <c r="AC256" i="4"/>
  <c r="AC257" i="4"/>
  <c r="AC258" i="4"/>
  <c r="AC259" i="4"/>
  <c r="AC260" i="4"/>
  <c r="AC261" i="4"/>
  <c r="AC262" i="4"/>
  <c r="AC263" i="4"/>
  <c r="AC264" i="4"/>
  <c r="AC265" i="4"/>
  <c r="AC266" i="4"/>
  <c r="AC267" i="4"/>
  <c r="AC268" i="4"/>
  <c r="AC269" i="4"/>
  <c r="AC270" i="4"/>
  <c r="AC271" i="4"/>
  <c r="AC272" i="4"/>
  <c r="AC273" i="4"/>
  <c r="AC274" i="4"/>
  <c r="AC275" i="4"/>
  <c r="AC276" i="4"/>
  <c r="AC277" i="4"/>
  <c r="AC278" i="4"/>
  <c r="AC279" i="4"/>
  <c r="AC280" i="4"/>
  <c r="AC281" i="4"/>
  <c r="AC282" i="4"/>
  <c r="AC283" i="4"/>
  <c r="AC284" i="4"/>
  <c r="AC285" i="4"/>
  <c r="AC286" i="4"/>
  <c r="AC287" i="4"/>
  <c r="AC288" i="4"/>
  <c r="AC289" i="4"/>
  <c r="AC290" i="4"/>
  <c r="AC291" i="4"/>
  <c r="AC292" i="4"/>
  <c r="AC293" i="4"/>
  <c r="AC294" i="4"/>
  <c r="AC295" i="4"/>
  <c r="AC296" i="4"/>
  <c r="AC297" i="4"/>
  <c r="AC298" i="4"/>
  <c r="AC299" i="4"/>
  <c r="AC300" i="4"/>
  <c r="AC301" i="4"/>
  <c r="AC302" i="4"/>
  <c r="AC303" i="4"/>
  <c r="AC304" i="4"/>
  <c r="AC305" i="4"/>
  <c r="AC306" i="4"/>
  <c r="AC307" i="4"/>
  <c r="AC308" i="4"/>
  <c r="AC309" i="4"/>
  <c r="AC310" i="4"/>
  <c r="AC311" i="4"/>
  <c r="AC312" i="4"/>
  <c r="AC313" i="4"/>
  <c r="AC314" i="4"/>
  <c r="AC315" i="4"/>
  <c r="AC316" i="4"/>
  <c r="AC317" i="4"/>
  <c r="AC318" i="4"/>
  <c r="AC319" i="4"/>
  <c r="AC320" i="4"/>
  <c r="AC321" i="4"/>
  <c r="AC322" i="4"/>
  <c r="AC323" i="4"/>
  <c r="AC324" i="4"/>
  <c r="AC325" i="4"/>
  <c r="AC326" i="4"/>
  <c r="AC327" i="4"/>
  <c r="AC328" i="4"/>
  <c r="AC329" i="4"/>
  <c r="AC330" i="4"/>
  <c r="AC331" i="4"/>
  <c r="AC332" i="4"/>
  <c r="AC333" i="4"/>
  <c r="AC334" i="4"/>
  <c r="AC335" i="4"/>
  <c r="AC336" i="4"/>
  <c r="AC337" i="4"/>
  <c r="AC338" i="4"/>
  <c r="AC339" i="4"/>
  <c r="AC340" i="4"/>
  <c r="AC341" i="4"/>
  <c r="AC342" i="4"/>
  <c r="AC343" i="4"/>
  <c r="AC344" i="4"/>
  <c r="AC345" i="4"/>
  <c r="AC346" i="4"/>
  <c r="AC347" i="4"/>
  <c r="AC348" i="4"/>
  <c r="AC349" i="4"/>
  <c r="AC350" i="4"/>
  <c r="AC351" i="4"/>
  <c r="AC352" i="4"/>
  <c r="AC353" i="4"/>
  <c r="AC354" i="4"/>
  <c r="AC355" i="4"/>
  <c r="AC356" i="4"/>
  <c r="AC357" i="4"/>
  <c r="AC358" i="4"/>
  <c r="AC359" i="4"/>
  <c r="AC360" i="4"/>
  <c r="AC361" i="4"/>
  <c r="AC362" i="4"/>
  <c r="AC363" i="4"/>
  <c r="AC364" i="4"/>
  <c r="AC365" i="4"/>
  <c r="AC366" i="4"/>
  <c r="AC367" i="4"/>
  <c r="AC368" i="4"/>
  <c r="AC369" i="4"/>
  <c r="AC370" i="4"/>
  <c r="AC371" i="4"/>
  <c r="AC372" i="4"/>
  <c r="AC373" i="4"/>
  <c r="AC374" i="4"/>
  <c r="AC375" i="4"/>
  <c r="AC376" i="4"/>
  <c r="AC377" i="4"/>
  <c r="AC378" i="4"/>
  <c r="AC379" i="4"/>
  <c r="AC380" i="4"/>
  <c r="AC381" i="4"/>
  <c r="AC382" i="4"/>
  <c r="AC383" i="4"/>
  <c r="AC384" i="4"/>
  <c r="AC385" i="4"/>
  <c r="AC386" i="4"/>
  <c r="AC387" i="4"/>
  <c r="AC388" i="4"/>
  <c r="AC389" i="4"/>
  <c r="AC390" i="4"/>
  <c r="AC391" i="4"/>
  <c r="AC392" i="4"/>
  <c r="AC393" i="4"/>
  <c r="AC394" i="4"/>
  <c r="AC395" i="4"/>
  <c r="AC396" i="4"/>
  <c r="AC397" i="4"/>
  <c r="AC398" i="4"/>
  <c r="AC399" i="4"/>
  <c r="AC400" i="4"/>
  <c r="AC401" i="4"/>
  <c r="AC402" i="4"/>
  <c r="AC403" i="4"/>
  <c r="AC404" i="4"/>
  <c r="AC405" i="4"/>
  <c r="AC406" i="4"/>
  <c r="AC407" i="4"/>
  <c r="AC408" i="4"/>
  <c r="AC409" i="4"/>
  <c r="AC410" i="4"/>
  <c r="AC411" i="4"/>
  <c r="AC412" i="4"/>
  <c r="AC413" i="4"/>
  <c r="AC414" i="4"/>
  <c r="AC415" i="4"/>
  <c r="AC416" i="4"/>
  <c r="AC417" i="4"/>
  <c r="AC418" i="4"/>
  <c r="AC419" i="4"/>
  <c r="AC420" i="4"/>
  <c r="AC421" i="4"/>
  <c r="AC422" i="4"/>
  <c r="AC423" i="4"/>
  <c r="AC424" i="4"/>
  <c r="AC425" i="4"/>
  <c r="AC426" i="4"/>
  <c r="AC427" i="4"/>
  <c r="AC428" i="4"/>
  <c r="AC429" i="4"/>
  <c r="AC430" i="4"/>
  <c r="AC431" i="4"/>
  <c r="AC432" i="4"/>
  <c r="AC433" i="4"/>
  <c r="AC434" i="4"/>
  <c r="AC435" i="4"/>
  <c r="AC436" i="4"/>
  <c r="AC437" i="4"/>
  <c r="AC438" i="4"/>
  <c r="AC439" i="4"/>
  <c r="AC440" i="4"/>
  <c r="AC441" i="4"/>
  <c r="AC442" i="4"/>
  <c r="AC443" i="4"/>
  <c r="AC444" i="4"/>
  <c r="AC445" i="4"/>
  <c r="AC446" i="4"/>
  <c r="AC447" i="4"/>
  <c r="AC448" i="4"/>
  <c r="AC449" i="4"/>
  <c r="AC450" i="4"/>
  <c r="AC451" i="4"/>
  <c r="AC452" i="4"/>
  <c r="AC453" i="4"/>
  <c r="AC454" i="4"/>
  <c r="AC455" i="4"/>
  <c r="AC456" i="4"/>
  <c r="AC457" i="4"/>
  <c r="AC458" i="4"/>
  <c r="AC459" i="4"/>
  <c r="AC460" i="4"/>
  <c r="AC461" i="4"/>
  <c r="AC462" i="4"/>
  <c r="AC463" i="4"/>
  <c r="AC464" i="4"/>
  <c r="AC465" i="4"/>
  <c r="AC466" i="4"/>
  <c r="AC467" i="4"/>
  <c r="AC468" i="4"/>
  <c r="AC469" i="4"/>
  <c r="AC470" i="4"/>
  <c r="AC471" i="4"/>
  <c r="AC472" i="4"/>
  <c r="AC473" i="4"/>
  <c r="AC474" i="4"/>
  <c r="AC475" i="4"/>
  <c r="AC476" i="4"/>
  <c r="AC477" i="4"/>
  <c r="AC478" i="4"/>
  <c r="AC479" i="4"/>
  <c r="AC480" i="4"/>
  <c r="AC481" i="4"/>
  <c r="AC482" i="4"/>
  <c r="AC483" i="4"/>
  <c r="AC484" i="4"/>
  <c r="AC485" i="4"/>
  <c r="AC486" i="4"/>
  <c r="AC487" i="4"/>
  <c r="AC488" i="4"/>
  <c r="AC489" i="4"/>
  <c r="AC490" i="4"/>
  <c r="AC491" i="4"/>
  <c r="AC492" i="4"/>
  <c r="AC493" i="4"/>
  <c r="AC494" i="4"/>
  <c r="AC495" i="4"/>
  <c r="AC496" i="4"/>
  <c r="AC497" i="4"/>
  <c r="AC498" i="4"/>
  <c r="AC499" i="4"/>
  <c r="AC500" i="4"/>
  <c r="AA85" i="4"/>
  <c r="G85" i="6" s="1"/>
  <c r="AA86" i="4"/>
  <c r="G86" i="6" s="1"/>
  <c r="AA87" i="4"/>
  <c r="G87" i="6" s="1"/>
  <c r="AA88" i="4"/>
  <c r="G88" i="6" s="1"/>
  <c r="AA89" i="4"/>
  <c r="AA90" i="4"/>
  <c r="G90" i="6" s="1"/>
  <c r="AA91" i="4"/>
  <c r="G91" i="6" s="1"/>
  <c r="AA92" i="4"/>
  <c r="AA93" i="4"/>
  <c r="G93" i="6" s="1"/>
  <c r="AA94" i="4"/>
  <c r="G94" i="6" s="1"/>
  <c r="AA95" i="4"/>
  <c r="G95" i="6" s="1"/>
  <c r="AA96" i="4"/>
  <c r="G96" i="6" s="1"/>
  <c r="AA98" i="4"/>
  <c r="G98" i="6" s="1"/>
  <c r="AA99" i="4"/>
  <c r="G99" i="6" s="1"/>
  <c r="AA101" i="4"/>
  <c r="AA102" i="4"/>
  <c r="AA103" i="4"/>
  <c r="AA104" i="4"/>
  <c r="AA105" i="4"/>
  <c r="AA106" i="4"/>
  <c r="AA107" i="4"/>
  <c r="AA108" i="4"/>
  <c r="AA109" i="4"/>
  <c r="AA110" i="4"/>
  <c r="AA111" i="4"/>
  <c r="AA113" i="4"/>
  <c r="AA114" i="4"/>
  <c r="AA115" i="4"/>
  <c r="AA116" i="4"/>
  <c r="AA117" i="4"/>
  <c r="AA118" i="4"/>
  <c r="AA119" i="4"/>
  <c r="AA120" i="4"/>
  <c r="AA121" i="4"/>
  <c r="AA122" i="4"/>
  <c r="AA123" i="4"/>
  <c r="AA124" i="4"/>
  <c r="AA125" i="4"/>
  <c r="AA126" i="4"/>
  <c r="AA127" i="4"/>
  <c r="AA128" i="4"/>
  <c r="AA129" i="4"/>
  <c r="AA130" i="4"/>
  <c r="AA131" i="4"/>
  <c r="AA132" i="4"/>
  <c r="AA133" i="4"/>
  <c r="AA134" i="4"/>
  <c r="AA135" i="4"/>
  <c r="AA136" i="4"/>
  <c r="AA137" i="4"/>
  <c r="AA138" i="4"/>
  <c r="AA139" i="4"/>
  <c r="AA140" i="4"/>
  <c r="AA141" i="4"/>
  <c r="AA142" i="4"/>
  <c r="AA143" i="4"/>
  <c r="AA144" i="4"/>
  <c r="AA145" i="4"/>
  <c r="AA146" i="4"/>
  <c r="AA147" i="4"/>
  <c r="AA148" i="4"/>
  <c r="AA149" i="4"/>
  <c r="AA150" i="4"/>
  <c r="AA151" i="4"/>
  <c r="AA152" i="4"/>
  <c r="AA153" i="4"/>
  <c r="AA154" i="4"/>
  <c r="AA155" i="4"/>
  <c r="AA156" i="4"/>
  <c r="AA157" i="4"/>
  <c r="AA158" i="4"/>
  <c r="AA159" i="4"/>
  <c r="AA160" i="4"/>
  <c r="AA161" i="4"/>
  <c r="AA162" i="4"/>
  <c r="AA163" i="4"/>
  <c r="AA164" i="4"/>
  <c r="AA165" i="4"/>
  <c r="AA166" i="4"/>
  <c r="AA167" i="4"/>
  <c r="AA168" i="4"/>
  <c r="AA169" i="4"/>
  <c r="AA170" i="4"/>
  <c r="AA171" i="4"/>
  <c r="AA172" i="4"/>
  <c r="AA173" i="4"/>
  <c r="AA174" i="4"/>
  <c r="AA175" i="4"/>
  <c r="AA176" i="4"/>
  <c r="AA177" i="4"/>
  <c r="AA178" i="4"/>
  <c r="AA179" i="4"/>
  <c r="AA180" i="4"/>
  <c r="AA181" i="4"/>
  <c r="AA182" i="4"/>
  <c r="AA183" i="4"/>
  <c r="AA184" i="4"/>
  <c r="AA185" i="4"/>
  <c r="AA186" i="4"/>
  <c r="AA187" i="4"/>
  <c r="AA188" i="4"/>
  <c r="AA189" i="4"/>
  <c r="AA190" i="4"/>
  <c r="AA191" i="4"/>
  <c r="AA192" i="4"/>
  <c r="AA193" i="4"/>
  <c r="AA194" i="4"/>
  <c r="AA195" i="4"/>
  <c r="AA196" i="4"/>
  <c r="AA197" i="4"/>
  <c r="AA198" i="4"/>
  <c r="AA199" i="4"/>
  <c r="AA200" i="4"/>
  <c r="AA201" i="4"/>
  <c r="AA202" i="4"/>
  <c r="AA203" i="4"/>
  <c r="AA204" i="4"/>
  <c r="AA205" i="4"/>
  <c r="AA206" i="4"/>
  <c r="AA207" i="4"/>
  <c r="AA208" i="4"/>
  <c r="AA209" i="4"/>
  <c r="AA210" i="4"/>
  <c r="AA211" i="4"/>
  <c r="AA212" i="4"/>
  <c r="AA213" i="4"/>
  <c r="AA214" i="4"/>
  <c r="AA215" i="4"/>
  <c r="AA216" i="4"/>
  <c r="AA217" i="4"/>
  <c r="AA218" i="4"/>
  <c r="AA219" i="4"/>
  <c r="AA220" i="4"/>
  <c r="AA221" i="4"/>
  <c r="AA222" i="4"/>
  <c r="AA223" i="4"/>
  <c r="AA224" i="4"/>
  <c r="AA225" i="4"/>
  <c r="AA226" i="4"/>
  <c r="AA227" i="4"/>
  <c r="AA228" i="4"/>
  <c r="AA229" i="4"/>
  <c r="AA230" i="4"/>
  <c r="AA231" i="4"/>
  <c r="AA232" i="4"/>
  <c r="AA233" i="4"/>
  <c r="AA234" i="4"/>
  <c r="AA235" i="4"/>
  <c r="AA236" i="4"/>
  <c r="AA237" i="4"/>
  <c r="AA238" i="4"/>
  <c r="AA239" i="4"/>
  <c r="AA240" i="4"/>
  <c r="AA241" i="4"/>
  <c r="AA242" i="4"/>
  <c r="AA243" i="4"/>
  <c r="AA244" i="4"/>
  <c r="AA245" i="4"/>
  <c r="AA246" i="4"/>
  <c r="AA247" i="4"/>
  <c r="AA248" i="4"/>
  <c r="AA249" i="4"/>
  <c r="AA250" i="4"/>
  <c r="AA251" i="4"/>
  <c r="AA252" i="4"/>
  <c r="AA253" i="4"/>
  <c r="AA254" i="4"/>
  <c r="AA255" i="4"/>
  <c r="AA256" i="4"/>
  <c r="AA257" i="4"/>
  <c r="AA258" i="4"/>
  <c r="AA259" i="4"/>
  <c r="AA260" i="4"/>
  <c r="AA261" i="4"/>
  <c r="AA262" i="4"/>
  <c r="AA263" i="4"/>
  <c r="AA264" i="4"/>
  <c r="AA265" i="4"/>
  <c r="AA266" i="4"/>
  <c r="AA267" i="4"/>
  <c r="AA268" i="4"/>
  <c r="AA269" i="4"/>
  <c r="AA270" i="4"/>
  <c r="AA271" i="4"/>
  <c r="AA272" i="4"/>
  <c r="AA273" i="4"/>
  <c r="AA274" i="4"/>
  <c r="AA275" i="4"/>
  <c r="AA276" i="4"/>
  <c r="AA277" i="4"/>
  <c r="AA278" i="4"/>
  <c r="AA279" i="4"/>
  <c r="AA280" i="4"/>
  <c r="AA281" i="4"/>
  <c r="AA282" i="4"/>
  <c r="AA283" i="4"/>
  <c r="AA284" i="4"/>
  <c r="AA285" i="4"/>
  <c r="AA286" i="4"/>
  <c r="AA287" i="4"/>
  <c r="AA288" i="4"/>
  <c r="AA289" i="4"/>
  <c r="AA290" i="4"/>
  <c r="AA291" i="4"/>
  <c r="AA292" i="4"/>
  <c r="AA293" i="4"/>
  <c r="AA294" i="4"/>
  <c r="AA295" i="4"/>
  <c r="AA296" i="4"/>
  <c r="AA297" i="4"/>
  <c r="AA298" i="4"/>
  <c r="AA299" i="4"/>
  <c r="AA300" i="4"/>
  <c r="AA301" i="4"/>
  <c r="AA302" i="4"/>
  <c r="AA303" i="4"/>
  <c r="AA304" i="4"/>
  <c r="AA305" i="4"/>
  <c r="AA306" i="4"/>
  <c r="AA307" i="4"/>
  <c r="AA308" i="4"/>
  <c r="AA309" i="4"/>
  <c r="AA310" i="4"/>
  <c r="AA311" i="4"/>
  <c r="AA312" i="4"/>
  <c r="AA313" i="4"/>
  <c r="AA314" i="4"/>
  <c r="AA315" i="4"/>
  <c r="AA316" i="4"/>
  <c r="AA317" i="4"/>
  <c r="AA318" i="4"/>
  <c r="AA319" i="4"/>
  <c r="AA320" i="4"/>
  <c r="AA321" i="4"/>
  <c r="AA322" i="4"/>
  <c r="AA323" i="4"/>
  <c r="AA324" i="4"/>
  <c r="AA325" i="4"/>
  <c r="AA326" i="4"/>
  <c r="AA327" i="4"/>
  <c r="AA328" i="4"/>
  <c r="AA329" i="4"/>
  <c r="AA330" i="4"/>
  <c r="AA331" i="4"/>
  <c r="AA332" i="4"/>
  <c r="AA333" i="4"/>
  <c r="AA334" i="4"/>
  <c r="AA335" i="4"/>
  <c r="AA336" i="4"/>
  <c r="AA337" i="4"/>
  <c r="AA338" i="4"/>
  <c r="AA339" i="4"/>
  <c r="AA340" i="4"/>
  <c r="AA341" i="4"/>
  <c r="AA342" i="4"/>
  <c r="AA343" i="4"/>
  <c r="AA344" i="4"/>
  <c r="AA345" i="4"/>
  <c r="AA346" i="4"/>
  <c r="AA347" i="4"/>
  <c r="AA348" i="4"/>
  <c r="AA349" i="4"/>
  <c r="AA350" i="4"/>
  <c r="AA351" i="4"/>
  <c r="AA352" i="4"/>
  <c r="AA353" i="4"/>
  <c r="AA354" i="4"/>
  <c r="AA355" i="4"/>
  <c r="AA356" i="4"/>
  <c r="AA357" i="4"/>
  <c r="AA358" i="4"/>
  <c r="AA359" i="4"/>
  <c r="AA360" i="4"/>
  <c r="AA361" i="4"/>
  <c r="AA362" i="4"/>
  <c r="AA363" i="4"/>
  <c r="AA364" i="4"/>
  <c r="AA365" i="4"/>
  <c r="AA366" i="4"/>
  <c r="AA367" i="4"/>
  <c r="AA368" i="4"/>
  <c r="AA369" i="4"/>
  <c r="AA370" i="4"/>
  <c r="AA371" i="4"/>
  <c r="AA372" i="4"/>
  <c r="AA373" i="4"/>
  <c r="AA374" i="4"/>
  <c r="AA375" i="4"/>
  <c r="AA376" i="4"/>
  <c r="AA377" i="4"/>
  <c r="AA378" i="4"/>
  <c r="AA379" i="4"/>
  <c r="AA380" i="4"/>
  <c r="AA381" i="4"/>
  <c r="AA382" i="4"/>
  <c r="AA383" i="4"/>
  <c r="AA384" i="4"/>
  <c r="AA385" i="4"/>
  <c r="AA386" i="4"/>
  <c r="AA387" i="4"/>
  <c r="AA388" i="4"/>
  <c r="AA389" i="4"/>
  <c r="AA390" i="4"/>
  <c r="AA391" i="4"/>
  <c r="AA392" i="4"/>
  <c r="AA393" i="4"/>
  <c r="AA394" i="4"/>
  <c r="AA395" i="4"/>
  <c r="AA396" i="4"/>
  <c r="AA397" i="4"/>
  <c r="AA398" i="4"/>
  <c r="AA399" i="4"/>
  <c r="AA400" i="4"/>
  <c r="AA401" i="4"/>
  <c r="AA402" i="4"/>
  <c r="AA403" i="4"/>
  <c r="AA404" i="4"/>
  <c r="AA405" i="4"/>
  <c r="AA406" i="4"/>
  <c r="AA407" i="4"/>
  <c r="AA408" i="4"/>
  <c r="AA409" i="4"/>
  <c r="AA410" i="4"/>
  <c r="AA411" i="4"/>
  <c r="AA412" i="4"/>
  <c r="AA413" i="4"/>
  <c r="AA414" i="4"/>
  <c r="AA415" i="4"/>
  <c r="AA416" i="4"/>
  <c r="AA417" i="4"/>
  <c r="AA418" i="4"/>
  <c r="AA419" i="4"/>
  <c r="AA420" i="4"/>
  <c r="AA421" i="4"/>
  <c r="AA422" i="4"/>
  <c r="AA423" i="4"/>
  <c r="AA424" i="4"/>
  <c r="AA425" i="4"/>
  <c r="AA426" i="4"/>
  <c r="AA427" i="4"/>
  <c r="AA428" i="4"/>
  <c r="AA429" i="4"/>
  <c r="AA430" i="4"/>
  <c r="AA431" i="4"/>
  <c r="AA432" i="4"/>
  <c r="AA433" i="4"/>
  <c r="AA434" i="4"/>
  <c r="AA435" i="4"/>
  <c r="AA436" i="4"/>
  <c r="AA437" i="4"/>
  <c r="AA438" i="4"/>
  <c r="AA439" i="4"/>
  <c r="AA440" i="4"/>
  <c r="AA441" i="4"/>
  <c r="AA442" i="4"/>
  <c r="AA443" i="4"/>
  <c r="AA444" i="4"/>
  <c r="AA445" i="4"/>
  <c r="AA446" i="4"/>
  <c r="AA447" i="4"/>
  <c r="AA448" i="4"/>
  <c r="AA449" i="4"/>
  <c r="AA450" i="4"/>
  <c r="AA451" i="4"/>
  <c r="AA452" i="4"/>
  <c r="AA453" i="4"/>
  <c r="AA454" i="4"/>
  <c r="AA455" i="4"/>
  <c r="AA456" i="4"/>
  <c r="AA457" i="4"/>
  <c r="AA458" i="4"/>
  <c r="AA459" i="4"/>
  <c r="AA460" i="4"/>
  <c r="AA461" i="4"/>
  <c r="AA462" i="4"/>
  <c r="AA463" i="4"/>
  <c r="AA464" i="4"/>
  <c r="AA465" i="4"/>
  <c r="AA466" i="4"/>
  <c r="AA467" i="4"/>
  <c r="AA468" i="4"/>
  <c r="AA469" i="4"/>
  <c r="AA470" i="4"/>
  <c r="AA471" i="4"/>
  <c r="AA472" i="4"/>
  <c r="AA473" i="4"/>
  <c r="AA474" i="4"/>
  <c r="AA475" i="4"/>
  <c r="AA476" i="4"/>
  <c r="AA477" i="4"/>
  <c r="AA478" i="4"/>
  <c r="AA479" i="4"/>
  <c r="AA480" i="4"/>
  <c r="AA481" i="4"/>
  <c r="AA482" i="4"/>
  <c r="AA483" i="4"/>
  <c r="AA484" i="4"/>
  <c r="AA485" i="4"/>
  <c r="AA486" i="4"/>
  <c r="AA487" i="4"/>
  <c r="AA488" i="4"/>
  <c r="AA489" i="4"/>
  <c r="AA490" i="4"/>
  <c r="AA491" i="4"/>
  <c r="AA492" i="4"/>
  <c r="AA493" i="4"/>
  <c r="AA494" i="4"/>
  <c r="AA495" i="4"/>
  <c r="AA496" i="4"/>
  <c r="AA497" i="4"/>
  <c r="AA498" i="4"/>
  <c r="AA499" i="4"/>
  <c r="AA500" i="4"/>
  <c r="Z85" i="4"/>
  <c r="F85" i="6" s="1"/>
  <c r="Z86" i="4"/>
  <c r="F86" i="6" s="1"/>
  <c r="Z87" i="4"/>
  <c r="F87" i="6" s="1"/>
  <c r="Z88" i="4"/>
  <c r="F88" i="6" s="1"/>
  <c r="Z89" i="4"/>
  <c r="F89" i="6" s="1"/>
  <c r="Z90" i="4"/>
  <c r="F90" i="6" s="1"/>
  <c r="Z91" i="4"/>
  <c r="F91" i="6" s="1"/>
  <c r="Z92" i="4"/>
  <c r="F92" i="6" s="1"/>
  <c r="Z93" i="4"/>
  <c r="F93" i="6" s="1"/>
  <c r="Z94" i="4"/>
  <c r="F94" i="6" s="1"/>
  <c r="Z95" i="4"/>
  <c r="F95" i="6" s="1"/>
  <c r="Z96" i="4"/>
  <c r="F96" i="6" s="1"/>
  <c r="Z98" i="4"/>
  <c r="F98" i="6" s="1"/>
  <c r="Z99" i="4"/>
  <c r="F99" i="6" s="1"/>
  <c r="Z101" i="4"/>
  <c r="Z102" i="4"/>
  <c r="Z103" i="4"/>
  <c r="Z104" i="4"/>
  <c r="Z105" i="4"/>
  <c r="Z106" i="4"/>
  <c r="Z107" i="4"/>
  <c r="Z108" i="4"/>
  <c r="Z109" i="4"/>
  <c r="Z110" i="4"/>
  <c r="Z111" i="4"/>
  <c r="Z113" i="4"/>
  <c r="Z114" i="4"/>
  <c r="Z115" i="4"/>
  <c r="Z116" i="4"/>
  <c r="Z117" i="4"/>
  <c r="Z118" i="4"/>
  <c r="Z119" i="4"/>
  <c r="Z120" i="4"/>
  <c r="Z121" i="4"/>
  <c r="Z122" i="4"/>
  <c r="Z123" i="4"/>
  <c r="Z124" i="4"/>
  <c r="Z125" i="4"/>
  <c r="Z126" i="4"/>
  <c r="Z127" i="4"/>
  <c r="Z128" i="4"/>
  <c r="Z129" i="4"/>
  <c r="Z130" i="4"/>
  <c r="Z131" i="4"/>
  <c r="Z132" i="4"/>
  <c r="Z133" i="4"/>
  <c r="Z134" i="4"/>
  <c r="Z135" i="4"/>
  <c r="Z136" i="4"/>
  <c r="Z137" i="4"/>
  <c r="Z138" i="4"/>
  <c r="Z139" i="4"/>
  <c r="Z140" i="4"/>
  <c r="Z141" i="4"/>
  <c r="Z142" i="4"/>
  <c r="Z143" i="4"/>
  <c r="Z144" i="4"/>
  <c r="Z145" i="4"/>
  <c r="Z146" i="4"/>
  <c r="Z147" i="4"/>
  <c r="Z148" i="4"/>
  <c r="Z149" i="4"/>
  <c r="Z150" i="4"/>
  <c r="Z151" i="4"/>
  <c r="Z152" i="4"/>
  <c r="Z153" i="4"/>
  <c r="Z154" i="4"/>
  <c r="Z155" i="4"/>
  <c r="Z156" i="4"/>
  <c r="Z157" i="4"/>
  <c r="Z158" i="4"/>
  <c r="Z159" i="4"/>
  <c r="Z160" i="4"/>
  <c r="Z161" i="4"/>
  <c r="Z162" i="4"/>
  <c r="Z163" i="4"/>
  <c r="Z164" i="4"/>
  <c r="Z165" i="4"/>
  <c r="Z166" i="4"/>
  <c r="Z167" i="4"/>
  <c r="Z168" i="4"/>
  <c r="Z169" i="4"/>
  <c r="Z170" i="4"/>
  <c r="Z171" i="4"/>
  <c r="Z172" i="4"/>
  <c r="Z173" i="4"/>
  <c r="Z174" i="4"/>
  <c r="Z175" i="4"/>
  <c r="Z176" i="4"/>
  <c r="Z177" i="4"/>
  <c r="Z178" i="4"/>
  <c r="Z179" i="4"/>
  <c r="Z180" i="4"/>
  <c r="Z181" i="4"/>
  <c r="Z182" i="4"/>
  <c r="Z183" i="4"/>
  <c r="Z184" i="4"/>
  <c r="Z185" i="4"/>
  <c r="Z186" i="4"/>
  <c r="Z187" i="4"/>
  <c r="Z188" i="4"/>
  <c r="Z189" i="4"/>
  <c r="Z190" i="4"/>
  <c r="Z191" i="4"/>
  <c r="Z192" i="4"/>
  <c r="Z193" i="4"/>
  <c r="Z194" i="4"/>
  <c r="Z195" i="4"/>
  <c r="Z196" i="4"/>
  <c r="Z197" i="4"/>
  <c r="Z198" i="4"/>
  <c r="Z199" i="4"/>
  <c r="Z200" i="4"/>
  <c r="Z201" i="4"/>
  <c r="Z202" i="4"/>
  <c r="Z203" i="4"/>
  <c r="Z204" i="4"/>
  <c r="Z205" i="4"/>
  <c r="Z206" i="4"/>
  <c r="Z207" i="4"/>
  <c r="Z208" i="4"/>
  <c r="Z209" i="4"/>
  <c r="Z210" i="4"/>
  <c r="Z211" i="4"/>
  <c r="Z212" i="4"/>
  <c r="Z213" i="4"/>
  <c r="Z214" i="4"/>
  <c r="Z215" i="4"/>
  <c r="Z216" i="4"/>
  <c r="Z217" i="4"/>
  <c r="Z218" i="4"/>
  <c r="Z219" i="4"/>
  <c r="Z220" i="4"/>
  <c r="Z221" i="4"/>
  <c r="Z222" i="4"/>
  <c r="Z223" i="4"/>
  <c r="Z224" i="4"/>
  <c r="Z225" i="4"/>
  <c r="Z226" i="4"/>
  <c r="Z227" i="4"/>
  <c r="Z228" i="4"/>
  <c r="Z229" i="4"/>
  <c r="Z230" i="4"/>
  <c r="Z231" i="4"/>
  <c r="Z232" i="4"/>
  <c r="Z233" i="4"/>
  <c r="Z234" i="4"/>
  <c r="Z235" i="4"/>
  <c r="Z236" i="4"/>
  <c r="Z237" i="4"/>
  <c r="Z238" i="4"/>
  <c r="Z239" i="4"/>
  <c r="Z240" i="4"/>
  <c r="Z241" i="4"/>
  <c r="Z242" i="4"/>
  <c r="Z243" i="4"/>
  <c r="Z244" i="4"/>
  <c r="Z245" i="4"/>
  <c r="Z246" i="4"/>
  <c r="Z247" i="4"/>
  <c r="Z248" i="4"/>
  <c r="Z249" i="4"/>
  <c r="Z250" i="4"/>
  <c r="Z251" i="4"/>
  <c r="Z252" i="4"/>
  <c r="Z253" i="4"/>
  <c r="Z254" i="4"/>
  <c r="Z255" i="4"/>
  <c r="Z256" i="4"/>
  <c r="Z257" i="4"/>
  <c r="Z258" i="4"/>
  <c r="Z259" i="4"/>
  <c r="Z260" i="4"/>
  <c r="Z261" i="4"/>
  <c r="Z262" i="4"/>
  <c r="Z263" i="4"/>
  <c r="Z264" i="4"/>
  <c r="Z265" i="4"/>
  <c r="Z266" i="4"/>
  <c r="Z267" i="4"/>
  <c r="Z268" i="4"/>
  <c r="Z269" i="4"/>
  <c r="Z270" i="4"/>
  <c r="Z271" i="4"/>
  <c r="Z272" i="4"/>
  <c r="Z273" i="4"/>
  <c r="Z274" i="4"/>
  <c r="Z275" i="4"/>
  <c r="Z276" i="4"/>
  <c r="Z277" i="4"/>
  <c r="Z278" i="4"/>
  <c r="Z279" i="4"/>
  <c r="Z280" i="4"/>
  <c r="Z281" i="4"/>
  <c r="Z282" i="4"/>
  <c r="Z283" i="4"/>
  <c r="Z284" i="4"/>
  <c r="Z285" i="4"/>
  <c r="Z286" i="4"/>
  <c r="Z287" i="4"/>
  <c r="Z288" i="4"/>
  <c r="Z289" i="4"/>
  <c r="Z290" i="4"/>
  <c r="Z291" i="4"/>
  <c r="Z292" i="4"/>
  <c r="Z293" i="4"/>
  <c r="Z294" i="4"/>
  <c r="Z295" i="4"/>
  <c r="Z296" i="4"/>
  <c r="Z297" i="4"/>
  <c r="Z298" i="4"/>
  <c r="Z299" i="4"/>
  <c r="Z300" i="4"/>
  <c r="Z301" i="4"/>
  <c r="Z302" i="4"/>
  <c r="Z303" i="4"/>
  <c r="Z304" i="4"/>
  <c r="Z305" i="4"/>
  <c r="Z306" i="4"/>
  <c r="Z307" i="4"/>
  <c r="Z308" i="4"/>
  <c r="Z309" i="4"/>
  <c r="Z310" i="4"/>
  <c r="Z311" i="4"/>
  <c r="Z312" i="4"/>
  <c r="Z313" i="4"/>
  <c r="Z314" i="4"/>
  <c r="Z315" i="4"/>
  <c r="Z316" i="4"/>
  <c r="Z317" i="4"/>
  <c r="Z318" i="4"/>
  <c r="Z319" i="4"/>
  <c r="Z320" i="4"/>
  <c r="Z321" i="4"/>
  <c r="Z322" i="4"/>
  <c r="Z323" i="4"/>
  <c r="Z324" i="4"/>
  <c r="Z325" i="4"/>
  <c r="Z326" i="4"/>
  <c r="Z327" i="4"/>
  <c r="Z328" i="4"/>
  <c r="Z329" i="4"/>
  <c r="Z330" i="4"/>
  <c r="Z331" i="4"/>
  <c r="Z332" i="4"/>
  <c r="Z333" i="4"/>
  <c r="Z334" i="4"/>
  <c r="Z335" i="4"/>
  <c r="Z336" i="4"/>
  <c r="Z337" i="4"/>
  <c r="Z338" i="4"/>
  <c r="Z339" i="4"/>
  <c r="Z340" i="4"/>
  <c r="Z341" i="4"/>
  <c r="Z342" i="4"/>
  <c r="Z343" i="4"/>
  <c r="Z344" i="4"/>
  <c r="Z345" i="4"/>
  <c r="Z346" i="4"/>
  <c r="Z347" i="4"/>
  <c r="Z348" i="4"/>
  <c r="Z349" i="4"/>
  <c r="Z350" i="4"/>
  <c r="Z351" i="4"/>
  <c r="Z352" i="4"/>
  <c r="Z353" i="4"/>
  <c r="Z354" i="4"/>
  <c r="Z355" i="4"/>
  <c r="Z356" i="4"/>
  <c r="Z357" i="4"/>
  <c r="Z358" i="4"/>
  <c r="Z359" i="4"/>
  <c r="Z360" i="4"/>
  <c r="Z361" i="4"/>
  <c r="Z362" i="4"/>
  <c r="Z363" i="4"/>
  <c r="Z364" i="4"/>
  <c r="Z365" i="4"/>
  <c r="Z366" i="4"/>
  <c r="Z367" i="4"/>
  <c r="Z368" i="4"/>
  <c r="Z369" i="4"/>
  <c r="Z370" i="4"/>
  <c r="Z371" i="4"/>
  <c r="Z372" i="4"/>
  <c r="Z373" i="4"/>
  <c r="Z374" i="4"/>
  <c r="Z375" i="4"/>
  <c r="Z376" i="4"/>
  <c r="Z377" i="4"/>
  <c r="Z378" i="4"/>
  <c r="Z379" i="4"/>
  <c r="Z380" i="4"/>
  <c r="Z381" i="4"/>
  <c r="Z382" i="4"/>
  <c r="Z383" i="4"/>
  <c r="Z384" i="4"/>
  <c r="Z385" i="4"/>
  <c r="Z386" i="4"/>
  <c r="Z387" i="4"/>
  <c r="Z388" i="4"/>
  <c r="Z389" i="4"/>
  <c r="Z390" i="4"/>
  <c r="Z391" i="4"/>
  <c r="Z392" i="4"/>
  <c r="Z393" i="4"/>
  <c r="Z394" i="4"/>
  <c r="Z395" i="4"/>
  <c r="Z396" i="4"/>
  <c r="Z397" i="4"/>
  <c r="Z398" i="4"/>
  <c r="Z399" i="4"/>
  <c r="Z400" i="4"/>
  <c r="Z401" i="4"/>
  <c r="Z402" i="4"/>
  <c r="Z403" i="4"/>
  <c r="Z404" i="4"/>
  <c r="Z405" i="4"/>
  <c r="Z406" i="4"/>
  <c r="Z407" i="4"/>
  <c r="Z408" i="4"/>
  <c r="Z409" i="4"/>
  <c r="Z410" i="4"/>
  <c r="Z411" i="4"/>
  <c r="Z412" i="4"/>
  <c r="Z413" i="4"/>
  <c r="Z414" i="4"/>
  <c r="Z415" i="4"/>
  <c r="Z416" i="4"/>
  <c r="Z417" i="4"/>
  <c r="Z418" i="4"/>
  <c r="Z419" i="4"/>
  <c r="Z420" i="4"/>
  <c r="Z421" i="4"/>
  <c r="Z422" i="4"/>
  <c r="Z423" i="4"/>
  <c r="Z424" i="4"/>
  <c r="Z425" i="4"/>
  <c r="Z426" i="4"/>
  <c r="Z427" i="4"/>
  <c r="Z428" i="4"/>
  <c r="Z429" i="4"/>
  <c r="Z430" i="4"/>
  <c r="Z431" i="4"/>
  <c r="Z432" i="4"/>
  <c r="Z433" i="4"/>
  <c r="Z434" i="4"/>
  <c r="Z435" i="4"/>
  <c r="Z436" i="4"/>
  <c r="Z437" i="4"/>
  <c r="Z438" i="4"/>
  <c r="Z439" i="4"/>
  <c r="Z440" i="4"/>
  <c r="Z441" i="4"/>
  <c r="Z442" i="4"/>
  <c r="Z443" i="4"/>
  <c r="Z444" i="4"/>
  <c r="Z445" i="4"/>
  <c r="Z446" i="4"/>
  <c r="Z447" i="4"/>
  <c r="Z448" i="4"/>
  <c r="Z449" i="4"/>
  <c r="Z450" i="4"/>
  <c r="Z451" i="4"/>
  <c r="Z452" i="4"/>
  <c r="Z453" i="4"/>
  <c r="Z454" i="4"/>
  <c r="Z455" i="4"/>
  <c r="Z456" i="4"/>
  <c r="Z457" i="4"/>
  <c r="Z458" i="4"/>
  <c r="Z459" i="4"/>
  <c r="Z460" i="4"/>
  <c r="Z461" i="4"/>
  <c r="Z462" i="4"/>
  <c r="Z463" i="4"/>
  <c r="Z464" i="4"/>
  <c r="Z465" i="4"/>
  <c r="Z466" i="4"/>
  <c r="Z467" i="4"/>
  <c r="Z468" i="4"/>
  <c r="Z469" i="4"/>
  <c r="Z470" i="4"/>
  <c r="Z471" i="4"/>
  <c r="Z472" i="4"/>
  <c r="Z473" i="4"/>
  <c r="Z474" i="4"/>
  <c r="Z475" i="4"/>
  <c r="Z476" i="4"/>
  <c r="Z477" i="4"/>
  <c r="Z478" i="4"/>
  <c r="Z479" i="4"/>
  <c r="Z480" i="4"/>
  <c r="Z481" i="4"/>
  <c r="Z482" i="4"/>
  <c r="Z483" i="4"/>
  <c r="Z484" i="4"/>
  <c r="Z485" i="4"/>
  <c r="Z486" i="4"/>
  <c r="Z487" i="4"/>
  <c r="Z488" i="4"/>
  <c r="Z489" i="4"/>
  <c r="Z490" i="4"/>
  <c r="Z491" i="4"/>
  <c r="Z492" i="4"/>
  <c r="Z493" i="4"/>
  <c r="Z494" i="4"/>
  <c r="Z495" i="4"/>
  <c r="Z496" i="4"/>
  <c r="Z497" i="4"/>
  <c r="Z498" i="4"/>
  <c r="Z499" i="4"/>
  <c r="Z500" i="4"/>
  <c r="X85" i="4"/>
  <c r="D85" i="6" s="1"/>
  <c r="X86" i="4"/>
  <c r="X87" i="4"/>
  <c r="D87" i="6" s="1"/>
  <c r="X88" i="4"/>
  <c r="D88" i="6" s="1"/>
  <c r="X89" i="4"/>
  <c r="D89" i="6" s="1"/>
  <c r="X90" i="4"/>
  <c r="D90" i="6" s="1"/>
  <c r="X91" i="4"/>
  <c r="D91" i="6" s="1"/>
  <c r="X92" i="4"/>
  <c r="D92" i="6" s="1"/>
  <c r="X93" i="4"/>
  <c r="D93" i="6" s="1"/>
  <c r="X94" i="4"/>
  <c r="D94" i="6" s="1"/>
  <c r="X95" i="4"/>
  <c r="X96" i="4"/>
  <c r="D96" i="6" s="1"/>
  <c r="X98" i="4"/>
  <c r="D98" i="6" s="1"/>
  <c r="X99" i="4"/>
  <c r="D99" i="6" s="1"/>
  <c r="X101" i="4"/>
  <c r="D101" i="6" s="1"/>
  <c r="X102" i="4"/>
  <c r="D102" i="6" s="1"/>
  <c r="X103" i="4"/>
  <c r="D103" i="6" s="1"/>
  <c r="X104" i="4"/>
  <c r="D104" i="6" s="1"/>
  <c r="X105" i="4"/>
  <c r="D105" i="6" s="1"/>
  <c r="X106" i="4"/>
  <c r="D106" i="6" s="1"/>
  <c r="X107" i="4"/>
  <c r="D107" i="6" s="1"/>
  <c r="X108" i="4"/>
  <c r="D108" i="6" s="1"/>
  <c r="X109" i="4"/>
  <c r="D109" i="6" s="1"/>
  <c r="X110" i="4"/>
  <c r="D110" i="6" s="1"/>
  <c r="X111" i="4"/>
  <c r="X113" i="4"/>
  <c r="D113" i="6" s="1"/>
  <c r="X114" i="4"/>
  <c r="D114" i="6" s="1"/>
  <c r="X115" i="4"/>
  <c r="D115" i="6" s="1"/>
  <c r="X116" i="4"/>
  <c r="D116" i="6" s="1"/>
  <c r="X117" i="4"/>
  <c r="D117" i="6" s="1"/>
  <c r="X118" i="4"/>
  <c r="X119" i="4"/>
  <c r="D119" i="6" s="1"/>
  <c r="X120" i="4"/>
  <c r="D120" i="6" s="1"/>
  <c r="X121" i="4"/>
  <c r="D121" i="6" s="1"/>
  <c r="X122" i="4"/>
  <c r="X123" i="4"/>
  <c r="X124" i="4"/>
  <c r="X125" i="4"/>
  <c r="X126" i="4"/>
  <c r="X127" i="4"/>
  <c r="X128" i="4"/>
  <c r="X129" i="4"/>
  <c r="X130" i="4"/>
  <c r="X131" i="4"/>
  <c r="X132" i="4"/>
  <c r="X133" i="4"/>
  <c r="X134" i="4"/>
  <c r="X135" i="4"/>
  <c r="X136" i="4"/>
  <c r="X137" i="4"/>
  <c r="X138" i="4"/>
  <c r="X139" i="4"/>
  <c r="X140" i="4"/>
  <c r="X141" i="4"/>
  <c r="X142" i="4"/>
  <c r="X143" i="4"/>
  <c r="X144" i="4"/>
  <c r="X145" i="4"/>
  <c r="X146" i="4"/>
  <c r="X147" i="4"/>
  <c r="X148" i="4"/>
  <c r="X149" i="4"/>
  <c r="X150" i="4"/>
  <c r="X151" i="4"/>
  <c r="X152" i="4"/>
  <c r="X153" i="4"/>
  <c r="X154" i="4"/>
  <c r="X155" i="4"/>
  <c r="X156" i="4"/>
  <c r="X157" i="4"/>
  <c r="X158" i="4"/>
  <c r="X159" i="4"/>
  <c r="X160" i="4"/>
  <c r="X161" i="4"/>
  <c r="X162" i="4"/>
  <c r="X163" i="4"/>
  <c r="X164" i="4"/>
  <c r="X165" i="4"/>
  <c r="X166" i="4"/>
  <c r="X167" i="4"/>
  <c r="X168" i="4"/>
  <c r="X169" i="4"/>
  <c r="X170" i="4"/>
  <c r="X171" i="4"/>
  <c r="X172" i="4"/>
  <c r="X173" i="4"/>
  <c r="X174" i="4"/>
  <c r="X175" i="4"/>
  <c r="X176" i="4"/>
  <c r="X177" i="4"/>
  <c r="X178" i="4"/>
  <c r="X179" i="4"/>
  <c r="X180" i="4"/>
  <c r="X181" i="4"/>
  <c r="X182" i="4"/>
  <c r="X183" i="4"/>
  <c r="X184" i="4"/>
  <c r="X185" i="4"/>
  <c r="X186" i="4"/>
  <c r="X187" i="4"/>
  <c r="X188" i="4"/>
  <c r="X189" i="4"/>
  <c r="X190" i="4"/>
  <c r="X191" i="4"/>
  <c r="X192" i="4"/>
  <c r="X193" i="4"/>
  <c r="X194" i="4"/>
  <c r="X195" i="4"/>
  <c r="X196" i="4"/>
  <c r="X197" i="4"/>
  <c r="X198" i="4"/>
  <c r="X199" i="4"/>
  <c r="X200" i="4"/>
  <c r="X201" i="4"/>
  <c r="X202" i="4"/>
  <c r="X203" i="4"/>
  <c r="X204" i="4"/>
  <c r="X205" i="4"/>
  <c r="X206" i="4"/>
  <c r="X207" i="4"/>
  <c r="X208" i="4"/>
  <c r="X209" i="4"/>
  <c r="X210" i="4"/>
  <c r="X211" i="4"/>
  <c r="X212" i="4"/>
  <c r="X213" i="4"/>
  <c r="X214" i="4"/>
  <c r="X215" i="4"/>
  <c r="X216" i="4"/>
  <c r="X217" i="4"/>
  <c r="X218" i="4"/>
  <c r="X219" i="4"/>
  <c r="X220" i="4"/>
  <c r="X221" i="4"/>
  <c r="X222" i="4"/>
  <c r="X223" i="4"/>
  <c r="X224" i="4"/>
  <c r="X225" i="4"/>
  <c r="X226" i="4"/>
  <c r="X227" i="4"/>
  <c r="X228" i="4"/>
  <c r="X229" i="4"/>
  <c r="X230" i="4"/>
  <c r="X231" i="4"/>
  <c r="X232" i="4"/>
  <c r="X233" i="4"/>
  <c r="X234" i="4"/>
  <c r="X235" i="4"/>
  <c r="X236" i="4"/>
  <c r="X237" i="4"/>
  <c r="X238" i="4"/>
  <c r="X239" i="4"/>
  <c r="X240" i="4"/>
  <c r="X241" i="4"/>
  <c r="X242" i="4"/>
  <c r="X243" i="4"/>
  <c r="X244" i="4"/>
  <c r="X245" i="4"/>
  <c r="X246" i="4"/>
  <c r="X247" i="4"/>
  <c r="X248" i="4"/>
  <c r="X249" i="4"/>
  <c r="X250" i="4"/>
  <c r="X251" i="4"/>
  <c r="X252" i="4"/>
  <c r="X253" i="4"/>
  <c r="X254" i="4"/>
  <c r="X255" i="4"/>
  <c r="X256" i="4"/>
  <c r="X257" i="4"/>
  <c r="X258" i="4"/>
  <c r="X259" i="4"/>
  <c r="X260" i="4"/>
  <c r="X261" i="4"/>
  <c r="X262" i="4"/>
  <c r="X263" i="4"/>
  <c r="X264" i="4"/>
  <c r="X265" i="4"/>
  <c r="X266" i="4"/>
  <c r="X267" i="4"/>
  <c r="X268" i="4"/>
  <c r="X269" i="4"/>
  <c r="X270" i="4"/>
  <c r="X271" i="4"/>
  <c r="X272" i="4"/>
  <c r="X273" i="4"/>
  <c r="X274" i="4"/>
  <c r="X275" i="4"/>
  <c r="X276" i="4"/>
  <c r="X277" i="4"/>
  <c r="X278" i="4"/>
  <c r="X279" i="4"/>
  <c r="X280" i="4"/>
  <c r="X281" i="4"/>
  <c r="X282" i="4"/>
  <c r="X283" i="4"/>
  <c r="X284" i="4"/>
  <c r="X285" i="4"/>
  <c r="X286" i="4"/>
  <c r="X287" i="4"/>
  <c r="X288" i="4"/>
  <c r="X289" i="4"/>
  <c r="X290" i="4"/>
  <c r="X291" i="4"/>
  <c r="X292" i="4"/>
  <c r="X293" i="4"/>
  <c r="X294" i="4"/>
  <c r="X295" i="4"/>
  <c r="X296" i="4"/>
  <c r="X297" i="4"/>
  <c r="X298" i="4"/>
  <c r="X299" i="4"/>
  <c r="X300" i="4"/>
  <c r="X301" i="4"/>
  <c r="X302" i="4"/>
  <c r="X303" i="4"/>
  <c r="X304" i="4"/>
  <c r="X305" i="4"/>
  <c r="X306" i="4"/>
  <c r="X307" i="4"/>
  <c r="X308" i="4"/>
  <c r="X309" i="4"/>
  <c r="X310" i="4"/>
  <c r="X311" i="4"/>
  <c r="X312" i="4"/>
  <c r="X313" i="4"/>
  <c r="X314" i="4"/>
  <c r="X315" i="4"/>
  <c r="X316" i="4"/>
  <c r="X317" i="4"/>
  <c r="X318" i="4"/>
  <c r="X319" i="4"/>
  <c r="X320" i="4"/>
  <c r="X321" i="4"/>
  <c r="X322" i="4"/>
  <c r="X323" i="4"/>
  <c r="X324" i="4"/>
  <c r="X325" i="4"/>
  <c r="X326" i="4"/>
  <c r="X327" i="4"/>
  <c r="X328" i="4"/>
  <c r="X329" i="4"/>
  <c r="X330" i="4"/>
  <c r="X331" i="4"/>
  <c r="X332" i="4"/>
  <c r="X333" i="4"/>
  <c r="X334" i="4"/>
  <c r="X335" i="4"/>
  <c r="X336" i="4"/>
  <c r="X337" i="4"/>
  <c r="X338" i="4"/>
  <c r="X339" i="4"/>
  <c r="X340" i="4"/>
  <c r="X341" i="4"/>
  <c r="X342" i="4"/>
  <c r="X343" i="4"/>
  <c r="X344" i="4"/>
  <c r="X345" i="4"/>
  <c r="X346" i="4"/>
  <c r="X347" i="4"/>
  <c r="X348" i="4"/>
  <c r="X349" i="4"/>
  <c r="X350" i="4"/>
  <c r="X351" i="4"/>
  <c r="X352" i="4"/>
  <c r="X353" i="4"/>
  <c r="X354" i="4"/>
  <c r="X355" i="4"/>
  <c r="X356" i="4"/>
  <c r="X357" i="4"/>
  <c r="X358" i="4"/>
  <c r="X359" i="4"/>
  <c r="X360" i="4"/>
  <c r="X361" i="4"/>
  <c r="X362" i="4"/>
  <c r="X363" i="4"/>
  <c r="X364" i="4"/>
  <c r="X365" i="4"/>
  <c r="X366" i="4"/>
  <c r="X367" i="4"/>
  <c r="X368" i="4"/>
  <c r="X369" i="4"/>
  <c r="X370" i="4"/>
  <c r="X371" i="4"/>
  <c r="X372" i="4"/>
  <c r="X373" i="4"/>
  <c r="X374" i="4"/>
  <c r="X375" i="4"/>
  <c r="X376" i="4"/>
  <c r="X377" i="4"/>
  <c r="X378" i="4"/>
  <c r="X379" i="4"/>
  <c r="X380" i="4"/>
  <c r="X381" i="4"/>
  <c r="X382" i="4"/>
  <c r="X383" i="4"/>
  <c r="X384" i="4"/>
  <c r="X385" i="4"/>
  <c r="X386" i="4"/>
  <c r="X387" i="4"/>
  <c r="X388" i="4"/>
  <c r="X389" i="4"/>
  <c r="X390" i="4"/>
  <c r="X391" i="4"/>
  <c r="X392" i="4"/>
  <c r="X393" i="4"/>
  <c r="X394" i="4"/>
  <c r="X395" i="4"/>
  <c r="X396" i="4"/>
  <c r="X397" i="4"/>
  <c r="X398" i="4"/>
  <c r="X399" i="4"/>
  <c r="X400" i="4"/>
  <c r="X401" i="4"/>
  <c r="X402" i="4"/>
  <c r="X403" i="4"/>
  <c r="X404" i="4"/>
  <c r="X405" i="4"/>
  <c r="X406" i="4"/>
  <c r="X407" i="4"/>
  <c r="X408" i="4"/>
  <c r="X409" i="4"/>
  <c r="X410" i="4"/>
  <c r="X411" i="4"/>
  <c r="X412" i="4"/>
  <c r="X413" i="4"/>
  <c r="X414" i="4"/>
  <c r="X415" i="4"/>
  <c r="X416" i="4"/>
  <c r="X417" i="4"/>
  <c r="X418" i="4"/>
  <c r="X419" i="4"/>
  <c r="X420" i="4"/>
  <c r="X421" i="4"/>
  <c r="X422" i="4"/>
  <c r="X423" i="4"/>
  <c r="X424" i="4"/>
  <c r="X425" i="4"/>
  <c r="X426" i="4"/>
  <c r="X427" i="4"/>
  <c r="X428" i="4"/>
  <c r="X429" i="4"/>
  <c r="X430" i="4"/>
  <c r="X431" i="4"/>
  <c r="X432" i="4"/>
  <c r="X433" i="4"/>
  <c r="X434" i="4"/>
  <c r="X435" i="4"/>
  <c r="X436" i="4"/>
  <c r="X437" i="4"/>
  <c r="X438" i="4"/>
  <c r="X439" i="4"/>
  <c r="X440" i="4"/>
  <c r="X441" i="4"/>
  <c r="X442" i="4"/>
  <c r="X443" i="4"/>
  <c r="X444" i="4"/>
  <c r="X445" i="4"/>
  <c r="X446" i="4"/>
  <c r="X447" i="4"/>
  <c r="X448" i="4"/>
  <c r="X449" i="4"/>
  <c r="X450" i="4"/>
  <c r="X451" i="4"/>
  <c r="X452" i="4"/>
  <c r="X453" i="4"/>
  <c r="X454" i="4"/>
  <c r="X455" i="4"/>
  <c r="X456" i="4"/>
  <c r="X457" i="4"/>
  <c r="X458" i="4"/>
  <c r="X459" i="4"/>
  <c r="X460" i="4"/>
  <c r="X461" i="4"/>
  <c r="X462" i="4"/>
  <c r="X463" i="4"/>
  <c r="X464" i="4"/>
  <c r="X465" i="4"/>
  <c r="X466" i="4"/>
  <c r="X467" i="4"/>
  <c r="X468" i="4"/>
  <c r="X469" i="4"/>
  <c r="X470" i="4"/>
  <c r="X471" i="4"/>
  <c r="X472" i="4"/>
  <c r="X473" i="4"/>
  <c r="X474" i="4"/>
  <c r="X475" i="4"/>
  <c r="X476" i="4"/>
  <c r="X477" i="4"/>
  <c r="X478" i="4"/>
  <c r="X479" i="4"/>
  <c r="X480" i="4"/>
  <c r="X481" i="4"/>
  <c r="X482" i="4"/>
  <c r="X483" i="4"/>
  <c r="X484" i="4"/>
  <c r="X485" i="4"/>
  <c r="X486" i="4"/>
  <c r="X487" i="4"/>
  <c r="X488" i="4"/>
  <c r="X489" i="4"/>
  <c r="X490" i="4"/>
  <c r="X491" i="4"/>
  <c r="X492" i="4"/>
  <c r="X493" i="4"/>
  <c r="X494" i="4"/>
  <c r="X495" i="4"/>
  <c r="X496" i="4"/>
  <c r="X497" i="4"/>
  <c r="X498" i="4"/>
  <c r="X499" i="4"/>
  <c r="X500" i="4"/>
  <c r="W85" i="4"/>
  <c r="C85" i="6" s="1"/>
  <c r="W86" i="4"/>
  <c r="C86" i="6" s="1"/>
  <c r="W87" i="4"/>
  <c r="C87" i="6" s="1"/>
  <c r="W88" i="4"/>
  <c r="C88" i="6" s="1"/>
  <c r="W89" i="4"/>
  <c r="C89" i="6" s="1"/>
  <c r="W90" i="4"/>
  <c r="C90" i="6" s="1"/>
  <c r="W91" i="4"/>
  <c r="C91" i="6" s="1"/>
  <c r="W92" i="4"/>
  <c r="C92" i="6" s="1"/>
  <c r="W93" i="4"/>
  <c r="C93" i="6" s="1"/>
  <c r="W94" i="4"/>
  <c r="C94" i="6" s="1"/>
  <c r="W95" i="4"/>
  <c r="C95" i="6" s="1"/>
  <c r="W96" i="4"/>
  <c r="C96" i="6" s="1"/>
  <c r="W98" i="4"/>
  <c r="C98" i="6" s="1"/>
  <c r="W99" i="4"/>
  <c r="C99" i="6" s="1"/>
  <c r="W101" i="4"/>
  <c r="W102" i="4"/>
  <c r="W103" i="4"/>
  <c r="W104" i="4"/>
  <c r="W105" i="4"/>
  <c r="W106" i="4"/>
  <c r="W107" i="4"/>
  <c r="W108" i="4"/>
  <c r="W109" i="4"/>
  <c r="W110" i="4"/>
  <c r="W111" i="4"/>
  <c r="W113" i="4"/>
  <c r="W114" i="4"/>
  <c r="W115" i="4"/>
  <c r="W116" i="4"/>
  <c r="W117" i="4"/>
  <c r="W118" i="4"/>
  <c r="W119" i="4"/>
  <c r="W120" i="4"/>
  <c r="W121" i="4"/>
  <c r="W122" i="4"/>
  <c r="W123" i="4"/>
  <c r="W124" i="4"/>
  <c r="W125" i="4"/>
  <c r="W126" i="4"/>
  <c r="W127" i="4"/>
  <c r="W128" i="4"/>
  <c r="W129" i="4"/>
  <c r="W130" i="4"/>
  <c r="W131" i="4"/>
  <c r="W132" i="4"/>
  <c r="W133" i="4"/>
  <c r="W134" i="4"/>
  <c r="W135" i="4"/>
  <c r="W136" i="4"/>
  <c r="W137" i="4"/>
  <c r="W138" i="4"/>
  <c r="W139" i="4"/>
  <c r="W140" i="4"/>
  <c r="W141" i="4"/>
  <c r="W142" i="4"/>
  <c r="W143" i="4"/>
  <c r="W144" i="4"/>
  <c r="W145" i="4"/>
  <c r="W146" i="4"/>
  <c r="W147" i="4"/>
  <c r="W148" i="4"/>
  <c r="W149" i="4"/>
  <c r="W150" i="4"/>
  <c r="W151" i="4"/>
  <c r="W152" i="4"/>
  <c r="W153" i="4"/>
  <c r="W154" i="4"/>
  <c r="W155" i="4"/>
  <c r="W156" i="4"/>
  <c r="W157" i="4"/>
  <c r="W158" i="4"/>
  <c r="W159" i="4"/>
  <c r="W160" i="4"/>
  <c r="W161" i="4"/>
  <c r="W162" i="4"/>
  <c r="W163" i="4"/>
  <c r="W164" i="4"/>
  <c r="W165" i="4"/>
  <c r="W166" i="4"/>
  <c r="W167" i="4"/>
  <c r="W168" i="4"/>
  <c r="W169" i="4"/>
  <c r="W170" i="4"/>
  <c r="W171" i="4"/>
  <c r="W172" i="4"/>
  <c r="W173" i="4"/>
  <c r="W174" i="4"/>
  <c r="W175" i="4"/>
  <c r="W176" i="4"/>
  <c r="W177" i="4"/>
  <c r="W178" i="4"/>
  <c r="W179" i="4"/>
  <c r="W180" i="4"/>
  <c r="W181" i="4"/>
  <c r="W182" i="4"/>
  <c r="W183" i="4"/>
  <c r="W184" i="4"/>
  <c r="W185" i="4"/>
  <c r="W186" i="4"/>
  <c r="W187" i="4"/>
  <c r="W188" i="4"/>
  <c r="W189" i="4"/>
  <c r="W190" i="4"/>
  <c r="W191" i="4"/>
  <c r="W192" i="4"/>
  <c r="W193" i="4"/>
  <c r="W194" i="4"/>
  <c r="W195" i="4"/>
  <c r="W196" i="4"/>
  <c r="W197" i="4"/>
  <c r="W198" i="4"/>
  <c r="W199" i="4"/>
  <c r="W200" i="4"/>
  <c r="W201" i="4"/>
  <c r="W202" i="4"/>
  <c r="W203" i="4"/>
  <c r="W204" i="4"/>
  <c r="W205" i="4"/>
  <c r="W206" i="4"/>
  <c r="W207" i="4"/>
  <c r="W208" i="4"/>
  <c r="W209" i="4"/>
  <c r="W210" i="4"/>
  <c r="W211" i="4"/>
  <c r="W212" i="4"/>
  <c r="W213" i="4"/>
  <c r="W214" i="4"/>
  <c r="W215" i="4"/>
  <c r="W216" i="4"/>
  <c r="W217" i="4"/>
  <c r="W218" i="4"/>
  <c r="W219" i="4"/>
  <c r="W220" i="4"/>
  <c r="W221" i="4"/>
  <c r="W222" i="4"/>
  <c r="W223" i="4"/>
  <c r="W224" i="4"/>
  <c r="W225" i="4"/>
  <c r="W226" i="4"/>
  <c r="W227" i="4"/>
  <c r="W228" i="4"/>
  <c r="W229" i="4"/>
  <c r="W230" i="4"/>
  <c r="W231" i="4"/>
  <c r="W232" i="4"/>
  <c r="W233" i="4"/>
  <c r="W234" i="4"/>
  <c r="W235" i="4"/>
  <c r="W236" i="4"/>
  <c r="W237" i="4"/>
  <c r="W238" i="4"/>
  <c r="W239" i="4"/>
  <c r="W240" i="4"/>
  <c r="W241" i="4"/>
  <c r="W242" i="4"/>
  <c r="W243" i="4"/>
  <c r="W244" i="4"/>
  <c r="W245" i="4"/>
  <c r="W246" i="4"/>
  <c r="W247" i="4"/>
  <c r="W248" i="4"/>
  <c r="W249" i="4"/>
  <c r="W250" i="4"/>
  <c r="W251" i="4"/>
  <c r="W252" i="4"/>
  <c r="W253" i="4"/>
  <c r="W254" i="4"/>
  <c r="W255" i="4"/>
  <c r="W256" i="4"/>
  <c r="W257" i="4"/>
  <c r="W258" i="4"/>
  <c r="W259" i="4"/>
  <c r="W260" i="4"/>
  <c r="W261" i="4"/>
  <c r="W262" i="4"/>
  <c r="W263" i="4"/>
  <c r="W264" i="4"/>
  <c r="W265" i="4"/>
  <c r="W266" i="4"/>
  <c r="W267" i="4"/>
  <c r="W268" i="4"/>
  <c r="W269" i="4"/>
  <c r="W270" i="4"/>
  <c r="W271" i="4"/>
  <c r="W272" i="4"/>
  <c r="W273" i="4"/>
  <c r="W274" i="4"/>
  <c r="W275" i="4"/>
  <c r="W276" i="4"/>
  <c r="W277" i="4"/>
  <c r="W278" i="4"/>
  <c r="W279" i="4"/>
  <c r="W280" i="4"/>
  <c r="W281" i="4"/>
  <c r="W282" i="4"/>
  <c r="W283" i="4"/>
  <c r="W284" i="4"/>
  <c r="W285" i="4"/>
  <c r="W286" i="4"/>
  <c r="W287" i="4"/>
  <c r="W288" i="4"/>
  <c r="W289" i="4"/>
  <c r="W290" i="4"/>
  <c r="W291" i="4"/>
  <c r="W292" i="4"/>
  <c r="W293" i="4"/>
  <c r="W294" i="4"/>
  <c r="W295" i="4"/>
  <c r="W296" i="4"/>
  <c r="W297" i="4"/>
  <c r="W298" i="4"/>
  <c r="W299" i="4"/>
  <c r="W300" i="4"/>
  <c r="W301" i="4"/>
  <c r="W302" i="4"/>
  <c r="W303" i="4"/>
  <c r="W304" i="4"/>
  <c r="W305" i="4"/>
  <c r="W306" i="4"/>
  <c r="W307" i="4"/>
  <c r="W308" i="4"/>
  <c r="W309" i="4"/>
  <c r="W310" i="4"/>
  <c r="W311" i="4"/>
  <c r="W312" i="4"/>
  <c r="W313" i="4"/>
  <c r="W314" i="4"/>
  <c r="W315" i="4"/>
  <c r="W316" i="4"/>
  <c r="W317" i="4"/>
  <c r="W318" i="4"/>
  <c r="W319" i="4"/>
  <c r="W320" i="4"/>
  <c r="W321" i="4"/>
  <c r="W322" i="4"/>
  <c r="W323" i="4"/>
  <c r="W324" i="4"/>
  <c r="W325" i="4"/>
  <c r="W326" i="4"/>
  <c r="W327" i="4"/>
  <c r="W328" i="4"/>
  <c r="W329" i="4"/>
  <c r="W330" i="4"/>
  <c r="W331" i="4"/>
  <c r="W332" i="4"/>
  <c r="W333" i="4"/>
  <c r="W334" i="4"/>
  <c r="W335" i="4"/>
  <c r="W336" i="4"/>
  <c r="W337" i="4"/>
  <c r="W338" i="4"/>
  <c r="W339" i="4"/>
  <c r="W340" i="4"/>
  <c r="W341" i="4"/>
  <c r="W342" i="4"/>
  <c r="W343" i="4"/>
  <c r="W344" i="4"/>
  <c r="W345" i="4"/>
  <c r="W346" i="4"/>
  <c r="W347" i="4"/>
  <c r="W348" i="4"/>
  <c r="W349" i="4"/>
  <c r="W350" i="4"/>
  <c r="W351" i="4"/>
  <c r="W352" i="4"/>
  <c r="W353" i="4"/>
  <c r="W354" i="4"/>
  <c r="W355" i="4"/>
  <c r="W356" i="4"/>
  <c r="W357" i="4"/>
  <c r="W358" i="4"/>
  <c r="W359" i="4"/>
  <c r="W360" i="4"/>
  <c r="W361" i="4"/>
  <c r="W362" i="4"/>
  <c r="W363" i="4"/>
  <c r="W364" i="4"/>
  <c r="W365" i="4"/>
  <c r="W366" i="4"/>
  <c r="W367" i="4"/>
  <c r="W368" i="4"/>
  <c r="W369" i="4"/>
  <c r="W370" i="4"/>
  <c r="W371" i="4"/>
  <c r="W372" i="4"/>
  <c r="W373" i="4"/>
  <c r="W374" i="4"/>
  <c r="W375" i="4"/>
  <c r="W376" i="4"/>
  <c r="W377" i="4"/>
  <c r="W378" i="4"/>
  <c r="W379" i="4"/>
  <c r="W380" i="4"/>
  <c r="W381" i="4"/>
  <c r="W382" i="4"/>
  <c r="W383" i="4"/>
  <c r="W384" i="4"/>
  <c r="W385" i="4"/>
  <c r="W386" i="4"/>
  <c r="W387" i="4"/>
  <c r="W388" i="4"/>
  <c r="W389" i="4"/>
  <c r="W390" i="4"/>
  <c r="W391" i="4"/>
  <c r="W392" i="4"/>
  <c r="W393" i="4"/>
  <c r="W394" i="4"/>
  <c r="W395" i="4"/>
  <c r="W396" i="4"/>
  <c r="W397" i="4"/>
  <c r="W398" i="4"/>
  <c r="W399" i="4"/>
  <c r="W400" i="4"/>
  <c r="W401" i="4"/>
  <c r="W402" i="4"/>
  <c r="W403" i="4"/>
  <c r="W404" i="4"/>
  <c r="W405" i="4"/>
  <c r="W406" i="4"/>
  <c r="W407" i="4"/>
  <c r="W408" i="4"/>
  <c r="W409" i="4"/>
  <c r="W410" i="4"/>
  <c r="W411" i="4"/>
  <c r="W412" i="4"/>
  <c r="W413" i="4"/>
  <c r="W414" i="4"/>
  <c r="W415" i="4"/>
  <c r="W416" i="4"/>
  <c r="W417" i="4"/>
  <c r="W418" i="4"/>
  <c r="W419" i="4"/>
  <c r="W420" i="4"/>
  <c r="W421" i="4"/>
  <c r="W422" i="4"/>
  <c r="W423" i="4"/>
  <c r="W424" i="4"/>
  <c r="W425" i="4"/>
  <c r="W426" i="4"/>
  <c r="W427" i="4"/>
  <c r="W428" i="4"/>
  <c r="W429" i="4"/>
  <c r="W430" i="4"/>
  <c r="W431" i="4"/>
  <c r="W432" i="4"/>
  <c r="W433" i="4"/>
  <c r="W434" i="4"/>
  <c r="W435" i="4"/>
  <c r="W436" i="4"/>
  <c r="W437" i="4"/>
  <c r="W438" i="4"/>
  <c r="W439" i="4"/>
  <c r="W440" i="4"/>
  <c r="W441" i="4"/>
  <c r="W442" i="4"/>
  <c r="W443" i="4"/>
  <c r="W444" i="4"/>
  <c r="W445" i="4"/>
  <c r="W446" i="4"/>
  <c r="W447" i="4"/>
  <c r="W448" i="4"/>
  <c r="W449" i="4"/>
  <c r="W450" i="4"/>
  <c r="W451" i="4"/>
  <c r="W452" i="4"/>
  <c r="W453" i="4"/>
  <c r="W454" i="4"/>
  <c r="W455" i="4"/>
  <c r="W456" i="4"/>
  <c r="W457" i="4"/>
  <c r="W458" i="4"/>
  <c r="W459" i="4"/>
  <c r="W460" i="4"/>
  <c r="W461" i="4"/>
  <c r="W462" i="4"/>
  <c r="W463" i="4"/>
  <c r="W464" i="4"/>
  <c r="W465" i="4"/>
  <c r="W466" i="4"/>
  <c r="W467" i="4"/>
  <c r="W468" i="4"/>
  <c r="W469" i="4"/>
  <c r="W470" i="4"/>
  <c r="W471" i="4"/>
  <c r="W472" i="4"/>
  <c r="W473" i="4"/>
  <c r="W474" i="4"/>
  <c r="W475" i="4"/>
  <c r="W476" i="4"/>
  <c r="W477" i="4"/>
  <c r="W478" i="4"/>
  <c r="W479" i="4"/>
  <c r="W480" i="4"/>
  <c r="W481" i="4"/>
  <c r="W482" i="4"/>
  <c r="W483" i="4"/>
  <c r="W484" i="4"/>
  <c r="W485" i="4"/>
  <c r="W486" i="4"/>
  <c r="W487" i="4"/>
  <c r="W488" i="4"/>
  <c r="W489" i="4"/>
  <c r="W490" i="4"/>
  <c r="W491" i="4"/>
  <c r="W492" i="4"/>
  <c r="W493" i="4"/>
  <c r="W494" i="4"/>
  <c r="W495" i="4"/>
  <c r="W496" i="4"/>
  <c r="W497" i="4"/>
  <c r="W498" i="4"/>
  <c r="W499" i="4"/>
  <c r="W500" i="4"/>
  <c r="W20" i="6"/>
  <c r="W24" i="6"/>
  <c r="W63" i="6"/>
  <c r="W65" i="6"/>
  <c r="W71" i="6"/>
  <c r="W73" i="6"/>
  <c r="W75" i="6"/>
  <c r="W80" i="6"/>
  <c r="W86" i="6"/>
  <c r="W87" i="6"/>
  <c r="W88" i="6"/>
  <c r="W89" i="6"/>
  <c r="W91" i="6"/>
  <c r="W94" i="6"/>
  <c r="W99" i="6"/>
  <c r="W101" i="6"/>
  <c r="W104" i="6"/>
  <c r="W105" i="6"/>
  <c r="W108" i="6"/>
  <c r="W109" i="6"/>
  <c r="W111" i="6"/>
  <c r="W113" i="6"/>
  <c r="W117" i="6"/>
  <c r="W120" i="6"/>
  <c r="W121" i="6"/>
  <c r="U3" i="6"/>
  <c r="U4" i="6"/>
  <c r="U5" i="6"/>
  <c r="U6" i="6"/>
  <c r="U7" i="6"/>
  <c r="U8" i="6"/>
  <c r="U9" i="6"/>
  <c r="U10" i="6"/>
  <c r="U11" i="6"/>
  <c r="U12" i="6"/>
  <c r="U13" i="6"/>
  <c r="U14" i="6"/>
  <c r="U15" i="6"/>
  <c r="U16" i="6"/>
  <c r="U17" i="6"/>
  <c r="U18" i="6"/>
  <c r="U19" i="6"/>
  <c r="U20" i="6"/>
  <c r="U21" i="6"/>
  <c r="U22" i="6"/>
  <c r="U23" i="6"/>
  <c r="U24" i="6"/>
  <c r="U25" i="6"/>
  <c r="U26" i="6"/>
  <c r="U27" i="6"/>
  <c r="U28" i="6"/>
  <c r="U29" i="6"/>
  <c r="U30" i="6"/>
  <c r="U31" i="6"/>
  <c r="U32" i="6"/>
  <c r="U33" i="6"/>
  <c r="U34" i="6"/>
  <c r="U35" i="6"/>
  <c r="U36" i="6"/>
  <c r="U37" i="6"/>
  <c r="U38" i="6"/>
  <c r="U39" i="6"/>
  <c r="U40" i="6"/>
  <c r="U41" i="6"/>
  <c r="U42" i="6"/>
  <c r="U43" i="6"/>
  <c r="U44" i="6"/>
  <c r="U45" i="6"/>
  <c r="U46" i="6"/>
  <c r="U47" i="6"/>
  <c r="U48" i="6"/>
  <c r="U49" i="6"/>
  <c r="U50" i="6"/>
  <c r="U51" i="6"/>
  <c r="U52" i="6"/>
  <c r="U53" i="6"/>
  <c r="U54" i="6"/>
  <c r="U55" i="6"/>
  <c r="U56" i="6"/>
  <c r="U57" i="6"/>
  <c r="U58" i="6"/>
  <c r="U59" i="6"/>
  <c r="U60" i="6"/>
  <c r="U61" i="6"/>
  <c r="U62" i="6"/>
  <c r="U63" i="6"/>
  <c r="U64" i="6"/>
  <c r="U65" i="6"/>
  <c r="U66" i="6"/>
  <c r="U67" i="6"/>
  <c r="U68" i="6"/>
  <c r="U69" i="6"/>
  <c r="U70" i="6"/>
  <c r="U71" i="6"/>
  <c r="U72" i="6"/>
  <c r="U73" i="6"/>
  <c r="U74" i="6"/>
  <c r="U75" i="6"/>
  <c r="U76" i="6"/>
  <c r="U77" i="6"/>
  <c r="U78" i="6"/>
  <c r="U79" i="6"/>
  <c r="U80" i="6"/>
  <c r="U81" i="6"/>
  <c r="U82" i="6"/>
  <c r="U83" i="6"/>
  <c r="U84" i="6"/>
  <c r="U85" i="6"/>
  <c r="U86" i="6"/>
  <c r="U87" i="6"/>
  <c r="U88" i="6"/>
  <c r="U89" i="6"/>
  <c r="U90" i="6"/>
  <c r="U91" i="6"/>
  <c r="U92" i="6"/>
  <c r="U93" i="6"/>
  <c r="U94" i="6"/>
  <c r="U95" i="6"/>
  <c r="U96" i="6"/>
  <c r="U97" i="6"/>
  <c r="U98" i="6"/>
  <c r="U99" i="6"/>
  <c r="U100" i="6"/>
  <c r="U2" i="6"/>
  <c r="Q3" i="6"/>
  <c r="Q4" i="6"/>
  <c r="Q5" i="6"/>
  <c r="Q6" i="6"/>
  <c r="Q7" i="6"/>
  <c r="Q8" i="6"/>
  <c r="Q9" i="6"/>
  <c r="Q10" i="6"/>
  <c r="Q11" i="6"/>
  <c r="Q12" i="6"/>
  <c r="Q13" i="6"/>
  <c r="Q14" i="6"/>
  <c r="Q15" i="6"/>
  <c r="Q16" i="6"/>
  <c r="Q17" i="6"/>
  <c r="Q18" i="6"/>
  <c r="Q19" i="6"/>
  <c r="Q20" i="6"/>
  <c r="Q21" i="6"/>
  <c r="Q22" i="6"/>
  <c r="Q23" i="6"/>
  <c r="Q24" i="6"/>
  <c r="Q25" i="6"/>
  <c r="Q26" i="6"/>
  <c r="Q27" i="6"/>
  <c r="Q28" i="6"/>
  <c r="Q29" i="6"/>
  <c r="Q30" i="6"/>
  <c r="Q31" i="6"/>
  <c r="Q32" i="6"/>
  <c r="Q33" i="6"/>
  <c r="Q34" i="6"/>
  <c r="Q35" i="6"/>
  <c r="Q36" i="6"/>
  <c r="Q37" i="6"/>
  <c r="Q38" i="6"/>
  <c r="Q39" i="6"/>
  <c r="Q40" i="6"/>
  <c r="Q41" i="6"/>
  <c r="Q42" i="6"/>
  <c r="Q43" i="6"/>
  <c r="Q44" i="6"/>
  <c r="Q45" i="6"/>
  <c r="Q46" i="6"/>
  <c r="Q47" i="6"/>
  <c r="Q48" i="6"/>
  <c r="Q49" i="6"/>
  <c r="Q50" i="6"/>
  <c r="Q51" i="6"/>
  <c r="Q52" i="6"/>
  <c r="Q53" i="6"/>
  <c r="Q54" i="6"/>
  <c r="Q55" i="6"/>
  <c r="Q56" i="6"/>
  <c r="Q57" i="6"/>
  <c r="Q58" i="6"/>
  <c r="Q59" i="6"/>
  <c r="Q60" i="6"/>
  <c r="Q61" i="6"/>
  <c r="Q62" i="6"/>
  <c r="Q63" i="6"/>
  <c r="Q64" i="6"/>
  <c r="Q65" i="6"/>
  <c r="Q66" i="6"/>
  <c r="Q67" i="6"/>
  <c r="Q68" i="6"/>
  <c r="Q69" i="6"/>
  <c r="Q70" i="6"/>
  <c r="Q71" i="6"/>
  <c r="Q72" i="6"/>
  <c r="Q73" i="6"/>
  <c r="Q74" i="6"/>
  <c r="Q75" i="6"/>
  <c r="Q76" i="6"/>
  <c r="Q77" i="6"/>
  <c r="Q78" i="6"/>
  <c r="Q79" i="6"/>
  <c r="Q80" i="6"/>
  <c r="Q81" i="6"/>
  <c r="Q82" i="6"/>
  <c r="Q83" i="6"/>
  <c r="Q84" i="6"/>
  <c r="Q85" i="6"/>
  <c r="Q86" i="6"/>
  <c r="Q87" i="6"/>
  <c r="Q88" i="6"/>
  <c r="Q89" i="6"/>
  <c r="Q90" i="6"/>
  <c r="Q91" i="6"/>
  <c r="Q92" i="6"/>
  <c r="Q93" i="6"/>
  <c r="Q94" i="6"/>
  <c r="Q95" i="6"/>
  <c r="Q96" i="6"/>
  <c r="Q97" i="6"/>
  <c r="Q98" i="6"/>
  <c r="Q99" i="6"/>
  <c r="Q100" i="6"/>
  <c r="Q2" i="6"/>
  <c r="P85" i="6"/>
  <c r="P91" i="6"/>
  <c r="P92" i="6"/>
  <c r="P93" i="6"/>
  <c r="P99" i="6"/>
  <c r="O95" i="6"/>
  <c r="N3" i="6"/>
  <c r="N4" i="6"/>
  <c r="N5" i="6"/>
  <c r="N6" i="6"/>
  <c r="N7" i="6"/>
  <c r="N8" i="6"/>
  <c r="N9" i="6"/>
  <c r="N10" i="6"/>
  <c r="N11" i="6"/>
  <c r="N12" i="6"/>
  <c r="N13" i="6"/>
  <c r="N14" i="6"/>
  <c r="N15" i="6"/>
  <c r="N16" i="6"/>
  <c r="N17" i="6"/>
  <c r="N18" i="6"/>
  <c r="N19" i="6"/>
  <c r="N20" i="6"/>
  <c r="N21" i="6"/>
  <c r="N22" i="6"/>
  <c r="N23" i="6"/>
  <c r="N24" i="6"/>
  <c r="N25" i="6"/>
  <c r="N26" i="6"/>
  <c r="N27" i="6"/>
  <c r="N28" i="6"/>
  <c r="N29" i="6"/>
  <c r="N30" i="6"/>
  <c r="N31" i="6"/>
  <c r="N32" i="6"/>
  <c r="N33" i="6"/>
  <c r="N34" i="6"/>
  <c r="N35" i="6"/>
  <c r="N36" i="6"/>
  <c r="N37" i="6"/>
  <c r="N38" i="6"/>
  <c r="N39" i="6"/>
  <c r="N40" i="6"/>
  <c r="N41" i="6"/>
  <c r="N42" i="6"/>
  <c r="N43" i="6"/>
  <c r="N44" i="6"/>
  <c r="N45" i="6"/>
  <c r="N46" i="6"/>
  <c r="N47" i="6"/>
  <c r="N48" i="6"/>
  <c r="N49" i="6"/>
  <c r="N50" i="6"/>
  <c r="N51" i="6"/>
  <c r="N52" i="6"/>
  <c r="N53" i="6"/>
  <c r="N54" i="6"/>
  <c r="N55" i="6"/>
  <c r="N56" i="6"/>
  <c r="N57" i="6"/>
  <c r="N58" i="6"/>
  <c r="N59" i="6"/>
  <c r="N60" i="6"/>
  <c r="N61" i="6"/>
  <c r="N62" i="6"/>
  <c r="N63" i="6"/>
  <c r="N64" i="6"/>
  <c r="N65" i="6"/>
  <c r="N66" i="6"/>
  <c r="N67" i="6"/>
  <c r="N68" i="6"/>
  <c r="N69" i="6"/>
  <c r="N70" i="6"/>
  <c r="N71" i="6"/>
  <c r="N72" i="6"/>
  <c r="N73" i="6"/>
  <c r="N74" i="6"/>
  <c r="N75" i="6"/>
  <c r="N76" i="6"/>
  <c r="N77" i="6"/>
  <c r="N78" i="6"/>
  <c r="N79" i="6"/>
  <c r="N80" i="6"/>
  <c r="N81" i="6"/>
  <c r="N82" i="6"/>
  <c r="N83" i="6"/>
  <c r="N84" i="6"/>
  <c r="N85" i="6"/>
  <c r="N86" i="6"/>
  <c r="N87" i="6"/>
  <c r="N88" i="6"/>
  <c r="N89" i="6"/>
  <c r="N90" i="6"/>
  <c r="N91" i="6"/>
  <c r="N92" i="6"/>
  <c r="N93" i="6"/>
  <c r="N94" i="6"/>
  <c r="N95" i="6"/>
  <c r="N96" i="6"/>
  <c r="N97" i="6"/>
  <c r="N98" i="6"/>
  <c r="N99" i="6"/>
  <c r="N100" i="6"/>
  <c r="N2" i="6"/>
  <c r="M85" i="6"/>
  <c r="M93" i="6"/>
  <c r="M102" i="6"/>
  <c r="M109" i="6"/>
  <c r="M110" i="6"/>
  <c r="M115" i="6"/>
  <c r="M118" i="6"/>
  <c r="M119" i="6"/>
  <c r="L88" i="6"/>
  <c r="K3" i="6"/>
  <c r="K4" i="6"/>
  <c r="K5" i="6"/>
  <c r="K6" i="6"/>
  <c r="K7" i="6"/>
  <c r="K8" i="6"/>
  <c r="K9" i="6"/>
  <c r="K10" i="6"/>
  <c r="K11" i="6"/>
  <c r="K12" i="6"/>
  <c r="K13" i="6"/>
  <c r="K14" i="6"/>
  <c r="K15" i="6"/>
  <c r="K16" i="6"/>
  <c r="K17" i="6"/>
  <c r="K18" i="6"/>
  <c r="K19" i="6"/>
  <c r="K20" i="6"/>
  <c r="K21" i="6"/>
  <c r="K22" i="6"/>
  <c r="K23" i="6"/>
  <c r="K24" i="6"/>
  <c r="K25" i="6"/>
  <c r="K26" i="6"/>
  <c r="K27" i="6"/>
  <c r="K28" i="6"/>
  <c r="K29" i="6"/>
  <c r="K30" i="6"/>
  <c r="K31" i="6"/>
  <c r="K32" i="6"/>
  <c r="K33" i="6"/>
  <c r="K34" i="6"/>
  <c r="K35" i="6"/>
  <c r="K36" i="6"/>
  <c r="K37" i="6"/>
  <c r="K38" i="6"/>
  <c r="K39" i="6"/>
  <c r="K40" i="6"/>
  <c r="K41" i="6"/>
  <c r="K42" i="6"/>
  <c r="K43" i="6"/>
  <c r="K44" i="6"/>
  <c r="K45" i="6"/>
  <c r="K46" i="6"/>
  <c r="K47" i="6"/>
  <c r="K48" i="6"/>
  <c r="K49" i="6"/>
  <c r="K50" i="6"/>
  <c r="K51" i="6"/>
  <c r="K52" i="6"/>
  <c r="K53" i="6"/>
  <c r="K54" i="6"/>
  <c r="K55" i="6"/>
  <c r="K56" i="6"/>
  <c r="K57" i="6"/>
  <c r="K58" i="6"/>
  <c r="K59" i="6"/>
  <c r="K60" i="6"/>
  <c r="K61" i="6"/>
  <c r="K62" i="6"/>
  <c r="K63" i="6"/>
  <c r="K64" i="6"/>
  <c r="K65" i="6"/>
  <c r="K66" i="6"/>
  <c r="K67" i="6"/>
  <c r="K68" i="6"/>
  <c r="K69" i="6"/>
  <c r="K70" i="6"/>
  <c r="K71" i="6"/>
  <c r="K72" i="6"/>
  <c r="K73" i="6"/>
  <c r="K74" i="6"/>
  <c r="K75" i="6"/>
  <c r="K76" i="6"/>
  <c r="K77" i="6"/>
  <c r="K78" i="6"/>
  <c r="K79" i="6"/>
  <c r="K80" i="6"/>
  <c r="K81" i="6"/>
  <c r="K82" i="6"/>
  <c r="K83" i="6"/>
  <c r="K84" i="6"/>
  <c r="K85" i="6"/>
  <c r="K86" i="6"/>
  <c r="K87" i="6"/>
  <c r="K88" i="6"/>
  <c r="K89" i="6"/>
  <c r="K90" i="6"/>
  <c r="K91" i="6"/>
  <c r="K92" i="6"/>
  <c r="K93" i="6"/>
  <c r="K94" i="6"/>
  <c r="K95" i="6"/>
  <c r="K96" i="6"/>
  <c r="K97" i="6"/>
  <c r="K98" i="6"/>
  <c r="K99" i="6"/>
  <c r="K100" i="6"/>
  <c r="K2" i="6"/>
  <c r="J86" i="6"/>
  <c r="J91" i="6"/>
  <c r="I85" i="6"/>
  <c r="I93" i="6"/>
  <c r="H3" i="6"/>
  <c r="H4" i="6"/>
  <c r="H5" i="6"/>
  <c r="H6" i="6"/>
  <c r="H7" i="6"/>
  <c r="H8" i="6"/>
  <c r="H9" i="6"/>
  <c r="H10" i="6"/>
  <c r="H11" i="6"/>
  <c r="H12" i="6"/>
  <c r="H13" i="6"/>
  <c r="H14" i="6"/>
  <c r="H15" i="6"/>
  <c r="H16" i="6"/>
  <c r="H17" i="6"/>
  <c r="H18" i="6"/>
  <c r="H19" i="6"/>
  <c r="H20" i="6"/>
  <c r="H21" i="6"/>
  <c r="H22" i="6"/>
  <c r="H23" i="6"/>
  <c r="H24" i="6"/>
  <c r="H25" i="6"/>
  <c r="H26" i="6"/>
  <c r="H27" i="6"/>
  <c r="H28" i="6"/>
  <c r="H29" i="6"/>
  <c r="H30" i="6"/>
  <c r="H31" i="6"/>
  <c r="H32" i="6"/>
  <c r="H33" i="6"/>
  <c r="H34" i="6"/>
  <c r="H35" i="6"/>
  <c r="H36" i="6"/>
  <c r="H37" i="6"/>
  <c r="H38" i="6"/>
  <c r="H39" i="6"/>
  <c r="H40" i="6"/>
  <c r="H41" i="6"/>
  <c r="H42" i="6"/>
  <c r="H43" i="6"/>
  <c r="H44" i="6"/>
  <c r="H45" i="6"/>
  <c r="H46" i="6"/>
  <c r="H47" i="6"/>
  <c r="H48" i="6"/>
  <c r="H49" i="6"/>
  <c r="H50" i="6"/>
  <c r="H51" i="6"/>
  <c r="H52" i="6"/>
  <c r="H53" i="6"/>
  <c r="H54" i="6"/>
  <c r="H55" i="6"/>
  <c r="H56" i="6"/>
  <c r="H57" i="6"/>
  <c r="H58" i="6"/>
  <c r="H59" i="6"/>
  <c r="H60" i="6"/>
  <c r="H61" i="6"/>
  <c r="H62" i="6"/>
  <c r="H63" i="6"/>
  <c r="H64" i="6"/>
  <c r="H65" i="6"/>
  <c r="H66" i="6"/>
  <c r="H67" i="6"/>
  <c r="H68" i="6"/>
  <c r="H69" i="6"/>
  <c r="H70" i="6"/>
  <c r="H71" i="6"/>
  <c r="H72" i="6"/>
  <c r="H73" i="6"/>
  <c r="H74" i="6"/>
  <c r="H75" i="6"/>
  <c r="H76" i="6"/>
  <c r="H77" i="6"/>
  <c r="H78" i="6"/>
  <c r="H79" i="6"/>
  <c r="H80" i="6"/>
  <c r="H81" i="6"/>
  <c r="H82" i="6"/>
  <c r="H83" i="6"/>
  <c r="H84" i="6"/>
  <c r="H85" i="6"/>
  <c r="H86" i="6"/>
  <c r="H87" i="6"/>
  <c r="H88" i="6"/>
  <c r="H89" i="6"/>
  <c r="H90" i="6"/>
  <c r="H91" i="6"/>
  <c r="H92" i="6"/>
  <c r="H93" i="6"/>
  <c r="H94" i="6"/>
  <c r="H95" i="6"/>
  <c r="H96" i="6"/>
  <c r="H97" i="6"/>
  <c r="H98" i="6"/>
  <c r="H99" i="6"/>
  <c r="H100" i="6"/>
  <c r="H2" i="6"/>
  <c r="G89" i="6"/>
  <c r="G92" i="6"/>
  <c r="E3" i="6"/>
  <c r="E4" i="6"/>
  <c r="E5" i="6"/>
  <c r="E6" i="6"/>
  <c r="E7" i="6"/>
  <c r="E8" i="6"/>
  <c r="E9" i="6"/>
  <c r="E10" i="6"/>
  <c r="E11" i="6"/>
  <c r="E12" i="6"/>
  <c r="E13" i="6"/>
  <c r="E14" i="6"/>
  <c r="E15" i="6"/>
  <c r="E16" i="6"/>
  <c r="E17" i="6"/>
  <c r="E18" i="6"/>
  <c r="E19" i="6"/>
  <c r="E20" i="6"/>
  <c r="E21" i="6"/>
  <c r="E22" i="6"/>
  <c r="E23" i="6"/>
  <c r="E24" i="6"/>
  <c r="E25" i="6"/>
  <c r="E26" i="6"/>
  <c r="E27" i="6"/>
  <c r="E28" i="6"/>
  <c r="E29" i="6"/>
  <c r="E30" i="6"/>
  <c r="E31" i="6"/>
  <c r="E32" i="6"/>
  <c r="E33" i="6"/>
  <c r="E34" i="6"/>
  <c r="E35" i="6"/>
  <c r="E36" i="6"/>
  <c r="E37" i="6"/>
  <c r="E38" i="6"/>
  <c r="E39" i="6"/>
  <c r="E40" i="6"/>
  <c r="E41" i="6"/>
  <c r="E42" i="6"/>
  <c r="E43" i="6"/>
  <c r="E44" i="6"/>
  <c r="E45" i="6"/>
  <c r="E46" i="6"/>
  <c r="E47" i="6"/>
  <c r="E48" i="6"/>
  <c r="E49" i="6"/>
  <c r="E50" i="6"/>
  <c r="E51" i="6"/>
  <c r="E52" i="6"/>
  <c r="E53" i="6"/>
  <c r="E54" i="6"/>
  <c r="E55" i="6"/>
  <c r="E56" i="6"/>
  <c r="E57" i="6"/>
  <c r="E58" i="6"/>
  <c r="E59" i="6"/>
  <c r="E60" i="6"/>
  <c r="E61" i="6"/>
  <c r="E62" i="6"/>
  <c r="E63" i="6"/>
  <c r="E64" i="6"/>
  <c r="E65" i="6"/>
  <c r="E66" i="6"/>
  <c r="E67" i="6"/>
  <c r="E68" i="6"/>
  <c r="E69" i="6"/>
  <c r="E70" i="6"/>
  <c r="E71" i="6"/>
  <c r="E72" i="6"/>
  <c r="E73" i="6"/>
  <c r="E74" i="6"/>
  <c r="E75" i="6"/>
  <c r="E76" i="6"/>
  <c r="E77" i="6"/>
  <c r="E78" i="6"/>
  <c r="E79" i="6"/>
  <c r="E80" i="6"/>
  <c r="E81" i="6"/>
  <c r="E82" i="6"/>
  <c r="E83" i="6"/>
  <c r="E84" i="6"/>
  <c r="E85" i="6"/>
  <c r="E86" i="6"/>
  <c r="E87" i="6"/>
  <c r="E88" i="6"/>
  <c r="E89" i="6"/>
  <c r="E90" i="6"/>
  <c r="E91" i="6"/>
  <c r="E92" i="6"/>
  <c r="E93" i="6"/>
  <c r="E94" i="6"/>
  <c r="E95" i="6"/>
  <c r="E96" i="6"/>
  <c r="E97" i="6"/>
  <c r="E98" i="6"/>
  <c r="E99" i="6"/>
  <c r="E100" i="6"/>
  <c r="E101" i="6"/>
  <c r="E102" i="6"/>
  <c r="E103" i="6"/>
  <c r="E104" i="6"/>
  <c r="E105" i="6"/>
  <c r="E106" i="6"/>
  <c r="E107" i="6"/>
  <c r="E108" i="6"/>
  <c r="E109" i="6"/>
  <c r="E110" i="6"/>
  <c r="E111" i="6"/>
  <c r="E112" i="6"/>
  <c r="E113" i="6"/>
  <c r="E114" i="6"/>
  <c r="E115" i="6"/>
  <c r="E116" i="6"/>
  <c r="E117" i="6"/>
  <c r="E118" i="6"/>
  <c r="E119" i="6"/>
  <c r="E120" i="6"/>
  <c r="E121" i="6"/>
  <c r="E2" i="6"/>
  <c r="D86" i="6"/>
  <c r="D95" i="6"/>
  <c r="D111" i="6"/>
  <c r="D118" i="6"/>
  <c r="B3" i="6"/>
  <c r="B4" i="6"/>
  <c r="B5" i="6"/>
  <c r="B6" i="6"/>
  <c r="B7" i="6"/>
  <c r="B8" i="6"/>
  <c r="B9" i="6"/>
  <c r="B10" i="6"/>
  <c r="B11" i="6"/>
  <c r="B12" i="6"/>
  <c r="B13" i="6"/>
  <c r="B14" i="6"/>
  <c r="B15" i="6"/>
  <c r="B16" i="6"/>
  <c r="B17" i="6"/>
  <c r="B18" i="6"/>
  <c r="B19" i="6"/>
  <c r="B20" i="6"/>
  <c r="B21" i="6"/>
  <c r="B22" i="6"/>
  <c r="B23" i="6"/>
  <c r="B24" i="6"/>
  <c r="B25" i="6"/>
  <c r="B26" i="6"/>
  <c r="B27" i="6"/>
  <c r="B28" i="6"/>
  <c r="B29" i="6"/>
  <c r="B30" i="6"/>
  <c r="B31" i="6"/>
  <c r="B32" i="6"/>
  <c r="B33" i="6"/>
  <c r="B34" i="6"/>
  <c r="B35" i="6"/>
  <c r="B36" i="6"/>
  <c r="B37" i="6"/>
  <c r="B38" i="6"/>
  <c r="B39" i="6"/>
  <c r="B40" i="6"/>
  <c r="B41" i="6"/>
  <c r="B42" i="6"/>
  <c r="B43" i="6"/>
  <c r="B44" i="6"/>
  <c r="B45" i="6"/>
  <c r="B46" i="6"/>
  <c r="B47" i="6"/>
  <c r="B48" i="6"/>
  <c r="B49" i="6"/>
  <c r="B50" i="6"/>
  <c r="B51" i="6"/>
  <c r="B52" i="6"/>
  <c r="B53" i="6"/>
  <c r="B54" i="6"/>
  <c r="B55" i="6"/>
  <c r="B56" i="6"/>
  <c r="B57" i="6"/>
  <c r="B58" i="6"/>
  <c r="B59" i="6"/>
  <c r="B60" i="6"/>
  <c r="B61" i="6"/>
  <c r="B62" i="6"/>
  <c r="B63" i="6"/>
  <c r="B64" i="6"/>
  <c r="B65" i="6"/>
  <c r="B66" i="6"/>
  <c r="B67" i="6"/>
  <c r="B68" i="6"/>
  <c r="B69" i="6"/>
  <c r="B70" i="6"/>
  <c r="B71" i="6"/>
  <c r="B72" i="6"/>
  <c r="B73" i="6"/>
  <c r="B74" i="6"/>
  <c r="B75" i="6"/>
  <c r="B76" i="6"/>
  <c r="B77" i="6"/>
  <c r="B78" i="6"/>
  <c r="B79" i="6"/>
  <c r="B80" i="6"/>
  <c r="B81" i="6"/>
  <c r="B82" i="6"/>
  <c r="B83" i="6"/>
  <c r="B84" i="6"/>
  <c r="B85" i="6"/>
  <c r="B86" i="6"/>
  <c r="B87" i="6"/>
  <c r="B88" i="6"/>
  <c r="B89" i="6"/>
  <c r="B90" i="6"/>
  <c r="B91" i="6"/>
  <c r="B92" i="6"/>
  <c r="B93" i="6"/>
  <c r="B94" i="6"/>
  <c r="B95" i="6"/>
  <c r="B96" i="6"/>
  <c r="B97" i="6"/>
  <c r="B98" i="6"/>
  <c r="B99" i="6"/>
  <c r="B100" i="6"/>
  <c r="B101" i="6"/>
  <c r="B102" i="6"/>
  <c r="B103" i="6"/>
  <c r="B104" i="6"/>
  <c r="B105" i="6"/>
  <c r="B106" i="6"/>
  <c r="B107" i="6"/>
  <c r="B108" i="6"/>
  <c r="B109" i="6"/>
  <c r="B110" i="6"/>
  <c r="B111" i="6"/>
  <c r="B112" i="6"/>
  <c r="B113" i="6"/>
  <c r="B114" i="6"/>
  <c r="B115" i="6"/>
  <c r="B116" i="6"/>
  <c r="B117" i="6"/>
  <c r="B118" i="6"/>
  <c r="B119" i="6"/>
  <c r="B120" i="6"/>
  <c r="B121" i="6"/>
  <c r="B2" i="6"/>
  <c r="D97" i="3" l="1"/>
  <c r="D98" i="3"/>
  <c r="D99" i="3"/>
  <c r="D100" i="3"/>
  <c r="D101" i="3"/>
  <c r="D102" i="3"/>
  <c r="D103" i="3"/>
  <c r="D104" i="3"/>
  <c r="D105" i="3"/>
  <c r="D106" i="3"/>
  <c r="D107" i="3"/>
  <c r="D108" i="3"/>
  <c r="D109" i="3"/>
  <c r="D110" i="3"/>
  <c r="D111" i="3"/>
  <c r="D112" i="3"/>
  <c r="D113" i="3"/>
  <c r="D114" i="3"/>
  <c r="D115" i="3"/>
  <c r="D96" i="3"/>
  <c r="D77" i="3"/>
  <c r="D78" i="3"/>
  <c r="D79" i="3"/>
  <c r="D80" i="3"/>
  <c r="D81" i="3"/>
  <c r="D82" i="3"/>
  <c r="D83" i="3"/>
  <c r="D84" i="3"/>
  <c r="D85" i="3"/>
  <c r="D86" i="3"/>
  <c r="D87" i="3"/>
  <c r="D88" i="3"/>
  <c r="D89" i="3"/>
  <c r="D90" i="3"/>
  <c r="D91" i="3"/>
  <c r="D92" i="3"/>
  <c r="D93" i="3"/>
  <c r="D94" i="3"/>
  <c r="D95" i="3"/>
  <c r="D76" i="3"/>
  <c r="D57" i="3"/>
  <c r="D58" i="3"/>
  <c r="D59" i="3"/>
  <c r="D60" i="3"/>
  <c r="D61" i="3"/>
  <c r="D62" i="3"/>
  <c r="D63" i="3"/>
  <c r="D64" i="3"/>
  <c r="D65" i="3"/>
  <c r="D66" i="3"/>
  <c r="D67" i="3"/>
  <c r="D68" i="3"/>
  <c r="D69" i="3"/>
  <c r="D70" i="3"/>
  <c r="D71" i="3"/>
  <c r="D72" i="3"/>
  <c r="D73" i="3"/>
  <c r="D74" i="3"/>
  <c r="D75" i="3"/>
  <c r="D56" i="3"/>
  <c r="D37" i="3"/>
  <c r="D38" i="3"/>
  <c r="D39" i="3"/>
  <c r="D40" i="3"/>
  <c r="D41" i="3"/>
  <c r="D42" i="3"/>
  <c r="D43" i="3"/>
  <c r="D44" i="3"/>
  <c r="D45" i="3"/>
  <c r="D46" i="3"/>
  <c r="D47" i="3"/>
  <c r="D48" i="3"/>
  <c r="D49" i="3"/>
  <c r="D50" i="3"/>
  <c r="D51" i="3"/>
  <c r="D52" i="3"/>
  <c r="D53" i="3"/>
  <c r="D54" i="3"/>
  <c r="D55" i="3"/>
  <c r="D36" i="3"/>
  <c r="B104" i="3"/>
  <c r="B105" i="3"/>
  <c r="B106" i="3"/>
  <c r="C97" i="3"/>
  <c r="C98" i="3"/>
  <c r="C99" i="3"/>
  <c r="C100" i="3"/>
  <c r="C101" i="3"/>
  <c r="C102" i="3"/>
  <c r="C103" i="3"/>
  <c r="C104" i="3"/>
  <c r="C105" i="3"/>
  <c r="C106" i="3"/>
  <c r="C107" i="3"/>
  <c r="C108" i="3"/>
  <c r="C109" i="3"/>
  <c r="C110" i="3"/>
  <c r="C111" i="3"/>
  <c r="C112" i="3"/>
  <c r="C113" i="3"/>
  <c r="C114" i="3"/>
  <c r="C115" i="3"/>
  <c r="C96" i="3"/>
  <c r="B77" i="3"/>
  <c r="B78" i="3"/>
  <c r="B79" i="3"/>
  <c r="B80" i="3"/>
  <c r="B81" i="3"/>
  <c r="B82" i="3"/>
  <c r="B83" i="3"/>
  <c r="B84" i="3"/>
  <c r="B85" i="3"/>
  <c r="B86" i="3"/>
  <c r="B87" i="3"/>
  <c r="B88" i="3"/>
  <c r="B89" i="3"/>
  <c r="B90" i="3"/>
  <c r="B91" i="3"/>
  <c r="B92" i="3"/>
  <c r="B93" i="3"/>
  <c r="B94" i="3"/>
  <c r="B95" i="3"/>
  <c r="B76" i="3"/>
  <c r="C77" i="3"/>
  <c r="C78" i="3"/>
  <c r="C79" i="3"/>
  <c r="C80" i="3"/>
  <c r="C81" i="3"/>
  <c r="C82" i="3"/>
  <c r="C83" i="3"/>
  <c r="C84" i="3"/>
  <c r="C85" i="3"/>
  <c r="C86" i="3"/>
  <c r="C87" i="3"/>
  <c r="C88" i="3"/>
  <c r="C89" i="3"/>
  <c r="C90" i="3"/>
  <c r="C91" i="3"/>
  <c r="C92" i="3"/>
  <c r="C93" i="3"/>
  <c r="C94" i="3"/>
  <c r="C95" i="3"/>
  <c r="C76" i="3"/>
  <c r="B64" i="3"/>
  <c r="B65" i="3"/>
  <c r="B66" i="3"/>
  <c r="C57" i="3"/>
  <c r="C58" i="3"/>
  <c r="C59" i="3"/>
  <c r="C60" i="3"/>
  <c r="C61" i="3"/>
  <c r="C62" i="3"/>
  <c r="C63" i="3"/>
  <c r="C64" i="3"/>
  <c r="C65" i="3"/>
  <c r="C66" i="3"/>
  <c r="C67" i="3"/>
  <c r="C68" i="3"/>
  <c r="C69" i="3"/>
  <c r="C70" i="3"/>
  <c r="C71" i="3"/>
  <c r="C72" i="3"/>
  <c r="C73" i="3"/>
  <c r="C74" i="3"/>
  <c r="C75" i="3"/>
  <c r="C56" i="3"/>
  <c r="B37" i="3"/>
  <c r="B38" i="3"/>
  <c r="B39" i="3"/>
  <c r="B40" i="3"/>
  <c r="B41" i="3"/>
  <c r="B42" i="3"/>
  <c r="B43" i="3"/>
  <c r="B44" i="3"/>
  <c r="B45" i="3"/>
  <c r="B46" i="3"/>
  <c r="B47" i="3"/>
  <c r="B48" i="3"/>
  <c r="B49" i="3"/>
  <c r="B50" i="3"/>
  <c r="B51" i="3"/>
  <c r="B52" i="3"/>
  <c r="B53" i="3"/>
  <c r="B54" i="3"/>
  <c r="B55" i="3"/>
  <c r="B36" i="3"/>
  <c r="C37" i="3"/>
  <c r="C38" i="3"/>
  <c r="C39" i="3"/>
  <c r="C40" i="3"/>
  <c r="C41" i="3"/>
  <c r="C42" i="3"/>
  <c r="C43" i="3"/>
  <c r="C44" i="3"/>
  <c r="C45" i="3"/>
  <c r="C46" i="3"/>
  <c r="C47" i="3"/>
  <c r="C48" i="3"/>
  <c r="C49" i="3"/>
  <c r="C50" i="3"/>
  <c r="C51" i="3"/>
  <c r="C52" i="3"/>
  <c r="C53" i="3"/>
  <c r="C54" i="3"/>
  <c r="C55" i="3"/>
  <c r="C36" i="3"/>
  <c r="H29" i="1"/>
  <c r="G29" i="1" l="1"/>
  <c r="L29" i="1"/>
  <c r="AC27" i="1" l="1"/>
  <c r="AB27" i="1" s="1"/>
  <c r="AB28" i="1" s="1"/>
  <c r="AC25" i="1"/>
  <c r="AC23" i="1"/>
  <c r="AB23" i="1" s="1"/>
  <c r="AB24" i="1" s="1"/>
  <c r="AC21" i="1"/>
  <c r="AB21" i="1" s="1"/>
  <c r="AB22" i="1" s="1"/>
  <c r="S101" i="6"/>
  <c r="S102" i="6"/>
  <c r="S103" i="6"/>
  <c r="S104" i="6"/>
  <c r="S105" i="6"/>
  <c r="S106" i="6"/>
  <c r="S107" i="6"/>
  <c r="S108" i="6"/>
  <c r="S109" i="6"/>
  <c r="S110" i="6"/>
  <c r="S111" i="6"/>
  <c r="S113" i="6"/>
  <c r="S114" i="6"/>
  <c r="S115" i="6"/>
  <c r="S116" i="6"/>
  <c r="S117" i="6"/>
  <c r="S118" i="6"/>
  <c r="S119" i="6"/>
  <c r="S120" i="6"/>
  <c r="S121" i="6"/>
  <c r="R89" i="6"/>
  <c r="R90" i="6"/>
  <c r="R91" i="6"/>
  <c r="R92" i="6"/>
  <c r="R93" i="6"/>
  <c r="R94" i="6"/>
  <c r="R95" i="6"/>
  <c r="R96" i="6"/>
  <c r="R98" i="6"/>
  <c r="R99" i="6"/>
  <c r="R101" i="6"/>
  <c r="R102" i="6"/>
  <c r="R103" i="6"/>
  <c r="R104" i="6"/>
  <c r="R105" i="6"/>
  <c r="R106" i="6"/>
  <c r="R107" i="6"/>
  <c r="R108" i="6"/>
  <c r="R109" i="6"/>
  <c r="R110" i="6"/>
  <c r="R111" i="6"/>
  <c r="R113" i="6"/>
  <c r="R114" i="6"/>
  <c r="R115" i="6"/>
  <c r="R116" i="6"/>
  <c r="R117" i="6"/>
  <c r="R118" i="6"/>
  <c r="R119" i="6"/>
  <c r="R120" i="6"/>
  <c r="R121" i="6"/>
  <c r="BD103" i="4"/>
  <c r="BD111" i="4"/>
  <c r="BD119" i="4"/>
  <c r="BD127" i="4"/>
  <c r="BD135" i="4"/>
  <c r="BD143" i="4"/>
  <c r="BD151" i="4"/>
  <c r="BD159" i="4"/>
  <c r="BD167" i="4"/>
  <c r="BD175" i="4"/>
  <c r="BD183" i="4"/>
  <c r="BD191" i="4"/>
  <c r="BD199" i="4"/>
  <c r="BD207" i="4"/>
  <c r="BD215" i="4"/>
  <c r="BD223" i="4"/>
  <c r="BD231" i="4"/>
  <c r="BD239" i="4"/>
  <c r="BD247" i="4"/>
  <c r="BD255" i="4"/>
  <c r="BD263" i="4"/>
  <c r="BD271" i="4"/>
  <c r="BD279" i="4"/>
  <c r="BD287" i="4"/>
  <c r="BD295" i="4"/>
  <c r="BD303" i="4"/>
  <c r="BD311" i="4"/>
  <c r="BD319" i="4"/>
  <c r="BD327" i="4"/>
  <c r="BD335" i="4"/>
  <c r="BD343" i="4"/>
  <c r="BD351" i="4"/>
  <c r="BD359" i="4"/>
  <c r="BD367" i="4"/>
  <c r="BD375" i="4"/>
  <c r="BD383" i="4"/>
  <c r="BD391" i="4"/>
  <c r="BD399" i="4"/>
  <c r="BD407" i="4"/>
  <c r="BD415" i="4"/>
  <c r="BD423" i="4"/>
  <c r="BD431" i="4"/>
  <c r="BD439" i="4"/>
  <c r="BD447" i="4"/>
  <c r="BD455" i="4"/>
  <c r="BD463" i="4"/>
  <c r="BD471" i="4"/>
  <c r="BD479" i="4"/>
  <c r="BD487" i="4"/>
  <c r="BD495" i="4"/>
  <c r="L6" i="1"/>
  <c r="L18" i="1"/>
  <c r="L17" i="1"/>
  <c r="L16" i="1"/>
  <c r="L15" i="1"/>
  <c r="H19" i="1"/>
  <c r="H20" i="1" s="1"/>
  <c r="G20" i="1" s="1"/>
  <c r="G18" i="1"/>
  <c r="G17" i="1"/>
  <c r="G16" i="1"/>
  <c r="G15" i="1"/>
  <c r="AL101" i="5"/>
  <c r="AL102" i="5"/>
  <c r="AL103" i="5"/>
  <c r="AL104" i="5"/>
  <c r="AL105" i="5"/>
  <c r="AL106" i="5"/>
  <c r="AL107" i="5"/>
  <c r="AL108" i="5"/>
  <c r="AL109" i="5"/>
  <c r="AL110" i="5"/>
  <c r="AL111" i="5"/>
  <c r="AL112" i="5"/>
  <c r="AL113" i="5"/>
  <c r="AL114" i="5"/>
  <c r="AL115" i="5"/>
  <c r="AL116" i="5"/>
  <c r="AL117" i="5"/>
  <c r="AL118" i="5"/>
  <c r="AL119" i="5"/>
  <c r="AL120" i="5"/>
  <c r="AL121" i="5"/>
  <c r="AL122" i="5"/>
  <c r="AL123" i="5"/>
  <c r="AL124" i="5"/>
  <c r="AL125" i="5"/>
  <c r="AL126" i="5"/>
  <c r="AL127" i="5"/>
  <c r="AL128" i="5"/>
  <c r="AL129" i="5"/>
  <c r="AL130" i="5"/>
  <c r="AL131" i="5"/>
  <c r="AL132" i="5"/>
  <c r="AL133" i="5"/>
  <c r="AL134" i="5"/>
  <c r="AL135" i="5"/>
  <c r="AL136" i="5"/>
  <c r="AL137" i="5"/>
  <c r="AL138" i="5"/>
  <c r="AL139" i="5"/>
  <c r="AL140" i="5"/>
  <c r="AL141" i="5"/>
  <c r="AL142" i="5"/>
  <c r="AL143" i="5"/>
  <c r="AL144" i="5"/>
  <c r="AL145" i="5"/>
  <c r="AL146" i="5"/>
  <c r="AL147" i="5"/>
  <c r="AL148" i="5"/>
  <c r="AL149" i="5"/>
  <c r="AL150" i="5"/>
  <c r="AL151" i="5"/>
  <c r="AL152" i="5"/>
  <c r="AL153" i="5"/>
  <c r="AL154" i="5"/>
  <c r="AL155" i="5"/>
  <c r="AL156" i="5"/>
  <c r="AL157" i="5"/>
  <c r="AL158" i="5"/>
  <c r="AL159" i="5"/>
  <c r="AL160" i="5"/>
  <c r="AL161" i="5"/>
  <c r="AL162" i="5"/>
  <c r="AL163" i="5"/>
  <c r="AL164" i="5"/>
  <c r="AL165" i="5"/>
  <c r="AL166" i="5"/>
  <c r="AL167" i="5"/>
  <c r="AL168" i="5"/>
  <c r="AL169" i="5"/>
  <c r="AL170" i="5"/>
  <c r="AL171" i="5"/>
  <c r="AL172" i="5"/>
  <c r="AL173" i="5"/>
  <c r="AL174" i="5"/>
  <c r="AL175" i="5"/>
  <c r="AL176" i="5"/>
  <c r="AL177" i="5"/>
  <c r="AL178" i="5"/>
  <c r="AL179" i="5"/>
  <c r="AL180" i="5"/>
  <c r="AL181" i="5"/>
  <c r="AL182" i="5"/>
  <c r="AL183" i="5"/>
  <c r="AL184" i="5"/>
  <c r="AL185" i="5"/>
  <c r="AL186" i="5"/>
  <c r="AL187" i="5"/>
  <c r="AL188" i="5"/>
  <c r="AL189" i="5"/>
  <c r="AL190" i="5"/>
  <c r="AL191" i="5"/>
  <c r="AL192" i="5"/>
  <c r="AL193" i="5"/>
  <c r="AL194" i="5"/>
  <c r="AL195" i="5"/>
  <c r="AL196" i="5"/>
  <c r="AL197" i="5"/>
  <c r="AL198" i="5"/>
  <c r="AL199" i="5"/>
  <c r="AL200" i="5"/>
  <c r="AL201" i="5"/>
  <c r="AL202" i="5"/>
  <c r="AL203" i="5"/>
  <c r="AL204" i="5"/>
  <c r="AL205" i="5"/>
  <c r="AL206" i="5"/>
  <c r="AL207" i="5"/>
  <c r="AL208" i="5"/>
  <c r="AL209" i="5"/>
  <c r="AL210" i="5"/>
  <c r="AL211" i="5"/>
  <c r="AL212" i="5"/>
  <c r="AL213" i="5"/>
  <c r="AL214" i="5"/>
  <c r="AL215" i="5"/>
  <c r="AL216" i="5"/>
  <c r="AL217" i="5"/>
  <c r="AL218" i="5"/>
  <c r="AL219" i="5"/>
  <c r="AL220" i="5"/>
  <c r="AL221" i="5"/>
  <c r="AL222" i="5"/>
  <c r="AL223" i="5"/>
  <c r="AL224" i="5"/>
  <c r="AL225" i="5"/>
  <c r="AL226" i="5"/>
  <c r="AL227" i="5"/>
  <c r="AL228" i="5"/>
  <c r="AL229" i="5"/>
  <c r="AL230" i="5"/>
  <c r="AL231" i="5"/>
  <c r="AL232" i="5"/>
  <c r="AL233" i="5"/>
  <c r="AL234" i="5"/>
  <c r="AL235" i="5"/>
  <c r="AL236" i="5"/>
  <c r="AL237" i="5"/>
  <c r="AL238" i="5"/>
  <c r="AL239" i="5"/>
  <c r="AL240" i="5"/>
  <c r="AL241" i="5"/>
  <c r="AL242" i="5"/>
  <c r="AL243" i="5"/>
  <c r="AL244" i="5"/>
  <c r="AL245" i="5"/>
  <c r="AL246" i="5"/>
  <c r="AL247" i="5"/>
  <c r="AL248" i="5"/>
  <c r="AL249" i="5"/>
  <c r="AL250" i="5"/>
  <c r="AL251" i="5"/>
  <c r="AL252" i="5"/>
  <c r="AL253" i="5"/>
  <c r="AL254" i="5"/>
  <c r="AL255" i="5"/>
  <c r="AL256" i="5"/>
  <c r="AL257" i="5"/>
  <c r="AL258" i="5"/>
  <c r="AL259" i="5"/>
  <c r="AL260" i="5"/>
  <c r="AL261" i="5"/>
  <c r="AL262" i="5"/>
  <c r="AL263" i="5"/>
  <c r="AL264" i="5"/>
  <c r="AL265" i="5"/>
  <c r="AL266" i="5"/>
  <c r="AL267" i="5"/>
  <c r="AL268" i="5"/>
  <c r="AL269" i="5"/>
  <c r="AL270" i="5"/>
  <c r="AL271" i="5"/>
  <c r="AL272" i="5"/>
  <c r="AL273" i="5"/>
  <c r="AL274" i="5"/>
  <c r="AL275" i="5"/>
  <c r="AL276" i="5"/>
  <c r="AL277" i="5"/>
  <c r="AL278" i="5"/>
  <c r="AL279" i="5"/>
  <c r="AL280" i="5"/>
  <c r="AL281" i="5"/>
  <c r="AL282" i="5"/>
  <c r="AL283" i="5"/>
  <c r="AL284" i="5"/>
  <c r="AL285" i="5"/>
  <c r="AL286" i="5"/>
  <c r="AL287" i="5"/>
  <c r="AL288" i="5"/>
  <c r="AL289" i="5"/>
  <c r="AL290" i="5"/>
  <c r="AL291" i="5"/>
  <c r="AL292" i="5"/>
  <c r="AL293" i="5"/>
  <c r="AL294" i="5"/>
  <c r="AL295" i="5"/>
  <c r="AL296" i="5"/>
  <c r="AL297" i="5"/>
  <c r="AL298" i="5"/>
  <c r="AL299" i="5"/>
  <c r="AL300" i="5"/>
  <c r="AL301" i="5"/>
  <c r="AL302" i="5"/>
  <c r="AL303" i="5"/>
  <c r="AL304" i="5"/>
  <c r="AL305" i="5"/>
  <c r="AL306" i="5"/>
  <c r="AL307" i="5"/>
  <c r="AL308" i="5"/>
  <c r="AL309" i="5"/>
  <c r="AL310" i="5"/>
  <c r="AL311" i="5"/>
  <c r="AL312" i="5"/>
  <c r="AL313" i="5"/>
  <c r="AL314" i="5"/>
  <c r="AL315" i="5"/>
  <c r="AL316" i="5"/>
  <c r="AL317" i="5"/>
  <c r="AL318" i="5"/>
  <c r="AL319" i="5"/>
  <c r="AL320" i="5"/>
  <c r="AL321" i="5"/>
  <c r="AL322" i="5"/>
  <c r="AL323" i="5"/>
  <c r="AL324" i="5"/>
  <c r="AL325" i="5"/>
  <c r="AL326" i="5"/>
  <c r="AL327" i="5"/>
  <c r="AL328" i="5"/>
  <c r="AL329" i="5"/>
  <c r="AL330" i="5"/>
  <c r="AL331" i="5"/>
  <c r="AL332" i="5"/>
  <c r="AL333" i="5"/>
  <c r="AL334" i="5"/>
  <c r="AL335" i="5"/>
  <c r="AL336" i="5"/>
  <c r="AL337" i="5"/>
  <c r="AL338" i="5"/>
  <c r="AL339" i="5"/>
  <c r="AL340" i="5"/>
  <c r="AL341" i="5"/>
  <c r="AL342" i="5"/>
  <c r="AL343" i="5"/>
  <c r="AL344" i="5"/>
  <c r="AL345" i="5"/>
  <c r="AL346" i="5"/>
  <c r="AL347" i="5"/>
  <c r="AL348" i="5"/>
  <c r="AL349" i="5"/>
  <c r="AL350" i="5"/>
  <c r="AL351" i="5"/>
  <c r="AL352" i="5"/>
  <c r="AL353" i="5"/>
  <c r="AL354" i="5"/>
  <c r="AL355" i="5"/>
  <c r="AL356" i="5"/>
  <c r="AL357" i="5"/>
  <c r="AL358" i="5"/>
  <c r="AL359" i="5"/>
  <c r="AL360" i="5"/>
  <c r="AL361" i="5"/>
  <c r="AL362" i="5"/>
  <c r="AL363" i="5"/>
  <c r="AL364" i="5"/>
  <c r="AL365" i="5"/>
  <c r="AL366" i="5"/>
  <c r="AL367" i="5"/>
  <c r="AL368" i="5"/>
  <c r="AL369" i="5"/>
  <c r="AL370" i="5"/>
  <c r="AL371" i="5"/>
  <c r="AL372" i="5"/>
  <c r="AL373" i="5"/>
  <c r="AL374" i="5"/>
  <c r="AL375" i="5"/>
  <c r="AL376" i="5"/>
  <c r="AL377" i="5"/>
  <c r="AL378" i="5"/>
  <c r="AL379" i="5"/>
  <c r="AL380" i="5"/>
  <c r="AL381" i="5"/>
  <c r="AL382" i="5"/>
  <c r="AL383" i="5"/>
  <c r="AL384" i="5"/>
  <c r="AL385" i="5"/>
  <c r="AL386" i="5"/>
  <c r="AL387" i="5"/>
  <c r="AL388" i="5"/>
  <c r="AL389" i="5"/>
  <c r="AL390" i="5"/>
  <c r="AL391" i="5"/>
  <c r="AL392" i="5"/>
  <c r="AL393" i="5"/>
  <c r="AL394" i="5"/>
  <c r="AL395" i="5"/>
  <c r="AL396" i="5"/>
  <c r="AL397" i="5"/>
  <c r="AL398" i="5"/>
  <c r="AL399" i="5"/>
  <c r="AL400" i="5"/>
  <c r="AL401" i="5"/>
  <c r="AL402" i="5"/>
  <c r="AL403" i="5"/>
  <c r="AL404" i="5"/>
  <c r="AL405" i="5"/>
  <c r="AL406" i="5"/>
  <c r="AL407" i="5"/>
  <c r="AL408" i="5"/>
  <c r="AL409" i="5"/>
  <c r="AL410" i="5"/>
  <c r="AL411" i="5"/>
  <c r="AL412" i="5"/>
  <c r="AL413" i="5"/>
  <c r="AL414" i="5"/>
  <c r="AL415" i="5"/>
  <c r="AL416" i="5"/>
  <c r="AL417" i="5"/>
  <c r="AL418" i="5"/>
  <c r="AL419" i="5"/>
  <c r="AL420" i="5"/>
  <c r="AL421" i="5"/>
  <c r="AL422" i="5"/>
  <c r="AL423" i="5"/>
  <c r="AL424" i="5"/>
  <c r="AL425" i="5"/>
  <c r="AL426" i="5"/>
  <c r="AL427" i="5"/>
  <c r="AL428" i="5"/>
  <c r="AL429" i="5"/>
  <c r="AL430" i="5"/>
  <c r="AL431" i="5"/>
  <c r="AL432" i="5"/>
  <c r="AL433" i="5"/>
  <c r="AL434" i="5"/>
  <c r="AL435" i="5"/>
  <c r="AL436" i="5"/>
  <c r="AL437" i="5"/>
  <c r="AL438" i="5"/>
  <c r="AL439" i="5"/>
  <c r="AL440" i="5"/>
  <c r="AL441" i="5"/>
  <c r="AL442" i="5"/>
  <c r="AL443" i="5"/>
  <c r="AL444" i="5"/>
  <c r="AL445" i="5"/>
  <c r="AL446" i="5"/>
  <c r="AL447" i="5"/>
  <c r="AL448" i="5"/>
  <c r="AL449" i="5"/>
  <c r="AL450" i="5"/>
  <c r="AL451" i="5"/>
  <c r="AL452" i="5"/>
  <c r="AL453" i="5"/>
  <c r="AL454" i="5"/>
  <c r="AL455" i="5"/>
  <c r="AL456" i="5"/>
  <c r="AL457" i="5"/>
  <c r="AL458" i="5"/>
  <c r="AL459" i="5"/>
  <c r="AL460" i="5"/>
  <c r="AL461" i="5"/>
  <c r="AL462" i="5"/>
  <c r="AL463" i="5"/>
  <c r="AL464" i="5"/>
  <c r="AL465" i="5"/>
  <c r="AL466" i="5"/>
  <c r="AL467" i="5"/>
  <c r="AL468" i="5"/>
  <c r="AL469" i="5"/>
  <c r="AL470" i="5"/>
  <c r="AL471" i="5"/>
  <c r="AL472" i="5"/>
  <c r="AL473" i="5"/>
  <c r="AL474" i="5"/>
  <c r="AL475" i="5"/>
  <c r="AL476" i="5"/>
  <c r="AL477" i="5"/>
  <c r="AL478" i="5"/>
  <c r="AL479" i="5"/>
  <c r="AL480" i="5"/>
  <c r="AL481" i="5"/>
  <c r="AL482" i="5"/>
  <c r="AL483" i="5"/>
  <c r="AL484" i="5"/>
  <c r="AL485" i="5"/>
  <c r="AL486" i="5"/>
  <c r="AL487" i="5"/>
  <c r="AL488" i="5"/>
  <c r="AL489" i="5"/>
  <c r="AL490" i="5"/>
  <c r="AL491" i="5"/>
  <c r="AL492" i="5"/>
  <c r="AL493" i="5"/>
  <c r="AL494" i="5"/>
  <c r="AL495" i="5"/>
  <c r="AL496" i="5"/>
  <c r="AL497" i="5"/>
  <c r="AL498" i="5"/>
  <c r="AL499" i="5"/>
  <c r="AL500" i="5"/>
  <c r="AL501" i="5"/>
  <c r="BC501" i="5" s="1"/>
  <c r="AK101" i="5"/>
  <c r="AK102" i="5"/>
  <c r="AK103" i="5"/>
  <c r="AK104" i="5"/>
  <c r="AK105" i="5"/>
  <c r="AK106" i="5"/>
  <c r="AK107" i="5"/>
  <c r="AK108" i="5"/>
  <c r="AK109" i="5"/>
  <c r="AK110" i="5"/>
  <c r="AK111" i="5"/>
  <c r="AK112" i="5"/>
  <c r="AK113" i="5"/>
  <c r="AK114" i="5"/>
  <c r="AK115" i="5"/>
  <c r="AK116" i="5"/>
  <c r="AK117" i="5"/>
  <c r="AK118" i="5"/>
  <c r="AK119" i="5"/>
  <c r="AK120" i="5"/>
  <c r="AK121" i="5"/>
  <c r="AK122" i="5"/>
  <c r="AK123" i="5"/>
  <c r="AK124" i="5"/>
  <c r="AK125" i="5"/>
  <c r="AK126" i="5"/>
  <c r="AK127" i="5"/>
  <c r="AK128" i="5"/>
  <c r="AK129" i="5"/>
  <c r="AK130" i="5"/>
  <c r="AK131" i="5"/>
  <c r="AK132" i="5"/>
  <c r="AK133" i="5"/>
  <c r="AK134" i="5"/>
  <c r="AK135" i="5"/>
  <c r="AK136" i="5"/>
  <c r="AK137" i="5"/>
  <c r="AK138" i="5"/>
  <c r="AK139" i="5"/>
  <c r="AK140" i="5"/>
  <c r="AK141" i="5"/>
  <c r="AK142" i="5"/>
  <c r="AK143" i="5"/>
  <c r="AK144" i="5"/>
  <c r="AK145" i="5"/>
  <c r="AK146" i="5"/>
  <c r="AK147" i="5"/>
  <c r="AK148" i="5"/>
  <c r="AK149" i="5"/>
  <c r="AK150" i="5"/>
  <c r="AK151" i="5"/>
  <c r="AK152" i="5"/>
  <c r="AK153" i="5"/>
  <c r="AK154" i="5"/>
  <c r="AK155" i="5"/>
  <c r="AK156" i="5"/>
  <c r="AK157" i="5"/>
  <c r="AK158" i="5"/>
  <c r="AK159" i="5"/>
  <c r="AK160" i="5"/>
  <c r="AK161" i="5"/>
  <c r="AK162" i="5"/>
  <c r="AK163" i="5"/>
  <c r="AK164" i="5"/>
  <c r="AK165" i="5"/>
  <c r="AK166" i="5"/>
  <c r="AK167" i="5"/>
  <c r="AK168" i="5"/>
  <c r="AK169" i="5"/>
  <c r="AK170" i="5"/>
  <c r="AK171" i="5"/>
  <c r="AK172" i="5"/>
  <c r="AK173" i="5"/>
  <c r="AK174" i="5"/>
  <c r="AK175" i="5"/>
  <c r="AK176" i="5"/>
  <c r="AK177" i="5"/>
  <c r="AK178" i="5"/>
  <c r="AK179" i="5"/>
  <c r="AK180" i="5"/>
  <c r="AK181" i="5"/>
  <c r="AK182" i="5"/>
  <c r="AK183" i="5"/>
  <c r="AK184" i="5"/>
  <c r="AK185" i="5"/>
  <c r="AK186" i="5"/>
  <c r="AK187" i="5"/>
  <c r="AK188" i="5"/>
  <c r="AK189" i="5"/>
  <c r="AK190" i="5"/>
  <c r="AK191" i="5"/>
  <c r="AK192" i="5"/>
  <c r="AK193" i="5"/>
  <c r="AK194" i="5"/>
  <c r="AK195" i="5"/>
  <c r="AK196" i="5"/>
  <c r="AK197" i="5"/>
  <c r="AK198" i="5"/>
  <c r="AK199" i="5"/>
  <c r="AK200" i="5"/>
  <c r="AK201" i="5"/>
  <c r="AK202" i="5"/>
  <c r="AK203" i="5"/>
  <c r="AK204" i="5"/>
  <c r="AK205" i="5"/>
  <c r="AK206" i="5"/>
  <c r="AK207" i="5"/>
  <c r="AK208" i="5"/>
  <c r="AK209" i="5"/>
  <c r="AK210" i="5"/>
  <c r="AK211" i="5"/>
  <c r="AK212" i="5"/>
  <c r="AK213" i="5"/>
  <c r="AK214" i="5"/>
  <c r="AK215" i="5"/>
  <c r="AK216" i="5"/>
  <c r="AK217" i="5"/>
  <c r="AK218" i="5"/>
  <c r="AK219" i="5"/>
  <c r="AK220" i="5"/>
  <c r="AK221" i="5"/>
  <c r="AK222" i="5"/>
  <c r="AK223" i="5"/>
  <c r="AK224" i="5"/>
  <c r="AK225" i="5"/>
  <c r="AK226" i="5"/>
  <c r="AK227" i="5"/>
  <c r="AK228" i="5"/>
  <c r="AK229" i="5"/>
  <c r="AK230" i="5"/>
  <c r="AK231" i="5"/>
  <c r="AK232" i="5"/>
  <c r="AK233" i="5"/>
  <c r="AK234" i="5"/>
  <c r="AK235" i="5"/>
  <c r="AK236" i="5"/>
  <c r="AK237" i="5"/>
  <c r="AK238" i="5"/>
  <c r="AK239" i="5"/>
  <c r="AK240" i="5"/>
  <c r="AK241" i="5"/>
  <c r="AK242" i="5"/>
  <c r="AK243" i="5"/>
  <c r="AK244" i="5"/>
  <c r="AK245" i="5"/>
  <c r="AK246" i="5"/>
  <c r="AK247" i="5"/>
  <c r="AK248" i="5"/>
  <c r="AK249" i="5"/>
  <c r="AK250" i="5"/>
  <c r="AK251" i="5"/>
  <c r="AK252" i="5"/>
  <c r="AK253" i="5"/>
  <c r="AK254" i="5"/>
  <c r="AK255" i="5"/>
  <c r="AK256" i="5"/>
  <c r="AK257" i="5"/>
  <c r="AK258" i="5"/>
  <c r="AK259" i="5"/>
  <c r="AK260" i="5"/>
  <c r="AK261" i="5"/>
  <c r="AK262" i="5"/>
  <c r="AK263" i="5"/>
  <c r="AK264" i="5"/>
  <c r="AK265" i="5"/>
  <c r="AK266" i="5"/>
  <c r="AK267" i="5"/>
  <c r="AK268" i="5"/>
  <c r="AK269" i="5"/>
  <c r="AK270" i="5"/>
  <c r="AK271" i="5"/>
  <c r="AK272" i="5"/>
  <c r="AK273" i="5"/>
  <c r="AK274" i="5"/>
  <c r="AK275" i="5"/>
  <c r="AK276" i="5"/>
  <c r="AK277" i="5"/>
  <c r="AK278" i="5"/>
  <c r="AK279" i="5"/>
  <c r="AK280" i="5"/>
  <c r="AK281" i="5"/>
  <c r="AK282" i="5"/>
  <c r="AK283" i="5"/>
  <c r="AK284" i="5"/>
  <c r="AK285" i="5"/>
  <c r="AK286" i="5"/>
  <c r="AK287" i="5"/>
  <c r="AK288" i="5"/>
  <c r="AK289" i="5"/>
  <c r="AK290" i="5"/>
  <c r="AK291" i="5"/>
  <c r="AK292" i="5"/>
  <c r="AK293" i="5"/>
  <c r="AK294" i="5"/>
  <c r="AK295" i="5"/>
  <c r="AK296" i="5"/>
  <c r="AK297" i="5"/>
  <c r="AK298" i="5"/>
  <c r="AK299" i="5"/>
  <c r="AK300" i="5"/>
  <c r="AK301" i="5"/>
  <c r="AK302" i="5"/>
  <c r="AK303" i="5"/>
  <c r="AK304" i="5"/>
  <c r="AK305" i="5"/>
  <c r="AK306" i="5"/>
  <c r="AK307" i="5"/>
  <c r="AK308" i="5"/>
  <c r="AK309" i="5"/>
  <c r="AK310" i="5"/>
  <c r="AK311" i="5"/>
  <c r="AK312" i="5"/>
  <c r="AK313" i="5"/>
  <c r="AK314" i="5"/>
  <c r="AK315" i="5"/>
  <c r="AK316" i="5"/>
  <c r="AK317" i="5"/>
  <c r="AK318" i="5"/>
  <c r="AK319" i="5"/>
  <c r="AK320" i="5"/>
  <c r="AK321" i="5"/>
  <c r="AK322" i="5"/>
  <c r="AK323" i="5"/>
  <c r="AK324" i="5"/>
  <c r="AK325" i="5"/>
  <c r="AK326" i="5"/>
  <c r="AK327" i="5"/>
  <c r="AK328" i="5"/>
  <c r="AK329" i="5"/>
  <c r="AK330" i="5"/>
  <c r="AK331" i="5"/>
  <c r="AK332" i="5"/>
  <c r="AK333" i="5"/>
  <c r="AK334" i="5"/>
  <c r="AK335" i="5"/>
  <c r="AK336" i="5"/>
  <c r="AK337" i="5"/>
  <c r="AK338" i="5"/>
  <c r="AK339" i="5"/>
  <c r="AK340" i="5"/>
  <c r="AK341" i="5"/>
  <c r="AK342" i="5"/>
  <c r="AK343" i="5"/>
  <c r="AK344" i="5"/>
  <c r="AK345" i="5"/>
  <c r="AK346" i="5"/>
  <c r="AK347" i="5"/>
  <c r="AK348" i="5"/>
  <c r="AK349" i="5"/>
  <c r="AK350" i="5"/>
  <c r="AK351" i="5"/>
  <c r="AK352" i="5"/>
  <c r="AK353" i="5"/>
  <c r="AK354" i="5"/>
  <c r="AK355" i="5"/>
  <c r="AK356" i="5"/>
  <c r="AK357" i="5"/>
  <c r="AK358" i="5"/>
  <c r="AK359" i="5"/>
  <c r="AK360" i="5"/>
  <c r="AK361" i="5"/>
  <c r="AK362" i="5"/>
  <c r="AK363" i="5"/>
  <c r="AK364" i="5"/>
  <c r="AK365" i="5"/>
  <c r="AK366" i="5"/>
  <c r="AK367" i="5"/>
  <c r="AK368" i="5"/>
  <c r="AK369" i="5"/>
  <c r="AK370" i="5"/>
  <c r="AK371" i="5"/>
  <c r="AK372" i="5"/>
  <c r="AK373" i="5"/>
  <c r="AK374" i="5"/>
  <c r="AK375" i="5"/>
  <c r="AK376" i="5"/>
  <c r="AK377" i="5"/>
  <c r="AK378" i="5"/>
  <c r="AK379" i="5"/>
  <c r="AK380" i="5"/>
  <c r="AK381" i="5"/>
  <c r="AK382" i="5"/>
  <c r="AK383" i="5"/>
  <c r="AK384" i="5"/>
  <c r="AK385" i="5"/>
  <c r="AK386" i="5"/>
  <c r="AK387" i="5"/>
  <c r="AK388" i="5"/>
  <c r="AK389" i="5"/>
  <c r="AK390" i="5"/>
  <c r="AK391" i="5"/>
  <c r="AK392" i="5"/>
  <c r="AK393" i="5"/>
  <c r="AK394" i="5"/>
  <c r="AK395" i="5"/>
  <c r="AK396" i="5"/>
  <c r="AK397" i="5"/>
  <c r="AK398" i="5"/>
  <c r="AK399" i="5"/>
  <c r="AK400" i="5"/>
  <c r="AK401" i="5"/>
  <c r="AK402" i="5"/>
  <c r="AK403" i="5"/>
  <c r="AK404" i="5"/>
  <c r="AK405" i="5"/>
  <c r="AK406" i="5"/>
  <c r="AK407" i="5"/>
  <c r="AK408" i="5"/>
  <c r="AK409" i="5"/>
  <c r="AK410" i="5"/>
  <c r="AK411" i="5"/>
  <c r="AK412" i="5"/>
  <c r="AK413" i="5"/>
  <c r="AK414" i="5"/>
  <c r="AK415" i="5"/>
  <c r="AK416" i="5"/>
  <c r="AK417" i="5"/>
  <c r="AK418" i="5"/>
  <c r="AK419" i="5"/>
  <c r="AK420" i="5"/>
  <c r="AK421" i="5"/>
  <c r="AK422" i="5"/>
  <c r="AK423" i="5"/>
  <c r="AK424" i="5"/>
  <c r="AK425" i="5"/>
  <c r="AK426" i="5"/>
  <c r="AK427" i="5"/>
  <c r="AK428" i="5"/>
  <c r="AK429" i="5"/>
  <c r="AK430" i="5"/>
  <c r="AK431" i="5"/>
  <c r="AK432" i="5"/>
  <c r="AK433" i="5"/>
  <c r="AK434" i="5"/>
  <c r="AK435" i="5"/>
  <c r="AK436" i="5"/>
  <c r="AK437" i="5"/>
  <c r="AK438" i="5"/>
  <c r="AK439" i="5"/>
  <c r="AK440" i="5"/>
  <c r="AK441" i="5"/>
  <c r="AK442" i="5"/>
  <c r="AK443" i="5"/>
  <c r="AK444" i="5"/>
  <c r="AK445" i="5"/>
  <c r="AK446" i="5"/>
  <c r="AK447" i="5"/>
  <c r="AK448" i="5"/>
  <c r="AK449" i="5"/>
  <c r="AK450" i="5"/>
  <c r="AK451" i="5"/>
  <c r="AK452" i="5"/>
  <c r="AK453" i="5"/>
  <c r="AK454" i="5"/>
  <c r="AK455" i="5"/>
  <c r="AK456" i="5"/>
  <c r="AK457" i="5"/>
  <c r="AK458" i="5"/>
  <c r="AK459" i="5"/>
  <c r="AK460" i="5"/>
  <c r="AK461" i="5"/>
  <c r="AK462" i="5"/>
  <c r="AK463" i="5"/>
  <c r="AK464" i="5"/>
  <c r="AK465" i="5"/>
  <c r="AK466" i="5"/>
  <c r="AK467" i="5"/>
  <c r="AK468" i="5"/>
  <c r="AK469" i="5"/>
  <c r="AK470" i="5"/>
  <c r="AK471" i="5"/>
  <c r="AK472" i="5"/>
  <c r="AK473" i="5"/>
  <c r="AK474" i="5"/>
  <c r="AK475" i="5"/>
  <c r="AK476" i="5"/>
  <c r="AK477" i="5"/>
  <c r="AK478" i="5"/>
  <c r="AK479" i="5"/>
  <c r="AK480" i="5"/>
  <c r="AK481" i="5"/>
  <c r="AK482" i="5"/>
  <c r="AK483" i="5"/>
  <c r="AK484" i="5"/>
  <c r="AK485" i="5"/>
  <c r="AK486" i="5"/>
  <c r="AK487" i="5"/>
  <c r="AK488" i="5"/>
  <c r="AK489" i="5"/>
  <c r="AK490" i="5"/>
  <c r="AK491" i="5"/>
  <c r="AK492" i="5"/>
  <c r="AK493" i="5"/>
  <c r="AK494" i="5"/>
  <c r="AK495" i="5"/>
  <c r="AK496" i="5"/>
  <c r="AK497" i="5"/>
  <c r="AK498" i="5"/>
  <c r="AK499" i="5"/>
  <c r="AK500" i="5"/>
  <c r="AK501" i="5"/>
  <c r="BB501" i="5" s="1"/>
  <c r="AJ101" i="5"/>
  <c r="AJ102" i="5"/>
  <c r="AJ103" i="5"/>
  <c r="AJ104" i="5"/>
  <c r="AJ105" i="5"/>
  <c r="AJ106" i="5"/>
  <c r="AJ107" i="5"/>
  <c r="AJ108" i="5"/>
  <c r="AJ109" i="5"/>
  <c r="AJ110" i="5"/>
  <c r="AJ111" i="5"/>
  <c r="AJ112" i="5"/>
  <c r="AJ113" i="5"/>
  <c r="AJ114" i="5"/>
  <c r="AJ115" i="5"/>
  <c r="AJ116" i="5"/>
  <c r="AJ117" i="5"/>
  <c r="AJ118" i="5"/>
  <c r="AJ119" i="5"/>
  <c r="AJ120" i="5"/>
  <c r="AJ121" i="5"/>
  <c r="AJ122" i="5"/>
  <c r="AJ123" i="5"/>
  <c r="AJ124" i="5"/>
  <c r="AJ125" i="5"/>
  <c r="AJ126" i="5"/>
  <c r="AJ127" i="5"/>
  <c r="AJ128" i="5"/>
  <c r="AJ129" i="5"/>
  <c r="AJ130" i="5"/>
  <c r="AJ131" i="5"/>
  <c r="AJ132" i="5"/>
  <c r="AJ133" i="5"/>
  <c r="AJ134" i="5"/>
  <c r="AJ135" i="5"/>
  <c r="AJ136" i="5"/>
  <c r="AJ137" i="5"/>
  <c r="AJ138" i="5"/>
  <c r="AJ139" i="5"/>
  <c r="AJ140" i="5"/>
  <c r="AJ141" i="5"/>
  <c r="AJ142" i="5"/>
  <c r="AJ143" i="5"/>
  <c r="AJ144" i="5"/>
  <c r="AJ145" i="5"/>
  <c r="AJ146" i="5"/>
  <c r="AJ147" i="5"/>
  <c r="AJ148" i="5"/>
  <c r="AJ149" i="5"/>
  <c r="AJ150" i="5"/>
  <c r="AJ151" i="5"/>
  <c r="AJ152" i="5"/>
  <c r="AJ153" i="5"/>
  <c r="AJ154" i="5"/>
  <c r="AJ155" i="5"/>
  <c r="AJ156" i="5"/>
  <c r="AJ157" i="5"/>
  <c r="AJ158" i="5"/>
  <c r="AJ159" i="5"/>
  <c r="AJ160" i="5"/>
  <c r="AJ161" i="5"/>
  <c r="AJ162" i="5"/>
  <c r="AJ163" i="5"/>
  <c r="AJ164" i="5"/>
  <c r="AJ165" i="5"/>
  <c r="AJ166" i="5"/>
  <c r="AJ167" i="5"/>
  <c r="AJ168" i="5"/>
  <c r="AJ169" i="5"/>
  <c r="AJ170" i="5"/>
  <c r="AJ171" i="5"/>
  <c r="AJ172" i="5"/>
  <c r="AJ173" i="5"/>
  <c r="AJ174" i="5"/>
  <c r="AJ175" i="5"/>
  <c r="AJ176" i="5"/>
  <c r="AJ177" i="5"/>
  <c r="AJ178" i="5"/>
  <c r="AJ179" i="5"/>
  <c r="AJ180" i="5"/>
  <c r="AJ181" i="5"/>
  <c r="AJ182" i="5"/>
  <c r="AJ183" i="5"/>
  <c r="AJ184" i="5"/>
  <c r="AJ185" i="5"/>
  <c r="AJ186" i="5"/>
  <c r="AJ187" i="5"/>
  <c r="AJ188" i="5"/>
  <c r="AJ189" i="5"/>
  <c r="AJ190" i="5"/>
  <c r="AJ191" i="5"/>
  <c r="AJ192" i="5"/>
  <c r="AJ193" i="5"/>
  <c r="AJ194" i="5"/>
  <c r="AJ195" i="5"/>
  <c r="AJ196" i="5"/>
  <c r="AJ197" i="5"/>
  <c r="AJ198" i="5"/>
  <c r="AJ199" i="5"/>
  <c r="AJ200" i="5"/>
  <c r="AJ201" i="5"/>
  <c r="AJ202" i="5"/>
  <c r="AJ203" i="5"/>
  <c r="AJ204" i="5"/>
  <c r="AJ205" i="5"/>
  <c r="AJ206" i="5"/>
  <c r="AJ207" i="5"/>
  <c r="AJ208" i="5"/>
  <c r="AJ209" i="5"/>
  <c r="AJ210" i="5"/>
  <c r="AJ211" i="5"/>
  <c r="AJ212" i="5"/>
  <c r="AJ213" i="5"/>
  <c r="AJ214" i="5"/>
  <c r="AJ215" i="5"/>
  <c r="AJ216" i="5"/>
  <c r="AJ217" i="5"/>
  <c r="AJ218" i="5"/>
  <c r="AJ219" i="5"/>
  <c r="AJ220" i="5"/>
  <c r="AJ221" i="5"/>
  <c r="AJ222" i="5"/>
  <c r="AJ223" i="5"/>
  <c r="AJ224" i="5"/>
  <c r="AJ225" i="5"/>
  <c r="AJ226" i="5"/>
  <c r="AJ227" i="5"/>
  <c r="AJ228" i="5"/>
  <c r="AJ229" i="5"/>
  <c r="AJ230" i="5"/>
  <c r="AJ231" i="5"/>
  <c r="AJ232" i="5"/>
  <c r="AJ233" i="5"/>
  <c r="AJ234" i="5"/>
  <c r="AJ235" i="5"/>
  <c r="AJ236" i="5"/>
  <c r="AJ237" i="5"/>
  <c r="AJ238" i="5"/>
  <c r="AJ239" i="5"/>
  <c r="AJ240" i="5"/>
  <c r="AJ241" i="5"/>
  <c r="AJ242" i="5"/>
  <c r="AJ243" i="5"/>
  <c r="AJ244" i="5"/>
  <c r="AJ245" i="5"/>
  <c r="AJ246" i="5"/>
  <c r="AJ247" i="5"/>
  <c r="AJ248" i="5"/>
  <c r="AJ249" i="5"/>
  <c r="AJ250" i="5"/>
  <c r="AJ251" i="5"/>
  <c r="AJ252" i="5"/>
  <c r="AJ253" i="5"/>
  <c r="AJ254" i="5"/>
  <c r="AJ255" i="5"/>
  <c r="AJ256" i="5"/>
  <c r="AJ257" i="5"/>
  <c r="AJ258" i="5"/>
  <c r="AJ259" i="5"/>
  <c r="AJ260" i="5"/>
  <c r="AJ261" i="5"/>
  <c r="AJ262" i="5"/>
  <c r="AJ263" i="5"/>
  <c r="AJ264" i="5"/>
  <c r="AJ265" i="5"/>
  <c r="AJ266" i="5"/>
  <c r="AJ267" i="5"/>
  <c r="AJ268" i="5"/>
  <c r="AJ269" i="5"/>
  <c r="AJ270" i="5"/>
  <c r="AJ271" i="5"/>
  <c r="AJ272" i="5"/>
  <c r="AJ273" i="5"/>
  <c r="AJ274" i="5"/>
  <c r="AJ275" i="5"/>
  <c r="AJ276" i="5"/>
  <c r="AJ277" i="5"/>
  <c r="AJ278" i="5"/>
  <c r="AJ279" i="5"/>
  <c r="AJ280" i="5"/>
  <c r="AJ281" i="5"/>
  <c r="AJ282" i="5"/>
  <c r="AJ283" i="5"/>
  <c r="AJ284" i="5"/>
  <c r="AJ285" i="5"/>
  <c r="AJ286" i="5"/>
  <c r="AJ287" i="5"/>
  <c r="AJ288" i="5"/>
  <c r="AJ289" i="5"/>
  <c r="AJ290" i="5"/>
  <c r="AJ291" i="5"/>
  <c r="AJ292" i="5"/>
  <c r="AJ293" i="5"/>
  <c r="AJ294" i="5"/>
  <c r="AJ295" i="5"/>
  <c r="AJ296" i="5"/>
  <c r="AJ297" i="5"/>
  <c r="AJ298" i="5"/>
  <c r="AJ299" i="5"/>
  <c r="AJ300" i="5"/>
  <c r="AJ301" i="5"/>
  <c r="AJ302" i="5"/>
  <c r="AJ303" i="5"/>
  <c r="AJ304" i="5"/>
  <c r="AJ305" i="5"/>
  <c r="AJ306" i="5"/>
  <c r="AJ307" i="5"/>
  <c r="AJ308" i="5"/>
  <c r="AJ309" i="5"/>
  <c r="AJ310" i="5"/>
  <c r="AJ311" i="5"/>
  <c r="AJ312" i="5"/>
  <c r="AJ313" i="5"/>
  <c r="AJ314" i="5"/>
  <c r="AJ315" i="5"/>
  <c r="AJ316" i="5"/>
  <c r="AJ317" i="5"/>
  <c r="AJ318" i="5"/>
  <c r="AJ319" i="5"/>
  <c r="AJ320" i="5"/>
  <c r="AJ321" i="5"/>
  <c r="AJ322" i="5"/>
  <c r="AJ323" i="5"/>
  <c r="AJ324" i="5"/>
  <c r="AJ325" i="5"/>
  <c r="AJ326" i="5"/>
  <c r="AJ327" i="5"/>
  <c r="AJ328" i="5"/>
  <c r="AJ329" i="5"/>
  <c r="AJ330" i="5"/>
  <c r="AJ331" i="5"/>
  <c r="AJ332" i="5"/>
  <c r="AJ333" i="5"/>
  <c r="AJ334" i="5"/>
  <c r="AJ335" i="5"/>
  <c r="AJ336" i="5"/>
  <c r="AJ337" i="5"/>
  <c r="AJ338" i="5"/>
  <c r="AJ339" i="5"/>
  <c r="AJ340" i="5"/>
  <c r="AJ341" i="5"/>
  <c r="AJ342" i="5"/>
  <c r="AJ343" i="5"/>
  <c r="AJ344" i="5"/>
  <c r="AJ345" i="5"/>
  <c r="AJ346" i="5"/>
  <c r="AJ347" i="5"/>
  <c r="AJ348" i="5"/>
  <c r="AJ349" i="5"/>
  <c r="AJ350" i="5"/>
  <c r="AJ351" i="5"/>
  <c r="AJ352" i="5"/>
  <c r="AJ353" i="5"/>
  <c r="AJ354" i="5"/>
  <c r="AJ355" i="5"/>
  <c r="AJ356" i="5"/>
  <c r="AJ357" i="5"/>
  <c r="AJ358" i="5"/>
  <c r="AJ359" i="5"/>
  <c r="AJ360" i="5"/>
  <c r="AJ361" i="5"/>
  <c r="AJ362" i="5"/>
  <c r="AJ363" i="5"/>
  <c r="AJ364" i="5"/>
  <c r="AJ365" i="5"/>
  <c r="AJ366" i="5"/>
  <c r="AJ367" i="5"/>
  <c r="AJ368" i="5"/>
  <c r="AJ369" i="5"/>
  <c r="AJ370" i="5"/>
  <c r="AJ371" i="5"/>
  <c r="AJ372" i="5"/>
  <c r="AJ373" i="5"/>
  <c r="AJ374" i="5"/>
  <c r="AJ375" i="5"/>
  <c r="AJ376" i="5"/>
  <c r="AJ377" i="5"/>
  <c r="AJ378" i="5"/>
  <c r="AJ379" i="5"/>
  <c r="AJ380" i="5"/>
  <c r="AJ381" i="5"/>
  <c r="AJ382" i="5"/>
  <c r="AJ383" i="5"/>
  <c r="AJ384" i="5"/>
  <c r="AJ385" i="5"/>
  <c r="AJ386" i="5"/>
  <c r="AJ387" i="5"/>
  <c r="AJ388" i="5"/>
  <c r="AJ389" i="5"/>
  <c r="AJ390" i="5"/>
  <c r="AJ391" i="5"/>
  <c r="AJ392" i="5"/>
  <c r="AJ393" i="5"/>
  <c r="AJ394" i="5"/>
  <c r="AJ395" i="5"/>
  <c r="AJ396" i="5"/>
  <c r="AJ397" i="5"/>
  <c r="AJ398" i="5"/>
  <c r="AJ399" i="5"/>
  <c r="AJ400" i="5"/>
  <c r="AJ401" i="5"/>
  <c r="AJ402" i="5"/>
  <c r="AJ403" i="5"/>
  <c r="AJ404" i="5"/>
  <c r="AJ405" i="5"/>
  <c r="AJ406" i="5"/>
  <c r="AJ407" i="5"/>
  <c r="AJ408" i="5"/>
  <c r="AJ409" i="5"/>
  <c r="AJ410" i="5"/>
  <c r="AJ411" i="5"/>
  <c r="AJ412" i="5"/>
  <c r="AJ413" i="5"/>
  <c r="AJ414" i="5"/>
  <c r="AJ415" i="5"/>
  <c r="AJ416" i="5"/>
  <c r="AJ417" i="5"/>
  <c r="AJ418" i="5"/>
  <c r="AJ419" i="5"/>
  <c r="AJ420" i="5"/>
  <c r="AJ421" i="5"/>
  <c r="AJ422" i="5"/>
  <c r="AJ423" i="5"/>
  <c r="AJ424" i="5"/>
  <c r="AJ425" i="5"/>
  <c r="AJ426" i="5"/>
  <c r="AJ427" i="5"/>
  <c r="AJ428" i="5"/>
  <c r="AJ429" i="5"/>
  <c r="AJ430" i="5"/>
  <c r="AJ431" i="5"/>
  <c r="AJ432" i="5"/>
  <c r="AJ433" i="5"/>
  <c r="AJ434" i="5"/>
  <c r="AJ435" i="5"/>
  <c r="AJ436" i="5"/>
  <c r="AJ437" i="5"/>
  <c r="AJ438" i="5"/>
  <c r="AJ439" i="5"/>
  <c r="AJ440" i="5"/>
  <c r="AJ441" i="5"/>
  <c r="AJ442" i="5"/>
  <c r="AJ443" i="5"/>
  <c r="AJ444" i="5"/>
  <c r="AJ445" i="5"/>
  <c r="AJ446" i="5"/>
  <c r="AJ447" i="5"/>
  <c r="AJ448" i="5"/>
  <c r="AJ449" i="5"/>
  <c r="AJ450" i="5"/>
  <c r="AJ451" i="5"/>
  <c r="AJ452" i="5"/>
  <c r="AJ453" i="5"/>
  <c r="AJ454" i="5"/>
  <c r="AJ455" i="5"/>
  <c r="AJ456" i="5"/>
  <c r="AJ457" i="5"/>
  <c r="AJ458" i="5"/>
  <c r="AJ459" i="5"/>
  <c r="AJ460" i="5"/>
  <c r="AJ461" i="5"/>
  <c r="AJ462" i="5"/>
  <c r="AJ463" i="5"/>
  <c r="AJ464" i="5"/>
  <c r="AJ465" i="5"/>
  <c r="AJ466" i="5"/>
  <c r="AJ467" i="5"/>
  <c r="AJ468" i="5"/>
  <c r="AJ469" i="5"/>
  <c r="AJ470" i="5"/>
  <c r="AJ471" i="5"/>
  <c r="AJ472" i="5"/>
  <c r="AJ473" i="5"/>
  <c r="AJ474" i="5"/>
  <c r="AJ475" i="5"/>
  <c r="AJ476" i="5"/>
  <c r="AJ477" i="5"/>
  <c r="AJ478" i="5"/>
  <c r="AJ479" i="5"/>
  <c r="AJ480" i="5"/>
  <c r="AJ481" i="5"/>
  <c r="AJ482" i="5"/>
  <c r="AJ483" i="5"/>
  <c r="AJ484" i="5"/>
  <c r="AJ485" i="5"/>
  <c r="AJ486" i="5"/>
  <c r="AJ487" i="5"/>
  <c r="AJ488" i="5"/>
  <c r="AJ489" i="5"/>
  <c r="AJ490" i="5"/>
  <c r="AJ491" i="5"/>
  <c r="AJ492" i="5"/>
  <c r="AJ493" i="5"/>
  <c r="AJ494" i="5"/>
  <c r="AJ495" i="5"/>
  <c r="AJ496" i="5"/>
  <c r="AJ497" i="5"/>
  <c r="AJ498" i="5"/>
  <c r="AJ499" i="5"/>
  <c r="AJ500" i="5"/>
  <c r="AJ501" i="5"/>
  <c r="BA501" i="5" s="1"/>
  <c r="AI101" i="5"/>
  <c r="AI102" i="5"/>
  <c r="AI103" i="5"/>
  <c r="AI104" i="5"/>
  <c r="AI105" i="5"/>
  <c r="AI106" i="5"/>
  <c r="AI107" i="5"/>
  <c r="AI108" i="5"/>
  <c r="AI109" i="5"/>
  <c r="AI110" i="5"/>
  <c r="AI111" i="5"/>
  <c r="AI112" i="5"/>
  <c r="AI113" i="5"/>
  <c r="AI114" i="5"/>
  <c r="AI115" i="5"/>
  <c r="AI116" i="5"/>
  <c r="AI117" i="5"/>
  <c r="AI118" i="5"/>
  <c r="AI119" i="5"/>
  <c r="AI120" i="5"/>
  <c r="AI121" i="5"/>
  <c r="AI122" i="5"/>
  <c r="AI123" i="5"/>
  <c r="AI124" i="5"/>
  <c r="AI125" i="5"/>
  <c r="AI126" i="5"/>
  <c r="AI127" i="5"/>
  <c r="AI128" i="5"/>
  <c r="AI129" i="5"/>
  <c r="AI130" i="5"/>
  <c r="AI131" i="5"/>
  <c r="AI132" i="5"/>
  <c r="AI133" i="5"/>
  <c r="AI134" i="5"/>
  <c r="AI135" i="5"/>
  <c r="AI136" i="5"/>
  <c r="AI137" i="5"/>
  <c r="AI138" i="5"/>
  <c r="AI139" i="5"/>
  <c r="AI140" i="5"/>
  <c r="AI141" i="5"/>
  <c r="AI142" i="5"/>
  <c r="AI143" i="5"/>
  <c r="AI144" i="5"/>
  <c r="AI145" i="5"/>
  <c r="AI146" i="5"/>
  <c r="AI147" i="5"/>
  <c r="AI148" i="5"/>
  <c r="AI149" i="5"/>
  <c r="AI150" i="5"/>
  <c r="AI151" i="5"/>
  <c r="AI152" i="5"/>
  <c r="AI153" i="5"/>
  <c r="AI154" i="5"/>
  <c r="AI155" i="5"/>
  <c r="AI156" i="5"/>
  <c r="AI157" i="5"/>
  <c r="AI158" i="5"/>
  <c r="AI159" i="5"/>
  <c r="AI160" i="5"/>
  <c r="AI161" i="5"/>
  <c r="AI162" i="5"/>
  <c r="AI163" i="5"/>
  <c r="AI164" i="5"/>
  <c r="AI165" i="5"/>
  <c r="AI166" i="5"/>
  <c r="AI167" i="5"/>
  <c r="AI168" i="5"/>
  <c r="AI169" i="5"/>
  <c r="AI170" i="5"/>
  <c r="AI171" i="5"/>
  <c r="AI172" i="5"/>
  <c r="AI173" i="5"/>
  <c r="AI174" i="5"/>
  <c r="AI175" i="5"/>
  <c r="AI176" i="5"/>
  <c r="AI177" i="5"/>
  <c r="AI178" i="5"/>
  <c r="AI179" i="5"/>
  <c r="AI180" i="5"/>
  <c r="AI181" i="5"/>
  <c r="AI182" i="5"/>
  <c r="AI183" i="5"/>
  <c r="AI184" i="5"/>
  <c r="AI185" i="5"/>
  <c r="AI186" i="5"/>
  <c r="AI187" i="5"/>
  <c r="AI188" i="5"/>
  <c r="AI189" i="5"/>
  <c r="AI190" i="5"/>
  <c r="AI191" i="5"/>
  <c r="AI192" i="5"/>
  <c r="AI193" i="5"/>
  <c r="AI194" i="5"/>
  <c r="AI195" i="5"/>
  <c r="AI196" i="5"/>
  <c r="AI197" i="5"/>
  <c r="AI198" i="5"/>
  <c r="AI199" i="5"/>
  <c r="AI200" i="5"/>
  <c r="AI201" i="5"/>
  <c r="AI202" i="5"/>
  <c r="AI203" i="5"/>
  <c r="AI204" i="5"/>
  <c r="AI205" i="5"/>
  <c r="AI206" i="5"/>
  <c r="AI207" i="5"/>
  <c r="AI208" i="5"/>
  <c r="AI209" i="5"/>
  <c r="AI210" i="5"/>
  <c r="AI211" i="5"/>
  <c r="AI212" i="5"/>
  <c r="AI213" i="5"/>
  <c r="AI214" i="5"/>
  <c r="AI215" i="5"/>
  <c r="AI216" i="5"/>
  <c r="AI217" i="5"/>
  <c r="AI218" i="5"/>
  <c r="AI219" i="5"/>
  <c r="AI220" i="5"/>
  <c r="AI221" i="5"/>
  <c r="AI222" i="5"/>
  <c r="AI223" i="5"/>
  <c r="AI224" i="5"/>
  <c r="AI225" i="5"/>
  <c r="AI226" i="5"/>
  <c r="AI227" i="5"/>
  <c r="AI228" i="5"/>
  <c r="AI229" i="5"/>
  <c r="AI230" i="5"/>
  <c r="AI231" i="5"/>
  <c r="AI232" i="5"/>
  <c r="AI233" i="5"/>
  <c r="AI234" i="5"/>
  <c r="AI235" i="5"/>
  <c r="AI236" i="5"/>
  <c r="AI237" i="5"/>
  <c r="AI238" i="5"/>
  <c r="AI239" i="5"/>
  <c r="AI240" i="5"/>
  <c r="AI241" i="5"/>
  <c r="AI242" i="5"/>
  <c r="AI243" i="5"/>
  <c r="AI244" i="5"/>
  <c r="AI245" i="5"/>
  <c r="AI246" i="5"/>
  <c r="AI247" i="5"/>
  <c r="AI248" i="5"/>
  <c r="AI249" i="5"/>
  <c r="AI250" i="5"/>
  <c r="AI251" i="5"/>
  <c r="AI252" i="5"/>
  <c r="AI253" i="5"/>
  <c r="AI254" i="5"/>
  <c r="AI255" i="5"/>
  <c r="AI256" i="5"/>
  <c r="AI257" i="5"/>
  <c r="AI258" i="5"/>
  <c r="AI259" i="5"/>
  <c r="AI260" i="5"/>
  <c r="AI261" i="5"/>
  <c r="AI262" i="5"/>
  <c r="AI263" i="5"/>
  <c r="AI264" i="5"/>
  <c r="AI265" i="5"/>
  <c r="AI266" i="5"/>
  <c r="AI267" i="5"/>
  <c r="AI268" i="5"/>
  <c r="AI269" i="5"/>
  <c r="AI270" i="5"/>
  <c r="AI271" i="5"/>
  <c r="AI272" i="5"/>
  <c r="AI273" i="5"/>
  <c r="AI274" i="5"/>
  <c r="AI275" i="5"/>
  <c r="AI276" i="5"/>
  <c r="AI277" i="5"/>
  <c r="AI278" i="5"/>
  <c r="AI279" i="5"/>
  <c r="AI280" i="5"/>
  <c r="AI281" i="5"/>
  <c r="AI282" i="5"/>
  <c r="AI283" i="5"/>
  <c r="AI284" i="5"/>
  <c r="AI285" i="5"/>
  <c r="AI286" i="5"/>
  <c r="AI287" i="5"/>
  <c r="AI288" i="5"/>
  <c r="AI289" i="5"/>
  <c r="AI290" i="5"/>
  <c r="AI291" i="5"/>
  <c r="AI292" i="5"/>
  <c r="AI293" i="5"/>
  <c r="AI294" i="5"/>
  <c r="AI295" i="5"/>
  <c r="AI296" i="5"/>
  <c r="AI297" i="5"/>
  <c r="AI298" i="5"/>
  <c r="AI299" i="5"/>
  <c r="AI300" i="5"/>
  <c r="AI301" i="5"/>
  <c r="AI302" i="5"/>
  <c r="AI303" i="5"/>
  <c r="AI304" i="5"/>
  <c r="AI305" i="5"/>
  <c r="AI306" i="5"/>
  <c r="AI307" i="5"/>
  <c r="AI308" i="5"/>
  <c r="AI309" i="5"/>
  <c r="AI310" i="5"/>
  <c r="AI311" i="5"/>
  <c r="AI312" i="5"/>
  <c r="AI313" i="5"/>
  <c r="AI314" i="5"/>
  <c r="AI315" i="5"/>
  <c r="AI316" i="5"/>
  <c r="AI317" i="5"/>
  <c r="AI318" i="5"/>
  <c r="AI319" i="5"/>
  <c r="AI320" i="5"/>
  <c r="AI321" i="5"/>
  <c r="AI322" i="5"/>
  <c r="AI323" i="5"/>
  <c r="AI324" i="5"/>
  <c r="AI325" i="5"/>
  <c r="AI326" i="5"/>
  <c r="AI327" i="5"/>
  <c r="AI328" i="5"/>
  <c r="AI329" i="5"/>
  <c r="AI330" i="5"/>
  <c r="AI331" i="5"/>
  <c r="AI332" i="5"/>
  <c r="AI333" i="5"/>
  <c r="AI334" i="5"/>
  <c r="AI335" i="5"/>
  <c r="AI336" i="5"/>
  <c r="AI337" i="5"/>
  <c r="AI338" i="5"/>
  <c r="AI339" i="5"/>
  <c r="AI340" i="5"/>
  <c r="AI341" i="5"/>
  <c r="AI342" i="5"/>
  <c r="AI343" i="5"/>
  <c r="AI344" i="5"/>
  <c r="AI345" i="5"/>
  <c r="AI346" i="5"/>
  <c r="AI347" i="5"/>
  <c r="AI348" i="5"/>
  <c r="AI349" i="5"/>
  <c r="AI350" i="5"/>
  <c r="AI351" i="5"/>
  <c r="AI352" i="5"/>
  <c r="AI353" i="5"/>
  <c r="AI354" i="5"/>
  <c r="AI355" i="5"/>
  <c r="AI356" i="5"/>
  <c r="AI357" i="5"/>
  <c r="AI358" i="5"/>
  <c r="AI359" i="5"/>
  <c r="AI360" i="5"/>
  <c r="AI361" i="5"/>
  <c r="AI362" i="5"/>
  <c r="AI363" i="5"/>
  <c r="AI364" i="5"/>
  <c r="AI365" i="5"/>
  <c r="AI366" i="5"/>
  <c r="AI367" i="5"/>
  <c r="AI368" i="5"/>
  <c r="AI369" i="5"/>
  <c r="AI370" i="5"/>
  <c r="AI371" i="5"/>
  <c r="AI372" i="5"/>
  <c r="AI373" i="5"/>
  <c r="AI374" i="5"/>
  <c r="AI375" i="5"/>
  <c r="AI376" i="5"/>
  <c r="AI377" i="5"/>
  <c r="AI378" i="5"/>
  <c r="AI379" i="5"/>
  <c r="AI380" i="5"/>
  <c r="AI381" i="5"/>
  <c r="AI382" i="5"/>
  <c r="AI383" i="5"/>
  <c r="AI384" i="5"/>
  <c r="AI385" i="5"/>
  <c r="AI386" i="5"/>
  <c r="AI387" i="5"/>
  <c r="AI388" i="5"/>
  <c r="AI389" i="5"/>
  <c r="AI390" i="5"/>
  <c r="AI391" i="5"/>
  <c r="AI392" i="5"/>
  <c r="AI393" i="5"/>
  <c r="AI394" i="5"/>
  <c r="AI395" i="5"/>
  <c r="AI396" i="5"/>
  <c r="AI397" i="5"/>
  <c r="AI398" i="5"/>
  <c r="AI399" i="5"/>
  <c r="AI400" i="5"/>
  <c r="AI401" i="5"/>
  <c r="AI402" i="5"/>
  <c r="AI403" i="5"/>
  <c r="AI404" i="5"/>
  <c r="AI405" i="5"/>
  <c r="AI406" i="5"/>
  <c r="AI407" i="5"/>
  <c r="AI408" i="5"/>
  <c r="AI409" i="5"/>
  <c r="AI410" i="5"/>
  <c r="AI411" i="5"/>
  <c r="AI412" i="5"/>
  <c r="AI413" i="5"/>
  <c r="AI414" i="5"/>
  <c r="AI415" i="5"/>
  <c r="AI416" i="5"/>
  <c r="AI417" i="5"/>
  <c r="AI418" i="5"/>
  <c r="AI419" i="5"/>
  <c r="AI420" i="5"/>
  <c r="AI421" i="5"/>
  <c r="AI422" i="5"/>
  <c r="AI423" i="5"/>
  <c r="AI424" i="5"/>
  <c r="AI425" i="5"/>
  <c r="AI426" i="5"/>
  <c r="AI427" i="5"/>
  <c r="AI428" i="5"/>
  <c r="AI429" i="5"/>
  <c r="AI430" i="5"/>
  <c r="AI431" i="5"/>
  <c r="AI432" i="5"/>
  <c r="AI433" i="5"/>
  <c r="AI434" i="5"/>
  <c r="AI435" i="5"/>
  <c r="AI436" i="5"/>
  <c r="AI437" i="5"/>
  <c r="AI438" i="5"/>
  <c r="AI439" i="5"/>
  <c r="AI440" i="5"/>
  <c r="AI441" i="5"/>
  <c r="AI442" i="5"/>
  <c r="AI443" i="5"/>
  <c r="AI444" i="5"/>
  <c r="AI445" i="5"/>
  <c r="AI446" i="5"/>
  <c r="AI447" i="5"/>
  <c r="AI448" i="5"/>
  <c r="AI449" i="5"/>
  <c r="AI450" i="5"/>
  <c r="AI451" i="5"/>
  <c r="AI452" i="5"/>
  <c r="AI453" i="5"/>
  <c r="AI454" i="5"/>
  <c r="AI455" i="5"/>
  <c r="AI456" i="5"/>
  <c r="AI457" i="5"/>
  <c r="AI458" i="5"/>
  <c r="AI459" i="5"/>
  <c r="AI460" i="5"/>
  <c r="AI461" i="5"/>
  <c r="AI462" i="5"/>
  <c r="AI463" i="5"/>
  <c r="AI464" i="5"/>
  <c r="AI465" i="5"/>
  <c r="AI466" i="5"/>
  <c r="AI467" i="5"/>
  <c r="AI468" i="5"/>
  <c r="AI469" i="5"/>
  <c r="AI470" i="5"/>
  <c r="AI471" i="5"/>
  <c r="AI472" i="5"/>
  <c r="AI473" i="5"/>
  <c r="AI474" i="5"/>
  <c r="AI475" i="5"/>
  <c r="AI476" i="5"/>
  <c r="AI477" i="5"/>
  <c r="AI478" i="5"/>
  <c r="AI479" i="5"/>
  <c r="AI480" i="5"/>
  <c r="AI481" i="5"/>
  <c r="AI482" i="5"/>
  <c r="AI483" i="5"/>
  <c r="AI484" i="5"/>
  <c r="AI485" i="5"/>
  <c r="AI486" i="5"/>
  <c r="AI487" i="5"/>
  <c r="AI488" i="5"/>
  <c r="AI489" i="5"/>
  <c r="AI490" i="5"/>
  <c r="AI491" i="5"/>
  <c r="AI492" i="5"/>
  <c r="AI493" i="5"/>
  <c r="AI494" i="5"/>
  <c r="AI495" i="5"/>
  <c r="AI496" i="5"/>
  <c r="AI497" i="5"/>
  <c r="AI498" i="5"/>
  <c r="AI499" i="5"/>
  <c r="AI500" i="5"/>
  <c r="AI501" i="5"/>
  <c r="AZ501" i="5" s="1"/>
  <c r="AH101" i="5"/>
  <c r="AH102" i="5"/>
  <c r="AH103" i="5"/>
  <c r="AH104" i="5"/>
  <c r="AH105" i="5"/>
  <c r="AH106" i="5"/>
  <c r="AH107" i="5"/>
  <c r="AH108" i="5"/>
  <c r="AH109" i="5"/>
  <c r="AH110" i="5"/>
  <c r="AH111" i="5"/>
  <c r="AH112" i="5"/>
  <c r="AH113" i="5"/>
  <c r="AH114" i="5"/>
  <c r="AH115" i="5"/>
  <c r="AH116" i="5"/>
  <c r="AH117" i="5"/>
  <c r="AH118" i="5"/>
  <c r="AH119" i="5"/>
  <c r="AH120" i="5"/>
  <c r="AH121" i="5"/>
  <c r="AH122" i="5"/>
  <c r="AH123" i="5"/>
  <c r="AH124" i="5"/>
  <c r="AH125" i="5"/>
  <c r="AH126" i="5"/>
  <c r="AH127" i="5"/>
  <c r="AH128" i="5"/>
  <c r="AH129" i="5"/>
  <c r="AH130" i="5"/>
  <c r="AH131" i="5"/>
  <c r="AH132" i="5"/>
  <c r="AH133" i="5"/>
  <c r="AH134" i="5"/>
  <c r="AH135" i="5"/>
  <c r="AH136" i="5"/>
  <c r="AH137" i="5"/>
  <c r="AH138" i="5"/>
  <c r="AH139" i="5"/>
  <c r="AH140" i="5"/>
  <c r="AH141" i="5"/>
  <c r="AH142" i="5"/>
  <c r="AH143" i="5"/>
  <c r="AH144" i="5"/>
  <c r="AH145" i="5"/>
  <c r="AH146" i="5"/>
  <c r="AH147" i="5"/>
  <c r="AH148" i="5"/>
  <c r="AH149" i="5"/>
  <c r="AH150" i="5"/>
  <c r="AH151" i="5"/>
  <c r="AH152" i="5"/>
  <c r="AH153" i="5"/>
  <c r="AH154" i="5"/>
  <c r="AH155" i="5"/>
  <c r="AH156" i="5"/>
  <c r="AH157" i="5"/>
  <c r="AH158" i="5"/>
  <c r="AH159" i="5"/>
  <c r="AH160" i="5"/>
  <c r="AH161" i="5"/>
  <c r="AH162" i="5"/>
  <c r="AH163" i="5"/>
  <c r="AH164" i="5"/>
  <c r="AH165" i="5"/>
  <c r="AH166" i="5"/>
  <c r="AH167" i="5"/>
  <c r="AH168" i="5"/>
  <c r="AH169" i="5"/>
  <c r="AH170" i="5"/>
  <c r="AH171" i="5"/>
  <c r="AH172" i="5"/>
  <c r="AH173" i="5"/>
  <c r="AH174" i="5"/>
  <c r="AH175" i="5"/>
  <c r="AH176" i="5"/>
  <c r="AH177" i="5"/>
  <c r="AH178" i="5"/>
  <c r="AH179" i="5"/>
  <c r="AH180" i="5"/>
  <c r="AH181" i="5"/>
  <c r="AH182" i="5"/>
  <c r="AH183" i="5"/>
  <c r="AH184" i="5"/>
  <c r="AH185" i="5"/>
  <c r="AH186" i="5"/>
  <c r="AH187" i="5"/>
  <c r="AH188" i="5"/>
  <c r="AH189" i="5"/>
  <c r="AH190" i="5"/>
  <c r="AH191" i="5"/>
  <c r="AH192" i="5"/>
  <c r="AH193" i="5"/>
  <c r="AH194" i="5"/>
  <c r="AH195" i="5"/>
  <c r="AH196" i="5"/>
  <c r="AH197" i="5"/>
  <c r="AH198" i="5"/>
  <c r="AH199" i="5"/>
  <c r="AH200" i="5"/>
  <c r="AH201" i="5"/>
  <c r="AH202" i="5"/>
  <c r="AH203" i="5"/>
  <c r="AH204" i="5"/>
  <c r="AH205" i="5"/>
  <c r="AH206" i="5"/>
  <c r="AH207" i="5"/>
  <c r="AH208" i="5"/>
  <c r="AH209" i="5"/>
  <c r="AH210" i="5"/>
  <c r="AH211" i="5"/>
  <c r="AH212" i="5"/>
  <c r="AH213" i="5"/>
  <c r="AH214" i="5"/>
  <c r="AH215" i="5"/>
  <c r="AH216" i="5"/>
  <c r="AH217" i="5"/>
  <c r="AH218" i="5"/>
  <c r="AH219" i="5"/>
  <c r="AH220" i="5"/>
  <c r="AH221" i="5"/>
  <c r="AH222" i="5"/>
  <c r="AH223" i="5"/>
  <c r="AH224" i="5"/>
  <c r="AH225" i="5"/>
  <c r="AH226" i="5"/>
  <c r="AH227" i="5"/>
  <c r="AH228" i="5"/>
  <c r="AH229" i="5"/>
  <c r="AH230" i="5"/>
  <c r="AH231" i="5"/>
  <c r="AH232" i="5"/>
  <c r="AH233" i="5"/>
  <c r="AH234" i="5"/>
  <c r="AH235" i="5"/>
  <c r="AH236" i="5"/>
  <c r="AH237" i="5"/>
  <c r="AH238" i="5"/>
  <c r="AH239" i="5"/>
  <c r="AH240" i="5"/>
  <c r="AH241" i="5"/>
  <c r="AH242" i="5"/>
  <c r="AH243" i="5"/>
  <c r="AH244" i="5"/>
  <c r="AH245" i="5"/>
  <c r="AH246" i="5"/>
  <c r="AH247" i="5"/>
  <c r="AH248" i="5"/>
  <c r="AH249" i="5"/>
  <c r="AH250" i="5"/>
  <c r="AH251" i="5"/>
  <c r="AH252" i="5"/>
  <c r="AH253" i="5"/>
  <c r="AH254" i="5"/>
  <c r="AH255" i="5"/>
  <c r="AH256" i="5"/>
  <c r="AH257" i="5"/>
  <c r="AH258" i="5"/>
  <c r="AH259" i="5"/>
  <c r="AH260" i="5"/>
  <c r="AH261" i="5"/>
  <c r="AH262" i="5"/>
  <c r="AH263" i="5"/>
  <c r="AH264" i="5"/>
  <c r="AH265" i="5"/>
  <c r="AH266" i="5"/>
  <c r="AH267" i="5"/>
  <c r="AH268" i="5"/>
  <c r="AH269" i="5"/>
  <c r="AH270" i="5"/>
  <c r="AH271" i="5"/>
  <c r="AH272" i="5"/>
  <c r="AH273" i="5"/>
  <c r="AH274" i="5"/>
  <c r="AH275" i="5"/>
  <c r="AH276" i="5"/>
  <c r="AH277" i="5"/>
  <c r="AH278" i="5"/>
  <c r="AH279" i="5"/>
  <c r="AH280" i="5"/>
  <c r="AH281" i="5"/>
  <c r="AH282" i="5"/>
  <c r="AH283" i="5"/>
  <c r="AH284" i="5"/>
  <c r="AH285" i="5"/>
  <c r="AH286" i="5"/>
  <c r="AH287" i="5"/>
  <c r="AH288" i="5"/>
  <c r="AH289" i="5"/>
  <c r="AH290" i="5"/>
  <c r="AH291" i="5"/>
  <c r="AH292" i="5"/>
  <c r="AH293" i="5"/>
  <c r="AH294" i="5"/>
  <c r="AH295" i="5"/>
  <c r="AH296" i="5"/>
  <c r="AH297" i="5"/>
  <c r="AH298" i="5"/>
  <c r="AH299" i="5"/>
  <c r="AH300" i="5"/>
  <c r="AH301" i="5"/>
  <c r="AH302" i="5"/>
  <c r="AH303" i="5"/>
  <c r="AH304" i="5"/>
  <c r="AH305" i="5"/>
  <c r="AH306" i="5"/>
  <c r="AH307" i="5"/>
  <c r="AH308" i="5"/>
  <c r="AH309" i="5"/>
  <c r="AH310" i="5"/>
  <c r="AH311" i="5"/>
  <c r="AH312" i="5"/>
  <c r="AH313" i="5"/>
  <c r="AH314" i="5"/>
  <c r="AH315" i="5"/>
  <c r="AH316" i="5"/>
  <c r="AH317" i="5"/>
  <c r="AH318" i="5"/>
  <c r="AH319" i="5"/>
  <c r="AH320" i="5"/>
  <c r="AH321" i="5"/>
  <c r="AH322" i="5"/>
  <c r="AH323" i="5"/>
  <c r="AH324" i="5"/>
  <c r="AH325" i="5"/>
  <c r="AH326" i="5"/>
  <c r="AH327" i="5"/>
  <c r="AH328" i="5"/>
  <c r="AH329" i="5"/>
  <c r="AH330" i="5"/>
  <c r="AH331" i="5"/>
  <c r="AH332" i="5"/>
  <c r="AH333" i="5"/>
  <c r="AH334" i="5"/>
  <c r="AH335" i="5"/>
  <c r="AH336" i="5"/>
  <c r="AH337" i="5"/>
  <c r="AH338" i="5"/>
  <c r="AH339" i="5"/>
  <c r="AH340" i="5"/>
  <c r="AH341" i="5"/>
  <c r="AH342" i="5"/>
  <c r="AH343" i="5"/>
  <c r="AH344" i="5"/>
  <c r="AH345" i="5"/>
  <c r="AH346" i="5"/>
  <c r="AH347" i="5"/>
  <c r="AH348" i="5"/>
  <c r="AH349" i="5"/>
  <c r="AH350" i="5"/>
  <c r="AH351" i="5"/>
  <c r="AH352" i="5"/>
  <c r="AH353" i="5"/>
  <c r="AH354" i="5"/>
  <c r="AH355" i="5"/>
  <c r="AH356" i="5"/>
  <c r="AH357" i="5"/>
  <c r="AH358" i="5"/>
  <c r="AH359" i="5"/>
  <c r="AH360" i="5"/>
  <c r="AH361" i="5"/>
  <c r="AH362" i="5"/>
  <c r="AH363" i="5"/>
  <c r="AH364" i="5"/>
  <c r="AH365" i="5"/>
  <c r="AH366" i="5"/>
  <c r="AH367" i="5"/>
  <c r="AH368" i="5"/>
  <c r="AH369" i="5"/>
  <c r="AH370" i="5"/>
  <c r="AH371" i="5"/>
  <c r="AH372" i="5"/>
  <c r="AH373" i="5"/>
  <c r="AH374" i="5"/>
  <c r="AH375" i="5"/>
  <c r="AH376" i="5"/>
  <c r="AH377" i="5"/>
  <c r="AH378" i="5"/>
  <c r="AH379" i="5"/>
  <c r="AH380" i="5"/>
  <c r="AH381" i="5"/>
  <c r="AH382" i="5"/>
  <c r="AH383" i="5"/>
  <c r="AH384" i="5"/>
  <c r="AH385" i="5"/>
  <c r="AH386" i="5"/>
  <c r="AH387" i="5"/>
  <c r="AH388" i="5"/>
  <c r="AH389" i="5"/>
  <c r="AH390" i="5"/>
  <c r="AH391" i="5"/>
  <c r="AH392" i="5"/>
  <c r="AH393" i="5"/>
  <c r="AH394" i="5"/>
  <c r="AH395" i="5"/>
  <c r="AH396" i="5"/>
  <c r="AH397" i="5"/>
  <c r="AH398" i="5"/>
  <c r="AH399" i="5"/>
  <c r="AH400" i="5"/>
  <c r="AH401" i="5"/>
  <c r="AH402" i="5"/>
  <c r="AH403" i="5"/>
  <c r="AH404" i="5"/>
  <c r="AH405" i="5"/>
  <c r="AH406" i="5"/>
  <c r="AH407" i="5"/>
  <c r="AH408" i="5"/>
  <c r="AH409" i="5"/>
  <c r="AH410" i="5"/>
  <c r="AH411" i="5"/>
  <c r="AH412" i="5"/>
  <c r="AH413" i="5"/>
  <c r="AH414" i="5"/>
  <c r="AH415" i="5"/>
  <c r="AH416" i="5"/>
  <c r="AH417" i="5"/>
  <c r="AH418" i="5"/>
  <c r="AH419" i="5"/>
  <c r="AH420" i="5"/>
  <c r="AH421" i="5"/>
  <c r="AH422" i="5"/>
  <c r="AH423" i="5"/>
  <c r="AH424" i="5"/>
  <c r="AH425" i="5"/>
  <c r="AH426" i="5"/>
  <c r="AH427" i="5"/>
  <c r="AH428" i="5"/>
  <c r="AH429" i="5"/>
  <c r="AH430" i="5"/>
  <c r="AH431" i="5"/>
  <c r="AH432" i="5"/>
  <c r="AH433" i="5"/>
  <c r="AH434" i="5"/>
  <c r="AH435" i="5"/>
  <c r="AH436" i="5"/>
  <c r="AH437" i="5"/>
  <c r="AH438" i="5"/>
  <c r="AH439" i="5"/>
  <c r="AH440" i="5"/>
  <c r="AH441" i="5"/>
  <c r="AH442" i="5"/>
  <c r="AH443" i="5"/>
  <c r="AH444" i="5"/>
  <c r="AH445" i="5"/>
  <c r="AH446" i="5"/>
  <c r="AH447" i="5"/>
  <c r="AH448" i="5"/>
  <c r="AH449" i="5"/>
  <c r="AH450" i="5"/>
  <c r="AH451" i="5"/>
  <c r="AH452" i="5"/>
  <c r="AH453" i="5"/>
  <c r="AH454" i="5"/>
  <c r="AH455" i="5"/>
  <c r="AH456" i="5"/>
  <c r="AH457" i="5"/>
  <c r="AH458" i="5"/>
  <c r="AH459" i="5"/>
  <c r="AH460" i="5"/>
  <c r="AH461" i="5"/>
  <c r="AH462" i="5"/>
  <c r="AH463" i="5"/>
  <c r="AH464" i="5"/>
  <c r="AH465" i="5"/>
  <c r="AH466" i="5"/>
  <c r="AH467" i="5"/>
  <c r="AH468" i="5"/>
  <c r="AH469" i="5"/>
  <c r="AH470" i="5"/>
  <c r="AH471" i="5"/>
  <c r="AH472" i="5"/>
  <c r="AH473" i="5"/>
  <c r="AH474" i="5"/>
  <c r="AH475" i="5"/>
  <c r="AH476" i="5"/>
  <c r="AH477" i="5"/>
  <c r="AH478" i="5"/>
  <c r="AH479" i="5"/>
  <c r="AH480" i="5"/>
  <c r="AH481" i="5"/>
  <c r="AH482" i="5"/>
  <c r="AH483" i="5"/>
  <c r="AH484" i="5"/>
  <c r="AH485" i="5"/>
  <c r="AH486" i="5"/>
  <c r="AH487" i="5"/>
  <c r="AH488" i="5"/>
  <c r="AH489" i="5"/>
  <c r="AH490" i="5"/>
  <c r="AH491" i="5"/>
  <c r="AH492" i="5"/>
  <c r="AH493" i="5"/>
  <c r="AH494" i="5"/>
  <c r="AH495" i="5"/>
  <c r="AH496" i="5"/>
  <c r="AH497" i="5"/>
  <c r="AH498" i="5"/>
  <c r="AH499" i="5"/>
  <c r="AH500" i="5"/>
  <c r="AH501" i="5"/>
  <c r="AY501" i="5" s="1"/>
  <c r="AG101" i="5"/>
  <c r="AG102" i="5"/>
  <c r="AG103" i="5"/>
  <c r="AG104" i="5"/>
  <c r="AG105" i="5"/>
  <c r="AG106" i="5"/>
  <c r="AG107" i="5"/>
  <c r="AG108" i="5"/>
  <c r="AG109" i="5"/>
  <c r="AG110" i="5"/>
  <c r="AG111" i="5"/>
  <c r="AG112" i="5"/>
  <c r="AG113" i="5"/>
  <c r="AG114" i="5"/>
  <c r="AG115" i="5"/>
  <c r="AG116" i="5"/>
  <c r="AG117" i="5"/>
  <c r="AG118" i="5"/>
  <c r="AG119" i="5"/>
  <c r="AG120" i="5"/>
  <c r="AG121" i="5"/>
  <c r="AG122" i="5"/>
  <c r="AG123" i="5"/>
  <c r="AG124" i="5"/>
  <c r="AG125" i="5"/>
  <c r="AG126" i="5"/>
  <c r="AG127" i="5"/>
  <c r="AG128" i="5"/>
  <c r="AG129" i="5"/>
  <c r="AG130" i="5"/>
  <c r="AG131" i="5"/>
  <c r="AG132" i="5"/>
  <c r="AG133" i="5"/>
  <c r="AG134" i="5"/>
  <c r="AG135" i="5"/>
  <c r="AG136" i="5"/>
  <c r="AG137" i="5"/>
  <c r="AG138" i="5"/>
  <c r="AG139" i="5"/>
  <c r="AG140" i="5"/>
  <c r="AG141" i="5"/>
  <c r="AG142" i="5"/>
  <c r="AG143" i="5"/>
  <c r="AG144" i="5"/>
  <c r="AG145" i="5"/>
  <c r="AG146" i="5"/>
  <c r="AG147" i="5"/>
  <c r="AG148" i="5"/>
  <c r="AG149" i="5"/>
  <c r="AG150" i="5"/>
  <c r="AG151" i="5"/>
  <c r="AG152" i="5"/>
  <c r="AG153" i="5"/>
  <c r="AG154" i="5"/>
  <c r="AG155" i="5"/>
  <c r="AG156" i="5"/>
  <c r="AG157" i="5"/>
  <c r="AG158" i="5"/>
  <c r="AG159" i="5"/>
  <c r="AG160" i="5"/>
  <c r="AG161" i="5"/>
  <c r="AG162" i="5"/>
  <c r="AG163" i="5"/>
  <c r="AG164" i="5"/>
  <c r="AG165" i="5"/>
  <c r="AG166" i="5"/>
  <c r="AG167" i="5"/>
  <c r="AG168" i="5"/>
  <c r="AG169" i="5"/>
  <c r="AG170" i="5"/>
  <c r="AG171" i="5"/>
  <c r="AG172" i="5"/>
  <c r="AG173" i="5"/>
  <c r="AG174" i="5"/>
  <c r="AG175" i="5"/>
  <c r="AG176" i="5"/>
  <c r="AG177" i="5"/>
  <c r="AG178" i="5"/>
  <c r="AG179" i="5"/>
  <c r="AG180" i="5"/>
  <c r="AG181" i="5"/>
  <c r="AG182" i="5"/>
  <c r="AG183" i="5"/>
  <c r="AG184" i="5"/>
  <c r="AG185" i="5"/>
  <c r="AG186" i="5"/>
  <c r="AG187" i="5"/>
  <c r="AG188" i="5"/>
  <c r="AG189" i="5"/>
  <c r="AG190" i="5"/>
  <c r="AG191" i="5"/>
  <c r="AG192" i="5"/>
  <c r="AG193" i="5"/>
  <c r="AG194" i="5"/>
  <c r="AG195" i="5"/>
  <c r="AG196" i="5"/>
  <c r="AG197" i="5"/>
  <c r="AG198" i="5"/>
  <c r="AG199" i="5"/>
  <c r="AG200" i="5"/>
  <c r="AG201" i="5"/>
  <c r="AG202" i="5"/>
  <c r="AG203" i="5"/>
  <c r="AG204" i="5"/>
  <c r="AG205" i="5"/>
  <c r="AG206" i="5"/>
  <c r="AG207" i="5"/>
  <c r="AG208" i="5"/>
  <c r="AG209" i="5"/>
  <c r="AG210" i="5"/>
  <c r="AG211" i="5"/>
  <c r="AG212" i="5"/>
  <c r="AG213" i="5"/>
  <c r="AG214" i="5"/>
  <c r="AG215" i="5"/>
  <c r="AG216" i="5"/>
  <c r="AG217" i="5"/>
  <c r="AG218" i="5"/>
  <c r="AG219" i="5"/>
  <c r="AG220" i="5"/>
  <c r="AG221" i="5"/>
  <c r="AG222" i="5"/>
  <c r="AG223" i="5"/>
  <c r="AG224" i="5"/>
  <c r="AG225" i="5"/>
  <c r="AG226" i="5"/>
  <c r="AG227" i="5"/>
  <c r="AG228" i="5"/>
  <c r="AG229" i="5"/>
  <c r="AG230" i="5"/>
  <c r="AG231" i="5"/>
  <c r="AG232" i="5"/>
  <c r="AG233" i="5"/>
  <c r="AG234" i="5"/>
  <c r="AG235" i="5"/>
  <c r="AG236" i="5"/>
  <c r="AG237" i="5"/>
  <c r="AG238" i="5"/>
  <c r="AG239" i="5"/>
  <c r="AG240" i="5"/>
  <c r="AG241" i="5"/>
  <c r="AG242" i="5"/>
  <c r="AG243" i="5"/>
  <c r="AG244" i="5"/>
  <c r="AG245" i="5"/>
  <c r="AG246" i="5"/>
  <c r="AG247" i="5"/>
  <c r="AG248" i="5"/>
  <c r="AG249" i="5"/>
  <c r="AG250" i="5"/>
  <c r="AG251" i="5"/>
  <c r="AG252" i="5"/>
  <c r="AG253" i="5"/>
  <c r="AG254" i="5"/>
  <c r="AG255" i="5"/>
  <c r="AG256" i="5"/>
  <c r="AG257" i="5"/>
  <c r="AG258" i="5"/>
  <c r="AG259" i="5"/>
  <c r="AG260" i="5"/>
  <c r="AG261" i="5"/>
  <c r="AG262" i="5"/>
  <c r="AG263" i="5"/>
  <c r="AG264" i="5"/>
  <c r="AG265" i="5"/>
  <c r="AG266" i="5"/>
  <c r="AG267" i="5"/>
  <c r="AG268" i="5"/>
  <c r="AG269" i="5"/>
  <c r="AG270" i="5"/>
  <c r="AG271" i="5"/>
  <c r="AG272" i="5"/>
  <c r="AG273" i="5"/>
  <c r="AG274" i="5"/>
  <c r="AG275" i="5"/>
  <c r="AG276" i="5"/>
  <c r="AG277" i="5"/>
  <c r="AG278" i="5"/>
  <c r="AG279" i="5"/>
  <c r="AG280" i="5"/>
  <c r="AG281" i="5"/>
  <c r="AG282" i="5"/>
  <c r="AG283" i="5"/>
  <c r="AG284" i="5"/>
  <c r="AG285" i="5"/>
  <c r="AG286" i="5"/>
  <c r="AG287" i="5"/>
  <c r="AG288" i="5"/>
  <c r="AG289" i="5"/>
  <c r="AG290" i="5"/>
  <c r="AG291" i="5"/>
  <c r="AG292" i="5"/>
  <c r="AG293" i="5"/>
  <c r="AG294" i="5"/>
  <c r="AG295" i="5"/>
  <c r="AG296" i="5"/>
  <c r="AG297" i="5"/>
  <c r="AG298" i="5"/>
  <c r="AG299" i="5"/>
  <c r="AG300" i="5"/>
  <c r="AG301" i="5"/>
  <c r="AG302" i="5"/>
  <c r="AG303" i="5"/>
  <c r="AG304" i="5"/>
  <c r="AG305" i="5"/>
  <c r="AG306" i="5"/>
  <c r="AG307" i="5"/>
  <c r="AG308" i="5"/>
  <c r="AG309" i="5"/>
  <c r="AG310" i="5"/>
  <c r="AG311" i="5"/>
  <c r="AG312" i="5"/>
  <c r="AG313" i="5"/>
  <c r="AG314" i="5"/>
  <c r="AG315" i="5"/>
  <c r="AG316" i="5"/>
  <c r="AG317" i="5"/>
  <c r="AG318" i="5"/>
  <c r="AG319" i="5"/>
  <c r="AG320" i="5"/>
  <c r="AG321" i="5"/>
  <c r="AG322" i="5"/>
  <c r="AG323" i="5"/>
  <c r="AG324" i="5"/>
  <c r="AG325" i="5"/>
  <c r="AG326" i="5"/>
  <c r="AG327" i="5"/>
  <c r="AG328" i="5"/>
  <c r="AG329" i="5"/>
  <c r="AG330" i="5"/>
  <c r="AG331" i="5"/>
  <c r="AG332" i="5"/>
  <c r="AG333" i="5"/>
  <c r="AG334" i="5"/>
  <c r="AG335" i="5"/>
  <c r="AG336" i="5"/>
  <c r="AG337" i="5"/>
  <c r="AG338" i="5"/>
  <c r="AG339" i="5"/>
  <c r="AG340" i="5"/>
  <c r="AG341" i="5"/>
  <c r="AG342" i="5"/>
  <c r="AG343" i="5"/>
  <c r="AG344" i="5"/>
  <c r="AG345" i="5"/>
  <c r="AG346" i="5"/>
  <c r="AG347" i="5"/>
  <c r="AG348" i="5"/>
  <c r="AG349" i="5"/>
  <c r="AG350" i="5"/>
  <c r="AG351" i="5"/>
  <c r="AG352" i="5"/>
  <c r="AG353" i="5"/>
  <c r="AG354" i="5"/>
  <c r="AG355" i="5"/>
  <c r="AG356" i="5"/>
  <c r="AG357" i="5"/>
  <c r="AG358" i="5"/>
  <c r="AG359" i="5"/>
  <c r="AG360" i="5"/>
  <c r="AG361" i="5"/>
  <c r="AG362" i="5"/>
  <c r="AG363" i="5"/>
  <c r="AG364" i="5"/>
  <c r="AG365" i="5"/>
  <c r="AG366" i="5"/>
  <c r="AG367" i="5"/>
  <c r="AG368" i="5"/>
  <c r="AG369" i="5"/>
  <c r="AG370" i="5"/>
  <c r="AG371" i="5"/>
  <c r="AG372" i="5"/>
  <c r="AG373" i="5"/>
  <c r="AG374" i="5"/>
  <c r="AG375" i="5"/>
  <c r="AG376" i="5"/>
  <c r="AG377" i="5"/>
  <c r="AG378" i="5"/>
  <c r="AG379" i="5"/>
  <c r="AG380" i="5"/>
  <c r="AG381" i="5"/>
  <c r="AG382" i="5"/>
  <c r="AG383" i="5"/>
  <c r="AG384" i="5"/>
  <c r="AG385" i="5"/>
  <c r="AG386" i="5"/>
  <c r="AG387" i="5"/>
  <c r="AG388" i="5"/>
  <c r="AG389" i="5"/>
  <c r="AG390" i="5"/>
  <c r="AG391" i="5"/>
  <c r="AG392" i="5"/>
  <c r="AG393" i="5"/>
  <c r="AG394" i="5"/>
  <c r="AG395" i="5"/>
  <c r="AG396" i="5"/>
  <c r="AG397" i="5"/>
  <c r="AG398" i="5"/>
  <c r="AG399" i="5"/>
  <c r="AG400" i="5"/>
  <c r="AG401" i="5"/>
  <c r="AG402" i="5"/>
  <c r="AG403" i="5"/>
  <c r="AG404" i="5"/>
  <c r="AG405" i="5"/>
  <c r="AG406" i="5"/>
  <c r="AG407" i="5"/>
  <c r="AG408" i="5"/>
  <c r="AG409" i="5"/>
  <c r="AG410" i="5"/>
  <c r="AG411" i="5"/>
  <c r="AG412" i="5"/>
  <c r="AG413" i="5"/>
  <c r="AG414" i="5"/>
  <c r="AG415" i="5"/>
  <c r="AG416" i="5"/>
  <c r="AG417" i="5"/>
  <c r="AG418" i="5"/>
  <c r="AG419" i="5"/>
  <c r="AG420" i="5"/>
  <c r="AG421" i="5"/>
  <c r="AG422" i="5"/>
  <c r="AG423" i="5"/>
  <c r="AG424" i="5"/>
  <c r="AG425" i="5"/>
  <c r="AG426" i="5"/>
  <c r="AG427" i="5"/>
  <c r="AG428" i="5"/>
  <c r="AG429" i="5"/>
  <c r="AG430" i="5"/>
  <c r="AG431" i="5"/>
  <c r="AG432" i="5"/>
  <c r="AG433" i="5"/>
  <c r="AG434" i="5"/>
  <c r="AG435" i="5"/>
  <c r="AG436" i="5"/>
  <c r="AG437" i="5"/>
  <c r="AG438" i="5"/>
  <c r="AG439" i="5"/>
  <c r="AG440" i="5"/>
  <c r="AG441" i="5"/>
  <c r="AG442" i="5"/>
  <c r="AG443" i="5"/>
  <c r="AG444" i="5"/>
  <c r="AG445" i="5"/>
  <c r="AG446" i="5"/>
  <c r="AG447" i="5"/>
  <c r="AG448" i="5"/>
  <c r="AG449" i="5"/>
  <c r="AG450" i="5"/>
  <c r="AG451" i="5"/>
  <c r="AG452" i="5"/>
  <c r="AG453" i="5"/>
  <c r="AG454" i="5"/>
  <c r="AG455" i="5"/>
  <c r="AG456" i="5"/>
  <c r="AG457" i="5"/>
  <c r="AG458" i="5"/>
  <c r="AG459" i="5"/>
  <c r="AG460" i="5"/>
  <c r="AG461" i="5"/>
  <c r="AG462" i="5"/>
  <c r="AG463" i="5"/>
  <c r="AG464" i="5"/>
  <c r="AG465" i="5"/>
  <c r="AG466" i="5"/>
  <c r="AG467" i="5"/>
  <c r="AG468" i="5"/>
  <c r="AG469" i="5"/>
  <c r="AG470" i="5"/>
  <c r="AG471" i="5"/>
  <c r="AG472" i="5"/>
  <c r="AG473" i="5"/>
  <c r="AG474" i="5"/>
  <c r="AG475" i="5"/>
  <c r="AG476" i="5"/>
  <c r="AG477" i="5"/>
  <c r="AG478" i="5"/>
  <c r="AG479" i="5"/>
  <c r="AG480" i="5"/>
  <c r="AG481" i="5"/>
  <c r="AG482" i="5"/>
  <c r="AG483" i="5"/>
  <c r="AG484" i="5"/>
  <c r="AG485" i="5"/>
  <c r="AG486" i="5"/>
  <c r="AG487" i="5"/>
  <c r="AG488" i="5"/>
  <c r="AG489" i="5"/>
  <c r="AG490" i="5"/>
  <c r="AG491" i="5"/>
  <c r="AG492" i="5"/>
  <c r="AG493" i="5"/>
  <c r="AG494" i="5"/>
  <c r="AG495" i="5"/>
  <c r="AG496" i="5"/>
  <c r="AG497" i="5"/>
  <c r="AG498" i="5"/>
  <c r="AG499" i="5"/>
  <c r="AG500" i="5"/>
  <c r="AG501" i="5"/>
  <c r="AX501" i="5" s="1"/>
  <c r="AF101" i="5"/>
  <c r="AF102" i="5"/>
  <c r="AF103" i="5"/>
  <c r="AF104" i="5"/>
  <c r="AF105" i="5"/>
  <c r="AF106" i="5"/>
  <c r="AF107" i="5"/>
  <c r="AF108" i="5"/>
  <c r="AF109" i="5"/>
  <c r="AF110" i="5"/>
  <c r="AF111" i="5"/>
  <c r="AF112" i="5"/>
  <c r="AF113" i="5"/>
  <c r="AF114" i="5"/>
  <c r="AF115" i="5"/>
  <c r="AF116" i="5"/>
  <c r="AF117" i="5"/>
  <c r="AF118" i="5"/>
  <c r="AF119" i="5"/>
  <c r="AF120" i="5"/>
  <c r="AF121" i="5"/>
  <c r="AF122" i="5"/>
  <c r="AF123" i="5"/>
  <c r="AF124" i="5"/>
  <c r="AF125" i="5"/>
  <c r="AF126" i="5"/>
  <c r="AF127" i="5"/>
  <c r="AF128" i="5"/>
  <c r="AF129" i="5"/>
  <c r="AF130" i="5"/>
  <c r="AF131" i="5"/>
  <c r="AF132" i="5"/>
  <c r="AF133" i="5"/>
  <c r="AF134" i="5"/>
  <c r="AF135" i="5"/>
  <c r="AF136" i="5"/>
  <c r="AF137" i="5"/>
  <c r="AF138" i="5"/>
  <c r="AF139" i="5"/>
  <c r="AF140" i="5"/>
  <c r="AF141" i="5"/>
  <c r="AF142" i="5"/>
  <c r="AF143" i="5"/>
  <c r="AF144" i="5"/>
  <c r="AF145" i="5"/>
  <c r="AF146" i="5"/>
  <c r="AF147" i="5"/>
  <c r="AF148" i="5"/>
  <c r="AF149" i="5"/>
  <c r="AF150" i="5"/>
  <c r="AF151" i="5"/>
  <c r="AF152" i="5"/>
  <c r="AF153" i="5"/>
  <c r="AF154" i="5"/>
  <c r="AF155" i="5"/>
  <c r="AF156" i="5"/>
  <c r="AF157" i="5"/>
  <c r="AF158" i="5"/>
  <c r="AF159" i="5"/>
  <c r="AF160" i="5"/>
  <c r="AF161" i="5"/>
  <c r="AF162" i="5"/>
  <c r="AF163" i="5"/>
  <c r="AF164" i="5"/>
  <c r="AF165" i="5"/>
  <c r="AF166" i="5"/>
  <c r="AF167" i="5"/>
  <c r="AF168" i="5"/>
  <c r="AF169" i="5"/>
  <c r="AF170" i="5"/>
  <c r="AF171" i="5"/>
  <c r="AF172" i="5"/>
  <c r="AF173" i="5"/>
  <c r="AF174" i="5"/>
  <c r="AF175" i="5"/>
  <c r="AF176" i="5"/>
  <c r="AF177" i="5"/>
  <c r="AF178" i="5"/>
  <c r="AF179" i="5"/>
  <c r="AF180" i="5"/>
  <c r="AF181" i="5"/>
  <c r="AF182" i="5"/>
  <c r="AF183" i="5"/>
  <c r="AF184" i="5"/>
  <c r="AF185" i="5"/>
  <c r="AF186" i="5"/>
  <c r="AF187" i="5"/>
  <c r="AF188" i="5"/>
  <c r="AF189" i="5"/>
  <c r="AF190" i="5"/>
  <c r="AF191" i="5"/>
  <c r="AF192" i="5"/>
  <c r="AF193" i="5"/>
  <c r="AF194" i="5"/>
  <c r="AF195" i="5"/>
  <c r="AF196" i="5"/>
  <c r="AF197" i="5"/>
  <c r="AF198" i="5"/>
  <c r="AF199" i="5"/>
  <c r="AF200" i="5"/>
  <c r="AF201" i="5"/>
  <c r="AF202" i="5"/>
  <c r="AF203" i="5"/>
  <c r="AF204" i="5"/>
  <c r="AF205" i="5"/>
  <c r="AF206" i="5"/>
  <c r="AF207" i="5"/>
  <c r="AF208" i="5"/>
  <c r="AF209" i="5"/>
  <c r="AF210" i="5"/>
  <c r="AF211" i="5"/>
  <c r="AF212" i="5"/>
  <c r="AF213" i="5"/>
  <c r="AF214" i="5"/>
  <c r="AF215" i="5"/>
  <c r="AF216" i="5"/>
  <c r="AF217" i="5"/>
  <c r="AF218" i="5"/>
  <c r="AF219" i="5"/>
  <c r="AF220" i="5"/>
  <c r="AF221" i="5"/>
  <c r="AF222" i="5"/>
  <c r="AF223" i="5"/>
  <c r="AF224" i="5"/>
  <c r="AF225" i="5"/>
  <c r="AF226" i="5"/>
  <c r="AF227" i="5"/>
  <c r="AF228" i="5"/>
  <c r="AF229" i="5"/>
  <c r="AF230" i="5"/>
  <c r="AF231" i="5"/>
  <c r="AF232" i="5"/>
  <c r="AF233" i="5"/>
  <c r="AF234" i="5"/>
  <c r="AF235" i="5"/>
  <c r="AF236" i="5"/>
  <c r="AF237" i="5"/>
  <c r="AF238" i="5"/>
  <c r="AF239" i="5"/>
  <c r="AF240" i="5"/>
  <c r="AF241" i="5"/>
  <c r="AF242" i="5"/>
  <c r="AF243" i="5"/>
  <c r="AF244" i="5"/>
  <c r="AF245" i="5"/>
  <c r="AF246" i="5"/>
  <c r="AF247" i="5"/>
  <c r="AF248" i="5"/>
  <c r="AF249" i="5"/>
  <c r="AF250" i="5"/>
  <c r="AF251" i="5"/>
  <c r="AF252" i="5"/>
  <c r="AF253" i="5"/>
  <c r="AF254" i="5"/>
  <c r="AF255" i="5"/>
  <c r="AF256" i="5"/>
  <c r="AF257" i="5"/>
  <c r="AF258" i="5"/>
  <c r="AF259" i="5"/>
  <c r="AF260" i="5"/>
  <c r="AF261" i="5"/>
  <c r="AF262" i="5"/>
  <c r="AF263" i="5"/>
  <c r="AF264" i="5"/>
  <c r="AF265" i="5"/>
  <c r="AF266" i="5"/>
  <c r="AF267" i="5"/>
  <c r="AF268" i="5"/>
  <c r="AF269" i="5"/>
  <c r="AF270" i="5"/>
  <c r="AF271" i="5"/>
  <c r="AF272" i="5"/>
  <c r="AF273" i="5"/>
  <c r="AF274" i="5"/>
  <c r="AF275" i="5"/>
  <c r="AF276" i="5"/>
  <c r="AF277" i="5"/>
  <c r="AF278" i="5"/>
  <c r="AF279" i="5"/>
  <c r="AF280" i="5"/>
  <c r="AF281" i="5"/>
  <c r="AF282" i="5"/>
  <c r="AF283" i="5"/>
  <c r="AF284" i="5"/>
  <c r="AF285" i="5"/>
  <c r="AF286" i="5"/>
  <c r="AF287" i="5"/>
  <c r="AF288" i="5"/>
  <c r="AF289" i="5"/>
  <c r="AF290" i="5"/>
  <c r="AF291" i="5"/>
  <c r="AF292" i="5"/>
  <c r="AF293" i="5"/>
  <c r="AF294" i="5"/>
  <c r="AF295" i="5"/>
  <c r="AF296" i="5"/>
  <c r="AF297" i="5"/>
  <c r="AF298" i="5"/>
  <c r="AF299" i="5"/>
  <c r="AF300" i="5"/>
  <c r="AF301" i="5"/>
  <c r="AF302" i="5"/>
  <c r="AF303" i="5"/>
  <c r="AF304" i="5"/>
  <c r="AF305" i="5"/>
  <c r="AF306" i="5"/>
  <c r="AF307" i="5"/>
  <c r="AF308" i="5"/>
  <c r="AF309" i="5"/>
  <c r="AF310" i="5"/>
  <c r="AF311" i="5"/>
  <c r="AF312" i="5"/>
  <c r="AF313" i="5"/>
  <c r="AF314" i="5"/>
  <c r="AF315" i="5"/>
  <c r="AF316" i="5"/>
  <c r="AF317" i="5"/>
  <c r="AF318" i="5"/>
  <c r="AF319" i="5"/>
  <c r="AF320" i="5"/>
  <c r="AF321" i="5"/>
  <c r="AF322" i="5"/>
  <c r="AF323" i="5"/>
  <c r="AF324" i="5"/>
  <c r="AF325" i="5"/>
  <c r="AF326" i="5"/>
  <c r="AF327" i="5"/>
  <c r="AF328" i="5"/>
  <c r="AF329" i="5"/>
  <c r="AF330" i="5"/>
  <c r="AF331" i="5"/>
  <c r="AF332" i="5"/>
  <c r="AF333" i="5"/>
  <c r="AF334" i="5"/>
  <c r="AF335" i="5"/>
  <c r="AF336" i="5"/>
  <c r="AF337" i="5"/>
  <c r="AF338" i="5"/>
  <c r="AF339" i="5"/>
  <c r="AF340" i="5"/>
  <c r="AF341" i="5"/>
  <c r="AF342" i="5"/>
  <c r="AF343" i="5"/>
  <c r="AF344" i="5"/>
  <c r="AF345" i="5"/>
  <c r="AF346" i="5"/>
  <c r="AF347" i="5"/>
  <c r="AF348" i="5"/>
  <c r="AF349" i="5"/>
  <c r="AF350" i="5"/>
  <c r="AF351" i="5"/>
  <c r="AF352" i="5"/>
  <c r="AF353" i="5"/>
  <c r="AF354" i="5"/>
  <c r="AF355" i="5"/>
  <c r="AF356" i="5"/>
  <c r="AF357" i="5"/>
  <c r="AF358" i="5"/>
  <c r="AF359" i="5"/>
  <c r="AF360" i="5"/>
  <c r="AF361" i="5"/>
  <c r="AF362" i="5"/>
  <c r="AF363" i="5"/>
  <c r="AF364" i="5"/>
  <c r="AF365" i="5"/>
  <c r="AF366" i="5"/>
  <c r="AF367" i="5"/>
  <c r="AF368" i="5"/>
  <c r="AF369" i="5"/>
  <c r="AF370" i="5"/>
  <c r="AF371" i="5"/>
  <c r="AF372" i="5"/>
  <c r="AF373" i="5"/>
  <c r="AF374" i="5"/>
  <c r="AF375" i="5"/>
  <c r="AF376" i="5"/>
  <c r="AF377" i="5"/>
  <c r="AF378" i="5"/>
  <c r="AF379" i="5"/>
  <c r="AF380" i="5"/>
  <c r="AF381" i="5"/>
  <c r="AF382" i="5"/>
  <c r="AF383" i="5"/>
  <c r="AF384" i="5"/>
  <c r="AF385" i="5"/>
  <c r="AF386" i="5"/>
  <c r="AF387" i="5"/>
  <c r="AF388" i="5"/>
  <c r="AF389" i="5"/>
  <c r="AF390" i="5"/>
  <c r="AF391" i="5"/>
  <c r="AF392" i="5"/>
  <c r="AF393" i="5"/>
  <c r="AF394" i="5"/>
  <c r="AF395" i="5"/>
  <c r="AF396" i="5"/>
  <c r="AF397" i="5"/>
  <c r="AF398" i="5"/>
  <c r="AF399" i="5"/>
  <c r="AF400" i="5"/>
  <c r="AF401" i="5"/>
  <c r="AF402" i="5"/>
  <c r="AF403" i="5"/>
  <c r="AF404" i="5"/>
  <c r="AF405" i="5"/>
  <c r="AF406" i="5"/>
  <c r="AF407" i="5"/>
  <c r="AF408" i="5"/>
  <c r="AF409" i="5"/>
  <c r="AF410" i="5"/>
  <c r="AF411" i="5"/>
  <c r="AF412" i="5"/>
  <c r="AF413" i="5"/>
  <c r="AF414" i="5"/>
  <c r="AF415" i="5"/>
  <c r="AF416" i="5"/>
  <c r="AF417" i="5"/>
  <c r="AF418" i="5"/>
  <c r="AF419" i="5"/>
  <c r="AF420" i="5"/>
  <c r="AF421" i="5"/>
  <c r="AF422" i="5"/>
  <c r="AF423" i="5"/>
  <c r="AF424" i="5"/>
  <c r="AF425" i="5"/>
  <c r="AF426" i="5"/>
  <c r="AF427" i="5"/>
  <c r="AF428" i="5"/>
  <c r="AF429" i="5"/>
  <c r="AF430" i="5"/>
  <c r="AF431" i="5"/>
  <c r="AF432" i="5"/>
  <c r="AF433" i="5"/>
  <c r="AF434" i="5"/>
  <c r="AF435" i="5"/>
  <c r="AF436" i="5"/>
  <c r="AF437" i="5"/>
  <c r="AF438" i="5"/>
  <c r="AF439" i="5"/>
  <c r="AF440" i="5"/>
  <c r="AF441" i="5"/>
  <c r="AF442" i="5"/>
  <c r="AF443" i="5"/>
  <c r="AF444" i="5"/>
  <c r="AF445" i="5"/>
  <c r="AF446" i="5"/>
  <c r="AF447" i="5"/>
  <c r="AF448" i="5"/>
  <c r="AF449" i="5"/>
  <c r="AF450" i="5"/>
  <c r="AF451" i="5"/>
  <c r="AF452" i="5"/>
  <c r="AF453" i="5"/>
  <c r="AF454" i="5"/>
  <c r="AF455" i="5"/>
  <c r="AF456" i="5"/>
  <c r="AF457" i="5"/>
  <c r="AF458" i="5"/>
  <c r="AF459" i="5"/>
  <c r="AF460" i="5"/>
  <c r="AF461" i="5"/>
  <c r="AF462" i="5"/>
  <c r="AF463" i="5"/>
  <c r="AF464" i="5"/>
  <c r="AF465" i="5"/>
  <c r="AF466" i="5"/>
  <c r="AF467" i="5"/>
  <c r="AF468" i="5"/>
  <c r="AF469" i="5"/>
  <c r="AF470" i="5"/>
  <c r="AF471" i="5"/>
  <c r="AF472" i="5"/>
  <c r="AF473" i="5"/>
  <c r="AF474" i="5"/>
  <c r="AF475" i="5"/>
  <c r="AF476" i="5"/>
  <c r="AF477" i="5"/>
  <c r="AF478" i="5"/>
  <c r="AF479" i="5"/>
  <c r="AF480" i="5"/>
  <c r="AF481" i="5"/>
  <c r="AF482" i="5"/>
  <c r="AF483" i="5"/>
  <c r="AF484" i="5"/>
  <c r="AF485" i="5"/>
  <c r="AF486" i="5"/>
  <c r="AF487" i="5"/>
  <c r="AF488" i="5"/>
  <c r="AF489" i="5"/>
  <c r="AF490" i="5"/>
  <c r="AF491" i="5"/>
  <c r="AF492" i="5"/>
  <c r="AF493" i="5"/>
  <c r="AF494" i="5"/>
  <c r="AF495" i="5"/>
  <c r="AF496" i="5"/>
  <c r="AF497" i="5"/>
  <c r="AF498" i="5"/>
  <c r="AF499" i="5"/>
  <c r="AF500" i="5"/>
  <c r="AF501" i="5"/>
  <c r="AW501" i="5" s="1"/>
  <c r="AE101" i="5"/>
  <c r="AE102" i="5"/>
  <c r="AE103" i="5"/>
  <c r="AE104" i="5"/>
  <c r="AE105" i="5"/>
  <c r="AE106" i="5"/>
  <c r="AE107" i="5"/>
  <c r="AE108" i="5"/>
  <c r="AE109" i="5"/>
  <c r="AE110" i="5"/>
  <c r="AE111" i="5"/>
  <c r="AE112" i="5"/>
  <c r="AE113" i="5"/>
  <c r="AE114" i="5"/>
  <c r="AE115" i="5"/>
  <c r="AE116" i="5"/>
  <c r="AE117" i="5"/>
  <c r="AE118" i="5"/>
  <c r="AE119" i="5"/>
  <c r="AE120" i="5"/>
  <c r="AE121" i="5"/>
  <c r="AE122" i="5"/>
  <c r="AE123" i="5"/>
  <c r="AE124" i="5"/>
  <c r="AE125" i="5"/>
  <c r="AE126" i="5"/>
  <c r="AE127" i="5"/>
  <c r="AE128" i="5"/>
  <c r="AE129" i="5"/>
  <c r="AE130" i="5"/>
  <c r="AE131" i="5"/>
  <c r="AE132" i="5"/>
  <c r="AE133" i="5"/>
  <c r="AE134" i="5"/>
  <c r="AE135" i="5"/>
  <c r="AE136" i="5"/>
  <c r="AE137" i="5"/>
  <c r="AE138" i="5"/>
  <c r="AE139" i="5"/>
  <c r="AE140" i="5"/>
  <c r="AE141" i="5"/>
  <c r="AE142" i="5"/>
  <c r="AE143" i="5"/>
  <c r="AE144" i="5"/>
  <c r="AE145" i="5"/>
  <c r="AE146" i="5"/>
  <c r="AE147" i="5"/>
  <c r="AE148" i="5"/>
  <c r="AE149" i="5"/>
  <c r="AE150" i="5"/>
  <c r="AE151" i="5"/>
  <c r="AE152" i="5"/>
  <c r="AE153" i="5"/>
  <c r="AE154" i="5"/>
  <c r="AE155" i="5"/>
  <c r="AE156" i="5"/>
  <c r="AE157" i="5"/>
  <c r="AE158" i="5"/>
  <c r="AE159" i="5"/>
  <c r="AE160" i="5"/>
  <c r="AE161" i="5"/>
  <c r="AE162" i="5"/>
  <c r="AE163" i="5"/>
  <c r="AE164" i="5"/>
  <c r="AE165" i="5"/>
  <c r="AE166" i="5"/>
  <c r="AE167" i="5"/>
  <c r="AE168" i="5"/>
  <c r="AE169" i="5"/>
  <c r="AE170" i="5"/>
  <c r="AE171" i="5"/>
  <c r="AE172" i="5"/>
  <c r="AE173" i="5"/>
  <c r="AE174" i="5"/>
  <c r="AE175" i="5"/>
  <c r="AE176" i="5"/>
  <c r="AE177" i="5"/>
  <c r="AE178" i="5"/>
  <c r="AE179" i="5"/>
  <c r="AE180" i="5"/>
  <c r="AE181" i="5"/>
  <c r="AE182" i="5"/>
  <c r="AE183" i="5"/>
  <c r="AE184" i="5"/>
  <c r="AE185" i="5"/>
  <c r="AE186" i="5"/>
  <c r="AE187" i="5"/>
  <c r="AE188" i="5"/>
  <c r="AE189" i="5"/>
  <c r="AE190" i="5"/>
  <c r="AE191" i="5"/>
  <c r="AE192" i="5"/>
  <c r="AE193" i="5"/>
  <c r="AE194" i="5"/>
  <c r="AE195" i="5"/>
  <c r="AE196" i="5"/>
  <c r="AE197" i="5"/>
  <c r="AE198" i="5"/>
  <c r="AE199" i="5"/>
  <c r="AE200" i="5"/>
  <c r="AE201" i="5"/>
  <c r="AE202" i="5"/>
  <c r="AE203" i="5"/>
  <c r="AE204" i="5"/>
  <c r="AE205" i="5"/>
  <c r="AE206" i="5"/>
  <c r="AE207" i="5"/>
  <c r="AE208" i="5"/>
  <c r="AE209" i="5"/>
  <c r="AE210" i="5"/>
  <c r="AE211" i="5"/>
  <c r="AE212" i="5"/>
  <c r="AE213" i="5"/>
  <c r="AE214" i="5"/>
  <c r="AE215" i="5"/>
  <c r="AE216" i="5"/>
  <c r="AE217" i="5"/>
  <c r="AE218" i="5"/>
  <c r="AE219" i="5"/>
  <c r="AE220" i="5"/>
  <c r="AE221" i="5"/>
  <c r="AE222" i="5"/>
  <c r="AE223" i="5"/>
  <c r="AE224" i="5"/>
  <c r="AE225" i="5"/>
  <c r="AE226" i="5"/>
  <c r="AE227" i="5"/>
  <c r="AE228" i="5"/>
  <c r="AE229" i="5"/>
  <c r="AE230" i="5"/>
  <c r="AE231" i="5"/>
  <c r="AE232" i="5"/>
  <c r="AE233" i="5"/>
  <c r="AE234" i="5"/>
  <c r="AE235" i="5"/>
  <c r="AE236" i="5"/>
  <c r="AE237" i="5"/>
  <c r="AE238" i="5"/>
  <c r="AE239" i="5"/>
  <c r="AE240" i="5"/>
  <c r="AE241" i="5"/>
  <c r="AE242" i="5"/>
  <c r="AE243" i="5"/>
  <c r="AE244" i="5"/>
  <c r="AE245" i="5"/>
  <c r="AE246" i="5"/>
  <c r="AE247" i="5"/>
  <c r="AE248" i="5"/>
  <c r="AE249" i="5"/>
  <c r="AE250" i="5"/>
  <c r="AE251" i="5"/>
  <c r="AE252" i="5"/>
  <c r="AE253" i="5"/>
  <c r="AE254" i="5"/>
  <c r="AE255" i="5"/>
  <c r="AE256" i="5"/>
  <c r="AE257" i="5"/>
  <c r="AE258" i="5"/>
  <c r="AE259" i="5"/>
  <c r="AE260" i="5"/>
  <c r="AE261" i="5"/>
  <c r="AE262" i="5"/>
  <c r="AE263" i="5"/>
  <c r="AE264" i="5"/>
  <c r="AE265" i="5"/>
  <c r="AE266" i="5"/>
  <c r="AE267" i="5"/>
  <c r="AE268" i="5"/>
  <c r="AE269" i="5"/>
  <c r="AE270" i="5"/>
  <c r="AE271" i="5"/>
  <c r="AE272" i="5"/>
  <c r="AE273" i="5"/>
  <c r="AE274" i="5"/>
  <c r="AE275" i="5"/>
  <c r="AE276" i="5"/>
  <c r="AE277" i="5"/>
  <c r="AE278" i="5"/>
  <c r="AE279" i="5"/>
  <c r="AE280" i="5"/>
  <c r="AE281" i="5"/>
  <c r="AE282" i="5"/>
  <c r="AE283" i="5"/>
  <c r="AE284" i="5"/>
  <c r="AE285" i="5"/>
  <c r="AE286" i="5"/>
  <c r="AE287" i="5"/>
  <c r="AE288" i="5"/>
  <c r="AE289" i="5"/>
  <c r="AE290" i="5"/>
  <c r="AE291" i="5"/>
  <c r="AE292" i="5"/>
  <c r="AE293" i="5"/>
  <c r="AE294" i="5"/>
  <c r="AE295" i="5"/>
  <c r="AE296" i="5"/>
  <c r="AE297" i="5"/>
  <c r="AE298" i="5"/>
  <c r="AE299" i="5"/>
  <c r="AE300" i="5"/>
  <c r="AE301" i="5"/>
  <c r="AE302" i="5"/>
  <c r="AE303" i="5"/>
  <c r="AE304" i="5"/>
  <c r="AE305" i="5"/>
  <c r="AE306" i="5"/>
  <c r="AE307" i="5"/>
  <c r="AE308" i="5"/>
  <c r="AE309" i="5"/>
  <c r="AE310" i="5"/>
  <c r="AE311" i="5"/>
  <c r="AE312" i="5"/>
  <c r="AE313" i="5"/>
  <c r="AE314" i="5"/>
  <c r="AE315" i="5"/>
  <c r="AE316" i="5"/>
  <c r="AE317" i="5"/>
  <c r="AE318" i="5"/>
  <c r="AE319" i="5"/>
  <c r="AE320" i="5"/>
  <c r="AE321" i="5"/>
  <c r="AE322" i="5"/>
  <c r="AE323" i="5"/>
  <c r="AE324" i="5"/>
  <c r="AE325" i="5"/>
  <c r="AE326" i="5"/>
  <c r="AE327" i="5"/>
  <c r="AE328" i="5"/>
  <c r="AE329" i="5"/>
  <c r="AE330" i="5"/>
  <c r="AE331" i="5"/>
  <c r="AE332" i="5"/>
  <c r="AE333" i="5"/>
  <c r="AE334" i="5"/>
  <c r="AE335" i="5"/>
  <c r="AE336" i="5"/>
  <c r="AE337" i="5"/>
  <c r="AE338" i="5"/>
  <c r="AE339" i="5"/>
  <c r="AE340" i="5"/>
  <c r="AE341" i="5"/>
  <c r="AE342" i="5"/>
  <c r="AE343" i="5"/>
  <c r="AE344" i="5"/>
  <c r="AE345" i="5"/>
  <c r="AE346" i="5"/>
  <c r="AE347" i="5"/>
  <c r="AE348" i="5"/>
  <c r="AE349" i="5"/>
  <c r="AE350" i="5"/>
  <c r="AE351" i="5"/>
  <c r="AE352" i="5"/>
  <c r="AE353" i="5"/>
  <c r="AE354" i="5"/>
  <c r="AE355" i="5"/>
  <c r="AE356" i="5"/>
  <c r="AE357" i="5"/>
  <c r="AE358" i="5"/>
  <c r="AE359" i="5"/>
  <c r="AE360" i="5"/>
  <c r="AE361" i="5"/>
  <c r="AE362" i="5"/>
  <c r="AE363" i="5"/>
  <c r="AE364" i="5"/>
  <c r="AE365" i="5"/>
  <c r="AE366" i="5"/>
  <c r="AE367" i="5"/>
  <c r="AE368" i="5"/>
  <c r="AE369" i="5"/>
  <c r="AE370" i="5"/>
  <c r="AE371" i="5"/>
  <c r="AE372" i="5"/>
  <c r="AE373" i="5"/>
  <c r="AE374" i="5"/>
  <c r="AE375" i="5"/>
  <c r="AE376" i="5"/>
  <c r="AE377" i="5"/>
  <c r="AE378" i="5"/>
  <c r="AE379" i="5"/>
  <c r="AE380" i="5"/>
  <c r="AE381" i="5"/>
  <c r="AE382" i="5"/>
  <c r="AE383" i="5"/>
  <c r="AE384" i="5"/>
  <c r="AE385" i="5"/>
  <c r="AE386" i="5"/>
  <c r="AE387" i="5"/>
  <c r="AE388" i="5"/>
  <c r="AE389" i="5"/>
  <c r="AE390" i="5"/>
  <c r="AE391" i="5"/>
  <c r="AE392" i="5"/>
  <c r="AE393" i="5"/>
  <c r="AE394" i="5"/>
  <c r="AE395" i="5"/>
  <c r="AE396" i="5"/>
  <c r="AE397" i="5"/>
  <c r="AE398" i="5"/>
  <c r="AE399" i="5"/>
  <c r="AE400" i="5"/>
  <c r="AE401" i="5"/>
  <c r="AE402" i="5"/>
  <c r="AE403" i="5"/>
  <c r="AE404" i="5"/>
  <c r="AE405" i="5"/>
  <c r="AE406" i="5"/>
  <c r="AE407" i="5"/>
  <c r="AE408" i="5"/>
  <c r="AE409" i="5"/>
  <c r="AE410" i="5"/>
  <c r="AE411" i="5"/>
  <c r="AE412" i="5"/>
  <c r="AE413" i="5"/>
  <c r="AE414" i="5"/>
  <c r="AE415" i="5"/>
  <c r="AE416" i="5"/>
  <c r="AE417" i="5"/>
  <c r="AE418" i="5"/>
  <c r="AE419" i="5"/>
  <c r="AE420" i="5"/>
  <c r="AE421" i="5"/>
  <c r="AE422" i="5"/>
  <c r="AE423" i="5"/>
  <c r="AE424" i="5"/>
  <c r="AE425" i="5"/>
  <c r="AE426" i="5"/>
  <c r="AE427" i="5"/>
  <c r="AE428" i="5"/>
  <c r="AE429" i="5"/>
  <c r="AE430" i="5"/>
  <c r="AE431" i="5"/>
  <c r="AE432" i="5"/>
  <c r="AE433" i="5"/>
  <c r="AE434" i="5"/>
  <c r="AE435" i="5"/>
  <c r="AE436" i="5"/>
  <c r="AE437" i="5"/>
  <c r="AE438" i="5"/>
  <c r="AE439" i="5"/>
  <c r="AE440" i="5"/>
  <c r="AE441" i="5"/>
  <c r="AE442" i="5"/>
  <c r="AE443" i="5"/>
  <c r="AE444" i="5"/>
  <c r="AE445" i="5"/>
  <c r="AE446" i="5"/>
  <c r="AE447" i="5"/>
  <c r="AE448" i="5"/>
  <c r="AE449" i="5"/>
  <c r="AE450" i="5"/>
  <c r="AE451" i="5"/>
  <c r="AE452" i="5"/>
  <c r="AE453" i="5"/>
  <c r="AE454" i="5"/>
  <c r="AE455" i="5"/>
  <c r="AE456" i="5"/>
  <c r="AE457" i="5"/>
  <c r="AE458" i="5"/>
  <c r="AE459" i="5"/>
  <c r="AE460" i="5"/>
  <c r="AE461" i="5"/>
  <c r="AE462" i="5"/>
  <c r="AE463" i="5"/>
  <c r="AE464" i="5"/>
  <c r="AE465" i="5"/>
  <c r="AE466" i="5"/>
  <c r="AE467" i="5"/>
  <c r="AE468" i="5"/>
  <c r="AE469" i="5"/>
  <c r="AE470" i="5"/>
  <c r="AE471" i="5"/>
  <c r="AE472" i="5"/>
  <c r="AE473" i="5"/>
  <c r="AE474" i="5"/>
  <c r="AE475" i="5"/>
  <c r="AE476" i="5"/>
  <c r="AE477" i="5"/>
  <c r="AE478" i="5"/>
  <c r="AE479" i="5"/>
  <c r="AE480" i="5"/>
  <c r="AE481" i="5"/>
  <c r="AE482" i="5"/>
  <c r="AE483" i="5"/>
  <c r="AE484" i="5"/>
  <c r="AE485" i="5"/>
  <c r="AE486" i="5"/>
  <c r="AE487" i="5"/>
  <c r="AE488" i="5"/>
  <c r="AE489" i="5"/>
  <c r="AE490" i="5"/>
  <c r="AE491" i="5"/>
  <c r="AE492" i="5"/>
  <c r="AE493" i="5"/>
  <c r="AE494" i="5"/>
  <c r="AE495" i="5"/>
  <c r="AE496" i="5"/>
  <c r="AE497" i="5"/>
  <c r="AE498" i="5"/>
  <c r="AE499" i="5"/>
  <c r="AE500" i="5"/>
  <c r="AE501" i="5"/>
  <c r="AD101" i="5"/>
  <c r="AD102" i="5"/>
  <c r="AD103" i="5"/>
  <c r="AD104" i="5"/>
  <c r="AD105" i="5"/>
  <c r="AD106" i="5"/>
  <c r="AD107" i="5"/>
  <c r="AD108" i="5"/>
  <c r="AD109" i="5"/>
  <c r="AD110" i="5"/>
  <c r="AD111" i="5"/>
  <c r="AD112" i="5"/>
  <c r="AD113" i="5"/>
  <c r="AD114" i="5"/>
  <c r="AD115" i="5"/>
  <c r="AD116" i="5"/>
  <c r="AD117" i="5"/>
  <c r="AD118" i="5"/>
  <c r="AD119" i="5"/>
  <c r="AD120" i="5"/>
  <c r="AD121" i="5"/>
  <c r="AD122" i="5"/>
  <c r="AD123" i="5"/>
  <c r="AD124" i="5"/>
  <c r="AD125" i="5"/>
  <c r="AD126" i="5"/>
  <c r="AD127" i="5"/>
  <c r="AD128" i="5"/>
  <c r="AD129" i="5"/>
  <c r="AD130" i="5"/>
  <c r="AD131" i="5"/>
  <c r="AD132" i="5"/>
  <c r="AD133" i="5"/>
  <c r="AD134" i="5"/>
  <c r="AD135" i="5"/>
  <c r="AD136" i="5"/>
  <c r="AD137" i="5"/>
  <c r="AD138" i="5"/>
  <c r="AD139" i="5"/>
  <c r="AD140" i="5"/>
  <c r="AD141" i="5"/>
  <c r="AD142" i="5"/>
  <c r="AD143" i="5"/>
  <c r="AD144" i="5"/>
  <c r="AD145" i="5"/>
  <c r="AD146" i="5"/>
  <c r="AD147" i="5"/>
  <c r="AD148" i="5"/>
  <c r="AD149" i="5"/>
  <c r="AD150" i="5"/>
  <c r="AD151" i="5"/>
  <c r="AD152" i="5"/>
  <c r="AD153" i="5"/>
  <c r="AD154" i="5"/>
  <c r="AD155" i="5"/>
  <c r="AD156" i="5"/>
  <c r="AD157" i="5"/>
  <c r="AD158" i="5"/>
  <c r="AD159" i="5"/>
  <c r="AD160" i="5"/>
  <c r="AD161" i="5"/>
  <c r="AD162" i="5"/>
  <c r="AD163" i="5"/>
  <c r="AD164" i="5"/>
  <c r="AD165" i="5"/>
  <c r="AD166" i="5"/>
  <c r="AD167" i="5"/>
  <c r="AD168" i="5"/>
  <c r="AD169" i="5"/>
  <c r="AD170" i="5"/>
  <c r="AD171" i="5"/>
  <c r="AD172" i="5"/>
  <c r="AD173" i="5"/>
  <c r="AD174" i="5"/>
  <c r="AD175" i="5"/>
  <c r="AD176" i="5"/>
  <c r="AD177" i="5"/>
  <c r="AD178" i="5"/>
  <c r="AD179" i="5"/>
  <c r="AD180" i="5"/>
  <c r="AD181" i="5"/>
  <c r="AD182" i="5"/>
  <c r="AD183" i="5"/>
  <c r="AD184" i="5"/>
  <c r="AD185" i="5"/>
  <c r="AD186" i="5"/>
  <c r="AD187" i="5"/>
  <c r="AD188" i="5"/>
  <c r="AD189" i="5"/>
  <c r="AD190" i="5"/>
  <c r="AD191" i="5"/>
  <c r="AD192" i="5"/>
  <c r="AD193" i="5"/>
  <c r="AD194" i="5"/>
  <c r="AD195" i="5"/>
  <c r="AD196" i="5"/>
  <c r="AD197" i="5"/>
  <c r="AD198" i="5"/>
  <c r="AD199" i="5"/>
  <c r="AD200" i="5"/>
  <c r="AD201" i="5"/>
  <c r="AD202" i="5"/>
  <c r="AD203" i="5"/>
  <c r="AD204" i="5"/>
  <c r="AD205" i="5"/>
  <c r="AD206" i="5"/>
  <c r="AD207" i="5"/>
  <c r="AD208" i="5"/>
  <c r="AD209" i="5"/>
  <c r="AD210" i="5"/>
  <c r="AD211" i="5"/>
  <c r="AD212" i="5"/>
  <c r="AD213" i="5"/>
  <c r="AD214" i="5"/>
  <c r="AD215" i="5"/>
  <c r="AD216" i="5"/>
  <c r="AD217" i="5"/>
  <c r="AD218" i="5"/>
  <c r="AD219" i="5"/>
  <c r="AD220" i="5"/>
  <c r="AD221" i="5"/>
  <c r="AD222" i="5"/>
  <c r="AD223" i="5"/>
  <c r="AD224" i="5"/>
  <c r="AD225" i="5"/>
  <c r="AD226" i="5"/>
  <c r="AD227" i="5"/>
  <c r="AD228" i="5"/>
  <c r="AD229" i="5"/>
  <c r="AD230" i="5"/>
  <c r="AD231" i="5"/>
  <c r="AD232" i="5"/>
  <c r="AD233" i="5"/>
  <c r="AD234" i="5"/>
  <c r="AD235" i="5"/>
  <c r="AD236" i="5"/>
  <c r="AD237" i="5"/>
  <c r="AD238" i="5"/>
  <c r="AD239" i="5"/>
  <c r="AD240" i="5"/>
  <c r="AD241" i="5"/>
  <c r="AD242" i="5"/>
  <c r="AD243" i="5"/>
  <c r="AD244" i="5"/>
  <c r="AD245" i="5"/>
  <c r="AD246" i="5"/>
  <c r="AD247" i="5"/>
  <c r="AD248" i="5"/>
  <c r="AD249" i="5"/>
  <c r="AD250" i="5"/>
  <c r="AD251" i="5"/>
  <c r="AD252" i="5"/>
  <c r="AD253" i="5"/>
  <c r="AD254" i="5"/>
  <c r="AD255" i="5"/>
  <c r="AD256" i="5"/>
  <c r="AD257" i="5"/>
  <c r="AD258" i="5"/>
  <c r="AD259" i="5"/>
  <c r="AD260" i="5"/>
  <c r="AD261" i="5"/>
  <c r="AD262" i="5"/>
  <c r="AD263" i="5"/>
  <c r="AD264" i="5"/>
  <c r="AD265" i="5"/>
  <c r="AD266" i="5"/>
  <c r="AD267" i="5"/>
  <c r="AD268" i="5"/>
  <c r="AD269" i="5"/>
  <c r="AD270" i="5"/>
  <c r="AD271" i="5"/>
  <c r="AD272" i="5"/>
  <c r="AD273" i="5"/>
  <c r="AD274" i="5"/>
  <c r="AD275" i="5"/>
  <c r="AD276" i="5"/>
  <c r="AD277" i="5"/>
  <c r="AD278" i="5"/>
  <c r="AD279" i="5"/>
  <c r="AD280" i="5"/>
  <c r="AD281" i="5"/>
  <c r="AD282" i="5"/>
  <c r="AD283" i="5"/>
  <c r="AD284" i="5"/>
  <c r="AD285" i="5"/>
  <c r="AD286" i="5"/>
  <c r="AD287" i="5"/>
  <c r="AD288" i="5"/>
  <c r="AD289" i="5"/>
  <c r="AD290" i="5"/>
  <c r="AD291" i="5"/>
  <c r="AD292" i="5"/>
  <c r="AD293" i="5"/>
  <c r="AD294" i="5"/>
  <c r="AD295" i="5"/>
  <c r="AD296" i="5"/>
  <c r="AD297" i="5"/>
  <c r="AD298" i="5"/>
  <c r="AD299" i="5"/>
  <c r="AD300" i="5"/>
  <c r="AD301" i="5"/>
  <c r="AD302" i="5"/>
  <c r="AD303" i="5"/>
  <c r="AD304" i="5"/>
  <c r="AD305" i="5"/>
  <c r="AD306" i="5"/>
  <c r="AD307" i="5"/>
  <c r="AD308" i="5"/>
  <c r="AD309" i="5"/>
  <c r="AD310" i="5"/>
  <c r="AD311" i="5"/>
  <c r="AD312" i="5"/>
  <c r="AD313" i="5"/>
  <c r="AD314" i="5"/>
  <c r="AD315" i="5"/>
  <c r="AD316" i="5"/>
  <c r="AD317" i="5"/>
  <c r="AD318" i="5"/>
  <c r="AD319" i="5"/>
  <c r="AD320" i="5"/>
  <c r="AD321" i="5"/>
  <c r="AD322" i="5"/>
  <c r="AD323" i="5"/>
  <c r="AD324" i="5"/>
  <c r="AD325" i="5"/>
  <c r="AD326" i="5"/>
  <c r="AD327" i="5"/>
  <c r="AD328" i="5"/>
  <c r="AD329" i="5"/>
  <c r="AD330" i="5"/>
  <c r="AD331" i="5"/>
  <c r="AD332" i="5"/>
  <c r="AD333" i="5"/>
  <c r="AD334" i="5"/>
  <c r="AD335" i="5"/>
  <c r="AD336" i="5"/>
  <c r="AD337" i="5"/>
  <c r="AD338" i="5"/>
  <c r="AD339" i="5"/>
  <c r="AD340" i="5"/>
  <c r="AD341" i="5"/>
  <c r="AD342" i="5"/>
  <c r="AD343" i="5"/>
  <c r="AD344" i="5"/>
  <c r="AD345" i="5"/>
  <c r="AD346" i="5"/>
  <c r="AD347" i="5"/>
  <c r="AD348" i="5"/>
  <c r="AD349" i="5"/>
  <c r="AD350" i="5"/>
  <c r="AD351" i="5"/>
  <c r="AD352" i="5"/>
  <c r="AD353" i="5"/>
  <c r="AD354" i="5"/>
  <c r="AD355" i="5"/>
  <c r="AD356" i="5"/>
  <c r="AD357" i="5"/>
  <c r="AD358" i="5"/>
  <c r="AD359" i="5"/>
  <c r="AD360" i="5"/>
  <c r="AD361" i="5"/>
  <c r="AD362" i="5"/>
  <c r="AD363" i="5"/>
  <c r="AD364" i="5"/>
  <c r="AD365" i="5"/>
  <c r="AD366" i="5"/>
  <c r="AD367" i="5"/>
  <c r="AD368" i="5"/>
  <c r="AD369" i="5"/>
  <c r="AD370" i="5"/>
  <c r="AD371" i="5"/>
  <c r="AD372" i="5"/>
  <c r="AD373" i="5"/>
  <c r="AD374" i="5"/>
  <c r="AD375" i="5"/>
  <c r="AD376" i="5"/>
  <c r="AD377" i="5"/>
  <c r="AD378" i="5"/>
  <c r="AD379" i="5"/>
  <c r="AD380" i="5"/>
  <c r="AD381" i="5"/>
  <c r="AD382" i="5"/>
  <c r="AD383" i="5"/>
  <c r="AD384" i="5"/>
  <c r="AD385" i="5"/>
  <c r="AD386" i="5"/>
  <c r="AD387" i="5"/>
  <c r="AD388" i="5"/>
  <c r="AD389" i="5"/>
  <c r="AD390" i="5"/>
  <c r="AD391" i="5"/>
  <c r="AD392" i="5"/>
  <c r="AD393" i="5"/>
  <c r="AD394" i="5"/>
  <c r="AD395" i="5"/>
  <c r="AD396" i="5"/>
  <c r="AD397" i="5"/>
  <c r="AD398" i="5"/>
  <c r="AD399" i="5"/>
  <c r="AD400" i="5"/>
  <c r="AD401" i="5"/>
  <c r="AD402" i="5"/>
  <c r="AD403" i="5"/>
  <c r="AD404" i="5"/>
  <c r="AD405" i="5"/>
  <c r="AD406" i="5"/>
  <c r="AD407" i="5"/>
  <c r="AD408" i="5"/>
  <c r="AD409" i="5"/>
  <c r="AD410" i="5"/>
  <c r="AD411" i="5"/>
  <c r="AD412" i="5"/>
  <c r="AD413" i="5"/>
  <c r="AD414" i="5"/>
  <c r="AD415" i="5"/>
  <c r="AD416" i="5"/>
  <c r="AD417" i="5"/>
  <c r="AD418" i="5"/>
  <c r="AD419" i="5"/>
  <c r="AD420" i="5"/>
  <c r="AD421" i="5"/>
  <c r="AD422" i="5"/>
  <c r="AD423" i="5"/>
  <c r="AD424" i="5"/>
  <c r="AD425" i="5"/>
  <c r="AD426" i="5"/>
  <c r="AD427" i="5"/>
  <c r="AD428" i="5"/>
  <c r="AD429" i="5"/>
  <c r="AD430" i="5"/>
  <c r="AD431" i="5"/>
  <c r="AD432" i="5"/>
  <c r="AD433" i="5"/>
  <c r="AD434" i="5"/>
  <c r="AD435" i="5"/>
  <c r="AD436" i="5"/>
  <c r="AD437" i="5"/>
  <c r="AD438" i="5"/>
  <c r="AD439" i="5"/>
  <c r="AD440" i="5"/>
  <c r="AD441" i="5"/>
  <c r="AD442" i="5"/>
  <c r="AD443" i="5"/>
  <c r="AD444" i="5"/>
  <c r="AD445" i="5"/>
  <c r="AD446" i="5"/>
  <c r="AD447" i="5"/>
  <c r="AD448" i="5"/>
  <c r="AD449" i="5"/>
  <c r="AD450" i="5"/>
  <c r="AD451" i="5"/>
  <c r="AD452" i="5"/>
  <c r="AD453" i="5"/>
  <c r="AD454" i="5"/>
  <c r="AD455" i="5"/>
  <c r="AD456" i="5"/>
  <c r="AD457" i="5"/>
  <c r="AD458" i="5"/>
  <c r="AD459" i="5"/>
  <c r="AD460" i="5"/>
  <c r="AD461" i="5"/>
  <c r="AD462" i="5"/>
  <c r="AD463" i="5"/>
  <c r="AD464" i="5"/>
  <c r="AD465" i="5"/>
  <c r="AD466" i="5"/>
  <c r="AD467" i="5"/>
  <c r="AD468" i="5"/>
  <c r="AD469" i="5"/>
  <c r="AD470" i="5"/>
  <c r="AD471" i="5"/>
  <c r="AD472" i="5"/>
  <c r="AD473" i="5"/>
  <c r="AD474" i="5"/>
  <c r="AD475" i="5"/>
  <c r="AD476" i="5"/>
  <c r="AD477" i="5"/>
  <c r="AD478" i="5"/>
  <c r="AD479" i="5"/>
  <c r="AD480" i="5"/>
  <c r="AD481" i="5"/>
  <c r="AD482" i="5"/>
  <c r="AD483" i="5"/>
  <c r="AD484" i="5"/>
  <c r="AD485" i="5"/>
  <c r="AD486" i="5"/>
  <c r="AD487" i="5"/>
  <c r="AD488" i="5"/>
  <c r="AD489" i="5"/>
  <c r="AD490" i="5"/>
  <c r="AD491" i="5"/>
  <c r="AD492" i="5"/>
  <c r="AD493" i="5"/>
  <c r="AD494" i="5"/>
  <c r="AD495" i="5"/>
  <c r="AD496" i="5"/>
  <c r="AD497" i="5"/>
  <c r="AD498" i="5"/>
  <c r="AD499" i="5"/>
  <c r="AD500" i="5"/>
  <c r="AD501" i="5"/>
  <c r="AU501" i="5" s="1"/>
  <c r="AC101" i="5"/>
  <c r="AC102" i="5"/>
  <c r="AC103" i="5"/>
  <c r="AC104" i="5"/>
  <c r="AC105" i="5"/>
  <c r="AC106" i="5"/>
  <c r="AC107" i="5"/>
  <c r="AC108" i="5"/>
  <c r="AC109" i="5"/>
  <c r="AC110" i="5"/>
  <c r="AC111" i="5"/>
  <c r="AC112" i="5"/>
  <c r="AC113" i="5"/>
  <c r="AC114" i="5"/>
  <c r="AC115" i="5"/>
  <c r="AC116" i="5"/>
  <c r="AC117" i="5"/>
  <c r="AC118" i="5"/>
  <c r="AC119" i="5"/>
  <c r="AC120" i="5"/>
  <c r="AC121" i="5"/>
  <c r="AC122" i="5"/>
  <c r="AC123" i="5"/>
  <c r="AC124" i="5"/>
  <c r="AC125" i="5"/>
  <c r="AC126" i="5"/>
  <c r="AC127" i="5"/>
  <c r="AC128" i="5"/>
  <c r="AC129" i="5"/>
  <c r="AC130" i="5"/>
  <c r="AC131" i="5"/>
  <c r="AC132" i="5"/>
  <c r="AC133" i="5"/>
  <c r="AC134" i="5"/>
  <c r="AC135" i="5"/>
  <c r="AC136" i="5"/>
  <c r="AC137" i="5"/>
  <c r="AC138" i="5"/>
  <c r="AC139" i="5"/>
  <c r="AC140" i="5"/>
  <c r="AC141" i="5"/>
  <c r="AC142" i="5"/>
  <c r="AC143" i="5"/>
  <c r="AC144" i="5"/>
  <c r="AC145" i="5"/>
  <c r="AC146" i="5"/>
  <c r="AC147" i="5"/>
  <c r="AC148" i="5"/>
  <c r="AC149" i="5"/>
  <c r="AC150" i="5"/>
  <c r="AC151" i="5"/>
  <c r="AC152" i="5"/>
  <c r="AC153" i="5"/>
  <c r="AC154" i="5"/>
  <c r="AC155" i="5"/>
  <c r="AC156" i="5"/>
  <c r="AC157" i="5"/>
  <c r="AC158" i="5"/>
  <c r="AC159" i="5"/>
  <c r="AC160" i="5"/>
  <c r="AC161" i="5"/>
  <c r="AC162" i="5"/>
  <c r="AC163" i="5"/>
  <c r="AC164" i="5"/>
  <c r="AC165" i="5"/>
  <c r="AC166" i="5"/>
  <c r="AC167" i="5"/>
  <c r="AC168" i="5"/>
  <c r="AC169" i="5"/>
  <c r="AC170" i="5"/>
  <c r="AC171" i="5"/>
  <c r="AC172" i="5"/>
  <c r="AC173" i="5"/>
  <c r="AC174" i="5"/>
  <c r="AC175" i="5"/>
  <c r="AC176" i="5"/>
  <c r="AC177" i="5"/>
  <c r="AC178" i="5"/>
  <c r="AC179" i="5"/>
  <c r="AC180" i="5"/>
  <c r="AC181" i="5"/>
  <c r="AC182" i="5"/>
  <c r="AC183" i="5"/>
  <c r="AC184" i="5"/>
  <c r="AC185" i="5"/>
  <c r="AC186" i="5"/>
  <c r="AC187" i="5"/>
  <c r="AC188" i="5"/>
  <c r="AC189" i="5"/>
  <c r="AC190" i="5"/>
  <c r="AC191" i="5"/>
  <c r="AC192" i="5"/>
  <c r="AC193" i="5"/>
  <c r="AC194" i="5"/>
  <c r="AC195" i="5"/>
  <c r="AC196" i="5"/>
  <c r="AC197" i="5"/>
  <c r="AC198" i="5"/>
  <c r="AC199" i="5"/>
  <c r="AC200" i="5"/>
  <c r="AC201" i="5"/>
  <c r="AC202" i="5"/>
  <c r="AC203" i="5"/>
  <c r="AC204" i="5"/>
  <c r="AC205" i="5"/>
  <c r="AC206" i="5"/>
  <c r="AC207" i="5"/>
  <c r="AC208" i="5"/>
  <c r="AC209" i="5"/>
  <c r="AC210" i="5"/>
  <c r="AC211" i="5"/>
  <c r="AC212" i="5"/>
  <c r="AC213" i="5"/>
  <c r="AC214" i="5"/>
  <c r="AC215" i="5"/>
  <c r="AC216" i="5"/>
  <c r="AC217" i="5"/>
  <c r="AC218" i="5"/>
  <c r="AC219" i="5"/>
  <c r="AC220" i="5"/>
  <c r="AC221" i="5"/>
  <c r="AC222" i="5"/>
  <c r="AC223" i="5"/>
  <c r="AC224" i="5"/>
  <c r="AC225" i="5"/>
  <c r="AC226" i="5"/>
  <c r="AC227" i="5"/>
  <c r="AC228" i="5"/>
  <c r="AC229" i="5"/>
  <c r="AC230" i="5"/>
  <c r="AC231" i="5"/>
  <c r="AC232" i="5"/>
  <c r="AC233" i="5"/>
  <c r="AC234" i="5"/>
  <c r="AC235" i="5"/>
  <c r="AC236" i="5"/>
  <c r="AC237" i="5"/>
  <c r="AC238" i="5"/>
  <c r="AC239" i="5"/>
  <c r="AC240" i="5"/>
  <c r="AC241" i="5"/>
  <c r="AC242" i="5"/>
  <c r="AC243" i="5"/>
  <c r="AC244" i="5"/>
  <c r="AC245" i="5"/>
  <c r="AC246" i="5"/>
  <c r="AC247" i="5"/>
  <c r="AC248" i="5"/>
  <c r="AC249" i="5"/>
  <c r="AC250" i="5"/>
  <c r="AC251" i="5"/>
  <c r="AC252" i="5"/>
  <c r="AC253" i="5"/>
  <c r="AC254" i="5"/>
  <c r="AC255" i="5"/>
  <c r="AC256" i="5"/>
  <c r="AC257" i="5"/>
  <c r="AC258" i="5"/>
  <c r="AC259" i="5"/>
  <c r="AC260" i="5"/>
  <c r="AC261" i="5"/>
  <c r="AC262" i="5"/>
  <c r="AC263" i="5"/>
  <c r="AC264" i="5"/>
  <c r="AC265" i="5"/>
  <c r="AC266" i="5"/>
  <c r="AC267" i="5"/>
  <c r="AC268" i="5"/>
  <c r="AC269" i="5"/>
  <c r="AC270" i="5"/>
  <c r="AC271" i="5"/>
  <c r="AC272" i="5"/>
  <c r="AC273" i="5"/>
  <c r="AC274" i="5"/>
  <c r="AC275" i="5"/>
  <c r="AC276" i="5"/>
  <c r="AC277" i="5"/>
  <c r="AC278" i="5"/>
  <c r="AC279" i="5"/>
  <c r="AC280" i="5"/>
  <c r="AC281" i="5"/>
  <c r="AC282" i="5"/>
  <c r="AC283" i="5"/>
  <c r="AC284" i="5"/>
  <c r="AC285" i="5"/>
  <c r="AC286" i="5"/>
  <c r="AC287" i="5"/>
  <c r="AC288" i="5"/>
  <c r="AC289" i="5"/>
  <c r="AC290" i="5"/>
  <c r="AC291" i="5"/>
  <c r="AC292" i="5"/>
  <c r="AC293" i="5"/>
  <c r="AC294" i="5"/>
  <c r="AC295" i="5"/>
  <c r="AC296" i="5"/>
  <c r="AC297" i="5"/>
  <c r="AC298" i="5"/>
  <c r="AC299" i="5"/>
  <c r="AC300" i="5"/>
  <c r="AC301" i="5"/>
  <c r="AC302" i="5"/>
  <c r="AC303" i="5"/>
  <c r="AC304" i="5"/>
  <c r="AC305" i="5"/>
  <c r="AC306" i="5"/>
  <c r="AC307" i="5"/>
  <c r="AC308" i="5"/>
  <c r="AC309" i="5"/>
  <c r="AC310" i="5"/>
  <c r="AC311" i="5"/>
  <c r="AC312" i="5"/>
  <c r="AC313" i="5"/>
  <c r="AC314" i="5"/>
  <c r="AC315" i="5"/>
  <c r="AC316" i="5"/>
  <c r="AC317" i="5"/>
  <c r="AC318" i="5"/>
  <c r="AC319" i="5"/>
  <c r="AC320" i="5"/>
  <c r="AC321" i="5"/>
  <c r="AC322" i="5"/>
  <c r="AC323" i="5"/>
  <c r="AC324" i="5"/>
  <c r="AC325" i="5"/>
  <c r="AC326" i="5"/>
  <c r="AC327" i="5"/>
  <c r="AC328" i="5"/>
  <c r="AC329" i="5"/>
  <c r="AC330" i="5"/>
  <c r="AC331" i="5"/>
  <c r="AC332" i="5"/>
  <c r="AC333" i="5"/>
  <c r="AC334" i="5"/>
  <c r="AC335" i="5"/>
  <c r="AC336" i="5"/>
  <c r="AC337" i="5"/>
  <c r="AC338" i="5"/>
  <c r="AC339" i="5"/>
  <c r="AC340" i="5"/>
  <c r="AC341" i="5"/>
  <c r="AC342" i="5"/>
  <c r="AC343" i="5"/>
  <c r="AC344" i="5"/>
  <c r="AC345" i="5"/>
  <c r="AC346" i="5"/>
  <c r="AC347" i="5"/>
  <c r="AC348" i="5"/>
  <c r="AC349" i="5"/>
  <c r="AC350" i="5"/>
  <c r="AC351" i="5"/>
  <c r="AC352" i="5"/>
  <c r="AC353" i="5"/>
  <c r="AC354" i="5"/>
  <c r="AC355" i="5"/>
  <c r="AC356" i="5"/>
  <c r="AC357" i="5"/>
  <c r="AC358" i="5"/>
  <c r="AC359" i="5"/>
  <c r="AC360" i="5"/>
  <c r="AC361" i="5"/>
  <c r="AC362" i="5"/>
  <c r="AC363" i="5"/>
  <c r="AC364" i="5"/>
  <c r="AC365" i="5"/>
  <c r="AC366" i="5"/>
  <c r="AC367" i="5"/>
  <c r="AC368" i="5"/>
  <c r="AC369" i="5"/>
  <c r="AC370" i="5"/>
  <c r="AC371" i="5"/>
  <c r="AC372" i="5"/>
  <c r="AC373" i="5"/>
  <c r="AC374" i="5"/>
  <c r="AC375" i="5"/>
  <c r="AC376" i="5"/>
  <c r="AC377" i="5"/>
  <c r="AC378" i="5"/>
  <c r="AC379" i="5"/>
  <c r="AC380" i="5"/>
  <c r="AC381" i="5"/>
  <c r="AC382" i="5"/>
  <c r="AC383" i="5"/>
  <c r="AC384" i="5"/>
  <c r="AC385" i="5"/>
  <c r="AC386" i="5"/>
  <c r="AC387" i="5"/>
  <c r="AC388" i="5"/>
  <c r="AC389" i="5"/>
  <c r="AC390" i="5"/>
  <c r="AC391" i="5"/>
  <c r="AC392" i="5"/>
  <c r="AC393" i="5"/>
  <c r="AC394" i="5"/>
  <c r="AC395" i="5"/>
  <c r="AC396" i="5"/>
  <c r="AC397" i="5"/>
  <c r="AC398" i="5"/>
  <c r="AC399" i="5"/>
  <c r="AC400" i="5"/>
  <c r="AC401" i="5"/>
  <c r="AC402" i="5"/>
  <c r="AC403" i="5"/>
  <c r="AC404" i="5"/>
  <c r="AC405" i="5"/>
  <c r="AC406" i="5"/>
  <c r="AC407" i="5"/>
  <c r="AC408" i="5"/>
  <c r="AC409" i="5"/>
  <c r="AC410" i="5"/>
  <c r="AC411" i="5"/>
  <c r="AC412" i="5"/>
  <c r="AC413" i="5"/>
  <c r="AC414" i="5"/>
  <c r="AC415" i="5"/>
  <c r="AC416" i="5"/>
  <c r="AC417" i="5"/>
  <c r="AC418" i="5"/>
  <c r="AC419" i="5"/>
  <c r="AC420" i="5"/>
  <c r="AC421" i="5"/>
  <c r="AC422" i="5"/>
  <c r="AC423" i="5"/>
  <c r="AC424" i="5"/>
  <c r="AC425" i="5"/>
  <c r="AC426" i="5"/>
  <c r="AC427" i="5"/>
  <c r="AC428" i="5"/>
  <c r="AC429" i="5"/>
  <c r="AC430" i="5"/>
  <c r="AC431" i="5"/>
  <c r="AC432" i="5"/>
  <c r="AC433" i="5"/>
  <c r="AC434" i="5"/>
  <c r="AC435" i="5"/>
  <c r="AC436" i="5"/>
  <c r="AC437" i="5"/>
  <c r="AC438" i="5"/>
  <c r="AC439" i="5"/>
  <c r="AC440" i="5"/>
  <c r="AC441" i="5"/>
  <c r="AC442" i="5"/>
  <c r="AC443" i="5"/>
  <c r="AC444" i="5"/>
  <c r="AC445" i="5"/>
  <c r="AC446" i="5"/>
  <c r="AC447" i="5"/>
  <c r="AC448" i="5"/>
  <c r="AC449" i="5"/>
  <c r="AC450" i="5"/>
  <c r="AC451" i="5"/>
  <c r="AC452" i="5"/>
  <c r="AC453" i="5"/>
  <c r="AC454" i="5"/>
  <c r="AC455" i="5"/>
  <c r="AC456" i="5"/>
  <c r="AC457" i="5"/>
  <c r="AC458" i="5"/>
  <c r="AC459" i="5"/>
  <c r="AC460" i="5"/>
  <c r="AC461" i="5"/>
  <c r="AC462" i="5"/>
  <c r="AC463" i="5"/>
  <c r="AC464" i="5"/>
  <c r="AC465" i="5"/>
  <c r="AC466" i="5"/>
  <c r="AC467" i="5"/>
  <c r="AC468" i="5"/>
  <c r="AC469" i="5"/>
  <c r="AC470" i="5"/>
  <c r="AC471" i="5"/>
  <c r="AC472" i="5"/>
  <c r="AC473" i="5"/>
  <c r="AC474" i="5"/>
  <c r="AC475" i="5"/>
  <c r="AC476" i="5"/>
  <c r="AC477" i="5"/>
  <c r="AC478" i="5"/>
  <c r="AC479" i="5"/>
  <c r="AC480" i="5"/>
  <c r="AC481" i="5"/>
  <c r="AC482" i="5"/>
  <c r="AC483" i="5"/>
  <c r="AC484" i="5"/>
  <c r="AC485" i="5"/>
  <c r="AC486" i="5"/>
  <c r="AC487" i="5"/>
  <c r="AC488" i="5"/>
  <c r="AC489" i="5"/>
  <c r="AC490" i="5"/>
  <c r="AC491" i="5"/>
  <c r="AC492" i="5"/>
  <c r="AC493" i="5"/>
  <c r="AC494" i="5"/>
  <c r="AC495" i="5"/>
  <c r="AC496" i="5"/>
  <c r="AC497" i="5"/>
  <c r="AC498" i="5"/>
  <c r="AC499" i="5"/>
  <c r="AC500" i="5"/>
  <c r="AC501" i="5"/>
  <c r="AT501" i="5" s="1"/>
  <c r="AB101" i="5"/>
  <c r="AB102" i="5"/>
  <c r="AB103" i="5"/>
  <c r="AB104" i="5"/>
  <c r="AB105" i="5"/>
  <c r="AB106" i="5"/>
  <c r="AB107" i="5"/>
  <c r="AB108" i="5"/>
  <c r="AB109" i="5"/>
  <c r="AB110" i="5"/>
  <c r="AB111" i="5"/>
  <c r="AB112" i="5"/>
  <c r="AB113" i="5"/>
  <c r="AB114" i="5"/>
  <c r="AB115" i="5"/>
  <c r="AB116" i="5"/>
  <c r="AB117" i="5"/>
  <c r="AB118" i="5"/>
  <c r="AB119" i="5"/>
  <c r="AB120" i="5"/>
  <c r="AB121" i="5"/>
  <c r="AB122" i="5"/>
  <c r="AB123" i="5"/>
  <c r="AB124" i="5"/>
  <c r="AB125" i="5"/>
  <c r="AB126" i="5"/>
  <c r="AB127" i="5"/>
  <c r="AB128" i="5"/>
  <c r="AB129" i="5"/>
  <c r="AB130" i="5"/>
  <c r="AB131" i="5"/>
  <c r="AB132" i="5"/>
  <c r="AB133" i="5"/>
  <c r="AB134" i="5"/>
  <c r="AB135" i="5"/>
  <c r="AB136" i="5"/>
  <c r="AB137" i="5"/>
  <c r="AB138" i="5"/>
  <c r="AB139" i="5"/>
  <c r="AB140" i="5"/>
  <c r="AB141" i="5"/>
  <c r="AB142" i="5"/>
  <c r="AB143" i="5"/>
  <c r="AB144" i="5"/>
  <c r="AB145" i="5"/>
  <c r="AB146" i="5"/>
  <c r="AB147" i="5"/>
  <c r="AB148" i="5"/>
  <c r="AB149" i="5"/>
  <c r="AB150" i="5"/>
  <c r="AB151" i="5"/>
  <c r="AB152" i="5"/>
  <c r="AB153" i="5"/>
  <c r="AB154" i="5"/>
  <c r="AB155" i="5"/>
  <c r="AB156" i="5"/>
  <c r="AB157" i="5"/>
  <c r="AB158" i="5"/>
  <c r="AB159" i="5"/>
  <c r="AB160" i="5"/>
  <c r="AB161" i="5"/>
  <c r="AB162" i="5"/>
  <c r="AB163" i="5"/>
  <c r="AB164" i="5"/>
  <c r="AB165" i="5"/>
  <c r="AB166" i="5"/>
  <c r="AB167" i="5"/>
  <c r="AB168" i="5"/>
  <c r="AB169" i="5"/>
  <c r="AB170" i="5"/>
  <c r="AB171" i="5"/>
  <c r="AB172" i="5"/>
  <c r="AB173" i="5"/>
  <c r="AB174" i="5"/>
  <c r="AB175" i="5"/>
  <c r="AB176" i="5"/>
  <c r="AB177" i="5"/>
  <c r="AB178" i="5"/>
  <c r="AB179" i="5"/>
  <c r="AB180" i="5"/>
  <c r="AB181" i="5"/>
  <c r="AB182" i="5"/>
  <c r="AB183" i="5"/>
  <c r="AB184" i="5"/>
  <c r="AB185" i="5"/>
  <c r="AB186" i="5"/>
  <c r="AB187" i="5"/>
  <c r="AB188" i="5"/>
  <c r="AB189" i="5"/>
  <c r="AB190" i="5"/>
  <c r="AB191" i="5"/>
  <c r="AB192" i="5"/>
  <c r="AB193" i="5"/>
  <c r="AB194" i="5"/>
  <c r="AB195" i="5"/>
  <c r="AB196" i="5"/>
  <c r="AB197" i="5"/>
  <c r="AB198" i="5"/>
  <c r="AB199" i="5"/>
  <c r="AB200" i="5"/>
  <c r="AB201" i="5"/>
  <c r="AB202" i="5"/>
  <c r="AB203" i="5"/>
  <c r="AB204" i="5"/>
  <c r="AB205" i="5"/>
  <c r="AB206" i="5"/>
  <c r="AB207" i="5"/>
  <c r="AB208" i="5"/>
  <c r="AB209" i="5"/>
  <c r="AB210" i="5"/>
  <c r="AB211" i="5"/>
  <c r="AB212" i="5"/>
  <c r="AB213" i="5"/>
  <c r="AB214" i="5"/>
  <c r="AB215" i="5"/>
  <c r="AB216" i="5"/>
  <c r="AB217" i="5"/>
  <c r="AB218" i="5"/>
  <c r="AB219" i="5"/>
  <c r="AB220" i="5"/>
  <c r="AB221" i="5"/>
  <c r="AB222" i="5"/>
  <c r="AB223" i="5"/>
  <c r="AB224" i="5"/>
  <c r="AB225" i="5"/>
  <c r="AB226" i="5"/>
  <c r="AB227" i="5"/>
  <c r="AB228" i="5"/>
  <c r="AB229" i="5"/>
  <c r="AB230" i="5"/>
  <c r="AB231" i="5"/>
  <c r="AB232" i="5"/>
  <c r="AB233" i="5"/>
  <c r="AB234" i="5"/>
  <c r="AB235" i="5"/>
  <c r="AB236" i="5"/>
  <c r="AB237" i="5"/>
  <c r="AB238" i="5"/>
  <c r="AB239" i="5"/>
  <c r="AB240" i="5"/>
  <c r="AB241" i="5"/>
  <c r="AB242" i="5"/>
  <c r="AB243" i="5"/>
  <c r="AB244" i="5"/>
  <c r="AB245" i="5"/>
  <c r="AB246" i="5"/>
  <c r="AB247" i="5"/>
  <c r="AB248" i="5"/>
  <c r="AB249" i="5"/>
  <c r="AB250" i="5"/>
  <c r="AB251" i="5"/>
  <c r="AB252" i="5"/>
  <c r="AB253" i="5"/>
  <c r="AB254" i="5"/>
  <c r="AB255" i="5"/>
  <c r="AB256" i="5"/>
  <c r="AB257" i="5"/>
  <c r="AB258" i="5"/>
  <c r="AB259" i="5"/>
  <c r="AB260" i="5"/>
  <c r="AB261" i="5"/>
  <c r="AB262" i="5"/>
  <c r="AB263" i="5"/>
  <c r="AB264" i="5"/>
  <c r="AB265" i="5"/>
  <c r="AB266" i="5"/>
  <c r="AB267" i="5"/>
  <c r="AB268" i="5"/>
  <c r="AB269" i="5"/>
  <c r="AB270" i="5"/>
  <c r="AB271" i="5"/>
  <c r="AB272" i="5"/>
  <c r="AB273" i="5"/>
  <c r="AB274" i="5"/>
  <c r="AB275" i="5"/>
  <c r="AB276" i="5"/>
  <c r="AB277" i="5"/>
  <c r="AB278" i="5"/>
  <c r="AB279" i="5"/>
  <c r="AB280" i="5"/>
  <c r="AB281" i="5"/>
  <c r="AB282" i="5"/>
  <c r="AB283" i="5"/>
  <c r="AB284" i="5"/>
  <c r="AB285" i="5"/>
  <c r="AB286" i="5"/>
  <c r="AB287" i="5"/>
  <c r="AB288" i="5"/>
  <c r="AB289" i="5"/>
  <c r="AB290" i="5"/>
  <c r="AB291" i="5"/>
  <c r="AB292" i="5"/>
  <c r="AB293" i="5"/>
  <c r="AB294" i="5"/>
  <c r="AB295" i="5"/>
  <c r="AB296" i="5"/>
  <c r="AB297" i="5"/>
  <c r="AB298" i="5"/>
  <c r="AB299" i="5"/>
  <c r="AB300" i="5"/>
  <c r="AB301" i="5"/>
  <c r="AB302" i="5"/>
  <c r="AB303" i="5"/>
  <c r="AB304" i="5"/>
  <c r="AB305" i="5"/>
  <c r="AB306" i="5"/>
  <c r="AB307" i="5"/>
  <c r="AB308" i="5"/>
  <c r="AB309" i="5"/>
  <c r="AB310" i="5"/>
  <c r="AB311" i="5"/>
  <c r="AB312" i="5"/>
  <c r="AB313" i="5"/>
  <c r="AB314" i="5"/>
  <c r="AB315" i="5"/>
  <c r="AB316" i="5"/>
  <c r="AB317" i="5"/>
  <c r="AB318" i="5"/>
  <c r="AB319" i="5"/>
  <c r="AB320" i="5"/>
  <c r="AB321" i="5"/>
  <c r="AB322" i="5"/>
  <c r="AB323" i="5"/>
  <c r="AB324" i="5"/>
  <c r="AB325" i="5"/>
  <c r="AB326" i="5"/>
  <c r="AB327" i="5"/>
  <c r="AB328" i="5"/>
  <c r="AB329" i="5"/>
  <c r="AB330" i="5"/>
  <c r="AB331" i="5"/>
  <c r="AB332" i="5"/>
  <c r="AB333" i="5"/>
  <c r="AB334" i="5"/>
  <c r="AB335" i="5"/>
  <c r="AB336" i="5"/>
  <c r="AB337" i="5"/>
  <c r="AB338" i="5"/>
  <c r="AB339" i="5"/>
  <c r="AB340" i="5"/>
  <c r="AB341" i="5"/>
  <c r="AB342" i="5"/>
  <c r="AB343" i="5"/>
  <c r="AB344" i="5"/>
  <c r="AB345" i="5"/>
  <c r="AB346" i="5"/>
  <c r="AB347" i="5"/>
  <c r="AB348" i="5"/>
  <c r="AB349" i="5"/>
  <c r="AB350" i="5"/>
  <c r="AB351" i="5"/>
  <c r="AB352" i="5"/>
  <c r="AB353" i="5"/>
  <c r="AB354" i="5"/>
  <c r="AB355" i="5"/>
  <c r="AB356" i="5"/>
  <c r="AB357" i="5"/>
  <c r="AB358" i="5"/>
  <c r="AB359" i="5"/>
  <c r="AB360" i="5"/>
  <c r="AB361" i="5"/>
  <c r="AB362" i="5"/>
  <c r="AB363" i="5"/>
  <c r="AB364" i="5"/>
  <c r="AB365" i="5"/>
  <c r="AB366" i="5"/>
  <c r="AB367" i="5"/>
  <c r="AB368" i="5"/>
  <c r="AB369" i="5"/>
  <c r="AB370" i="5"/>
  <c r="AB371" i="5"/>
  <c r="AB372" i="5"/>
  <c r="AB373" i="5"/>
  <c r="AB374" i="5"/>
  <c r="AB375" i="5"/>
  <c r="AB376" i="5"/>
  <c r="AB377" i="5"/>
  <c r="AB378" i="5"/>
  <c r="AB379" i="5"/>
  <c r="AB380" i="5"/>
  <c r="AB381" i="5"/>
  <c r="AB382" i="5"/>
  <c r="AB383" i="5"/>
  <c r="AB384" i="5"/>
  <c r="AB385" i="5"/>
  <c r="AB386" i="5"/>
  <c r="AB387" i="5"/>
  <c r="AB388" i="5"/>
  <c r="AB389" i="5"/>
  <c r="AB390" i="5"/>
  <c r="AB391" i="5"/>
  <c r="AB392" i="5"/>
  <c r="AB393" i="5"/>
  <c r="AB394" i="5"/>
  <c r="AB395" i="5"/>
  <c r="AB396" i="5"/>
  <c r="AB397" i="5"/>
  <c r="AB398" i="5"/>
  <c r="AB399" i="5"/>
  <c r="AB400" i="5"/>
  <c r="AB401" i="5"/>
  <c r="AB402" i="5"/>
  <c r="AB403" i="5"/>
  <c r="AB404" i="5"/>
  <c r="AB405" i="5"/>
  <c r="AB406" i="5"/>
  <c r="AB407" i="5"/>
  <c r="AB408" i="5"/>
  <c r="AB409" i="5"/>
  <c r="AB410" i="5"/>
  <c r="AB411" i="5"/>
  <c r="AB412" i="5"/>
  <c r="AB413" i="5"/>
  <c r="AB414" i="5"/>
  <c r="AB415" i="5"/>
  <c r="AB416" i="5"/>
  <c r="AB417" i="5"/>
  <c r="AB418" i="5"/>
  <c r="AB419" i="5"/>
  <c r="AB420" i="5"/>
  <c r="AB421" i="5"/>
  <c r="AB422" i="5"/>
  <c r="AB423" i="5"/>
  <c r="AB424" i="5"/>
  <c r="AB425" i="5"/>
  <c r="AB426" i="5"/>
  <c r="AB427" i="5"/>
  <c r="AB428" i="5"/>
  <c r="AB429" i="5"/>
  <c r="AB430" i="5"/>
  <c r="AB431" i="5"/>
  <c r="AB432" i="5"/>
  <c r="AB433" i="5"/>
  <c r="AB434" i="5"/>
  <c r="AB435" i="5"/>
  <c r="AB436" i="5"/>
  <c r="AB437" i="5"/>
  <c r="AB438" i="5"/>
  <c r="AB439" i="5"/>
  <c r="AB440" i="5"/>
  <c r="AB441" i="5"/>
  <c r="AB442" i="5"/>
  <c r="AB443" i="5"/>
  <c r="AB444" i="5"/>
  <c r="AB445" i="5"/>
  <c r="AB446" i="5"/>
  <c r="AB447" i="5"/>
  <c r="AB448" i="5"/>
  <c r="AB449" i="5"/>
  <c r="AB450" i="5"/>
  <c r="AB451" i="5"/>
  <c r="AB452" i="5"/>
  <c r="AB453" i="5"/>
  <c r="AB454" i="5"/>
  <c r="AB455" i="5"/>
  <c r="AB456" i="5"/>
  <c r="AB457" i="5"/>
  <c r="AB458" i="5"/>
  <c r="AB459" i="5"/>
  <c r="AB460" i="5"/>
  <c r="AB461" i="5"/>
  <c r="AB462" i="5"/>
  <c r="AB463" i="5"/>
  <c r="AB464" i="5"/>
  <c r="AB465" i="5"/>
  <c r="AB466" i="5"/>
  <c r="AB467" i="5"/>
  <c r="AB468" i="5"/>
  <c r="AB469" i="5"/>
  <c r="AB470" i="5"/>
  <c r="AB471" i="5"/>
  <c r="AB472" i="5"/>
  <c r="AB473" i="5"/>
  <c r="AB474" i="5"/>
  <c r="AB475" i="5"/>
  <c r="AB476" i="5"/>
  <c r="AB477" i="5"/>
  <c r="AB478" i="5"/>
  <c r="AB479" i="5"/>
  <c r="AB480" i="5"/>
  <c r="AB481" i="5"/>
  <c r="AB482" i="5"/>
  <c r="AB483" i="5"/>
  <c r="AB484" i="5"/>
  <c r="AB485" i="5"/>
  <c r="AB486" i="5"/>
  <c r="AB487" i="5"/>
  <c r="AB488" i="5"/>
  <c r="AB489" i="5"/>
  <c r="AB490" i="5"/>
  <c r="AB491" i="5"/>
  <c r="AB492" i="5"/>
  <c r="AB493" i="5"/>
  <c r="AB494" i="5"/>
  <c r="AB495" i="5"/>
  <c r="AB496" i="5"/>
  <c r="AB497" i="5"/>
  <c r="AB498" i="5"/>
  <c r="AB499" i="5"/>
  <c r="AB500" i="5"/>
  <c r="AB501" i="5"/>
  <c r="AS501" i="5" s="1"/>
  <c r="AA101" i="5"/>
  <c r="AA102" i="5"/>
  <c r="AA103" i="5"/>
  <c r="AA104" i="5"/>
  <c r="AA105" i="5"/>
  <c r="AA106" i="5"/>
  <c r="AA107" i="5"/>
  <c r="AA108" i="5"/>
  <c r="AA109" i="5"/>
  <c r="AA110" i="5"/>
  <c r="AA111" i="5"/>
  <c r="AA112" i="5"/>
  <c r="AA113" i="5"/>
  <c r="AA114" i="5"/>
  <c r="AA115" i="5"/>
  <c r="AA116" i="5"/>
  <c r="AA117" i="5"/>
  <c r="AA118" i="5"/>
  <c r="AA119" i="5"/>
  <c r="AA120" i="5"/>
  <c r="AA121" i="5"/>
  <c r="AA122" i="5"/>
  <c r="AA123" i="5"/>
  <c r="AA124" i="5"/>
  <c r="AA125" i="5"/>
  <c r="AA126" i="5"/>
  <c r="AA127" i="5"/>
  <c r="AA128" i="5"/>
  <c r="AA129" i="5"/>
  <c r="AA130" i="5"/>
  <c r="AA131" i="5"/>
  <c r="AA132" i="5"/>
  <c r="AA133" i="5"/>
  <c r="AA134" i="5"/>
  <c r="AA135" i="5"/>
  <c r="AA136" i="5"/>
  <c r="AA137" i="5"/>
  <c r="AA138" i="5"/>
  <c r="AA139" i="5"/>
  <c r="AA140" i="5"/>
  <c r="AA141" i="5"/>
  <c r="AA142" i="5"/>
  <c r="AA143" i="5"/>
  <c r="AA144" i="5"/>
  <c r="AA145" i="5"/>
  <c r="AA146" i="5"/>
  <c r="AA147" i="5"/>
  <c r="AA148" i="5"/>
  <c r="AA149" i="5"/>
  <c r="AA150" i="5"/>
  <c r="AA151" i="5"/>
  <c r="AA152" i="5"/>
  <c r="AA153" i="5"/>
  <c r="AA154" i="5"/>
  <c r="AA155" i="5"/>
  <c r="AA156" i="5"/>
  <c r="AA157" i="5"/>
  <c r="AA158" i="5"/>
  <c r="AA159" i="5"/>
  <c r="AA160" i="5"/>
  <c r="AA161" i="5"/>
  <c r="AA162" i="5"/>
  <c r="AA163" i="5"/>
  <c r="AA164" i="5"/>
  <c r="AA165" i="5"/>
  <c r="AA166" i="5"/>
  <c r="AA167" i="5"/>
  <c r="AA168" i="5"/>
  <c r="AA169" i="5"/>
  <c r="AA170" i="5"/>
  <c r="AA171" i="5"/>
  <c r="AA172" i="5"/>
  <c r="AA173" i="5"/>
  <c r="AA174" i="5"/>
  <c r="AA175" i="5"/>
  <c r="AA176" i="5"/>
  <c r="AA177" i="5"/>
  <c r="AA178" i="5"/>
  <c r="AA179" i="5"/>
  <c r="AA180" i="5"/>
  <c r="AA181" i="5"/>
  <c r="AA182" i="5"/>
  <c r="AA183" i="5"/>
  <c r="AA184" i="5"/>
  <c r="AA185" i="5"/>
  <c r="AA186" i="5"/>
  <c r="AA187" i="5"/>
  <c r="AA188" i="5"/>
  <c r="AA189" i="5"/>
  <c r="AA190" i="5"/>
  <c r="AA191" i="5"/>
  <c r="AA192" i="5"/>
  <c r="AA193" i="5"/>
  <c r="AA194" i="5"/>
  <c r="AA195" i="5"/>
  <c r="AA196" i="5"/>
  <c r="AA197" i="5"/>
  <c r="AA198" i="5"/>
  <c r="AA199" i="5"/>
  <c r="AA200" i="5"/>
  <c r="AA201" i="5"/>
  <c r="AA202" i="5"/>
  <c r="AA203" i="5"/>
  <c r="AA204" i="5"/>
  <c r="AA205" i="5"/>
  <c r="AA206" i="5"/>
  <c r="AA207" i="5"/>
  <c r="AA208" i="5"/>
  <c r="AA209" i="5"/>
  <c r="AA210" i="5"/>
  <c r="AA211" i="5"/>
  <c r="AA212" i="5"/>
  <c r="AA213" i="5"/>
  <c r="AA214" i="5"/>
  <c r="AA215" i="5"/>
  <c r="AA216" i="5"/>
  <c r="AA217" i="5"/>
  <c r="AA218" i="5"/>
  <c r="AA219" i="5"/>
  <c r="AA220" i="5"/>
  <c r="AA221" i="5"/>
  <c r="AA222" i="5"/>
  <c r="AA223" i="5"/>
  <c r="AA224" i="5"/>
  <c r="AA225" i="5"/>
  <c r="AA226" i="5"/>
  <c r="AA227" i="5"/>
  <c r="AA228" i="5"/>
  <c r="AA229" i="5"/>
  <c r="AA230" i="5"/>
  <c r="AA231" i="5"/>
  <c r="AA232" i="5"/>
  <c r="AA233" i="5"/>
  <c r="AA234" i="5"/>
  <c r="AA235" i="5"/>
  <c r="AA236" i="5"/>
  <c r="AA237" i="5"/>
  <c r="AA238" i="5"/>
  <c r="AA239" i="5"/>
  <c r="AA240" i="5"/>
  <c r="AA241" i="5"/>
  <c r="AA242" i="5"/>
  <c r="AA243" i="5"/>
  <c r="AA244" i="5"/>
  <c r="AA245" i="5"/>
  <c r="AA246" i="5"/>
  <c r="AA247" i="5"/>
  <c r="AA248" i="5"/>
  <c r="AA249" i="5"/>
  <c r="AA250" i="5"/>
  <c r="AA251" i="5"/>
  <c r="AA252" i="5"/>
  <c r="AA253" i="5"/>
  <c r="AA254" i="5"/>
  <c r="AA255" i="5"/>
  <c r="AA256" i="5"/>
  <c r="AA257" i="5"/>
  <c r="AA258" i="5"/>
  <c r="AA259" i="5"/>
  <c r="AA260" i="5"/>
  <c r="AA261" i="5"/>
  <c r="AA262" i="5"/>
  <c r="AA263" i="5"/>
  <c r="AA264" i="5"/>
  <c r="AA265" i="5"/>
  <c r="AA266" i="5"/>
  <c r="AA267" i="5"/>
  <c r="AA268" i="5"/>
  <c r="AA269" i="5"/>
  <c r="AA270" i="5"/>
  <c r="AA271" i="5"/>
  <c r="AA272" i="5"/>
  <c r="AA273" i="5"/>
  <c r="AA274" i="5"/>
  <c r="AA275" i="5"/>
  <c r="AA276" i="5"/>
  <c r="AA277" i="5"/>
  <c r="AA278" i="5"/>
  <c r="AA279" i="5"/>
  <c r="AA280" i="5"/>
  <c r="AA281" i="5"/>
  <c r="AA282" i="5"/>
  <c r="AA283" i="5"/>
  <c r="AA284" i="5"/>
  <c r="AA285" i="5"/>
  <c r="AA286" i="5"/>
  <c r="AA287" i="5"/>
  <c r="AA288" i="5"/>
  <c r="AA289" i="5"/>
  <c r="AA290" i="5"/>
  <c r="AA291" i="5"/>
  <c r="AA292" i="5"/>
  <c r="AA293" i="5"/>
  <c r="AA294" i="5"/>
  <c r="AA295" i="5"/>
  <c r="AA296" i="5"/>
  <c r="AA297" i="5"/>
  <c r="AA298" i="5"/>
  <c r="AA299" i="5"/>
  <c r="AA300" i="5"/>
  <c r="AA301" i="5"/>
  <c r="AA302" i="5"/>
  <c r="AA303" i="5"/>
  <c r="AA304" i="5"/>
  <c r="AA305" i="5"/>
  <c r="AA306" i="5"/>
  <c r="AA307" i="5"/>
  <c r="AA308" i="5"/>
  <c r="AA309" i="5"/>
  <c r="AA310" i="5"/>
  <c r="AA311" i="5"/>
  <c r="AA312" i="5"/>
  <c r="AA313" i="5"/>
  <c r="AA314" i="5"/>
  <c r="AA315" i="5"/>
  <c r="AA316" i="5"/>
  <c r="AA317" i="5"/>
  <c r="AA318" i="5"/>
  <c r="AA319" i="5"/>
  <c r="AA320" i="5"/>
  <c r="AA321" i="5"/>
  <c r="AA322" i="5"/>
  <c r="AA323" i="5"/>
  <c r="AA324" i="5"/>
  <c r="AA325" i="5"/>
  <c r="AA326" i="5"/>
  <c r="AA327" i="5"/>
  <c r="AA328" i="5"/>
  <c r="AA329" i="5"/>
  <c r="AA330" i="5"/>
  <c r="AA331" i="5"/>
  <c r="AA332" i="5"/>
  <c r="AA333" i="5"/>
  <c r="AA334" i="5"/>
  <c r="AA335" i="5"/>
  <c r="AA336" i="5"/>
  <c r="AA337" i="5"/>
  <c r="AA338" i="5"/>
  <c r="AA339" i="5"/>
  <c r="AA340" i="5"/>
  <c r="AA341" i="5"/>
  <c r="AA342" i="5"/>
  <c r="AA343" i="5"/>
  <c r="AA344" i="5"/>
  <c r="AA345" i="5"/>
  <c r="AA346" i="5"/>
  <c r="AA347" i="5"/>
  <c r="AA348" i="5"/>
  <c r="AA349" i="5"/>
  <c r="AA350" i="5"/>
  <c r="AA351" i="5"/>
  <c r="AA352" i="5"/>
  <c r="AA353" i="5"/>
  <c r="AA354" i="5"/>
  <c r="AA355" i="5"/>
  <c r="AA356" i="5"/>
  <c r="AA357" i="5"/>
  <c r="AA358" i="5"/>
  <c r="AA359" i="5"/>
  <c r="AA360" i="5"/>
  <c r="AA361" i="5"/>
  <c r="AA362" i="5"/>
  <c r="AA363" i="5"/>
  <c r="AA364" i="5"/>
  <c r="AA365" i="5"/>
  <c r="AA366" i="5"/>
  <c r="AA367" i="5"/>
  <c r="AA368" i="5"/>
  <c r="AA369" i="5"/>
  <c r="AA370" i="5"/>
  <c r="AA371" i="5"/>
  <c r="AA372" i="5"/>
  <c r="AA373" i="5"/>
  <c r="AA374" i="5"/>
  <c r="AA375" i="5"/>
  <c r="AA376" i="5"/>
  <c r="AA377" i="5"/>
  <c r="AA378" i="5"/>
  <c r="AA379" i="5"/>
  <c r="AA380" i="5"/>
  <c r="AA381" i="5"/>
  <c r="AA382" i="5"/>
  <c r="AA383" i="5"/>
  <c r="AA384" i="5"/>
  <c r="AA385" i="5"/>
  <c r="AA386" i="5"/>
  <c r="AA387" i="5"/>
  <c r="AA388" i="5"/>
  <c r="AA389" i="5"/>
  <c r="AA390" i="5"/>
  <c r="AA391" i="5"/>
  <c r="AA392" i="5"/>
  <c r="AA393" i="5"/>
  <c r="AA394" i="5"/>
  <c r="AA395" i="5"/>
  <c r="AA396" i="5"/>
  <c r="AA397" i="5"/>
  <c r="AA398" i="5"/>
  <c r="AA399" i="5"/>
  <c r="AA400" i="5"/>
  <c r="AA401" i="5"/>
  <c r="AA402" i="5"/>
  <c r="AA403" i="5"/>
  <c r="AA404" i="5"/>
  <c r="AA405" i="5"/>
  <c r="AA406" i="5"/>
  <c r="AA407" i="5"/>
  <c r="AA408" i="5"/>
  <c r="AA409" i="5"/>
  <c r="AA410" i="5"/>
  <c r="AA411" i="5"/>
  <c r="AA412" i="5"/>
  <c r="AA413" i="5"/>
  <c r="AA414" i="5"/>
  <c r="AA415" i="5"/>
  <c r="AA416" i="5"/>
  <c r="AA417" i="5"/>
  <c r="AA418" i="5"/>
  <c r="AA419" i="5"/>
  <c r="AA420" i="5"/>
  <c r="AA421" i="5"/>
  <c r="AA422" i="5"/>
  <c r="AA423" i="5"/>
  <c r="AA424" i="5"/>
  <c r="AA425" i="5"/>
  <c r="AA426" i="5"/>
  <c r="AA427" i="5"/>
  <c r="AA428" i="5"/>
  <c r="AA429" i="5"/>
  <c r="AA430" i="5"/>
  <c r="AA431" i="5"/>
  <c r="AA432" i="5"/>
  <c r="AA433" i="5"/>
  <c r="AA434" i="5"/>
  <c r="AA435" i="5"/>
  <c r="AA436" i="5"/>
  <c r="AA437" i="5"/>
  <c r="AA438" i="5"/>
  <c r="AA439" i="5"/>
  <c r="AA440" i="5"/>
  <c r="AA441" i="5"/>
  <c r="AA442" i="5"/>
  <c r="AA443" i="5"/>
  <c r="AA444" i="5"/>
  <c r="AA445" i="5"/>
  <c r="AA446" i="5"/>
  <c r="AA447" i="5"/>
  <c r="AA448" i="5"/>
  <c r="AA449" i="5"/>
  <c r="AA450" i="5"/>
  <c r="AA451" i="5"/>
  <c r="AA452" i="5"/>
  <c r="AA453" i="5"/>
  <c r="AA454" i="5"/>
  <c r="AA455" i="5"/>
  <c r="AA456" i="5"/>
  <c r="AA457" i="5"/>
  <c r="AA458" i="5"/>
  <c r="AA459" i="5"/>
  <c r="AA460" i="5"/>
  <c r="AA461" i="5"/>
  <c r="AA462" i="5"/>
  <c r="AA463" i="5"/>
  <c r="AA464" i="5"/>
  <c r="AA465" i="5"/>
  <c r="AA466" i="5"/>
  <c r="AA467" i="5"/>
  <c r="AA468" i="5"/>
  <c r="AA469" i="5"/>
  <c r="AA470" i="5"/>
  <c r="AA471" i="5"/>
  <c r="AA472" i="5"/>
  <c r="AA473" i="5"/>
  <c r="AA474" i="5"/>
  <c r="AA475" i="5"/>
  <c r="AA476" i="5"/>
  <c r="AA477" i="5"/>
  <c r="AA478" i="5"/>
  <c r="AA479" i="5"/>
  <c r="AA480" i="5"/>
  <c r="AA481" i="5"/>
  <c r="AA482" i="5"/>
  <c r="AA483" i="5"/>
  <c r="AA484" i="5"/>
  <c r="AA485" i="5"/>
  <c r="AA486" i="5"/>
  <c r="AA487" i="5"/>
  <c r="AA488" i="5"/>
  <c r="AA489" i="5"/>
  <c r="AA490" i="5"/>
  <c r="AA491" i="5"/>
  <c r="AA492" i="5"/>
  <c r="AA493" i="5"/>
  <c r="AA494" i="5"/>
  <c r="AA495" i="5"/>
  <c r="AA496" i="5"/>
  <c r="AA497" i="5"/>
  <c r="AA498" i="5"/>
  <c r="AA499" i="5"/>
  <c r="AA500" i="5"/>
  <c r="AA501" i="5"/>
  <c r="AR501" i="5" s="1"/>
  <c r="Z101" i="5"/>
  <c r="Z102" i="5"/>
  <c r="Z103" i="5"/>
  <c r="Z104" i="5"/>
  <c r="Z105" i="5"/>
  <c r="Z106" i="5"/>
  <c r="Z107" i="5"/>
  <c r="Z108" i="5"/>
  <c r="Z109" i="5"/>
  <c r="Z110" i="5"/>
  <c r="Z111" i="5"/>
  <c r="Z112" i="5"/>
  <c r="Z113" i="5"/>
  <c r="Z114" i="5"/>
  <c r="Z115" i="5"/>
  <c r="Z116" i="5"/>
  <c r="Z117" i="5"/>
  <c r="Z118" i="5"/>
  <c r="Z119" i="5"/>
  <c r="Z120" i="5"/>
  <c r="Z121" i="5"/>
  <c r="Z122" i="5"/>
  <c r="Z123" i="5"/>
  <c r="Z124" i="5"/>
  <c r="Z125" i="5"/>
  <c r="Z126" i="5"/>
  <c r="Z127" i="5"/>
  <c r="Z128" i="5"/>
  <c r="Z129" i="5"/>
  <c r="Z130" i="5"/>
  <c r="Z131" i="5"/>
  <c r="Z132" i="5"/>
  <c r="Z133" i="5"/>
  <c r="Z134" i="5"/>
  <c r="Z135" i="5"/>
  <c r="Z136" i="5"/>
  <c r="Z137" i="5"/>
  <c r="Z138" i="5"/>
  <c r="Z139" i="5"/>
  <c r="Z140" i="5"/>
  <c r="Z141" i="5"/>
  <c r="Z142" i="5"/>
  <c r="Z143" i="5"/>
  <c r="Z144" i="5"/>
  <c r="Z145" i="5"/>
  <c r="Z146" i="5"/>
  <c r="Z147" i="5"/>
  <c r="Z148" i="5"/>
  <c r="Z149" i="5"/>
  <c r="Z150" i="5"/>
  <c r="Z151" i="5"/>
  <c r="Z152" i="5"/>
  <c r="Z153" i="5"/>
  <c r="Z154" i="5"/>
  <c r="Z155" i="5"/>
  <c r="Z156" i="5"/>
  <c r="Z157" i="5"/>
  <c r="Z158" i="5"/>
  <c r="Z159" i="5"/>
  <c r="Z160" i="5"/>
  <c r="Z161" i="5"/>
  <c r="Z162" i="5"/>
  <c r="Z163" i="5"/>
  <c r="Z164" i="5"/>
  <c r="Z165" i="5"/>
  <c r="Z166" i="5"/>
  <c r="Z167" i="5"/>
  <c r="Z168" i="5"/>
  <c r="Z169" i="5"/>
  <c r="Z170" i="5"/>
  <c r="Z171" i="5"/>
  <c r="Z172" i="5"/>
  <c r="Z173" i="5"/>
  <c r="Z174" i="5"/>
  <c r="Z175" i="5"/>
  <c r="Z176" i="5"/>
  <c r="Z177" i="5"/>
  <c r="Z178" i="5"/>
  <c r="Z179" i="5"/>
  <c r="Z180" i="5"/>
  <c r="Z181" i="5"/>
  <c r="Z182" i="5"/>
  <c r="Z183" i="5"/>
  <c r="Z184" i="5"/>
  <c r="Z185" i="5"/>
  <c r="Z186" i="5"/>
  <c r="Z187" i="5"/>
  <c r="Z188" i="5"/>
  <c r="Z189" i="5"/>
  <c r="Z190" i="5"/>
  <c r="Z191" i="5"/>
  <c r="Z192" i="5"/>
  <c r="Z193" i="5"/>
  <c r="Z194" i="5"/>
  <c r="Z195" i="5"/>
  <c r="Z196" i="5"/>
  <c r="Z197" i="5"/>
  <c r="Z198" i="5"/>
  <c r="Z199" i="5"/>
  <c r="Z200" i="5"/>
  <c r="Z201" i="5"/>
  <c r="Z202" i="5"/>
  <c r="Z203" i="5"/>
  <c r="Z204" i="5"/>
  <c r="Z205" i="5"/>
  <c r="Z206" i="5"/>
  <c r="Z207" i="5"/>
  <c r="Z208" i="5"/>
  <c r="Z209" i="5"/>
  <c r="Z210" i="5"/>
  <c r="Z211" i="5"/>
  <c r="Z212" i="5"/>
  <c r="Z213" i="5"/>
  <c r="Z214" i="5"/>
  <c r="Z215" i="5"/>
  <c r="Z216" i="5"/>
  <c r="Z217" i="5"/>
  <c r="Z218" i="5"/>
  <c r="Z219" i="5"/>
  <c r="Z220" i="5"/>
  <c r="Z221" i="5"/>
  <c r="Z222" i="5"/>
  <c r="Z223" i="5"/>
  <c r="Z224" i="5"/>
  <c r="Z225" i="5"/>
  <c r="Z226" i="5"/>
  <c r="Z227" i="5"/>
  <c r="Z228" i="5"/>
  <c r="Z229" i="5"/>
  <c r="Z230" i="5"/>
  <c r="Z231" i="5"/>
  <c r="Z232" i="5"/>
  <c r="Z233" i="5"/>
  <c r="Z234" i="5"/>
  <c r="Z235" i="5"/>
  <c r="Z236" i="5"/>
  <c r="Z237" i="5"/>
  <c r="Z238" i="5"/>
  <c r="Z239" i="5"/>
  <c r="Z240" i="5"/>
  <c r="Z241" i="5"/>
  <c r="Z242" i="5"/>
  <c r="Z243" i="5"/>
  <c r="Z244" i="5"/>
  <c r="Z245" i="5"/>
  <c r="Z246" i="5"/>
  <c r="Z247" i="5"/>
  <c r="Z248" i="5"/>
  <c r="Z249" i="5"/>
  <c r="Z250" i="5"/>
  <c r="Z251" i="5"/>
  <c r="Z252" i="5"/>
  <c r="Z253" i="5"/>
  <c r="Z254" i="5"/>
  <c r="Z255" i="5"/>
  <c r="Z256" i="5"/>
  <c r="Z257" i="5"/>
  <c r="Z258" i="5"/>
  <c r="Z259" i="5"/>
  <c r="Z260" i="5"/>
  <c r="Z261" i="5"/>
  <c r="Z262" i="5"/>
  <c r="Z263" i="5"/>
  <c r="Z264" i="5"/>
  <c r="Z265" i="5"/>
  <c r="Z266" i="5"/>
  <c r="Z267" i="5"/>
  <c r="Z268" i="5"/>
  <c r="Z269" i="5"/>
  <c r="Z270" i="5"/>
  <c r="Z271" i="5"/>
  <c r="Z272" i="5"/>
  <c r="Z273" i="5"/>
  <c r="Z274" i="5"/>
  <c r="Z275" i="5"/>
  <c r="Z276" i="5"/>
  <c r="Z277" i="5"/>
  <c r="Z278" i="5"/>
  <c r="Z279" i="5"/>
  <c r="Z280" i="5"/>
  <c r="Z281" i="5"/>
  <c r="Z282" i="5"/>
  <c r="Z283" i="5"/>
  <c r="Z284" i="5"/>
  <c r="Z285" i="5"/>
  <c r="Z286" i="5"/>
  <c r="Z287" i="5"/>
  <c r="Z288" i="5"/>
  <c r="Z289" i="5"/>
  <c r="Z290" i="5"/>
  <c r="Z291" i="5"/>
  <c r="Z292" i="5"/>
  <c r="Z293" i="5"/>
  <c r="Z294" i="5"/>
  <c r="Z295" i="5"/>
  <c r="Z296" i="5"/>
  <c r="Z297" i="5"/>
  <c r="Z298" i="5"/>
  <c r="Z299" i="5"/>
  <c r="Z300" i="5"/>
  <c r="Z301" i="5"/>
  <c r="Z302" i="5"/>
  <c r="Z303" i="5"/>
  <c r="Z304" i="5"/>
  <c r="Z305" i="5"/>
  <c r="Z306" i="5"/>
  <c r="Z307" i="5"/>
  <c r="Z308" i="5"/>
  <c r="Z309" i="5"/>
  <c r="Z310" i="5"/>
  <c r="Z311" i="5"/>
  <c r="Z312" i="5"/>
  <c r="Z313" i="5"/>
  <c r="Z314" i="5"/>
  <c r="Z315" i="5"/>
  <c r="Z316" i="5"/>
  <c r="Z317" i="5"/>
  <c r="Z318" i="5"/>
  <c r="Z319" i="5"/>
  <c r="Z320" i="5"/>
  <c r="Z321" i="5"/>
  <c r="Z322" i="5"/>
  <c r="Z323" i="5"/>
  <c r="Z324" i="5"/>
  <c r="Z325" i="5"/>
  <c r="Z326" i="5"/>
  <c r="Z327" i="5"/>
  <c r="Z328" i="5"/>
  <c r="Z329" i="5"/>
  <c r="Z330" i="5"/>
  <c r="Z331" i="5"/>
  <c r="Z332" i="5"/>
  <c r="Z333" i="5"/>
  <c r="Z334" i="5"/>
  <c r="Z335" i="5"/>
  <c r="Z336" i="5"/>
  <c r="Z337" i="5"/>
  <c r="Z338" i="5"/>
  <c r="Z339" i="5"/>
  <c r="Z340" i="5"/>
  <c r="Z341" i="5"/>
  <c r="Z342" i="5"/>
  <c r="Z343" i="5"/>
  <c r="Z344" i="5"/>
  <c r="Z345" i="5"/>
  <c r="Z346" i="5"/>
  <c r="Z347" i="5"/>
  <c r="Z348" i="5"/>
  <c r="Z349" i="5"/>
  <c r="Z350" i="5"/>
  <c r="Z351" i="5"/>
  <c r="Z352" i="5"/>
  <c r="Z353" i="5"/>
  <c r="Z354" i="5"/>
  <c r="Z355" i="5"/>
  <c r="Z356" i="5"/>
  <c r="Z357" i="5"/>
  <c r="Z358" i="5"/>
  <c r="Z359" i="5"/>
  <c r="Z360" i="5"/>
  <c r="Z361" i="5"/>
  <c r="Z362" i="5"/>
  <c r="Z363" i="5"/>
  <c r="Z364" i="5"/>
  <c r="Z365" i="5"/>
  <c r="Z366" i="5"/>
  <c r="Z367" i="5"/>
  <c r="Z368" i="5"/>
  <c r="Z369" i="5"/>
  <c r="Z370" i="5"/>
  <c r="Z371" i="5"/>
  <c r="Z372" i="5"/>
  <c r="Z373" i="5"/>
  <c r="Z374" i="5"/>
  <c r="Z375" i="5"/>
  <c r="Z376" i="5"/>
  <c r="Z377" i="5"/>
  <c r="Z378" i="5"/>
  <c r="Z379" i="5"/>
  <c r="Z380" i="5"/>
  <c r="Z381" i="5"/>
  <c r="Z382" i="5"/>
  <c r="Z383" i="5"/>
  <c r="Z384" i="5"/>
  <c r="Z385" i="5"/>
  <c r="Z386" i="5"/>
  <c r="Z387" i="5"/>
  <c r="Z388" i="5"/>
  <c r="Z389" i="5"/>
  <c r="Z390" i="5"/>
  <c r="Z391" i="5"/>
  <c r="Z392" i="5"/>
  <c r="Z393" i="5"/>
  <c r="Z394" i="5"/>
  <c r="Z395" i="5"/>
  <c r="Z396" i="5"/>
  <c r="Z397" i="5"/>
  <c r="Z398" i="5"/>
  <c r="Z399" i="5"/>
  <c r="Z400" i="5"/>
  <c r="Z401" i="5"/>
  <c r="Z402" i="5"/>
  <c r="Z403" i="5"/>
  <c r="Z404" i="5"/>
  <c r="Z405" i="5"/>
  <c r="Z406" i="5"/>
  <c r="Z407" i="5"/>
  <c r="Z408" i="5"/>
  <c r="Z409" i="5"/>
  <c r="Z410" i="5"/>
  <c r="Z411" i="5"/>
  <c r="Z412" i="5"/>
  <c r="Z413" i="5"/>
  <c r="Z414" i="5"/>
  <c r="Z415" i="5"/>
  <c r="Z416" i="5"/>
  <c r="Z417" i="5"/>
  <c r="Z418" i="5"/>
  <c r="Z419" i="5"/>
  <c r="Z420" i="5"/>
  <c r="Z421" i="5"/>
  <c r="Z422" i="5"/>
  <c r="Z423" i="5"/>
  <c r="Z424" i="5"/>
  <c r="Z425" i="5"/>
  <c r="Z426" i="5"/>
  <c r="Z427" i="5"/>
  <c r="Z428" i="5"/>
  <c r="Z429" i="5"/>
  <c r="Z430" i="5"/>
  <c r="Z431" i="5"/>
  <c r="Z432" i="5"/>
  <c r="Z433" i="5"/>
  <c r="Z434" i="5"/>
  <c r="Z435" i="5"/>
  <c r="Z436" i="5"/>
  <c r="Z437" i="5"/>
  <c r="Z438" i="5"/>
  <c r="Z439" i="5"/>
  <c r="Z440" i="5"/>
  <c r="Z441" i="5"/>
  <c r="Z442" i="5"/>
  <c r="Z443" i="5"/>
  <c r="Z444" i="5"/>
  <c r="Z445" i="5"/>
  <c r="Z446" i="5"/>
  <c r="Z447" i="5"/>
  <c r="Z448" i="5"/>
  <c r="Z449" i="5"/>
  <c r="Z450" i="5"/>
  <c r="Z451" i="5"/>
  <c r="Z452" i="5"/>
  <c r="Z453" i="5"/>
  <c r="Z454" i="5"/>
  <c r="Z455" i="5"/>
  <c r="Z456" i="5"/>
  <c r="Z457" i="5"/>
  <c r="Z458" i="5"/>
  <c r="Z459" i="5"/>
  <c r="Z460" i="5"/>
  <c r="Z461" i="5"/>
  <c r="Z462" i="5"/>
  <c r="Z463" i="5"/>
  <c r="Z464" i="5"/>
  <c r="Z465" i="5"/>
  <c r="Z466" i="5"/>
  <c r="Z467" i="5"/>
  <c r="Z468" i="5"/>
  <c r="Z469" i="5"/>
  <c r="Z470" i="5"/>
  <c r="Z471" i="5"/>
  <c r="Z472" i="5"/>
  <c r="Z473" i="5"/>
  <c r="Z474" i="5"/>
  <c r="Z475" i="5"/>
  <c r="Z476" i="5"/>
  <c r="Z477" i="5"/>
  <c r="Z478" i="5"/>
  <c r="Z479" i="5"/>
  <c r="Z480" i="5"/>
  <c r="Z481" i="5"/>
  <c r="Z482" i="5"/>
  <c r="Z483" i="5"/>
  <c r="Z484" i="5"/>
  <c r="Z485" i="5"/>
  <c r="Z486" i="5"/>
  <c r="Z487" i="5"/>
  <c r="Z488" i="5"/>
  <c r="Z489" i="5"/>
  <c r="Z490" i="5"/>
  <c r="Z491" i="5"/>
  <c r="Z492" i="5"/>
  <c r="Z493" i="5"/>
  <c r="Z494" i="5"/>
  <c r="Z495" i="5"/>
  <c r="Z496" i="5"/>
  <c r="Z497" i="5"/>
  <c r="Z498" i="5"/>
  <c r="Z499" i="5"/>
  <c r="Z500" i="5"/>
  <c r="Z501" i="5"/>
  <c r="AQ501" i="5" s="1"/>
  <c r="Y101" i="5"/>
  <c r="Y102" i="5"/>
  <c r="Y103" i="5"/>
  <c r="Y104" i="5"/>
  <c r="Y105" i="5"/>
  <c r="Y106" i="5"/>
  <c r="Y107" i="5"/>
  <c r="Y108" i="5"/>
  <c r="Y109" i="5"/>
  <c r="Y110" i="5"/>
  <c r="Y111" i="5"/>
  <c r="Y112" i="5"/>
  <c r="Y113" i="5"/>
  <c r="Y114" i="5"/>
  <c r="Y115" i="5"/>
  <c r="Y116" i="5"/>
  <c r="Y117" i="5"/>
  <c r="Y118" i="5"/>
  <c r="Y119" i="5"/>
  <c r="Y120" i="5"/>
  <c r="Y121" i="5"/>
  <c r="Y122" i="5"/>
  <c r="Y123" i="5"/>
  <c r="Y124" i="5"/>
  <c r="Y125" i="5"/>
  <c r="Y126" i="5"/>
  <c r="Y127" i="5"/>
  <c r="Y128" i="5"/>
  <c r="Y129" i="5"/>
  <c r="Y130" i="5"/>
  <c r="Y131" i="5"/>
  <c r="Y132" i="5"/>
  <c r="Y133" i="5"/>
  <c r="Y134" i="5"/>
  <c r="Y135" i="5"/>
  <c r="Y136" i="5"/>
  <c r="Y137" i="5"/>
  <c r="Y138" i="5"/>
  <c r="Y139" i="5"/>
  <c r="Y140" i="5"/>
  <c r="Y141" i="5"/>
  <c r="Y142" i="5"/>
  <c r="Y143" i="5"/>
  <c r="Y144" i="5"/>
  <c r="Y145" i="5"/>
  <c r="Y146" i="5"/>
  <c r="Y147" i="5"/>
  <c r="Y148" i="5"/>
  <c r="Y149" i="5"/>
  <c r="Y150" i="5"/>
  <c r="Y151" i="5"/>
  <c r="Y152" i="5"/>
  <c r="Y153" i="5"/>
  <c r="Y154" i="5"/>
  <c r="Y155" i="5"/>
  <c r="Y156" i="5"/>
  <c r="Y157" i="5"/>
  <c r="Y158" i="5"/>
  <c r="Y159" i="5"/>
  <c r="Y160" i="5"/>
  <c r="Y161" i="5"/>
  <c r="Y162" i="5"/>
  <c r="Y163" i="5"/>
  <c r="Y164" i="5"/>
  <c r="Y165" i="5"/>
  <c r="Y166" i="5"/>
  <c r="Y167" i="5"/>
  <c r="Y168" i="5"/>
  <c r="Y169" i="5"/>
  <c r="Y170" i="5"/>
  <c r="Y171" i="5"/>
  <c r="Y172" i="5"/>
  <c r="Y173" i="5"/>
  <c r="Y174" i="5"/>
  <c r="Y175" i="5"/>
  <c r="Y176" i="5"/>
  <c r="Y177" i="5"/>
  <c r="Y178" i="5"/>
  <c r="Y179" i="5"/>
  <c r="Y180" i="5"/>
  <c r="Y181" i="5"/>
  <c r="Y182" i="5"/>
  <c r="Y183" i="5"/>
  <c r="Y184" i="5"/>
  <c r="Y185" i="5"/>
  <c r="Y186" i="5"/>
  <c r="Y187" i="5"/>
  <c r="Y188" i="5"/>
  <c r="Y189" i="5"/>
  <c r="Y190" i="5"/>
  <c r="Y191" i="5"/>
  <c r="Y192" i="5"/>
  <c r="Y193" i="5"/>
  <c r="Y194" i="5"/>
  <c r="Y195" i="5"/>
  <c r="Y196" i="5"/>
  <c r="Y197" i="5"/>
  <c r="Y198" i="5"/>
  <c r="Y199" i="5"/>
  <c r="Y200" i="5"/>
  <c r="Y201" i="5"/>
  <c r="Y202" i="5"/>
  <c r="Y203" i="5"/>
  <c r="Y204" i="5"/>
  <c r="Y205" i="5"/>
  <c r="Y206" i="5"/>
  <c r="Y207" i="5"/>
  <c r="Y208" i="5"/>
  <c r="Y209" i="5"/>
  <c r="Y210" i="5"/>
  <c r="Y211" i="5"/>
  <c r="Y212" i="5"/>
  <c r="Y213" i="5"/>
  <c r="Y214" i="5"/>
  <c r="Y215" i="5"/>
  <c r="Y216" i="5"/>
  <c r="Y217" i="5"/>
  <c r="Y218" i="5"/>
  <c r="Y219" i="5"/>
  <c r="Y220" i="5"/>
  <c r="Y221" i="5"/>
  <c r="Y222" i="5"/>
  <c r="Y223" i="5"/>
  <c r="Y224" i="5"/>
  <c r="Y225" i="5"/>
  <c r="Y226" i="5"/>
  <c r="Y227" i="5"/>
  <c r="Y228" i="5"/>
  <c r="Y229" i="5"/>
  <c r="Y230" i="5"/>
  <c r="Y231" i="5"/>
  <c r="Y232" i="5"/>
  <c r="Y233" i="5"/>
  <c r="Y234" i="5"/>
  <c r="Y235" i="5"/>
  <c r="Y236" i="5"/>
  <c r="Y237" i="5"/>
  <c r="Y238" i="5"/>
  <c r="Y239" i="5"/>
  <c r="Y240" i="5"/>
  <c r="Y241" i="5"/>
  <c r="Y242" i="5"/>
  <c r="Y243" i="5"/>
  <c r="Y244" i="5"/>
  <c r="Y245" i="5"/>
  <c r="Y246" i="5"/>
  <c r="Y247" i="5"/>
  <c r="Y248" i="5"/>
  <c r="Y249" i="5"/>
  <c r="Y250" i="5"/>
  <c r="Y251" i="5"/>
  <c r="Y252" i="5"/>
  <c r="Y253" i="5"/>
  <c r="Y254" i="5"/>
  <c r="Y255" i="5"/>
  <c r="Y256" i="5"/>
  <c r="Y257" i="5"/>
  <c r="Y258" i="5"/>
  <c r="Y259" i="5"/>
  <c r="Y260" i="5"/>
  <c r="Y261" i="5"/>
  <c r="Y262" i="5"/>
  <c r="Y263" i="5"/>
  <c r="Y264" i="5"/>
  <c r="Y265" i="5"/>
  <c r="Y266" i="5"/>
  <c r="Y267" i="5"/>
  <c r="Y268" i="5"/>
  <c r="Y269" i="5"/>
  <c r="Y270" i="5"/>
  <c r="Y271" i="5"/>
  <c r="Y272" i="5"/>
  <c r="Y273" i="5"/>
  <c r="Y274" i="5"/>
  <c r="Y275" i="5"/>
  <c r="Y276" i="5"/>
  <c r="Y277" i="5"/>
  <c r="Y278" i="5"/>
  <c r="Y279" i="5"/>
  <c r="Y280" i="5"/>
  <c r="Y281" i="5"/>
  <c r="Y282" i="5"/>
  <c r="Y283" i="5"/>
  <c r="Y284" i="5"/>
  <c r="Y285" i="5"/>
  <c r="Y286" i="5"/>
  <c r="Y287" i="5"/>
  <c r="Y288" i="5"/>
  <c r="Y289" i="5"/>
  <c r="Y290" i="5"/>
  <c r="Y291" i="5"/>
  <c r="Y292" i="5"/>
  <c r="Y293" i="5"/>
  <c r="Y294" i="5"/>
  <c r="Y295" i="5"/>
  <c r="Y296" i="5"/>
  <c r="Y297" i="5"/>
  <c r="Y298" i="5"/>
  <c r="Y299" i="5"/>
  <c r="Y300" i="5"/>
  <c r="Y301" i="5"/>
  <c r="Y302" i="5"/>
  <c r="Y303" i="5"/>
  <c r="Y304" i="5"/>
  <c r="Y305" i="5"/>
  <c r="Y306" i="5"/>
  <c r="Y307" i="5"/>
  <c r="Y308" i="5"/>
  <c r="Y309" i="5"/>
  <c r="Y310" i="5"/>
  <c r="Y311" i="5"/>
  <c r="Y312" i="5"/>
  <c r="Y313" i="5"/>
  <c r="Y314" i="5"/>
  <c r="Y315" i="5"/>
  <c r="Y316" i="5"/>
  <c r="Y317" i="5"/>
  <c r="Y318" i="5"/>
  <c r="Y319" i="5"/>
  <c r="Y320" i="5"/>
  <c r="Y321" i="5"/>
  <c r="Y322" i="5"/>
  <c r="Y323" i="5"/>
  <c r="Y324" i="5"/>
  <c r="Y325" i="5"/>
  <c r="Y326" i="5"/>
  <c r="Y327" i="5"/>
  <c r="Y328" i="5"/>
  <c r="Y329" i="5"/>
  <c r="Y330" i="5"/>
  <c r="Y331" i="5"/>
  <c r="Y332" i="5"/>
  <c r="Y333" i="5"/>
  <c r="Y334" i="5"/>
  <c r="Y335" i="5"/>
  <c r="Y336" i="5"/>
  <c r="Y337" i="5"/>
  <c r="Y338" i="5"/>
  <c r="Y339" i="5"/>
  <c r="Y340" i="5"/>
  <c r="Y341" i="5"/>
  <c r="Y342" i="5"/>
  <c r="Y343" i="5"/>
  <c r="Y344" i="5"/>
  <c r="Y345" i="5"/>
  <c r="Y346" i="5"/>
  <c r="Y347" i="5"/>
  <c r="Y348" i="5"/>
  <c r="Y349" i="5"/>
  <c r="Y350" i="5"/>
  <c r="Y351" i="5"/>
  <c r="Y352" i="5"/>
  <c r="Y353" i="5"/>
  <c r="Y354" i="5"/>
  <c r="Y355" i="5"/>
  <c r="Y356" i="5"/>
  <c r="Y357" i="5"/>
  <c r="Y358" i="5"/>
  <c r="Y359" i="5"/>
  <c r="Y360" i="5"/>
  <c r="Y361" i="5"/>
  <c r="Y362" i="5"/>
  <c r="Y363" i="5"/>
  <c r="Y364" i="5"/>
  <c r="Y365" i="5"/>
  <c r="Y366" i="5"/>
  <c r="Y367" i="5"/>
  <c r="Y368" i="5"/>
  <c r="Y369" i="5"/>
  <c r="Y370" i="5"/>
  <c r="Y371" i="5"/>
  <c r="Y372" i="5"/>
  <c r="Y373" i="5"/>
  <c r="Y374" i="5"/>
  <c r="Y375" i="5"/>
  <c r="Y376" i="5"/>
  <c r="Y377" i="5"/>
  <c r="Y378" i="5"/>
  <c r="Y379" i="5"/>
  <c r="Y380" i="5"/>
  <c r="Y381" i="5"/>
  <c r="Y382" i="5"/>
  <c r="Y383" i="5"/>
  <c r="Y384" i="5"/>
  <c r="Y385" i="5"/>
  <c r="Y386" i="5"/>
  <c r="Y387" i="5"/>
  <c r="Y388" i="5"/>
  <c r="Y389" i="5"/>
  <c r="Y390" i="5"/>
  <c r="Y391" i="5"/>
  <c r="Y392" i="5"/>
  <c r="Y393" i="5"/>
  <c r="Y394" i="5"/>
  <c r="Y395" i="5"/>
  <c r="Y396" i="5"/>
  <c r="Y397" i="5"/>
  <c r="Y398" i="5"/>
  <c r="Y399" i="5"/>
  <c r="Y400" i="5"/>
  <c r="Y401" i="5"/>
  <c r="Y402" i="5"/>
  <c r="Y403" i="5"/>
  <c r="Y404" i="5"/>
  <c r="Y405" i="5"/>
  <c r="Y406" i="5"/>
  <c r="Y407" i="5"/>
  <c r="Y408" i="5"/>
  <c r="Y409" i="5"/>
  <c r="Y410" i="5"/>
  <c r="Y411" i="5"/>
  <c r="Y412" i="5"/>
  <c r="Y413" i="5"/>
  <c r="Y414" i="5"/>
  <c r="Y415" i="5"/>
  <c r="Y416" i="5"/>
  <c r="Y417" i="5"/>
  <c r="Y418" i="5"/>
  <c r="Y419" i="5"/>
  <c r="Y420" i="5"/>
  <c r="Y421" i="5"/>
  <c r="Y422" i="5"/>
  <c r="Y423" i="5"/>
  <c r="Y424" i="5"/>
  <c r="Y425" i="5"/>
  <c r="Y426" i="5"/>
  <c r="Y427" i="5"/>
  <c r="Y428" i="5"/>
  <c r="Y429" i="5"/>
  <c r="Y430" i="5"/>
  <c r="Y431" i="5"/>
  <c r="Y432" i="5"/>
  <c r="Y433" i="5"/>
  <c r="Y434" i="5"/>
  <c r="Y435" i="5"/>
  <c r="Y436" i="5"/>
  <c r="Y437" i="5"/>
  <c r="Y438" i="5"/>
  <c r="Y439" i="5"/>
  <c r="Y440" i="5"/>
  <c r="Y441" i="5"/>
  <c r="Y442" i="5"/>
  <c r="Y443" i="5"/>
  <c r="Y444" i="5"/>
  <c r="Y445" i="5"/>
  <c r="Y446" i="5"/>
  <c r="Y447" i="5"/>
  <c r="Y448" i="5"/>
  <c r="Y449" i="5"/>
  <c r="Y450" i="5"/>
  <c r="Y451" i="5"/>
  <c r="Y452" i="5"/>
  <c r="Y453" i="5"/>
  <c r="Y454" i="5"/>
  <c r="Y455" i="5"/>
  <c r="Y456" i="5"/>
  <c r="Y457" i="5"/>
  <c r="Y458" i="5"/>
  <c r="Y459" i="5"/>
  <c r="Y460" i="5"/>
  <c r="Y461" i="5"/>
  <c r="Y462" i="5"/>
  <c r="Y463" i="5"/>
  <c r="Y464" i="5"/>
  <c r="Y465" i="5"/>
  <c r="Y466" i="5"/>
  <c r="Y467" i="5"/>
  <c r="Y468" i="5"/>
  <c r="Y469" i="5"/>
  <c r="Y470" i="5"/>
  <c r="Y471" i="5"/>
  <c r="Y472" i="5"/>
  <c r="Y473" i="5"/>
  <c r="Y474" i="5"/>
  <c r="Y475" i="5"/>
  <c r="Y476" i="5"/>
  <c r="Y477" i="5"/>
  <c r="Y478" i="5"/>
  <c r="Y479" i="5"/>
  <c r="Y480" i="5"/>
  <c r="Y481" i="5"/>
  <c r="Y482" i="5"/>
  <c r="Y483" i="5"/>
  <c r="Y484" i="5"/>
  <c r="Y485" i="5"/>
  <c r="Y486" i="5"/>
  <c r="Y487" i="5"/>
  <c r="Y488" i="5"/>
  <c r="Y489" i="5"/>
  <c r="Y490" i="5"/>
  <c r="Y491" i="5"/>
  <c r="Y492" i="5"/>
  <c r="Y493" i="5"/>
  <c r="Y494" i="5"/>
  <c r="Y495" i="5"/>
  <c r="Y496" i="5"/>
  <c r="Y497" i="5"/>
  <c r="Y498" i="5"/>
  <c r="Y499" i="5"/>
  <c r="Y500" i="5"/>
  <c r="Y501" i="5"/>
  <c r="AP501" i="5" s="1"/>
  <c r="X106" i="5"/>
  <c r="X107" i="5"/>
  <c r="X108" i="5"/>
  <c r="X109" i="5"/>
  <c r="X110" i="5"/>
  <c r="X111" i="5"/>
  <c r="X112" i="5"/>
  <c r="X113" i="5"/>
  <c r="X114" i="5"/>
  <c r="X115" i="5"/>
  <c r="X116" i="5"/>
  <c r="X117" i="5"/>
  <c r="X118" i="5"/>
  <c r="X119" i="5"/>
  <c r="X120" i="5"/>
  <c r="X121" i="5"/>
  <c r="X122" i="5"/>
  <c r="X123" i="5"/>
  <c r="X124" i="5"/>
  <c r="X125" i="5"/>
  <c r="X126" i="5"/>
  <c r="X127" i="5"/>
  <c r="X128" i="5"/>
  <c r="X129" i="5"/>
  <c r="X130" i="5"/>
  <c r="X131" i="5"/>
  <c r="X132" i="5"/>
  <c r="X133" i="5"/>
  <c r="X134" i="5"/>
  <c r="X135" i="5"/>
  <c r="X136" i="5"/>
  <c r="X137" i="5"/>
  <c r="X138" i="5"/>
  <c r="X139" i="5"/>
  <c r="X140" i="5"/>
  <c r="X141" i="5"/>
  <c r="X142" i="5"/>
  <c r="X143" i="5"/>
  <c r="X144" i="5"/>
  <c r="X145" i="5"/>
  <c r="X146" i="5"/>
  <c r="X147" i="5"/>
  <c r="X148" i="5"/>
  <c r="X149" i="5"/>
  <c r="X150" i="5"/>
  <c r="X151" i="5"/>
  <c r="X152" i="5"/>
  <c r="X153" i="5"/>
  <c r="X154" i="5"/>
  <c r="X155" i="5"/>
  <c r="X156" i="5"/>
  <c r="X157" i="5"/>
  <c r="X158" i="5"/>
  <c r="X159" i="5"/>
  <c r="X160" i="5"/>
  <c r="X161" i="5"/>
  <c r="X162" i="5"/>
  <c r="X163" i="5"/>
  <c r="X164" i="5"/>
  <c r="X165" i="5"/>
  <c r="X166" i="5"/>
  <c r="X167" i="5"/>
  <c r="X168" i="5"/>
  <c r="X169" i="5"/>
  <c r="X170" i="5"/>
  <c r="X171" i="5"/>
  <c r="X172" i="5"/>
  <c r="X173" i="5"/>
  <c r="X174" i="5"/>
  <c r="X175" i="5"/>
  <c r="X176" i="5"/>
  <c r="X177" i="5"/>
  <c r="X178" i="5"/>
  <c r="X179" i="5"/>
  <c r="X180" i="5"/>
  <c r="X181" i="5"/>
  <c r="X182" i="5"/>
  <c r="X183" i="5"/>
  <c r="X184" i="5"/>
  <c r="X185" i="5"/>
  <c r="X186" i="5"/>
  <c r="X187" i="5"/>
  <c r="X188" i="5"/>
  <c r="X189" i="5"/>
  <c r="X190" i="5"/>
  <c r="X191" i="5"/>
  <c r="X192" i="5"/>
  <c r="X193" i="5"/>
  <c r="X194" i="5"/>
  <c r="X195" i="5"/>
  <c r="X196" i="5"/>
  <c r="X197" i="5"/>
  <c r="X198" i="5"/>
  <c r="X199" i="5"/>
  <c r="X200" i="5"/>
  <c r="X201" i="5"/>
  <c r="X202" i="5"/>
  <c r="X203" i="5"/>
  <c r="X204" i="5"/>
  <c r="X205" i="5"/>
  <c r="X206" i="5"/>
  <c r="X207" i="5"/>
  <c r="X208" i="5"/>
  <c r="X209" i="5"/>
  <c r="X210" i="5"/>
  <c r="X211" i="5"/>
  <c r="X212" i="5"/>
  <c r="X213" i="5"/>
  <c r="X214" i="5"/>
  <c r="X215" i="5"/>
  <c r="X216" i="5"/>
  <c r="X217" i="5"/>
  <c r="X218" i="5"/>
  <c r="X219" i="5"/>
  <c r="X220" i="5"/>
  <c r="X221" i="5"/>
  <c r="X222" i="5"/>
  <c r="X223" i="5"/>
  <c r="X224" i="5"/>
  <c r="X225" i="5"/>
  <c r="X226" i="5"/>
  <c r="X227" i="5"/>
  <c r="X228" i="5"/>
  <c r="X229" i="5"/>
  <c r="X230" i="5"/>
  <c r="X231" i="5"/>
  <c r="X232" i="5"/>
  <c r="X233" i="5"/>
  <c r="X234" i="5"/>
  <c r="X235" i="5"/>
  <c r="X236" i="5"/>
  <c r="X237" i="5"/>
  <c r="X238" i="5"/>
  <c r="X239" i="5"/>
  <c r="X240" i="5"/>
  <c r="X241" i="5"/>
  <c r="X242" i="5"/>
  <c r="X243" i="5"/>
  <c r="X244" i="5"/>
  <c r="X245" i="5"/>
  <c r="X246" i="5"/>
  <c r="X247" i="5"/>
  <c r="X248" i="5"/>
  <c r="X249" i="5"/>
  <c r="X250" i="5"/>
  <c r="X251" i="5"/>
  <c r="X252" i="5"/>
  <c r="X253" i="5"/>
  <c r="X254" i="5"/>
  <c r="X255" i="5"/>
  <c r="X256" i="5"/>
  <c r="X257" i="5"/>
  <c r="X258" i="5"/>
  <c r="X259" i="5"/>
  <c r="X260" i="5"/>
  <c r="X261" i="5"/>
  <c r="X262" i="5"/>
  <c r="X263" i="5"/>
  <c r="X264" i="5"/>
  <c r="X265" i="5"/>
  <c r="X266" i="5"/>
  <c r="X267" i="5"/>
  <c r="X268" i="5"/>
  <c r="X269" i="5"/>
  <c r="X270" i="5"/>
  <c r="X271" i="5"/>
  <c r="X272" i="5"/>
  <c r="X273" i="5"/>
  <c r="X274" i="5"/>
  <c r="X275" i="5"/>
  <c r="X276" i="5"/>
  <c r="X277" i="5"/>
  <c r="X278" i="5"/>
  <c r="X279" i="5"/>
  <c r="X280" i="5"/>
  <c r="X281" i="5"/>
  <c r="X282" i="5"/>
  <c r="X283" i="5"/>
  <c r="X284" i="5"/>
  <c r="X285" i="5"/>
  <c r="X286" i="5"/>
  <c r="X287" i="5"/>
  <c r="X288" i="5"/>
  <c r="X289" i="5"/>
  <c r="X290" i="5"/>
  <c r="X291" i="5"/>
  <c r="X292" i="5"/>
  <c r="X293" i="5"/>
  <c r="X294" i="5"/>
  <c r="X295" i="5"/>
  <c r="X296" i="5"/>
  <c r="X297" i="5"/>
  <c r="X298" i="5"/>
  <c r="X299" i="5"/>
  <c r="X300" i="5"/>
  <c r="X301" i="5"/>
  <c r="X302" i="5"/>
  <c r="X303" i="5"/>
  <c r="X304" i="5"/>
  <c r="X305" i="5"/>
  <c r="X306" i="5"/>
  <c r="X307" i="5"/>
  <c r="X308" i="5"/>
  <c r="X309" i="5"/>
  <c r="X310" i="5"/>
  <c r="X311" i="5"/>
  <c r="X312" i="5"/>
  <c r="X313" i="5"/>
  <c r="X314" i="5"/>
  <c r="X315" i="5"/>
  <c r="X316" i="5"/>
  <c r="X317" i="5"/>
  <c r="X318" i="5"/>
  <c r="X319" i="5"/>
  <c r="X320" i="5"/>
  <c r="X321" i="5"/>
  <c r="X322" i="5"/>
  <c r="X323" i="5"/>
  <c r="X324" i="5"/>
  <c r="X325" i="5"/>
  <c r="X326" i="5"/>
  <c r="X327" i="5"/>
  <c r="X328" i="5"/>
  <c r="X329" i="5"/>
  <c r="X330" i="5"/>
  <c r="X331" i="5"/>
  <c r="X332" i="5"/>
  <c r="X333" i="5"/>
  <c r="X334" i="5"/>
  <c r="X335" i="5"/>
  <c r="X336" i="5"/>
  <c r="X337" i="5"/>
  <c r="X338" i="5"/>
  <c r="X339" i="5"/>
  <c r="X340" i="5"/>
  <c r="X341" i="5"/>
  <c r="X342" i="5"/>
  <c r="X343" i="5"/>
  <c r="X344" i="5"/>
  <c r="X345" i="5"/>
  <c r="X346" i="5"/>
  <c r="X347" i="5"/>
  <c r="X348" i="5"/>
  <c r="X349" i="5"/>
  <c r="X350" i="5"/>
  <c r="X351" i="5"/>
  <c r="X352" i="5"/>
  <c r="X353" i="5"/>
  <c r="X354" i="5"/>
  <c r="X355" i="5"/>
  <c r="X356" i="5"/>
  <c r="X357" i="5"/>
  <c r="X358" i="5"/>
  <c r="X359" i="5"/>
  <c r="X360" i="5"/>
  <c r="X361" i="5"/>
  <c r="X362" i="5"/>
  <c r="X363" i="5"/>
  <c r="X364" i="5"/>
  <c r="X365" i="5"/>
  <c r="X366" i="5"/>
  <c r="X367" i="5"/>
  <c r="X368" i="5"/>
  <c r="X369" i="5"/>
  <c r="X370" i="5"/>
  <c r="X371" i="5"/>
  <c r="X372" i="5"/>
  <c r="X373" i="5"/>
  <c r="X374" i="5"/>
  <c r="X375" i="5"/>
  <c r="X376" i="5"/>
  <c r="X377" i="5"/>
  <c r="X378" i="5"/>
  <c r="X379" i="5"/>
  <c r="X380" i="5"/>
  <c r="X381" i="5"/>
  <c r="X382" i="5"/>
  <c r="X383" i="5"/>
  <c r="X384" i="5"/>
  <c r="X385" i="5"/>
  <c r="X386" i="5"/>
  <c r="X387" i="5"/>
  <c r="X388" i="5"/>
  <c r="X389" i="5"/>
  <c r="X390" i="5"/>
  <c r="X391" i="5"/>
  <c r="X392" i="5"/>
  <c r="X393" i="5"/>
  <c r="X394" i="5"/>
  <c r="X395" i="5"/>
  <c r="X396" i="5"/>
  <c r="X397" i="5"/>
  <c r="X398" i="5"/>
  <c r="X399" i="5"/>
  <c r="X400" i="5"/>
  <c r="X401" i="5"/>
  <c r="X402" i="5"/>
  <c r="X403" i="5"/>
  <c r="X404" i="5"/>
  <c r="X405" i="5"/>
  <c r="X406" i="5"/>
  <c r="X407" i="5"/>
  <c r="X408" i="5"/>
  <c r="X409" i="5"/>
  <c r="X410" i="5"/>
  <c r="X411" i="5"/>
  <c r="X412" i="5"/>
  <c r="X413" i="5"/>
  <c r="X414" i="5"/>
  <c r="X415" i="5"/>
  <c r="X416" i="5"/>
  <c r="X417" i="5"/>
  <c r="X418" i="5"/>
  <c r="X419" i="5"/>
  <c r="X420" i="5"/>
  <c r="X421" i="5"/>
  <c r="X422" i="5"/>
  <c r="X423" i="5"/>
  <c r="X424" i="5"/>
  <c r="X425" i="5"/>
  <c r="X426" i="5"/>
  <c r="X427" i="5"/>
  <c r="X428" i="5"/>
  <c r="X429" i="5"/>
  <c r="X430" i="5"/>
  <c r="X431" i="5"/>
  <c r="X432" i="5"/>
  <c r="X433" i="5"/>
  <c r="X434" i="5"/>
  <c r="X435" i="5"/>
  <c r="X436" i="5"/>
  <c r="X437" i="5"/>
  <c r="X438" i="5"/>
  <c r="X439" i="5"/>
  <c r="X440" i="5"/>
  <c r="X441" i="5"/>
  <c r="X442" i="5"/>
  <c r="X443" i="5"/>
  <c r="X444" i="5"/>
  <c r="X445" i="5"/>
  <c r="X446" i="5"/>
  <c r="X447" i="5"/>
  <c r="X448" i="5"/>
  <c r="X449" i="5"/>
  <c r="X450" i="5"/>
  <c r="X451" i="5"/>
  <c r="X452" i="5"/>
  <c r="X453" i="5"/>
  <c r="X454" i="5"/>
  <c r="X455" i="5"/>
  <c r="X456" i="5"/>
  <c r="X457" i="5"/>
  <c r="X458" i="5"/>
  <c r="X459" i="5"/>
  <c r="X460" i="5"/>
  <c r="X461" i="5"/>
  <c r="X462" i="5"/>
  <c r="X463" i="5"/>
  <c r="X464" i="5"/>
  <c r="X465" i="5"/>
  <c r="X466" i="5"/>
  <c r="X467" i="5"/>
  <c r="X468" i="5"/>
  <c r="X469" i="5"/>
  <c r="X470" i="5"/>
  <c r="X471" i="5"/>
  <c r="X472" i="5"/>
  <c r="X473" i="5"/>
  <c r="X474" i="5"/>
  <c r="X475" i="5"/>
  <c r="X476" i="5"/>
  <c r="X477" i="5"/>
  <c r="X478" i="5"/>
  <c r="X479" i="5"/>
  <c r="X480" i="5"/>
  <c r="X481" i="5"/>
  <c r="X482" i="5"/>
  <c r="X483" i="5"/>
  <c r="X484" i="5"/>
  <c r="X485" i="5"/>
  <c r="X486" i="5"/>
  <c r="X487" i="5"/>
  <c r="X488" i="5"/>
  <c r="X489" i="5"/>
  <c r="X490" i="5"/>
  <c r="X491" i="5"/>
  <c r="X492" i="5"/>
  <c r="X493" i="5"/>
  <c r="X494" i="5"/>
  <c r="X495" i="5"/>
  <c r="X496" i="5"/>
  <c r="X497" i="5"/>
  <c r="X498" i="5"/>
  <c r="X499" i="5"/>
  <c r="X500" i="5"/>
  <c r="X501" i="5"/>
  <c r="X101" i="5"/>
  <c r="X102" i="5"/>
  <c r="X103" i="5"/>
  <c r="X104" i="5"/>
  <c r="X105" i="5"/>
  <c r="R101" i="5"/>
  <c r="R102" i="5"/>
  <c r="R103" i="5"/>
  <c r="R104" i="5"/>
  <c r="R105" i="5"/>
  <c r="R106" i="5"/>
  <c r="R107" i="5"/>
  <c r="R108" i="5"/>
  <c r="R109" i="5"/>
  <c r="R110" i="5"/>
  <c r="R111" i="5"/>
  <c r="R112" i="5"/>
  <c r="R113" i="5"/>
  <c r="R114" i="5"/>
  <c r="R115" i="5"/>
  <c r="R116" i="5"/>
  <c r="R117" i="5"/>
  <c r="R118" i="5"/>
  <c r="R119" i="5"/>
  <c r="R120" i="5"/>
  <c r="R121" i="5"/>
  <c r="R122" i="5"/>
  <c r="R123" i="5"/>
  <c r="R124" i="5"/>
  <c r="R125" i="5"/>
  <c r="R126" i="5"/>
  <c r="R127" i="5"/>
  <c r="R128" i="5"/>
  <c r="R129" i="5"/>
  <c r="R130" i="5"/>
  <c r="R131" i="5"/>
  <c r="R132" i="5"/>
  <c r="R133" i="5"/>
  <c r="R134" i="5"/>
  <c r="R135" i="5"/>
  <c r="R136" i="5"/>
  <c r="R137" i="5"/>
  <c r="R138" i="5"/>
  <c r="R139" i="5"/>
  <c r="R140" i="5"/>
  <c r="R141" i="5"/>
  <c r="R142" i="5"/>
  <c r="R143" i="5"/>
  <c r="R144" i="5"/>
  <c r="R145" i="5"/>
  <c r="R146" i="5"/>
  <c r="R147" i="5"/>
  <c r="R148" i="5"/>
  <c r="R149" i="5"/>
  <c r="R150" i="5"/>
  <c r="R151" i="5"/>
  <c r="R152" i="5"/>
  <c r="R153" i="5"/>
  <c r="R154" i="5"/>
  <c r="R155" i="5"/>
  <c r="R156" i="5"/>
  <c r="R157" i="5"/>
  <c r="R158" i="5"/>
  <c r="R159" i="5"/>
  <c r="R160" i="5"/>
  <c r="R161" i="5"/>
  <c r="R162" i="5"/>
  <c r="R163" i="5"/>
  <c r="R164" i="5"/>
  <c r="R165" i="5"/>
  <c r="R166" i="5"/>
  <c r="R167" i="5"/>
  <c r="R168" i="5"/>
  <c r="R169" i="5"/>
  <c r="R170" i="5"/>
  <c r="R171" i="5"/>
  <c r="R172" i="5"/>
  <c r="R173" i="5"/>
  <c r="R174" i="5"/>
  <c r="R175" i="5"/>
  <c r="R176" i="5"/>
  <c r="R177" i="5"/>
  <c r="R178" i="5"/>
  <c r="R179" i="5"/>
  <c r="R180" i="5"/>
  <c r="R181" i="5"/>
  <c r="R182" i="5"/>
  <c r="R183" i="5"/>
  <c r="R184" i="5"/>
  <c r="R185" i="5"/>
  <c r="R186" i="5"/>
  <c r="R187" i="5"/>
  <c r="R188" i="5"/>
  <c r="R189" i="5"/>
  <c r="R190" i="5"/>
  <c r="R191" i="5"/>
  <c r="R192" i="5"/>
  <c r="R193" i="5"/>
  <c r="R194" i="5"/>
  <c r="R195" i="5"/>
  <c r="R196" i="5"/>
  <c r="R197" i="5"/>
  <c r="R198" i="5"/>
  <c r="R199" i="5"/>
  <c r="R200" i="5"/>
  <c r="R201" i="5"/>
  <c r="R202" i="5"/>
  <c r="R203" i="5"/>
  <c r="R204" i="5"/>
  <c r="R205" i="5"/>
  <c r="R206" i="5"/>
  <c r="R207" i="5"/>
  <c r="R208" i="5"/>
  <c r="R209" i="5"/>
  <c r="R210" i="5"/>
  <c r="R211" i="5"/>
  <c r="R212" i="5"/>
  <c r="R213" i="5"/>
  <c r="R214" i="5"/>
  <c r="R215" i="5"/>
  <c r="R216" i="5"/>
  <c r="R217" i="5"/>
  <c r="R218" i="5"/>
  <c r="R219" i="5"/>
  <c r="R220" i="5"/>
  <c r="R221" i="5"/>
  <c r="R222" i="5"/>
  <c r="R223" i="5"/>
  <c r="R224" i="5"/>
  <c r="R225" i="5"/>
  <c r="R226" i="5"/>
  <c r="R227" i="5"/>
  <c r="R228" i="5"/>
  <c r="R229" i="5"/>
  <c r="R230" i="5"/>
  <c r="R231" i="5"/>
  <c r="R232" i="5"/>
  <c r="R233" i="5"/>
  <c r="R234" i="5"/>
  <c r="R235" i="5"/>
  <c r="R236" i="5"/>
  <c r="R237" i="5"/>
  <c r="R238" i="5"/>
  <c r="R239" i="5"/>
  <c r="R240" i="5"/>
  <c r="R241" i="5"/>
  <c r="R242" i="5"/>
  <c r="R243" i="5"/>
  <c r="R244" i="5"/>
  <c r="R245" i="5"/>
  <c r="R246" i="5"/>
  <c r="R247" i="5"/>
  <c r="R248" i="5"/>
  <c r="R249" i="5"/>
  <c r="R250" i="5"/>
  <c r="R251" i="5"/>
  <c r="R252" i="5"/>
  <c r="R253" i="5"/>
  <c r="R254" i="5"/>
  <c r="R255" i="5"/>
  <c r="R256" i="5"/>
  <c r="R257" i="5"/>
  <c r="R258" i="5"/>
  <c r="R259" i="5"/>
  <c r="R260" i="5"/>
  <c r="R261" i="5"/>
  <c r="R262" i="5"/>
  <c r="R263" i="5"/>
  <c r="R264" i="5"/>
  <c r="R265" i="5"/>
  <c r="R266" i="5"/>
  <c r="R267" i="5"/>
  <c r="R268" i="5"/>
  <c r="R269" i="5"/>
  <c r="R270" i="5"/>
  <c r="R271" i="5"/>
  <c r="R272" i="5"/>
  <c r="R273" i="5"/>
  <c r="R274" i="5"/>
  <c r="R275" i="5"/>
  <c r="R276" i="5"/>
  <c r="R277" i="5"/>
  <c r="R278" i="5"/>
  <c r="R279" i="5"/>
  <c r="R280" i="5"/>
  <c r="R281" i="5"/>
  <c r="R282" i="5"/>
  <c r="R283" i="5"/>
  <c r="R284" i="5"/>
  <c r="R285" i="5"/>
  <c r="R286" i="5"/>
  <c r="R287" i="5"/>
  <c r="R288" i="5"/>
  <c r="R289" i="5"/>
  <c r="R290" i="5"/>
  <c r="R291" i="5"/>
  <c r="R292" i="5"/>
  <c r="R293" i="5"/>
  <c r="R294" i="5"/>
  <c r="R295" i="5"/>
  <c r="R296" i="5"/>
  <c r="R297" i="5"/>
  <c r="R298" i="5"/>
  <c r="R299" i="5"/>
  <c r="R300" i="5"/>
  <c r="R301" i="5"/>
  <c r="R302" i="5"/>
  <c r="R303" i="5"/>
  <c r="R304" i="5"/>
  <c r="R305" i="5"/>
  <c r="R306" i="5"/>
  <c r="R307" i="5"/>
  <c r="R308" i="5"/>
  <c r="R309" i="5"/>
  <c r="R310" i="5"/>
  <c r="R311" i="5"/>
  <c r="R312" i="5"/>
  <c r="R313" i="5"/>
  <c r="R314" i="5"/>
  <c r="R315" i="5"/>
  <c r="R316" i="5"/>
  <c r="R317" i="5"/>
  <c r="R318" i="5"/>
  <c r="R319" i="5"/>
  <c r="R320" i="5"/>
  <c r="R321" i="5"/>
  <c r="R322" i="5"/>
  <c r="R323" i="5"/>
  <c r="R324" i="5"/>
  <c r="R325" i="5"/>
  <c r="R326" i="5"/>
  <c r="R327" i="5"/>
  <c r="R328" i="5"/>
  <c r="R329" i="5"/>
  <c r="R330" i="5"/>
  <c r="R331" i="5"/>
  <c r="R332" i="5"/>
  <c r="R333" i="5"/>
  <c r="R334" i="5"/>
  <c r="R335" i="5"/>
  <c r="R336" i="5"/>
  <c r="R337" i="5"/>
  <c r="R338" i="5"/>
  <c r="R339" i="5"/>
  <c r="R340" i="5"/>
  <c r="R341" i="5"/>
  <c r="R342" i="5"/>
  <c r="R343" i="5"/>
  <c r="R344" i="5"/>
  <c r="R345" i="5"/>
  <c r="R346" i="5"/>
  <c r="R347" i="5"/>
  <c r="R348" i="5"/>
  <c r="R349" i="5"/>
  <c r="R350" i="5"/>
  <c r="R351" i="5"/>
  <c r="R352" i="5"/>
  <c r="R353" i="5"/>
  <c r="R354" i="5"/>
  <c r="R355" i="5"/>
  <c r="R356" i="5"/>
  <c r="R357" i="5"/>
  <c r="R358" i="5"/>
  <c r="R359" i="5"/>
  <c r="R360" i="5"/>
  <c r="R361" i="5"/>
  <c r="R362" i="5"/>
  <c r="R363" i="5"/>
  <c r="R364" i="5"/>
  <c r="R365" i="5"/>
  <c r="R366" i="5"/>
  <c r="R367" i="5"/>
  <c r="R368" i="5"/>
  <c r="R369" i="5"/>
  <c r="R370" i="5"/>
  <c r="R371" i="5"/>
  <c r="R372" i="5"/>
  <c r="R373" i="5"/>
  <c r="R374" i="5"/>
  <c r="R375" i="5"/>
  <c r="R376" i="5"/>
  <c r="R377" i="5"/>
  <c r="R378" i="5"/>
  <c r="R379" i="5"/>
  <c r="R380" i="5"/>
  <c r="R381" i="5"/>
  <c r="R382" i="5"/>
  <c r="R383" i="5"/>
  <c r="R384" i="5"/>
  <c r="R385" i="5"/>
  <c r="R386" i="5"/>
  <c r="R387" i="5"/>
  <c r="R388" i="5"/>
  <c r="R389" i="5"/>
  <c r="R390" i="5"/>
  <c r="R391" i="5"/>
  <c r="R392" i="5"/>
  <c r="R393" i="5"/>
  <c r="R394" i="5"/>
  <c r="R395" i="5"/>
  <c r="R396" i="5"/>
  <c r="R397" i="5"/>
  <c r="R398" i="5"/>
  <c r="R399" i="5"/>
  <c r="R400" i="5"/>
  <c r="R401" i="5"/>
  <c r="R402" i="5"/>
  <c r="R403" i="5"/>
  <c r="R404" i="5"/>
  <c r="R405" i="5"/>
  <c r="R406" i="5"/>
  <c r="R407" i="5"/>
  <c r="R408" i="5"/>
  <c r="R409" i="5"/>
  <c r="R410" i="5"/>
  <c r="R411" i="5"/>
  <c r="R412" i="5"/>
  <c r="R413" i="5"/>
  <c r="R414" i="5"/>
  <c r="R415" i="5"/>
  <c r="R416" i="5"/>
  <c r="R417" i="5"/>
  <c r="R418" i="5"/>
  <c r="R419" i="5"/>
  <c r="R420" i="5"/>
  <c r="R421" i="5"/>
  <c r="R422" i="5"/>
  <c r="R423" i="5"/>
  <c r="R424" i="5"/>
  <c r="R425" i="5"/>
  <c r="R426" i="5"/>
  <c r="R427" i="5"/>
  <c r="R428" i="5"/>
  <c r="R429" i="5"/>
  <c r="R430" i="5"/>
  <c r="R431" i="5"/>
  <c r="R432" i="5"/>
  <c r="R433" i="5"/>
  <c r="R434" i="5"/>
  <c r="R435" i="5"/>
  <c r="R436" i="5"/>
  <c r="R437" i="5"/>
  <c r="R438" i="5"/>
  <c r="R439" i="5"/>
  <c r="R440" i="5"/>
  <c r="R441" i="5"/>
  <c r="R442" i="5"/>
  <c r="R443" i="5"/>
  <c r="R444" i="5"/>
  <c r="R445" i="5"/>
  <c r="R446" i="5"/>
  <c r="R447" i="5"/>
  <c r="R448" i="5"/>
  <c r="R449" i="5"/>
  <c r="R450" i="5"/>
  <c r="R451" i="5"/>
  <c r="R452" i="5"/>
  <c r="R453" i="5"/>
  <c r="R454" i="5"/>
  <c r="R455" i="5"/>
  <c r="R456" i="5"/>
  <c r="R457" i="5"/>
  <c r="R458" i="5"/>
  <c r="R459" i="5"/>
  <c r="R460" i="5"/>
  <c r="R461" i="5"/>
  <c r="R462" i="5"/>
  <c r="R463" i="5"/>
  <c r="R464" i="5"/>
  <c r="R465" i="5"/>
  <c r="R466" i="5"/>
  <c r="R467" i="5"/>
  <c r="R468" i="5"/>
  <c r="R469" i="5"/>
  <c r="R470" i="5"/>
  <c r="R471" i="5"/>
  <c r="R472" i="5"/>
  <c r="R473" i="5"/>
  <c r="R474" i="5"/>
  <c r="R475" i="5"/>
  <c r="R476" i="5"/>
  <c r="R477" i="5"/>
  <c r="R478" i="5"/>
  <c r="R479" i="5"/>
  <c r="R480" i="5"/>
  <c r="R481" i="5"/>
  <c r="R482" i="5"/>
  <c r="R483" i="5"/>
  <c r="R484" i="5"/>
  <c r="R485" i="5"/>
  <c r="R486" i="5"/>
  <c r="R487" i="5"/>
  <c r="R488" i="5"/>
  <c r="R489" i="5"/>
  <c r="R490" i="5"/>
  <c r="R491" i="5"/>
  <c r="R492" i="5"/>
  <c r="R493" i="5"/>
  <c r="R494" i="5"/>
  <c r="R495" i="5"/>
  <c r="R496" i="5"/>
  <c r="R497" i="5"/>
  <c r="R498" i="5"/>
  <c r="R499" i="5"/>
  <c r="R500" i="5"/>
  <c r="R501" i="5"/>
  <c r="Q101" i="5"/>
  <c r="S101" i="5" s="1"/>
  <c r="Q102" i="5"/>
  <c r="S102" i="5" s="1"/>
  <c r="Q103" i="5"/>
  <c r="S103" i="5" s="1"/>
  <c r="Q104" i="5"/>
  <c r="S104" i="5" s="1"/>
  <c r="Q105" i="5"/>
  <c r="S105" i="5" s="1"/>
  <c r="Q106" i="5"/>
  <c r="S106" i="5" s="1"/>
  <c r="Q107" i="5"/>
  <c r="S107" i="5" s="1"/>
  <c r="Q108" i="5"/>
  <c r="S108" i="5" s="1"/>
  <c r="Q109" i="5"/>
  <c r="S109" i="5" s="1"/>
  <c r="Q110" i="5"/>
  <c r="S110" i="5" s="1"/>
  <c r="Q111" i="5"/>
  <c r="S111" i="5" s="1"/>
  <c r="Q112" i="5"/>
  <c r="Q113" i="5"/>
  <c r="S113" i="5" s="1"/>
  <c r="Q114" i="5"/>
  <c r="S114" i="5" s="1"/>
  <c r="Q115" i="5"/>
  <c r="S115" i="5" s="1"/>
  <c r="Q116" i="5"/>
  <c r="S116" i="5" s="1"/>
  <c r="Q117" i="5"/>
  <c r="S117" i="5" s="1"/>
  <c r="Q118" i="5"/>
  <c r="S118" i="5" s="1"/>
  <c r="Q119" i="5"/>
  <c r="S119" i="5" s="1"/>
  <c r="Q120" i="5"/>
  <c r="S120" i="5" s="1"/>
  <c r="Q121" i="5"/>
  <c r="S121" i="5" s="1"/>
  <c r="Q122" i="5"/>
  <c r="S122" i="5" s="1"/>
  <c r="Q123" i="5"/>
  <c r="S123" i="5" s="1"/>
  <c r="Q124" i="5"/>
  <c r="S124" i="5" s="1"/>
  <c r="Q125" i="5"/>
  <c r="S125" i="5" s="1"/>
  <c r="Q126" i="5"/>
  <c r="S126" i="5" s="1"/>
  <c r="Q127" i="5"/>
  <c r="S127" i="5" s="1"/>
  <c r="Q128" i="5"/>
  <c r="S128" i="5" s="1"/>
  <c r="Q129" i="5"/>
  <c r="S129" i="5" s="1"/>
  <c r="Q130" i="5"/>
  <c r="S130" i="5" s="1"/>
  <c r="Q131" i="5"/>
  <c r="S131" i="5" s="1"/>
  <c r="Q132" i="5"/>
  <c r="S132" i="5" s="1"/>
  <c r="Q133" i="5"/>
  <c r="S133" i="5" s="1"/>
  <c r="Q134" i="5"/>
  <c r="S134" i="5" s="1"/>
  <c r="Q135" i="5"/>
  <c r="S135" i="5" s="1"/>
  <c r="Q136" i="5"/>
  <c r="S136" i="5" s="1"/>
  <c r="Q137" i="5"/>
  <c r="S137" i="5" s="1"/>
  <c r="Q138" i="5"/>
  <c r="S138" i="5" s="1"/>
  <c r="Q139" i="5"/>
  <c r="S139" i="5" s="1"/>
  <c r="Q140" i="5"/>
  <c r="S140" i="5" s="1"/>
  <c r="Q141" i="5"/>
  <c r="S141" i="5" s="1"/>
  <c r="Q142" i="5"/>
  <c r="S142" i="5" s="1"/>
  <c r="Q143" i="5"/>
  <c r="S143" i="5" s="1"/>
  <c r="Q144" i="5"/>
  <c r="S144" i="5" s="1"/>
  <c r="Q145" i="5"/>
  <c r="S145" i="5" s="1"/>
  <c r="Q146" i="5"/>
  <c r="S146" i="5" s="1"/>
  <c r="Q147" i="5"/>
  <c r="S147" i="5" s="1"/>
  <c r="Q148" i="5"/>
  <c r="S148" i="5" s="1"/>
  <c r="Q149" i="5"/>
  <c r="S149" i="5" s="1"/>
  <c r="Q150" i="5"/>
  <c r="S150" i="5" s="1"/>
  <c r="Q151" i="5"/>
  <c r="S151" i="5" s="1"/>
  <c r="Q152" i="5"/>
  <c r="S152" i="5" s="1"/>
  <c r="Q153" i="5"/>
  <c r="S153" i="5" s="1"/>
  <c r="Q154" i="5"/>
  <c r="S154" i="5" s="1"/>
  <c r="Q155" i="5"/>
  <c r="S155" i="5" s="1"/>
  <c r="Q156" i="5"/>
  <c r="S156" i="5" s="1"/>
  <c r="Q157" i="5"/>
  <c r="S157" i="5" s="1"/>
  <c r="Q158" i="5"/>
  <c r="S158" i="5" s="1"/>
  <c r="Q159" i="5"/>
  <c r="S159" i="5" s="1"/>
  <c r="Q160" i="5"/>
  <c r="S160" i="5" s="1"/>
  <c r="Q161" i="5"/>
  <c r="S161" i="5" s="1"/>
  <c r="Q162" i="5"/>
  <c r="S162" i="5" s="1"/>
  <c r="Q163" i="5"/>
  <c r="S163" i="5" s="1"/>
  <c r="Q164" i="5"/>
  <c r="S164" i="5" s="1"/>
  <c r="Q165" i="5"/>
  <c r="S165" i="5" s="1"/>
  <c r="Q166" i="5"/>
  <c r="S166" i="5" s="1"/>
  <c r="Q167" i="5"/>
  <c r="S167" i="5" s="1"/>
  <c r="Q168" i="5"/>
  <c r="S168" i="5" s="1"/>
  <c r="Q169" i="5"/>
  <c r="S169" i="5" s="1"/>
  <c r="Q170" i="5"/>
  <c r="S170" i="5" s="1"/>
  <c r="Q171" i="5"/>
  <c r="S171" i="5" s="1"/>
  <c r="Q172" i="5"/>
  <c r="S172" i="5" s="1"/>
  <c r="Q173" i="5"/>
  <c r="S173" i="5" s="1"/>
  <c r="Q174" i="5"/>
  <c r="S174" i="5" s="1"/>
  <c r="Q175" i="5"/>
  <c r="S175" i="5" s="1"/>
  <c r="Q176" i="5"/>
  <c r="S176" i="5" s="1"/>
  <c r="Q177" i="5"/>
  <c r="S177" i="5" s="1"/>
  <c r="Q178" i="5"/>
  <c r="S178" i="5" s="1"/>
  <c r="Q179" i="5"/>
  <c r="S179" i="5" s="1"/>
  <c r="Q180" i="5"/>
  <c r="S180" i="5" s="1"/>
  <c r="Q181" i="5"/>
  <c r="S181" i="5" s="1"/>
  <c r="Q182" i="5"/>
  <c r="S182" i="5" s="1"/>
  <c r="Q183" i="5"/>
  <c r="S183" i="5" s="1"/>
  <c r="Q184" i="5"/>
  <c r="S184" i="5" s="1"/>
  <c r="Q185" i="5"/>
  <c r="S185" i="5" s="1"/>
  <c r="Q186" i="5"/>
  <c r="S186" i="5" s="1"/>
  <c r="Q187" i="5"/>
  <c r="S187" i="5" s="1"/>
  <c r="Q188" i="5"/>
  <c r="S188" i="5" s="1"/>
  <c r="Q189" i="5"/>
  <c r="S189" i="5" s="1"/>
  <c r="Q190" i="5"/>
  <c r="S190" i="5" s="1"/>
  <c r="Q191" i="5"/>
  <c r="S191" i="5" s="1"/>
  <c r="Q192" i="5"/>
  <c r="S192" i="5" s="1"/>
  <c r="Q193" i="5"/>
  <c r="S193" i="5" s="1"/>
  <c r="Q194" i="5"/>
  <c r="S194" i="5" s="1"/>
  <c r="Q195" i="5"/>
  <c r="S195" i="5" s="1"/>
  <c r="Q196" i="5"/>
  <c r="S196" i="5" s="1"/>
  <c r="Q197" i="5"/>
  <c r="S197" i="5" s="1"/>
  <c r="Q198" i="5"/>
  <c r="S198" i="5" s="1"/>
  <c r="Q199" i="5"/>
  <c r="S199" i="5" s="1"/>
  <c r="Q200" i="5"/>
  <c r="S200" i="5" s="1"/>
  <c r="Q201" i="5"/>
  <c r="S201" i="5" s="1"/>
  <c r="Q202" i="5"/>
  <c r="S202" i="5" s="1"/>
  <c r="Q203" i="5"/>
  <c r="S203" i="5" s="1"/>
  <c r="Q204" i="5"/>
  <c r="S204" i="5" s="1"/>
  <c r="Q205" i="5"/>
  <c r="S205" i="5" s="1"/>
  <c r="Q206" i="5"/>
  <c r="S206" i="5" s="1"/>
  <c r="Q207" i="5"/>
  <c r="S207" i="5" s="1"/>
  <c r="Q208" i="5"/>
  <c r="S208" i="5" s="1"/>
  <c r="Q209" i="5"/>
  <c r="S209" i="5" s="1"/>
  <c r="Q210" i="5"/>
  <c r="S210" i="5" s="1"/>
  <c r="Q211" i="5"/>
  <c r="S211" i="5" s="1"/>
  <c r="Q212" i="5"/>
  <c r="S212" i="5" s="1"/>
  <c r="Q213" i="5"/>
  <c r="S213" i="5" s="1"/>
  <c r="Q214" i="5"/>
  <c r="S214" i="5" s="1"/>
  <c r="Q215" i="5"/>
  <c r="S215" i="5" s="1"/>
  <c r="Q216" i="5"/>
  <c r="S216" i="5" s="1"/>
  <c r="Q217" i="5"/>
  <c r="S217" i="5" s="1"/>
  <c r="Q218" i="5"/>
  <c r="S218" i="5" s="1"/>
  <c r="Q219" i="5"/>
  <c r="S219" i="5" s="1"/>
  <c r="Q220" i="5"/>
  <c r="S220" i="5" s="1"/>
  <c r="Q221" i="5"/>
  <c r="S221" i="5" s="1"/>
  <c r="Q222" i="5"/>
  <c r="S222" i="5" s="1"/>
  <c r="Q223" i="5"/>
  <c r="S223" i="5" s="1"/>
  <c r="Q224" i="5"/>
  <c r="S224" i="5" s="1"/>
  <c r="Q225" i="5"/>
  <c r="S225" i="5" s="1"/>
  <c r="Q226" i="5"/>
  <c r="S226" i="5" s="1"/>
  <c r="Q227" i="5"/>
  <c r="S227" i="5" s="1"/>
  <c r="Q228" i="5"/>
  <c r="S228" i="5" s="1"/>
  <c r="Q229" i="5"/>
  <c r="S229" i="5" s="1"/>
  <c r="Q230" i="5"/>
  <c r="S230" i="5" s="1"/>
  <c r="Q231" i="5"/>
  <c r="S231" i="5" s="1"/>
  <c r="Q232" i="5"/>
  <c r="S232" i="5" s="1"/>
  <c r="Q233" i="5"/>
  <c r="S233" i="5" s="1"/>
  <c r="Q234" i="5"/>
  <c r="S234" i="5" s="1"/>
  <c r="Q235" i="5"/>
  <c r="S235" i="5" s="1"/>
  <c r="Q236" i="5"/>
  <c r="S236" i="5" s="1"/>
  <c r="Q237" i="5"/>
  <c r="S237" i="5" s="1"/>
  <c r="Q238" i="5"/>
  <c r="S238" i="5" s="1"/>
  <c r="Q239" i="5"/>
  <c r="S239" i="5" s="1"/>
  <c r="Q240" i="5"/>
  <c r="S240" i="5" s="1"/>
  <c r="Q241" i="5"/>
  <c r="S241" i="5" s="1"/>
  <c r="Q242" i="5"/>
  <c r="S242" i="5" s="1"/>
  <c r="Q243" i="5"/>
  <c r="S243" i="5" s="1"/>
  <c r="Q244" i="5"/>
  <c r="S244" i="5" s="1"/>
  <c r="Q245" i="5"/>
  <c r="S245" i="5" s="1"/>
  <c r="Q246" i="5"/>
  <c r="S246" i="5" s="1"/>
  <c r="Q247" i="5"/>
  <c r="S247" i="5" s="1"/>
  <c r="Q248" i="5"/>
  <c r="S248" i="5" s="1"/>
  <c r="Q249" i="5"/>
  <c r="S249" i="5" s="1"/>
  <c r="Q250" i="5"/>
  <c r="S250" i="5" s="1"/>
  <c r="Q251" i="5"/>
  <c r="S251" i="5" s="1"/>
  <c r="Q252" i="5"/>
  <c r="S252" i="5" s="1"/>
  <c r="Q253" i="5"/>
  <c r="S253" i="5" s="1"/>
  <c r="Q254" i="5"/>
  <c r="S254" i="5" s="1"/>
  <c r="Q255" i="5"/>
  <c r="S255" i="5" s="1"/>
  <c r="Q256" i="5"/>
  <c r="S256" i="5" s="1"/>
  <c r="Q257" i="5"/>
  <c r="S257" i="5" s="1"/>
  <c r="Q258" i="5"/>
  <c r="S258" i="5" s="1"/>
  <c r="Q259" i="5"/>
  <c r="S259" i="5" s="1"/>
  <c r="Q260" i="5"/>
  <c r="S260" i="5" s="1"/>
  <c r="Q261" i="5"/>
  <c r="S261" i="5" s="1"/>
  <c r="Q262" i="5"/>
  <c r="S262" i="5" s="1"/>
  <c r="Q263" i="5"/>
  <c r="S263" i="5" s="1"/>
  <c r="Q264" i="5"/>
  <c r="S264" i="5" s="1"/>
  <c r="Q265" i="5"/>
  <c r="S265" i="5" s="1"/>
  <c r="Q266" i="5"/>
  <c r="S266" i="5" s="1"/>
  <c r="Q267" i="5"/>
  <c r="S267" i="5" s="1"/>
  <c r="Q268" i="5"/>
  <c r="S268" i="5" s="1"/>
  <c r="Q269" i="5"/>
  <c r="S269" i="5" s="1"/>
  <c r="Q270" i="5"/>
  <c r="S270" i="5" s="1"/>
  <c r="Q271" i="5"/>
  <c r="S271" i="5" s="1"/>
  <c r="Q272" i="5"/>
  <c r="S272" i="5" s="1"/>
  <c r="Q273" i="5"/>
  <c r="S273" i="5" s="1"/>
  <c r="Q274" i="5"/>
  <c r="S274" i="5" s="1"/>
  <c r="Q275" i="5"/>
  <c r="S275" i="5" s="1"/>
  <c r="Q276" i="5"/>
  <c r="S276" i="5" s="1"/>
  <c r="Q277" i="5"/>
  <c r="S277" i="5" s="1"/>
  <c r="Q278" i="5"/>
  <c r="S278" i="5" s="1"/>
  <c r="Q279" i="5"/>
  <c r="S279" i="5" s="1"/>
  <c r="Q280" i="5"/>
  <c r="S280" i="5" s="1"/>
  <c r="Q281" i="5"/>
  <c r="S281" i="5" s="1"/>
  <c r="Q282" i="5"/>
  <c r="S282" i="5" s="1"/>
  <c r="Q283" i="5"/>
  <c r="S283" i="5" s="1"/>
  <c r="Q284" i="5"/>
  <c r="S284" i="5" s="1"/>
  <c r="Q285" i="5"/>
  <c r="S285" i="5" s="1"/>
  <c r="Q286" i="5"/>
  <c r="S286" i="5" s="1"/>
  <c r="Q287" i="5"/>
  <c r="S287" i="5" s="1"/>
  <c r="Q288" i="5"/>
  <c r="S288" i="5" s="1"/>
  <c r="Q289" i="5"/>
  <c r="S289" i="5" s="1"/>
  <c r="Q290" i="5"/>
  <c r="S290" i="5" s="1"/>
  <c r="Q291" i="5"/>
  <c r="S291" i="5" s="1"/>
  <c r="Q292" i="5"/>
  <c r="S292" i="5" s="1"/>
  <c r="Q293" i="5"/>
  <c r="S293" i="5" s="1"/>
  <c r="Q294" i="5"/>
  <c r="S294" i="5" s="1"/>
  <c r="Q295" i="5"/>
  <c r="S295" i="5" s="1"/>
  <c r="Q296" i="5"/>
  <c r="S296" i="5" s="1"/>
  <c r="Q297" i="5"/>
  <c r="S297" i="5" s="1"/>
  <c r="Q298" i="5"/>
  <c r="S298" i="5" s="1"/>
  <c r="Q299" i="5"/>
  <c r="S299" i="5" s="1"/>
  <c r="Q300" i="5"/>
  <c r="S300" i="5" s="1"/>
  <c r="Q301" i="5"/>
  <c r="S301" i="5" s="1"/>
  <c r="Q302" i="5"/>
  <c r="S302" i="5" s="1"/>
  <c r="Q303" i="5"/>
  <c r="S303" i="5" s="1"/>
  <c r="Q304" i="5"/>
  <c r="S304" i="5" s="1"/>
  <c r="Q305" i="5"/>
  <c r="S305" i="5" s="1"/>
  <c r="Q306" i="5"/>
  <c r="S306" i="5" s="1"/>
  <c r="Q307" i="5"/>
  <c r="S307" i="5" s="1"/>
  <c r="Q308" i="5"/>
  <c r="S308" i="5" s="1"/>
  <c r="Q309" i="5"/>
  <c r="S309" i="5" s="1"/>
  <c r="Q310" i="5"/>
  <c r="S310" i="5" s="1"/>
  <c r="Q311" i="5"/>
  <c r="S311" i="5" s="1"/>
  <c r="Q312" i="5"/>
  <c r="S312" i="5" s="1"/>
  <c r="Q313" i="5"/>
  <c r="S313" i="5" s="1"/>
  <c r="Q314" i="5"/>
  <c r="S314" i="5" s="1"/>
  <c r="Q315" i="5"/>
  <c r="S315" i="5" s="1"/>
  <c r="Q316" i="5"/>
  <c r="S316" i="5" s="1"/>
  <c r="Q317" i="5"/>
  <c r="S317" i="5" s="1"/>
  <c r="Q318" i="5"/>
  <c r="S318" i="5" s="1"/>
  <c r="Q319" i="5"/>
  <c r="S319" i="5" s="1"/>
  <c r="Q320" i="5"/>
  <c r="S320" i="5" s="1"/>
  <c r="Q321" i="5"/>
  <c r="S321" i="5" s="1"/>
  <c r="Q322" i="5"/>
  <c r="S322" i="5" s="1"/>
  <c r="Q323" i="5"/>
  <c r="S323" i="5" s="1"/>
  <c r="Q324" i="5"/>
  <c r="S324" i="5" s="1"/>
  <c r="Q325" i="5"/>
  <c r="S325" i="5" s="1"/>
  <c r="Q326" i="5"/>
  <c r="S326" i="5" s="1"/>
  <c r="Q327" i="5"/>
  <c r="S327" i="5" s="1"/>
  <c r="Q328" i="5"/>
  <c r="S328" i="5" s="1"/>
  <c r="Q329" i="5"/>
  <c r="S329" i="5" s="1"/>
  <c r="Q330" i="5"/>
  <c r="S330" i="5" s="1"/>
  <c r="Q331" i="5"/>
  <c r="S331" i="5" s="1"/>
  <c r="Q332" i="5"/>
  <c r="S332" i="5" s="1"/>
  <c r="Q333" i="5"/>
  <c r="S333" i="5" s="1"/>
  <c r="Q334" i="5"/>
  <c r="S334" i="5" s="1"/>
  <c r="Q335" i="5"/>
  <c r="S335" i="5" s="1"/>
  <c r="Q336" i="5"/>
  <c r="S336" i="5" s="1"/>
  <c r="Q337" i="5"/>
  <c r="S337" i="5" s="1"/>
  <c r="Q338" i="5"/>
  <c r="S338" i="5" s="1"/>
  <c r="Q339" i="5"/>
  <c r="S339" i="5" s="1"/>
  <c r="Q340" i="5"/>
  <c r="S340" i="5" s="1"/>
  <c r="Q341" i="5"/>
  <c r="S341" i="5" s="1"/>
  <c r="Q342" i="5"/>
  <c r="S342" i="5" s="1"/>
  <c r="Q343" i="5"/>
  <c r="S343" i="5" s="1"/>
  <c r="Q344" i="5"/>
  <c r="S344" i="5" s="1"/>
  <c r="Q345" i="5"/>
  <c r="S345" i="5" s="1"/>
  <c r="Q346" i="5"/>
  <c r="S346" i="5" s="1"/>
  <c r="Q347" i="5"/>
  <c r="S347" i="5" s="1"/>
  <c r="Q348" i="5"/>
  <c r="S348" i="5" s="1"/>
  <c r="Q349" i="5"/>
  <c r="S349" i="5" s="1"/>
  <c r="Q350" i="5"/>
  <c r="S350" i="5" s="1"/>
  <c r="Q351" i="5"/>
  <c r="S351" i="5" s="1"/>
  <c r="Q352" i="5"/>
  <c r="S352" i="5" s="1"/>
  <c r="Q353" i="5"/>
  <c r="S353" i="5" s="1"/>
  <c r="Q354" i="5"/>
  <c r="S354" i="5" s="1"/>
  <c r="Q355" i="5"/>
  <c r="S355" i="5" s="1"/>
  <c r="Q356" i="5"/>
  <c r="S356" i="5" s="1"/>
  <c r="Q357" i="5"/>
  <c r="S357" i="5" s="1"/>
  <c r="Q358" i="5"/>
  <c r="S358" i="5" s="1"/>
  <c r="Q359" i="5"/>
  <c r="S359" i="5" s="1"/>
  <c r="Q360" i="5"/>
  <c r="S360" i="5" s="1"/>
  <c r="Q361" i="5"/>
  <c r="S361" i="5" s="1"/>
  <c r="Q362" i="5"/>
  <c r="S362" i="5" s="1"/>
  <c r="Q363" i="5"/>
  <c r="S363" i="5" s="1"/>
  <c r="Q364" i="5"/>
  <c r="S364" i="5" s="1"/>
  <c r="Q365" i="5"/>
  <c r="S365" i="5" s="1"/>
  <c r="Q366" i="5"/>
  <c r="S366" i="5" s="1"/>
  <c r="Q367" i="5"/>
  <c r="S367" i="5" s="1"/>
  <c r="Q368" i="5"/>
  <c r="S368" i="5" s="1"/>
  <c r="Q369" i="5"/>
  <c r="S369" i="5" s="1"/>
  <c r="Q370" i="5"/>
  <c r="S370" i="5" s="1"/>
  <c r="Q371" i="5"/>
  <c r="S371" i="5" s="1"/>
  <c r="Q372" i="5"/>
  <c r="S372" i="5" s="1"/>
  <c r="Q373" i="5"/>
  <c r="S373" i="5" s="1"/>
  <c r="Q374" i="5"/>
  <c r="S374" i="5" s="1"/>
  <c r="Q375" i="5"/>
  <c r="S375" i="5" s="1"/>
  <c r="Q376" i="5"/>
  <c r="S376" i="5" s="1"/>
  <c r="Q377" i="5"/>
  <c r="S377" i="5" s="1"/>
  <c r="Q378" i="5"/>
  <c r="S378" i="5" s="1"/>
  <c r="Q379" i="5"/>
  <c r="S379" i="5" s="1"/>
  <c r="Q380" i="5"/>
  <c r="S380" i="5" s="1"/>
  <c r="Q381" i="5"/>
  <c r="S381" i="5" s="1"/>
  <c r="Q382" i="5"/>
  <c r="S382" i="5" s="1"/>
  <c r="Q383" i="5"/>
  <c r="S383" i="5" s="1"/>
  <c r="Q384" i="5"/>
  <c r="S384" i="5" s="1"/>
  <c r="Q385" i="5"/>
  <c r="S385" i="5" s="1"/>
  <c r="Q386" i="5"/>
  <c r="S386" i="5" s="1"/>
  <c r="Q387" i="5"/>
  <c r="S387" i="5" s="1"/>
  <c r="Q388" i="5"/>
  <c r="S388" i="5" s="1"/>
  <c r="Q389" i="5"/>
  <c r="S389" i="5" s="1"/>
  <c r="Q390" i="5"/>
  <c r="S390" i="5" s="1"/>
  <c r="Q391" i="5"/>
  <c r="S391" i="5" s="1"/>
  <c r="Q392" i="5"/>
  <c r="S392" i="5" s="1"/>
  <c r="Q393" i="5"/>
  <c r="S393" i="5" s="1"/>
  <c r="Q394" i="5"/>
  <c r="S394" i="5" s="1"/>
  <c r="Q395" i="5"/>
  <c r="S395" i="5" s="1"/>
  <c r="Q396" i="5"/>
  <c r="S396" i="5" s="1"/>
  <c r="Q397" i="5"/>
  <c r="S397" i="5" s="1"/>
  <c r="Q398" i="5"/>
  <c r="S398" i="5" s="1"/>
  <c r="Q399" i="5"/>
  <c r="S399" i="5" s="1"/>
  <c r="Q400" i="5"/>
  <c r="S400" i="5" s="1"/>
  <c r="Q401" i="5"/>
  <c r="S401" i="5" s="1"/>
  <c r="Q402" i="5"/>
  <c r="S402" i="5" s="1"/>
  <c r="Q403" i="5"/>
  <c r="S403" i="5" s="1"/>
  <c r="Q404" i="5"/>
  <c r="S404" i="5" s="1"/>
  <c r="Q405" i="5"/>
  <c r="S405" i="5" s="1"/>
  <c r="Q406" i="5"/>
  <c r="S406" i="5" s="1"/>
  <c r="Q407" i="5"/>
  <c r="S407" i="5" s="1"/>
  <c r="Q408" i="5"/>
  <c r="S408" i="5" s="1"/>
  <c r="Q409" i="5"/>
  <c r="S409" i="5" s="1"/>
  <c r="Q410" i="5"/>
  <c r="S410" i="5" s="1"/>
  <c r="Q411" i="5"/>
  <c r="S411" i="5" s="1"/>
  <c r="Q412" i="5"/>
  <c r="S412" i="5" s="1"/>
  <c r="Q413" i="5"/>
  <c r="S413" i="5" s="1"/>
  <c r="Q414" i="5"/>
  <c r="S414" i="5" s="1"/>
  <c r="Q415" i="5"/>
  <c r="S415" i="5" s="1"/>
  <c r="Q416" i="5"/>
  <c r="S416" i="5" s="1"/>
  <c r="Q417" i="5"/>
  <c r="S417" i="5" s="1"/>
  <c r="Q418" i="5"/>
  <c r="S418" i="5" s="1"/>
  <c r="Q419" i="5"/>
  <c r="S419" i="5" s="1"/>
  <c r="Q420" i="5"/>
  <c r="S420" i="5" s="1"/>
  <c r="Q421" i="5"/>
  <c r="S421" i="5" s="1"/>
  <c r="Q422" i="5"/>
  <c r="S422" i="5" s="1"/>
  <c r="Q423" i="5"/>
  <c r="S423" i="5" s="1"/>
  <c r="Q424" i="5"/>
  <c r="S424" i="5" s="1"/>
  <c r="Q425" i="5"/>
  <c r="S425" i="5" s="1"/>
  <c r="Q426" i="5"/>
  <c r="S426" i="5" s="1"/>
  <c r="Q427" i="5"/>
  <c r="S427" i="5" s="1"/>
  <c r="Q428" i="5"/>
  <c r="S428" i="5" s="1"/>
  <c r="Q429" i="5"/>
  <c r="S429" i="5" s="1"/>
  <c r="Q430" i="5"/>
  <c r="S430" i="5" s="1"/>
  <c r="Q431" i="5"/>
  <c r="S431" i="5" s="1"/>
  <c r="Q432" i="5"/>
  <c r="S432" i="5" s="1"/>
  <c r="Q433" i="5"/>
  <c r="S433" i="5" s="1"/>
  <c r="Q434" i="5"/>
  <c r="S434" i="5" s="1"/>
  <c r="Q435" i="5"/>
  <c r="S435" i="5" s="1"/>
  <c r="Q436" i="5"/>
  <c r="S436" i="5" s="1"/>
  <c r="Q437" i="5"/>
  <c r="S437" i="5" s="1"/>
  <c r="Q438" i="5"/>
  <c r="S438" i="5" s="1"/>
  <c r="Q439" i="5"/>
  <c r="S439" i="5" s="1"/>
  <c r="Q440" i="5"/>
  <c r="S440" i="5" s="1"/>
  <c r="Q441" i="5"/>
  <c r="S441" i="5" s="1"/>
  <c r="Q442" i="5"/>
  <c r="S442" i="5" s="1"/>
  <c r="Q443" i="5"/>
  <c r="S443" i="5" s="1"/>
  <c r="Q444" i="5"/>
  <c r="S444" i="5" s="1"/>
  <c r="Q445" i="5"/>
  <c r="S445" i="5" s="1"/>
  <c r="Q446" i="5"/>
  <c r="S446" i="5" s="1"/>
  <c r="Q447" i="5"/>
  <c r="S447" i="5" s="1"/>
  <c r="Q448" i="5"/>
  <c r="S448" i="5" s="1"/>
  <c r="Q449" i="5"/>
  <c r="S449" i="5" s="1"/>
  <c r="Q450" i="5"/>
  <c r="S450" i="5" s="1"/>
  <c r="Q451" i="5"/>
  <c r="S451" i="5" s="1"/>
  <c r="Q452" i="5"/>
  <c r="S452" i="5" s="1"/>
  <c r="Q453" i="5"/>
  <c r="S453" i="5" s="1"/>
  <c r="Q454" i="5"/>
  <c r="S454" i="5" s="1"/>
  <c r="Q455" i="5"/>
  <c r="S455" i="5" s="1"/>
  <c r="Q456" i="5"/>
  <c r="S456" i="5" s="1"/>
  <c r="Q457" i="5"/>
  <c r="S457" i="5" s="1"/>
  <c r="Q458" i="5"/>
  <c r="S458" i="5" s="1"/>
  <c r="Q459" i="5"/>
  <c r="S459" i="5" s="1"/>
  <c r="Q460" i="5"/>
  <c r="S460" i="5" s="1"/>
  <c r="Q461" i="5"/>
  <c r="S461" i="5" s="1"/>
  <c r="Q462" i="5"/>
  <c r="S462" i="5" s="1"/>
  <c r="Q463" i="5"/>
  <c r="S463" i="5" s="1"/>
  <c r="Q464" i="5"/>
  <c r="S464" i="5" s="1"/>
  <c r="Q465" i="5"/>
  <c r="S465" i="5" s="1"/>
  <c r="Q466" i="5"/>
  <c r="S466" i="5" s="1"/>
  <c r="Q467" i="5"/>
  <c r="S467" i="5" s="1"/>
  <c r="Q468" i="5"/>
  <c r="S468" i="5" s="1"/>
  <c r="Q469" i="5"/>
  <c r="S469" i="5" s="1"/>
  <c r="Q470" i="5"/>
  <c r="S470" i="5" s="1"/>
  <c r="Q471" i="5"/>
  <c r="S471" i="5" s="1"/>
  <c r="Q472" i="5"/>
  <c r="S472" i="5" s="1"/>
  <c r="Q473" i="5"/>
  <c r="S473" i="5" s="1"/>
  <c r="Q474" i="5"/>
  <c r="S474" i="5" s="1"/>
  <c r="Q475" i="5"/>
  <c r="S475" i="5" s="1"/>
  <c r="Q476" i="5"/>
  <c r="S476" i="5" s="1"/>
  <c r="Q477" i="5"/>
  <c r="S477" i="5" s="1"/>
  <c r="Q478" i="5"/>
  <c r="S478" i="5" s="1"/>
  <c r="Q479" i="5"/>
  <c r="S479" i="5" s="1"/>
  <c r="Q480" i="5"/>
  <c r="S480" i="5" s="1"/>
  <c r="Q481" i="5"/>
  <c r="S481" i="5" s="1"/>
  <c r="Q482" i="5"/>
  <c r="S482" i="5" s="1"/>
  <c r="Q483" i="5"/>
  <c r="S483" i="5" s="1"/>
  <c r="Q484" i="5"/>
  <c r="S484" i="5" s="1"/>
  <c r="Q485" i="5"/>
  <c r="S485" i="5" s="1"/>
  <c r="Q486" i="5"/>
  <c r="S486" i="5" s="1"/>
  <c r="Q487" i="5"/>
  <c r="S487" i="5" s="1"/>
  <c r="Q488" i="5"/>
  <c r="S488" i="5" s="1"/>
  <c r="Q489" i="5"/>
  <c r="S489" i="5" s="1"/>
  <c r="Q490" i="5"/>
  <c r="S490" i="5" s="1"/>
  <c r="Q491" i="5"/>
  <c r="S491" i="5" s="1"/>
  <c r="Q492" i="5"/>
  <c r="S492" i="5" s="1"/>
  <c r="Q493" i="5"/>
  <c r="S493" i="5" s="1"/>
  <c r="Q494" i="5"/>
  <c r="S494" i="5" s="1"/>
  <c r="Q495" i="5"/>
  <c r="S495" i="5" s="1"/>
  <c r="Q496" i="5"/>
  <c r="S496" i="5" s="1"/>
  <c r="Q497" i="5"/>
  <c r="S497" i="5" s="1"/>
  <c r="Q498" i="5"/>
  <c r="S498" i="5" s="1"/>
  <c r="Q499" i="5"/>
  <c r="S499" i="5" s="1"/>
  <c r="Q500" i="5"/>
  <c r="S500" i="5" s="1"/>
  <c r="Q501" i="5"/>
  <c r="S501" i="5" s="1"/>
  <c r="O101" i="5"/>
  <c r="O102" i="5"/>
  <c r="O103" i="5"/>
  <c r="O104" i="5"/>
  <c r="O105" i="5"/>
  <c r="O106" i="5"/>
  <c r="O107" i="5"/>
  <c r="O108" i="5"/>
  <c r="O109" i="5"/>
  <c r="O110" i="5"/>
  <c r="O111" i="5"/>
  <c r="O112" i="5"/>
  <c r="O113" i="5"/>
  <c r="O114" i="5"/>
  <c r="O115" i="5"/>
  <c r="O116" i="5"/>
  <c r="O117" i="5"/>
  <c r="O118" i="5"/>
  <c r="O119" i="5"/>
  <c r="O120" i="5"/>
  <c r="O121" i="5"/>
  <c r="O122" i="5"/>
  <c r="O123" i="5"/>
  <c r="O124" i="5"/>
  <c r="O125" i="5"/>
  <c r="O126" i="5"/>
  <c r="O127" i="5"/>
  <c r="O128" i="5"/>
  <c r="O129" i="5"/>
  <c r="O130" i="5"/>
  <c r="O131" i="5"/>
  <c r="O132" i="5"/>
  <c r="O133" i="5"/>
  <c r="O134" i="5"/>
  <c r="O135" i="5"/>
  <c r="O136" i="5"/>
  <c r="O137" i="5"/>
  <c r="O138" i="5"/>
  <c r="O139" i="5"/>
  <c r="O140" i="5"/>
  <c r="O141" i="5"/>
  <c r="O142" i="5"/>
  <c r="O143" i="5"/>
  <c r="O144" i="5"/>
  <c r="O145" i="5"/>
  <c r="O146" i="5"/>
  <c r="O147" i="5"/>
  <c r="O148" i="5"/>
  <c r="O149" i="5"/>
  <c r="O150" i="5"/>
  <c r="O151" i="5"/>
  <c r="O152" i="5"/>
  <c r="O153" i="5"/>
  <c r="O154" i="5"/>
  <c r="O155" i="5"/>
  <c r="O156" i="5"/>
  <c r="O157" i="5"/>
  <c r="O158" i="5"/>
  <c r="O159" i="5"/>
  <c r="O160" i="5"/>
  <c r="O161" i="5"/>
  <c r="O162" i="5"/>
  <c r="O163" i="5"/>
  <c r="O164" i="5"/>
  <c r="O165" i="5"/>
  <c r="O166" i="5"/>
  <c r="O167" i="5"/>
  <c r="O168" i="5"/>
  <c r="O169" i="5"/>
  <c r="O170" i="5"/>
  <c r="O171" i="5"/>
  <c r="O172" i="5"/>
  <c r="O173" i="5"/>
  <c r="O174" i="5"/>
  <c r="O175" i="5"/>
  <c r="O176" i="5"/>
  <c r="O177" i="5"/>
  <c r="O178" i="5"/>
  <c r="O179" i="5"/>
  <c r="O180" i="5"/>
  <c r="O181" i="5"/>
  <c r="O182" i="5"/>
  <c r="O183" i="5"/>
  <c r="O184" i="5"/>
  <c r="O185" i="5"/>
  <c r="O186" i="5"/>
  <c r="O187" i="5"/>
  <c r="O188" i="5"/>
  <c r="O189" i="5"/>
  <c r="O190" i="5"/>
  <c r="O191" i="5"/>
  <c r="O192" i="5"/>
  <c r="O193" i="5"/>
  <c r="O194" i="5"/>
  <c r="O195" i="5"/>
  <c r="O196" i="5"/>
  <c r="O197" i="5"/>
  <c r="O198" i="5"/>
  <c r="O199" i="5"/>
  <c r="O200" i="5"/>
  <c r="O201" i="5"/>
  <c r="O202" i="5"/>
  <c r="O203" i="5"/>
  <c r="O204" i="5"/>
  <c r="O205" i="5"/>
  <c r="O206" i="5"/>
  <c r="O207" i="5"/>
  <c r="O208" i="5"/>
  <c r="O209" i="5"/>
  <c r="O210" i="5"/>
  <c r="O211" i="5"/>
  <c r="O212" i="5"/>
  <c r="O213" i="5"/>
  <c r="O214" i="5"/>
  <c r="O215" i="5"/>
  <c r="O216" i="5"/>
  <c r="O217" i="5"/>
  <c r="O218" i="5"/>
  <c r="O219" i="5"/>
  <c r="O220" i="5"/>
  <c r="O221" i="5"/>
  <c r="O222" i="5"/>
  <c r="O223" i="5"/>
  <c r="O224" i="5"/>
  <c r="O225" i="5"/>
  <c r="O226" i="5"/>
  <c r="O227" i="5"/>
  <c r="O228" i="5"/>
  <c r="O229" i="5"/>
  <c r="O230" i="5"/>
  <c r="O231" i="5"/>
  <c r="O232" i="5"/>
  <c r="O233" i="5"/>
  <c r="O234" i="5"/>
  <c r="O235" i="5"/>
  <c r="O236" i="5"/>
  <c r="O237" i="5"/>
  <c r="O238" i="5"/>
  <c r="O239" i="5"/>
  <c r="O240" i="5"/>
  <c r="O241" i="5"/>
  <c r="O242" i="5"/>
  <c r="O243" i="5"/>
  <c r="O244" i="5"/>
  <c r="O245" i="5"/>
  <c r="O246" i="5"/>
  <c r="O247" i="5"/>
  <c r="O248" i="5"/>
  <c r="O249" i="5"/>
  <c r="O250" i="5"/>
  <c r="O251" i="5"/>
  <c r="O252" i="5"/>
  <c r="O253" i="5"/>
  <c r="O254" i="5"/>
  <c r="O255" i="5"/>
  <c r="O256" i="5"/>
  <c r="O257" i="5"/>
  <c r="O258" i="5"/>
  <c r="O259" i="5"/>
  <c r="O260" i="5"/>
  <c r="O261" i="5"/>
  <c r="O262" i="5"/>
  <c r="O263" i="5"/>
  <c r="O264" i="5"/>
  <c r="O265" i="5"/>
  <c r="O266" i="5"/>
  <c r="O267" i="5"/>
  <c r="O268" i="5"/>
  <c r="O269" i="5"/>
  <c r="O270" i="5"/>
  <c r="O271" i="5"/>
  <c r="O272" i="5"/>
  <c r="O273" i="5"/>
  <c r="O274" i="5"/>
  <c r="O275" i="5"/>
  <c r="O276" i="5"/>
  <c r="O277" i="5"/>
  <c r="O278" i="5"/>
  <c r="O279" i="5"/>
  <c r="O280" i="5"/>
  <c r="O281" i="5"/>
  <c r="O282" i="5"/>
  <c r="O283" i="5"/>
  <c r="O284" i="5"/>
  <c r="O285" i="5"/>
  <c r="O286" i="5"/>
  <c r="O287" i="5"/>
  <c r="O288" i="5"/>
  <c r="O289" i="5"/>
  <c r="O290" i="5"/>
  <c r="O291" i="5"/>
  <c r="O292" i="5"/>
  <c r="O293" i="5"/>
  <c r="O294" i="5"/>
  <c r="O295" i="5"/>
  <c r="O296" i="5"/>
  <c r="O297" i="5"/>
  <c r="O298" i="5"/>
  <c r="O299" i="5"/>
  <c r="O300" i="5"/>
  <c r="O301" i="5"/>
  <c r="O302" i="5"/>
  <c r="O303" i="5"/>
  <c r="O304" i="5"/>
  <c r="O305" i="5"/>
  <c r="O306" i="5"/>
  <c r="O307" i="5"/>
  <c r="O308" i="5"/>
  <c r="O309" i="5"/>
  <c r="O310" i="5"/>
  <c r="O311" i="5"/>
  <c r="O312" i="5"/>
  <c r="O313" i="5"/>
  <c r="O314" i="5"/>
  <c r="O315" i="5"/>
  <c r="O316" i="5"/>
  <c r="O317" i="5"/>
  <c r="O318" i="5"/>
  <c r="O319" i="5"/>
  <c r="O320" i="5"/>
  <c r="O321" i="5"/>
  <c r="O322" i="5"/>
  <c r="O323" i="5"/>
  <c r="O324" i="5"/>
  <c r="O325" i="5"/>
  <c r="O326" i="5"/>
  <c r="O327" i="5"/>
  <c r="O328" i="5"/>
  <c r="O329" i="5"/>
  <c r="O330" i="5"/>
  <c r="O331" i="5"/>
  <c r="O332" i="5"/>
  <c r="O333" i="5"/>
  <c r="O334" i="5"/>
  <c r="O335" i="5"/>
  <c r="O336" i="5"/>
  <c r="O337" i="5"/>
  <c r="O338" i="5"/>
  <c r="O339" i="5"/>
  <c r="O340" i="5"/>
  <c r="O341" i="5"/>
  <c r="O342" i="5"/>
  <c r="O343" i="5"/>
  <c r="O344" i="5"/>
  <c r="O345" i="5"/>
  <c r="O346" i="5"/>
  <c r="O347" i="5"/>
  <c r="O348" i="5"/>
  <c r="O349" i="5"/>
  <c r="O350" i="5"/>
  <c r="O351" i="5"/>
  <c r="O352" i="5"/>
  <c r="O353" i="5"/>
  <c r="O354" i="5"/>
  <c r="O355" i="5"/>
  <c r="O356" i="5"/>
  <c r="O357" i="5"/>
  <c r="O358" i="5"/>
  <c r="O359" i="5"/>
  <c r="O360" i="5"/>
  <c r="O361" i="5"/>
  <c r="O362" i="5"/>
  <c r="O363" i="5"/>
  <c r="O364" i="5"/>
  <c r="O365" i="5"/>
  <c r="O366" i="5"/>
  <c r="O367" i="5"/>
  <c r="O368" i="5"/>
  <c r="O369" i="5"/>
  <c r="O370" i="5"/>
  <c r="O371" i="5"/>
  <c r="O372" i="5"/>
  <c r="O373" i="5"/>
  <c r="O374" i="5"/>
  <c r="O375" i="5"/>
  <c r="O376" i="5"/>
  <c r="O377" i="5"/>
  <c r="O378" i="5"/>
  <c r="O379" i="5"/>
  <c r="O380" i="5"/>
  <c r="O381" i="5"/>
  <c r="O382" i="5"/>
  <c r="O383" i="5"/>
  <c r="O384" i="5"/>
  <c r="O385" i="5"/>
  <c r="O386" i="5"/>
  <c r="O387" i="5"/>
  <c r="O388" i="5"/>
  <c r="O389" i="5"/>
  <c r="O390" i="5"/>
  <c r="O391" i="5"/>
  <c r="O392" i="5"/>
  <c r="O393" i="5"/>
  <c r="O394" i="5"/>
  <c r="O395" i="5"/>
  <c r="O396" i="5"/>
  <c r="O397" i="5"/>
  <c r="O398" i="5"/>
  <c r="O399" i="5"/>
  <c r="O400" i="5"/>
  <c r="O401" i="5"/>
  <c r="O402" i="5"/>
  <c r="O403" i="5"/>
  <c r="O404" i="5"/>
  <c r="O405" i="5"/>
  <c r="O406" i="5"/>
  <c r="O407" i="5"/>
  <c r="O408" i="5"/>
  <c r="O409" i="5"/>
  <c r="O410" i="5"/>
  <c r="O411" i="5"/>
  <c r="O412" i="5"/>
  <c r="O413" i="5"/>
  <c r="O414" i="5"/>
  <c r="O415" i="5"/>
  <c r="O416" i="5"/>
  <c r="O417" i="5"/>
  <c r="O418" i="5"/>
  <c r="O419" i="5"/>
  <c r="O420" i="5"/>
  <c r="O421" i="5"/>
  <c r="O422" i="5"/>
  <c r="O423" i="5"/>
  <c r="O424" i="5"/>
  <c r="O425" i="5"/>
  <c r="O426" i="5"/>
  <c r="O427" i="5"/>
  <c r="O428" i="5"/>
  <c r="O429" i="5"/>
  <c r="O430" i="5"/>
  <c r="O431" i="5"/>
  <c r="O432" i="5"/>
  <c r="O433" i="5"/>
  <c r="O434" i="5"/>
  <c r="O435" i="5"/>
  <c r="O436" i="5"/>
  <c r="O437" i="5"/>
  <c r="O438" i="5"/>
  <c r="O439" i="5"/>
  <c r="O440" i="5"/>
  <c r="O441" i="5"/>
  <c r="O442" i="5"/>
  <c r="O443" i="5"/>
  <c r="O444" i="5"/>
  <c r="O445" i="5"/>
  <c r="O446" i="5"/>
  <c r="O447" i="5"/>
  <c r="O448" i="5"/>
  <c r="O449" i="5"/>
  <c r="O450" i="5"/>
  <c r="O451" i="5"/>
  <c r="O452" i="5"/>
  <c r="O453" i="5"/>
  <c r="O454" i="5"/>
  <c r="O455" i="5"/>
  <c r="O456" i="5"/>
  <c r="O457" i="5"/>
  <c r="O458" i="5"/>
  <c r="O459" i="5"/>
  <c r="O460" i="5"/>
  <c r="O461" i="5"/>
  <c r="O462" i="5"/>
  <c r="O463" i="5"/>
  <c r="O464" i="5"/>
  <c r="O465" i="5"/>
  <c r="O466" i="5"/>
  <c r="O467" i="5"/>
  <c r="O468" i="5"/>
  <c r="O469" i="5"/>
  <c r="O470" i="5"/>
  <c r="O471" i="5"/>
  <c r="O472" i="5"/>
  <c r="O473" i="5"/>
  <c r="O474" i="5"/>
  <c r="O475" i="5"/>
  <c r="O476" i="5"/>
  <c r="O477" i="5"/>
  <c r="O478" i="5"/>
  <c r="O479" i="5"/>
  <c r="O480" i="5"/>
  <c r="O481" i="5"/>
  <c r="O482" i="5"/>
  <c r="O483" i="5"/>
  <c r="O484" i="5"/>
  <c r="O485" i="5"/>
  <c r="O486" i="5"/>
  <c r="O487" i="5"/>
  <c r="O488" i="5"/>
  <c r="O489" i="5"/>
  <c r="O490" i="5"/>
  <c r="O491" i="5"/>
  <c r="O492" i="5"/>
  <c r="O493" i="5"/>
  <c r="O494" i="5"/>
  <c r="O495" i="5"/>
  <c r="O496" i="5"/>
  <c r="O497" i="5"/>
  <c r="O498" i="5"/>
  <c r="O499" i="5"/>
  <c r="O500" i="5"/>
  <c r="O501" i="5"/>
  <c r="N101" i="5"/>
  <c r="P101" i="5" s="1"/>
  <c r="N102" i="5"/>
  <c r="P102" i="5" s="1"/>
  <c r="N103" i="5"/>
  <c r="P103" i="5" s="1"/>
  <c r="N104" i="5"/>
  <c r="P104" i="5" s="1"/>
  <c r="N105" i="5"/>
  <c r="P105" i="5" s="1"/>
  <c r="N106" i="5"/>
  <c r="P106" i="5" s="1"/>
  <c r="N107" i="5"/>
  <c r="P107" i="5" s="1"/>
  <c r="N108" i="5"/>
  <c r="P108" i="5" s="1"/>
  <c r="N109" i="5"/>
  <c r="P109" i="5" s="1"/>
  <c r="N110" i="5"/>
  <c r="P110" i="5" s="1"/>
  <c r="N111" i="5"/>
  <c r="P111" i="5" s="1"/>
  <c r="N112" i="5"/>
  <c r="P112" i="5" s="1"/>
  <c r="N113" i="5"/>
  <c r="P113" i="5" s="1"/>
  <c r="N114" i="5"/>
  <c r="P114" i="5" s="1"/>
  <c r="N115" i="5"/>
  <c r="P115" i="5" s="1"/>
  <c r="N116" i="5"/>
  <c r="P116" i="5" s="1"/>
  <c r="N117" i="5"/>
  <c r="P117" i="5" s="1"/>
  <c r="N118" i="5"/>
  <c r="P118" i="5" s="1"/>
  <c r="N119" i="5"/>
  <c r="P119" i="5" s="1"/>
  <c r="N120" i="5"/>
  <c r="P120" i="5" s="1"/>
  <c r="N121" i="5"/>
  <c r="P121" i="5" s="1"/>
  <c r="N122" i="5"/>
  <c r="P122" i="5" s="1"/>
  <c r="N123" i="5"/>
  <c r="P123" i="5" s="1"/>
  <c r="N124" i="5"/>
  <c r="P124" i="5" s="1"/>
  <c r="N125" i="5"/>
  <c r="P125" i="5" s="1"/>
  <c r="N126" i="5"/>
  <c r="P126" i="5" s="1"/>
  <c r="N127" i="5"/>
  <c r="P127" i="5" s="1"/>
  <c r="N128" i="5"/>
  <c r="P128" i="5" s="1"/>
  <c r="N129" i="5"/>
  <c r="P129" i="5" s="1"/>
  <c r="N130" i="5"/>
  <c r="P130" i="5" s="1"/>
  <c r="N131" i="5"/>
  <c r="P131" i="5" s="1"/>
  <c r="N132" i="5"/>
  <c r="P132" i="5" s="1"/>
  <c r="N133" i="5"/>
  <c r="P133" i="5" s="1"/>
  <c r="N134" i="5"/>
  <c r="P134" i="5" s="1"/>
  <c r="N135" i="5"/>
  <c r="P135" i="5" s="1"/>
  <c r="N136" i="5"/>
  <c r="P136" i="5" s="1"/>
  <c r="N137" i="5"/>
  <c r="P137" i="5" s="1"/>
  <c r="N138" i="5"/>
  <c r="P138" i="5" s="1"/>
  <c r="N139" i="5"/>
  <c r="P139" i="5" s="1"/>
  <c r="N140" i="5"/>
  <c r="P140" i="5" s="1"/>
  <c r="N141" i="5"/>
  <c r="P141" i="5" s="1"/>
  <c r="N142" i="5"/>
  <c r="P142" i="5" s="1"/>
  <c r="N143" i="5"/>
  <c r="P143" i="5" s="1"/>
  <c r="N144" i="5"/>
  <c r="P144" i="5" s="1"/>
  <c r="N145" i="5"/>
  <c r="P145" i="5" s="1"/>
  <c r="N146" i="5"/>
  <c r="P146" i="5" s="1"/>
  <c r="N147" i="5"/>
  <c r="P147" i="5" s="1"/>
  <c r="N148" i="5"/>
  <c r="P148" i="5" s="1"/>
  <c r="N149" i="5"/>
  <c r="P149" i="5" s="1"/>
  <c r="N150" i="5"/>
  <c r="P150" i="5" s="1"/>
  <c r="N151" i="5"/>
  <c r="P151" i="5" s="1"/>
  <c r="N152" i="5"/>
  <c r="P152" i="5" s="1"/>
  <c r="N153" i="5"/>
  <c r="P153" i="5" s="1"/>
  <c r="N154" i="5"/>
  <c r="P154" i="5" s="1"/>
  <c r="N155" i="5"/>
  <c r="P155" i="5" s="1"/>
  <c r="N156" i="5"/>
  <c r="P156" i="5" s="1"/>
  <c r="N157" i="5"/>
  <c r="P157" i="5" s="1"/>
  <c r="N158" i="5"/>
  <c r="P158" i="5" s="1"/>
  <c r="N159" i="5"/>
  <c r="P159" i="5" s="1"/>
  <c r="N160" i="5"/>
  <c r="P160" i="5" s="1"/>
  <c r="N161" i="5"/>
  <c r="P161" i="5" s="1"/>
  <c r="N162" i="5"/>
  <c r="P162" i="5" s="1"/>
  <c r="N163" i="5"/>
  <c r="P163" i="5" s="1"/>
  <c r="N164" i="5"/>
  <c r="P164" i="5" s="1"/>
  <c r="N165" i="5"/>
  <c r="P165" i="5" s="1"/>
  <c r="N166" i="5"/>
  <c r="P166" i="5" s="1"/>
  <c r="N167" i="5"/>
  <c r="P167" i="5" s="1"/>
  <c r="N168" i="5"/>
  <c r="P168" i="5" s="1"/>
  <c r="N169" i="5"/>
  <c r="P169" i="5" s="1"/>
  <c r="N170" i="5"/>
  <c r="P170" i="5" s="1"/>
  <c r="N171" i="5"/>
  <c r="P171" i="5" s="1"/>
  <c r="N172" i="5"/>
  <c r="P172" i="5" s="1"/>
  <c r="N173" i="5"/>
  <c r="P173" i="5" s="1"/>
  <c r="N174" i="5"/>
  <c r="P174" i="5" s="1"/>
  <c r="N175" i="5"/>
  <c r="P175" i="5" s="1"/>
  <c r="N176" i="5"/>
  <c r="P176" i="5" s="1"/>
  <c r="N177" i="5"/>
  <c r="P177" i="5" s="1"/>
  <c r="N178" i="5"/>
  <c r="P178" i="5" s="1"/>
  <c r="N179" i="5"/>
  <c r="P179" i="5" s="1"/>
  <c r="N180" i="5"/>
  <c r="P180" i="5" s="1"/>
  <c r="N181" i="5"/>
  <c r="P181" i="5" s="1"/>
  <c r="N182" i="5"/>
  <c r="P182" i="5" s="1"/>
  <c r="N183" i="5"/>
  <c r="P183" i="5" s="1"/>
  <c r="N184" i="5"/>
  <c r="P184" i="5" s="1"/>
  <c r="N185" i="5"/>
  <c r="P185" i="5" s="1"/>
  <c r="N186" i="5"/>
  <c r="P186" i="5" s="1"/>
  <c r="N187" i="5"/>
  <c r="P187" i="5" s="1"/>
  <c r="N188" i="5"/>
  <c r="P188" i="5" s="1"/>
  <c r="N189" i="5"/>
  <c r="P189" i="5" s="1"/>
  <c r="N190" i="5"/>
  <c r="P190" i="5" s="1"/>
  <c r="N191" i="5"/>
  <c r="P191" i="5" s="1"/>
  <c r="N192" i="5"/>
  <c r="P192" i="5" s="1"/>
  <c r="N193" i="5"/>
  <c r="P193" i="5" s="1"/>
  <c r="N194" i="5"/>
  <c r="P194" i="5" s="1"/>
  <c r="N195" i="5"/>
  <c r="P195" i="5" s="1"/>
  <c r="N196" i="5"/>
  <c r="P196" i="5" s="1"/>
  <c r="N197" i="5"/>
  <c r="P197" i="5" s="1"/>
  <c r="N198" i="5"/>
  <c r="P198" i="5" s="1"/>
  <c r="N199" i="5"/>
  <c r="P199" i="5" s="1"/>
  <c r="N200" i="5"/>
  <c r="P200" i="5" s="1"/>
  <c r="N201" i="5"/>
  <c r="P201" i="5" s="1"/>
  <c r="N202" i="5"/>
  <c r="P202" i="5" s="1"/>
  <c r="N203" i="5"/>
  <c r="P203" i="5" s="1"/>
  <c r="N204" i="5"/>
  <c r="P204" i="5" s="1"/>
  <c r="N205" i="5"/>
  <c r="P205" i="5" s="1"/>
  <c r="N206" i="5"/>
  <c r="P206" i="5" s="1"/>
  <c r="N207" i="5"/>
  <c r="P207" i="5" s="1"/>
  <c r="N208" i="5"/>
  <c r="P208" i="5" s="1"/>
  <c r="N209" i="5"/>
  <c r="P209" i="5" s="1"/>
  <c r="N210" i="5"/>
  <c r="P210" i="5" s="1"/>
  <c r="N211" i="5"/>
  <c r="P211" i="5" s="1"/>
  <c r="N212" i="5"/>
  <c r="P212" i="5" s="1"/>
  <c r="N213" i="5"/>
  <c r="P213" i="5" s="1"/>
  <c r="N214" i="5"/>
  <c r="P214" i="5" s="1"/>
  <c r="N215" i="5"/>
  <c r="P215" i="5" s="1"/>
  <c r="N216" i="5"/>
  <c r="P216" i="5" s="1"/>
  <c r="N217" i="5"/>
  <c r="P217" i="5" s="1"/>
  <c r="N218" i="5"/>
  <c r="P218" i="5" s="1"/>
  <c r="N219" i="5"/>
  <c r="P219" i="5" s="1"/>
  <c r="N220" i="5"/>
  <c r="P220" i="5" s="1"/>
  <c r="N221" i="5"/>
  <c r="P221" i="5" s="1"/>
  <c r="N222" i="5"/>
  <c r="P222" i="5" s="1"/>
  <c r="N223" i="5"/>
  <c r="P223" i="5" s="1"/>
  <c r="N224" i="5"/>
  <c r="P224" i="5" s="1"/>
  <c r="N225" i="5"/>
  <c r="P225" i="5" s="1"/>
  <c r="N226" i="5"/>
  <c r="P226" i="5" s="1"/>
  <c r="N227" i="5"/>
  <c r="P227" i="5" s="1"/>
  <c r="N228" i="5"/>
  <c r="P228" i="5" s="1"/>
  <c r="N229" i="5"/>
  <c r="P229" i="5" s="1"/>
  <c r="N230" i="5"/>
  <c r="P230" i="5" s="1"/>
  <c r="N231" i="5"/>
  <c r="P231" i="5" s="1"/>
  <c r="N232" i="5"/>
  <c r="P232" i="5" s="1"/>
  <c r="N233" i="5"/>
  <c r="P233" i="5" s="1"/>
  <c r="N234" i="5"/>
  <c r="P234" i="5" s="1"/>
  <c r="N235" i="5"/>
  <c r="P235" i="5" s="1"/>
  <c r="N236" i="5"/>
  <c r="P236" i="5" s="1"/>
  <c r="N237" i="5"/>
  <c r="P237" i="5" s="1"/>
  <c r="N238" i="5"/>
  <c r="P238" i="5" s="1"/>
  <c r="N239" i="5"/>
  <c r="P239" i="5" s="1"/>
  <c r="N240" i="5"/>
  <c r="P240" i="5" s="1"/>
  <c r="N241" i="5"/>
  <c r="P241" i="5" s="1"/>
  <c r="N242" i="5"/>
  <c r="P242" i="5" s="1"/>
  <c r="N243" i="5"/>
  <c r="P243" i="5" s="1"/>
  <c r="N244" i="5"/>
  <c r="P244" i="5" s="1"/>
  <c r="N245" i="5"/>
  <c r="P245" i="5" s="1"/>
  <c r="N246" i="5"/>
  <c r="P246" i="5" s="1"/>
  <c r="N247" i="5"/>
  <c r="P247" i="5" s="1"/>
  <c r="N248" i="5"/>
  <c r="P248" i="5" s="1"/>
  <c r="N249" i="5"/>
  <c r="P249" i="5" s="1"/>
  <c r="N250" i="5"/>
  <c r="P250" i="5" s="1"/>
  <c r="N251" i="5"/>
  <c r="P251" i="5" s="1"/>
  <c r="N252" i="5"/>
  <c r="P252" i="5" s="1"/>
  <c r="N253" i="5"/>
  <c r="P253" i="5" s="1"/>
  <c r="N254" i="5"/>
  <c r="P254" i="5" s="1"/>
  <c r="N255" i="5"/>
  <c r="P255" i="5" s="1"/>
  <c r="N256" i="5"/>
  <c r="P256" i="5" s="1"/>
  <c r="N257" i="5"/>
  <c r="P257" i="5" s="1"/>
  <c r="N258" i="5"/>
  <c r="P258" i="5" s="1"/>
  <c r="N259" i="5"/>
  <c r="P259" i="5" s="1"/>
  <c r="N260" i="5"/>
  <c r="P260" i="5" s="1"/>
  <c r="N261" i="5"/>
  <c r="P261" i="5" s="1"/>
  <c r="N262" i="5"/>
  <c r="P262" i="5" s="1"/>
  <c r="N263" i="5"/>
  <c r="P263" i="5" s="1"/>
  <c r="N264" i="5"/>
  <c r="P264" i="5" s="1"/>
  <c r="N265" i="5"/>
  <c r="P265" i="5" s="1"/>
  <c r="N266" i="5"/>
  <c r="P266" i="5" s="1"/>
  <c r="N267" i="5"/>
  <c r="P267" i="5" s="1"/>
  <c r="N268" i="5"/>
  <c r="P268" i="5" s="1"/>
  <c r="N269" i="5"/>
  <c r="P269" i="5" s="1"/>
  <c r="N270" i="5"/>
  <c r="P270" i="5" s="1"/>
  <c r="N271" i="5"/>
  <c r="P271" i="5" s="1"/>
  <c r="N272" i="5"/>
  <c r="P272" i="5" s="1"/>
  <c r="N273" i="5"/>
  <c r="P273" i="5" s="1"/>
  <c r="N274" i="5"/>
  <c r="P274" i="5" s="1"/>
  <c r="N275" i="5"/>
  <c r="P275" i="5" s="1"/>
  <c r="N276" i="5"/>
  <c r="P276" i="5" s="1"/>
  <c r="N277" i="5"/>
  <c r="P277" i="5" s="1"/>
  <c r="N278" i="5"/>
  <c r="P278" i="5" s="1"/>
  <c r="N279" i="5"/>
  <c r="P279" i="5" s="1"/>
  <c r="N280" i="5"/>
  <c r="P280" i="5" s="1"/>
  <c r="N281" i="5"/>
  <c r="P281" i="5" s="1"/>
  <c r="N282" i="5"/>
  <c r="P282" i="5" s="1"/>
  <c r="N283" i="5"/>
  <c r="P283" i="5" s="1"/>
  <c r="N284" i="5"/>
  <c r="P284" i="5" s="1"/>
  <c r="N285" i="5"/>
  <c r="P285" i="5" s="1"/>
  <c r="N286" i="5"/>
  <c r="P286" i="5" s="1"/>
  <c r="N287" i="5"/>
  <c r="P287" i="5" s="1"/>
  <c r="N288" i="5"/>
  <c r="P288" i="5" s="1"/>
  <c r="N289" i="5"/>
  <c r="P289" i="5" s="1"/>
  <c r="N290" i="5"/>
  <c r="P290" i="5" s="1"/>
  <c r="N291" i="5"/>
  <c r="P291" i="5" s="1"/>
  <c r="N292" i="5"/>
  <c r="P292" i="5" s="1"/>
  <c r="N293" i="5"/>
  <c r="P293" i="5" s="1"/>
  <c r="N294" i="5"/>
  <c r="P294" i="5" s="1"/>
  <c r="N295" i="5"/>
  <c r="P295" i="5" s="1"/>
  <c r="N296" i="5"/>
  <c r="P296" i="5" s="1"/>
  <c r="N297" i="5"/>
  <c r="P297" i="5" s="1"/>
  <c r="N298" i="5"/>
  <c r="P298" i="5" s="1"/>
  <c r="N299" i="5"/>
  <c r="P299" i="5" s="1"/>
  <c r="N300" i="5"/>
  <c r="P300" i="5" s="1"/>
  <c r="N301" i="5"/>
  <c r="P301" i="5" s="1"/>
  <c r="N302" i="5"/>
  <c r="P302" i="5" s="1"/>
  <c r="N303" i="5"/>
  <c r="P303" i="5" s="1"/>
  <c r="N304" i="5"/>
  <c r="P304" i="5" s="1"/>
  <c r="N305" i="5"/>
  <c r="P305" i="5" s="1"/>
  <c r="N306" i="5"/>
  <c r="P306" i="5" s="1"/>
  <c r="N307" i="5"/>
  <c r="P307" i="5" s="1"/>
  <c r="N308" i="5"/>
  <c r="P308" i="5" s="1"/>
  <c r="N309" i="5"/>
  <c r="P309" i="5" s="1"/>
  <c r="N310" i="5"/>
  <c r="P310" i="5" s="1"/>
  <c r="N311" i="5"/>
  <c r="P311" i="5" s="1"/>
  <c r="N312" i="5"/>
  <c r="P312" i="5" s="1"/>
  <c r="N313" i="5"/>
  <c r="P313" i="5" s="1"/>
  <c r="N314" i="5"/>
  <c r="P314" i="5" s="1"/>
  <c r="N315" i="5"/>
  <c r="P315" i="5" s="1"/>
  <c r="N316" i="5"/>
  <c r="P316" i="5" s="1"/>
  <c r="N317" i="5"/>
  <c r="P317" i="5" s="1"/>
  <c r="N318" i="5"/>
  <c r="P318" i="5" s="1"/>
  <c r="N319" i="5"/>
  <c r="P319" i="5" s="1"/>
  <c r="N320" i="5"/>
  <c r="P320" i="5" s="1"/>
  <c r="N321" i="5"/>
  <c r="P321" i="5" s="1"/>
  <c r="N322" i="5"/>
  <c r="P322" i="5" s="1"/>
  <c r="N323" i="5"/>
  <c r="P323" i="5" s="1"/>
  <c r="N324" i="5"/>
  <c r="P324" i="5" s="1"/>
  <c r="N325" i="5"/>
  <c r="P325" i="5" s="1"/>
  <c r="N326" i="5"/>
  <c r="P326" i="5" s="1"/>
  <c r="N327" i="5"/>
  <c r="P327" i="5" s="1"/>
  <c r="N328" i="5"/>
  <c r="P328" i="5" s="1"/>
  <c r="N329" i="5"/>
  <c r="P329" i="5" s="1"/>
  <c r="N330" i="5"/>
  <c r="P330" i="5" s="1"/>
  <c r="N331" i="5"/>
  <c r="P331" i="5" s="1"/>
  <c r="N332" i="5"/>
  <c r="P332" i="5" s="1"/>
  <c r="N333" i="5"/>
  <c r="P333" i="5" s="1"/>
  <c r="N334" i="5"/>
  <c r="P334" i="5" s="1"/>
  <c r="N335" i="5"/>
  <c r="P335" i="5" s="1"/>
  <c r="N336" i="5"/>
  <c r="P336" i="5" s="1"/>
  <c r="N337" i="5"/>
  <c r="P337" i="5" s="1"/>
  <c r="N338" i="5"/>
  <c r="P338" i="5" s="1"/>
  <c r="N339" i="5"/>
  <c r="P339" i="5" s="1"/>
  <c r="N340" i="5"/>
  <c r="P340" i="5" s="1"/>
  <c r="N341" i="5"/>
  <c r="P341" i="5" s="1"/>
  <c r="N342" i="5"/>
  <c r="P342" i="5" s="1"/>
  <c r="N343" i="5"/>
  <c r="P343" i="5" s="1"/>
  <c r="N344" i="5"/>
  <c r="P344" i="5" s="1"/>
  <c r="N345" i="5"/>
  <c r="P345" i="5" s="1"/>
  <c r="N346" i="5"/>
  <c r="P346" i="5" s="1"/>
  <c r="N347" i="5"/>
  <c r="P347" i="5" s="1"/>
  <c r="N348" i="5"/>
  <c r="P348" i="5" s="1"/>
  <c r="N349" i="5"/>
  <c r="P349" i="5" s="1"/>
  <c r="N350" i="5"/>
  <c r="P350" i="5" s="1"/>
  <c r="N351" i="5"/>
  <c r="P351" i="5" s="1"/>
  <c r="N352" i="5"/>
  <c r="P352" i="5" s="1"/>
  <c r="N353" i="5"/>
  <c r="P353" i="5" s="1"/>
  <c r="N354" i="5"/>
  <c r="P354" i="5" s="1"/>
  <c r="N355" i="5"/>
  <c r="P355" i="5" s="1"/>
  <c r="N356" i="5"/>
  <c r="P356" i="5" s="1"/>
  <c r="N357" i="5"/>
  <c r="P357" i="5" s="1"/>
  <c r="N358" i="5"/>
  <c r="P358" i="5" s="1"/>
  <c r="N359" i="5"/>
  <c r="P359" i="5" s="1"/>
  <c r="N360" i="5"/>
  <c r="P360" i="5" s="1"/>
  <c r="N361" i="5"/>
  <c r="P361" i="5" s="1"/>
  <c r="N362" i="5"/>
  <c r="P362" i="5" s="1"/>
  <c r="N363" i="5"/>
  <c r="P363" i="5" s="1"/>
  <c r="N364" i="5"/>
  <c r="P364" i="5" s="1"/>
  <c r="N365" i="5"/>
  <c r="P365" i="5" s="1"/>
  <c r="N366" i="5"/>
  <c r="P366" i="5" s="1"/>
  <c r="N367" i="5"/>
  <c r="P367" i="5" s="1"/>
  <c r="N368" i="5"/>
  <c r="P368" i="5" s="1"/>
  <c r="N369" i="5"/>
  <c r="P369" i="5" s="1"/>
  <c r="N370" i="5"/>
  <c r="P370" i="5" s="1"/>
  <c r="N371" i="5"/>
  <c r="P371" i="5" s="1"/>
  <c r="N372" i="5"/>
  <c r="P372" i="5" s="1"/>
  <c r="N373" i="5"/>
  <c r="P373" i="5" s="1"/>
  <c r="N374" i="5"/>
  <c r="P374" i="5" s="1"/>
  <c r="N375" i="5"/>
  <c r="P375" i="5" s="1"/>
  <c r="N376" i="5"/>
  <c r="P376" i="5" s="1"/>
  <c r="N377" i="5"/>
  <c r="P377" i="5" s="1"/>
  <c r="N378" i="5"/>
  <c r="P378" i="5" s="1"/>
  <c r="N379" i="5"/>
  <c r="P379" i="5" s="1"/>
  <c r="N380" i="5"/>
  <c r="P380" i="5" s="1"/>
  <c r="N381" i="5"/>
  <c r="P381" i="5" s="1"/>
  <c r="N382" i="5"/>
  <c r="P382" i="5" s="1"/>
  <c r="N383" i="5"/>
  <c r="P383" i="5" s="1"/>
  <c r="N384" i="5"/>
  <c r="P384" i="5" s="1"/>
  <c r="N385" i="5"/>
  <c r="P385" i="5" s="1"/>
  <c r="N386" i="5"/>
  <c r="P386" i="5" s="1"/>
  <c r="N387" i="5"/>
  <c r="P387" i="5" s="1"/>
  <c r="N388" i="5"/>
  <c r="P388" i="5" s="1"/>
  <c r="N389" i="5"/>
  <c r="P389" i="5" s="1"/>
  <c r="N390" i="5"/>
  <c r="P390" i="5" s="1"/>
  <c r="N391" i="5"/>
  <c r="P391" i="5" s="1"/>
  <c r="N392" i="5"/>
  <c r="P392" i="5" s="1"/>
  <c r="N393" i="5"/>
  <c r="P393" i="5" s="1"/>
  <c r="N394" i="5"/>
  <c r="P394" i="5" s="1"/>
  <c r="N395" i="5"/>
  <c r="P395" i="5" s="1"/>
  <c r="N396" i="5"/>
  <c r="P396" i="5" s="1"/>
  <c r="N397" i="5"/>
  <c r="P397" i="5" s="1"/>
  <c r="N398" i="5"/>
  <c r="P398" i="5" s="1"/>
  <c r="N399" i="5"/>
  <c r="P399" i="5" s="1"/>
  <c r="N400" i="5"/>
  <c r="P400" i="5" s="1"/>
  <c r="N401" i="5"/>
  <c r="P401" i="5" s="1"/>
  <c r="N402" i="5"/>
  <c r="P402" i="5" s="1"/>
  <c r="N403" i="5"/>
  <c r="P403" i="5" s="1"/>
  <c r="N404" i="5"/>
  <c r="P404" i="5" s="1"/>
  <c r="N405" i="5"/>
  <c r="P405" i="5" s="1"/>
  <c r="N406" i="5"/>
  <c r="P406" i="5" s="1"/>
  <c r="N407" i="5"/>
  <c r="P407" i="5" s="1"/>
  <c r="N408" i="5"/>
  <c r="P408" i="5" s="1"/>
  <c r="N409" i="5"/>
  <c r="P409" i="5" s="1"/>
  <c r="N410" i="5"/>
  <c r="P410" i="5" s="1"/>
  <c r="N411" i="5"/>
  <c r="P411" i="5" s="1"/>
  <c r="N412" i="5"/>
  <c r="P412" i="5" s="1"/>
  <c r="N413" i="5"/>
  <c r="P413" i="5" s="1"/>
  <c r="N414" i="5"/>
  <c r="P414" i="5" s="1"/>
  <c r="N415" i="5"/>
  <c r="P415" i="5" s="1"/>
  <c r="N416" i="5"/>
  <c r="P416" i="5" s="1"/>
  <c r="N417" i="5"/>
  <c r="P417" i="5" s="1"/>
  <c r="N418" i="5"/>
  <c r="P418" i="5" s="1"/>
  <c r="N419" i="5"/>
  <c r="P419" i="5" s="1"/>
  <c r="N420" i="5"/>
  <c r="P420" i="5" s="1"/>
  <c r="N421" i="5"/>
  <c r="P421" i="5" s="1"/>
  <c r="N422" i="5"/>
  <c r="P422" i="5" s="1"/>
  <c r="N423" i="5"/>
  <c r="P423" i="5" s="1"/>
  <c r="N424" i="5"/>
  <c r="P424" i="5" s="1"/>
  <c r="N425" i="5"/>
  <c r="P425" i="5" s="1"/>
  <c r="N426" i="5"/>
  <c r="P426" i="5" s="1"/>
  <c r="N427" i="5"/>
  <c r="P427" i="5" s="1"/>
  <c r="N428" i="5"/>
  <c r="P428" i="5" s="1"/>
  <c r="N429" i="5"/>
  <c r="P429" i="5" s="1"/>
  <c r="N430" i="5"/>
  <c r="P430" i="5" s="1"/>
  <c r="N431" i="5"/>
  <c r="P431" i="5" s="1"/>
  <c r="N432" i="5"/>
  <c r="P432" i="5" s="1"/>
  <c r="N433" i="5"/>
  <c r="P433" i="5" s="1"/>
  <c r="N434" i="5"/>
  <c r="P434" i="5" s="1"/>
  <c r="N435" i="5"/>
  <c r="P435" i="5" s="1"/>
  <c r="N436" i="5"/>
  <c r="P436" i="5" s="1"/>
  <c r="N437" i="5"/>
  <c r="P437" i="5" s="1"/>
  <c r="N438" i="5"/>
  <c r="P438" i="5" s="1"/>
  <c r="N439" i="5"/>
  <c r="P439" i="5" s="1"/>
  <c r="N440" i="5"/>
  <c r="P440" i="5" s="1"/>
  <c r="N441" i="5"/>
  <c r="P441" i="5" s="1"/>
  <c r="N442" i="5"/>
  <c r="P442" i="5" s="1"/>
  <c r="N443" i="5"/>
  <c r="P443" i="5" s="1"/>
  <c r="N444" i="5"/>
  <c r="P444" i="5" s="1"/>
  <c r="N445" i="5"/>
  <c r="P445" i="5" s="1"/>
  <c r="N446" i="5"/>
  <c r="P446" i="5" s="1"/>
  <c r="N447" i="5"/>
  <c r="P447" i="5" s="1"/>
  <c r="N448" i="5"/>
  <c r="P448" i="5" s="1"/>
  <c r="N449" i="5"/>
  <c r="P449" i="5" s="1"/>
  <c r="N450" i="5"/>
  <c r="P450" i="5" s="1"/>
  <c r="N451" i="5"/>
  <c r="P451" i="5" s="1"/>
  <c r="N452" i="5"/>
  <c r="P452" i="5" s="1"/>
  <c r="N453" i="5"/>
  <c r="P453" i="5" s="1"/>
  <c r="N454" i="5"/>
  <c r="P454" i="5" s="1"/>
  <c r="N455" i="5"/>
  <c r="P455" i="5" s="1"/>
  <c r="N456" i="5"/>
  <c r="P456" i="5" s="1"/>
  <c r="N457" i="5"/>
  <c r="P457" i="5" s="1"/>
  <c r="N458" i="5"/>
  <c r="P458" i="5" s="1"/>
  <c r="N459" i="5"/>
  <c r="P459" i="5" s="1"/>
  <c r="N460" i="5"/>
  <c r="P460" i="5" s="1"/>
  <c r="N461" i="5"/>
  <c r="P461" i="5" s="1"/>
  <c r="N462" i="5"/>
  <c r="P462" i="5" s="1"/>
  <c r="N463" i="5"/>
  <c r="P463" i="5" s="1"/>
  <c r="N464" i="5"/>
  <c r="P464" i="5" s="1"/>
  <c r="N465" i="5"/>
  <c r="P465" i="5" s="1"/>
  <c r="N466" i="5"/>
  <c r="P466" i="5" s="1"/>
  <c r="N467" i="5"/>
  <c r="P467" i="5" s="1"/>
  <c r="N468" i="5"/>
  <c r="P468" i="5" s="1"/>
  <c r="N469" i="5"/>
  <c r="P469" i="5" s="1"/>
  <c r="N470" i="5"/>
  <c r="P470" i="5" s="1"/>
  <c r="N471" i="5"/>
  <c r="P471" i="5" s="1"/>
  <c r="N472" i="5"/>
  <c r="P472" i="5" s="1"/>
  <c r="N473" i="5"/>
  <c r="P473" i="5" s="1"/>
  <c r="N474" i="5"/>
  <c r="P474" i="5" s="1"/>
  <c r="N475" i="5"/>
  <c r="P475" i="5" s="1"/>
  <c r="N476" i="5"/>
  <c r="P476" i="5" s="1"/>
  <c r="N477" i="5"/>
  <c r="P477" i="5" s="1"/>
  <c r="N478" i="5"/>
  <c r="P478" i="5" s="1"/>
  <c r="N479" i="5"/>
  <c r="P479" i="5" s="1"/>
  <c r="N480" i="5"/>
  <c r="P480" i="5" s="1"/>
  <c r="N481" i="5"/>
  <c r="P481" i="5" s="1"/>
  <c r="N482" i="5"/>
  <c r="P482" i="5" s="1"/>
  <c r="N483" i="5"/>
  <c r="P483" i="5" s="1"/>
  <c r="N484" i="5"/>
  <c r="P484" i="5" s="1"/>
  <c r="N485" i="5"/>
  <c r="P485" i="5" s="1"/>
  <c r="N486" i="5"/>
  <c r="P486" i="5" s="1"/>
  <c r="N487" i="5"/>
  <c r="P487" i="5" s="1"/>
  <c r="N488" i="5"/>
  <c r="P488" i="5" s="1"/>
  <c r="N489" i="5"/>
  <c r="P489" i="5" s="1"/>
  <c r="N490" i="5"/>
  <c r="P490" i="5" s="1"/>
  <c r="N491" i="5"/>
  <c r="P491" i="5" s="1"/>
  <c r="N492" i="5"/>
  <c r="P492" i="5" s="1"/>
  <c r="N493" i="5"/>
  <c r="P493" i="5" s="1"/>
  <c r="N494" i="5"/>
  <c r="P494" i="5" s="1"/>
  <c r="N495" i="5"/>
  <c r="P495" i="5" s="1"/>
  <c r="N496" i="5"/>
  <c r="P496" i="5" s="1"/>
  <c r="N497" i="5"/>
  <c r="P497" i="5" s="1"/>
  <c r="N498" i="5"/>
  <c r="P498" i="5" s="1"/>
  <c r="N499" i="5"/>
  <c r="P499" i="5" s="1"/>
  <c r="N500" i="5"/>
  <c r="P500" i="5" s="1"/>
  <c r="N501" i="5"/>
  <c r="P501" i="5" s="1"/>
  <c r="L101" i="5"/>
  <c r="L102" i="5"/>
  <c r="L103" i="5"/>
  <c r="L104" i="5"/>
  <c r="L105" i="5"/>
  <c r="L106" i="5"/>
  <c r="L107" i="5"/>
  <c r="L108" i="5"/>
  <c r="L109" i="5"/>
  <c r="L110" i="5"/>
  <c r="L111" i="5"/>
  <c r="L112" i="5"/>
  <c r="L113" i="5"/>
  <c r="L114" i="5"/>
  <c r="L115" i="5"/>
  <c r="L116" i="5"/>
  <c r="L117" i="5"/>
  <c r="L118" i="5"/>
  <c r="L119" i="5"/>
  <c r="L120" i="5"/>
  <c r="L121" i="5"/>
  <c r="L122" i="5"/>
  <c r="L123" i="5"/>
  <c r="L124" i="5"/>
  <c r="L125" i="5"/>
  <c r="L126" i="5"/>
  <c r="L127" i="5"/>
  <c r="L128" i="5"/>
  <c r="L129" i="5"/>
  <c r="L130" i="5"/>
  <c r="L131" i="5"/>
  <c r="L132" i="5"/>
  <c r="L133" i="5"/>
  <c r="L134" i="5"/>
  <c r="L135" i="5"/>
  <c r="L136" i="5"/>
  <c r="L137" i="5"/>
  <c r="L138" i="5"/>
  <c r="L139" i="5"/>
  <c r="L140" i="5"/>
  <c r="L141" i="5"/>
  <c r="L142" i="5"/>
  <c r="L143" i="5"/>
  <c r="L144" i="5"/>
  <c r="L145" i="5"/>
  <c r="L146" i="5"/>
  <c r="L147" i="5"/>
  <c r="L148" i="5"/>
  <c r="L149" i="5"/>
  <c r="L150" i="5"/>
  <c r="L151" i="5"/>
  <c r="L152" i="5"/>
  <c r="L153" i="5"/>
  <c r="L154" i="5"/>
  <c r="L155" i="5"/>
  <c r="L156" i="5"/>
  <c r="L157" i="5"/>
  <c r="L158" i="5"/>
  <c r="L159" i="5"/>
  <c r="L160" i="5"/>
  <c r="L161" i="5"/>
  <c r="L162" i="5"/>
  <c r="L163" i="5"/>
  <c r="L164" i="5"/>
  <c r="L165" i="5"/>
  <c r="L166" i="5"/>
  <c r="L167" i="5"/>
  <c r="L168" i="5"/>
  <c r="L169" i="5"/>
  <c r="L170" i="5"/>
  <c r="L171" i="5"/>
  <c r="L172" i="5"/>
  <c r="L173" i="5"/>
  <c r="L174" i="5"/>
  <c r="L175" i="5"/>
  <c r="L176" i="5"/>
  <c r="L177" i="5"/>
  <c r="L178" i="5"/>
  <c r="L179" i="5"/>
  <c r="L180" i="5"/>
  <c r="L181" i="5"/>
  <c r="L182" i="5"/>
  <c r="L183" i="5"/>
  <c r="L184" i="5"/>
  <c r="L185" i="5"/>
  <c r="L186" i="5"/>
  <c r="L187" i="5"/>
  <c r="L188" i="5"/>
  <c r="L189" i="5"/>
  <c r="L190" i="5"/>
  <c r="L191" i="5"/>
  <c r="L192" i="5"/>
  <c r="L193" i="5"/>
  <c r="L194" i="5"/>
  <c r="L195" i="5"/>
  <c r="L196" i="5"/>
  <c r="L197" i="5"/>
  <c r="L198" i="5"/>
  <c r="L199" i="5"/>
  <c r="L200" i="5"/>
  <c r="L201" i="5"/>
  <c r="L202" i="5"/>
  <c r="L203" i="5"/>
  <c r="L204" i="5"/>
  <c r="L205" i="5"/>
  <c r="L206" i="5"/>
  <c r="L207" i="5"/>
  <c r="L208" i="5"/>
  <c r="L209" i="5"/>
  <c r="L210" i="5"/>
  <c r="L211" i="5"/>
  <c r="L212" i="5"/>
  <c r="L213" i="5"/>
  <c r="L214" i="5"/>
  <c r="L215" i="5"/>
  <c r="L216" i="5"/>
  <c r="L217" i="5"/>
  <c r="L218" i="5"/>
  <c r="L219" i="5"/>
  <c r="L220" i="5"/>
  <c r="L221" i="5"/>
  <c r="L222" i="5"/>
  <c r="L223" i="5"/>
  <c r="L224" i="5"/>
  <c r="L225" i="5"/>
  <c r="L226" i="5"/>
  <c r="L227" i="5"/>
  <c r="L228" i="5"/>
  <c r="L229" i="5"/>
  <c r="L230" i="5"/>
  <c r="L231" i="5"/>
  <c r="L232" i="5"/>
  <c r="L233" i="5"/>
  <c r="L234" i="5"/>
  <c r="L235" i="5"/>
  <c r="L236" i="5"/>
  <c r="L237" i="5"/>
  <c r="L238" i="5"/>
  <c r="L239" i="5"/>
  <c r="L240" i="5"/>
  <c r="L241" i="5"/>
  <c r="L242" i="5"/>
  <c r="L243" i="5"/>
  <c r="L244" i="5"/>
  <c r="L245" i="5"/>
  <c r="L246" i="5"/>
  <c r="L247" i="5"/>
  <c r="L248" i="5"/>
  <c r="L249" i="5"/>
  <c r="L250" i="5"/>
  <c r="L251" i="5"/>
  <c r="L252" i="5"/>
  <c r="L253" i="5"/>
  <c r="L254" i="5"/>
  <c r="L255" i="5"/>
  <c r="L256" i="5"/>
  <c r="L257" i="5"/>
  <c r="L258" i="5"/>
  <c r="L259" i="5"/>
  <c r="L260" i="5"/>
  <c r="L261" i="5"/>
  <c r="L262" i="5"/>
  <c r="L263" i="5"/>
  <c r="L264" i="5"/>
  <c r="L265" i="5"/>
  <c r="L266" i="5"/>
  <c r="L267" i="5"/>
  <c r="L268" i="5"/>
  <c r="L269" i="5"/>
  <c r="L270" i="5"/>
  <c r="L271" i="5"/>
  <c r="L272" i="5"/>
  <c r="L273" i="5"/>
  <c r="L274" i="5"/>
  <c r="L275" i="5"/>
  <c r="L276" i="5"/>
  <c r="L277" i="5"/>
  <c r="L278" i="5"/>
  <c r="L279" i="5"/>
  <c r="L280" i="5"/>
  <c r="L281" i="5"/>
  <c r="L282" i="5"/>
  <c r="L283" i="5"/>
  <c r="L284" i="5"/>
  <c r="L285" i="5"/>
  <c r="L286" i="5"/>
  <c r="L287" i="5"/>
  <c r="L288" i="5"/>
  <c r="L289" i="5"/>
  <c r="L290" i="5"/>
  <c r="L291" i="5"/>
  <c r="L292" i="5"/>
  <c r="L293" i="5"/>
  <c r="L294" i="5"/>
  <c r="L295" i="5"/>
  <c r="L296" i="5"/>
  <c r="L297" i="5"/>
  <c r="L298" i="5"/>
  <c r="L299" i="5"/>
  <c r="L300" i="5"/>
  <c r="L301" i="5"/>
  <c r="L302" i="5"/>
  <c r="L303" i="5"/>
  <c r="L304" i="5"/>
  <c r="L305" i="5"/>
  <c r="L306" i="5"/>
  <c r="L307" i="5"/>
  <c r="L308" i="5"/>
  <c r="L309" i="5"/>
  <c r="L310" i="5"/>
  <c r="L311" i="5"/>
  <c r="L312" i="5"/>
  <c r="L313" i="5"/>
  <c r="L314" i="5"/>
  <c r="L315" i="5"/>
  <c r="L316" i="5"/>
  <c r="L317" i="5"/>
  <c r="L318" i="5"/>
  <c r="L319" i="5"/>
  <c r="L320" i="5"/>
  <c r="L321" i="5"/>
  <c r="L322" i="5"/>
  <c r="L323" i="5"/>
  <c r="L324" i="5"/>
  <c r="L325" i="5"/>
  <c r="L326" i="5"/>
  <c r="L327" i="5"/>
  <c r="L328" i="5"/>
  <c r="L329" i="5"/>
  <c r="L330" i="5"/>
  <c r="L331" i="5"/>
  <c r="L332" i="5"/>
  <c r="L333" i="5"/>
  <c r="L334" i="5"/>
  <c r="L335" i="5"/>
  <c r="L336" i="5"/>
  <c r="L337" i="5"/>
  <c r="L338" i="5"/>
  <c r="L339" i="5"/>
  <c r="L340" i="5"/>
  <c r="L341" i="5"/>
  <c r="L342" i="5"/>
  <c r="L343" i="5"/>
  <c r="L344" i="5"/>
  <c r="L345" i="5"/>
  <c r="L346" i="5"/>
  <c r="L347" i="5"/>
  <c r="L348" i="5"/>
  <c r="L349" i="5"/>
  <c r="L350" i="5"/>
  <c r="L351" i="5"/>
  <c r="L352" i="5"/>
  <c r="L353" i="5"/>
  <c r="L354" i="5"/>
  <c r="L355" i="5"/>
  <c r="L356" i="5"/>
  <c r="L357" i="5"/>
  <c r="L358" i="5"/>
  <c r="L359" i="5"/>
  <c r="L360" i="5"/>
  <c r="L361" i="5"/>
  <c r="L362" i="5"/>
  <c r="L363" i="5"/>
  <c r="L364" i="5"/>
  <c r="L365" i="5"/>
  <c r="L366" i="5"/>
  <c r="L367" i="5"/>
  <c r="L368" i="5"/>
  <c r="L369" i="5"/>
  <c r="L370" i="5"/>
  <c r="L371" i="5"/>
  <c r="L372" i="5"/>
  <c r="L373" i="5"/>
  <c r="L374" i="5"/>
  <c r="L375" i="5"/>
  <c r="L376" i="5"/>
  <c r="L377" i="5"/>
  <c r="L378" i="5"/>
  <c r="L379" i="5"/>
  <c r="L380" i="5"/>
  <c r="L381" i="5"/>
  <c r="L382" i="5"/>
  <c r="L383" i="5"/>
  <c r="L384" i="5"/>
  <c r="L385" i="5"/>
  <c r="L386" i="5"/>
  <c r="L387" i="5"/>
  <c r="L388" i="5"/>
  <c r="L389" i="5"/>
  <c r="L390" i="5"/>
  <c r="L391" i="5"/>
  <c r="L392" i="5"/>
  <c r="L393" i="5"/>
  <c r="L394" i="5"/>
  <c r="L395" i="5"/>
  <c r="L396" i="5"/>
  <c r="L397" i="5"/>
  <c r="L398" i="5"/>
  <c r="L399" i="5"/>
  <c r="L400" i="5"/>
  <c r="L401" i="5"/>
  <c r="L402" i="5"/>
  <c r="L403" i="5"/>
  <c r="L404" i="5"/>
  <c r="L405" i="5"/>
  <c r="L406" i="5"/>
  <c r="L407" i="5"/>
  <c r="L408" i="5"/>
  <c r="L409" i="5"/>
  <c r="L410" i="5"/>
  <c r="L411" i="5"/>
  <c r="L412" i="5"/>
  <c r="L413" i="5"/>
  <c r="L414" i="5"/>
  <c r="L415" i="5"/>
  <c r="L416" i="5"/>
  <c r="L417" i="5"/>
  <c r="L418" i="5"/>
  <c r="L419" i="5"/>
  <c r="L420" i="5"/>
  <c r="L421" i="5"/>
  <c r="L422" i="5"/>
  <c r="L423" i="5"/>
  <c r="L424" i="5"/>
  <c r="L425" i="5"/>
  <c r="L426" i="5"/>
  <c r="L427" i="5"/>
  <c r="L428" i="5"/>
  <c r="L429" i="5"/>
  <c r="L430" i="5"/>
  <c r="L431" i="5"/>
  <c r="L432" i="5"/>
  <c r="L433" i="5"/>
  <c r="L434" i="5"/>
  <c r="L435" i="5"/>
  <c r="L436" i="5"/>
  <c r="L437" i="5"/>
  <c r="L438" i="5"/>
  <c r="L439" i="5"/>
  <c r="L440" i="5"/>
  <c r="L441" i="5"/>
  <c r="L442" i="5"/>
  <c r="L443" i="5"/>
  <c r="L444" i="5"/>
  <c r="L445" i="5"/>
  <c r="L446" i="5"/>
  <c r="L447" i="5"/>
  <c r="L448" i="5"/>
  <c r="L449" i="5"/>
  <c r="L450" i="5"/>
  <c r="L451" i="5"/>
  <c r="L452" i="5"/>
  <c r="L453" i="5"/>
  <c r="L454" i="5"/>
  <c r="L455" i="5"/>
  <c r="L456" i="5"/>
  <c r="L457" i="5"/>
  <c r="L458" i="5"/>
  <c r="L459" i="5"/>
  <c r="L460" i="5"/>
  <c r="L461" i="5"/>
  <c r="L462" i="5"/>
  <c r="L463" i="5"/>
  <c r="L464" i="5"/>
  <c r="L465" i="5"/>
  <c r="L466" i="5"/>
  <c r="L467" i="5"/>
  <c r="L468" i="5"/>
  <c r="L469" i="5"/>
  <c r="L470" i="5"/>
  <c r="L471" i="5"/>
  <c r="L472" i="5"/>
  <c r="L473" i="5"/>
  <c r="L474" i="5"/>
  <c r="L475" i="5"/>
  <c r="L476" i="5"/>
  <c r="L477" i="5"/>
  <c r="L478" i="5"/>
  <c r="L479" i="5"/>
  <c r="L480" i="5"/>
  <c r="L481" i="5"/>
  <c r="L482" i="5"/>
  <c r="L483" i="5"/>
  <c r="L484" i="5"/>
  <c r="L485" i="5"/>
  <c r="L486" i="5"/>
  <c r="L487" i="5"/>
  <c r="L488" i="5"/>
  <c r="L489" i="5"/>
  <c r="L490" i="5"/>
  <c r="L491" i="5"/>
  <c r="L492" i="5"/>
  <c r="L493" i="5"/>
  <c r="L494" i="5"/>
  <c r="L495" i="5"/>
  <c r="L496" i="5"/>
  <c r="L497" i="5"/>
  <c r="L498" i="5"/>
  <c r="L499" i="5"/>
  <c r="L500" i="5"/>
  <c r="L501" i="5"/>
  <c r="K101" i="5"/>
  <c r="M101" i="5" s="1"/>
  <c r="K102" i="5"/>
  <c r="M102" i="5" s="1"/>
  <c r="K103" i="5"/>
  <c r="M103" i="5" s="1"/>
  <c r="K104" i="5"/>
  <c r="M104" i="5" s="1"/>
  <c r="K105" i="5"/>
  <c r="M105" i="5" s="1"/>
  <c r="K106" i="5"/>
  <c r="M106" i="5" s="1"/>
  <c r="K107" i="5"/>
  <c r="M107" i="5" s="1"/>
  <c r="K108" i="5"/>
  <c r="M108" i="5" s="1"/>
  <c r="K109" i="5"/>
  <c r="M109" i="5" s="1"/>
  <c r="K110" i="5"/>
  <c r="M110" i="5" s="1"/>
  <c r="K111" i="5"/>
  <c r="M111" i="5" s="1"/>
  <c r="K112" i="5"/>
  <c r="M112" i="5" s="1"/>
  <c r="K113" i="5"/>
  <c r="M113" i="5" s="1"/>
  <c r="K114" i="5"/>
  <c r="M114" i="5" s="1"/>
  <c r="K115" i="5"/>
  <c r="M115" i="5" s="1"/>
  <c r="K116" i="5"/>
  <c r="M116" i="5" s="1"/>
  <c r="K117" i="5"/>
  <c r="M117" i="5" s="1"/>
  <c r="K118" i="5"/>
  <c r="M118" i="5" s="1"/>
  <c r="K119" i="5"/>
  <c r="M119" i="5" s="1"/>
  <c r="K120" i="5"/>
  <c r="M120" i="5" s="1"/>
  <c r="K121" i="5"/>
  <c r="M121" i="5" s="1"/>
  <c r="K122" i="5"/>
  <c r="M122" i="5" s="1"/>
  <c r="K123" i="5"/>
  <c r="M123" i="5" s="1"/>
  <c r="K124" i="5"/>
  <c r="M124" i="5" s="1"/>
  <c r="K125" i="5"/>
  <c r="M125" i="5" s="1"/>
  <c r="K126" i="5"/>
  <c r="M126" i="5" s="1"/>
  <c r="K127" i="5"/>
  <c r="M127" i="5" s="1"/>
  <c r="K128" i="5"/>
  <c r="M128" i="5" s="1"/>
  <c r="K129" i="5"/>
  <c r="M129" i="5" s="1"/>
  <c r="K130" i="5"/>
  <c r="M130" i="5" s="1"/>
  <c r="K131" i="5"/>
  <c r="M131" i="5" s="1"/>
  <c r="K132" i="5"/>
  <c r="M132" i="5" s="1"/>
  <c r="K133" i="5"/>
  <c r="M133" i="5" s="1"/>
  <c r="K134" i="5"/>
  <c r="M134" i="5" s="1"/>
  <c r="K135" i="5"/>
  <c r="M135" i="5" s="1"/>
  <c r="K136" i="5"/>
  <c r="M136" i="5" s="1"/>
  <c r="K137" i="5"/>
  <c r="M137" i="5" s="1"/>
  <c r="K138" i="5"/>
  <c r="M138" i="5" s="1"/>
  <c r="K139" i="5"/>
  <c r="M139" i="5" s="1"/>
  <c r="K140" i="5"/>
  <c r="M140" i="5" s="1"/>
  <c r="K141" i="5"/>
  <c r="M141" i="5" s="1"/>
  <c r="K142" i="5"/>
  <c r="M142" i="5" s="1"/>
  <c r="K143" i="5"/>
  <c r="M143" i="5" s="1"/>
  <c r="K144" i="5"/>
  <c r="M144" i="5" s="1"/>
  <c r="K145" i="5"/>
  <c r="M145" i="5" s="1"/>
  <c r="K146" i="5"/>
  <c r="M146" i="5" s="1"/>
  <c r="K147" i="5"/>
  <c r="M147" i="5" s="1"/>
  <c r="K148" i="5"/>
  <c r="M148" i="5" s="1"/>
  <c r="K149" i="5"/>
  <c r="M149" i="5" s="1"/>
  <c r="K150" i="5"/>
  <c r="M150" i="5" s="1"/>
  <c r="K151" i="5"/>
  <c r="M151" i="5" s="1"/>
  <c r="K152" i="5"/>
  <c r="M152" i="5" s="1"/>
  <c r="K153" i="5"/>
  <c r="M153" i="5" s="1"/>
  <c r="K154" i="5"/>
  <c r="M154" i="5" s="1"/>
  <c r="K155" i="5"/>
  <c r="M155" i="5" s="1"/>
  <c r="K156" i="5"/>
  <c r="M156" i="5" s="1"/>
  <c r="K157" i="5"/>
  <c r="M157" i="5" s="1"/>
  <c r="K158" i="5"/>
  <c r="M158" i="5" s="1"/>
  <c r="K159" i="5"/>
  <c r="M159" i="5" s="1"/>
  <c r="K160" i="5"/>
  <c r="M160" i="5" s="1"/>
  <c r="K161" i="5"/>
  <c r="M161" i="5" s="1"/>
  <c r="K162" i="5"/>
  <c r="M162" i="5" s="1"/>
  <c r="K163" i="5"/>
  <c r="M163" i="5" s="1"/>
  <c r="K164" i="5"/>
  <c r="M164" i="5" s="1"/>
  <c r="K165" i="5"/>
  <c r="M165" i="5" s="1"/>
  <c r="K166" i="5"/>
  <c r="M166" i="5" s="1"/>
  <c r="K167" i="5"/>
  <c r="M167" i="5" s="1"/>
  <c r="K168" i="5"/>
  <c r="M168" i="5" s="1"/>
  <c r="K169" i="5"/>
  <c r="M169" i="5" s="1"/>
  <c r="K170" i="5"/>
  <c r="M170" i="5" s="1"/>
  <c r="K171" i="5"/>
  <c r="M171" i="5" s="1"/>
  <c r="K172" i="5"/>
  <c r="M172" i="5" s="1"/>
  <c r="K173" i="5"/>
  <c r="M173" i="5" s="1"/>
  <c r="K174" i="5"/>
  <c r="M174" i="5" s="1"/>
  <c r="K175" i="5"/>
  <c r="M175" i="5" s="1"/>
  <c r="K176" i="5"/>
  <c r="M176" i="5" s="1"/>
  <c r="K177" i="5"/>
  <c r="M177" i="5" s="1"/>
  <c r="K178" i="5"/>
  <c r="M178" i="5" s="1"/>
  <c r="K179" i="5"/>
  <c r="M179" i="5" s="1"/>
  <c r="K180" i="5"/>
  <c r="M180" i="5" s="1"/>
  <c r="K181" i="5"/>
  <c r="M181" i="5" s="1"/>
  <c r="K182" i="5"/>
  <c r="M182" i="5" s="1"/>
  <c r="K183" i="5"/>
  <c r="M183" i="5" s="1"/>
  <c r="K184" i="5"/>
  <c r="M184" i="5" s="1"/>
  <c r="K185" i="5"/>
  <c r="M185" i="5" s="1"/>
  <c r="K186" i="5"/>
  <c r="M186" i="5" s="1"/>
  <c r="K187" i="5"/>
  <c r="M187" i="5" s="1"/>
  <c r="K188" i="5"/>
  <c r="M188" i="5" s="1"/>
  <c r="K189" i="5"/>
  <c r="M189" i="5" s="1"/>
  <c r="K190" i="5"/>
  <c r="M190" i="5" s="1"/>
  <c r="K191" i="5"/>
  <c r="M191" i="5" s="1"/>
  <c r="K192" i="5"/>
  <c r="M192" i="5" s="1"/>
  <c r="K193" i="5"/>
  <c r="M193" i="5" s="1"/>
  <c r="K194" i="5"/>
  <c r="M194" i="5" s="1"/>
  <c r="K195" i="5"/>
  <c r="M195" i="5" s="1"/>
  <c r="K196" i="5"/>
  <c r="M196" i="5" s="1"/>
  <c r="K197" i="5"/>
  <c r="M197" i="5" s="1"/>
  <c r="K198" i="5"/>
  <c r="M198" i="5" s="1"/>
  <c r="K199" i="5"/>
  <c r="M199" i="5" s="1"/>
  <c r="K200" i="5"/>
  <c r="M200" i="5" s="1"/>
  <c r="K201" i="5"/>
  <c r="M201" i="5" s="1"/>
  <c r="K202" i="5"/>
  <c r="M202" i="5" s="1"/>
  <c r="K203" i="5"/>
  <c r="M203" i="5" s="1"/>
  <c r="K204" i="5"/>
  <c r="M204" i="5" s="1"/>
  <c r="K205" i="5"/>
  <c r="M205" i="5" s="1"/>
  <c r="K206" i="5"/>
  <c r="M206" i="5" s="1"/>
  <c r="K207" i="5"/>
  <c r="M207" i="5" s="1"/>
  <c r="K208" i="5"/>
  <c r="M208" i="5" s="1"/>
  <c r="K209" i="5"/>
  <c r="M209" i="5" s="1"/>
  <c r="K210" i="5"/>
  <c r="M210" i="5" s="1"/>
  <c r="K211" i="5"/>
  <c r="M211" i="5" s="1"/>
  <c r="K212" i="5"/>
  <c r="M212" i="5" s="1"/>
  <c r="K213" i="5"/>
  <c r="M213" i="5" s="1"/>
  <c r="K214" i="5"/>
  <c r="M214" i="5" s="1"/>
  <c r="K215" i="5"/>
  <c r="M215" i="5" s="1"/>
  <c r="K216" i="5"/>
  <c r="M216" i="5" s="1"/>
  <c r="K217" i="5"/>
  <c r="M217" i="5" s="1"/>
  <c r="K218" i="5"/>
  <c r="M218" i="5" s="1"/>
  <c r="K219" i="5"/>
  <c r="M219" i="5" s="1"/>
  <c r="K220" i="5"/>
  <c r="M220" i="5" s="1"/>
  <c r="K221" i="5"/>
  <c r="M221" i="5" s="1"/>
  <c r="K222" i="5"/>
  <c r="M222" i="5" s="1"/>
  <c r="K223" i="5"/>
  <c r="M223" i="5" s="1"/>
  <c r="K224" i="5"/>
  <c r="M224" i="5" s="1"/>
  <c r="K225" i="5"/>
  <c r="M225" i="5" s="1"/>
  <c r="K226" i="5"/>
  <c r="M226" i="5" s="1"/>
  <c r="K227" i="5"/>
  <c r="M227" i="5" s="1"/>
  <c r="K228" i="5"/>
  <c r="M228" i="5" s="1"/>
  <c r="K229" i="5"/>
  <c r="M229" i="5" s="1"/>
  <c r="K230" i="5"/>
  <c r="M230" i="5" s="1"/>
  <c r="K231" i="5"/>
  <c r="M231" i="5" s="1"/>
  <c r="K232" i="5"/>
  <c r="M232" i="5" s="1"/>
  <c r="K233" i="5"/>
  <c r="M233" i="5" s="1"/>
  <c r="K234" i="5"/>
  <c r="M234" i="5" s="1"/>
  <c r="K235" i="5"/>
  <c r="M235" i="5" s="1"/>
  <c r="K236" i="5"/>
  <c r="M236" i="5" s="1"/>
  <c r="K237" i="5"/>
  <c r="M237" i="5" s="1"/>
  <c r="K238" i="5"/>
  <c r="M238" i="5" s="1"/>
  <c r="K239" i="5"/>
  <c r="M239" i="5" s="1"/>
  <c r="K240" i="5"/>
  <c r="M240" i="5" s="1"/>
  <c r="K241" i="5"/>
  <c r="M241" i="5" s="1"/>
  <c r="K242" i="5"/>
  <c r="M242" i="5" s="1"/>
  <c r="K243" i="5"/>
  <c r="M243" i="5" s="1"/>
  <c r="K244" i="5"/>
  <c r="M244" i="5" s="1"/>
  <c r="K245" i="5"/>
  <c r="M245" i="5" s="1"/>
  <c r="K246" i="5"/>
  <c r="M246" i="5" s="1"/>
  <c r="K247" i="5"/>
  <c r="M247" i="5" s="1"/>
  <c r="K248" i="5"/>
  <c r="M248" i="5" s="1"/>
  <c r="K249" i="5"/>
  <c r="M249" i="5" s="1"/>
  <c r="K250" i="5"/>
  <c r="M250" i="5" s="1"/>
  <c r="K251" i="5"/>
  <c r="M251" i="5" s="1"/>
  <c r="K252" i="5"/>
  <c r="M252" i="5" s="1"/>
  <c r="K253" i="5"/>
  <c r="M253" i="5" s="1"/>
  <c r="K254" i="5"/>
  <c r="M254" i="5" s="1"/>
  <c r="K255" i="5"/>
  <c r="M255" i="5" s="1"/>
  <c r="K256" i="5"/>
  <c r="M256" i="5" s="1"/>
  <c r="K257" i="5"/>
  <c r="M257" i="5" s="1"/>
  <c r="K258" i="5"/>
  <c r="M258" i="5" s="1"/>
  <c r="K259" i="5"/>
  <c r="M259" i="5" s="1"/>
  <c r="K260" i="5"/>
  <c r="M260" i="5" s="1"/>
  <c r="K261" i="5"/>
  <c r="M261" i="5" s="1"/>
  <c r="K262" i="5"/>
  <c r="M262" i="5" s="1"/>
  <c r="K263" i="5"/>
  <c r="M263" i="5" s="1"/>
  <c r="K264" i="5"/>
  <c r="M264" i="5" s="1"/>
  <c r="K265" i="5"/>
  <c r="M265" i="5" s="1"/>
  <c r="K266" i="5"/>
  <c r="M266" i="5" s="1"/>
  <c r="K267" i="5"/>
  <c r="M267" i="5" s="1"/>
  <c r="K268" i="5"/>
  <c r="M268" i="5" s="1"/>
  <c r="K269" i="5"/>
  <c r="M269" i="5" s="1"/>
  <c r="K270" i="5"/>
  <c r="M270" i="5" s="1"/>
  <c r="K271" i="5"/>
  <c r="M271" i="5" s="1"/>
  <c r="K272" i="5"/>
  <c r="M272" i="5" s="1"/>
  <c r="K273" i="5"/>
  <c r="M273" i="5" s="1"/>
  <c r="K274" i="5"/>
  <c r="M274" i="5" s="1"/>
  <c r="K275" i="5"/>
  <c r="M275" i="5" s="1"/>
  <c r="K276" i="5"/>
  <c r="M276" i="5" s="1"/>
  <c r="K277" i="5"/>
  <c r="M277" i="5" s="1"/>
  <c r="K278" i="5"/>
  <c r="M278" i="5" s="1"/>
  <c r="K279" i="5"/>
  <c r="M279" i="5" s="1"/>
  <c r="K280" i="5"/>
  <c r="M280" i="5" s="1"/>
  <c r="K281" i="5"/>
  <c r="M281" i="5" s="1"/>
  <c r="K282" i="5"/>
  <c r="M282" i="5" s="1"/>
  <c r="K283" i="5"/>
  <c r="M283" i="5" s="1"/>
  <c r="K284" i="5"/>
  <c r="M284" i="5" s="1"/>
  <c r="K285" i="5"/>
  <c r="M285" i="5" s="1"/>
  <c r="K286" i="5"/>
  <c r="M286" i="5" s="1"/>
  <c r="K287" i="5"/>
  <c r="M287" i="5" s="1"/>
  <c r="K288" i="5"/>
  <c r="M288" i="5" s="1"/>
  <c r="K289" i="5"/>
  <c r="M289" i="5" s="1"/>
  <c r="K290" i="5"/>
  <c r="M290" i="5" s="1"/>
  <c r="K291" i="5"/>
  <c r="M291" i="5" s="1"/>
  <c r="K292" i="5"/>
  <c r="M292" i="5" s="1"/>
  <c r="K293" i="5"/>
  <c r="M293" i="5" s="1"/>
  <c r="K294" i="5"/>
  <c r="M294" i="5" s="1"/>
  <c r="K295" i="5"/>
  <c r="M295" i="5" s="1"/>
  <c r="K296" i="5"/>
  <c r="M296" i="5" s="1"/>
  <c r="K297" i="5"/>
  <c r="M297" i="5" s="1"/>
  <c r="K298" i="5"/>
  <c r="M298" i="5" s="1"/>
  <c r="K299" i="5"/>
  <c r="M299" i="5" s="1"/>
  <c r="K300" i="5"/>
  <c r="M300" i="5" s="1"/>
  <c r="K301" i="5"/>
  <c r="M301" i="5" s="1"/>
  <c r="K302" i="5"/>
  <c r="M302" i="5" s="1"/>
  <c r="K303" i="5"/>
  <c r="M303" i="5" s="1"/>
  <c r="K304" i="5"/>
  <c r="M304" i="5" s="1"/>
  <c r="K305" i="5"/>
  <c r="M305" i="5" s="1"/>
  <c r="K306" i="5"/>
  <c r="M306" i="5" s="1"/>
  <c r="K307" i="5"/>
  <c r="M307" i="5" s="1"/>
  <c r="K308" i="5"/>
  <c r="M308" i="5" s="1"/>
  <c r="K309" i="5"/>
  <c r="M309" i="5" s="1"/>
  <c r="K310" i="5"/>
  <c r="M310" i="5" s="1"/>
  <c r="K311" i="5"/>
  <c r="M311" i="5" s="1"/>
  <c r="K312" i="5"/>
  <c r="M312" i="5" s="1"/>
  <c r="K313" i="5"/>
  <c r="M313" i="5" s="1"/>
  <c r="K314" i="5"/>
  <c r="M314" i="5" s="1"/>
  <c r="K315" i="5"/>
  <c r="M315" i="5" s="1"/>
  <c r="K316" i="5"/>
  <c r="M316" i="5" s="1"/>
  <c r="K317" i="5"/>
  <c r="M317" i="5" s="1"/>
  <c r="K318" i="5"/>
  <c r="M318" i="5" s="1"/>
  <c r="K319" i="5"/>
  <c r="M319" i="5" s="1"/>
  <c r="K320" i="5"/>
  <c r="M320" i="5" s="1"/>
  <c r="K321" i="5"/>
  <c r="M321" i="5" s="1"/>
  <c r="K322" i="5"/>
  <c r="M322" i="5" s="1"/>
  <c r="K323" i="5"/>
  <c r="M323" i="5" s="1"/>
  <c r="K324" i="5"/>
  <c r="M324" i="5" s="1"/>
  <c r="K325" i="5"/>
  <c r="M325" i="5" s="1"/>
  <c r="K326" i="5"/>
  <c r="M326" i="5" s="1"/>
  <c r="K327" i="5"/>
  <c r="M327" i="5" s="1"/>
  <c r="K328" i="5"/>
  <c r="M328" i="5" s="1"/>
  <c r="K329" i="5"/>
  <c r="M329" i="5" s="1"/>
  <c r="K330" i="5"/>
  <c r="M330" i="5" s="1"/>
  <c r="K331" i="5"/>
  <c r="M331" i="5" s="1"/>
  <c r="K332" i="5"/>
  <c r="M332" i="5" s="1"/>
  <c r="K333" i="5"/>
  <c r="M333" i="5" s="1"/>
  <c r="K334" i="5"/>
  <c r="M334" i="5" s="1"/>
  <c r="K335" i="5"/>
  <c r="M335" i="5" s="1"/>
  <c r="K336" i="5"/>
  <c r="M336" i="5" s="1"/>
  <c r="K337" i="5"/>
  <c r="M337" i="5" s="1"/>
  <c r="K338" i="5"/>
  <c r="M338" i="5" s="1"/>
  <c r="K339" i="5"/>
  <c r="M339" i="5" s="1"/>
  <c r="K340" i="5"/>
  <c r="M340" i="5" s="1"/>
  <c r="K341" i="5"/>
  <c r="M341" i="5" s="1"/>
  <c r="K342" i="5"/>
  <c r="M342" i="5" s="1"/>
  <c r="K343" i="5"/>
  <c r="M343" i="5" s="1"/>
  <c r="K344" i="5"/>
  <c r="M344" i="5" s="1"/>
  <c r="K345" i="5"/>
  <c r="M345" i="5" s="1"/>
  <c r="K346" i="5"/>
  <c r="M346" i="5" s="1"/>
  <c r="K347" i="5"/>
  <c r="M347" i="5" s="1"/>
  <c r="K348" i="5"/>
  <c r="M348" i="5" s="1"/>
  <c r="K349" i="5"/>
  <c r="M349" i="5" s="1"/>
  <c r="K350" i="5"/>
  <c r="M350" i="5" s="1"/>
  <c r="K351" i="5"/>
  <c r="M351" i="5" s="1"/>
  <c r="K352" i="5"/>
  <c r="M352" i="5" s="1"/>
  <c r="K353" i="5"/>
  <c r="M353" i="5" s="1"/>
  <c r="K354" i="5"/>
  <c r="M354" i="5" s="1"/>
  <c r="K355" i="5"/>
  <c r="M355" i="5" s="1"/>
  <c r="K356" i="5"/>
  <c r="M356" i="5" s="1"/>
  <c r="K357" i="5"/>
  <c r="M357" i="5" s="1"/>
  <c r="K358" i="5"/>
  <c r="M358" i="5" s="1"/>
  <c r="K359" i="5"/>
  <c r="M359" i="5" s="1"/>
  <c r="K360" i="5"/>
  <c r="M360" i="5" s="1"/>
  <c r="K361" i="5"/>
  <c r="M361" i="5" s="1"/>
  <c r="K362" i="5"/>
  <c r="M362" i="5" s="1"/>
  <c r="K363" i="5"/>
  <c r="M363" i="5" s="1"/>
  <c r="K364" i="5"/>
  <c r="M364" i="5" s="1"/>
  <c r="K365" i="5"/>
  <c r="M365" i="5" s="1"/>
  <c r="K366" i="5"/>
  <c r="M366" i="5" s="1"/>
  <c r="K367" i="5"/>
  <c r="M367" i="5" s="1"/>
  <c r="K368" i="5"/>
  <c r="M368" i="5" s="1"/>
  <c r="K369" i="5"/>
  <c r="M369" i="5" s="1"/>
  <c r="K370" i="5"/>
  <c r="M370" i="5" s="1"/>
  <c r="K371" i="5"/>
  <c r="M371" i="5" s="1"/>
  <c r="K372" i="5"/>
  <c r="M372" i="5" s="1"/>
  <c r="K373" i="5"/>
  <c r="M373" i="5" s="1"/>
  <c r="K374" i="5"/>
  <c r="M374" i="5" s="1"/>
  <c r="K375" i="5"/>
  <c r="M375" i="5" s="1"/>
  <c r="K376" i="5"/>
  <c r="M376" i="5" s="1"/>
  <c r="K377" i="5"/>
  <c r="M377" i="5" s="1"/>
  <c r="K378" i="5"/>
  <c r="M378" i="5" s="1"/>
  <c r="K379" i="5"/>
  <c r="M379" i="5" s="1"/>
  <c r="K380" i="5"/>
  <c r="M380" i="5" s="1"/>
  <c r="K381" i="5"/>
  <c r="M381" i="5" s="1"/>
  <c r="K382" i="5"/>
  <c r="M382" i="5" s="1"/>
  <c r="K383" i="5"/>
  <c r="M383" i="5" s="1"/>
  <c r="K384" i="5"/>
  <c r="M384" i="5" s="1"/>
  <c r="K385" i="5"/>
  <c r="M385" i="5" s="1"/>
  <c r="K386" i="5"/>
  <c r="M386" i="5" s="1"/>
  <c r="K387" i="5"/>
  <c r="M387" i="5" s="1"/>
  <c r="K388" i="5"/>
  <c r="M388" i="5" s="1"/>
  <c r="K389" i="5"/>
  <c r="M389" i="5" s="1"/>
  <c r="K390" i="5"/>
  <c r="M390" i="5" s="1"/>
  <c r="K391" i="5"/>
  <c r="M391" i="5" s="1"/>
  <c r="K392" i="5"/>
  <c r="M392" i="5" s="1"/>
  <c r="K393" i="5"/>
  <c r="M393" i="5" s="1"/>
  <c r="K394" i="5"/>
  <c r="M394" i="5" s="1"/>
  <c r="K395" i="5"/>
  <c r="M395" i="5" s="1"/>
  <c r="K396" i="5"/>
  <c r="M396" i="5" s="1"/>
  <c r="K397" i="5"/>
  <c r="M397" i="5" s="1"/>
  <c r="K398" i="5"/>
  <c r="M398" i="5" s="1"/>
  <c r="K399" i="5"/>
  <c r="M399" i="5" s="1"/>
  <c r="K400" i="5"/>
  <c r="M400" i="5" s="1"/>
  <c r="K401" i="5"/>
  <c r="M401" i="5" s="1"/>
  <c r="K402" i="5"/>
  <c r="M402" i="5" s="1"/>
  <c r="K403" i="5"/>
  <c r="M403" i="5" s="1"/>
  <c r="K404" i="5"/>
  <c r="M404" i="5" s="1"/>
  <c r="K405" i="5"/>
  <c r="M405" i="5" s="1"/>
  <c r="K406" i="5"/>
  <c r="M406" i="5" s="1"/>
  <c r="K407" i="5"/>
  <c r="M407" i="5" s="1"/>
  <c r="K408" i="5"/>
  <c r="M408" i="5" s="1"/>
  <c r="K409" i="5"/>
  <c r="M409" i="5" s="1"/>
  <c r="K410" i="5"/>
  <c r="M410" i="5" s="1"/>
  <c r="K411" i="5"/>
  <c r="M411" i="5" s="1"/>
  <c r="K412" i="5"/>
  <c r="M412" i="5" s="1"/>
  <c r="K413" i="5"/>
  <c r="M413" i="5" s="1"/>
  <c r="K414" i="5"/>
  <c r="M414" i="5" s="1"/>
  <c r="K415" i="5"/>
  <c r="M415" i="5" s="1"/>
  <c r="K416" i="5"/>
  <c r="M416" i="5" s="1"/>
  <c r="K417" i="5"/>
  <c r="M417" i="5" s="1"/>
  <c r="K418" i="5"/>
  <c r="M418" i="5" s="1"/>
  <c r="K419" i="5"/>
  <c r="M419" i="5" s="1"/>
  <c r="K420" i="5"/>
  <c r="M420" i="5" s="1"/>
  <c r="K421" i="5"/>
  <c r="M421" i="5" s="1"/>
  <c r="K422" i="5"/>
  <c r="M422" i="5" s="1"/>
  <c r="K423" i="5"/>
  <c r="M423" i="5" s="1"/>
  <c r="K424" i="5"/>
  <c r="M424" i="5" s="1"/>
  <c r="K425" i="5"/>
  <c r="M425" i="5" s="1"/>
  <c r="K426" i="5"/>
  <c r="M426" i="5" s="1"/>
  <c r="K427" i="5"/>
  <c r="M427" i="5" s="1"/>
  <c r="K428" i="5"/>
  <c r="M428" i="5" s="1"/>
  <c r="K429" i="5"/>
  <c r="M429" i="5" s="1"/>
  <c r="K430" i="5"/>
  <c r="M430" i="5" s="1"/>
  <c r="K431" i="5"/>
  <c r="M431" i="5" s="1"/>
  <c r="K432" i="5"/>
  <c r="M432" i="5" s="1"/>
  <c r="K433" i="5"/>
  <c r="M433" i="5" s="1"/>
  <c r="K434" i="5"/>
  <c r="M434" i="5" s="1"/>
  <c r="K435" i="5"/>
  <c r="M435" i="5" s="1"/>
  <c r="K436" i="5"/>
  <c r="M436" i="5" s="1"/>
  <c r="K437" i="5"/>
  <c r="M437" i="5" s="1"/>
  <c r="K438" i="5"/>
  <c r="M438" i="5" s="1"/>
  <c r="K439" i="5"/>
  <c r="M439" i="5" s="1"/>
  <c r="K440" i="5"/>
  <c r="M440" i="5" s="1"/>
  <c r="K441" i="5"/>
  <c r="M441" i="5" s="1"/>
  <c r="K442" i="5"/>
  <c r="M442" i="5" s="1"/>
  <c r="K443" i="5"/>
  <c r="M443" i="5" s="1"/>
  <c r="K444" i="5"/>
  <c r="M444" i="5" s="1"/>
  <c r="K445" i="5"/>
  <c r="M445" i="5" s="1"/>
  <c r="K446" i="5"/>
  <c r="M446" i="5" s="1"/>
  <c r="K447" i="5"/>
  <c r="M447" i="5" s="1"/>
  <c r="K448" i="5"/>
  <c r="M448" i="5" s="1"/>
  <c r="K449" i="5"/>
  <c r="M449" i="5" s="1"/>
  <c r="K450" i="5"/>
  <c r="M450" i="5" s="1"/>
  <c r="K451" i="5"/>
  <c r="M451" i="5" s="1"/>
  <c r="K452" i="5"/>
  <c r="M452" i="5" s="1"/>
  <c r="K453" i="5"/>
  <c r="M453" i="5" s="1"/>
  <c r="K454" i="5"/>
  <c r="M454" i="5" s="1"/>
  <c r="K455" i="5"/>
  <c r="M455" i="5" s="1"/>
  <c r="K456" i="5"/>
  <c r="M456" i="5" s="1"/>
  <c r="K457" i="5"/>
  <c r="M457" i="5" s="1"/>
  <c r="K458" i="5"/>
  <c r="M458" i="5" s="1"/>
  <c r="K459" i="5"/>
  <c r="M459" i="5" s="1"/>
  <c r="K460" i="5"/>
  <c r="M460" i="5" s="1"/>
  <c r="K461" i="5"/>
  <c r="M461" i="5" s="1"/>
  <c r="K462" i="5"/>
  <c r="M462" i="5" s="1"/>
  <c r="K463" i="5"/>
  <c r="M463" i="5" s="1"/>
  <c r="K464" i="5"/>
  <c r="M464" i="5" s="1"/>
  <c r="K465" i="5"/>
  <c r="M465" i="5" s="1"/>
  <c r="K466" i="5"/>
  <c r="M466" i="5" s="1"/>
  <c r="K467" i="5"/>
  <c r="M467" i="5" s="1"/>
  <c r="K468" i="5"/>
  <c r="M468" i="5" s="1"/>
  <c r="K469" i="5"/>
  <c r="M469" i="5" s="1"/>
  <c r="K470" i="5"/>
  <c r="M470" i="5" s="1"/>
  <c r="K471" i="5"/>
  <c r="M471" i="5" s="1"/>
  <c r="K472" i="5"/>
  <c r="M472" i="5" s="1"/>
  <c r="K473" i="5"/>
  <c r="M473" i="5" s="1"/>
  <c r="K474" i="5"/>
  <c r="M474" i="5" s="1"/>
  <c r="K475" i="5"/>
  <c r="M475" i="5" s="1"/>
  <c r="K476" i="5"/>
  <c r="M476" i="5" s="1"/>
  <c r="K477" i="5"/>
  <c r="M477" i="5" s="1"/>
  <c r="K478" i="5"/>
  <c r="M478" i="5" s="1"/>
  <c r="K479" i="5"/>
  <c r="M479" i="5" s="1"/>
  <c r="K480" i="5"/>
  <c r="M480" i="5" s="1"/>
  <c r="K481" i="5"/>
  <c r="M481" i="5" s="1"/>
  <c r="K482" i="5"/>
  <c r="M482" i="5" s="1"/>
  <c r="K483" i="5"/>
  <c r="M483" i="5" s="1"/>
  <c r="K484" i="5"/>
  <c r="M484" i="5" s="1"/>
  <c r="K485" i="5"/>
  <c r="M485" i="5" s="1"/>
  <c r="K486" i="5"/>
  <c r="M486" i="5" s="1"/>
  <c r="K487" i="5"/>
  <c r="M487" i="5" s="1"/>
  <c r="K488" i="5"/>
  <c r="M488" i="5" s="1"/>
  <c r="K489" i="5"/>
  <c r="M489" i="5" s="1"/>
  <c r="K490" i="5"/>
  <c r="M490" i="5" s="1"/>
  <c r="K491" i="5"/>
  <c r="M491" i="5" s="1"/>
  <c r="K492" i="5"/>
  <c r="M492" i="5" s="1"/>
  <c r="K493" i="5"/>
  <c r="M493" i="5" s="1"/>
  <c r="K494" i="5"/>
  <c r="M494" i="5" s="1"/>
  <c r="K495" i="5"/>
  <c r="M495" i="5" s="1"/>
  <c r="K496" i="5"/>
  <c r="M496" i="5" s="1"/>
  <c r="K497" i="5"/>
  <c r="M497" i="5" s="1"/>
  <c r="K498" i="5"/>
  <c r="M498" i="5" s="1"/>
  <c r="K499" i="5"/>
  <c r="M499" i="5" s="1"/>
  <c r="K500" i="5"/>
  <c r="M500" i="5" s="1"/>
  <c r="K501" i="5"/>
  <c r="M501" i="5" s="1"/>
  <c r="AL3" i="5"/>
  <c r="AL4" i="5"/>
  <c r="AL5" i="5"/>
  <c r="AL6" i="5"/>
  <c r="AL7" i="5"/>
  <c r="AL8" i="5"/>
  <c r="AL9" i="5"/>
  <c r="AL10" i="5"/>
  <c r="AL11" i="5"/>
  <c r="AL12" i="5"/>
  <c r="AL13" i="5"/>
  <c r="AL14" i="5"/>
  <c r="AL15" i="5"/>
  <c r="AL16" i="5"/>
  <c r="AL17" i="5"/>
  <c r="AL18" i="5"/>
  <c r="AL19" i="5"/>
  <c r="AL20" i="5"/>
  <c r="AL21" i="5"/>
  <c r="AL22" i="5"/>
  <c r="AL23" i="5"/>
  <c r="AL24" i="5"/>
  <c r="AL25" i="5"/>
  <c r="AL26" i="5"/>
  <c r="AL27" i="5"/>
  <c r="AL28" i="5"/>
  <c r="AL29" i="5"/>
  <c r="AL30" i="5"/>
  <c r="AL31" i="5"/>
  <c r="AL32" i="5"/>
  <c r="AL33" i="5"/>
  <c r="AL34" i="5"/>
  <c r="AL35" i="5"/>
  <c r="AL36" i="5"/>
  <c r="AL37" i="5"/>
  <c r="AL38" i="5"/>
  <c r="AL39" i="5"/>
  <c r="AL40" i="5"/>
  <c r="AL41" i="5"/>
  <c r="AL42" i="5"/>
  <c r="AL43" i="5"/>
  <c r="AL44" i="5"/>
  <c r="AL45" i="5"/>
  <c r="AL46" i="5"/>
  <c r="AL47" i="5"/>
  <c r="AL48" i="5"/>
  <c r="AL49" i="5"/>
  <c r="AL50" i="5"/>
  <c r="AL51" i="5"/>
  <c r="AL52" i="5"/>
  <c r="AL53" i="5"/>
  <c r="AL54" i="5"/>
  <c r="AL55" i="5"/>
  <c r="AL56" i="5"/>
  <c r="AL57" i="5"/>
  <c r="AL58" i="5"/>
  <c r="AL59" i="5"/>
  <c r="AL60" i="5"/>
  <c r="AL61" i="5"/>
  <c r="AL62" i="5"/>
  <c r="AL63" i="5"/>
  <c r="AL64" i="5"/>
  <c r="AL65" i="5"/>
  <c r="AL66" i="5"/>
  <c r="AL67" i="5"/>
  <c r="AL68" i="5"/>
  <c r="AL69" i="5"/>
  <c r="AL70" i="5"/>
  <c r="AL71" i="5"/>
  <c r="AL72" i="5"/>
  <c r="AL73" i="5"/>
  <c r="AL74" i="5"/>
  <c r="AL75" i="5"/>
  <c r="AL76" i="5"/>
  <c r="AL77" i="5"/>
  <c r="AL78" i="5"/>
  <c r="AL79" i="5"/>
  <c r="AL80" i="5"/>
  <c r="AL81" i="5"/>
  <c r="AL82" i="5"/>
  <c r="AL83" i="5"/>
  <c r="AL84" i="5"/>
  <c r="AL85" i="5"/>
  <c r="AL86" i="5"/>
  <c r="AL87" i="5"/>
  <c r="AL88" i="5"/>
  <c r="AL89" i="5"/>
  <c r="AL90" i="5"/>
  <c r="AL91" i="5"/>
  <c r="AL92" i="5"/>
  <c r="AL93" i="5"/>
  <c r="AL94" i="5"/>
  <c r="AL95" i="5"/>
  <c r="AL96" i="5"/>
  <c r="AL97" i="5"/>
  <c r="AL98" i="5"/>
  <c r="AL99" i="5"/>
  <c r="AL100" i="5"/>
  <c r="AL2" i="5"/>
  <c r="AK3" i="5"/>
  <c r="AK4" i="5"/>
  <c r="AK5" i="5"/>
  <c r="AK6" i="5"/>
  <c r="AK7" i="5"/>
  <c r="AK8" i="5"/>
  <c r="AK9" i="5"/>
  <c r="AK10" i="5"/>
  <c r="AK11" i="5"/>
  <c r="AK12" i="5"/>
  <c r="AK13" i="5"/>
  <c r="AK14" i="5"/>
  <c r="AK15" i="5"/>
  <c r="AK16" i="5"/>
  <c r="AK17" i="5"/>
  <c r="AK18" i="5"/>
  <c r="AK19" i="5"/>
  <c r="AK20" i="5"/>
  <c r="AK21" i="5"/>
  <c r="AK22" i="5"/>
  <c r="AK23" i="5"/>
  <c r="AK24" i="5"/>
  <c r="AK25" i="5"/>
  <c r="AK26" i="5"/>
  <c r="AK27" i="5"/>
  <c r="AK28" i="5"/>
  <c r="AK29" i="5"/>
  <c r="AK30" i="5"/>
  <c r="AK31" i="5"/>
  <c r="AK32" i="5"/>
  <c r="AK33" i="5"/>
  <c r="AK34" i="5"/>
  <c r="AK35" i="5"/>
  <c r="AK36" i="5"/>
  <c r="AK37" i="5"/>
  <c r="AK38" i="5"/>
  <c r="AK39" i="5"/>
  <c r="AK40" i="5"/>
  <c r="AK41" i="5"/>
  <c r="AK42" i="5"/>
  <c r="AK43" i="5"/>
  <c r="AK44" i="5"/>
  <c r="AK45" i="5"/>
  <c r="AK46" i="5"/>
  <c r="AK47" i="5"/>
  <c r="AK48" i="5"/>
  <c r="AK49" i="5"/>
  <c r="AK50" i="5"/>
  <c r="AK51" i="5"/>
  <c r="AK52" i="5"/>
  <c r="AK53" i="5"/>
  <c r="AK54" i="5"/>
  <c r="AK55" i="5"/>
  <c r="AK56" i="5"/>
  <c r="AK57" i="5"/>
  <c r="AK58" i="5"/>
  <c r="AK59" i="5"/>
  <c r="AK60" i="5"/>
  <c r="AK61" i="5"/>
  <c r="AK62" i="5"/>
  <c r="AK63" i="5"/>
  <c r="AK64" i="5"/>
  <c r="AK65" i="5"/>
  <c r="AK66" i="5"/>
  <c r="AK67" i="5"/>
  <c r="AK68" i="5"/>
  <c r="AK69" i="5"/>
  <c r="AK70" i="5"/>
  <c r="AK71" i="5"/>
  <c r="AK72" i="5"/>
  <c r="AK73" i="5"/>
  <c r="AK74" i="5"/>
  <c r="AK75" i="5"/>
  <c r="AK76" i="5"/>
  <c r="AK77" i="5"/>
  <c r="AK78" i="5"/>
  <c r="AK79" i="5"/>
  <c r="AK80" i="5"/>
  <c r="AK81" i="5"/>
  <c r="AK82" i="5"/>
  <c r="AK83" i="5"/>
  <c r="AK84" i="5"/>
  <c r="AK85" i="5"/>
  <c r="AK86" i="5"/>
  <c r="AK87" i="5"/>
  <c r="AK88" i="5"/>
  <c r="AK89" i="5"/>
  <c r="AK90" i="5"/>
  <c r="AK91" i="5"/>
  <c r="AK92" i="5"/>
  <c r="AK93" i="5"/>
  <c r="AK94" i="5"/>
  <c r="AK95" i="5"/>
  <c r="AK96" i="5"/>
  <c r="AK97" i="5"/>
  <c r="AK98" i="5"/>
  <c r="AK99" i="5"/>
  <c r="AK100" i="5"/>
  <c r="AK2" i="5"/>
  <c r="AJ3" i="5"/>
  <c r="AJ4" i="5"/>
  <c r="AJ5" i="5"/>
  <c r="AJ6" i="5"/>
  <c r="AJ7" i="5"/>
  <c r="AJ8" i="5"/>
  <c r="AJ9" i="5"/>
  <c r="AJ10" i="5"/>
  <c r="AJ11" i="5"/>
  <c r="AJ12" i="5"/>
  <c r="AJ13" i="5"/>
  <c r="AJ14" i="5"/>
  <c r="AJ15" i="5"/>
  <c r="AJ16" i="5"/>
  <c r="AJ17" i="5"/>
  <c r="AJ18" i="5"/>
  <c r="AJ19" i="5"/>
  <c r="AJ20" i="5"/>
  <c r="AJ21" i="5"/>
  <c r="AJ22" i="5"/>
  <c r="AJ23" i="5"/>
  <c r="AJ24" i="5"/>
  <c r="AJ25" i="5"/>
  <c r="AJ26" i="5"/>
  <c r="AJ27" i="5"/>
  <c r="AJ28" i="5"/>
  <c r="AJ29" i="5"/>
  <c r="AJ30" i="5"/>
  <c r="AJ31" i="5"/>
  <c r="AJ32" i="5"/>
  <c r="AJ33" i="5"/>
  <c r="AJ34" i="5"/>
  <c r="AJ35" i="5"/>
  <c r="AJ36" i="5"/>
  <c r="AJ37" i="5"/>
  <c r="AJ38" i="5"/>
  <c r="AJ39" i="5"/>
  <c r="AJ40" i="5"/>
  <c r="AJ41" i="5"/>
  <c r="AJ42" i="5"/>
  <c r="AJ43" i="5"/>
  <c r="AJ44" i="5"/>
  <c r="AJ45" i="5"/>
  <c r="AJ46" i="5"/>
  <c r="AJ47" i="5"/>
  <c r="AJ48" i="5"/>
  <c r="AJ49" i="5"/>
  <c r="AJ50" i="5"/>
  <c r="AJ51" i="5"/>
  <c r="AJ52" i="5"/>
  <c r="AJ53" i="5"/>
  <c r="AJ54" i="5"/>
  <c r="AJ55" i="5"/>
  <c r="AJ56" i="5"/>
  <c r="AJ57" i="5"/>
  <c r="AJ58" i="5"/>
  <c r="AJ59" i="5"/>
  <c r="AJ60" i="5"/>
  <c r="AJ61" i="5"/>
  <c r="AJ62" i="5"/>
  <c r="AJ63" i="5"/>
  <c r="AJ64" i="5"/>
  <c r="AJ65" i="5"/>
  <c r="AJ66" i="5"/>
  <c r="AJ67" i="5"/>
  <c r="AJ68" i="5"/>
  <c r="AJ69" i="5"/>
  <c r="AJ70" i="5"/>
  <c r="AJ71" i="5"/>
  <c r="AJ72" i="5"/>
  <c r="AJ73" i="5"/>
  <c r="AJ74" i="5"/>
  <c r="AJ75" i="5"/>
  <c r="AJ76" i="5"/>
  <c r="AJ77" i="5"/>
  <c r="AJ78" i="5"/>
  <c r="AJ79" i="5"/>
  <c r="AJ80" i="5"/>
  <c r="AJ81" i="5"/>
  <c r="AJ82" i="5"/>
  <c r="AJ83" i="5"/>
  <c r="AJ84" i="5"/>
  <c r="AJ85" i="5"/>
  <c r="AJ86" i="5"/>
  <c r="AJ87" i="5"/>
  <c r="AJ88" i="5"/>
  <c r="AJ89" i="5"/>
  <c r="AJ90" i="5"/>
  <c r="AJ91" i="5"/>
  <c r="AJ92" i="5"/>
  <c r="AJ93" i="5"/>
  <c r="AJ94" i="5"/>
  <c r="AJ95" i="5"/>
  <c r="AJ96" i="5"/>
  <c r="AJ97" i="5"/>
  <c r="AJ98" i="5"/>
  <c r="AJ99" i="5"/>
  <c r="AJ100" i="5"/>
  <c r="AJ2" i="5"/>
  <c r="AI3" i="5"/>
  <c r="AI4" i="5"/>
  <c r="AI5" i="5"/>
  <c r="AI6" i="5"/>
  <c r="AI7" i="5"/>
  <c r="AI8" i="5"/>
  <c r="AI9" i="5"/>
  <c r="AI10" i="5"/>
  <c r="AI11" i="5"/>
  <c r="AI12" i="5"/>
  <c r="AI13" i="5"/>
  <c r="AI14" i="5"/>
  <c r="AI15" i="5"/>
  <c r="AI16" i="5"/>
  <c r="AI17" i="5"/>
  <c r="AI18" i="5"/>
  <c r="AI19" i="5"/>
  <c r="AI20" i="5"/>
  <c r="AI21" i="5"/>
  <c r="AI22" i="5"/>
  <c r="AI23" i="5"/>
  <c r="AI24" i="5"/>
  <c r="AI25" i="5"/>
  <c r="AI26" i="5"/>
  <c r="AI27" i="5"/>
  <c r="AI28" i="5"/>
  <c r="AI29" i="5"/>
  <c r="AI30" i="5"/>
  <c r="AI31" i="5"/>
  <c r="AI32" i="5"/>
  <c r="AI33" i="5"/>
  <c r="AI34" i="5"/>
  <c r="AI35" i="5"/>
  <c r="AI36" i="5"/>
  <c r="AI37" i="5"/>
  <c r="AI38" i="5"/>
  <c r="AI39" i="5"/>
  <c r="AI40" i="5"/>
  <c r="AI41" i="5"/>
  <c r="AI42" i="5"/>
  <c r="AI43" i="5"/>
  <c r="AI44" i="5"/>
  <c r="AI45" i="5"/>
  <c r="AI46" i="5"/>
  <c r="AI47" i="5"/>
  <c r="AI48" i="5"/>
  <c r="AI49" i="5"/>
  <c r="AI50" i="5"/>
  <c r="AI51" i="5"/>
  <c r="AI52" i="5"/>
  <c r="AI53" i="5"/>
  <c r="AI54" i="5"/>
  <c r="AI55" i="5"/>
  <c r="AI56" i="5"/>
  <c r="AI57" i="5"/>
  <c r="AI58" i="5"/>
  <c r="AI59" i="5"/>
  <c r="AI60" i="5"/>
  <c r="AI61" i="5"/>
  <c r="AI62" i="5"/>
  <c r="AI63" i="5"/>
  <c r="AI64" i="5"/>
  <c r="AI65" i="5"/>
  <c r="AI66" i="5"/>
  <c r="AI67" i="5"/>
  <c r="AI68" i="5"/>
  <c r="AI69" i="5"/>
  <c r="AI70" i="5"/>
  <c r="AI71" i="5"/>
  <c r="AI72" i="5"/>
  <c r="AI73" i="5"/>
  <c r="AI74" i="5"/>
  <c r="AI75" i="5"/>
  <c r="AI76" i="5"/>
  <c r="AI77" i="5"/>
  <c r="AI78" i="5"/>
  <c r="AI79" i="5"/>
  <c r="AI80" i="5"/>
  <c r="AI81" i="5"/>
  <c r="AI82" i="5"/>
  <c r="AI83" i="5"/>
  <c r="AI84" i="5"/>
  <c r="AI85" i="5"/>
  <c r="AI86" i="5"/>
  <c r="AI87" i="5"/>
  <c r="AI88" i="5"/>
  <c r="AI89" i="5"/>
  <c r="AI90" i="5"/>
  <c r="AI91" i="5"/>
  <c r="AI92" i="5"/>
  <c r="AI93" i="5"/>
  <c r="AI94" i="5"/>
  <c r="AI95" i="5"/>
  <c r="AI96" i="5"/>
  <c r="AI97" i="5"/>
  <c r="AI98" i="5"/>
  <c r="AI99" i="5"/>
  <c r="AI100" i="5"/>
  <c r="AI2" i="5"/>
  <c r="AH3" i="5"/>
  <c r="AH4" i="5"/>
  <c r="AH5" i="5"/>
  <c r="AH6" i="5"/>
  <c r="AH7" i="5"/>
  <c r="AH8" i="5"/>
  <c r="AH9" i="5"/>
  <c r="AH10" i="5"/>
  <c r="AH11" i="5"/>
  <c r="AH12" i="5"/>
  <c r="AH13" i="5"/>
  <c r="AH14" i="5"/>
  <c r="AH15" i="5"/>
  <c r="AH16" i="5"/>
  <c r="AH17" i="5"/>
  <c r="AH18" i="5"/>
  <c r="AH19" i="5"/>
  <c r="AH20" i="5"/>
  <c r="AH21" i="5"/>
  <c r="AH22" i="5"/>
  <c r="AH23" i="5"/>
  <c r="AH24" i="5"/>
  <c r="AH25" i="5"/>
  <c r="AH26" i="5"/>
  <c r="AH27" i="5"/>
  <c r="AH28" i="5"/>
  <c r="AH29" i="5"/>
  <c r="AH30" i="5"/>
  <c r="AH31" i="5"/>
  <c r="AH32" i="5"/>
  <c r="AH33" i="5"/>
  <c r="AH34" i="5"/>
  <c r="AH35" i="5"/>
  <c r="AH36" i="5"/>
  <c r="AH37" i="5"/>
  <c r="AH38" i="5"/>
  <c r="AH39" i="5"/>
  <c r="AH40" i="5"/>
  <c r="AH41" i="5"/>
  <c r="AH42" i="5"/>
  <c r="AH43" i="5"/>
  <c r="AH44" i="5"/>
  <c r="AH45" i="5"/>
  <c r="AH46" i="5"/>
  <c r="AH47" i="5"/>
  <c r="AH48" i="5"/>
  <c r="AH49" i="5"/>
  <c r="AH50" i="5"/>
  <c r="AH51" i="5"/>
  <c r="AH52" i="5"/>
  <c r="AH53" i="5"/>
  <c r="AH54" i="5"/>
  <c r="AH55" i="5"/>
  <c r="AH56" i="5"/>
  <c r="AH57" i="5"/>
  <c r="AH58" i="5"/>
  <c r="AH59" i="5"/>
  <c r="AH60" i="5"/>
  <c r="AH61" i="5"/>
  <c r="AH62" i="5"/>
  <c r="AH63" i="5"/>
  <c r="AH64" i="5"/>
  <c r="AH65" i="5"/>
  <c r="AH66" i="5"/>
  <c r="AH67" i="5"/>
  <c r="AH68" i="5"/>
  <c r="AH69" i="5"/>
  <c r="AH70" i="5"/>
  <c r="AH71" i="5"/>
  <c r="AH72" i="5"/>
  <c r="AH73" i="5"/>
  <c r="AH74" i="5"/>
  <c r="AH75" i="5"/>
  <c r="AH76" i="5"/>
  <c r="AH77" i="5"/>
  <c r="AH78" i="5"/>
  <c r="AH79" i="5"/>
  <c r="AH80" i="5"/>
  <c r="AH81" i="5"/>
  <c r="AH82" i="5"/>
  <c r="AH83" i="5"/>
  <c r="AH84" i="5"/>
  <c r="AH85" i="5"/>
  <c r="AH86" i="5"/>
  <c r="AH87" i="5"/>
  <c r="AH88" i="5"/>
  <c r="AH89" i="5"/>
  <c r="AH90" i="5"/>
  <c r="AH91" i="5"/>
  <c r="AH92" i="5"/>
  <c r="AH93" i="5"/>
  <c r="AH94" i="5"/>
  <c r="AH95" i="5"/>
  <c r="AH96" i="5"/>
  <c r="AH97" i="5"/>
  <c r="AH98" i="5"/>
  <c r="AH99" i="5"/>
  <c r="AH100" i="5"/>
  <c r="AH2" i="5"/>
  <c r="AG3" i="5"/>
  <c r="AG4" i="5"/>
  <c r="AG5" i="5"/>
  <c r="AG6" i="5"/>
  <c r="AG7" i="5"/>
  <c r="AG8" i="5"/>
  <c r="AG9" i="5"/>
  <c r="AG10" i="5"/>
  <c r="AG11" i="5"/>
  <c r="AG12" i="5"/>
  <c r="AG13" i="5"/>
  <c r="AG14" i="5"/>
  <c r="AG15" i="5"/>
  <c r="AG16" i="5"/>
  <c r="AG17" i="5"/>
  <c r="AG18" i="5"/>
  <c r="AG19" i="5"/>
  <c r="AG20" i="5"/>
  <c r="AG21" i="5"/>
  <c r="AG22" i="5"/>
  <c r="AG23" i="5"/>
  <c r="AG24" i="5"/>
  <c r="AG25" i="5"/>
  <c r="AG26" i="5"/>
  <c r="AG27" i="5"/>
  <c r="AG28" i="5"/>
  <c r="AG29" i="5"/>
  <c r="AG30" i="5"/>
  <c r="AG31" i="5"/>
  <c r="AG32" i="5"/>
  <c r="AG33" i="5"/>
  <c r="AG34" i="5"/>
  <c r="AG35" i="5"/>
  <c r="AG36" i="5"/>
  <c r="AG37" i="5"/>
  <c r="AG38" i="5"/>
  <c r="AG39" i="5"/>
  <c r="AG40" i="5"/>
  <c r="AG41" i="5"/>
  <c r="AG42" i="5"/>
  <c r="AG43" i="5"/>
  <c r="AG44" i="5"/>
  <c r="AG45" i="5"/>
  <c r="AG46" i="5"/>
  <c r="AG47" i="5"/>
  <c r="AG48" i="5"/>
  <c r="AG49" i="5"/>
  <c r="AG50" i="5"/>
  <c r="AG51" i="5"/>
  <c r="AG52" i="5"/>
  <c r="AG53" i="5"/>
  <c r="AG54" i="5"/>
  <c r="AG55" i="5"/>
  <c r="AG56" i="5"/>
  <c r="AG57" i="5"/>
  <c r="AG58" i="5"/>
  <c r="AG59" i="5"/>
  <c r="AG60" i="5"/>
  <c r="AG61" i="5"/>
  <c r="AG62" i="5"/>
  <c r="AG63" i="5"/>
  <c r="AG64" i="5"/>
  <c r="AG65" i="5"/>
  <c r="AG66" i="5"/>
  <c r="AG67" i="5"/>
  <c r="AG68" i="5"/>
  <c r="AG69" i="5"/>
  <c r="AG70" i="5"/>
  <c r="AG71" i="5"/>
  <c r="AG72" i="5"/>
  <c r="AG73" i="5"/>
  <c r="AG74" i="5"/>
  <c r="AG75" i="5"/>
  <c r="AG76" i="5"/>
  <c r="AG77" i="5"/>
  <c r="AG78" i="5"/>
  <c r="AG79" i="5"/>
  <c r="AG80" i="5"/>
  <c r="AG81" i="5"/>
  <c r="AG82" i="5"/>
  <c r="AG83" i="5"/>
  <c r="AG84" i="5"/>
  <c r="AG85" i="5"/>
  <c r="AG86" i="5"/>
  <c r="AG87" i="5"/>
  <c r="AG88" i="5"/>
  <c r="AG89" i="5"/>
  <c r="AG90" i="5"/>
  <c r="AG91" i="5"/>
  <c r="AG92" i="5"/>
  <c r="AG93" i="5"/>
  <c r="AG94" i="5"/>
  <c r="AG95" i="5"/>
  <c r="AG96" i="5"/>
  <c r="AG97" i="5"/>
  <c r="AG98" i="5"/>
  <c r="AG99" i="5"/>
  <c r="AG100" i="5"/>
  <c r="AG2" i="5"/>
  <c r="AF3" i="5"/>
  <c r="AF4" i="5"/>
  <c r="AF5" i="5"/>
  <c r="AF6" i="5"/>
  <c r="AF7" i="5"/>
  <c r="AF8" i="5"/>
  <c r="AF9" i="5"/>
  <c r="AF10" i="5"/>
  <c r="AF11" i="5"/>
  <c r="AF12" i="5"/>
  <c r="AF13" i="5"/>
  <c r="AF14" i="5"/>
  <c r="AF15" i="5"/>
  <c r="AF16" i="5"/>
  <c r="AF17" i="5"/>
  <c r="AF18" i="5"/>
  <c r="AF19" i="5"/>
  <c r="AF20" i="5"/>
  <c r="AF21" i="5"/>
  <c r="AF22" i="5"/>
  <c r="AF23" i="5"/>
  <c r="AF24" i="5"/>
  <c r="AF25" i="5"/>
  <c r="AF26" i="5"/>
  <c r="AF27" i="5"/>
  <c r="AF28" i="5"/>
  <c r="AF29" i="5"/>
  <c r="AF30" i="5"/>
  <c r="AF31" i="5"/>
  <c r="AF32" i="5"/>
  <c r="AF33" i="5"/>
  <c r="AF34" i="5"/>
  <c r="AF35" i="5"/>
  <c r="AF36" i="5"/>
  <c r="AF37" i="5"/>
  <c r="AF38" i="5"/>
  <c r="AF39" i="5"/>
  <c r="AF40" i="5"/>
  <c r="AF41" i="5"/>
  <c r="AF42" i="5"/>
  <c r="AF43" i="5"/>
  <c r="AF44" i="5"/>
  <c r="AF45" i="5"/>
  <c r="AF46" i="5"/>
  <c r="AF47" i="5"/>
  <c r="AF48" i="5"/>
  <c r="AF49" i="5"/>
  <c r="AF50" i="5"/>
  <c r="AF51" i="5"/>
  <c r="AF52" i="5"/>
  <c r="AF53" i="5"/>
  <c r="AF54" i="5"/>
  <c r="AF55" i="5"/>
  <c r="AF56" i="5"/>
  <c r="AF57" i="5"/>
  <c r="AF58" i="5"/>
  <c r="AF59" i="5"/>
  <c r="AF60" i="5"/>
  <c r="AF61" i="5"/>
  <c r="AF62" i="5"/>
  <c r="AF63" i="5"/>
  <c r="AF64" i="5"/>
  <c r="AF65" i="5"/>
  <c r="AF66" i="5"/>
  <c r="AF67" i="5"/>
  <c r="AF68" i="5"/>
  <c r="AF69" i="5"/>
  <c r="AF70" i="5"/>
  <c r="AF71" i="5"/>
  <c r="AF72" i="5"/>
  <c r="AF73" i="5"/>
  <c r="AF74" i="5"/>
  <c r="AF75" i="5"/>
  <c r="AF76" i="5"/>
  <c r="AF77" i="5"/>
  <c r="AF78" i="5"/>
  <c r="AF79" i="5"/>
  <c r="AF80" i="5"/>
  <c r="AF81" i="5"/>
  <c r="AF82" i="5"/>
  <c r="AF83" i="5"/>
  <c r="AF84" i="5"/>
  <c r="AF85" i="5"/>
  <c r="AF86" i="5"/>
  <c r="AF87" i="5"/>
  <c r="AF88" i="5"/>
  <c r="AF89" i="5"/>
  <c r="AF90" i="5"/>
  <c r="AF91" i="5"/>
  <c r="AF92" i="5"/>
  <c r="AF93" i="5"/>
  <c r="AF94" i="5"/>
  <c r="AF95" i="5"/>
  <c r="AF96" i="5"/>
  <c r="AF97" i="5"/>
  <c r="AF98" i="5"/>
  <c r="AF99" i="5"/>
  <c r="AF100" i="5"/>
  <c r="AF2" i="5"/>
  <c r="AE3" i="5"/>
  <c r="AE4" i="5"/>
  <c r="AE5" i="5"/>
  <c r="AE6" i="5"/>
  <c r="AE7" i="5"/>
  <c r="AE8" i="5"/>
  <c r="AE9" i="5"/>
  <c r="AE10" i="5"/>
  <c r="AE11" i="5"/>
  <c r="AE12" i="5"/>
  <c r="AE13" i="5"/>
  <c r="AE14" i="5"/>
  <c r="AE15" i="5"/>
  <c r="AE16" i="5"/>
  <c r="AE17" i="5"/>
  <c r="AE18" i="5"/>
  <c r="AE19" i="5"/>
  <c r="AE20" i="5"/>
  <c r="AE21" i="5"/>
  <c r="AE22" i="5"/>
  <c r="AE23" i="5"/>
  <c r="AE24" i="5"/>
  <c r="AE25" i="5"/>
  <c r="AE26" i="5"/>
  <c r="AE27" i="5"/>
  <c r="AE28" i="5"/>
  <c r="AE29" i="5"/>
  <c r="AE30" i="5"/>
  <c r="AE31" i="5"/>
  <c r="AE32" i="5"/>
  <c r="AE33" i="5"/>
  <c r="AE34" i="5"/>
  <c r="AE35" i="5"/>
  <c r="AE36" i="5"/>
  <c r="AE37" i="5"/>
  <c r="AE38" i="5"/>
  <c r="AE39" i="5"/>
  <c r="AE40" i="5"/>
  <c r="AE41" i="5"/>
  <c r="AE42" i="5"/>
  <c r="AE43" i="5"/>
  <c r="AE44" i="5"/>
  <c r="AE45" i="5"/>
  <c r="AE46" i="5"/>
  <c r="AE47" i="5"/>
  <c r="AE48" i="5"/>
  <c r="AE49" i="5"/>
  <c r="AE50" i="5"/>
  <c r="AE51" i="5"/>
  <c r="AE52" i="5"/>
  <c r="AE53" i="5"/>
  <c r="AE54" i="5"/>
  <c r="AE55" i="5"/>
  <c r="AE56" i="5"/>
  <c r="AE57" i="5"/>
  <c r="AE58" i="5"/>
  <c r="AE59" i="5"/>
  <c r="AE60" i="5"/>
  <c r="AE61" i="5"/>
  <c r="AE62" i="5"/>
  <c r="AE63" i="5"/>
  <c r="AE64" i="5"/>
  <c r="AE65" i="5"/>
  <c r="AE66" i="5"/>
  <c r="AE67" i="5"/>
  <c r="AE68" i="5"/>
  <c r="AE69" i="5"/>
  <c r="AE70" i="5"/>
  <c r="AE71" i="5"/>
  <c r="AE72" i="5"/>
  <c r="AE73" i="5"/>
  <c r="AE74" i="5"/>
  <c r="AE75" i="5"/>
  <c r="AE76" i="5"/>
  <c r="AE77" i="5"/>
  <c r="AE78" i="5"/>
  <c r="AE79" i="5"/>
  <c r="AE80" i="5"/>
  <c r="AE81" i="5"/>
  <c r="AE82" i="5"/>
  <c r="AE83" i="5"/>
  <c r="AE84" i="5"/>
  <c r="AE85" i="5"/>
  <c r="AE86" i="5"/>
  <c r="AE87" i="5"/>
  <c r="AE88" i="5"/>
  <c r="AE89" i="5"/>
  <c r="AE90" i="5"/>
  <c r="AE91" i="5"/>
  <c r="AE92" i="5"/>
  <c r="AE93" i="5"/>
  <c r="AE94" i="5"/>
  <c r="AE95" i="5"/>
  <c r="AE96" i="5"/>
  <c r="AE97" i="5"/>
  <c r="AE98" i="5"/>
  <c r="AE99" i="5"/>
  <c r="AE100" i="5"/>
  <c r="AE2" i="5"/>
  <c r="AD3" i="5"/>
  <c r="AD4" i="5"/>
  <c r="AD5" i="5"/>
  <c r="AD6" i="5"/>
  <c r="AD7" i="5"/>
  <c r="AD8" i="5"/>
  <c r="AD9" i="5"/>
  <c r="AD10" i="5"/>
  <c r="AD11" i="5"/>
  <c r="AD12" i="5"/>
  <c r="AD13" i="5"/>
  <c r="AD14" i="5"/>
  <c r="AD15" i="5"/>
  <c r="AD16" i="5"/>
  <c r="AD17" i="5"/>
  <c r="AD18" i="5"/>
  <c r="AD19" i="5"/>
  <c r="AD20" i="5"/>
  <c r="AD21" i="5"/>
  <c r="AD22" i="5"/>
  <c r="AD23" i="5"/>
  <c r="AD24" i="5"/>
  <c r="AD25" i="5"/>
  <c r="AD26" i="5"/>
  <c r="AD27" i="5"/>
  <c r="AD28" i="5"/>
  <c r="AD29" i="5"/>
  <c r="AD30" i="5"/>
  <c r="AD31" i="5"/>
  <c r="AD32" i="5"/>
  <c r="AD33" i="5"/>
  <c r="AD34" i="5"/>
  <c r="AD35" i="5"/>
  <c r="AD36" i="5"/>
  <c r="AD37" i="5"/>
  <c r="AD38" i="5"/>
  <c r="AD39" i="5"/>
  <c r="AD40" i="5"/>
  <c r="AD41" i="5"/>
  <c r="AD42" i="5"/>
  <c r="AD43" i="5"/>
  <c r="AD44" i="5"/>
  <c r="AD45" i="5"/>
  <c r="AD46" i="5"/>
  <c r="AD47" i="5"/>
  <c r="AD48" i="5"/>
  <c r="AD49" i="5"/>
  <c r="AD50" i="5"/>
  <c r="AD51" i="5"/>
  <c r="AD52" i="5"/>
  <c r="AD53" i="5"/>
  <c r="AD54" i="5"/>
  <c r="AD55" i="5"/>
  <c r="AD56" i="5"/>
  <c r="AD57" i="5"/>
  <c r="AD58" i="5"/>
  <c r="AD59" i="5"/>
  <c r="AD60" i="5"/>
  <c r="AD61" i="5"/>
  <c r="AD62" i="5"/>
  <c r="AD63" i="5"/>
  <c r="AD64" i="5"/>
  <c r="AD65" i="5"/>
  <c r="AD66" i="5"/>
  <c r="AD67" i="5"/>
  <c r="AD68" i="5"/>
  <c r="AD69" i="5"/>
  <c r="AD70" i="5"/>
  <c r="AD71" i="5"/>
  <c r="AD72" i="5"/>
  <c r="AD73" i="5"/>
  <c r="AD74" i="5"/>
  <c r="AD75" i="5"/>
  <c r="AD76" i="5"/>
  <c r="AD77" i="5"/>
  <c r="AD78" i="5"/>
  <c r="AD79" i="5"/>
  <c r="AD80" i="5"/>
  <c r="AD81" i="5"/>
  <c r="AD82" i="5"/>
  <c r="AD83" i="5"/>
  <c r="AD84" i="5"/>
  <c r="AD85" i="5"/>
  <c r="AD86" i="5"/>
  <c r="AD87" i="5"/>
  <c r="AD88" i="5"/>
  <c r="AD89" i="5"/>
  <c r="AD90" i="5"/>
  <c r="AD91" i="5"/>
  <c r="AD92" i="5"/>
  <c r="AD93" i="5"/>
  <c r="AD94" i="5"/>
  <c r="AD95" i="5"/>
  <c r="AD96" i="5"/>
  <c r="AD97" i="5"/>
  <c r="AD98" i="5"/>
  <c r="AD99" i="5"/>
  <c r="AD100" i="5"/>
  <c r="AD2" i="5"/>
  <c r="AC3" i="5"/>
  <c r="AC4" i="5"/>
  <c r="AC5" i="5"/>
  <c r="AC6" i="5"/>
  <c r="AC7" i="5"/>
  <c r="AC8" i="5"/>
  <c r="AC9" i="5"/>
  <c r="AC10" i="5"/>
  <c r="AC11" i="5"/>
  <c r="AC12" i="5"/>
  <c r="AC13" i="5"/>
  <c r="AC14" i="5"/>
  <c r="AC15" i="5"/>
  <c r="AC16" i="5"/>
  <c r="AC17" i="5"/>
  <c r="AC18" i="5"/>
  <c r="AC19" i="5"/>
  <c r="AC20" i="5"/>
  <c r="AC21" i="5"/>
  <c r="AC22" i="5"/>
  <c r="AC23" i="5"/>
  <c r="AC24" i="5"/>
  <c r="AC25" i="5"/>
  <c r="AC26" i="5"/>
  <c r="AC27" i="5"/>
  <c r="AC28" i="5"/>
  <c r="AC29" i="5"/>
  <c r="AC30" i="5"/>
  <c r="AC31" i="5"/>
  <c r="AC32" i="5"/>
  <c r="AC33" i="5"/>
  <c r="AC34" i="5"/>
  <c r="AC35" i="5"/>
  <c r="AC36" i="5"/>
  <c r="AC37" i="5"/>
  <c r="AC38" i="5"/>
  <c r="AC39" i="5"/>
  <c r="AC40" i="5"/>
  <c r="AC41" i="5"/>
  <c r="AC42" i="5"/>
  <c r="AC43" i="5"/>
  <c r="AC44" i="5"/>
  <c r="AC45" i="5"/>
  <c r="AC46" i="5"/>
  <c r="AC47" i="5"/>
  <c r="AC48" i="5"/>
  <c r="AC49" i="5"/>
  <c r="AC50" i="5"/>
  <c r="AC51" i="5"/>
  <c r="AC52" i="5"/>
  <c r="AC53" i="5"/>
  <c r="AC54" i="5"/>
  <c r="AC55" i="5"/>
  <c r="AC56" i="5"/>
  <c r="AC57" i="5"/>
  <c r="AC58" i="5"/>
  <c r="AC59" i="5"/>
  <c r="AC60" i="5"/>
  <c r="AC61" i="5"/>
  <c r="AC62" i="5"/>
  <c r="AC63" i="5"/>
  <c r="AC64" i="5"/>
  <c r="AC65" i="5"/>
  <c r="AC66" i="5"/>
  <c r="AC67" i="5"/>
  <c r="AC68" i="5"/>
  <c r="AC69" i="5"/>
  <c r="AC70" i="5"/>
  <c r="AC71" i="5"/>
  <c r="AC72" i="5"/>
  <c r="AC73" i="5"/>
  <c r="AC74" i="5"/>
  <c r="AC75" i="5"/>
  <c r="AC76" i="5"/>
  <c r="AC77" i="5"/>
  <c r="AC78" i="5"/>
  <c r="AC79" i="5"/>
  <c r="AC80" i="5"/>
  <c r="AC81" i="5"/>
  <c r="AC82" i="5"/>
  <c r="AC83" i="5"/>
  <c r="AC84" i="5"/>
  <c r="AC85" i="5"/>
  <c r="AC86" i="5"/>
  <c r="AC87" i="5"/>
  <c r="AC88" i="5"/>
  <c r="AC89" i="5"/>
  <c r="AC90" i="5"/>
  <c r="AC91" i="5"/>
  <c r="AC92" i="5"/>
  <c r="AC93" i="5"/>
  <c r="AC94" i="5"/>
  <c r="AC95" i="5"/>
  <c r="AC96" i="5"/>
  <c r="AC97" i="5"/>
  <c r="AC98" i="5"/>
  <c r="AC99" i="5"/>
  <c r="AC100" i="5"/>
  <c r="AC2" i="5"/>
  <c r="AB3" i="5"/>
  <c r="AB4" i="5"/>
  <c r="AB5" i="5"/>
  <c r="AB6" i="5"/>
  <c r="AB7" i="5"/>
  <c r="AB8" i="5"/>
  <c r="AB9" i="5"/>
  <c r="AB10" i="5"/>
  <c r="AB11" i="5"/>
  <c r="AB12" i="5"/>
  <c r="AB13" i="5"/>
  <c r="AB14" i="5"/>
  <c r="AB15" i="5"/>
  <c r="AB16" i="5"/>
  <c r="AB17" i="5"/>
  <c r="AB18" i="5"/>
  <c r="AB19" i="5"/>
  <c r="AB20" i="5"/>
  <c r="AB21" i="5"/>
  <c r="AB22" i="5"/>
  <c r="AB23" i="5"/>
  <c r="AB24" i="5"/>
  <c r="AB25" i="5"/>
  <c r="AB26" i="5"/>
  <c r="AB27" i="5"/>
  <c r="AB28" i="5"/>
  <c r="AB29" i="5"/>
  <c r="AB30" i="5"/>
  <c r="AB31" i="5"/>
  <c r="AB32" i="5"/>
  <c r="AB33" i="5"/>
  <c r="AB34" i="5"/>
  <c r="AB35" i="5"/>
  <c r="AB36" i="5"/>
  <c r="AB37" i="5"/>
  <c r="AB38" i="5"/>
  <c r="AB39" i="5"/>
  <c r="AB40" i="5"/>
  <c r="AB41" i="5"/>
  <c r="AB42" i="5"/>
  <c r="AB43" i="5"/>
  <c r="AB44" i="5"/>
  <c r="AB45" i="5"/>
  <c r="AB46" i="5"/>
  <c r="AB47" i="5"/>
  <c r="AB48" i="5"/>
  <c r="AB49" i="5"/>
  <c r="AB50" i="5"/>
  <c r="AB51" i="5"/>
  <c r="AB52" i="5"/>
  <c r="AB53" i="5"/>
  <c r="AB54" i="5"/>
  <c r="AB55" i="5"/>
  <c r="AB56" i="5"/>
  <c r="AB57" i="5"/>
  <c r="AB58" i="5"/>
  <c r="AB59" i="5"/>
  <c r="AB60" i="5"/>
  <c r="AB61" i="5"/>
  <c r="AB62" i="5"/>
  <c r="AB63" i="5"/>
  <c r="AB64" i="5"/>
  <c r="AB65" i="5"/>
  <c r="AB66" i="5"/>
  <c r="AB67" i="5"/>
  <c r="AB68" i="5"/>
  <c r="AB69" i="5"/>
  <c r="AB70" i="5"/>
  <c r="AB71" i="5"/>
  <c r="AB72" i="5"/>
  <c r="AB73" i="5"/>
  <c r="AB74" i="5"/>
  <c r="AB75" i="5"/>
  <c r="AB76" i="5"/>
  <c r="AB77" i="5"/>
  <c r="AB78" i="5"/>
  <c r="AB79" i="5"/>
  <c r="AB80" i="5"/>
  <c r="AB81" i="5"/>
  <c r="AB82" i="5"/>
  <c r="AB83" i="5"/>
  <c r="AB84" i="5"/>
  <c r="AB85" i="5"/>
  <c r="AB86" i="5"/>
  <c r="AB87" i="5"/>
  <c r="AB88" i="5"/>
  <c r="AB89" i="5"/>
  <c r="AB90" i="5"/>
  <c r="AB91" i="5"/>
  <c r="AB92" i="5"/>
  <c r="AB93" i="5"/>
  <c r="AB94" i="5"/>
  <c r="AB95" i="5"/>
  <c r="AB96" i="5"/>
  <c r="AB97" i="5"/>
  <c r="AB98" i="5"/>
  <c r="AB99" i="5"/>
  <c r="AB100" i="5"/>
  <c r="AB2" i="5"/>
  <c r="AA3" i="5"/>
  <c r="AA4" i="5"/>
  <c r="AA5" i="5"/>
  <c r="AA6" i="5"/>
  <c r="AA7" i="5"/>
  <c r="AA8" i="5"/>
  <c r="AA9" i="5"/>
  <c r="AA10" i="5"/>
  <c r="AA11" i="5"/>
  <c r="AA12" i="5"/>
  <c r="AA13" i="5"/>
  <c r="AA14" i="5"/>
  <c r="AA15" i="5"/>
  <c r="AA16" i="5"/>
  <c r="AA17" i="5"/>
  <c r="AA18" i="5"/>
  <c r="AA19" i="5"/>
  <c r="AA20" i="5"/>
  <c r="AA21" i="5"/>
  <c r="AA22" i="5"/>
  <c r="AA23" i="5"/>
  <c r="AA24" i="5"/>
  <c r="AA25" i="5"/>
  <c r="AA26" i="5"/>
  <c r="AA27" i="5"/>
  <c r="AA28" i="5"/>
  <c r="AA29" i="5"/>
  <c r="AA30" i="5"/>
  <c r="AA31" i="5"/>
  <c r="AA32" i="5"/>
  <c r="AA33" i="5"/>
  <c r="AA34" i="5"/>
  <c r="AA35" i="5"/>
  <c r="AA36" i="5"/>
  <c r="AA37" i="5"/>
  <c r="AA38" i="5"/>
  <c r="AA39" i="5"/>
  <c r="AA40" i="5"/>
  <c r="AA41" i="5"/>
  <c r="AA42" i="5"/>
  <c r="AA43" i="5"/>
  <c r="AA44" i="5"/>
  <c r="AA45" i="5"/>
  <c r="AA46" i="5"/>
  <c r="AA47" i="5"/>
  <c r="AA48" i="5"/>
  <c r="AA49" i="5"/>
  <c r="AA50" i="5"/>
  <c r="AA51" i="5"/>
  <c r="AA52" i="5"/>
  <c r="AA53" i="5"/>
  <c r="AA54" i="5"/>
  <c r="AA55" i="5"/>
  <c r="AA56" i="5"/>
  <c r="AA57" i="5"/>
  <c r="AA58" i="5"/>
  <c r="AA59" i="5"/>
  <c r="AA60" i="5"/>
  <c r="AA61" i="5"/>
  <c r="AA62" i="5"/>
  <c r="AA63" i="5"/>
  <c r="AA64" i="5"/>
  <c r="AA65" i="5"/>
  <c r="AA66" i="5"/>
  <c r="AA67" i="5"/>
  <c r="AA68" i="5"/>
  <c r="AA69" i="5"/>
  <c r="AA70" i="5"/>
  <c r="AA71" i="5"/>
  <c r="AA72" i="5"/>
  <c r="AA73" i="5"/>
  <c r="AA74" i="5"/>
  <c r="AA75" i="5"/>
  <c r="AA76" i="5"/>
  <c r="AA77" i="5"/>
  <c r="AA78" i="5"/>
  <c r="AA79" i="5"/>
  <c r="AA80" i="5"/>
  <c r="AA81" i="5"/>
  <c r="AA82" i="5"/>
  <c r="AA83" i="5"/>
  <c r="AA84" i="5"/>
  <c r="AA85" i="5"/>
  <c r="AA86" i="5"/>
  <c r="AA87" i="5"/>
  <c r="AA88" i="5"/>
  <c r="AA89" i="5"/>
  <c r="AA90" i="5"/>
  <c r="AA91" i="5"/>
  <c r="AA92" i="5"/>
  <c r="AA93" i="5"/>
  <c r="AA94" i="5"/>
  <c r="AA95" i="5"/>
  <c r="AA96" i="5"/>
  <c r="AA97" i="5"/>
  <c r="AA98" i="5"/>
  <c r="AA99" i="5"/>
  <c r="AA100" i="5"/>
  <c r="AA2" i="5"/>
  <c r="Z3" i="5"/>
  <c r="Z4" i="5"/>
  <c r="Z5" i="5"/>
  <c r="Z6" i="5"/>
  <c r="Z7" i="5"/>
  <c r="Z8" i="5"/>
  <c r="Z9" i="5"/>
  <c r="Z10" i="5"/>
  <c r="Z11" i="5"/>
  <c r="Z12" i="5"/>
  <c r="Z13" i="5"/>
  <c r="Z14" i="5"/>
  <c r="Z15" i="5"/>
  <c r="Z16" i="5"/>
  <c r="Z17" i="5"/>
  <c r="Z18" i="5"/>
  <c r="Z19" i="5"/>
  <c r="Z20" i="5"/>
  <c r="Z21" i="5"/>
  <c r="Z22" i="5"/>
  <c r="Z23" i="5"/>
  <c r="Z24" i="5"/>
  <c r="Z25" i="5"/>
  <c r="Z26" i="5"/>
  <c r="Z27" i="5"/>
  <c r="Z28" i="5"/>
  <c r="Z29" i="5"/>
  <c r="Z30" i="5"/>
  <c r="Z31" i="5"/>
  <c r="Z32" i="5"/>
  <c r="Z33" i="5"/>
  <c r="Z34" i="5"/>
  <c r="Z35" i="5"/>
  <c r="Z36" i="5"/>
  <c r="Z37" i="5"/>
  <c r="Z38" i="5"/>
  <c r="Z39" i="5"/>
  <c r="Z40" i="5"/>
  <c r="Z41" i="5"/>
  <c r="Z42" i="5"/>
  <c r="Z43" i="5"/>
  <c r="Z44" i="5"/>
  <c r="Z45" i="5"/>
  <c r="Z46" i="5"/>
  <c r="Z47" i="5"/>
  <c r="Z48" i="5"/>
  <c r="Z49" i="5"/>
  <c r="Z50" i="5"/>
  <c r="Z51" i="5"/>
  <c r="Z52" i="5"/>
  <c r="Z53" i="5"/>
  <c r="Z54" i="5"/>
  <c r="Z55" i="5"/>
  <c r="Z56" i="5"/>
  <c r="Z57" i="5"/>
  <c r="Z58" i="5"/>
  <c r="Z59" i="5"/>
  <c r="Z60" i="5"/>
  <c r="Z61" i="5"/>
  <c r="Z62" i="5"/>
  <c r="Z63" i="5"/>
  <c r="Z64" i="5"/>
  <c r="Z65" i="5"/>
  <c r="Z66" i="5"/>
  <c r="Z67" i="5"/>
  <c r="Z68" i="5"/>
  <c r="Z69" i="5"/>
  <c r="Z70" i="5"/>
  <c r="Z71" i="5"/>
  <c r="Z72" i="5"/>
  <c r="Z73" i="5"/>
  <c r="Z74" i="5"/>
  <c r="Z75" i="5"/>
  <c r="Z76" i="5"/>
  <c r="Z77" i="5"/>
  <c r="Z78" i="5"/>
  <c r="Z79" i="5"/>
  <c r="Z80" i="5"/>
  <c r="Z81" i="5"/>
  <c r="Z82" i="5"/>
  <c r="Z83" i="5"/>
  <c r="Z84" i="5"/>
  <c r="Z85" i="5"/>
  <c r="Z86" i="5"/>
  <c r="Z87" i="5"/>
  <c r="Z88" i="5"/>
  <c r="Z89" i="5"/>
  <c r="Z90" i="5"/>
  <c r="Z91" i="5"/>
  <c r="Z92" i="5"/>
  <c r="Z93" i="5"/>
  <c r="Z94" i="5"/>
  <c r="Z95" i="5"/>
  <c r="Z96" i="5"/>
  <c r="Z97" i="5"/>
  <c r="Z98" i="5"/>
  <c r="Z99" i="5"/>
  <c r="Z100" i="5"/>
  <c r="Z2" i="5"/>
  <c r="Y3" i="5"/>
  <c r="Y4" i="5"/>
  <c r="Y5" i="5"/>
  <c r="Y6" i="5"/>
  <c r="Y7" i="5"/>
  <c r="Y8" i="5"/>
  <c r="Y9" i="5"/>
  <c r="Y10" i="5"/>
  <c r="Y11" i="5"/>
  <c r="Y12" i="5"/>
  <c r="Y13" i="5"/>
  <c r="Y14" i="5"/>
  <c r="Y15" i="5"/>
  <c r="Y16" i="5"/>
  <c r="Y17" i="5"/>
  <c r="Y18" i="5"/>
  <c r="Y19" i="5"/>
  <c r="Y20" i="5"/>
  <c r="Y21" i="5"/>
  <c r="Y22" i="5"/>
  <c r="Y23" i="5"/>
  <c r="Y24" i="5"/>
  <c r="Y25" i="5"/>
  <c r="Y26" i="5"/>
  <c r="Y27" i="5"/>
  <c r="Y28" i="5"/>
  <c r="Y29" i="5"/>
  <c r="Y30" i="5"/>
  <c r="Y31" i="5"/>
  <c r="Y32" i="5"/>
  <c r="Y33" i="5"/>
  <c r="Y34" i="5"/>
  <c r="Y35" i="5"/>
  <c r="Y36" i="5"/>
  <c r="Y37" i="5"/>
  <c r="Y38" i="5"/>
  <c r="Y39" i="5"/>
  <c r="Y40" i="5"/>
  <c r="Y41" i="5"/>
  <c r="Y42" i="5"/>
  <c r="Y43" i="5"/>
  <c r="Y44" i="5"/>
  <c r="Y45" i="5"/>
  <c r="Y46" i="5"/>
  <c r="Y47" i="5"/>
  <c r="Y48" i="5"/>
  <c r="Y49" i="5"/>
  <c r="Y50" i="5"/>
  <c r="Y51" i="5"/>
  <c r="Y52" i="5"/>
  <c r="Y53" i="5"/>
  <c r="Y54" i="5"/>
  <c r="Y55" i="5"/>
  <c r="Y56" i="5"/>
  <c r="Y57" i="5"/>
  <c r="Y58" i="5"/>
  <c r="Y59" i="5"/>
  <c r="Y60" i="5"/>
  <c r="Y61" i="5"/>
  <c r="Y62" i="5"/>
  <c r="Y63" i="5"/>
  <c r="Y64" i="5"/>
  <c r="Y65" i="5"/>
  <c r="Y66" i="5"/>
  <c r="Y67" i="5"/>
  <c r="Y68" i="5"/>
  <c r="Y69" i="5"/>
  <c r="Y70" i="5"/>
  <c r="Y71" i="5"/>
  <c r="Y72" i="5"/>
  <c r="Y73" i="5"/>
  <c r="Y74" i="5"/>
  <c r="Y75" i="5"/>
  <c r="Y76" i="5"/>
  <c r="Y77" i="5"/>
  <c r="Y78" i="5"/>
  <c r="Y79" i="5"/>
  <c r="Y80" i="5"/>
  <c r="Y81" i="5"/>
  <c r="Y82" i="5"/>
  <c r="Y83" i="5"/>
  <c r="Y84" i="5"/>
  <c r="Y85" i="5"/>
  <c r="Y86" i="5"/>
  <c r="Y87" i="5"/>
  <c r="Y88" i="5"/>
  <c r="Y89" i="5"/>
  <c r="Y90" i="5"/>
  <c r="Y91" i="5"/>
  <c r="Y92" i="5"/>
  <c r="Y93" i="5"/>
  <c r="Y94" i="5"/>
  <c r="Y95" i="5"/>
  <c r="Y96" i="5"/>
  <c r="Y97" i="5"/>
  <c r="Y98" i="5"/>
  <c r="Y99" i="5"/>
  <c r="Y100" i="5"/>
  <c r="Y2" i="5"/>
  <c r="BL26" i="4"/>
  <c r="BL63" i="4"/>
  <c r="BL65" i="4"/>
  <c r="BL66" i="4"/>
  <c r="BL67" i="4"/>
  <c r="BL68" i="4"/>
  <c r="BL69" i="4"/>
  <c r="BL71" i="4"/>
  <c r="BL72" i="4"/>
  <c r="BL73" i="4"/>
  <c r="BL74" i="4"/>
  <c r="BL75" i="4"/>
  <c r="BL76" i="4"/>
  <c r="BL77" i="4"/>
  <c r="BL78" i="4"/>
  <c r="BL80" i="4"/>
  <c r="BL81" i="4"/>
  <c r="BL85" i="4"/>
  <c r="BL86" i="4"/>
  <c r="BL87" i="4"/>
  <c r="BL88" i="4"/>
  <c r="BL89" i="4"/>
  <c r="BL90" i="4"/>
  <c r="BL91" i="4"/>
  <c r="BL92" i="4"/>
  <c r="BL93" i="4"/>
  <c r="BL94" i="4"/>
  <c r="BL95" i="4"/>
  <c r="BL96" i="4"/>
  <c r="BL98" i="4"/>
  <c r="BL99" i="4"/>
  <c r="BL101" i="4"/>
  <c r="BL102" i="4"/>
  <c r="BL103" i="4"/>
  <c r="BL104" i="4"/>
  <c r="BL105" i="4"/>
  <c r="BL106" i="4"/>
  <c r="BL107" i="4"/>
  <c r="BL108" i="4"/>
  <c r="BL109" i="4"/>
  <c r="BL110" i="4"/>
  <c r="BL111" i="4"/>
  <c r="BL113" i="4"/>
  <c r="BL114" i="4"/>
  <c r="BL115" i="4"/>
  <c r="BL116" i="4"/>
  <c r="BL117" i="4"/>
  <c r="BL118" i="4"/>
  <c r="BL119" i="4"/>
  <c r="BL120" i="4"/>
  <c r="BL121" i="4"/>
  <c r="BL122" i="4"/>
  <c r="BL123" i="4"/>
  <c r="BL124" i="4"/>
  <c r="BL125" i="4"/>
  <c r="BL126" i="4"/>
  <c r="BL127" i="4"/>
  <c r="BL128" i="4"/>
  <c r="BL129" i="4"/>
  <c r="BL130" i="4"/>
  <c r="BL131" i="4"/>
  <c r="BL132" i="4"/>
  <c r="BL133" i="4"/>
  <c r="BL134" i="4"/>
  <c r="BL135" i="4"/>
  <c r="BL136" i="4"/>
  <c r="BL137" i="4"/>
  <c r="BL138" i="4"/>
  <c r="BL139" i="4"/>
  <c r="BL140" i="4"/>
  <c r="BL141" i="4"/>
  <c r="BL142" i="4"/>
  <c r="BL143" i="4"/>
  <c r="BL144" i="4"/>
  <c r="BL145" i="4"/>
  <c r="BL146" i="4"/>
  <c r="BL147" i="4"/>
  <c r="BL148" i="4"/>
  <c r="BL149" i="4"/>
  <c r="BL150" i="4"/>
  <c r="BL151" i="4"/>
  <c r="BL152" i="4"/>
  <c r="BL153" i="4"/>
  <c r="BL154" i="4"/>
  <c r="BL155" i="4"/>
  <c r="BL156" i="4"/>
  <c r="BL157" i="4"/>
  <c r="BL158" i="4"/>
  <c r="BL159" i="4"/>
  <c r="BL160" i="4"/>
  <c r="BL161" i="4"/>
  <c r="BL162" i="4"/>
  <c r="BL163" i="4"/>
  <c r="BL164" i="4"/>
  <c r="BL165" i="4"/>
  <c r="BL166" i="4"/>
  <c r="BL167" i="4"/>
  <c r="BL168" i="4"/>
  <c r="BL169" i="4"/>
  <c r="BL170" i="4"/>
  <c r="BL171" i="4"/>
  <c r="BL172" i="4"/>
  <c r="BL173" i="4"/>
  <c r="BL174" i="4"/>
  <c r="BL175" i="4"/>
  <c r="BL176" i="4"/>
  <c r="BL177" i="4"/>
  <c r="BL178" i="4"/>
  <c r="BL179" i="4"/>
  <c r="BL180" i="4"/>
  <c r="BL181" i="4"/>
  <c r="BL182" i="4"/>
  <c r="BL183" i="4"/>
  <c r="BL184" i="4"/>
  <c r="BL185" i="4"/>
  <c r="BL186" i="4"/>
  <c r="BL187" i="4"/>
  <c r="BL188" i="4"/>
  <c r="BL189" i="4"/>
  <c r="BL190" i="4"/>
  <c r="BL191" i="4"/>
  <c r="BL192" i="4"/>
  <c r="BL193" i="4"/>
  <c r="BL194" i="4"/>
  <c r="BL195" i="4"/>
  <c r="BL196" i="4"/>
  <c r="BL197" i="4"/>
  <c r="BL198" i="4"/>
  <c r="BL199" i="4"/>
  <c r="BL200" i="4"/>
  <c r="BL201" i="4"/>
  <c r="BL202" i="4"/>
  <c r="BL203" i="4"/>
  <c r="BL204" i="4"/>
  <c r="BL205" i="4"/>
  <c r="BL206" i="4"/>
  <c r="BL207" i="4"/>
  <c r="BL208" i="4"/>
  <c r="BL209" i="4"/>
  <c r="BL210" i="4"/>
  <c r="BL211" i="4"/>
  <c r="BL212" i="4"/>
  <c r="BL213" i="4"/>
  <c r="BL214" i="4"/>
  <c r="BL215" i="4"/>
  <c r="BL216" i="4"/>
  <c r="BL217" i="4"/>
  <c r="BL218" i="4"/>
  <c r="BL219" i="4"/>
  <c r="BL220" i="4"/>
  <c r="BL221" i="4"/>
  <c r="BL222" i="4"/>
  <c r="BL223" i="4"/>
  <c r="BL224" i="4"/>
  <c r="BL225" i="4"/>
  <c r="BL226" i="4"/>
  <c r="BL227" i="4"/>
  <c r="BL228" i="4"/>
  <c r="BL229" i="4"/>
  <c r="BL230" i="4"/>
  <c r="BL231" i="4"/>
  <c r="BL232" i="4"/>
  <c r="BL233" i="4"/>
  <c r="BL234" i="4"/>
  <c r="BL235" i="4"/>
  <c r="BL236" i="4"/>
  <c r="BL237" i="4"/>
  <c r="BL238" i="4"/>
  <c r="BL239" i="4"/>
  <c r="BL240" i="4"/>
  <c r="BL241" i="4"/>
  <c r="BL242" i="4"/>
  <c r="BL243" i="4"/>
  <c r="BL244" i="4"/>
  <c r="BL245" i="4"/>
  <c r="BL246" i="4"/>
  <c r="BL247" i="4"/>
  <c r="BL248" i="4"/>
  <c r="BL249" i="4"/>
  <c r="BL250" i="4"/>
  <c r="BL251" i="4"/>
  <c r="BL252" i="4"/>
  <c r="BL253" i="4"/>
  <c r="BL254" i="4"/>
  <c r="BL255" i="4"/>
  <c r="BL256" i="4"/>
  <c r="BL257" i="4"/>
  <c r="BL258" i="4"/>
  <c r="BL259" i="4"/>
  <c r="BL260" i="4"/>
  <c r="BL261" i="4"/>
  <c r="BL262" i="4"/>
  <c r="BL263" i="4"/>
  <c r="BL264" i="4"/>
  <c r="BL265" i="4"/>
  <c r="BL266" i="4"/>
  <c r="BL267" i="4"/>
  <c r="BL268" i="4"/>
  <c r="BL269" i="4"/>
  <c r="BL270" i="4"/>
  <c r="BL271" i="4"/>
  <c r="BL272" i="4"/>
  <c r="BL273" i="4"/>
  <c r="BL274" i="4"/>
  <c r="BL275" i="4"/>
  <c r="BL276" i="4"/>
  <c r="BL277" i="4"/>
  <c r="BL278" i="4"/>
  <c r="BL279" i="4"/>
  <c r="BL280" i="4"/>
  <c r="BL281" i="4"/>
  <c r="BL282" i="4"/>
  <c r="BL283" i="4"/>
  <c r="BL284" i="4"/>
  <c r="BL285" i="4"/>
  <c r="BL286" i="4"/>
  <c r="BL287" i="4"/>
  <c r="BL288" i="4"/>
  <c r="BL289" i="4"/>
  <c r="BL290" i="4"/>
  <c r="BL291" i="4"/>
  <c r="BL292" i="4"/>
  <c r="BL293" i="4"/>
  <c r="BL294" i="4"/>
  <c r="BL295" i="4"/>
  <c r="BL296" i="4"/>
  <c r="BL297" i="4"/>
  <c r="BL298" i="4"/>
  <c r="BL299" i="4"/>
  <c r="BL300" i="4"/>
  <c r="BL301" i="4"/>
  <c r="BL302" i="4"/>
  <c r="BL303" i="4"/>
  <c r="BL304" i="4"/>
  <c r="BL305" i="4"/>
  <c r="BL306" i="4"/>
  <c r="BL307" i="4"/>
  <c r="BL308" i="4"/>
  <c r="BL309" i="4"/>
  <c r="BL310" i="4"/>
  <c r="BL311" i="4"/>
  <c r="BL312" i="4"/>
  <c r="BL313" i="4"/>
  <c r="BL314" i="4"/>
  <c r="BL315" i="4"/>
  <c r="BL316" i="4"/>
  <c r="BL317" i="4"/>
  <c r="BL318" i="4"/>
  <c r="BL319" i="4"/>
  <c r="BL320" i="4"/>
  <c r="BL321" i="4"/>
  <c r="BL322" i="4"/>
  <c r="BL323" i="4"/>
  <c r="BL324" i="4"/>
  <c r="BL325" i="4"/>
  <c r="BL326" i="4"/>
  <c r="BL327" i="4"/>
  <c r="BL328" i="4"/>
  <c r="BL329" i="4"/>
  <c r="BL330" i="4"/>
  <c r="BL331" i="4"/>
  <c r="BL332" i="4"/>
  <c r="BL333" i="4"/>
  <c r="BL334" i="4"/>
  <c r="BL335" i="4"/>
  <c r="BL336" i="4"/>
  <c r="BL337" i="4"/>
  <c r="BL338" i="4"/>
  <c r="BL339" i="4"/>
  <c r="BL340" i="4"/>
  <c r="BL341" i="4"/>
  <c r="BL342" i="4"/>
  <c r="BL343" i="4"/>
  <c r="BL344" i="4"/>
  <c r="BL345" i="4"/>
  <c r="BL346" i="4"/>
  <c r="BL347" i="4"/>
  <c r="BL348" i="4"/>
  <c r="BL349" i="4"/>
  <c r="BL350" i="4"/>
  <c r="BL351" i="4"/>
  <c r="BL352" i="4"/>
  <c r="BL353" i="4"/>
  <c r="BL354" i="4"/>
  <c r="BL355" i="4"/>
  <c r="BL356" i="4"/>
  <c r="BL357" i="4"/>
  <c r="BL358" i="4"/>
  <c r="BL359" i="4"/>
  <c r="BL360" i="4"/>
  <c r="BL361" i="4"/>
  <c r="BL362" i="4"/>
  <c r="BL363" i="4"/>
  <c r="BL364" i="4"/>
  <c r="BL365" i="4"/>
  <c r="BL366" i="4"/>
  <c r="BL367" i="4"/>
  <c r="BL368" i="4"/>
  <c r="BL369" i="4"/>
  <c r="BL370" i="4"/>
  <c r="BL371" i="4"/>
  <c r="BL372" i="4"/>
  <c r="BL373" i="4"/>
  <c r="BL374" i="4"/>
  <c r="BL375" i="4"/>
  <c r="BL376" i="4"/>
  <c r="BL377" i="4"/>
  <c r="BL378" i="4"/>
  <c r="BL379" i="4"/>
  <c r="BL380" i="4"/>
  <c r="BL381" i="4"/>
  <c r="BL382" i="4"/>
  <c r="BL383" i="4"/>
  <c r="BL384" i="4"/>
  <c r="BL385" i="4"/>
  <c r="BL386" i="4"/>
  <c r="BL387" i="4"/>
  <c r="BL388" i="4"/>
  <c r="BL389" i="4"/>
  <c r="BL390" i="4"/>
  <c r="BL391" i="4"/>
  <c r="BL392" i="4"/>
  <c r="BL393" i="4"/>
  <c r="BL394" i="4"/>
  <c r="BL395" i="4"/>
  <c r="BL396" i="4"/>
  <c r="BL397" i="4"/>
  <c r="BL398" i="4"/>
  <c r="BL399" i="4"/>
  <c r="BL400" i="4"/>
  <c r="BL401" i="4"/>
  <c r="BL402" i="4"/>
  <c r="BL403" i="4"/>
  <c r="BL404" i="4"/>
  <c r="BL405" i="4"/>
  <c r="BL406" i="4"/>
  <c r="BL407" i="4"/>
  <c r="BL408" i="4"/>
  <c r="BL409" i="4"/>
  <c r="BL410" i="4"/>
  <c r="BL411" i="4"/>
  <c r="BL412" i="4"/>
  <c r="BL413" i="4"/>
  <c r="BL414" i="4"/>
  <c r="BL415" i="4"/>
  <c r="BL416" i="4"/>
  <c r="BL417" i="4"/>
  <c r="BL418" i="4"/>
  <c r="BL419" i="4"/>
  <c r="BL420" i="4"/>
  <c r="BL421" i="4"/>
  <c r="BL422" i="4"/>
  <c r="BL423" i="4"/>
  <c r="BL424" i="4"/>
  <c r="BL425" i="4"/>
  <c r="BL426" i="4"/>
  <c r="BL427" i="4"/>
  <c r="BL428" i="4"/>
  <c r="BL429" i="4"/>
  <c r="BL430" i="4"/>
  <c r="BL431" i="4"/>
  <c r="BL432" i="4"/>
  <c r="BL433" i="4"/>
  <c r="BL434" i="4"/>
  <c r="BL435" i="4"/>
  <c r="BL436" i="4"/>
  <c r="BL437" i="4"/>
  <c r="BL438" i="4"/>
  <c r="BL439" i="4"/>
  <c r="BL440" i="4"/>
  <c r="BL441" i="4"/>
  <c r="BL442" i="4"/>
  <c r="BL443" i="4"/>
  <c r="BL444" i="4"/>
  <c r="BL445" i="4"/>
  <c r="BL446" i="4"/>
  <c r="BL447" i="4"/>
  <c r="BL448" i="4"/>
  <c r="BL449" i="4"/>
  <c r="BL450" i="4"/>
  <c r="BL451" i="4"/>
  <c r="BL452" i="4"/>
  <c r="BL453" i="4"/>
  <c r="BL454" i="4"/>
  <c r="BL455" i="4"/>
  <c r="BL456" i="4"/>
  <c r="BL457" i="4"/>
  <c r="BL458" i="4"/>
  <c r="BL459" i="4"/>
  <c r="BL460" i="4"/>
  <c r="BL461" i="4"/>
  <c r="BL462" i="4"/>
  <c r="BL463" i="4"/>
  <c r="BL464" i="4"/>
  <c r="BL465" i="4"/>
  <c r="BL466" i="4"/>
  <c r="BL467" i="4"/>
  <c r="BL468" i="4"/>
  <c r="BL469" i="4"/>
  <c r="BL470" i="4"/>
  <c r="BL471" i="4"/>
  <c r="BL472" i="4"/>
  <c r="BL473" i="4"/>
  <c r="BL474" i="4"/>
  <c r="BL475" i="4"/>
  <c r="BL476" i="4"/>
  <c r="BL477" i="4"/>
  <c r="BL478" i="4"/>
  <c r="BL479" i="4"/>
  <c r="BL480" i="4"/>
  <c r="BL481" i="4"/>
  <c r="BL482" i="4"/>
  <c r="BL483" i="4"/>
  <c r="BL484" i="4"/>
  <c r="BL485" i="4"/>
  <c r="BL486" i="4"/>
  <c r="BL487" i="4"/>
  <c r="BL488" i="4"/>
  <c r="BL489" i="4"/>
  <c r="BL490" i="4"/>
  <c r="BL491" i="4"/>
  <c r="BL492" i="4"/>
  <c r="BL493" i="4"/>
  <c r="BL494" i="4"/>
  <c r="BL495" i="4"/>
  <c r="BL496" i="4"/>
  <c r="BL497" i="4"/>
  <c r="BL498" i="4"/>
  <c r="BL499" i="4"/>
  <c r="BL500" i="4"/>
  <c r="BK26" i="4"/>
  <c r="BK63" i="4"/>
  <c r="BK65" i="4"/>
  <c r="BK66" i="4"/>
  <c r="BK67" i="4"/>
  <c r="BK68" i="4"/>
  <c r="BK69" i="4"/>
  <c r="BK71" i="4"/>
  <c r="BK72" i="4"/>
  <c r="BK73" i="4"/>
  <c r="BK74" i="4"/>
  <c r="BK75" i="4"/>
  <c r="BK76" i="4"/>
  <c r="BK77" i="4"/>
  <c r="BK78" i="4"/>
  <c r="BK80" i="4"/>
  <c r="BK81" i="4"/>
  <c r="BK85" i="4"/>
  <c r="BK86" i="4"/>
  <c r="BK87" i="4"/>
  <c r="BK88" i="4"/>
  <c r="BK89" i="4"/>
  <c r="BK90" i="4"/>
  <c r="BK91" i="4"/>
  <c r="BK92" i="4"/>
  <c r="BK93" i="4"/>
  <c r="BK94" i="4"/>
  <c r="BK95" i="4"/>
  <c r="BK96" i="4"/>
  <c r="BK98" i="4"/>
  <c r="BK99" i="4"/>
  <c r="BK101" i="4"/>
  <c r="BK102" i="4"/>
  <c r="BK103" i="4"/>
  <c r="BK104" i="4"/>
  <c r="BK105" i="4"/>
  <c r="BK106" i="4"/>
  <c r="BK107" i="4"/>
  <c r="BK108" i="4"/>
  <c r="BK109" i="4"/>
  <c r="BK110" i="4"/>
  <c r="BK111" i="4"/>
  <c r="BK113" i="4"/>
  <c r="BK114" i="4"/>
  <c r="BK115" i="4"/>
  <c r="BC115" i="5" s="1"/>
  <c r="BK116" i="4"/>
  <c r="BK117" i="4"/>
  <c r="BK118" i="4"/>
  <c r="BK119" i="4"/>
  <c r="BK120" i="4"/>
  <c r="BK121" i="4"/>
  <c r="BK122" i="4"/>
  <c r="BK123" i="4"/>
  <c r="BC123" i="5" s="1"/>
  <c r="BK124" i="4"/>
  <c r="BK125" i="4"/>
  <c r="BK126" i="4"/>
  <c r="BK127" i="4"/>
  <c r="BK128" i="4"/>
  <c r="BK129" i="4"/>
  <c r="BK130" i="4"/>
  <c r="BK131" i="4"/>
  <c r="BK132" i="4"/>
  <c r="BK133" i="4"/>
  <c r="BK134" i="4"/>
  <c r="BK135" i="4"/>
  <c r="BK136" i="4"/>
  <c r="BK137" i="4"/>
  <c r="BK138" i="4"/>
  <c r="BK139" i="4"/>
  <c r="BK140" i="4"/>
  <c r="BK141" i="4"/>
  <c r="BK142" i="4"/>
  <c r="BK143" i="4"/>
  <c r="BK144" i="4"/>
  <c r="BK145" i="4"/>
  <c r="BK146" i="4"/>
  <c r="BK147" i="4"/>
  <c r="BC147" i="5" s="1"/>
  <c r="BK148" i="4"/>
  <c r="BK149" i="4"/>
  <c r="BK150" i="4"/>
  <c r="BK151" i="4"/>
  <c r="BK152" i="4"/>
  <c r="BK153" i="4"/>
  <c r="BK154" i="4"/>
  <c r="BK155" i="4"/>
  <c r="BC155" i="5" s="1"/>
  <c r="BK156" i="4"/>
  <c r="BK157" i="4"/>
  <c r="BK158" i="4"/>
  <c r="BK159" i="4"/>
  <c r="BK160" i="4"/>
  <c r="BK161" i="4"/>
  <c r="BK162" i="4"/>
  <c r="BK163" i="4"/>
  <c r="BK164" i="4"/>
  <c r="BK165" i="4"/>
  <c r="BK166" i="4"/>
  <c r="BK167" i="4"/>
  <c r="BK168" i="4"/>
  <c r="BK169" i="4"/>
  <c r="BK170" i="4"/>
  <c r="BK171" i="4"/>
  <c r="BK172" i="4"/>
  <c r="BK173" i="4"/>
  <c r="BK174" i="4"/>
  <c r="BK175" i="4"/>
  <c r="BK176" i="4"/>
  <c r="BK177" i="4"/>
  <c r="BK178" i="4"/>
  <c r="BK179" i="4"/>
  <c r="BC179" i="5" s="1"/>
  <c r="BK180" i="4"/>
  <c r="BK181" i="4"/>
  <c r="BK182" i="4"/>
  <c r="BK183" i="4"/>
  <c r="BK184" i="4"/>
  <c r="BK185" i="4"/>
  <c r="BK186" i="4"/>
  <c r="BK187" i="4"/>
  <c r="BC187" i="5" s="1"/>
  <c r="BK188" i="4"/>
  <c r="BK189" i="4"/>
  <c r="BK190" i="4"/>
  <c r="BK191" i="4"/>
  <c r="BK192" i="4"/>
  <c r="BK193" i="4"/>
  <c r="BK194" i="4"/>
  <c r="BK195" i="4"/>
  <c r="BK196" i="4"/>
  <c r="BK197" i="4"/>
  <c r="BK198" i="4"/>
  <c r="BK199" i="4"/>
  <c r="BK200" i="4"/>
  <c r="BK201" i="4"/>
  <c r="BK202" i="4"/>
  <c r="BK203" i="4"/>
  <c r="BK204" i="4"/>
  <c r="BK205" i="4"/>
  <c r="BK206" i="4"/>
  <c r="BK207" i="4"/>
  <c r="BK208" i="4"/>
  <c r="BK209" i="4"/>
  <c r="BK210" i="4"/>
  <c r="BK211" i="4"/>
  <c r="BK212" i="4"/>
  <c r="BK213" i="4"/>
  <c r="BK214" i="4"/>
  <c r="BK215" i="4"/>
  <c r="BK216" i="4"/>
  <c r="BK217" i="4"/>
  <c r="BK218" i="4"/>
  <c r="BK219" i="4"/>
  <c r="BK220" i="4"/>
  <c r="BK221" i="4"/>
  <c r="BK222" i="4"/>
  <c r="BK223" i="4"/>
  <c r="BK224" i="4"/>
  <c r="BK225" i="4"/>
  <c r="BK226" i="4"/>
  <c r="BK227" i="4"/>
  <c r="BK228" i="4"/>
  <c r="BK229" i="4"/>
  <c r="BK230" i="4"/>
  <c r="BK231" i="4"/>
  <c r="BK232" i="4"/>
  <c r="BK233" i="4"/>
  <c r="BK234" i="4"/>
  <c r="BK235" i="4"/>
  <c r="BK236" i="4"/>
  <c r="BK237" i="4"/>
  <c r="BK238" i="4"/>
  <c r="BK239" i="4"/>
  <c r="BK240" i="4"/>
  <c r="BK241" i="4"/>
  <c r="BK242" i="4"/>
  <c r="BK243" i="4"/>
  <c r="BC243" i="5" s="1"/>
  <c r="BK244" i="4"/>
  <c r="BK245" i="4"/>
  <c r="BK246" i="4"/>
  <c r="BK247" i="4"/>
  <c r="BK248" i="4"/>
  <c r="BK249" i="4"/>
  <c r="BK250" i="4"/>
  <c r="BK251" i="4"/>
  <c r="BK252" i="4"/>
  <c r="BK253" i="4"/>
  <c r="BK254" i="4"/>
  <c r="BK255" i="4"/>
  <c r="BK256" i="4"/>
  <c r="BK257" i="4"/>
  <c r="BK258" i="4"/>
  <c r="BK259" i="4"/>
  <c r="BK260" i="4"/>
  <c r="BK261" i="4"/>
  <c r="BK262" i="4"/>
  <c r="BK263" i="4"/>
  <c r="BK264" i="4"/>
  <c r="BK265" i="4"/>
  <c r="BK266" i="4"/>
  <c r="BK267" i="4"/>
  <c r="BK268" i="4"/>
  <c r="BK269" i="4"/>
  <c r="BK270" i="4"/>
  <c r="BK271" i="4"/>
  <c r="BK272" i="4"/>
  <c r="BK273" i="4"/>
  <c r="BK274" i="4"/>
  <c r="BK275" i="4"/>
  <c r="BK276" i="4"/>
  <c r="BK277" i="4"/>
  <c r="BK278" i="4"/>
  <c r="BK279" i="4"/>
  <c r="BK280" i="4"/>
  <c r="BK281" i="4"/>
  <c r="BK282" i="4"/>
  <c r="BK283" i="4"/>
  <c r="BK284" i="4"/>
  <c r="BK285" i="4"/>
  <c r="BK286" i="4"/>
  <c r="BK287" i="4"/>
  <c r="BK288" i="4"/>
  <c r="BK289" i="4"/>
  <c r="BK290" i="4"/>
  <c r="BK291" i="4"/>
  <c r="BK292" i="4"/>
  <c r="BK293" i="4"/>
  <c r="BK294" i="4"/>
  <c r="BK295" i="4"/>
  <c r="BK296" i="4"/>
  <c r="BK297" i="4"/>
  <c r="BK298" i="4"/>
  <c r="BK299" i="4"/>
  <c r="BK300" i="4"/>
  <c r="BK301" i="4"/>
  <c r="BK302" i="4"/>
  <c r="BK303" i="4"/>
  <c r="BK304" i="4"/>
  <c r="BK305" i="4"/>
  <c r="BK306" i="4"/>
  <c r="BK307" i="4"/>
  <c r="BK308" i="4"/>
  <c r="BK309" i="4"/>
  <c r="BK310" i="4"/>
  <c r="BK311" i="4"/>
  <c r="BK312" i="4"/>
  <c r="BK313" i="4"/>
  <c r="BK314" i="4"/>
  <c r="BK315" i="4"/>
  <c r="BK316" i="4"/>
  <c r="BK317" i="4"/>
  <c r="BK318" i="4"/>
  <c r="BK319" i="4"/>
  <c r="BK320" i="4"/>
  <c r="BK321" i="4"/>
  <c r="BK322" i="4"/>
  <c r="BK323" i="4"/>
  <c r="BK324" i="4"/>
  <c r="BK325" i="4"/>
  <c r="BK326" i="4"/>
  <c r="BK327" i="4"/>
  <c r="BK328" i="4"/>
  <c r="BK329" i="4"/>
  <c r="BK330" i="4"/>
  <c r="BK331" i="4"/>
  <c r="BK332" i="4"/>
  <c r="BK333" i="4"/>
  <c r="BK334" i="4"/>
  <c r="BK335" i="4"/>
  <c r="BK336" i="4"/>
  <c r="BK337" i="4"/>
  <c r="BK338" i="4"/>
  <c r="BK339" i="4"/>
  <c r="BK340" i="4"/>
  <c r="BK341" i="4"/>
  <c r="BK342" i="4"/>
  <c r="BK343" i="4"/>
  <c r="BK344" i="4"/>
  <c r="BK345" i="4"/>
  <c r="BK346" i="4"/>
  <c r="BK347" i="4"/>
  <c r="BK348" i="4"/>
  <c r="BK349" i="4"/>
  <c r="BK350" i="4"/>
  <c r="BK351" i="4"/>
  <c r="BK352" i="4"/>
  <c r="BK353" i="4"/>
  <c r="BK354" i="4"/>
  <c r="BK355" i="4"/>
  <c r="BK356" i="4"/>
  <c r="BK357" i="4"/>
  <c r="BK358" i="4"/>
  <c r="BK359" i="4"/>
  <c r="BK360" i="4"/>
  <c r="BK361" i="4"/>
  <c r="BK362" i="4"/>
  <c r="BK363" i="4"/>
  <c r="BK364" i="4"/>
  <c r="BK365" i="4"/>
  <c r="BK366" i="4"/>
  <c r="BK367" i="4"/>
  <c r="BK368" i="4"/>
  <c r="BK369" i="4"/>
  <c r="BK370" i="4"/>
  <c r="BK371" i="4"/>
  <c r="BK372" i="4"/>
  <c r="BK373" i="4"/>
  <c r="BK374" i="4"/>
  <c r="BK375" i="4"/>
  <c r="BK376" i="4"/>
  <c r="BK377" i="4"/>
  <c r="BK378" i="4"/>
  <c r="BK379" i="4"/>
  <c r="BK380" i="4"/>
  <c r="BK381" i="4"/>
  <c r="BK382" i="4"/>
  <c r="BK383" i="4"/>
  <c r="BK384" i="4"/>
  <c r="BK385" i="4"/>
  <c r="BK386" i="4"/>
  <c r="BK387" i="4"/>
  <c r="BK388" i="4"/>
  <c r="BK389" i="4"/>
  <c r="BK390" i="4"/>
  <c r="BK391" i="4"/>
  <c r="BK392" i="4"/>
  <c r="BK393" i="4"/>
  <c r="BK394" i="4"/>
  <c r="BK395" i="4"/>
  <c r="BK396" i="4"/>
  <c r="BK397" i="4"/>
  <c r="BK398" i="4"/>
  <c r="BK399" i="4"/>
  <c r="BK400" i="4"/>
  <c r="BK401" i="4"/>
  <c r="BK402" i="4"/>
  <c r="BK403" i="4"/>
  <c r="BK404" i="4"/>
  <c r="BK405" i="4"/>
  <c r="BK406" i="4"/>
  <c r="BK407" i="4"/>
  <c r="BK408" i="4"/>
  <c r="BK409" i="4"/>
  <c r="BK410" i="4"/>
  <c r="BK411" i="4"/>
  <c r="BK412" i="4"/>
  <c r="BK413" i="4"/>
  <c r="BK414" i="4"/>
  <c r="BK415" i="4"/>
  <c r="BK416" i="4"/>
  <c r="BK417" i="4"/>
  <c r="BK418" i="4"/>
  <c r="BK419" i="4"/>
  <c r="BK420" i="4"/>
  <c r="BK421" i="4"/>
  <c r="BK422" i="4"/>
  <c r="BK423" i="4"/>
  <c r="BK424" i="4"/>
  <c r="BK425" i="4"/>
  <c r="BK426" i="4"/>
  <c r="BK427" i="4"/>
  <c r="BK428" i="4"/>
  <c r="BK429" i="4"/>
  <c r="BK430" i="4"/>
  <c r="BK431" i="4"/>
  <c r="BK432" i="4"/>
  <c r="BK433" i="4"/>
  <c r="BK434" i="4"/>
  <c r="BK435" i="4"/>
  <c r="BK436" i="4"/>
  <c r="BK437" i="4"/>
  <c r="BK438" i="4"/>
  <c r="BK439" i="4"/>
  <c r="BK440" i="4"/>
  <c r="BK441" i="4"/>
  <c r="BK442" i="4"/>
  <c r="BK443" i="4"/>
  <c r="BK444" i="4"/>
  <c r="BK445" i="4"/>
  <c r="BK446" i="4"/>
  <c r="BK447" i="4"/>
  <c r="BK448" i="4"/>
  <c r="BK449" i="4"/>
  <c r="BK450" i="4"/>
  <c r="BK451" i="4"/>
  <c r="BK452" i="4"/>
  <c r="BK453" i="4"/>
  <c r="BK454" i="4"/>
  <c r="BK455" i="4"/>
  <c r="BK456" i="4"/>
  <c r="BK457" i="4"/>
  <c r="BK458" i="4"/>
  <c r="BK459" i="4"/>
  <c r="BK460" i="4"/>
  <c r="BK461" i="4"/>
  <c r="BK462" i="4"/>
  <c r="BK463" i="4"/>
  <c r="BK464" i="4"/>
  <c r="BK465" i="4"/>
  <c r="BK466" i="4"/>
  <c r="BK467" i="4"/>
  <c r="BK468" i="4"/>
  <c r="BK469" i="4"/>
  <c r="BK470" i="4"/>
  <c r="BK471" i="4"/>
  <c r="BK472" i="4"/>
  <c r="BK473" i="4"/>
  <c r="BK474" i="4"/>
  <c r="BK475" i="4"/>
  <c r="BK476" i="4"/>
  <c r="BK477" i="4"/>
  <c r="BK478" i="4"/>
  <c r="BK479" i="4"/>
  <c r="BK480" i="4"/>
  <c r="BK481" i="4"/>
  <c r="BK482" i="4"/>
  <c r="BK483" i="4"/>
  <c r="BK484" i="4"/>
  <c r="BK485" i="4"/>
  <c r="BK486" i="4"/>
  <c r="BK487" i="4"/>
  <c r="BK488" i="4"/>
  <c r="BK489" i="4"/>
  <c r="BK490" i="4"/>
  <c r="BK491" i="4"/>
  <c r="BK492" i="4"/>
  <c r="BK493" i="4"/>
  <c r="BK494" i="4"/>
  <c r="BK495" i="4"/>
  <c r="BK496" i="4"/>
  <c r="BK497" i="4"/>
  <c r="BK498" i="4"/>
  <c r="BK499" i="4"/>
  <c r="BK500" i="4"/>
  <c r="BJ20" i="4"/>
  <c r="BJ26" i="4"/>
  <c r="BJ38" i="4"/>
  <c r="BJ39" i="4"/>
  <c r="BJ52" i="4"/>
  <c r="BJ58" i="4"/>
  <c r="BJ63" i="4"/>
  <c r="BJ65" i="4"/>
  <c r="BJ66" i="4"/>
  <c r="BJ67" i="4"/>
  <c r="BJ68" i="4"/>
  <c r="BJ69" i="4"/>
  <c r="BJ71" i="4"/>
  <c r="BJ72" i="4"/>
  <c r="BJ73" i="4"/>
  <c r="BJ74" i="4"/>
  <c r="BJ75" i="4"/>
  <c r="BJ76" i="4"/>
  <c r="BJ77" i="4"/>
  <c r="BJ78" i="4"/>
  <c r="BJ80" i="4"/>
  <c r="BJ81" i="4"/>
  <c r="BJ85" i="4"/>
  <c r="BJ86" i="4"/>
  <c r="BJ87" i="4"/>
  <c r="BJ88" i="4"/>
  <c r="BJ89" i="4"/>
  <c r="BJ90" i="4"/>
  <c r="BJ91" i="4"/>
  <c r="BJ92" i="4"/>
  <c r="BJ93" i="4"/>
  <c r="BJ94" i="4"/>
  <c r="BJ95" i="4"/>
  <c r="BJ96" i="4"/>
  <c r="BJ98" i="4"/>
  <c r="BJ99" i="4"/>
  <c r="BJ101" i="4"/>
  <c r="BJ102" i="4"/>
  <c r="BJ103" i="4"/>
  <c r="BJ104" i="4"/>
  <c r="BJ105" i="4"/>
  <c r="BJ106" i="4"/>
  <c r="BB106" i="5" s="1"/>
  <c r="BJ107" i="4"/>
  <c r="BJ108" i="4"/>
  <c r="BJ109" i="4"/>
  <c r="BJ110" i="4"/>
  <c r="BJ111" i="4"/>
  <c r="BJ113" i="4"/>
  <c r="BJ114" i="4"/>
  <c r="BJ115" i="4"/>
  <c r="BJ116" i="4"/>
  <c r="BJ117" i="4"/>
  <c r="BJ118" i="4"/>
  <c r="BJ119" i="4"/>
  <c r="BJ120" i="4"/>
  <c r="BJ121" i="4"/>
  <c r="BJ122" i="4"/>
  <c r="BJ123" i="4"/>
  <c r="BJ124" i="4"/>
  <c r="BJ125" i="4"/>
  <c r="BJ126" i="4"/>
  <c r="BJ127" i="4"/>
  <c r="BJ128" i="4"/>
  <c r="BJ129" i="4"/>
  <c r="BJ130" i="4"/>
  <c r="BJ131" i="4"/>
  <c r="BJ132" i="4"/>
  <c r="BJ133" i="4"/>
  <c r="BJ134" i="4"/>
  <c r="BJ135" i="4"/>
  <c r="BJ136" i="4"/>
  <c r="BJ137" i="4"/>
  <c r="BJ138" i="4"/>
  <c r="BJ139" i="4"/>
  <c r="BJ140" i="4"/>
  <c r="BJ141" i="4"/>
  <c r="BJ142" i="4"/>
  <c r="BJ143" i="4"/>
  <c r="BJ144" i="4"/>
  <c r="BJ145" i="4"/>
  <c r="BJ146" i="4"/>
  <c r="BJ147" i="4"/>
  <c r="BJ148" i="4"/>
  <c r="BJ149" i="4"/>
  <c r="BJ150" i="4"/>
  <c r="BJ151" i="4"/>
  <c r="BJ152" i="4"/>
  <c r="BJ153" i="4"/>
  <c r="BJ154" i="4"/>
  <c r="BJ155" i="4"/>
  <c r="BJ156" i="4"/>
  <c r="BJ157" i="4"/>
  <c r="BJ158" i="4"/>
  <c r="BJ159" i="4"/>
  <c r="BJ160" i="4"/>
  <c r="BJ161" i="4"/>
  <c r="BJ162" i="4"/>
  <c r="BJ163" i="4"/>
  <c r="BJ164" i="4"/>
  <c r="BJ165" i="4"/>
  <c r="BJ166" i="4"/>
  <c r="BJ167" i="4"/>
  <c r="BJ168" i="4"/>
  <c r="BJ169" i="4"/>
  <c r="BJ170" i="4"/>
  <c r="BJ171" i="4"/>
  <c r="BJ172" i="4"/>
  <c r="BJ173" i="4"/>
  <c r="BJ174" i="4"/>
  <c r="BJ175" i="4"/>
  <c r="BJ176" i="4"/>
  <c r="BJ177" i="4"/>
  <c r="BJ178" i="4"/>
  <c r="BJ179" i="4"/>
  <c r="BJ180" i="4"/>
  <c r="BJ181" i="4"/>
  <c r="BJ182" i="4"/>
  <c r="BJ183" i="4"/>
  <c r="BJ184" i="4"/>
  <c r="BJ185" i="4"/>
  <c r="BJ186" i="4"/>
  <c r="BJ187" i="4"/>
  <c r="BJ188" i="4"/>
  <c r="BJ189" i="4"/>
  <c r="BJ190" i="4"/>
  <c r="BJ191" i="4"/>
  <c r="BJ192" i="4"/>
  <c r="BJ193" i="4"/>
  <c r="BJ194" i="4"/>
  <c r="BJ195" i="4"/>
  <c r="BJ196" i="4"/>
  <c r="BJ197" i="4"/>
  <c r="BJ198" i="4"/>
  <c r="BJ199" i="4"/>
  <c r="BJ200" i="4"/>
  <c r="BJ201" i="4"/>
  <c r="BJ202" i="4"/>
  <c r="BJ203" i="4"/>
  <c r="BJ204" i="4"/>
  <c r="BJ205" i="4"/>
  <c r="BJ206" i="4"/>
  <c r="BJ207" i="4"/>
  <c r="BJ208" i="4"/>
  <c r="BJ209" i="4"/>
  <c r="BJ210" i="4"/>
  <c r="BJ211" i="4"/>
  <c r="BJ212" i="4"/>
  <c r="BJ213" i="4"/>
  <c r="BJ214" i="4"/>
  <c r="BJ215" i="4"/>
  <c r="BJ216" i="4"/>
  <c r="BJ217" i="4"/>
  <c r="BJ218" i="4"/>
  <c r="BJ219" i="4"/>
  <c r="BJ220" i="4"/>
  <c r="BJ221" i="4"/>
  <c r="BJ222" i="4"/>
  <c r="BJ223" i="4"/>
  <c r="BJ224" i="4"/>
  <c r="BJ225" i="4"/>
  <c r="BJ226" i="4"/>
  <c r="BJ227" i="4"/>
  <c r="BJ228" i="4"/>
  <c r="BJ229" i="4"/>
  <c r="BJ230" i="4"/>
  <c r="BJ231" i="4"/>
  <c r="BJ232" i="4"/>
  <c r="BJ233" i="4"/>
  <c r="BJ234" i="4"/>
  <c r="BJ235" i="4"/>
  <c r="BJ236" i="4"/>
  <c r="BJ237" i="4"/>
  <c r="BJ238" i="4"/>
  <c r="BJ239" i="4"/>
  <c r="BJ240" i="4"/>
  <c r="BJ241" i="4"/>
  <c r="BJ242" i="4"/>
  <c r="BJ243" i="4"/>
  <c r="BJ244" i="4"/>
  <c r="BJ245" i="4"/>
  <c r="BJ246" i="4"/>
  <c r="BJ247" i="4"/>
  <c r="BJ248" i="4"/>
  <c r="BJ249" i="4"/>
  <c r="BJ250" i="4"/>
  <c r="BJ251" i="4"/>
  <c r="BJ252" i="4"/>
  <c r="BJ253" i="4"/>
  <c r="BJ254" i="4"/>
  <c r="BJ255" i="4"/>
  <c r="BJ256" i="4"/>
  <c r="BJ257" i="4"/>
  <c r="BJ258" i="4"/>
  <c r="BJ259" i="4"/>
  <c r="BJ260" i="4"/>
  <c r="BJ261" i="4"/>
  <c r="BJ262" i="4"/>
  <c r="BJ263" i="4"/>
  <c r="BJ264" i="4"/>
  <c r="BJ265" i="4"/>
  <c r="BJ266" i="4"/>
  <c r="BJ267" i="4"/>
  <c r="BJ268" i="4"/>
  <c r="BJ269" i="4"/>
  <c r="BJ270" i="4"/>
  <c r="BJ271" i="4"/>
  <c r="BJ272" i="4"/>
  <c r="BJ273" i="4"/>
  <c r="BJ274" i="4"/>
  <c r="BJ275" i="4"/>
  <c r="BJ276" i="4"/>
  <c r="BJ277" i="4"/>
  <c r="BJ278" i="4"/>
  <c r="BJ279" i="4"/>
  <c r="BJ280" i="4"/>
  <c r="BJ281" i="4"/>
  <c r="BJ282" i="4"/>
  <c r="BJ283" i="4"/>
  <c r="BJ284" i="4"/>
  <c r="BJ285" i="4"/>
  <c r="BJ286" i="4"/>
  <c r="BJ287" i="4"/>
  <c r="BJ288" i="4"/>
  <c r="BJ289" i="4"/>
  <c r="BJ290" i="4"/>
  <c r="BJ291" i="4"/>
  <c r="BJ292" i="4"/>
  <c r="BJ293" i="4"/>
  <c r="BJ294" i="4"/>
  <c r="BJ295" i="4"/>
  <c r="BJ296" i="4"/>
  <c r="BJ297" i="4"/>
  <c r="BJ298" i="4"/>
  <c r="BJ299" i="4"/>
  <c r="BJ300" i="4"/>
  <c r="BJ301" i="4"/>
  <c r="BJ302" i="4"/>
  <c r="BJ303" i="4"/>
  <c r="BJ304" i="4"/>
  <c r="BJ305" i="4"/>
  <c r="BJ306" i="4"/>
  <c r="BJ307" i="4"/>
  <c r="BJ308" i="4"/>
  <c r="BJ309" i="4"/>
  <c r="BJ310" i="4"/>
  <c r="BJ311" i="4"/>
  <c r="BJ312" i="4"/>
  <c r="BJ313" i="4"/>
  <c r="BJ314" i="4"/>
  <c r="BJ315" i="4"/>
  <c r="BJ316" i="4"/>
  <c r="BJ317" i="4"/>
  <c r="BJ318" i="4"/>
  <c r="BJ319" i="4"/>
  <c r="BJ320" i="4"/>
  <c r="BJ321" i="4"/>
  <c r="BJ322" i="4"/>
  <c r="BJ323" i="4"/>
  <c r="BJ324" i="4"/>
  <c r="BJ325" i="4"/>
  <c r="BJ326" i="4"/>
  <c r="BJ327" i="4"/>
  <c r="BJ328" i="4"/>
  <c r="BJ329" i="4"/>
  <c r="BJ330" i="4"/>
  <c r="BJ331" i="4"/>
  <c r="BJ332" i="4"/>
  <c r="BJ333" i="4"/>
  <c r="BJ334" i="4"/>
  <c r="BJ335" i="4"/>
  <c r="BJ336" i="4"/>
  <c r="BJ337" i="4"/>
  <c r="BJ338" i="4"/>
  <c r="BJ339" i="4"/>
  <c r="BJ340" i="4"/>
  <c r="BJ341" i="4"/>
  <c r="BJ342" i="4"/>
  <c r="BJ343" i="4"/>
  <c r="BJ344" i="4"/>
  <c r="BJ345" i="4"/>
  <c r="BJ346" i="4"/>
  <c r="BJ347" i="4"/>
  <c r="BJ348" i="4"/>
  <c r="BJ349" i="4"/>
  <c r="BJ350" i="4"/>
  <c r="BJ351" i="4"/>
  <c r="BJ352" i="4"/>
  <c r="BJ353" i="4"/>
  <c r="BJ354" i="4"/>
  <c r="BJ355" i="4"/>
  <c r="BJ356" i="4"/>
  <c r="BJ357" i="4"/>
  <c r="BJ358" i="4"/>
  <c r="BJ359" i="4"/>
  <c r="BJ360" i="4"/>
  <c r="BJ361" i="4"/>
  <c r="BJ362" i="4"/>
  <c r="BJ363" i="4"/>
  <c r="BJ364" i="4"/>
  <c r="BJ365" i="4"/>
  <c r="BJ366" i="4"/>
  <c r="BJ367" i="4"/>
  <c r="BJ368" i="4"/>
  <c r="BJ369" i="4"/>
  <c r="BJ370" i="4"/>
  <c r="BJ371" i="4"/>
  <c r="BJ372" i="4"/>
  <c r="BJ373" i="4"/>
  <c r="BJ374" i="4"/>
  <c r="BJ375" i="4"/>
  <c r="BJ376" i="4"/>
  <c r="BJ377" i="4"/>
  <c r="BJ378" i="4"/>
  <c r="BJ379" i="4"/>
  <c r="BJ380" i="4"/>
  <c r="BJ381" i="4"/>
  <c r="BJ382" i="4"/>
  <c r="BJ383" i="4"/>
  <c r="BJ384" i="4"/>
  <c r="BJ385" i="4"/>
  <c r="BJ386" i="4"/>
  <c r="BJ387" i="4"/>
  <c r="BJ388" i="4"/>
  <c r="BJ389" i="4"/>
  <c r="BJ390" i="4"/>
  <c r="BJ391" i="4"/>
  <c r="BJ392" i="4"/>
  <c r="BJ393" i="4"/>
  <c r="BJ394" i="4"/>
  <c r="BJ395" i="4"/>
  <c r="BJ396" i="4"/>
  <c r="BJ397" i="4"/>
  <c r="BJ398" i="4"/>
  <c r="BJ399" i="4"/>
  <c r="BJ400" i="4"/>
  <c r="BJ401" i="4"/>
  <c r="BJ402" i="4"/>
  <c r="BJ403" i="4"/>
  <c r="BJ404" i="4"/>
  <c r="BJ405" i="4"/>
  <c r="BJ406" i="4"/>
  <c r="BJ407" i="4"/>
  <c r="BJ408" i="4"/>
  <c r="BJ409" i="4"/>
  <c r="BJ410" i="4"/>
  <c r="BJ411" i="4"/>
  <c r="BJ412" i="4"/>
  <c r="BJ413" i="4"/>
  <c r="BJ414" i="4"/>
  <c r="BJ415" i="4"/>
  <c r="BJ416" i="4"/>
  <c r="BJ417" i="4"/>
  <c r="BJ418" i="4"/>
  <c r="BJ419" i="4"/>
  <c r="BJ420" i="4"/>
  <c r="BJ421" i="4"/>
  <c r="BJ422" i="4"/>
  <c r="BJ423" i="4"/>
  <c r="BJ424" i="4"/>
  <c r="BJ425" i="4"/>
  <c r="BJ426" i="4"/>
  <c r="BJ427" i="4"/>
  <c r="BJ428" i="4"/>
  <c r="BJ429" i="4"/>
  <c r="BJ430" i="4"/>
  <c r="BJ431" i="4"/>
  <c r="BJ432" i="4"/>
  <c r="BJ433" i="4"/>
  <c r="BJ434" i="4"/>
  <c r="BJ435" i="4"/>
  <c r="BJ436" i="4"/>
  <c r="BJ437" i="4"/>
  <c r="BJ438" i="4"/>
  <c r="BJ439" i="4"/>
  <c r="BJ440" i="4"/>
  <c r="BJ441" i="4"/>
  <c r="BJ442" i="4"/>
  <c r="BJ443" i="4"/>
  <c r="BJ444" i="4"/>
  <c r="BJ445" i="4"/>
  <c r="BJ446" i="4"/>
  <c r="BJ447" i="4"/>
  <c r="BJ448" i="4"/>
  <c r="BJ449" i="4"/>
  <c r="BJ450" i="4"/>
  <c r="BJ451" i="4"/>
  <c r="BJ452" i="4"/>
  <c r="BJ453" i="4"/>
  <c r="BJ454" i="4"/>
  <c r="BJ455" i="4"/>
  <c r="BJ456" i="4"/>
  <c r="BJ457" i="4"/>
  <c r="BJ458" i="4"/>
  <c r="BJ459" i="4"/>
  <c r="BJ460" i="4"/>
  <c r="BJ461" i="4"/>
  <c r="BJ462" i="4"/>
  <c r="BJ463" i="4"/>
  <c r="BJ464" i="4"/>
  <c r="BJ465" i="4"/>
  <c r="BJ466" i="4"/>
  <c r="BJ467" i="4"/>
  <c r="BJ468" i="4"/>
  <c r="BJ469" i="4"/>
  <c r="BJ470" i="4"/>
  <c r="BJ471" i="4"/>
  <c r="BJ472" i="4"/>
  <c r="BJ473" i="4"/>
  <c r="BJ474" i="4"/>
  <c r="BJ475" i="4"/>
  <c r="BJ476" i="4"/>
  <c r="BJ477" i="4"/>
  <c r="BJ478" i="4"/>
  <c r="BJ479" i="4"/>
  <c r="BJ480" i="4"/>
  <c r="BJ481" i="4"/>
  <c r="BJ482" i="4"/>
  <c r="BJ483" i="4"/>
  <c r="BJ484" i="4"/>
  <c r="BJ485" i="4"/>
  <c r="BJ486" i="4"/>
  <c r="BJ487" i="4"/>
  <c r="BJ488" i="4"/>
  <c r="BJ489" i="4"/>
  <c r="BJ490" i="4"/>
  <c r="BJ491" i="4"/>
  <c r="BJ492" i="4"/>
  <c r="BJ493" i="4"/>
  <c r="BJ494" i="4"/>
  <c r="BJ495" i="4"/>
  <c r="BJ496" i="4"/>
  <c r="BJ497" i="4"/>
  <c r="BJ498" i="4"/>
  <c r="BJ499" i="4"/>
  <c r="BJ500" i="4"/>
  <c r="V26" i="6"/>
  <c r="V63" i="6"/>
  <c r="V65" i="6"/>
  <c r="V66" i="6"/>
  <c r="V67" i="6"/>
  <c r="V68" i="6"/>
  <c r="V69" i="6"/>
  <c r="V71" i="6"/>
  <c r="V72" i="6"/>
  <c r="V73" i="6"/>
  <c r="V74" i="6"/>
  <c r="V75" i="6"/>
  <c r="V76" i="6"/>
  <c r="V77" i="6"/>
  <c r="V78" i="6"/>
  <c r="V80" i="6"/>
  <c r="V81" i="6"/>
  <c r="V85" i="6"/>
  <c r="V86" i="6"/>
  <c r="V87" i="6"/>
  <c r="V88" i="6"/>
  <c r="V89" i="6"/>
  <c r="V90" i="6"/>
  <c r="V91" i="6"/>
  <c r="V92" i="6"/>
  <c r="V93" i="6"/>
  <c r="V94" i="6"/>
  <c r="V95" i="6"/>
  <c r="V96" i="6"/>
  <c r="V98" i="6"/>
  <c r="V99" i="6"/>
  <c r="U3" i="5"/>
  <c r="U4" i="5"/>
  <c r="U5" i="5"/>
  <c r="U6" i="5"/>
  <c r="U7" i="5"/>
  <c r="U8" i="5"/>
  <c r="U9" i="5"/>
  <c r="U10" i="5"/>
  <c r="U11" i="5"/>
  <c r="U12" i="5"/>
  <c r="U13" i="5"/>
  <c r="U14" i="5"/>
  <c r="U15" i="5"/>
  <c r="U16" i="5"/>
  <c r="U17" i="5"/>
  <c r="U18" i="5"/>
  <c r="U19" i="5"/>
  <c r="U20" i="5"/>
  <c r="U21" i="5"/>
  <c r="U22" i="5"/>
  <c r="U23" i="5"/>
  <c r="U24" i="5"/>
  <c r="U25" i="5"/>
  <c r="U26" i="5"/>
  <c r="U27" i="5"/>
  <c r="U28" i="5"/>
  <c r="U29" i="5"/>
  <c r="U30" i="5"/>
  <c r="U31" i="5"/>
  <c r="U32" i="5"/>
  <c r="U33" i="5"/>
  <c r="U34" i="5"/>
  <c r="U35" i="5"/>
  <c r="U36" i="5"/>
  <c r="U37" i="5"/>
  <c r="U38" i="5"/>
  <c r="U39" i="5"/>
  <c r="U40" i="5"/>
  <c r="U41" i="5"/>
  <c r="U42" i="5"/>
  <c r="U43" i="5"/>
  <c r="U44" i="5"/>
  <c r="U45" i="5"/>
  <c r="U46" i="5"/>
  <c r="U47" i="5"/>
  <c r="U48" i="5"/>
  <c r="U49" i="5"/>
  <c r="U50" i="5"/>
  <c r="U51" i="5"/>
  <c r="U52" i="5"/>
  <c r="U53" i="5"/>
  <c r="U54" i="5"/>
  <c r="U55" i="5"/>
  <c r="U56" i="5"/>
  <c r="U57" i="5"/>
  <c r="U58" i="5"/>
  <c r="U59" i="5"/>
  <c r="U60" i="5"/>
  <c r="U61" i="5"/>
  <c r="U62" i="5"/>
  <c r="U63" i="5"/>
  <c r="U64" i="5"/>
  <c r="U65" i="5"/>
  <c r="U66" i="5"/>
  <c r="U67" i="5"/>
  <c r="U68" i="5"/>
  <c r="U69" i="5"/>
  <c r="U70" i="5"/>
  <c r="U71" i="5"/>
  <c r="U72" i="5"/>
  <c r="U73" i="5"/>
  <c r="U74" i="5"/>
  <c r="U75" i="5"/>
  <c r="U76" i="5"/>
  <c r="U77" i="5"/>
  <c r="U78" i="5"/>
  <c r="U79" i="5"/>
  <c r="U80" i="5"/>
  <c r="U81" i="5"/>
  <c r="U82" i="5"/>
  <c r="U83" i="5"/>
  <c r="U84" i="5"/>
  <c r="U85" i="5"/>
  <c r="U86" i="5"/>
  <c r="U87" i="5"/>
  <c r="U88" i="5"/>
  <c r="U89" i="5"/>
  <c r="U90" i="5"/>
  <c r="U91" i="5"/>
  <c r="U92" i="5"/>
  <c r="U93" i="5"/>
  <c r="U94" i="5"/>
  <c r="U95" i="5"/>
  <c r="U96" i="5"/>
  <c r="U97" i="5"/>
  <c r="U98" i="5"/>
  <c r="U99" i="5"/>
  <c r="U100" i="5"/>
  <c r="U101" i="5"/>
  <c r="U102" i="5"/>
  <c r="U103" i="5"/>
  <c r="U104" i="5"/>
  <c r="U105" i="5"/>
  <c r="U106" i="5"/>
  <c r="U107" i="5"/>
  <c r="U108" i="5"/>
  <c r="U109" i="5"/>
  <c r="U110" i="5"/>
  <c r="U111" i="5"/>
  <c r="U112" i="5"/>
  <c r="U113" i="5"/>
  <c r="U114" i="5"/>
  <c r="U115" i="5"/>
  <c r="U116" i="5"/>
  <c r="U117" i="5"/>
  <c r="U118" i="5"/>
  <c r="U119" i="5"/>
  <c r="U120" i="5"/>
  <c r="U121" i="5"/>
  <c r="U122" i="5"/>
  <c r="U123" i="5"/>
  <c r="U124" i="5"/>
  <c r="U125" i="5"/>
  <c r="U126" i="5"/>
  <c r="U127" i="5"/>
  <c r="U128" i="5"/>
  <c r="U129" i="5"/>
  <c r="U130" i="5"/>
  <c r="U131" i="5"/>
  <c r="U132" i="5"/>
  <c r="U133" i="5"/>
  <c r="U134" i="5"/>
  <c r="U135" i="5"/>
  <c r="U136" i="5"/>
  <c r="U137" i="5"/>
  <c r="U138" i="5"/>
  <c r="U139" i="5"/>
  <c r="U140" i="5"/>
  <c r="U141" i="5"/>
  <c r="U142" i="5"/>
  <c r="U143" i="5"/>
  <c r="U144" i="5"/>
  <c r="U145" i="5"/>
  <c r="U146" i="5"/>
  <c r="U147" i="5"/>
  <c r="U148" i="5"/>
  <c r="U149" i="5"/>
  <c r="U150" i="5"/>
  <c r="U151" i="5"/>
  <c r="U152" i="5"/>
  <c r="U153" i="5"/>
  <c r="U154" i="5"/>
  <c r="U155" i="5"/>
  <c r="U156" i="5"/>
  <c r="U157" i="5"/>
  <c r="U158" i="5"/>
  <c r="U159" i="5"/>
  <c r="U160" i="5"/>
  <c r="U161" i="5"/>
  <c r="U162" i="5"/>
  <c r="U163" i="5"/>
  <c r="U164" i="5"/>
  <c r="U165" i="5"/>
  <c r="U166" i="5"/>
  <c r="U167" i="5"/>
  <c r="U168" i="5"/>
  <c r="U169" i="5"/>
  <c r="U170" i="5"/>
  <c r="U171" i="5"/>
  <c r="U172" i="5"/>
  <c r="U173" i="5"/>
  <c r="U174" i="5"/>
  <c r="U175" i="5"/>
  <c r="U176" i="5"/>
  <c r="U177" i="5"/>
  <c r="U178" i="5"/>
  <c r="U179" i="5"/>
  <c r="U180" i="5"/>
  <c r="U181" i="5"/>
  <c r="U182" i="5"/>
  <c r="U183" i="5"/>
  <c r="U184" i="5"/>
  <c r="U185" i="5"/>
  <c r="U186" i="5"/>
  <c r="U187" i="5"/>
  <c r="U188" i="5"/>
  <c r="U189" i="5"/>
  <c r="U190" i="5"/>
  <c r="U191" i="5"/>
  <c r="U192" i="5"/>
  <c r="U193" i="5"/>
  <c r="U194" i="5"/>
  <c r="U195" i="5"/>
  <c r="U196" i="5"/>
  <c r="U197" i="5"/>
  <c r="U198" i="5"/>
  <c r="U199" i="5"/>
  <c r="U200" i="5"/>
  <c r="U201" i="5"/>
  <c r="U202" i="5"/>
  <c r="U203" i="5"/>
  <c r="U204" i="5"/>
  <c r="U205" i="5"/>
  <c r="U206" i="5"/>
  <c r="U207" i="5"/>
  <c r="U208" i="5"/>
  <c r="U209" i="5"/>
  <c r="U210" i="5"/>
  <c r="U211" i="5"/>
  <c r="U212" i="5"/>
  <c r="U213" i="5"/>
  <c r="U214" i="5"/>
  <c r="U215" i="5"/>
  <c r="U216" i="5"/>
  <c r="U217" i="5"/>
  <c r="U218" i="5"/>
  <c r="U219" i="5"/>
  <c r="U220" i="5"/>
  <c r="U221" i="5"/>
  <c r="U222" i="5"/>
  <c r="U223" i="5"/>
  <c r="U224" i="5"/>
  <c r="U225" i="5"/>
  <c r="U226" i="5"/>
  <c r="U227" i="5"/>
  <c r="U228" i="5"/>
  <c r="U229" i="5"/>
  <c r="U230" i="5"/>
  <c r="U231" i="5"/>
  <c r="U232" i="5"/>
  <c r="U233" i="5"/>
  <c r="U234" i="5"/>
  <c r="U235" i="5"/>
  <c r="U236" i="5"/>
  <c r="U237" i="5"/>
  <c r="U238" i="5"/>
  <c r="U239" i="5"/>
  <c r="U240" i="5"/>
  <c r="U241" i="5"/>
  <c r="U242" i="5"/>
  <c r="U243" i="5"/>
  <c r="U244" i="5"/>
  <c r="U245" i="5"/>
  <c r="U246" i="5"/>
  <c r="U247" i="5"/>
  <c r="U248" i="5"/>
  <c r="U249" i="5"/>
  <c r="U250" i="5"/>
  <c r="U251" i="5"/>
  <c r="U252" i="5"/>
  <c r="U253" i="5"/>
  <c r="U254" i="5"/>
  <c r="U255" i="5"/>
  <c r="U256" i="5"/>
  <c r="U257" i="5"/>
  <c r="U258" i="5"/>
  <c r="U259" i="5"/>
  <c r="U260" i="5"/>
  <c r="U261" i="5"/>
  <c r="U262" i="5"/>
  <c r="U263" i="5"/>
  <c r="U264" i="5"/>
  <c r="U265" i="5"/>
  <c r="U266" i="5"/>
  <c r="U267" i="5"/>
  <c r="U268" i="5"/>
  <c r="U269" i="5"/>
  <c r="U270" i="5"/>
  <c r="U271" i="5"/>
  <c r="U272" i="5"/>
  <c r="U273" i="5"/>
  <c r="U274" i="5"/>
  <c r="U275" i="5"/>
  <c r="U276" i="5"/>
  <c r="U277" i="5"/>
  <c r="U278" i="5"/>
  <c r="U279" i="5"/>
  <c r="U280" i="5"/>
  <c r="U281" i="5"/>
  <c r="U282" i="5"/>
  <c r="U283" i="5"/>
  <c r="U284" i="5"/>
  <c r="U285" i="5"/>
  <c r="U286" i="5"/>
  <c r="U287" i="5"/>
  <c r="U288" i="5"/>
  <c r="U289" i="5"/>
  <c r="U290" i="5"/>
  <c r="U291" i="5"/>
  <c r="U292" i="5"/>
  <c r="U293" i="5"/>
  <c r="U294" i="5"/>
  <c r="U295" i="5"/>
  <c r="U296" i="5"/>
  <c r="U297" i="5"/>
  <c r="U298" i="5"/>
  <c r="U299" i="5"/>
  <c r="U300" i="5"/>
  <c r="U301" i="5"/>
  <c r="U302" i="5"/>
  <c r="U303" i="5"/>
  <c r="U304" i="5"/>
  <c r="U305" i="5"/>
  <c r="U306" i="5"/>
  <c r="U307" i="5"/>
  <c r="U308" i="5"/>
  <c r="U309" i="5"/>
  <c r="U310" i="5"/>
  <c r="U311" i="5"/>
  <c r="U312" i="5"/>
  <c r="U313" i="5"/>
  <c r="U314" i="5"/>
  <c r="U315" i="5"/>
  <c r="U316" i="5"/>
  <c r="U317" i="5"/>
  <c r="U318" i="5"/>
  <c r="U319" i="5"/>
  <c r="U320" i="5"/>
  <c r="U321" i="5"/>
  <c r="U322" i="5"/>
  <c r="U323" i="5"/>
  <c r="U324" i="5"/>
  <c r="U325" i="5"/>
  <c r="U326" i="5"/>
  <c r="U327" i="5"/>
  <c r="U328" i="5"/>
  <c r="U329" i="5"/>
  <c r="U330" i="5"/>
  <c r="U331" i="5"/>
  <c r="U332" i="5"/>
  <c r="U333" i="5"/>
  <c r="U334" i="5"/>
  <c r="U335" i="5"/>
  <c r="U336" i="5"/>
  <c r="U337" i="5"/>
  <c r="U338" i="5"/>
  <c r="U339" i="5"/>
  <c r="U340" i="5"/>
  <c r="U341" i="5"/>
  <c r="U342" i="5"/>
  <c r="U343" i="5"/>
  <c r="U344" i="5"/>
  <c r="U345" i="5"/>
  <c r="U346" i="5"/>
  <c r="U347" i="5"/>
  <c r="U348" i="5"/>
  <c r="U349" i="5"/>
  <c r="U350" i="5"/>
  <c r="U351" i="5"/>
  <c r="U352" i="5"/>
  <c r="U353" i="5"/>
  <c r="U354" i="5"/>
  <c r="U355" i="5"/>
  <c r="U356" i="5"/>
  <c r="U357" i="5"/>
  <c r="U358" i="5"/>
  <c r="U359" i="5"/>
  <c r="U360" i="5"/>
  <c r="U361" i="5"/>
  <c r="U362" i="5"/>
  <c r="U363" i="5"/>
  <c r="U364" i="5"/>
  <c r="U365" i="5"/>
  <c r="U366" i="5"/>
  <c r="U367" i="5"/>
  <c r="U368" i="5"/>
  <c r="U369" i="5"/>
  <c r="U370" i="5"/>
  <c r="U371" i="5"/>
  <c r="U372" i="5"/>
  <c r="U373" i="5"/>
  <c r="U374" i="5"/>
  <c r="U375" i="5"/>
  <c r="U376" i="5"/>
  <c r="U377" i="5"/>
  <c r="U378" i="5"/>
  <c r="U379" i="5"/>
  <c r="U380" i="5"/>
  <c r="U381" i="5"/>
  <c r="U382" i="5"/>
  <c r="U383" i="5"/>
  <c r="U384" i="5"/>
  <c r="U385" i="5"/>
  <c r="U386" i="5"/>
  <c r="U387" i="5"/>
  <c r="U388" i="5"/>
  <c r="U389" i="5"/>
  <c r="U390" i="5"/>
  <c r="U391" i="5"/>
  <c r="U392" i="5"/>
  <c r="U393" i="5"/>
  <c r="U394" i="5"/>
  <c r="U395" i="5"/>
  <c r="U396" i="5"/>
  <c r="U397" i="5"/>
  <c r="U398" i="5"/>
  <c r="U399" i="5"/>
  <c r="U400" i="5"/>
  <c r="U401" i="5"/>
  <c r="U402" i="5"/>
  <c r="U403" i="5"/>
  <c r="U404" i="5"/>
  <c r="U405" i="5"/>
  <c r="U406" i="5"/>
  <c r="U407" i="5"/>
  <c r="U408" i="5"/>
  <c r="U409" i="5"/>
  <c r="U410" i="5"/>
  <c r="U411" i="5"/>
  <c r="U412" i="5"/>
  <c r="U413" i="5"/>
  <c r="U414" i="5"/>
  <c r="U415" i="5"/>
  <c r="U416" i="5"/>
  <c r="U417" i="5"/>
  <c r="U418" i="5"/>
  <c r="U419" i="5"/>
  <c r="U420" i="5"/>
  <c r="U421" i="5"/>
  <c r="U422" i="5"/>
  <c r="U423" i="5"/>
  <c r="U424" i="5"/>
  <c r="U425" i="5"/>
  <c r="U426" i="5"/>
  <c r="U427" i="5"/>
  <c r="U428" i="5"/>
  <c r="U429" i="5"/>
  <c r="U430" i="5"/>
  <c r="U431" i="5"/>
  <c r="U432" i="5"/>
  <c r="U433" i="5"/>
  <c r="U434" i="5"/>
  <c r="U435" i="5"/>
  <c r="U436" i="5"/>
  <c r="U437" i="5"/>
  <c r="U438" i="5"/>
  <c r="U439" i="5"/>
  <c r="U440" i="5"/>
  <c r="U441" i="5"/>
  <c r="U442" i="5"/>
  <c r="U443" i="5"/>
  <c r="U444" i="5"/>
  <c r="U445" i="5"/>
  <c r="U446" i="5"/>
  <c r="U447" i="5"/>
  <c r="U448" i="5"/>
  <c r="U449" i="5"/>
  <c r="U450" i="5"/>
  <c r="U451" i="5"/>
  <c r="U452" i="5"/>
  <c r="U453" i="5"/>
  <c r="U454" i="5"/>
  <c r="U455" i="5"/>
  <c r="U456" i="5"/>
  <c r="U457" i="5"/>
  <c r="U458" i="5"/>
  <c r="U459" i="5"/>
  <c r="U460" i="5"/>
  <c r="U461" i="5"/>
  <c r="U462" i="5"/>
  <c r="U463" i="5"/>
  <c r="U464" i="5"/>
  <c r="U465" i="5"/>
  <c r="U466" i="5"/>
  <c r="U467" i="5"/>
  <c r="U468" i="5"/>
  <c r="U469" i="5"/>
  <c r="U470" i="5"/>
  <c r="U471" i="5"/>
  <c r="U472" i="5"/>
  <c r="U473" i="5"/>
  <c r="U474" i="5"/>
  <c r="U475" i="5"/>
  <c r="U476" i="5"/>
  <c r="U477" i="5"/>
  <c r="U478" i="5"/>
  <c r="U479" i="5"/>
  <c r="U480" i="5"/>
  <c r="U481" i="5"/>
  <c r="U482" i="5"/>
  <c r="U483" i="5"/>
  <c r="U484" i="5"/>
  <c r="U485" i="5"/>
  <c r="U486" i="5"/>
  <c r="U487" i="5"/>
  <c r="U488" i="5"/>
  <c r="U489" i="5"/>
  <c r="U490" i="5"/>
  <c r="U491" i="5"/>
  <c r="U492" i="5"/>
  <c r="U493" i="5"/>
  <c r="U494" i="5"/>
  <c r="U495" i="5"/>
  <c r="U496" i="5"/>
  <c r="U497" i="5"/>
  <c r="U498" i="5"/>
  <c r="U499" i="5"/>
  <c r="U500" i="5"/>
  <c r="U501" i="5"/>
  <c r="U2" i="5"/>
  <c r="O3" i="5"/>
  <c r="O4" i="5"/>
  <c r="O5" i="5"/>
  <c r="O6" i="5"/>
  <c r="O7" i="5"/>
  <c r="O8" i="5"/>
  <c r="O9" i="5"/>
  <c r="O10" i="5"/>
  <c r="O11" i="5"/>
  <c r="O12" i="5"/>
  <c r="O13" i="5"/>
  <c r="O14" i="5"/>
  <c r="O15" i="5"/>
  <c r="O16" i="5"/>
  <c r="O17" i="5"/>
  <c r="O18" i="5"/>
  <c r="O19" i="5"/>
  <c r="O20" i="5"/>
  <c r="O21" i="5"/>
  <c r="O22" i="5"/>
  <c r="O23" i="5"/>
  <c r="O24" i="5"/>
  <c r="O25" i="5"/>
  <c r="O26" i="5"/>
  <c r="O27" i="5"/>
  <c r="O28" i="5"/>
  <c r="O29" i="5"/>
  <c r="O30" i="5"/>
  <c r="O31" i="5"/>
  <c r="O32" i="5"/>
  <c r="O33" i="5"/>
  <c r="O34" i="5"/>
  <c r="O35" i="5"/>
  <c r="O36" i="5"/>
  <c r="O37" i="5"/>
  <c r="O38" i="5"/>
  <c r="O39" i="5"/>
  <c r="O40" i="5"/>
  <c r="O41" i="5"/>
  <c r="O42" i="5"/>
  <c r="O43" i="5"/>
  <c r="O44" i="5"/>
  <c r="O45" i="5"/>
  <c r="O46" i="5"/>
  <c r="O47" i="5"/>
  <c r="O48" i="5"/>
  <c r="O49" i="5"/>
  <c r="O50" i="5"/>
  <c r="O51" i="5"/>
  <c r="O52" i="5"/>
  <c r="O53" i="5"/>
  <c r="O54" i="5"/>
  <c r="O55" i="5"/>
  <c r="O56" i="5"/>
  <c r="O57" i="5"/>
  <c r="O58" i="5"/>
  <c r="O59" i="5"/>
  <c r="O60" i="5"/>
  <c r="O61" i="5"/>
  <c r="O62" i="5"/>
  <c r="O63" i="5"/>
  <c r="O64" i="5"/>
  <c r="O65" i="5"/>
  <c r="O66" i="5"/>
  <c r="O67" i="5"/>
  <c r="O68" i="5"/>
  <c r="O69" i="5"/>
  <c r="O70" i="5"/>
  <c r="O71" i="5"/>
  <c r="O72" i="5"/>
  <c r="O73" i="5"/>
  <c r="O74" i="5"/>
  <c r="O75" i="5"/>
  <c r="O76" i="5"/>
  <c r="O77" i="5"/>
  <c r="O78" i="5"/>
  <c r="O79" i="5"/>
  <c r="O80" i="5"/>
  <c r="O81" i="5"/>
  <c r="O82" i="5"/>
  <c r="O83" i="5"/>
  <c r="O84" i="5"/>
  <c r="O85" i="5"/>
  <c r="O86" i="5"/>
  <c r="O87" i="5"/>
  <c r="O88" i="5"/>
  <c r="O89" i="5"/>
  <c r="O90" i="5"/>
  <c r="O91" i="5"/>
  <c r="O92" i="5"/>
  <c r="O93" i="5"/>
  <c r="O94" i="5"/>
  <c r="O95" i="5"/>
  <c r="O96" i="5"/>
  <c r="O97" i="5"/>
  <c r="O98" i="5"/>
  <c r="O99" i="5"/>
  <c r="O100" i="5"/>
  <c r="Q3" i="5"/>
  <c r="Q4" i="5"/>
  <c r="Q5" i="5"/>
  <c r="Q6" i="5"/>
  <c r="Q7" i="5"/>
  <c r="Q8" i="5"/>
  <c r="Q9" i="5"/>
  <c r="Q10" i="5"/>
  <c r="Q11" i="5"/>
  <c r="Q12" i="5"/>
  <c r="Q13" i="5"/>
  <c r="Q14" i="5"/>
  <c r="Q15" i="5"/>
  <c r="Q16" i="5"/>
  <c r="Q17" i="5"/>
  <c r="Q18" i="5"/>
  <c r="Q19" i="5"/>
  <c r="Q20" i="5"/>
  <c r="Q21" i="5"/>
  <c r="Q22" i="5"/>
  <c r="Q23" i="5"/>
  <c r="Q24" i="5"/>
  <c r="Q25" i="5"/>
  <c r="Q26" i="5"/>
  <c r="Q27" i="5"/>
  <c r="Q28" i="5"/>
  <c r="Q29" i="5"/>
  <c r="Q30" i="5"/>
  <c r="Q31" i="5"/>
  <c r="Q32" i="5"/>
  <c r="Q33" i="5"/>
  <c r="Q34" i="5"/>
  <c r="Q35" i="5"/>
  <c r="Q36" i="5"/>
  <c r="Q37" i="5"/>
  <c r="Q38" i="5"/>
  <c r="Q39" i="5"/>
  <c r="Q40" i="5"/>
  <c r="Q41" i="5"/>
  <c r="Q42" i="5"/>
  <c r="Q43" i="5"/>
  <c r="Q44" i="5"/>
  <c r="Q45" i="5"/>
  <c r="Q46" i="5"/>
  <c r="Q47" i="5"/>
  <c r="Q48" i="5"/>
  <c r="Q49" i="5"/>
  <c r="Q50" i="5"/>
  <c r="Q51" i="5"/>
  <c r="Q52" i="5"/>
  <c r="Q53" i="5"/>
  <c r="Q54" i="5"/>
  <c r="Q55" i="5"/>
  <c r="Q56" i="5"/>
  <c r="Q57" i="5"/>
  <c r="Q58" i="5"/>
  <c r="Q59" i="5"/>
  <c r="Q60" i="5"/>
  <c r="Q61" i="5"/>
  <c r="Q62" i="5"/>
  <c r="Q63" i="5"/>
  <c r="Q64" i="5"/>
  <c r="Q65" i="5"/>
  <c r="Q66" i="5"/>
  <c r="Q67" i="5"/>
  <c r="Q68" i="5"/>
  <c r="Q69" i="5"/>
  <c r="Q70" i="5"/>
  <c r="Q71" i="5"/>
  <c r="Q72" i="5"/>
  <c r="Q73" i="5"/>
  <c r="Q74" i="5"/>
  <c r="Q75" i="5"/>
  <c r="Q76" i="5"/>
  <c r="Q77" i="5"/>
  <c r="Q78" i="5"/>
  <c r="Q79" i="5"/>
  <c r="Q80" i="5"/>
  <c r="Q81" i="5"/>
  <c r="Q82" i="5"/>
  <c r="Q83" i="5"/>
  <c r="Q84" i="5"/>
  <c r="Q85" i="5"/>
  <c r="Q86" i="5"/>
  <c r="Q87" i="5"/>
  <c r="Q88" i="5"/>
  <c r="Q89" i="5"/>
  <c r="Q90" i="5"/>
  <c r="Q91" i="5"/>
  <c r="Q92" i="5"/>
  <c r="Q93" i="5"/>
  <c r="Q94" i="5"/>
  <c r="Q95" i="5"/>
  <c r="Q96" i="5"/>
  <c r="Q97" i="5"/>
  <c r="Q98" i="5"/>
  <c r="Q99" i="5"/>
  <c r="Q100" i="5"/>
  <c r="R3" i="5"/>
  <c r="R4" i="5"/>
  <c r="R5" i="5"/>
  <c r="R6" i="5"/>
  <c r="R7" i="5"/>
  <c r="R8" i="5"/>
  <c r="R9" i="5"/>
  <c r="R10" i="5"/>
  <c r="R11" i="5"/>
  <c r="R12" i="5"/>
  <c r="R13" i="5"/>
  <c r="R14" i="5"/>
  <c r="R15" i="5"/>
  <c r="R16" i="5"/>
  <c r="R17" i="5"/>
  <c r="R18" i="5"/>
  <c r="R19" i="5"/>
  <c r="R20" i="5"/>
  <c r="R21" i="5"/>
  <c r="R22" i="5"/>
  <c r="R23" i="5"/>
  <c r="R24" i="5"/>
  <c r="R25" i="5"/>
  <c r="R26" i="5"/>
  <c r="R27" i="5"/>
  <c r="R28" i="5"/>
  <c r="R29" i="5"/>
  <c r="R30" i="5"/>
  <c r="R31" i="5"/>
  <c r="R32" i="5"/>
  <c r="R33" i="5"/>
  <c r="R34" i="5"/>
  <c r="R35" i="5"/>
  <c r="R36" i="5"/>
  <c r="R37" i="5"/>
  <c r="R38" i="5"/>
  <c r="R39" i="5"/>
  <c r="R40" i="5"/>
  <c r="R41" i="5"/>
  <c r="R42" i="5"/>
  <c r="R43" i="5"/>
  <c r="R44" i="5"/>
  <c r="R45" i="5"/>
  <c r="R46" i="5"/>
  <c r="R47" i="5"/>
  <c r="R48" i="5"/>
  <c r="R49" i="5"/>
  <c r="R50" i="5"/>
  <c r="R51" i="5"/>
  <c r="R52" i="5"/>
  <c r="R53" i="5"/>
  <c r="R54" i="5"/>
  <c r="R55" i="5"/>
  <c r="R56" i="5"/>
  <c r="R57" i="5"/>
  <c r="R58" i="5"/>
  <c r="R59" i="5"/>
  <c r="R60" i="5"/>
  <c r="R61" i="5"/>
  <c r="R62" i="5"/>
  <c r="R63" i="5"/>
  <c r="R64" i="5"/>
  <c r="R65" i="5"/>
  <c r="R66" i="5"/>
  <c r="R67" i="5"/>
  <c r="R68" i="5"/>
  <c r="R69" i="5"/>
  <c r="R70" i="5"/>
  <c r="R71" i="5"/>
  <c r="R72" i="5"/>
  <c r="R73" i="5"/>
  <c r="R74" i="5"/>
  <c r="R75" i="5"/>
  <c r="R76" i="5"/>
  <c r="R77" i="5"/>
  <c r="R78" i="5"/>
  <c r="R79" i="5"/>
  <c r="R80" i="5"/>
  <c r="R81" i="5"/>
  <c r="R82" i="5"/>
  <c r="R83" i="5"/>
  <c r="R84" i="5"/>
  <c r="R85" i="5"/>
  <c r="R86" i="5"/>
  <c r="R87" i="5"/>
  <c r="R88" i="5"/>
  <c r="R89" i="5"/>
  <c r="R90" i="5"/>
  <c r="R91" i="5"/>
  <c r="R92" i="5"/>
  <c r="R93" i="5"/>
  <c r="R94" i="5"/>
  <c r="R95" i="5"/>
  <c r="R96" i="5"/>
  <c r="R97" i="5"/>
  <c r="R98" i="5"/>
  <c r="R99" i="5"/>
  <c r="R100" i="5"/>
  <c r="T3" i="5"/>
  <c r="V3" i="5" s="1"/>
  <c r="T4" i="5"/>
  <c r="V4" i="5" s="1"/>
  <c r="T5" i="5"/>
  <c r="V5" i="5" s="1"/>
  <c r="T6" i="5"/>
  <c r="V6" i="5" s="1"/>
  <c r="T7" i="5"/>
  <c r="T8" i="5"/>
  <c r="V8" i="5" s="1"/>
  <c r="T9" i="5"/>
  <c r="V9" i="5" s="1"/>
  <c r="T10" i="5"/>
  <c r="V10" i="5" s="1"/>
  <c r="T11" i="5"/>
  <c r="V11" i="5" s="1"/>
  <c r="T12" i="5"/>
  <c r="V12" i="5" s="1"/>
  <c r="T13" i="5"/>
  <c r="V13" i="5" s="1"/>
  <c r="T14" i="5"/>
  <c r="T15" i="5"/>
  <c r="V15" i="5" s="1"/>
  <c r="T16" i="5"/>
  <c r="V16" i="5" s="1"/>
  <c r="T17" i="5"/>
  <c r="V17" i="5" s="1"/>
  <c r="T18" i="5"/>
  <c r="V18" i="5" s="1"/>
  <c r="T19" i="5"/>
  <c r="V19" i="5" s="1"/>
  <c r="T20" i="5"/>
  <c r="V20" i="5" s="1"/>
  <c r="T21" i="5"/>
  <c r="T22" i="5"/>
  <c r="V22" i="5" s="1"/>
  <c r="T23" i="5"/>
  <c r="V23" i="5" s="1"/>
  <c r="T24" i="5"/>
  <c r="V24" i="5" s="1"/>
  <c r="T25" i="5"/>
  <c r="V25" i="5" s="1"/>
  <c r="T26" i="5"/>
  <c r="V26" i="5" s="1"/>
  <c r="T27" i="5"/>
  <c r="V27" i="5" s="1"/>
  <c r="T28" i="5"/>
  <c r="V28" i="5" s="1"/>
  <c r="T29" i="5"/>
  <c r="V29" i="5" s="1"/>
  <c r="T30" i="5"/>
  <c r="V30" i="5" s="1"/>
  <c r="T31" i="5"/>
  <c r="V31" i="5" s="1"/>
  <c r="T32" i="5"/>
  <c r="V32" i="5" s="1"/>
  <c r="T33" i="5"/>
  <c r="V33" i="5" s="1"/>
  <c r="T34" i="5"/>
  <c r="V34" i="5" s="1"/>
  <c r="T35" i="5"/>
  <c r="T36" i="5"/>
  <c r="V36" i="5" s="1"/>
  <c r="T37" i="5"/>
  <c r="V37" i="5" s="1"/>
  <c r="T38" i="5"/>
  <c r="V38" i="5" s="1"/>
  <c r="T39" i="5"/>
  <c r="V39" i="5" s="1"/>
  <c r="T40" i="5"/>
  <c r="V40" i="5" s="1"/>
  <c r="T41" i="5"/>
  <c r="V41" i="5" s="1"/>
  <c r="T42" i="5"/>
  <c r="T43" i="5"/>
  <c r="V43" i="5" s="1"/>
  <c r="T44" i="5"/>
  <c r="V44" i="5" s="1"/>
  <c r="T45" i="5"/>
  <c r="V45" i="5" s="1"/>
  <c r="T46" i="5"/>
  <c r="V46" i="5" s="1"/>
  <c r="T47" i="5"/>
  <c r="V47" i="5" s="1"/>
  <c r="T48" i="5"/>
  <c r="T49" i="5"/>
  <c r="V49" i="5" s="1"/>
  <c r="T50" i="5"/>
  <c r="V50" i="5" s="1"/>
  <c r="T51" i="5"/>
  <c r="T52" i="5"/>
  <c r="V52" i="5" s="1"/>
  <c r="T53" i="5"/>
  <c r="V53" i="5" s="1"/>
  <c r="T54" i="5"/>
  <c r="V54" i="5" s="1"/>
  <c r="T55" i="5"/>
  <c r="V55" i="5" s="1"/>
  <c r="T56" i="5"/>
  <c r="V56" i="5" s="1"/>
  <c r="T57" i="5"/>
  <c r="V57" i="5" s="1"/>
  <c r="T58" i="5"/>
  <c r="V58" i="5" s="1"/>
  <c r="T59" i="5"/>
  <c r="V59" i="5" s="1"/>
  <c r="T60" i="5"/>
  <c r="V60" i="5" s="1"/>
  <c r="T61" i="5"/>
  <c r="V61" i="5" s="1"/>
  <c r="T62" i="5"/>
  <c r="V62" i="5" s="1"/>
  <c r="T63" i="5"/>
  <c r="V63" i="5" s="1"/>
  <c r="T64" i="5"/>
  <c r="V64" i="5" s="1"/>
  <c r="T65" i="5"/>
  <c r="V65" i="5" s="1"/>
  <c r="T66" i="5"/>
  <c r="V66" i="5" s="1"/>
  <c r="T67" i="5"/>
  <c r="V67" i="5" s="1"/>
  <c r="T68" i="5"/>
  <c r="V68" i="5" s="1"/>
  <c r="T69" i="5"/>
  <c r="V69" i="5" s="1"/>
  <c r="T70" i="5"/>
  <c r="V70" i="5" s="1"/>
  <c r="T71" i="5"/>
  <c r="V71" i="5" s="1"/>
  <c r="T72" i="5"/>
  <c r="V72" i="5" s="1"/>
  <c r="T73" i="5"/>
  <c r="V73" i="5" s="1"/>
  <c r="T74" i="5"/>
  <c r="V74" i="5" s="1"/>
  <c r="T75" i="5"/>
  <c r="V75" i="5" s="1"/>
  <c r="T76" i="5"/>
  <c r="V76" i="5" s="1"/>
  <c r="T77" i="5"/>
  <c r="V77" i="5" s="1"/>
  <c r="T78" i="5"/>
  <c r="V78" i="5" s="1"/>
  <c r="T79" i="5"/>
  <c r="V79" i="5" s="1"/>
  <c r="T80" i="5"/>
  <c r="V80" i="5" s="1"/>
  <c r="T81" i="5"/>
  <c r="V81" i="5" s="1"/>
  <c r="T82" i="5"/>
  <c r="V82" i="5" s="1"/>
  <c r="T83" i="5"/>
  <c r="V83" i="5" s="1"/>
  <c r="T84" i="5"/>
  <c r="T85" i="5"/>
  <c r="V85" i="5" s="1"/>
  <c r="T86" i="5"/>
  <c r="V86" i="5" s="1"/>
  <c r="T87" i="5"/>
  <c r="V87" i="5" s="1"/>
  <c r="T88" i="5"/>
  <c r="V88" i="5" s="1"/>
  <c r="T89" i="5"/>
  <c r="V89" i="5" s="1"/>
  <c r="T90" i="5"/>
  <c r="V90" i="5" s="1"/>
  <c r="T91" i="5"/>
  <c r="V91" i="5" s="1"/>
  <c r="T92" i="5"/>
  <c r="V92" i="5" s="1"/>
  <c r="T93" i="5"/>
  <c r="V93" i="5" s="1"/>
  <c r="T94" i="5"/>
  <c r="V94" i="5" s="1"/>
  <c r="T95" i="5"/>
  <c r="V95" i="5" s="1"/>
  <c r="T96" i="5"/>
  <c r="V96" i="5" s="1"/>
  <c r="T97" i="5"/>
  <c r="V97" i="5" s="1"/>
  <c r="T98" i="5"/>
  <c r="V98" i="5" s="1"/>
  <c r="T99" i="5"/>
  <c r="V99" i="5" s="1"/>
  <c r="T100" i="5"/>
  <c r="V100" i="5" s="1"/>
  <c r="T101" i="5"/>
  <c r="V101" i="5" s="1"/>
  <c r="T102" i="5"/>
  <c r="V102" i="5" s="1"/>
  <c r="T103" i="5"/>
  <c r="V103" i="5" s="1"/>
  <c r="T104" i="5"/>
  <c r="V104" i="5" s="1"/>
  <c r="T105" i="5"/>
  <c r="V105" i="5" s="1"/>
  <c r="T106" i="5"/>
  <c r="V106" i="5" s="1"/>
  <c r="T107" i="5"/>
  <c r="V107" i="5" s="1"/>
  <c r="T108" i="5"/>
  <c r="V108" i="5" s="1"/>
  <c r="T109" i="5"/>
  <c r="V109" i="5" s="1"/>
  <c r="T110" i="5"/>
  <c r="V110" i="5" s="1"/>
  <c r="T111" i="5"/>
  <c r="V111" i="5" s="1"/>
  <c r="T112" i="5"/>
  <c r="V112" i="5" s="1"/>
  <c r="T113" i="5"/>
  <c r="V113" i="5" s="1"/>
  <c r="T114" i="5"/>
  <c r="V114" i="5" s="1"/>
  <c r="T115" i="5"/>
  <c r="V115" i="5" s="1"/>
  <c r="T116" i="5"/>
  <c r="V116" i="5" s="1"/>
  <c r="T117" i="5"/>
  <c r="V117" i="5" s="1"/>
  <c r="T118" i="5"/>
  <c r="V118" i="5" s="1"/>
  <c r="T119" i="5"/>
  <c r="V119" i="5" s="1"/>
  <c r="T120" i="5"/>
  <c r="V120" i="5" s="1"/>
  <c r="T121" i="5"/>
  <c r="V121" i="5" s="1"/>
  <c r="T122" i="5"/>
  <c r="V122" i="5" s="1"/>
  <c r="T123" i="5"/>
  <c r="V123" i="5" s="1"/>
  <c r="T124" i="5"/>
  <c r="V124" i="5" s="1"/>
  <c r="T125" i="5"/>
  <c r="V125" i="5" s="1"/>
  <c r="T126" i="5"/>
  <c r="V126" i="5" s="1"/>
  <c r="T127" i="5"/>
  <c r="V127" i="5" s="1"/>
  <c r="T128" i="5"/>
  <c r="V128" i="5" s="1"/>
  <c r="T129" i="5"/>
  <c r="V129" i="5" s="1"/>
  <c r="T130" i="5"/>
  <c r="V130" i="5" s="1"/>
  <c r="T131" i="5"/>
  <c r="V131" i="5" s="1"/>
  <c r="T132" i="5"/>
  <c r="V132" i="5" s="1"/>
  <c r="T133" i="5"/>
  <c r="V133" i="5" s="1"/>
  <c r="T134" i="5"/>
  <c r="V134" i="5" s="1"/>
  <c r="T135" i="5"/>
  <c r="V135" i="5" s="1"/>
  <c r="T136" i="5"/>
  <c r="V136" i="5" s="1"/>
  <c r="T137" i="5"/>
  <c r="V137" i="5" s="1"/>
  <c r="T138" i="5"/>
  <c r="V138" i="5" s="1"/>
  <c r="T139" i="5"/>
  <c r="V139" i="5" s="1"/>
  <c r="T140" i="5"/>
  <c r="V140" i="5" s="1"/>
  <c r="T141" i="5"/>
  <c r="V141" i="5" s="1"/>
  <c r="T142" i="5"/>
  <c r="V142" i="5" s="1"/>
  <c r="T143" i="5"/>
  <c r="V143" i="5" s="1"/>
  <c r="T144" i="5"/>
  <c r="V144" i="5" s="1"/>
  <c r="T145" i="5"/>
  <c r="V145" i="5" s="1"/>
  <c r="T146" i="5"/>
  <c r="V146" i="5" s="1"/>
  <c r="T147" i="5"/>
  <c r="V147" i="5" s="1"/>
  <c r="T148" i="5"/>
  <c r="V148" i="5" s="1"/>
  <c r="T149" i="5"/>
  <c r="V149" i="5" s="1"/>
  <c r="T150" i="5"/>
  <c r="V150" i="5" s="1"/>
  <c r="T151" i="5"/>
  <c r="V151" i="5" s="1"/>
  <c r="T152" i="5"/>
  <c r="V152" i="5" s="1"/>
  <c r="T153" i="5"/>
  <c r="V153" i="5" s="1"/>
  <c r="T154" i="5"/>
  <c r="V154" i="5" s="1"/>
  <c r="T155" i="5"/>
  <c r="V155" i="5" s="1"/>
  <c r="T156" i="5"/>
  <c r="V156" i="5" s="1"/>
  <c r="T157" i="5"/>
  <c r="V157" i="5" s="1"/>
  <c r="T158" i="5"/>
  <c r="V158" i="5" s="1"/>
  <c r="T159" i="5"/>
  <c r="V159" i="5" s="1"/>
  <c r="T160" i="5"/>
  <c r="V160" i="5" s="1"/>
  <c r="T161" i="5"/>
  <c r="V161" i="5" s="1"/>
  <c r="T162" i="5"/>
  <c r="V162" i="5" s="1"/>
  <c r="T163" i="5"/>
  <c r="V163" i="5" s="1"/>
  <c r="T164" i="5"/>
  <c r="V164" i="5" s="1"/>
  <c r="T165" i="5"/>
  <c r="V165" i="5" s="1"/>
  <c r="T166" i="5"/>
  <c r="V166" i="5" s="1"/>
  <c r="T167" i="5"/>
  <c r="V167" i="5" s="1"/>
  <c r="T168" i="5"/>
  <c r="V168" i="5" s="1"/>
  <c r="T169" i="5"/>
  <c r="V169" i="5" s="1"/>
  <c r="T170" i="5"/>
  <c r="V170" i="5" s="1"/>
  <c r="T171" i="5"/>
  <c r="V171" i="5" s="1"/>
  <c r="T172" i="5"/>
  <c r="V172" i="5" s="1"/>
  <c r="T173" i="5"/>
  <c r="V173" i="5" s="1"/>
  <c r="T174" i="5"/>
  <c r="V174" i="5" s="1"/>
  <c r="T175" i="5"/>
  <c r="V175" i="5" s="1"/>
  <c r="T176" i="5"/>
  <c r="V176" i="5" s="1"/>
  <c r="T177" i="5"/>
  <c r="V177" i="5" s="1"/>
  <c r="T178" i="5"/>
  <c r="V178" i="5" s="1"/>
  <c r="T179" i="5"/>
  <c r="V179" i="5" s="1"/>
  <c r="T180" i="5"/>
  <c r="V180" i="5" s="1"/>
  <c r="T181" i="5"/>
  <c r="V181" i="5" s="1"/>
  <c r="T182" i="5"/>
  <c r="V182" i="5" s="1"/>
  <c r="T183" i="5"/>
  <c r="V183" i="5" s="1"/>
  <c r="T184" i="5"/>
  <c r="V184" i="5" s="1"/>
  <c r="T185" i="5"/>
  <c r="V185" i="5" s="1"/>
  <c r="T186" i="5"/>
  <c r="V186" i="5" s="1"/>
  <c r="T187" i="5"/>
  <c r="V187" i="5" s="1"/>
  <c r="T188" i="5"/>
  <c r="V188" i="5" s="1"/>
  <c r="T189" i="5"/>
  <c r="V189" i="5" s="1"/>
  <c r="T190" i="5"/>
  <c r="V190" i="5" s="1"/>
  <c r="T191" i="5"/>
  <c r="V191" i="5" s="1"/>
  <c r="T192" i="5"/>
  <c r="V192" i="5" s="1"/>
  <c r="T193" i="5"/>
  <c r="V193" i="5" s="1"/>
  <c r="T194" i="5"/>
  <c r="V194" i="5" s="1"/>
  <c r="T195" i="5"/>
  <c r="V195" i="5" s="1"/>
  <c r="T196" i="5"/>
  <c r="V196" i="5" s="1"/>
  <c r="T197" i="5"/>
  <c r="V197" i="5" s="1"/>
  <c r="T198" i="5"/>
  <c r="V198" i="5" s="1"/>
  <c r="T199" i="5"/>
  <c r="V199" i="5" s="1"/>
  <c r="T200" i="5"/>
  <c r="V200" i="5" s="1"/>
  <c r="T201" i="5"/>
  <c r="V201" i="5" s="1"/>
  <c r="T202" i="5"/>
  <c r="V202" i="5" s="1"/>
  <c r="T203" i="5"/>
  <c r="V203" i="5" s="1"/>
  <c r="T204" i="5"/>
  <c r="V204" i="5" s="1"/>
  <c r="T205" i="5"/>
  <c r="V205" i="5" s="1"/>
  <c r="T206" i="5"/>
  <c r="V206" i="5" s="1"/>
  <c r="T207" i="5"/>
  <c r="V207" i="5" s="1"/>
  <c r="T208" i="5"/>
  <c r="V208" i="5" s="1"/>
  <c r="T209" i="5"/>
  <c r="V209" i="5" s="1"/>
  <c r="T210" i="5"/>
  <c r="V210" i="5" s="1"/>
  <c r="T211" i="5"/>
  <c r="V211" i="5" s="1"/>
  <c r="T212" i="5"/>
  <c r="V212" i="5" s="1"/>
  <c r="T213" i="5"/>
  <c r="V213" i="5" s="1"/>
  <c r="T214" i="5"/>
  <c r="V214" i="5" s="1"/>
  <c r="T215" i="5"/>
  <c r="V215" i="5" s="1"/>
  <c r="T216" i="5"/>
  <c r="V216" i="5" s="1"/>
  <c r="T217" i="5"/>
  <c r="V217" i="5" s="1"/>
  <c r="T218" i="5"/>
  <c r="V218" i="5" s="1"/>
  <c r="T219" i="5"/>
  <c r="V219" i="5" s="1"/>
  <c r="T220" i="5"/>
  <c r="V220" i="5" s="1"/>
  <c r="T221" i="5"/>
  <c r="V221" i="5" s="1"/>
  <c r="T222" i="5"/>
  <c r="V222" i="5" s="1"/>
  <c r="T223" i="5"/>
  <c r="V223" i="5" s="1"/>
  <c r="T224" i="5"/>
  <c r="V224" i="5" s="1"/>
  <c r="T225" i="5"/>
  <c r="V225" i="5" s="1"/>
  <c r="T226" i="5"/>
  <c r="V226" i="5" s="1"/>
  <c r="T227" i="5"/>
  <c r="V227" i="5" s="1"/>
  <c r="T228" i="5"/>
  <c r="V228" i="5" s="1"/>
  <c r="T229" i="5"/>
  <c r="V229" i="5" s="1"/>
  <c r="T230" i="5"/>
  <c r="V230" i="5" s="1"/>
  <c r="T231" i="5"/>
  <c r="V231" i="5" s="1"/>
  <c r="T232" i="5"/>
  <c r="V232" i="5" s="1"/>
  <c r="T233" i="5"/>
  <c r="V233" i="5" s="1"/>
  <c r="T234" i="5"/>
  <c r="V234" i="5" s="1"/>
  <c r="T235" i="5"/>
  <c r="V235" i="5" s="1"/>
  <c r="T236" i="5"/>
  <c r="V236" i="5" s="1"/>
  <c r="T237" i="5"/>
  <c r="V237" i="5" s="1"/>
  <c r="T238" i="5"/>
  <c r="V238" i="5" s="1"/>
  <c r="T239" i="5"/>
  <c r="V239" i="5" s="1"/>
  <c r="T240" i="5"/>
  <c r="V240" i="5" s="1"/>
  <c r="T241" i="5"/>
  <c r="V241" i="5" s="1"/>
  <c r="T242" i="5"/>
  <c r="V242" i="5" s="1"/>
  <c r="T243" i="5"/>
  <c r="V243" i="5" s="1"/>
  <c r="T244" i="5"/>
  <c r="V244" i="5" s="1"/>
  <c r="T245" i="5"/>
  <c r="V245" i="5" s="1"/>
  <c r="T246" i="5"/>
  <c r="V246" i="5" s="1"/>
  <c r="T247" i="5"/>
  <c r="V247" i="5" s="1"/>
  <c r="T248" i="5"/>
  <c r="V248" i="5" s="1"/>
  <c r="T249" i="5"/>
  <c r="V249" i="5" s="1"/>
  <c r="T250" i="5"/>
  <c r="V250" i="5" s="1"/>
  <c r="T251" i="5"/>
  <c r="V251" i="5" s="1"/>
  <c r="T252" i="5"/>
  <c r="V252" i="5" s="1"/>
  <c r="T253" i="5"/>
  <c r="V253" i="5" s="1"/>
  <c r="T254" i="5"/>
  <c r="V254" i="5" s="1"/>
  <c r="T255" i="5"/>
  <c r="V255" i="5" s="1"/>
  <c r="T256" i="5"/>
  <c r="V256" i="5" s="1"/>
  <c r="T257" i="5"/>
  <c r="V257" i="5" s="1"/>
  <c r="T258" i="5"/>
  <c r="V258" i="5" s="1"/>
  <c r="T259" i="5"/>
  <c r="V259" i="5" s="1"/>
  <c r="T260" i="5"/>
  <c r="V260" i="5" s="1"/>
  <c r="T261" i="5"/>
  <c r="V261" i="5" s="1"/>
  <c r="T262" i="5"/>
  <c r="V262" i="5" s="1"/>
  <c r="T263" i="5"/>
  <c r="V263" i="5" s="1"/>
  <c r="T264" i="5"/>
  <c r="V264" i="5" s="1"/>
  <c r="T265" i="5"/>
  <c r="V265" i="5" s="1"/>
  <c r="T266" i="5"/>
  <c r="V266" i="5" s="1"/>
  <c r="T267" i="5"/>
  <c r="V267" i="5" s="1"/>
  <c r="T268" i="5"/>
  <c r="V268" i="5" s="1"/>
  <c r="T269" i="5"/>
  <c r="V269" i="5" s="1"/>
  <c r="T270" i="5"/>
  <c r="V270" i="5" s="1"/>
  <c r="T271" i="5"/>
  <c r="V271" i="5" s="1"/>
  <c r="T272" i="5"/>
  <c r="V272" i="5" s="1"/>
  <c r="T273" i="5"/>
  <c r="V273" i="5" s="1"/>
  <c r="T274" i="5"/>
  <c r="V274" i="5" s="1"/>
  <c r="T275" i="5"/>
  <c r="V275" i="5" s="1"/>
  <c r="T276" i="5"/>
  <c r="V276" i="5" s="1"/>
  <c r="T277" i="5"/>
  <c r="V277" i="5" s="1"/>
  <c r="T278" i="5"/>
  <c r="V278" i="5" s="1"/>
  <c r="T279" i="5"/>
  <c r="V279" i="5" s="1"/>
  <c r="T280" i="5"/>
  <c r="V280" i="5" s="1"/>
  <c r="T281" i="5"/>
  <c r="V281" i="5" s="1"/>
  <c r="T282" i="5"/>
  <c r="V282" i="5" s="1"/>
  <c r="T283" i="5"/>
  <c r="V283" i="5" s="1"/>
  <c r="T284" i="5"/>
  <c r="V284" i="5" s="1"/>
  <c r="T285" i="5"/>
  <c r="V285" i="5" s="1"/>
  <c r="T286" i="5"/>
  <c r="V286" i="5" s="1"/>
  <c r="T287" i="5"/>
  <c r="V287" i="5" s="1"/>
  <c r="T288" i="5"/>
  <c r="V288" i="5" s="1"/>
  <c r="T289" i="5"/>
  <c r="V289" i="5" s="1"/>
  <c r="T290" i="5"/>
  <c r="V290" i="5" s="1"/>
  <c r="T291" i="5"/>
  <c r="V291" i="5" s="1"/>
  <c r="T292" i="5"/>
  <c r="V292" i="5" s="1"/>
  <c r="T293" i="5"/>
  <c r="V293" i="5" s="1"/>
  <c r="T294" i="5"/>
  <c r="V294" i="5" s="1"/>
  <c r="T295" i="5"/>
  <c r="V295" i="5" s="1"/>
  <c r="T296" i="5"/>
  <c r="V296" i="5" s="1"/>
  <c r="T297" i="5"/>
  <c r="V297" i="5" s="1"/>
  <c r="T298" i="5"/>
  <c r="V298" i="5" s="1"/>
  <c r="T299" i="5"/>
  <c r="V299" i="5" s="1"/>
  <c r="T300" i="5"/>
  <c r="V300" i="5" s="1"/>
  <c r="T301" i="5"/>
  <c r="V301" i="5" s="1"/>
  <c r="T302" i="5"/>
  <c r="V302" i="5" s="1"/>
  <c r="T303" i="5"/>
  <c r="V303" i="5" s="1"/>
  <c r="T304" i="5"/>
  <c r="V304" i="5" s="1"/>
  <c r="T305" i="5"/>
  <c r="V305" i="5" s="1"/>
  <c r="T306" i="5"/>
  <c r="V306" i="5" s="1"/>
  <c r="T307" i="5"/>
  <c r="V307" i="5" s="1"/>
  <c r="T308" i="5"/>
  <c r="V308" i="5" s="1"/>
  <c r="T309" i="5"/>
  <c r="V309" i="5" s="1"/>
  <c r="T310" i="5"/>
  <c r="V310" i="5" s="1"/>
  <c r="T311" i="5"/>
  <c r="V311" i="5" s="1"/>
  <c r="T312" i="5"/>
  <c r="V312" i="5" s="1"/>
  <c r="T313" i="5"/>
  <c r="V313" i="5" s="1"/>
  <c r="T314" i="5"/>
  <c r="V314" i="5" s="1"/>
  <c r="T315" i="5"/>
  <c r="V315" i="5" s="1"/>
  <c r="T316" i="5"/>
  <c r="V316" i="5" s="1"/>
  <c r="T317" i="5"/>
  <c r="V317" i="5" s="1"/>
  <c r="T318" i="5"/>
  <c r="V318" i="5" s="1"/>
  <c r="T319" i="5"/>
  <c r="V319" i="5" s="1"/>
  <c r="T320" i="5"/>
  <c r="V320" i="5" s="1"/>
  <c r="T321" i="5"/>
  <c r="V321" i="5" s="1"/>
  <c r="T322" i="5"/>
  <c r="V322" i="5" s="1"/>
  <c r="T323" i="5"/>
  <c r="V323" i="5" s="1"/>
  <c r="T324" i="5"/>
  <c r="V324" i="5" s="1"/>
  <c r="T325" i="5"/>
  <c r="V325" i="5" s="1"/>
  <c r="T326" i="5"/>
  <c r="V326" i="5" s="1"/>
  <c r="T327" i="5"/>
  <c r="V327" i="5" s="1"/>
  <c r="T328" i="5"/>
  <c r="V328" i="5" s="1"/>
  <c r="T329" i="5"/>
  <c r="V329" i="5" s="1"/>
  <c r="T330" i="5"/>
  <c r="V330" i="5" s="1"/>
  <c r="T331" i="5"/>
  <c r="V331" i="5" s="1"/>
  <c r="T332" i="5"/>
  <c r="V332" i="5" s="1"/>
  <c r="T333" i="5"/>
  <c r="V333" i="5" s="1"/>
  <c r="T334" i="5"/>
  <c r="V334" i="5" s="1"/>
  <c r="T335" i="5"/>
  <c r="V335" i="5" s="1"/>
  <c r="T336" i="5"/>
  <c r="V336" i="5" s="1"/>
  <c r="T337" i="5"/>
  <c r="V337" i="5" s="1"/>
  <c r="T338" i="5"/>
  <c r="V338" i="5" s="1"/>
  <c r="T339" i="5"/>
  <c r="V339" i="5" s="1"/>
  <c r="T340" i="5"/>
  <c r="V340" i="5" s="1"/>
  <c r="T341" i="5"/>
  <c r="V341" i="5" s="1"/>
  <c r="T342" i="5"/>
  <c r="V342" i="5" s="1"/>
  <c r="T343" i="5"/>
  <c r="V343" i="5" s="1"/>
  <c r="T344" i="5"/>
  <c r="V344" i="5" s="1"/>
  <c r="T345" i="5"/>
  <c r="V345" i="5" s="1"/>
  <c r="T346" i="5"/>
  <c r="V346" i="5" s="1"/>
  <c r="T347" i="5"/>
  <c r="V347" i="5" s="1"/>
  <c r="T348" i="5"/>
  <c r="V348" i="5" s="1"/>
  <c r="T349" i="5"/>
  <c r="V349" i="5" s="1"/>
  <c r="T350" i="5"/>
  <c r="V350" i="5" s="1"/>
  <c r="T351" i="5"/>
  <c r="V351" i="5" s="1"/>
  <c r="T352" i="5"/>
  <c r="V352" i="5" s="1"/>
  <c r="T353" i="5"/>
  <c r="V353" i="5" s="1"/>
  <c r="T354" i="5"/>
  <c r="V354" i="5" s="1"/>
  <c r="T355" i="5"/>
  <c r="V355" i="5" s="1"/>
  <c r="T356" i="5"/>
  <c r="V356" i="5" s="1"/>
  <c r="T357" i="5"/>
  <c r="V357" i="5" s="1"/>
  <c r="T358" i="5"/>
  <c r="V358" i="5" s="1"/>
  <c r="T359" i="5"/>
  <c r="V359" i="5" s="1"/>
  <c r="T360" i="5"/>
  <c r="V360" i="5" s="1"/>
  <c r="T361" i="5"/>
  <c r="V361" i="5" s="1"/>
  <c r="T362" i="5"/>
  <c r="V362" i="5" s="1"/>
  <c r="T363" i="5"/>
  <c r="V363" i="5" s="1"/>
  <c r="T364" i="5"/>
  <c r="V364" i="5" s="1"/>
  <c r="T365" i="5"/>
  <c r="V365" i="5" s="1"/>
  <c r="T366" i="5"/>
  <c r="V366" i="5" s="1"/>
  <c r="T367" i="5"/>
  <c r="V367" i="5" s="1"/>
  <c r="T368" i="5"/>
  <c r="V368" i="5" s="1"/>
  <c r="T369" i="5"/>
  <c r="V369" i="5" s="1"/>
  <c r="T370" i="5"/>
  <c r="V370" i="5" s="1"/>
  <c r="T371" i="5"/>
  <c r="V371" i="5" s="1"/>
  <c r="T372" i="5"/>
  <c r="V372" i="5" s="1"/>
  <c r="T373" i="5"/>
  <c r="V373" i="5" s="1"/>
  <c r="T374" i="5"/>
  <c r="V374" i="5" s="1"/>
  <c r="T375" i="5"/>
  <c r="V375" i="5" s="1"/>
  <c r="T376" i="5"/>
  <c r="V376" i="5" s="1"/>
  <c r="T377" i="5"/>
  <c r="V377" i="5" s="1"/>
  <c r="T378" i="5"/>
  <c r="V378" i="5" s="1"/>
  <c r="T379" i="5"/>
  <c r="V379" i="5" s="1"/>
  <c r="T380" i="5"/>
  <c r="V380" i="5" s="1"/>
  <c r="T381" i="5"/>
  <c r="V381" i="5" s="1"/>
  <c r="T382" i="5"/>
  <c r="V382" i="5" s="1"/>
  <c r="T383" i="5"/>
  <c r="V383" i="5" s="1"/>
  <c r="T384" i="5"/>
  <c r="V384" i="5" s="1"/>
  <c r="T385" i="5"/>
  <c r="V385" i="5" s="1"/>
  <c r="T386" i="5"/>
  <c r="V386" i="5" s="1"/>
  <c r="T387" i="5"/>
  <c r="V387" i="5" s="1"/>
  <c r="T388" i="5"/>
  <c r="V388" i="5" s="1"/>
  <c r="T389" i="5"/>
  <c r="V389" i="5" s="1"/>
  <c r="T390" i="5"/>
  <c r="V390" i="5" s="1"/>
  <c r="T391" i="5"/>
  <c r="V391" i="5" s="1"/>
  <c r="T392" i="5"/>
  <c r="V392" i="5" s="1"/>
  <c r="T393" i="5"/>
  <c r="V393" i="5" s="1"/>
  <c r="T394" i="5"/>
  <c r="V394" i="5" s="1"/>
  <c r="T395" i="5"/>
  <c r="V395" i="5" s="1"/>
  <c r="T396" i="5"/>
  <c r="V396" i="5" s="1"/>
  <c r="T397" i="5"/>
  <c r="V397" i="5" s="1"/>
  <c r="T398" i="5"/>
  <c r="V398" i="5" s="1"/>
  <c r="T399" i="5"/>
  <c r="V399" i="5" s="1"/>
  <c r="T400" i="5"/>
  <c r="V400" i="5" s="1"/>
  <c r="T401" i="5"/>
  <c r="V401" i="5" s="1"/>
  <c r="T402" i="5"/>
  <c r="V402" i="5" s="1"/>
  <c r="T403" i="5"/>
  <c r="V403" i="5" s="1"/>
  <c r="T404" i="5"/>
  <c r="V404" i="5" s="1"/>
  <c r="T405" i="5"/>
  <c r="V405" i="5" s="1"/>
  <c r="T406" i="5"/>
  <c r="V406" i="5" s="1"/>
  <c r="T407" i="5"/>
  <c r="V407" i="5" s="1"/>
  <c r="T408" i="5"/>
  <c r="V408" i="5" s="1"/>
  <c r="T409" i="5"/>
  <c r="V409" i="5" s="1"/>
  <c r="T410" i="5"/>
  <c r="V410" i="5" s="1"/>
  <c r="T411" i="5"/>
  <c r="V411" i="5" s="1"/>
  <c r="T412" i="5"/>
  <c r="V412" i="5" s="1"/>
  <c r="T413" i="5"/>
  <c r="V413" i="5" s="1"/>
  <c r="T414" i="5"/>
  <c r="V414" i="5" s="1"/>
  <c r="T415" i="5"/>
  <c r="V415" i="5" s="1"/>
  <c r="T416" i="5"/>
  <c r="V416" i="5" s="1"/>
  <c r="T417" i="5"/>
  <c r="V417" i="5" s="1"/>
  <c r="T418" i="5"/>
  <c r="V418" i="5" s="1"/>
  <c r="T419" i="5"/>
  <c r="V419" i="5" s="1"/>
  <c r="T420" i="5"/>
  <c r="V420" i="5" s="1"/>
  <c r="T421" i="5"/>
  <c r="V421" i="5" s="1"/>
  <c r="T422" i="5"/>
  <c r="V422" i="5" s="1"/>
  <c r="T423" i="5"/>
  <c r="V423" i="5" s="1"/>
  <c r="T424" i="5"/>
  <c r="V424" i="5" s="1"/>
  <c r="T425" i="5"/>
  <c r="V425" i="5" s="1"/>
  <c r="T426" i="5"/>
  <c r="V426" i="5" s="1"/>
  <c r="T427" i="5"/>
  <c r="V427" i="5" s="1"/>
  <c r="T428" i="5"/>
  <c r="V428" i="5" s="1"/>
  <c r="T429" i="5"/>
  <c r="V429" i="5" s="1"/>
  <c r="T430" i="5"/>
  <c r="V430" i="5" s="1"/>
  <c r="T431" i="5"/>
  <c r="V431" i="5" s="1"/>
  <c r="T432" i="5"/>
  <c r="V432" i="5" s="1"/>
  <c r="T433" i="5"/>
  <c r="V433" i="5" s="1"/>
  <c r="T434" i="5"/>
  <c r="V434" i="5" s="1"/>
  <c r="T435" i="5"/>
  <c r="V435" i="5" s="1"/>
  <c r="T436" i="5"/>
  <c r="V436" i="5" s="1"/>
  <c r="T437" i="5"/>
  <c r="V437" i="5" s="1"/>
  <c r="T438" i="5"/>
  <c r="V438" i="5" s="1"/>
  <c r="T439" i="5"/>
  <c r="V439" i="5" s="1"/>
  <c r="T440" i="5"/>
  <c r="V440" i="5" s="1"/>
  <c r="T441" i="5"/>
  <c r="V441" i="5" s="1"/>
  <c r="T442" i="5"/>
  <c r="V442" i="5" s="1"/>
  <c r="T443" i="5"/>
  <c r="V443" i="5" s="1"/>
  <c r="T444" i="5"/>
  <c r="V444" i="5" s="1"/>
  <c r="T445" i="5"/>
  <c r="V445" i="5" s="1"/>
  <c r="T446" i="5"/>
  <c r="V446" i="5" s="1"/>
  <c r="T447" i="5"/>
  <c r="V447" i="5" s="1"/>
  <c r="T448" i="5"/>
  <c r="V448" i="5" s="1"/>
  <c r="T449" i="5"/>
  <c r="V449" i="5" s="1"/>
  <c r="T450" i="5"/>
  <c r="V450" i="5" s="1"/>
  <c r="T451" i="5"/>
  <c r="V451" i="5" s="1"/>
  <c r="T452" i="5"/>
  <c r="V452" i="5" s="1"/>
  <c r="T453" i="5"/>
  <c r="V453" i="5" s="1"/>
  <c r="T454" i="5"/>
  <c r="V454" i="5" s="1"/>
  <c r="T455" i="5"/>
  <c r="V455" i="5" s="1"/>
  <c r="T456" i="5"/>
  <c r="V456" i="5" s="1"/>
  <c r="T457" i="5"/>
  <c r="V457" i="5" s="1"/>
  <c r="T458" i="5"/>
  <c r="V458" i="5" s="1"/>
  <c r="T459" i="5"/>
  <c r="V459" i="5" s="1"/>
  <c r="T460" i="5"/>
  <c r="V460" i="5" s="1"/>
  <c r="T461" i="5"/>
  <c r="V461" i="5" s="1"/>
  <c r="T462" i="5"/>
  <c r="V462" i="5" s="1"/>
  <c r="T463" i="5"/>
  <c r="V463" i="5" s="1"/>
  <c r="T464" i="5"/>
  <c r="V464" i="5" s="1"/>
  <c r="T465" i="5"/>
  <c r="V465" i="5" s="1"/>
  <c r="T466" i="5"/>
  <c r="V466" i="5" s="1"/>
  <c r="T467" i="5"/>
  <c r="V467" i="5" s="1"/>
  <c r="T468" i="5"/>
  <c r="V468" i="5" s="1"/>
  <c r="T469" i="5"/>
  <c r="V469" i="5" s="1"/>
  <c r="T470" i="5"/>
  <c r="V470" i="5" s="1"/>
  <c r="T471" i="5"/>
  <c r="V471" i="5" s="1"/>
  <c r="T472" i="5"/>
  <c r="V472" i="5" s="1"/>
  <c r="T473" i="5"/>
  <c r="V473" i="5" s="1"/>
  <c r="T474" i="5"/>
  <c r="V474" i="5" s="1"/>
  <c r="T475" i="5"/>
  <c r="V475" i="5" s="1"/>
  <c r="T476" i="5"/>
  <c r="V476" i="5" s="1"/>
  <c r="T477" i="5"/>
  <c r="V477" i="5" s="1"/>
  <c r="T478" i="5"/>
  <c r="V478" i="5" s="1"/>
  <c r="T479" i="5"/>
  <c r="V479" i="5" s="1"/>
  <c r="T480" i="5"/>
  <c r="V480" i="5" s="1"/>
  <c r="T481" i="5"/>
  <c r="V481" i="5" s="1"/>
  <c r="T482" i="5"/>
  <c r="V482" i="5" s="1"/>
  <c r="T483" i="5"/>
  <c r="V483" i="5" s="1"/>
  <c r="T484" i="5"/>
  <c r="V484" i="5" s="1"/>
  <c r="T485" i="5"/>
  <c r="V485" i="5" s="1"/>
  <c r="T486" i="5"/>
  <c r="V486" i="5" s="1"/>
  <c r="T487" i="5"/>
  <c r="V487" i="5" s="1"/>
  <c r="T488" i="5"/>
  <c r="V488" i="5" s="1"/>
  <c r="T489" i="5"/>
  <c r="V489" i="5" s="1"/>
  <c r="T490" i="5"/>
  <c r="V490" i="5" s="1"/>
  <c r="T491" i="5"/>
  <c r="V491" i="5" s="1"/>
  <c r="T492" i="5"/>
  <c r="V492" i="5" s="1"/>
  <c r="T493" i="5"/>
  <c r="V493" i="5" s="1"/>
  <c r="T494" i="5"/>
  <c r="V494" i="5" s="1"/>
  <c r="T495" i="5"/>
  <c r="V495" i="5" s="1"/>
  <c r="T496" i="5"/>
  <c r="V496" i="5" s="1"/>
  <c r="T497" i="5"/>
  <c r="V497" i="5" s="1"/>
  <c r="T498" i="5"/>
  <c r="V498" i="5" s="1"/>
  <c r="T499" i="5"/>
  <c r="V499" i="5" s="1"/>
  <c r="T500" i="5"/>
  <c r="V500" i="5" s="1"/>
  <c r="T501" i="5"/>
  <c r="V501" i="5" s="1"/>
  <c r="T2" i="5"/>
  <c r="V2" i="5" s="1"/>
  <c r="R2" i="5"/>
  <c r="Q2" i="5"/>
  <c r="O2" i="5"/>
  <c r="N3" i="5"/>
  <c r="N4" i="5"/>
  <c r="N5" i="5"/>
  <c r="N6" i="5"/>
  <c r="N7" i="5"/>
  <c r="N8" i="5"/>
  <c r="N9" i="5"/>
  <c r="N10" i="5"/>
  <c r="N11" i="5"/>
  <c r="N12" i="5"/>
  <c r="N13" i="5"/>
  <c r="N14" i="5"/>
  <c r="N15" i="5"/>
  <c r="N16" i="5"/>
  <c r="N17" i="5"/>
  <c r="N18" i="5"/>
  <c r="N19" i="5"/>
  <c r="N20" i="5"/>
  <c r="N21" i="5"/>
  <c r="N22" i="5"/>
  <c r="N23" i="5"/>
  <c r="N24" i="5"/>
  <c r="N25" i="5"/>
  <c r="N26" i="5"/>
  <c r="N27" i="5"/>
  <c r="N28" i="5"/>
  <c r="N29" i="5"/>
  <c r="N30" i="5"/>
  <c r="N31" i="5"/>
  <c r="N32" i="5"/>
  <c r="N33" i="5"/>
  <c r="N34" i="5"/>
  <c r="N35" i="5"/>
  <c r="N36" i="5"/>
  <c r="N37" i="5"/>
  <c r="N38" i="5"/>
  <c r="N39" i="5"/>
  <c r="N40" i="5"/>
  <c r="N41" i="5"/>
  <c r="N42" i="5"/>
  <c r="N43" i="5"/>
  <c r="N44" i="5"/>
  <c r="N45" i="5"/>
  <c r="N46" i="5"/>
  <c r="N47" i="5"/>
  <c r="N48" i="5"/>
  <c r="N49" i="5"/>
  <c r="N50" i="5"/>
  <c r="N51" i="5"/>
  <c r="N52" i="5"/>
  <c r="N53" i="5"/>
  <c r="N54" i="5"/>
  <c r="N55" i="5"/>
  <c r="N56" i="5"/>
  <c r="N57" i="5"/>
  <c r="N58" i="5"/>
  <c r="N59" i="5"/>
  <c r="N60" i="5"/>
  <c r="N61" i="5"/>
  <c r="N62" i="5"/>
  <c r="N63" i="5"/>
  <c r="N64" i="5"/>
  <c r="N65" i="5"/>
  <c r="N66" i="5"/>
  <c r="N67" i="5"/>
  <c r="N68" i="5"/>
  <c r="N69" i="5"/>
  <c r="N70" i="5"/>
  <c r="N71" i="5"/>
  <c r="N72" i="5"/>
  <c r="N73" i="5"/>
  <c r="N74" i="5"/>
  <c r="N75" i="5"/>
  <c r="N76" i="5"/>
  <c r="N77" i="5"/>
  <c r="N78" i="5"/>
  <c r="N79" i="5"/>
  <c r="N80" i="5"/>
  <c r="N81" i="5"/>
  <c r="N82" i="5"/>
  <c r="N83" i="5"/>
  <c r="N84" i="5"/>
  <c r="N85" i="5"/>
  <c r="N86" i="5"/>
  <c r="N87" i="5"/>
  <c r="N88" i="5"/>
  <c r="N89" i="5"/>
  <c r="N90" i="5"/>
  <c r="N91" i="5"/>
  <c r="N92" i="5"/>
  <c r="N93" i="5"/>
  <c r="N94" i="5"/>
  <c r="N95" i="5"/>
  <c r="N96" i="5"/>
  <c r="N97" i="5"/>
  <c r="N98" i="5"/>
  <c r="N99" i="5"/>
  <c r="N100" i="5"/>
  <c r="N2" i="5"/>
  <c r="L3" i="5"/>
  <c r="L4" i="5"/>
  <c r="L5" i="5"/>
  <c r="L6" i="5"/>
  <c r="L7" i="5"/>
  <c r="L8" i="5"/>
  <c r="L9" i="5"/>
  <c r="L10" i="5"/>
  <c r="L11" i="5"/>
  <c r="L12" i="5"/>
  <c r="L13" i="5"/>
  <c r="L14" i="5"/>
  <c r="L15" i="5"/>
  <c r="L16" i="5"/>
  <c r="L17" i="5"/>
  <c r="L18" i="5"/>
  <c r="L19" i="5"/>
  <c r="L20" i="5"/>
  <c r="L21" i="5"/>
  <c r="L22" i="5"/>
  <c r="L23" i="5"/>
  <c r="L24" i="5"/>
  <c r="L25" i="5"/>
  <c r="L26" i="5"/>
  <c r="L27" i="5"/>
  <c r="L28" i="5"/>
  <c r="L29" i="5"/>
  <c r="L30" i="5"/>
  <c r="L31" i="5"/>
  <c r="L32" i="5"/>
  <c r="L33" i="5"/>
  <c r="L34" i="5"/>
  <c r="L35" i="5"/>
  <c r="L36" i="5"/>
  <c r="L37" i="5"/>
  <c r="L38" i="5"/>
  <c r="L39" i="5"/>
  <c r="L40" i="5"/>
  <c r="L41" i="5"/>
  <c r="L42" i="5"/>
  <c r="L43" i="5"/>
  <c r="L44" i="5"/>
  <c r="L45" i="5"/>
  <c r="L46" i="5"/>
  <c r="L47" i="5"/>
  <c r="L48" i="5"/>
  <c r="L49" i="5"/>
  <c r="L50" i="5"/>
  <c r="L51" i="5"/>
  <c r="L52" i="5"/>
  <c r="L53" i="5"/>
  <c r="L54" i="5"/>
  <c r="L55" i="5"/>
  <c r="L56" i="5"/>
  <c r="L57" i="5"/>
  <c r="L58" i="5"/>
  <c r="L59" i="5"/>
  <c r="L60" i="5"/>
  <c r="L61" i="5"/>
  <c r="L62" i="5"/>
  <c r="L63" i="5"/>
  <c r="L64" i="5"/>
  <c r="L65" i="5"/>
  <c r="L66" i="5"/>
  <c r="L67" i="5"/>
  <c r="L68" i="5"/>
  <c r="L69" i="5"/>
  <c r="L70" i="5"/>
  <c r="L71" i="5"/>
  <c r="L72" i="5"/>
  <c r="L73" i="5"/>
  <c r="L74" i="5"/>
  <c r="L75" i="5"/>
  <c r="L76" i="5"/>
  <c r="L77" i="5"/>
  <c r="L78" i="5"/>
  <c r="L79" i="5"/>
  <c r="L80" i="5"/>
  <c r="L81" i="5"/>
  <c r="L82" i="5"/>
  <c r="L83" i="5"/>
  <c r="L84" i="5"/>
  <c r="L85" i="5"/>
  <c r="L86" i="5"/>
  <c r="L87" i="5"/>
  <c r="L88" i="5"/>
  <c r="L89" i="5"/>
  <c r="L90" i="5"/>
  <c r="L91" i="5"/>
  <c r="L92" i="5"/>
  <c r="L93" i="5"/>
  <c r="L94" i="5"/>
  <c r="L95" i="5"/>
  <c r="L96" i="5"/>
  <c r="L97" i="5"/>
  <c r="L98" i="5"/>
  <c r="L99" i="5"/>
  <c r="L100" i="5"/>
  <c r="L2" i="5"/>
  <c r="K3" i="5"/>
  <c r="K4" i="5"/>
  <c r="K5" i="5"/>
  <c r="K6" i="5"/>
  <c r="K7" i="5"/>
  <c r="K8" i="5"/>
  <c r="K9" i="5"/>
  <c r="K10" i="5"/>
  <c r="K11" i="5"/>
  <c r="K12" i="5"/>
  <c r="K13" i="5"/>
  <c r="K14" i="5"/>
  <c r="K15" i="5"/>
  <c r="K16" i="5"/>
  <c r="K17" i="5"/>
  <c r="K18" i="5"/>
  <c r="K19" i="5"/>
  <c r="K20" i="5"/>
  <c r="K21" i="5"/>
  <c r="K22" i="5"/>
  <c r="K23" i="5"/>
  <c r="K24" i="5"/>
  <c r="K25" i="5"/>
  <c r="K26" i="5"/>
  <c r="K27" i="5"/>
  <c r="K28" i="5"/>
  <c r="K29" i="5"/>
  <c r="K30" i="5"/>
  <c r="K31" i="5"/>
  <c r="K32" i="5"/>
  <c r="K33" i="5"/>
  <c r="K34" i="5"/>
  <c r="K35" i="5"/>
  <c r="K36" i="5"/>
  <c r="K37" i="5"/>
  <c r="K38" i="5"/>
  <c r="K39" i="5"/>
  <c r="K40" i="5"/>
  <c r="K41" i="5"/>
  <c r="K42" i="5"/>
  <c r="K43" i="5"/>
  <c r="K44" i="5"/>
  <c r="K45" i="5"/>
  <c r="K46" i="5"/>
  <c r="K47" i="5"/>
  <c r="K48" i="5"/>
  <c r="K49" i="5"/>
  <c r="K50" i="5"/>
  <c r="K51" i="5"/>
  <c r="K52" i="5"/>
  <c r="K53" i="5"/>
  <c r="K54" i="5"/>
  <c r="K55" i="5"/>
  <c r="K56" i="5"/>
  <c r="K57" i="5"/>
  <c r="K58" i="5"/>
  <c r="K59" i="5"/>
  <c r="K60" i="5"/>
  <c r="K61" i="5"/>
  <c r="K62" i="5"/>
  <c r="K63" i="5"/>
  <c r="K64" i="5"/>
  <c r="K65" i="5"/>
  <c r="K66" i="5"/>
  <c r="K67" i="5"/>
  <c r="K68" i="5"/>
  <c r="K69" i="5"/>
  <c r="M69" i="5" s="1"/>
  <c r="K70" i="5"/>
  <c r="K71" i="5"/>
  <c r="K72" i="5"/>
  <c r="K73" i="5"/>
  <c r="K74" i="5"/>
  <c r="K75" i="5"/>
  <c r="K76" i="5"/>
  <c r="K77" i="5"/>
  <c r="M77" i="5" s="1"/>
  <c r="K78" i="5"/>
  <c r="M78" i="5" s="1"/>
  <c r="K79" i="5"/>
  <c r="M79" i="5" s="1"/>
  <c r="K80" i="5"/>
  <c r="M80" i="5" s="1"/>
  <c r="K81" i="5"/>
  <c r="M81" i="5" s="1"/>
  <c r="K82" i="5"/>
  <c r="M82" i="5" s="1"/>
  <c r="K83" i="5"/>
  <c r="M83" i="5" s="1"/>
  <c r="K84" i="5"/>
  <c r="M84" i="5" s="1"/>
  <c r="K85" i="5"/>
  <c r="M85" i="5" s="1"/>
  <c r="K86" i="5"/>
  <c r="M86" i="5" s="1"/>
  <c r="K87" i="5"/>
  <c r="M87" i="5" s="1"/>
  <c r="K88" i="5"/>
  <c r="M88" i="5" s="1"/>
  <c r="K89" i="5"/>
  <c r="M89" i="5" s="1"/>
  <c r="K90" i="5"/>
  <c r="M90" i="5" s="1"/>
  <c r="K91" i="5"/>
  <c r="M91" i="5" s="1"/>
  <c r="K92" i="5"/>
  <c r="M92" i="5" s="1"/>
  <c r="K93" i="5"/>
  <c r="M93" i="5" s="1"/>
  <c r="K94" i="5"/>
  <c r="M94" i="5" s="1"/>
  <c r="K95" i="5"/>
  <c r="M95" i="5" s="1"/>
  <c r="K96" i="5"/>
  <c r="M96" i="5" s="1"/>
  <c r="K97" i="5"/>
  <c r="M97" i="5" s="1"/>
  <c r="K98" i="5"/>
  <c r="M98" i="5" s="1"/>
  <c r="K99" i="5"/>
  <c r="M99" i="5" s="1"/>
  <c r="K100" i="5"/>
  <c r="M100" i="5" s="1"/>
  <c r="K2" i="5"/>
  <c r="U3" i="4"/>
  <c r="U4" i="4"/>
  <c r="AP4" i="4" s="1"/>
  <c r="W4" i="6" s="1"/>
  <c r="U5" i="4"/>
  <c r="U6" i="4"/>
  <c r="U7" i="4"/>
  <c r="AP7" i="4" s="1"/>
  <c r="W7" i="6" s="1"/>
  <c r="U8" i="4"/>
  <c r="U9" i="4"/>
  <c r="BK9" i="4" s="1"/>
  <c r="U10" i="4"/>
  <c r="U11" i="4"/>
  <c r="U12" i="4"/>
  <c r="U13" i="4"/>
  <c r="AP13" i="4" s="1"/>
  <c r="W13" i="6" s="1"/>
  <c r="U14" i="4"/>
  <c r="U15" i="4"/>
  <c r="U16" i="4"/>
  <c r="U17" i="4"/>
  <c r="U18" i="4"/>
  <c r="U19" i="4"/>
  <c r="U20" i="4"/>
  <c r="BK20" i="4" s="1"/>
  <c r="U21" i="4"/>
  <c r="U22" i="4"/>
  <c r="U23" i="4"/>
  <c r="U24" i="4"/>
  <c r="BK24" i="4" s="1"/>
  <c r="U25" i="4"/>
  <c r="U26" i="4"/>
  <c r="U27" i="4"/>
  <c r="U28" i="4"/>
  <c r="U29" i="4"/>
  <c r="U30" i="4"/>
  <c r="U31" i="4"/>
  <c r="U32" i="4"/>
  <c r="U33" i="4"/>
  <c r="U34" i="4"/>
  <c r="U35" i="4"/>
  <c r="U36" i="4"/>
  <c r="U37" i="4"/>
  <c r="U38" i="4"/>
  <c r="U39" i="4"/>
  <c r="U40" i="4"/>
  <c r="U41" i="4"/>
  <c r="U42" i="4"/>
  <c r="U43" i="4"/>
  <c r="U44" i="4"/>
  <c r="U45" i="4"/>
  <c r="U46" i="4"/>
  <c r="U47" i="4"/>
  <c r="U48" i="4"/>
  <c r="U49" i="4"/>
  <c r="U50" i="4"/>
  <c r="U51" i="4"/>
  <c r="U52" i="4"/>
  <c r="U53" i="4"/>
  <c r="AP53" i="4" s="1"/>
  <c r="U54" i="4"/>
  <c r="U55" i="4"/>
  <c r="U56" i="4"/>
  <c r="U57" i="4"/>
  <c r="U58" i="4"/>
  <c r="U59" i="4"/>
  <c r="U60" i="4"/>
  <c r="U61" i="4"/>
  <c r="U62" i="4"/>
  <c r="U63" i="4"/>
  <c r="U64" i="4"/>
  <c r="AP64" i="4" s="1"/>
  <c r="W64" i="6" s="1"/>
  <c r="U65" i="4"/>
  <c r="U66" i="4"/>
  <c r="U67" i="4"/>
  <c r="U68" i="4"/>
  <c r="U69" i="4"/>
  <c r="U70" i="4"/>
  <c r="U71" i="4"/>
  <c r="U72" i="4"/>
  <c r="U73" i="4"/>
  <c r="U74" i="4"/>
  <c r="U75" i="4"/>
  <c r="U76" i="4"/>
  <c r="U77" i="4"/>
  <c r="U78" i="4"/>
  <c r="U79" i="4"/>
  <c r="AP79" i="4" s="1"/>
  <c r="W79" i="6" s="1"/>
  <c r="U80" i="4"/>
  <c r="U81" i="4"/>
  <c r="U82" i="4"/>
  <c r="AP82" i="4" s="1"/>
  <c r="W82" i="6" s="1"/>
  <c r="U83" i="4"/>
  <c r="AP83" i="4" s="1"/>
  <c r="W83" i="6" s="1"/>
  <c r="U84" i="4"/>
  <c r="AP84" i="4" s="1"/>
  <c r="W84" i="6" s="1"/>
  <c r="U85" i="4"/>
  <c r="U86" i="4"/>
  <c r="U87" i="4"/>
  <c r="U88" i="4"/>
  <c r="U89" i="4"/>
  <c r="U90" i="4"/>
  <c r="U91" i="4"/>
  <c r="U92" i="4"/>
  <c r="U93" i="4"/>
  <c r="U94" i="4"/>
  <c r="U95" i="4"/>
  <c r="U96" i="4"/>
  <c r="U97" i="4"/>
  <c r="AP97" i="4" s="1"/>
  <c r="W97" i="6" s="1"/>
  <c r="U98" i="4"/>
  <c r="U99" i="4"/>
  <c r="U100" i="4"/>
  <c r="U101" i="4"/>
  <c r="U102" i="4"/>
  <c r="U103" i="4"/>
  <c r="U104" i="4"/>
  <c r="U105" i="4"/>
  <c r="U106" i="4"/>
  <c r="U107" i="4"/>
  <c r="U108" i="4"/>
  <c r="U109" i="4"/>
  <c r="U110" i="4"/>
  <c r="U111" i="4"/>
  <c r="U112" i="4"/>
  <c r="U113" i="4"/>
  <c r="U114" i="4"/>
  <c r="U115" i="4"/>
  <c r="U116" i="4"/>
  <c r="U117" i="4"/>
  <c r="U118" i="4"/>
  <c r="U119" i="4"/>
  <c r="U120" i="4"/>
  <c r="U121" i="4"/>
  <c r="U122" i="4"/>
  <c r="U123" i="4"/>
  <c r="U124" i="4"/>
  <c r="U125" i="4"/>
  <c r="U126" i="4"/>
  <c r="U127" i="4"/>
  <c r="U128" i="4"/>
  <c r="U129" i="4"/>
  <c r="U130" i="4"/>
  <c r="U131" i="4"/>
  <c r="U132" i="4"/>
  <c r="U133" i="4"/>
  <c r="U134" i="4"/>
  <c r="U135" i="4"/>
  <c r="U136" i="4"/>
  <c r="U137" i="4"/>
  <c r="U138" i="4"/>
  <c r="U139" i="4"/>
  <c r="U140" i="4"/>
  <c r="U141" i="4"/>
  <c r="U142" i="4"/>
  <c r="U143" i="4"/>
  <c r="U144" i="4"/>
  <c r="U145" i="4"/>
  <c r="U146" i="4"/>
  <c r="U147" i="4"/>
  <c r="U148" i="4"/>
  <c r="U149" i="4"/>
  <c r="U150" i="4"/>
  <c r="U151" i="4"/>
  <c r="U152" i="4"/>
  <c r="U153" i="4"/>
  <c r="U154" i="4"/>
  <c r="U155" i="4"/>
  <c r="U156" i="4"/>
  <c r="U157" i="4"/>
  <c r="U158" i="4"/>
  <c r="U159" i="4"/>
  <c r="U160" i="4"/>
  <c r="U161" i="4"/>
  <c r="U162" i="4"/>
  <c r="U163" i="4"/>
  <c r="U164" i="4"/>
  <c r="U165" i="4"/>
  <c r="U166" i="4"/>
  <c r="U167" i="4"/>
  <c r="U168" i="4"/>
  <c r="U169" i="4"/>
  <c r="U170" i="4"/>
  <c r="U171" i="4"/>
  <c r="U172" i="4"/>
  <c r="U173" i="4"/>
  <c r="U174" i="4"/>
  <c r="U175" i="4"/>
  <c r="U176" i="4"/>
  <c r="U177" i="4"/>
  <c r="U178" i="4"/>
  <c r="U179" i="4"/>
  <c r="U180" i="4"/>
  <c r="U181" i="4"/>
  <c r="U182" i="4"/>
  <c r="U183" i="4"/>
  <c r="U184" i="4"/>
  <c r="U185" i="4"/>
  <c r="U186" i="4"/>
  <c r="U187" i="4"/>
  <c r="U188" i="4"/>
  <c r="U189" i="4"/>
  <c r="U190" i="4"/>
  <c r="U191" i="4"/>
  <c r="U192" i="4"/>
  <c r="U193" i="4"/>
  <c r="U194" i="4"/>
  <c r="U195" i="4"/>
  <c r="U196" i="4"/>
  <c r="U197" i="4"/>
  <c r="U198" i="4"/>
  <c r="U199" i="4"/>
  <c r="U200" i="4"/>
  <c r="U201" i="4"/>
  <c r="U202" i="4"/>
  <c r="U203" i="4"/>
  <c r="U204" i="4"/>
  <c r="U205" i="4"/>
  <c r="U206" i="4"/>
  <c r="U207" i="4"/>
  <c r="U208" i="4"/>
  <c r="U209" i="4"/>
  <c r="U210" i="4"/>
  <c r="U211" i="4"/>
  <c r="U212" i="4"/>
  <c r="U213" i="4"/>
  <c r="U214" i="4"/>
  <c r="U215" i="4"/>
  <c r="U216" i="4"/>
  <c r="U217" i="4"/>
  <c r="U218" i="4"/>
  <c r="U219" i="4"/>
  <c r="U220" i="4"/>
  <c r="U221" i="4"/>
  <c r="U222" i="4"/>
  <c r="U223" i="4"/>
  <c r="U224" i="4"/>
  <c r="U225" i="4"/>
  <c r="U226" i="4"/>
  <c r="U227" i="4"/>
  <c r="U228" i="4"/>
  <c r="U229" i="4"/>
  <c r="U230" i="4"/>
  <c r="U231" i="4"/>
  <c r="U232" i="4"/>
  <c r="U233" i="4"/>
  <c r="U234" i="4"/>
  <c r="U235" i="4"/>
  <c r="U236" i="4"/>
  <c r="U237" i="4"/>
  <c r="U238" i="4"/>
  <c r="U239" i="4"/>
  <c r="U240" i="4"/>
  <c r="U241" i="4"/>
  <c r="U242" i="4"/>
  <c r="U243" i="4"/>
  <c r="U244" i="4"/>
  <c r="U245" i="4"/>
  <c r="U246" i="4"/>
  <c r="U247" i="4"/>
  <c r="U248" i="4"/>
  <c r="U249" i="4"/>
  <c r="U250" i="4"/>
  <c r="U251" i="4"/>
  <c r="U252" i="4"/>
  <c r="U253" i="4"/>
  <c r="U254" i="4"/>
  <c r="U255" i="4"/>
  <c r="U256" i="4"/>
  <c r="U257" i="4"/>
  <c r="U258" i="4"/>
  <c r="U259" i="4"/>
  <c r="U260" i="4"/>
  <c r="U261" i="4"/>
  <c r="U262" i="4"/>
  <c r="U263" i="4"/>
  <c r="U264" i="4"/>
  <c r="U265" i="4"/>
  <c r="U266" i="4"/>
  <c r="U267" i="4"/>
  <c r="U268" i="4"/>
  <c r="U269" i="4"/>
  <c r="U270" i="4"/>
  <c r="U271" i="4"/>
  <c r="U272" i="4"/>
  <c r="U273" i="4"/>
  <c r="U274" i="4"/>
  <c r="U275" i="4"/>
  <c r="U276" i="4"/>
  <c r="U277" i="4"/>
  <c r="U278" i="4"/>
  <c r="U279" i="4"/>
  <c r="U280" i="4"/>
  <c r="U281" i="4"/>
  <c r="U282" i="4"/>
  <c r="U283" i="4"/>
  <c r="U284" i="4"/>
  <c r="U285" i="4"/>
  <c r="U286" i="4"/>
  <c r="U287" i="4"/>
  <c r="U288" i="4"/>
  <c r="U289" i="4"/>
  <c r="U290" i="4"/>
  <c r="U291" i="4"/>
  <c r="U292" i="4"/>
  <c r="U293" i="4"/>
  <c r="U294" i="4"/>
  <c r="U295" i="4"/>
  <c r="U296" i="4"/>
  <c r="U297" i="4"/>
  <c r="U298" i="4"/>
  <c r="U299" i="4"/>
  <c r="U300" i="4"/>
  <c r="U301" i="4"/>
  <c r="U302" i="4"/>
  <c r="U303" i="4"/>
  <c r="U304" i="4"/>
  <c r="U305" i="4"/>
  <c r="U306" i="4"/>
  <c r="U307" i="4"/>
  <c r="U308" i="4"/>
  <c r="U309" i="4"/>
  <c r="U310" i="4"/>
  <c r="U311" i="4"/>
  <c r="U312" i="4"/>
  <c r="U313" i="4"/>
  <c r="U314" i="4"/>
  <c r="U315" i="4"/>
  <c r="U316" i="4"/>
  <c r="U317" i="4"/>
  <c r="U318" i="4"/>
  <c r="U319" i="4"/>
  <c r="U320" i="4"/>
  <c r="U321" i="4"/>
  <c r="U322" i="4"/>
  <c r="U323" i="4"/>
  <c r="U324" i="4"/>
  <c r="U325" i="4"/>
  <c r="U326" i="4"/>
  <c r="U327" i="4"/>
  <c r="U328" i="4"/>
  <c r="U329" i="4"/>
  <c r="U330" i="4"/>
  <c r="U331" i="4"/>
  <c r="U332" i="4"/>
  <c r="U333" i="4"/>
  <c r="U334" i="4"/>
  <c r="U335" i="4"/>
  <c r="U336" i="4"/>
  <c r="U337" i="4"/>
  <c r="U338" i="4"/>
  <c r="U339" i="4"/>
  <c r="U340" i="4"/>
  <c r="U341" i="4"/>
  <c r="U342" i="4"/>
  <c r="U343" i="4"/>
  <c r="U344" i="4"/>
  <c r="U345" i="4"/>
  <c r="U346" i="4"/>
  <c r="U347" i="4"/>
  <c r="U348" i="4"/>
  <c r="U349" i="4"/>
  <c r="U350" i="4"/>
  <c r="U351" i="4"/>
  <c r="U352" i="4"/>
  <c r="U353" i="4"/>
  <c r="U354" i="4"/>
  <c r="U355" i="4"/>
  <c r="U356" i="4"/>
  <c r="U357" i="4"/>
  <c r="U358" i="4"/>
  <c r="U359" i="4"/>
  <c r="U360" i="4"/>
  <c r="U361" i="4"/>
  <c r="U362" i="4"/>
  <c r="U363" i="4"/>
  <c r="U364" i="4"/>
  <c r="U365" i="4"/>
  <c r="U366" i="4"/>
  <c r="U367" i="4"/>
  <c r="U368" i="4"/>
  <c r="U369" i="4"/>
  <c r="U370" i="4"/>
  <c r="U371" i="4"/>
  <c r="U372" i="4"/>
  <c r="U373" i="4"/>
  <c r="U374" i="4"/>
  <c r="U375" i="4"/>
  <c r="U376" i="4"/>
  <c r="U377" i="4"/>
  <c r="U378" i="4"/>
  <c r="U379" i="4"/>
  <c r="U380" i="4"/>
  <c r="U381" i="4"/>
  <c r="U382" i="4"/>
  <c r="U383" i="4"/>
  <c r="U384" i="4"/>
  <c r="U385" i="4"/>
  <c r="U386" i="4"/>
  <c r="U387" i="4"/>
  <c r="U388" i="4"/>
  <c r="U389" i="4"/>
  <c r="U390" i="4"/>
  <c r="U391" i="4"/>
  <c r="U392" i="4"/>
  <c r="U393" i="4"/>
  <c r="U394" i="4"/>
  <c r="U395" i="4"/>
  <c r="U396" i="4"/>
  <c r="U397" i="4"/>
  <c r="U398" i="4"/>
  <c r="U399" i="4"/>
  <c r="U400" i="4"/>
  <c r="U401" i="4"/>
  <c r="U402" i="4"/>
  <c r="U403" i="4"/>
  <c r="U404" i="4"/>
  <c r="U405" i="4"/>
  <c r="U406" i="4"/>
  <c r="U407" i="4"/>
  <c r="U408" i="4"/>
  <c r="U409" i="4"/>
  <c r="U410" i="4"/>
  <c r="U411" i="4"/>
  <c r="U412" i="4"/>
  <c r="U413" i="4"/>
  <c r="U414" i="4"/>
  <c r="U415" i="4"/>
  <c r="U416" i="4"/>
  <c r="U417" i="4"/>
  <c r="U418" i="4"/>
  <c r="U419" i="4"/>
  <c r="U420" i="4"/>
  <c r="U421" i="4"/>
  <c r="U422" i="4"/>
  <c r="U423" i="4"/>
  <c r="U424" i="4"/>
  <c r="U425" i="4"/>
  <c r="U426" i="4"/>
  <c r="U427" i="4"/>
  <c r="U428" i="4"/>
  <c r="U429" i="4"/>
  <c r="U430" i="4"/>
  <c r="U431" i="4"/>
  <c r="U432" i="4"/>
  <c r="U433" i="4"/>
  <c r="U434" i="4"/>
  <c r="U435" i="4"/>
  <c r="U436" i="4"/>
  <c r="U437" i="4"/>
  <c r="U438" i="4"/>
  <c r="U439" i="4"/>
  <c r="U440" i="4"/>
  <c r="U441" i="4"/>
  <c r="U442" i="4"/>
  <c r="U443" i="4"/>
  <c r="U444" i="4"/>
  <c r="U445" i="4"/>
  <c r="U446" i="4"/>
  <c r="U447" i="4"/>
  <c r="U448" i="4"/>
  <c r="U449" i="4"/>
  <c r="U450" i="4"/>
  <c r="U451" i="4"/>
  <c r="U452" i="4"/>
  <c r="U453" i="4"/>
  <c r="U454" i="4"/>
  <c r="U455" i="4"/>
  <c r="U456" i="4"/>
  <c r="U457" i="4"/>
  <c r="U458" i="4"/>
  <c r="U459" i="4"/>
  <c r="U460" i="4"/>
  <c r="U461" i="4"/>
  <c r="U462" i="4"/>
  <c r="U463" i="4"/>
  <c r="U464" i="4"/>
  <c r="U465" i="4"/>
  <c r="U466" i="4"/>
  <c r="U467" i="4"/>
  <c r="U468" i="4"/>
  <c r="U469" i="4"/>
  <c r="U470" i="4"/>
  <c r="U471" i="4"/>
  <c r="U472" i="4"/>
  <c r="U473" i="4"/>
  <c r="U474" i="4"/>
  <c r="U475" i="4"/>
  <c r="U476" i="4"/>
  <c r="U477" i="4"/>
  <c r="U478" i="4"/>
  <c r="U479" i="4"/>
  <c r="U480" i="4"/>
  <c r="U481" i="4"/>
  <c r="U482" i="4"/>
  <c r="U483" i="4"/>
  <c r="U484" i="4"/>
  <c r="U485" i="4"/>
  <c r="U486" i="4"/>
  <c r="U487" i="4"/>
  <c r="U488" i="4"/>
  <c r="U489" i="4"/>
  <c r="U490" i="4"/>
  <c r="U491" i="4"/>
  <c r="U492" i="4"/>
  <c r="U493" i="4"/>
  <c r="U494" i="4"/>
  <c r="U495" i="4"/>
  <c r="U496" i="4"/>
  <c r="U497" i="4"/>
  <c r="U498" i="4"/>
  <c r="U499" i="4"/>
  <c r="U500" i="4"/>
  <c r="T3" i="4"/>
  <c r="AO3" i="4" s="1"/>
  <c r="T4" i="4"/>
  <c r="AO4" i="4" s="1"/>
  <c r="T5" i="4"/>
  <c r="T6" i="4"/>
  <c r="AO6" i="4" s="1"/>
  <c r="T7" i="4"/>
  <c r="AO7" i="4" s="1"/>
  <c r="T8" i="4"/>
  <c r="T9" i="4"/>
  <c r="T10" i="4"/>
  <c r="T11" i="4"/>
  <c r="AO11" i="4" s="1"/>
  <c r="T12" i="4"/>
  <c r="AO12" i="4" s="1"/>
  <c r="T13" i="4"/>
  <c r="T14" i="4"/>
  <c r="AO14" i="4" s="1"/>
  <c r="T15" i="4"/>
  <c r="AO15" i="4" s="1"/>
  <c r="T16" i="4"/>
  <c r="AO16" i="4" s="1"/>
  <c r="T17" i="4"/>
  <c r="AO17" i="4" s="1"/>
  <c r="T18" i="4"/>
  <c r="T19" i="4"/>
  <c r="AO19" i="4" s="1"/>
  <c r="T20" i="4"/>
  <c r="V20" i="6" s="1"/>
  <c r="T21" i="4"/>
  <c r="AO21" i="4" s="1"/>
  <c r="T22" i="4"/>
  <c r="AO22" i="4" s="1"/>
  <c r="T23" i="4"/>
  <c r="AO23" i="4" s="1"/>
  <c r="T24" i="4"/>
  <c r="T25" i="4"/>
  <c r="T26" i="4"/>
  <c r="T27" i="4"/>
  <c r="AO27" i="4" s="1"/>
  <c r="T28" i="4"/>
  <c r="AO28" i="4" s="1"/>
  <c r="T29" i="4"/>
  <c r="AO29" i="4" s="1"/>
  <c r="T30" i="4"/>
  <c r="AO30" i="4" s="1"/>
  <c r="T31" i="4"/>
  <c r="T32" i="4"/>
  <c r="T33" i="4"/>
  <c r="T34" i="4"/>
  <c r="T35" i="4"/>
  <c r="T36" i="4"/>
  <c r="AO36" i="4" s="1"/>
  <c r="T37" i="4"/>
  <c r="AO37" i="4" s="1"/>
  <c r="T38" i="4"/>
  <c r="V38" i="6" s="1"/>
  <c r="T39" i="4"/>
  <c r="V39" i="6" s="1"/>
  <c r="T40" i="4"/>
  <c r="T41" i="4"/>
  <c r="T42" i="4"/>
  <c r="T43" i="4"/>
  <c r="AO43" i="4" s="1"/>
  <c r="T44" i="4"/>
  <c r="AO44" i="4" s="1"/>
  <c r="T45" i="4"/>
  <c r="AO45" i="4" s="1"/>
  <c r="T46" i="4"/>
  <c r="AO46" i="4" s="1"/>
  <c r="T47" i="4"/>
  <c r="AO47" i="4" s="1"/>
  <c r="T48" i="4"/>
  <c r="T49" i="4"/>
  <c r="T50" i="4"/>
  <c r="T51" i="4"/>
  <c r="T52" i="4"/>
  <c r="V52" i="6" s="1"/>
  <c r="T53" i="4"/>
  <c r="AO53" i="4" s="1"/>
  <c r="BJ53" i="4" s="1"/>
  <c r="T54" i="4"/>
  <c r="AO54" i="4" s="1"/>
  <c r="T55" i="4"/>
  <c r="AO55" i="4" s="1"/>
  <c r="T56" i="4"/>
  <c r="T57" i="4"/>
  <c r="T58" i="4"/>
  <c r="V58" i="6" s="1"/>
  <c r="T59" i="4"/>
  <c r="AO59" i="4" s="1"/>
  <c r="T60" i="4"/>
  <c r="AO60" i="4" s="1"/>
  <c r="T61" i="4"/>
  <c r="AO61" i="4" s="1"/>
  <c r="T62" i="4"/>
  <c r="AO62" i="4" s="1"/>
  <c r="T63" i="4"/>
  <c r="T64" i="4"/>
  <c r="AO64" i="4" s="1"/>
  <c r="BJ64" i="4" s="1"/>
  <c r="T65" i="4"/>
  <c r="V65" i="4" s="1"/>
  <c r="AQ65" i="4" s="1"/>
  <c r="T66" i="4"/>
  <c r="T67" i="4"/>
  <c r="T68" i="4"/>
  <c r="T69" i="4"/>
  <c r="T70" i="4"/>
  <c r="AO70" i="4" s="1"/>
  <c r="V70" i="6" s="1"/>
  <c r="T71" i="4"/>
  <c r="T72" i="4"/>
  <c r="T73" i="4"/>
  <c r="V73" i="4" s="1"/>
  <c r="AQ73" i="4" s="1"/>
  <c r="T74" i="4"/>
  <c r="T75" i="4"/>
  <c r="T76" i="4"/>
  <c r="T77" i="4"/>
  <c r="T78" i="4"/>
  <c r="T79" i="4"/>
  <c r="AO79" i="4" s="1"/>
  <c r="BJ79" i="4" s="1"/>
  <c r="T80" i="4"/>
  <c r="T81" i="4"/>
  <c r="V81" i="4" s="1"/>
  <c r="AQ81" i="4" s="1"/>
  <c r="T82" i="4"/>
  <c r="AO82" i="4" s="1"/>
  <c r="BJ82" i="4" s="1"/>
  <c r="T83" i="4"/>
  <c r="AO83" i="4" s="1"/>
  <c r="BJ83" i="4" s="1"/>
  <c r="T84" i="4"/>
  <c r="AO84" i="4" s="1"/>
  <c r="BJ84" i="4" s="1"/>
  <c r="T85" i="4"/>
  <c r="T86" i="4"/>
  <c r="T87" i="4"/>
  <c r="T88" i="4"/>
  <c r="T89" i="4"/>
  <c r="V89" i="4" s="1"/>
  <c r="AQ89" i="4" s="1"/>
  <c r="T90" i="4"/>
  <c r="T91" i="4"/>
  <c r="T92" i="4"/>
  <c r="T93" i="4"/>
  <c r="T94" i="4"/>
  <c r="T95" i="4"/>
  <c r="T96" i="4"/>
  <c r="T97" i="4"/>
  <c r="T98" i="4"/>
  <c r="T99" i="4"/>
  <c r="T100" i="4"/>
  <c r="T101" i="4"/>
  <c r="T102" i="4"/>
  <c r="T103" i="4"/>
  <c r="T104" i="4"/>
  <c r="T105" i="4"/>
  <c r="V105" i="4" s="1"/>
  <c r="AQ105" i="4" s="1"/>
  <c r="T106" i="4"/>
  <c r="T107" i="4"/>
  <c r="T108" i="4"/>
  <c r="T109" i="4"/>
  <c r="T110" i="4"/>
  <c r="T111" i="4"/>
  <c r="T112" i="4"/>
  <c r="AO112" i="4" s="1"/>
  <c r="BJ112" i="4" s="1"/>
  <c r="T113" i="4"/>
  <c r="V113" i="4" s="1"/>
  <c r="AQ113" i="4" s="1"/>
  <c r="T114" i="4"/>
  <c r="T115" i="4"/>
  <c r="T116" i="4"/>
  <c r="T117" i="4"/>
  <c r="T118" i="4"/>
  <c r="T119" i="4"/>
  <c r="T120" i="4"/>
  <c r="T121" i="4"/>
  <c r="V121" i="4" s="1"/>
  <c r="AQ121" i="4" s="1"/>
  <c r="T122" i="4"/>
  <c r="T123" i="4"/>
  <c r="T124" i="4"/>
  <c r="T125" i="4"/>
  <c r="T126" i="4"/>
  <c r="T127" i="4"/>
  <c r="T128" i="4"/>
  <c r="T129" i="4"/>
  <c r="V129" i="4" s="1"/>
  <c r="AQ129" i="4" s="1"/>
  <c r="T130" i="4"/>
  <c r="T131" i="4"/>
  <c r="T132" i="4"/>
  <c r="T133" i="4"/>
  <c r="T134" i="4"/>
  <c r="T135" i="4"/>
  <c r="T136" i="4"/>
  <c r="T137" i="4"/>
  <c r="V137" i="4" s="1"/>
  <c r="AQ137" i="4" s="1"/>
  <c r="T138" i="4"/>
  <c r="T139" i="4"/>
  <c r="T140" i="4"/>
  <c r="T141" i="4"/>
  <c r="T142" i="4"/>
  <c r="T143" i="4"/>
  <c r="T144" i="4"/>
  <c r="T145" i="4"/>
  <c r="V145" i="4" s="1"/>
  <c r="AQ145" i="4" s="1"/>
  <c r="T146" i="4"/>
  <c r="T147" i="4"/>
  <c r="T148" i="4"/>
  <c r="T149" i="4"/>
  <c r="T150" i="4"/>
  <c r="T151" i="4"/>
  <c r="T152" i="4"/>
  <c r="T153" i="4"/>
  <c r="V153" i="4" s="1"/>
  <c r="AQ153" i="4" s="1"/>
  <c r="T154" i="4"/>
  <c r="T155" i="4"/>
  <c r="T156" i="4"/>
  <c r="T157" i="4"/>
  <c r="T158" i="4"/>
  <c r="T159" i="4"/>
  <c r="T160" i="4"/>
  <c r="T161" i="4"/>
  <c r="V161" i="4" s="1"/>
  <c r="AQ161" i="4" s="1"/>
  <c r="T162" i="4"/>
  <c r="T163" i="4"/>
  <c r="T164" i="4"/>
  <c r="T165" i="4"/>
  <c r="T166" i="4"/>
  <c r="T167" i="4"/>
  <c r="T168" i="4"/>
  <c r="T169" i="4"/>
  <c r="V169" i="4" s="1"/>
  <c r="AQ169" i="4" s="1"/>
  <c r="T170" i="4"/>
  <c r="T171" i="4"/>
  <c r="T172" i="4"/>
  <c r="T173" i="4"/>
  <c r="T174" i="4"/>
  <c r="T175" i="4"/>
  <c r="T176" i="4"/>
  <c r="T177" i="4"/>
  <c r="V177" i="4" s="1"/>
  <c r="AQ177" i="4" s="1"/>
  <c r="T178" i="4"/>
  <c r="T179" i="4"/>
  <c r="T180" i="4"/>
  <c r="T181" i="4"/>
  <c r="T182" i="4"/>
  <c r="T183" i="4"/>
  <c r="T184" i="4"/>
  <c r="T185" i="4"/>
  <c r="V185" i="4" s="1"/>
  <c r="AQ185" i="4" s="1"/>
  <c r="T186" i="4"/>
  <c r="T187" i="4"/>
  <c r="T188" i="4"/>
  <c r="T189" i="4"/>
  <c r="T190" i="4"/>
  <c r="T191" i="4"/>
  <c r="T192" i="4"/>
  <c r="T193" i="4"/>
  <c r="V193" i="4" s="1"/>
  <c r="AQ193" i="4" s="1"/>
  <c r="T194" i="4"/>
  <c r="T195" i="4"/>
  <c r="T196" i="4"/>
  <c r="T197" i="4"/>
  <c r="T198" i="4"/>
  <c r="T199" i="4"/>
  <c r="T200" i="4"/>
  <c r="T201" i="4"/>
  <c r="V201" i="4" s="1"/>
  <c r="AQ201" i="4" s="1"/>
  <c r="T202" i="4"/>
  <c r="T203" i="4"/>
  <c r="T204" i="4"/>
  <c r="T205" i="4"/>
  <c r="T206" i="4"/>
  <c r="T207" i="4"/>
  <c r="T208" i="4"/>
  <c r="T209" i="4"/>
  <c r="V209" i="4" s="1"/>
  <c r="AQ209" i="4" s="1"/>
  <c r="T210" i="4"/>
  <c r="T211" i="4"/>
  <c r="T212" i="4"/>
  <c r="T213" i="4"/>
  <c r="T214" i="4"/>
  <c r="T215" i="4"/>
  <c r="T216" i="4"/>
  <c r="T217" i="4"/>
  <c r="V217" i="4" s="1"/>
  <c r="AQ217" i="4" s="1"/>
  <c r="T218" i="4"/>
  <c r="T219" i="4"/>
  <c r="T220" i="4"/>
  <c r="T221" i="4"/>
  <c r="T222" i="4"/>
  <c r="T223" i="4"/>
  <c r="T224" i="4"/>
  <c r="T225" i="4"/>
  <c r="V225" i="4" s="1"/>
  <c r="AQ225" i="4" s="1"/>
  <c r="T226" i="4"/>
  <c r="T227" i="4"/>
  <c r="T228" i="4"/>
  <c r="T229" i="4"/>
  <c r="T230" i="4"/>
  <c r="T231" i="4"/>
  <c r="T232" i="4"/>
  <c r="T233" i="4"/>
  <c r="V233" i="4" s="1"/>
  <c r="AQ233" i="4" s="1"/>
  <c r="T234" i="4"/>
  <c r="T235" i="4"/>
  <c r="T236" i="4"/>
  <c r="T237" i="4"/>
  <c r="T238" i="4"/>
  <c r="T239" i="4"/>
  <c r="T240" i="4"/>
  <c r="T241" i="4"/>
  <c r="V241" i="4" s="1"/>
  <c r="AQ241" i="4" s="1"/>
  <c r="T242" i="4"/>
  <c r="T243" i="4"/>
  <c r="T244" i="4"/>
  <c r="T245" i="4"/>
  <c r="T246" i="4"/>
  <c r="T247" i="4"/>
  <c r="T248" i="4"/>
  <c r="T249" i="4"/>
  <c r="V249" i="4" s="1"/>
  <c r="AQ249" i="4" s="1"/>
  <c r="T250" i="4"/>
  <c r="T251" i="4"/>
  <c r="T252" i="4"/>
  <c r="T253" i="4"/>
  <c r="T254" i="4"/>
  <c r="T255" i="4"/>
  <c r="T256" i="4"/>
  <c r="T257" i="4"/>
  <c r="V257" i="4" s="1"/>
  <c r="AQ257" i="4" s="1"/>
  <c r="T258" i="4"/>
  <c r="T259" i="4"/>
  <c r="T260" i="4"/>
  <c r="T261" i="4"/>
  <c r="T262" i="4"/>
  <c r="T263" i="4"/>
  <c r="T264" i="4"/>
  <c r="T265" i="4"/>
  <c r="V265" i="4" s="1"/>
  <c r="AQ265" i="4" s="1"/>
  <c r="T266" i="4"/>
  <c r="T267" i="4"/>
  <c r="T268" i="4"/>
  <c r="T269" i="4"/>
  <c r="T270" i="4"/>
  <c r="T271" i="4"/>
  <c r="T272" i="4"/>
  <c r="T273" i="4"/>
  <c r="V273" i="4" s="1"/>
  <c r="AQ273" i="4" s="1"/>
  <c r="T274" i="4"/>
  <c r="T275" i="4"/>
  <c r="T276" i="4"/>
  <c r="T277" i="4"/>
  <c r="T278" i="4"/>
  <c r="T279" i="4"/>
  <c r="T280" i="4"/>
  <c r="T281" i="4"/>
  <c r="V281" i="4" s="1"/>
  <c r="AQ281" i="4" s="1"/>
  <c r="T282" i="4"/>
  <c r="T283" i="4"/>
  <c r="T284" i="4"/>
  <c r="T285" i="4"/>
  <c r="T286" i="4"/>
  <c r="T287" i="4"/>
  <c r="T288" i="4"/>
  <c r="T289" i="4"/>
  <c r="V289" i="4" s="1"/>
  <c r="AQ289" i="4" s="1"/>
  <c r="T290" i="4"/>
  <c r="T291" i="4"/>
  <c r="T292" i="4"/>
  <c r="T293" i="4"/>
  <c r="T294" i="4"/>
  <c r="T295" i="4"/>
  <c r="T296" i="4"/>
  <c r="T297" i="4"/>
  <c r="V297" i="4" s="1"/>
  <c r="AQ297" i="4" s="1"/>
  <c r="T298" i="4"/>
  <c r="T299" i="4"/>
  <c r="T300" i="4"/>
  <c r="T301" i="4"/>
  <c r="T302" i="4"/>
  <c r="T303" i="4"/>
  <c r="T304" i="4"/>
  <c r="T305" i="4"/>
  <c r="V305" i="4" s="1"/>
  <c r="AQ305" i="4" s="1"/>
  <c r="T306" i="4"/>
  <c r="T307" i="4"/>
  <c r="T308" i="4"/>
  <c r="T309" i="4"/>
  <c r="T310" i="4"/>
  <c r="T311" i="4"/>
  <c r="T312" i="4"/>
  <c r="T313" i="4"/>
  <c r="V313" i="4" s="1"/>
  <c r="AQ313" i="4" s="1"/>
  <c r="T314" i="4"/>
  <c r="T315" i="4"/>
  <c r="T316" i="4"/>
  <c r="T317" i="4"/>
  <c r="T318" i="4"/>
  <c r="T319" i="4"/>
  <c r="T320" i="4"/>
  <c r="T321" i="4"/>
  <c r="V321" i="4" s="1"/>
  <c r="AQ321" i="4" s="1"/>
  <c r="T322" i="4"/>
  <c r="T323" i="4"/>
  <c r="T324" i="4"/>
  <c r="T325" i="4"/>
  <c r="T326" i="4"/>
  <c r="T327" i="4"/>
  <c r="T328" i="4"/>
  <c r="T329" i="4"/>
  <c r="V329" i="4" s="1"/>
  <c r="AQ329" i="4" s="1"/>
  <c r="T330" i="4"/>
  <c r="T331" i="4"/>
  <c r="T332" i="4"/>
  <c r="T333" i="4"/>
  <c r="T334" i="4"/>
  <c r="T335" i="4"/>
  <c r="T336" i="4"/>
  <c r="T337" i="4"/>
  <c r="V337" i="4" s="1"/>
  <c r="AQ337" i="4" s="1"/>
  <c r="T338" i="4"/>
  <c r="T339" i="4"/>
  <c r="T340" i="4"/>
  <c r="T341" i="4"/>
  <c r="T342" i="4"/>
  <c r="T343" i="4"/>
  <c r="T344" i="4"/>
  <c r="T345" i="4"/>
  <c r="V345" i="4" s="1"/>
  <c r="AQ345" i="4" s="1"/>
  <c r="T346" i="4"/>
  <c r="T347" i="4"/>
  <c r="T348" i="4"/>
  <c r="T349" i="4"/>
  <c r="T350" i="4"/>
  <c r="T351" i="4"/>
  <c r="T352" i="4"/>
  <c r="T353" i="4"/>
  <c r="V353" i="4" s="1"/>
  <c r="AQ353" i="4" s="1"/>
  <c r="T354" i="4"/>
  <c r="T355" i="4"/>
  <c r="T356" i="4"/>
  <c r="T357" i="4"/>
  <c r="T358" i="4"/>
  <c r="T359" i="4"/>
  <c r="T360" i="4"/>
  <c r="T361" i="4"/>
  <c r="V361" i="4" s="1"/>
  <c r="AQ361" i="4" s="1"/>
  <c r="T362" i="4"/>
  <c r="T363" i="4"/>
  <c r="T364" i="4"/>
  <c r="T365" i="4"/>
  <c r="T366" i="4"/>
  <c r="T367" i="4"/>
  <c r="T368" i="4"/>
  <c r="T369" i="4"/>
  <c r="V369" i="4" s="1"/>
  <c r="AQ369" i="4" s="1"/>
  <c r="T370" i="4"/>
  <c r="T371" i="4"/>
  <c r="T372" i="4"/>
  <c r="T373" i="4"/>
  <c r="T374" i="4"/>
  <c r="T375" i="4"/>
  <c r="T376" i="4"/>
  <c r="T377" i="4"/>
  <c r="V377" i="4" s="1"/>
  <c r="AQ377" i="4" s="1"/>
  <c r="T378" i="4"/>
  <c r="T379" i="4"/>
  <c r="T380" i="4"/>
  <c r="T381" i="4"/>
  <c r="T382" i="4"/>
  <c r="T383" i="4"/>
  <c r="T384" i="4"/>
  <c r="T385" i="4"/>
  <c r="V385" i="4" s="1"/>
  <c r="AQ385" i="4" s="1"/>
  <c r="T386" i="4"/>
  <c r="T387" i="4"/>
  <c r="T388" i="4"/>
  <c r="T389" i="4"/>
  <c r="T390" i="4"/>
  <c r="T391" i="4"/>
  <c r="T392" i="4"/>
  <c r="T393" i="4"/>
  <c r="V393" i="4" s="1"/>
  <c r="AQ393" i="4" s="1"/>
  <c r="T394" i="4"/>
  <c r="T395" i="4"/>
  <c r="T396" i="4"/>
  <c r="T397" i="4"/>
  <c r="T398" i="4"/>
  <c r="T399" i="4"/>
  <c r="T400" i="4"/>
  <c r="T401" i="4"/>
  <c r="V401" i="4" s="1"/>
  <c r="AQ401" i="4" s="1"/>
  <c r="T402" i="4"/>
  <c r="T403" i="4"/>
  <c r="T404" i="4"/>
  <c r="T405" i="4"/>
  <c r="T406" i="4"/>
  <c r="T407" i="4"/>
  <c r="T408" i="4"/>
  <c r="T409" i="4"/>
  <c r="V409" i="4" s="1"/>
  <c r="AQ409" i="4" s="1"/>
  <c r="T410" i="4"/>
  <c r="T411" i="4"/>
  <c r="T412" i="4"/>
  <c r="T413" i="4"/>
  <c r="T414" i="4"/>
  <c r="T415" i="4"/>
  <c r="T416" i="4"/>
  <c r="T417" i="4"/>
  <c r="V417" i="4" s="1"/>
  <c r="AQ417" i="4" s="1"/>
  <c r="T418" i="4"/>
  <c r="T419" i="4"/>
  <c r="T420" i="4"/>
  <c r="T421" i="4"/>
  <c r="T422" i="4"/>
  <c r="T423" i="4"/>
  <c r="T424" i="4"/>
  <c r="T425" i="4"/>
  <c r="V425" i="4" s="1"/>
  <c r="AQ425" i="4" s="1"/>
  <c r="T426" i="4"/>
  <c r="T427" i="4"/>
  <c r="T428" i="4"/>
  <c r="T429" i="4"/>
  <c r="T430" i="4"/>
  <c r="T431" i="4"/>
  <c r="T432" i="4"/>
  <c r="T433" i="4"/>
  <c r="V433" i="4" s="1"/>
  <c r="AQ433" i="4" s="1"/>
  <c r="T434" i="4"/>
  <c r="T435" i="4"/>
  <c r="T436" i="4"/>
  <c r="T437" i="4"/>
  <c r="T438" i="4"/>
  <c r="T439" i="4"/>
  <c r="T440" i="4"/>
  <c r="T441" i="4"/>
  <c r="V441" i="4" s="1"/>
  <c r="AQ441" i="4" s="1"/>
  <c r="T442" i="4"/>
  <c r="T443" i="4"/>
  <c r="T444" i="4"/>
  <c r="T445" i="4"/>
  <c r="T446" i="4"/>
  <c r="T447" i="4"/>
  <c r="T448" i="4"/>
  <c r="T449" i="4"/>
  <c r="V449" i="4" s="1"/>
  <c r="AQ449" i="4" s="1"/>
  <c r="T450" i="4"/>
  <c r="T451" i="4"/>
  <c r="T452" i="4"/>
  <c r="T453" i="4"/>
  <c r="T454" i="4"/>
  <c r="T455" i="4"/>
  <c r="T456" i="4"/>
  <c r="T457" i="4"/>
  <c r="V457" i="4" s="1"/>
  <c r="AQ457" i="4" s="1"/>
  <c r="T458" i="4"/>
  <c r="T459" i="4"/>
  <c r="T460" i="4"/>
  <c r="T461" i="4"/>
  <c r="T462" i="4"/>
  <c r="T463" i="4"/>
  <c r="T464" i="4"/>
  <c r="T465" i="4"/>
  <c r="V465" i="4" s="1"/>
  <c r="AQ465" i="4" s="1"/>
  <c r="T466" i="4"/>
  <c r="T467" i="4"/>
  <c r="T468" i="4"/>
  <c r="T469" i="4"/>
  <c r="T470" i="4"/>
  <c r="T471" i="4"/>
  <c r="T472" i="4"/>
  <c r="T473" i="4"/>
  <c r="V473" i="4" s="1"/>
  <c r="AQ473" i="4" s="1"/>
  <c r="T474" i="4"/>
  <c r="T475" i="4"/>
  <c r="T476" i="4"/>
  <c r="T477" i="4"/>
  <c r="T478" i="4"/>
  <c r="T479" i="4"/>
  <c r="T480" i="4"/>
  <c r="T481" i="4"/>
  <c r="V481" i="4" s="1"/>
  <c r="AQ481" i="4" s="1"/>
  <c r="T482" i="4"/>
  <c r="T483" i="4"/>
  <c r="T484" i="4"/>
  <c r="T485" i="4"/>
  <c r="T486" i="4"/>
  <c r="T487" i="4"/>
  <c r="T488" i="4"/>
  <c r="T489" i="4"/>
  <c r="V489" i="4" s="1"/>
  <c r="AQ489" i="4" s="1"/>
  <c r="T490" i="4"/>
  <c r="T491" i="4"/>
  <c r="T492" i="4"/>
  <c r="T493" i="4"/>
  <c r="T494" i="4"/>
  <c r="T495" i="4"/>
  <c r="T496" i="4"/>
  <c r="T497" i="4"/>
  <c r="V497" i="4" s="1"/>
  <c r="AQ497" i="4" s="1"/>
  <c r="T498" i="4"/>
  <c r="T499" i="4"/>
  <c r="T500" i="4"/>
  <c r="U2" i="4"/>
  <c r="T2" i="4"/>
  <c r="AO2" i="4" s="1"/>
  <c r="BJ2" i="4" s="1"/>
  <c r="BI101" i="4"/>
  <c r="BI102" i="4"/>
  <c r="BI103" i="4"/>
  <c r="BI104" i="4"/>
  <c r="BI105" i="4"/>
  <c r="BI106" i="4"/>
  <c r="BI107" i="4"/>
  <c r="BI108" i="4"/>
  <c r="BI109" i="4"/>
  <c r="BI110" i="4"/>
  <c r="BI111" i="4"/>
  <c r="BI113" i="4"/>
  <c r="BI114" i="4"/>
  <c r="BI115" i="4"/>
  <c r="BI116" i="4"/>
  <c r="BI117" i="4"/>
  <c r="BI118" i="4"/>
  <c r="BI119" i="4"/>
  <c r="BI120" i="4"/>
  <c r="BI121" i="4"/>
  <c r="BI122" i="4"/>
  <c r="BI123" i="4"/>
  <c r="BI124" i="4"/>
  <c r="BI125" i="4"/>
  <c r="BI126" i="4"/>
  <c r="BI127" i="4"/>
  <c r="BI128" i="4"/>
  <c r="BI129" i="4"/>
  <c r="BI130" i="4"/>
  <c r="BI131" i="4"/>
  <c r="BI132" i="4"/>
  <c r="BI133" i="4"/>
  <c r="BI134" i="4"/>
  <c r="BI135" i="4"/>
  <c r="BI136" i="4"/>
  <c r="BI137" i="4"/>
  <c r="BI138" i="4"/>
  <c r="BI139" i="4"/>
  <c r="BI140" i="4"/>
  <c r="BI141" i="4"/>
  <c r="BI142" i="4"/>
  <c r="BI143" i="4"/>
  <c r="BI144" i="4"/>
  <c r="BI145" i="4"/>
  <c r="BI146" i="4"/>
  <c r="BI147" i="4"/>
  <c r="BI148" i="4"/>
  <c r="BI149" i="4"/>
  <c r="BI150" i="4"/>
  <c r="BI151" i="4"/>
  <c r="BI152" i="4"/>
  <c r="BI153" i="4"/>
  <c r="BI154" i="4"/>
  <c r="BI155" i="4"/>
  <c r="BI156" i="4"/>
  <c r="BI157" i="4"/>
  <c r="BI158" i="4"/>
  <c r="BI159" i="4"/>
  <c r="BI160" i="4"/>
  <c r="BI161" i="4"/>
  <c r="BI162" i="4"/>
  <c r="BI163" i="4"/>
  <c r="BI164" i="4"/>
  <c r="BI165" i="4"/>
  <c r="BI166" i="4"/>
  <c r="BI167" i="4"/>
  <c r="BI168" i="4"/>
  <c r="BI169" i="4"/>
  <c r="BI170" i="4"/>
  <c r="BI171" i="4"/>
  <c r="BI172" i="4"/>
  <c r="BI173" i="4"/>
  <c r="BI174" i="4"/>
  <c r="BI175" i="4"/>
  <c r="BI176" i="4"/>
  <c r="BI177" i="4"/>
  <c r="BI178" i="4"/>
  <c r="BI179" i="4"/>
  <c r="BI180" i="4"/>
  <c r="BI181" i="4"/>
  <c r="BI182" i="4"/>
  <c r="BI183" i="4"/>
  <c r="BI184" i="4"/>
  <c r="BI185" i="4"/>
  <c r="BI186" i="4"/>
  <c r="BI187" i="4"/>
  <c r="BI188" i="4"/>
  <c r="BI189" i="4"/>
  <c r="BI190" i="4"/>
  <c r="BI191" i="4"/>
  <c r="BI192" i="4"/>
  <c r="BI193" i="4"/>
  <c r="BI194" i="4"/>
  <c r="BI195" i="4"/>
  <c r="BI196" i="4"/>
  <c r="BI197" i="4"/>
  <c r="BI198" i="4"/>
  <c r="BI199" i="4"/>
  <c r="BI200" i="4"/>
  <c r="BI201" i="4"/>
  <c r="BI202" i="4"/>
  <c r="BI203" i="4"/>
  <c r="BI204" i="4"/>
  <c r="BI205" i="4"/>
  <c r="BI206" i="4"/>
  <c r="BI207" i="4"/>
  <c r="BI208" i="4"/>
  <c r="BI209" i="4"/>
  <c r="BI210" i="4"/>
  <c r="BI211" i="4"/>
  <c r="BI212" i="4"/>
  <c r="BI213" i="4"/>
  <c r="BI214" i="4"/>
  <c r="BI215" i="4"/>
  <c r="BI216" i="4"/>
  <c r="BI217" i="4"/>
  <c r="BI218" i="4"/>
  <c r="BI219" i="4"/>
  <c r="BI220" i="4"/>
  <c r="BI221" i="4"/>
  <c r="BI222" i="4"/>
  <c r="BI223" i="4"/>
  <c r="BI224" i="4"/>
  <c r="BI225" i="4"/>
  <c r="BI226" i="4"/>
  <c r="BI227" i="4"/>
  <c r="BI228" i="4"/>
  <c r="BI229" i="4"/>
  <c r="BI230" i="4"/>
  <c r="BI231" i="4"/>
  <c r="BI232" i="4"/>
  <c r="BI233" i="4"/>
  <c r="BI234" i="4"/>
  <c r="BI235" i="4"/>
  <c r="BI236" i="4"/>
  <c r="BI237" i="4"/>
  <c r="BI238" i="4"/>
  <c r="BI239" i="4"/>
  <c r="BI240" i="4"/>
  <c r="BI241" i="4"/>
  <c r="BI242" i="4"/>
  <c r="BI243" i="4"/>
  <c r="BI244" i="4"/>
  <c r="BI245" i="4"/>
  <c r="BI246" i="4"/>
  <c r="BI247" i="4"/>
  <c r="BI248" i="4"/>
  <c r="BI249" i="4"/>
  <c r="BI250" i="4"/>
  <c r="BI251" i="4"/>
  <c r="BI252" i="4"/>
  <c r="BI253" i="4"/>
  <c r="BI254" i="4"/>
  <c r="BI255" i="4"/>
  <c r="BI256" i="4"/>
  <c r="BI257" i="4"/>
  <c r="BI258" i="4"/>
  <c r="BI259" i="4"/>
  <c r="BI260" i="4"/>
  <c r="BI261" i="4"/>
  <c r="BI262" i="4"/>
  <c r="BI263" i="4"/>
  <c r="BI264" i="4"/>
  <c r="BI265" i="4"/>
  <c r="BI266" i="4"/>
  <c r="BI267" i="4"/>
  <c r="BI268" i="4"/>
  <c r="BI269" i="4"/>
  <c r="BI270" i="4"/>
  <c r="BI271" i="4"/>
  <c r="BI272" i="4"/>
  <c r="BI273" i="4"/>
  <c r="BI274" i="4"/>
  <c r="BI275" i="4"/>
  <c r="BI276" i="4"/>
  <c r="BI277" i="4"/>
  <c r="BI278" i="4"/>
  <c r="BI279" i="4"/>
  <c r="BI280" i="4"/>
  <c r="BI281" i="4"/>
  <c r="BI282" i="4"/>
  <c r="BI283" i="4"/>
  <c r="BI284" i="4"/>
  <c r="BI285" i="4"/>
  <c r="BI286" i="4"/>
  <c r="BI287" i="4"/>
  <c r="BI288" i="4"/>
  <c r="BI289" i="4"/>
  <c r="BI290" i="4"/>
  <c r="BI291" i="4"/>
  <c r="BI292" i="4"/>
  <c r="BI293" i="4"/>
  <c r="BI294" i="4"/>
  <c r="BI295" i="4"/>
  <c r="BI296" i="4"/>
  <c r="BI297" i="4"/>
  <c r="BI298" i="4"/>
  <c r="BI299" i="4"/>
  <c r="BI300" i="4"/>
  <c r="BI301" i="4"/>
  <c r="BI302" i="4"/>
  <c r="BI303" i="4"/>
  <c r="BI304" i="4"/>
  <c r="BI305" i="4"/>
  <c r="BI306" i="4"/>
  <c r="BI307" i="4"/>
  <c r="BI308" i="4"/>
  <c r="BI309" i="4"/>
  <c r="BI310" i="4"/>
  <c r="BI311" i="4"/>
  <c r="BI312" i="4"/>
  <c r="BI313" i="4"/>
  <c r="BI314" i="4"/>
  <c r="BI315" i="4"/>
  <c r="BI316" i="4"/>
  <c r="BI317" i="4"/>
  <c r="BI318" i="4"/>
  <c r="BI319" i="4"/>
  <c r="BI320" i="4"/>
  <c r="BI321" i="4"/>
  <c r="BI322" i="4"/>
  <c r="BI323" i="4"/>
  <c r="BI324" i="4"/>
  <c r="BI325" i="4"/>
  <c r="BI326" i="4"/>
  <c r="BI327" i="4"/>
  <c r="BI328" i="4"/>
  <c r="BI329" i="4"/>
  <c r="BI330" i="4"/>
  <c r="BI331" i="4"/>
  <c r="BI332" i="4"/>
  <c r="BI333" i="4"/>
  <c r="BI334" i="4"/>
  <c r="BI335" i="4"/>
  <c r="BI336" i="4"/>
  <c r="BI337" i="4"/>
  <c r="BI338" i="4"/>
  <c r="BI339" i="4"/>
  <c r="BI340" i="4"/>
  <c r="BI341" i="4"/>
  <c r="BI342" i="4"/>
  <c r="BI343" i="4"/>
  <c r="BI344" i="4"/>
  <c r="BI345" i="4"/>
  <c r="BI346" i="4"/>
  <c r="BI347" i="4"/>
  <c r="BI348" i="4"/>
  <c r="BI349" i="4"/>
  <c r="BI350" i="4"/>
  <c r="BI351" i="4"/>
  <c r="BI352" i="4"/>
  <c r="BI353" i="4"/>
  <c r="BI354" i="4"/>
  <c r="BI355" i="4"/>
  <c r="BI356" i="4"/>
  <c r="BI357" i="4"/>
  <c r="BI358" i="4"/>
  <c r="BI359" i="4"/>
  <c r="BI360" i="4"/>
  <c r="BI361" i="4"/>
  <c r="BI362" i="4"/>
  <c r="BI363" i="4"/>
  <c r="BI364" i="4"/>
  <c r="BI365" i="4"/>
  <c r="BI366" i="4"/>
  <c r="BI367" i="4"/>
  <c r="BI368" i="4"/>
  <c r="BI369" i="4"/>
  <c r="BI370" i="4"/>
  <c r="BI371" i="4"/>
  <c r="BI372" i="4"/>
  <c r="BI373" i="4"/>
  <c r="BI374" i="4"/>
  <c r="BI375" i="4"/>
  <c r="BI376" i="4"/>
  <c r="BI377" i="4"/>
  <c r="BI378" i="4"/>
  <c r="BI379" i="4"/>
  <c r="BI380" i="4"/>
  <c r="BI381" i="4"/>
  <c r="BI382" i="4"/>
  <c r="BI383" i="4"/>
  <c r="BI384" i="4"/>
  <c r="BI385" i="4"/>
  <c r="BI386" i="4"/>
  <c r="BI387" i="4"/>
  <c r="BI388" i="4"/>
  <c r="BI389" i="4"/>
  <c r="BI390" i="4"/>
  <c r="BI391" i="4"/>
  <c r="BI392" i="4"/>
  <c r="BI393" i="4"/>
  <c r="BI394" i="4"/>
  <c r="BI395" i="4"/>
  <c r="BI396" i="4"/>
  <c r="BI397" i="4"/>
  <c r="BI398" i="4"/>
  <c r="BI399" i="4"/>
  <c r="BI400" i="4"/>
  <c r="BI401" i="4"/>
  <c r="BI402" i="4"/>
  <c r="BI403" i="4"/>
  <c r="BI404" i="4"/>
  <c r="BI405" i="4"/>
  <c r="BI406" i="4"/>
  <c r="BI407" i="4"/>
  <c r="BI408" i="4"/>
  <c r="BI409" i="4"/>
  <c r="BI410" i="4"/>
  <c r="BI411" i="4"/>
  <c r="BI412" i="4"/>
  <c r="BI413" i="4"/>
  <c r="BI414" i="4"/>
  <c r="BI415" i="4"/>
  <c r="BI416" i="4"/>
  <c r="BI417" i="4"/>
  <c r="BI418" i="4"/>
  <c r="BI419" i="4"/>
  <c r="BI420" i="4"/>
  <c r="BI421" i="4"/>
  <c r="BI422" i="4"/>
  <c r="BI423" i="4"/>
  <c r="BI424" i="4"/>
  <c r="BI425" i="4"/>
  <c r="BI426" i="4"/>
  <c r="BI427" i="4"/>
  <c r="BI428" i="4"/>
  <c r="BI429" i="4"/>
  <c r="BI430" i="4"/>
  <c r="BI431" i="4"/>
  <c r="BI432" i="4"/>
  <c r="BI433" i="4"/>
  <c r="BI434" i="4"/>
  <c r="BI435" i="4"/>
  <c r="BI436" i="4"/>
  <c r="BI437" i="4"/>
  <c r="BI438" i="4"/>
  <c r="BI439" i="4"/>
  <c r="BI440" i="4"/>
  <c r="BI441" i="4"/>
  <c r="BI442" i="4"/>
  <c r="BI443" i="4"/>
  <c r="BI444" i="4"/>
  <c r="BI445" i="4"/>
  <c r="BI446" i="4"/>
  <c r="BI447" i="4"/>
  <c r="BI448" i="4"/>
  <c r="BI449" i="4"/>
  <c r="BI450" i="4"/>
  <c r="BI451" i="4"/>
  <c r="BI452" i="4"/>
  <c r="BI453" i="4"/>
  <c r="BI454" i="4"/>
  <c r="BI455" i="4"/>
  <c r="BI456" i="4"/>
  <c r="BI457" i="4"/>
  <c r="BI458" i="4"/>
  <c r="BI459" i="4"/>
  <c r="BI460" i="4"/>
  <c r="BI461" i="4"/>
  <c r="BI462" i="4"/>
  <c r="BI463" i="4"/>
  <c r="BI464" i="4"/>
  <c r="BI465" i="4"/>
  <c r="BI466" i="4"/>
  <c r="BI467" i="4"/>
  <c r="BI468" i="4"/>
  <c r="BI469" i="4"/>
  <c r="BI470" i="4"/>
  <c r="BI471" i="4"/>
  <c r="BI472" i="4"/>
  <c r="BI473" i="4"/>
  <c r="BI474" i="4"/>
  <c r="BI475" i="4"/>
  <c r="BI476" i="4"/>
  <c r="BI477" i="4"/>
  <c r="BI478" i="4"/>
  <c r="BI479" i="4"/>
  <c r="BI480" i="4"/>
  <c r="BI481" i="4"/>
  <c r="BI482" i="4"/>
  <c r="BI483" i="4"/>
  <c r="BI484" i="4"/>
  <c r="BI485" i="4"/>
  <c r="BI486" i="4"/>
  <c r="BI487" i="4"/>
  <c r="BI488" i="4"/>
  <c r="BI489" i="4"/>
  <c r="BI490" i="4"/>
  <c r="BI491" i="4"/>
  <c r="BI492" i="4"/>
  <c r="BI493" i="4"/>
  <c r="BI494" i="4"/>
  <c r="BI495" i="4"/>
  <c r="BI496" i="4"/>
  <c r="BI497" i="4"/>
  <c r="BI498" i="4"/>
  <c r="BI499" i="4"/>
  <c r="BI500" i="4"/>
  <c r="BH101" i="4"/>
  <c r="BH102" i="4"/>
  <c r="BH103" i="4"/>
  <c r="BH104" i="4"/>
  <c r="BH105" i="4"/>
  <c r="BH106" i="4"/>
  <c r="BH107" i="4"/>
  <c r="BH108" i="4"/>
  <c r="BH109" i="4"/>
  <c r="BH110" i="4"/>
  <c r="BH111" i="4"/>
  <c r="BH113" i="4"/>
  <c r="BH114" i="4"/>
  <c r="BH115" i="4"/>
  <c r="BH116" i="4"/>
  <c r="BH117" i="4"/>
  <c r="BH118" i="4"/>
  <c r="BH119" i="4"/>
  <c r="BH120" i="4"/>
  <c r="BH121" i="4"/>
  <c r="BH122" i="4"/>
  <c r="BH123" i="4"/>
  <c r="BH124" i="4"/>
  <c r="BH125" i="4"/>
  <c r="BH126" i="4"/>
  <c r="BH127" i="4"/>
  <c r="BH128" i="4"/>
  <c r="BH129" i="4"/>
  <c r="BH130" i="4"/>
  <c r="BH131" i="4"/>
  <c r="BH132" i="4"/>
  <c r="BH133" i="4"/>
  <c r="BH134" i="4"/>
  <c r="BH135" i="4"/>
  <c r="BH136" i="4"/>
  <c r="BH137" i="4"/>
  <c r="BH138" i="4"/>
  <c r="BH139" i="4"/>
  <c r="BH140" i="4"/>
  <c r="BH141" i="4"/>
  <c r="BH142" i="4"/>
  <c r="BH143" i="4"/>
  <c r="BH144" i="4"/>
  <c r="BH145" i="4"/>
  <c r="BH146" i="4"/>
  <c r="BH147" i="4"/>
  <c r="BH148" i="4"/>
  <c r="BH149" i="4"/>
  <c r="BH150" i="4"/>
  <c r="BH151" i="4"/>
  <c r="BH152" i="4"/>
  <c r="BH153" i="4"/>
  <c r="BH154" i="4"/>
  <c r="BH155" i="4"/>
  <c r="BH156" i="4"/>
  <c r="BH157" i="4"/>
  <c r="BH158" i="4"/>
  <c r="BH159" i="4"/>
  <c r="BH160" i="4"/>
  <c r="BH161" i="4"/>
  <c r="BH162" i="4"/>
  <c r="BH163" i="4"/>
  <c r="BH164" i="4"/>
  <c r="BH165" i="4"/>
  <c r="BH166" i="4"/>
  <c r="BH167" i="4"/>
  <c r="BH168" i="4"/>
  <c r="BH169" i="4"/>
  <c r="BH170" i="4"/>
  <c r="BH171" i="4"/>
  <c r="BH172" i="4"/>
  <c r="BH173" i="4"/>
  <c r="BH174" i="4"/>
  <c r="BH175" i="4"/>
  <c r="BH176" i="4"/>
  <c r="BH177" i="4"/>
  <c r="BH178" i="4"/>
  <c r="BH179" i="4"/>
  <c r="BH180" i="4"/>
  <c r="BH181" i="4"/>
  <c r="BH182" i="4"/>
  <c r="BH183" i="4"/>
  <c r="BH184" i="4"/>
  <c r="BH185" i="4"/>
  <c r="BH186" i="4"/>
  <c r="BH187" i="4"/>
  <c r="BH188" i="4"/>
  <c r="BH189" i="4"/>
  <c r="BH190" i="4"/>
  <c r="BH191" i="4"/>
  <c r="BH192" i="4"/>
  <c r="BH193" i="4"/>
  <c r="BH194" i="4"/>
  <c r="BH195" i="4"/>
  <c r="BH196" i="4"/>
  <c r="BH197" i="4"/>
  <c r="BH198" i="4"/>
  <c r="BH199" i="4"/>
  <c r="BH200" i="4"/>
  <c r="BH201" i="4"/>
  <c r="BH202" i="4"/>
  <c r="BH203" i="4"/>
  <c r="BH204" i="4"/>
  <c r="BH205" i="4"/>
  <c r="BH206" i="4"/>
  <c r="BH207" i="4"/>
  <c r="BH208" i="4"/>
  <c r="BH209" i="4"/>
  <c r="BH210" i="4"/>
  <c r="BH211" i="4"/>
  <c r="BH212" i="4"/>
  <c r="BH213" i="4"/>
  <c r="BH214" i="4"/>
  <c r="BH215" i="4"/>
  <c r="BH216" i="4"/>
  <c r="BH217" i="4"/>
  <c r="BH218" i="4"/>
  <c r="BH219" i="4"/>
  <c r="BH220" i="4"/>
  <c r="BH221" i="4"/>
  <c r="BH222" i="4"/>
  <c r="BH223" i="4"/>
  <c r="BH224" i="4"/>
  <c r="BH225" i="4"/>
  <c r="BH226" i="4"/>
  <c r="BH227" i="4"/>
  <c r="BH228" i="4"/>
  <c r="BH229" i="4"/>
  <c r="BH230" i="4"/>
  <c r="BH231" i="4"/>
  <c r="BH232" i="4"/>
  <c r="BH233" i="4"/>
  <c r="BH234" i="4"/>
  <c r="BH235" i="4"/>
  <c r="BH236" i="4"/>
  <c r="BH237" i="4"/>
  <c r="BH238" i="4"/>
  <c r="BH239" i="4"/>
  <c r="BH240" i="4"/>
  <c r="BH241" i="4"/>
  <c r="BH242" i="4"/>
  <c r="BH243" i="4"/>
  <c r="BH244" i="4"/>
  <c r="BH245" i="4"/>
  <c r="BH246" i="4"/>
  <c r="BH247" i="4"/>
  <c r="BH248" i="4"/>
  <c r="BH249" i="4"/>
  <c r="BH250" i="4"/>
  <c r="BH251" i="4"/>
  <c r="BH252" i="4"/>
  <c r="BH253" i="4"/>
  <c r="BH254" i="4"/>
  <c r="BH255" i="4"/>
  <c r="BH256" i="4"/>
  <c r="BH257" i="4"/>
  <c r="BH258" i="4"/>
  <c r="BH259" i="4"/>
  <c r="BH260" i="4"/>
  <c r="BH261" i="4"/>
  <c r="BH262" i="4"/>
  <c r="BH263" i="4"/>
  <c r="BH264" i="4"/>
  <c r="BH265" i="4"/>
  <c r="BH266" i="4"/>
  <c r="BH267" i="4"/>
  <c r="BH268" i="4"/>
  <c r="BH269" i="4"/>
  <c r="BH270" i="4"/>
  <c r="BH271" i="4"/>
  <c r="BH272" i="4"/>
  <c r="BH273" i="4"/>
  <c r="BH274" i="4"/>
  <c r="BH275" i="4"/>
  <c r="BH276" i="4"/>
  <c r="BH277" i="4"/>
  <c r="BH278" i="4"/>
  <c r="BH279" i="4"/>
  <c r="BH280" i="4"/>
  <c r="BH281" i="4"/>
  <c r="BH282" i="4"/>
  <c r="BH283" i="4"/>
  <c r="BH284" i="4"/>
  <c r="BH285" i="4"/>
  <c r="BH286" i="4"/>
  <c r="BH287" i="4"/>
  <c r="BH288" i="4"/>
  <c r="BH289" i="4"/>
  <c r="BH290" i="4"/>
  <c r="BH291" i="4"/>
  <c r="BH292" i="4"/>
  <c r="BH293" i="4"/>
  <c r="BH294" i="4"/>
  <c r="BH295" i="4"/>
  <c r="BH296" i="4"/>
  <c r="BH297" i="4"/>
  <c r="BH298" i="4"/>
  <c r="BH299" i="4"/>
  <c r="BH300" i="4"/>
  <c r="BH301" i="4"/>
  <c r="BH302" i="4"/>
  <c r="BH303" i="4"/>
  <c r="BH304" i="4"/>
  <c r="BH305" i="4"/>
  <c r="BH306" i="4"/>
  <c r="BH307" i="4"/>
  <c r="BH308" i="4"/>
  <c r="BH309" i="4"/>
  <c r="BH310" i="4"/>
  <c r="BH311" i="4"/>
  <c r="BH312" i="4"/>
  <c r="BH313" i="4"/>
  <c r="BH314" i="4"/>
  <c r="BH315" i="4"/>
  <c r="BH316" i="4"/>
  <c r="BH317" i="4"/>
  <c r="BH318" i="4"/>
  <c r="BH319" i="4"/>
  <c r="BH320" i="4"/>
  <c r="BH321" i="4"/>
  <c r="BH322" i="4"/>
  <c r="BH323" i="4"/>
  <c r="BH324" i="4"/>
  <c r="BH325" i="4"/>
  <c r="BH326" i="4"/>
  <c r="BH327" i="4"/>
  <c r="BH328" i="4"/>
  <c r="BH329" i="4"/>
  <c r="BH330" i="4"/>
  <c r="BH331" i="4"/>
  <c r="BH332" i="4"/>
  <c r="BH333" i="4"/>
  <c r="BH334" i="4"/>
  <c r="BH335" i="4"/>
  <c r="BH336" i="4"/>
  <c r="BH337" i="4"/>
  <c r="BH338" i="4"/>
  <c r="BH339" i="4"/>
  <c r="BH340" i="4"/>
  <c r="BH341" i="4"/>
  <c r="BH342" i="4"/>
  <c r="BH343" i="4"/>
  <c r="BH344" i="4"/>
  <c r="BH345" i="4"/>
  <c r="BH346" i="4"/>
  <c r="BH347" i="4"/>
  <c r="BH348" i="4"/>
  <c r="BH349" i="4"/>
  <c r="BH350" i="4"/>
  <c r="BH351" i="4"/>
  <c r="BH352" i="4"/>
  <c r="BH353" i="4"/>
  <c r="BH354" i="4"/>
  <c r="BH355" i="4"/>
  <c r="BH356" i="4"/>
  <c r="BH357" i="4"/>
  <c r="BH358" i="4"/>
  <c r="BH359" i="4"/>
  <c r="BH360" i="4"/>
  <c r="BH361" i="4"/>
  <c r="BH362" i="4"/>
  <c r="BH363" i="4"/>
  <c r="BH364" i="4"/>
  <c r="BH365" i="4"/>
  <c r="BH366" i="4"/>
  <c r="BH367" i="4"/>
  <c r="BH368" i="4"/>
  <c r="BH369" i="4"/>
  <c r="BH370" i="4"/>
  <c r="BH371" i="4"/>
  <c r="BH372" i="4"/>
  <c r="BH373" i="4"/>
  <c r="BH374" i="4"/>
  <c r="BH375" i="4"/>
  <c r="BH376" i="4"/>
  <c r="BH377" i="4"/>
  <c r="BH378" i="4"/>
  <c r="BH379" i="4"/>
  <c r="BH380" i="4"/>
  <c r="BH381" i="4"/>
  <c r="BH382" i="4"/>
  <c r="BH383" i="4"/>
  <c r="BH384" i="4"/>
  <c r="BH385" i="4"/>
  <c r="BH386" i="4"/>
  <c r="BH387" i="4"/>
  <c r="BH388" i="4"/>
  <c r="BH389" i="4"/>
  <c r="BH390" i="4"/>
  <c r="BH391" i="4"/>
  <c r="BH392" i="4"/>
  <c r="BH393" i="4"/>
  <c r="BH394" i="4"/>
  <c r="BH395" i="4"/>
  <c r="BH396" i="4"/>
  <c r="BH397" i="4"/>
  <c r="BH398" i="4"/>
  <c r="BH399" i="4"/>
  <c r="BH400" i="4"/>
  <c r="BH401" i="4"/>
  <c r="BH402" i="4"/>
  <c r="BH403" i="4"/>
  <c r="BH404" i="4"/>
  <c r="BH405" i="4"/>
  <c r="BH406" i="4"/>
  <c r="BH407" i="4"/>
  <c r="BH408" i="4"/>
  <c r="BH409" i="4"/>
  <c r="BH410" i="4"/>
  <c r="BH411" i="4"/>
  <c r="BH412" i="4"/>
  <c r="BH413" i="4"/>
  <c r="BH414" i="4"/>
  <c r="BH415" i="4"/>
  <c r="BH416" i="4"/>
  <c r="BH417" i="4"/>
  <c r="BH418" i="4"/>
  <c r="BH419" i="4"/>
  <c r="BH420" i="4"/>
  <c r="BH421" i="4"/>
  <c r="BH422" i="4"/>
  <c r="BH423" i="4"/>
  <c r="BH424" i="4"/>
  <c r="BH425" i="4"/>
  <c r="BH426" i="4"/>
  <c r="BH427" i="4"/>
  <c r="BH428" i="4"/>
  <c r="BH429" i="4"/>
  <c r="BH430" i="4"/>
  <c r="BH431" i="4"/>
  <c r="BH432" i="4"/>
  <c r="BH433" i="4"/>
  <c r="BH434" i="4"/>
  <c r="BH435" i="4"/>
  <c r="BH436" i="4"/>
  <c r="BH437" i="4"/>
  <c r="BH438" i="4"/>
  <c r="BH439" i="4"/>
  <c r="BH440" i="4"/>
  <c r="BH441" i="4"/>
  <c r="BH442" i="4"/>
  <c r="BH443" i="4"/>
  <c r="BH444" i="4"/>
  <c r="BH445" i="4"/>
  <c r="BH446" i="4"/>
  <c r="BH447" i="4"/>
  <c r="BH448" i="4"/>
  <c r="BH449" i="4"/>
  <c r="BH450" i="4"/>
  <c r="BH451" i="4"/>
  <c r="BH452" i="4"/>
  <c r="BH453" i="4"/>
  <c r="BH454" i="4"/>
  <c r="BH455" i="4"/>
  <c r="BH456" i="4"/>
  <c r="BH457" i="4"/>
  <c r="BH458" i="4"/>
  <c r="BH459" i="4"/>
  <c r="BH460" i="4"/>
  <c r="BH461" i="4"/>
  <c r="BH462" i="4"/>
  <c r="BH463" i="4"/>
  <c r="BH464" i="4"/>
  <c r="BH465" i="4"/>
  <c r="BH466" i="4"/>
  <c r="BH467" i="4"/>
  <c r="BH468" i="4"/>
  <c r="BH469" i="4"/>
  <c r="BH470" i="4"/>
  <c r="BH471" i="4"/>
  <c r="BH472" i="4"/>
  <c r="BH473" i="4"/>
  <c r="BH474" i="4"/>
  <c r="BH475" i="4"/>
  <c r="BH476" i="4"/>
  <c r="BH477" i="4"/>
  <c r="BH478" i="4"/>
  <c r="BH479" i="4"/>
  <c r="BH480" i="4"/>
  <c r="BH481" i="4"/>
  <c r="BH482" i="4"/>
  <c r="BH483" i="4"/>
  <c r="BH484" i="4"/>
  <c r="BH485" i="4"/>
  <c r="BH486" i="4"/>
  <c r="BH487" i="4"/>
  <c r="BH488" i="4"/>
  <c r="BH489" i="4"/>
  <c r="BH490" i="4"/>
  <c r="BH491" i="4"/>
  <c r="BH492" i="4"/>
  <c r="BH493" i="4"/>
  <c r="BH494" i="4"/>
  <c r="BH495" i="4"/>
  <c r="BH496" i="4"/>
  <c r="BH497" i="4"/>
  <c r="BH498" i="4"/>
  <c r="BH499" i="4"/>
  <c r="BH500" i="4"/>
  <c r="BG101" i="4"/>
  <c r="BG102" i="4"/>
  <c r="BG103" i="4"/>
  <c r="BG104" i="4"/>
  <c r="BG105" i="4"/>
  <c r="BG106" i="4"/>
  <c r="BG107" i="4"/>
  <c r="BG108" i="4"/>
  <c r="BG109" i="4"/>
  <c r="BG110" i="4"/>
  <c r="BG111" i="4"/>
  <c r="BG113" i="4"/>
  <c r="BG114" i="4"/>
  <c r="BG115" i="4"/>
  <c r="BG116" i="4"/>
  <c r="BG117" i="4"/>
  <c r="BG118" i="4"/>
  <c r="BG119" i="4"/>
  <c r="BG120" i="4"/>
  <c r="BG121" i="4"/>
  <c r="BG122" i="4"/>
  <c r="BG123" i="4"/>
  <c r="BG124" i="4"/>
  <c r="BG125" i="4"/>
  <c r="BG126" i="4"/>
  <c r="BG127" i="4"/>
  <c r="BG128" i="4"/>
  <c r="BG129" i="4"/>
  <c r="BG130" i="4"/>
  <c r="BG131" i="4"/>
  <c r="BG132" i="4"/>
  <c r="BG133" i="4"/>
  <c r="BG134" i="4"/>
  <c r="BG135" i="4"/>
  <c r="BG136" i="4"/>
  <c r="BG137" i="4"/>
  <c r="BG138" i="4"/>
  <c r="BG139" i="4"/>
  <c r="BG140" i="4"/>
  <c r="BG141" i="4"/>
  <c r="BG142" i="4"/>
  <c r="BG143" i="4"/>
  <c r="BG144" i="4"/>
  <c r="BG145" i="4"/>
  <c r="BG146" i="4"/>
  <c r="BG147" i="4"/>
  <c r="BG148" i="4"/>
  <c r="BG149" i="4"/>
  <c r="BG150" i="4"/>
  <c r="BG151" i="4"/>
  <c r="BG152" i="4"/>
  <c r="BG153" i="4"/>
  <c r="BG154" i="4"/>
  <c r="BG155" i="4"/>
  <c r="BG156" i="4"/>
  <c r="BG157" i="4"/>
  <c r="BG158" i="4"/>
  <c r="BG159" i="4"/>
  <c r="BG160" i="4"/>
  <c r="BG161" i="4"/>
  <c r="BG162" i="4"/>
  <c r="BG163" i="4"/>
  <c r="BG164" i="4"/>
  <c r="BG165" i="4"/>
  <c r="BG166" i="4"/>
  <c r="BG167" i="4"/>
  <c r="BG168" i="4"/>
  <c r="BG169" i="4"/>
  <c r="BG170" i="4"/>
  <c r="BG171" i="4"/>
  <c r="BG172" i="4"/>
  <c r="BG173" i="4"/>
  <c r="BG174" i="4"/>
  <c r="BG175" i="4"/>
  <c r="BG176" i="4"/>
  <c r="BG177" i="4"/>
  <c r="BG178" i="4"/>
  <c r="BG179" i="4"/>
  <c r="BG180" i="4"/>
  <c r="BG181" i="4"/>
  <c r="BG182" i="4"/>
  <c r="BG183" i="4"/>
  <c r="BG184" i="4"/>
  <c r="BG185" i="4"/>
  <c r="BG186" i="4"/>
  <c r="BG187" i="4"/>
  <c r="BG188" i="4"/>
  <c r="BG189" i="4"/>
  <c r="BG190" i="4"/>
  <c r="BG191" i="4"/>
  <c r="BG192" i="4"/>
  <c r="BG193" i="4"/>
  <c r="BG194" i="4"/>
  <c r="BG195" i="4"/>
  <c r="BG196" i="4"/>
  <c r="BG197" i="4"/>
  <c r="BG198" i="4"/>
  <c r="BG199" i="4"/>
  <c r="BG200" i="4"/>
  <c r="BG201" i="4"/>
  <c r="BG202" i="4"/>
  <c r="BG203" i="4"/>
  <c r="BG204" i="4"/>
  <c r="BG205" i="4"/>
  <c r="BG206" i="4"/>
  <c r="BG207" i="4"/>
  <c r="BG208" i="4"/>
  <c r="BG209" i="4"/>
  <c r="BG210" i="4"/>
  <c r="BG211" i="4"/>
  <c r="BG212" i="4"/>
  <c r="BG213" i="4"/>
  <c r="BG214" i="4"/>
  <c r="BG215" i="4"/>
  <c r="BG216" i="4"/>
  <c r="BG217" i="4"/>
  <c r="BG218" i="4"/>
  <c r="BG219" i="4"/>
  <c r="BG220" i="4"/>
  <c r="BG221" i="4"/>
  <c r="BG222" i="4"/>
  <c r="BG223" i="4"/>
  <c r="BG224" i="4"/>
  <c r="BG225" i="4"/>
  <c r="BG226" i="4"/>
  <c r="BG227" i="4"/>
  <c r="BG228" i="4"/>
  <c r="BG229" i="4"/>
  <c r="BG230" i="4"/>
  <c r="BG231" i="4"/>
  <c r="BG232" i="4"/>
  <c r="BG233" i="4"/>
  <c r="BG234" i="4"/>
  <c r="BG235" i="4"/>
  <c r="BG236" i="4"/>
  <c r="BG237" i="4"/>
  <c r="BG238" i="4"/>
  <c r="BG239" i="4"/>
  <c r="BG240" i="4"/>
  <c r="BG241" i="4"/>
  <c r="BG242" i="4"/>
  <c r="BG243" i="4"/>
  <c r="BG244" i="4"/>
  <c r="BG245" i="4"/>
  <c r="BG246" i="4"/>
  <c r="BG247" i="4"/>
  <c r="BG248" i="4"/>
  <c r="BG249" i="4"/>
  <c r="BG250" i="4"/>
  <c r="BG251" i="4"/>
  <c r="BG252" i="4"/>
  <c r="BG253" i="4"/>
  <c r="BG254" i="4"/>
  <c r="BG255" i="4"/>
  <c r="BG256" i="4"/>
  <c r="BG257" i="4"/>
  <c r="BG258" i="4"/>
  <c r="BG259" i="4"/>
  <c r="BG260" i="4"/>
  <c r="BG261" i="4"/>
  <c r="BG262" i="4"/>
  <c r="BG263" i="4"/>
  <c r="BG264" i="4"/>
  <c r="BG265" i="4"/>
  <c r="BG266" i="4"/>
  <c r="BG267" i="4"/>
  <c r="BG268" i="4"/>
  <c r="BG269" i="4"/>
  <c r="BG270" i="4"/>
  <c r="BG271" i="4"/>
  <c r="BG272" i="4"/>
  <c r="BG273" i="4"/>
  <c r="BG274" i="4"/>
  <c r="BG275" i="4"/>
  <c r="BG276" i="4"/>
  <c r="BG277" i="4"/>
  <c r="BG278" i="4"/>
  <c r="BG279" i="4"/>
  <c r="BG280" i="4"/>
  <c r="BG281" i="4"/>
  <c r="BG282" i="4"/>
  <c r="BG283" i="4"/>
  <c r="BG284" i="4"/>
  <c r="BG285" i="4"/>
  <c r="BG286" i="4"/>
  <c r="BG287" i="4"/>
  <c r="BG288" i="4"/>
  <c r="BG289" i="4"/>
  <c r="BG290" i="4"/>
  <c r="BG291" i="4"/>
  <c r="BG292" i="4"/>
  <c r="BG293" i="4"/>
  <c r="BG294" i="4"/>
  <c r="BG295" i="4"/>
  <c r="BG296" i="4"/>
  <c r="BG297" i="4"/>
  <c r="BG298" i="4"/>
  <c r="BG299" i="4"/>
  <c r="BG300" i="4"/>
  <c r="BG301" i="4"/>
  <c r="BG302" i="4"/>
  <c r="BG303" i="4"/>
  <c r="BG304" i="4"/>
  <c r="BG305" i="4"/>
  <c r="BG306" i="4"/>
  <c r="BG307" i="4"/>
  <c r="BG308" i="4"/>
  <c r="BG309" i="4"/>
  <c r="BG310" i="4"/>
  <c r="BG311" i="4"/>
  <c r="BG312" i="4"/>
  <c r="BG313" i="4"/>
  <c r="BG314" i="4"/>
  <c r="BG315" i="4"/>
  <c r="BG316" i="4"/>
  <c r="BG317" i="4"/>
  <c r="BG318" i="4"/>
  <c r="BG319" i="4"/>
  <c r="BG320" i="4"/>
  <c r="BG321" i="4"/>
  <c r="BG322" i="4"/>
  <c r="BG323" i="4"/>
  <c r="BG324" i="4"/>
  <c r="BG325" i="4"/>
  <c r="BG326" i="4"/>
  <c r="BG327" i="4"/>
  <c r="BG328" i="4"/>
  <c r="BG329" i="4"/>
  <c r="BG330" i="4"/>
  <c r="BG331" i="4"/>
  <c r="BG332" i="4"/>
  <c r="BG333" i="4"/>
  <c r="BG334" i="4"/>
  <c r="BG335" i="4"/>
  <c r="BG336" i="4"/>
  <c r="BG337" i="4"/>
  <c r="BG338" i="4"/>
  <c r="BG339" i="4"/>
  <c r="BG340" i="4"/>
  <c r="BG341" i="4"/>
  <c r="BG342" i="4"/>
  <c r="BG343" i="4"/>
  <c r="BG344" i="4"/>
  <c r="BG345" i="4"/>
  <c r="BG346" i="4"/>
  <c r="BG347" i="4"/>
  <c r="BG348" i="4"/>
  <c r="BG349" i="4"/>
  <c r="BG350" i="4"/>
  <c r="BG351" i="4"/>
  <c r="BG352" i="4"/>
  <c r="BG353" i="4"/>
  <c r="BG354" i="4"/>
  <c r="BG355" i="4"/>
  <c r="BG356" i="4"/>
  <c r="BG357" i="4"/>
  <c r="BG358" i="4"/>
  <c r="BG359" i="4"/>
  <c r="BG360" i="4"/>
  <c r="BG361" i="4"/>
  <c r="BG362" i="4"/>
  <c r="BG363" i="4"/>
  <c r="BG364" i="4"/>
  <c r="BG365" i="4"/>
  <c r="BG366" i="4"/>
  <c r="BG367" i="4"/>
  <c r="BG368" i="4"/>
  <c r="BG369" i="4"/>
  <c r="BG370" i="4"/>
  <c r="BG371" i="4"/>
  <c r="BG372" i="4"/>
  <c r="BG373" i="4"/>
  <c r="BG374" i="4"/>
  <c r="BG375" i="4"/>
  <c r="BG376" i="4"/>
  <c r="BG377" i="4"/>
  <c r="BG378" i="4"/>
  <c r="BG379" i="4"/>
  <c r="BG380" i="4"/>
  <c r="BG381" i="4"/>
  <c r="BG382" i="4"/>
  <c r="BG383" i="4"/>
  <c r="BG384" i="4"/>
  <c r="BG385" i="4"/>
  <c r="BG386" i="4"/>
  <c r="BG387" i="4"/>
  <c r="BG388" i="4"/>
  <c r="BG389" i="4"/>
  <c r="BG390" i="4"/>
  <c r="BG391" i="4"/>
  <c r="BG392" i="4"/>
  <c r="BG393" i="4"/>
  <c r="BG394" i="4"/>
  <c r="BG395" i="4"/>
  <c r="BG396" i="4"/>
  <c r="BG397" i="4"/>
  <c r="BG398" i="4"/>
  <c r="BG399" i="4"/>
  <c r="BG400" i="4"/>
  <c r="BG401" i="4"/>
  <c r="BG402" i="4"/>
  <c r="BG403" i="4"/>
  <c r="BG404" i="4"/>
  <c r="BG405" i="4"/>
  <c r="BG406" i="4"/>
  <c r="BG407" i="4"/>
  <c r="BG408" i="4"/>
  <c r="BG409" i="4"/>
  <c r="BG410" i="4"/>
  <c r="BG411" i="4"/>
  <c r="BG412" i="4"/>
  <c r="BG413" i="4"/>
  <c r="BG414" i="4"/>
  <c r="BG415" i="4"/>
  <c r="BG416" i="4"/>
  <c r="BG417" i="4"/>
  <c r="BG418" i="4"/>
  <c r="BG419" i="4"/>
  <c r="BG420" i="4"/>
  <c r="BG421" i="4"/>
  <c r="BG422" i="4"/>
  <c r="BG423" i="4"/>
  <c r="BG424" i="4"/>
  <c r="BG425" i="4"/>
  <c r="BG426" i="4"/>
  <c r="BG427" i="4"/>
  <c r="BG428" i="4"/>
  <c r="BG429" i="4"/>
  <c r="BG430" i="4"/>
  <c r="BG431" i="4"/>
  <c r="BG432" i="4"/>
  <c r="BG433" i="4"/>
  <c r="BG434" i="4"/>
  <c r="BG435" i="4"/>
  <c r="BG436" i="4"/>
  <c r="BG437" i="4"/>
  <c r="BG438" i="4"/>
  <c r="BG439" i="4"/>
  <c r="BG440" i="4"/>
  <c r="BG441" i="4"/>
  <c r="BG442" i="4"/>
  <c r="BG443" i="4"/>
  <c r="BG444" i="4"/>
  <c r="BG445" i="4"/>
  <c r="BG446" i="4"/>
  <c r="BG447" i="4"/>
  <c r="BG448" i="4"/>
  <c r="BG449" i="4"/>
  <c r="BG450" i="4"/>
  <c r="BG451" i="4"/>
  <c r="BG452" i="4"/>
  <c r="BG453" i="4"/>
  <c r="BG454" i="4"/>
  <c r="BG455" i="4"/>
  <c r="BG456" i="4"/>
  <c r="BG457" i="4"/>
  <c r="BG458" i="4"/>
  <c r="BG459" i="4"/>
  <c r="BG460" i="4"/>
  <c r="BG461" i="4"/>
  <c r="BG462" i="4"/>
  <c r="BG463" i="4"/>
  <c r="BG464" i="4"/>
  <c r="BG465" i="4"/>
  <c r="BG466" i="4"/>
  <c r="BG467" i="4"/>
  <c r="BG468" i="4"/>
  <c r="BG469" i="4"/>
  <c r="BG470" i="4"/>
  <c r="BG471" i="4"/>
  <c r="BG472" i="4"/>
  <c r="BG473" i="4"/>
  <c r="BG474" i="4"/>
  <c r="BG475" i="4"/>
  <c r="BG476" i="4"/>
  <c r="BG477" i="4"/>
  <c r="BG478" i="4"/>
  <c r="BG479" i="4"/>
  <c r="BG480" i="4"/>
  <c r="BG481" i="4"/>
  <c r="BG482" i="4"/>
  <c r="BG483" i="4"/>
  <c r="BG484" i="4"/>
  <c r="BG485" i="4"/>
  <c r="BG486" i="4"/>
  <c r="BG487" i="4"/>
  <c r="BG488" i="4"/>
  <c r="BG489" i="4"/>
  <c r="BG490" i="4"/>
  <c r="BG491" i="4"/>
  <c r="BG492" i="4"/>
  <c r="BG493" i="4"/>
  <c r="BG494" i="4"/>
  <c r="BG495" i="4"/>
  <c r="BG496" i="4"/>
  <c r="BG497" i="4"/>
  <c r="BG498" i="4"/>
  <c r="BG499" i="4"/>
  <c r="BG500" i="4"/>
  <c r="BF101" i="4"/>
  <c r="BF102" i="4"/>
  <c r="BF103" i="4"/>
  <c r="BF104" i="4"/>
  <c r="BF105" i="4"/>
  <c r="BF106" i="4"/>
  <c r="BF107" i="4"/>
  <c r="BF108" i="4"/>
  <c r="BF109" i="4"/>
  <c r="BF110" i="4"/>
  <c r="BF111" i="4"/>
  <c r="BF113" i="4"/>
  <c r="BF114" i="4"/>
  <c r="BF115" i="4"/>
  <c r="BF116" i="4"/>
  <c r="BF117" i="4"/>
  <c r="BF118" i="4"/>
  <c r="BF119" i="4"/>
  <c r="BF120" i="4"/>
  <c r="BF121" i="4"/>
  <c r="BF122" i="4"/>
  <c r="BF123" i="4"/>
  <c r="BF124" i="4"/>
  <c r="BF125" i="4"/>
  <c r="BF126" i="4"/>
  <c r="BF127" i="4"/>
  <c r="BF128" i="4"/>
  <c r="BF129" i="4"/>
  <c r="BF130" i="4"/>
  <c r="BF131" i="4"/>
  <c r="BF132" i="4"/>
  <c r="BF133" i="4"/>
  <c r="BF134" i="4"/>
  <c r="BF135" i="4"/>
  <c r="BF136" i="4"/>
  <c r="BF137" i="4"/>
  <c r="BF138" i="4"/>
  <c r="BF139" i="4"/>
  <c r="BF140" i="4"/>
  <c r="BF141" i="4"/>
  <c r="BF142" i="4"/>
  <c r="BF143" i="4"/>
  <c r="BF144" i="4"/>
  <c r="BF145" i="4"/>
  <c r="BF146" i="4"/>
  <c r="BF147" i="4"/>
  <c r="BF148" i="4"/>
  <c r="BF149" i="4"/>
  <c r="BF150" i="4"/>
  <c r="BF151" i="4"/>
  <c r="BF152" i="4"/>
  <c r="BF153" i="4"/>
  <c r="BF154" i="4"/>
  <c r="BF155" i="4"/>
  <c r="BF156" i="4"/>
  <c r="BF157" i="4"/>
  <c r="BF158" i="4"/>
  <c r="BF159" i="4"/>
  <c r="BF160" i="4"/>
  <c r="BF161" i="4"/>
  <c r="BF162" i="4"/>
  <c r="BF163" i="4"/>
  <c r="BF164" i="4"/>
  <c r="BF165" i="4"/>
  <c r="BF166" i="4"/>
  <c r="BF167" i="4"/>
  <c r="BF168" i="4"/>
  <c r="BF169" i="4"/>
  <c r="BF170" i="4"/>
  <c r="BF171" i="4"/>
  <c r="BF172" i="4"/>
  <c r="BF173" i="4"/>
  <c r="BF174" i="4"/>
  <c r="BF175" i="4"/>
  <c r="BF176" i="4"/>
  <c r="BF177" i="4"/>
  <c r="BF178" i="4"/>
  <c r="BF179" i="4"/>
  <c r="BF180" i="4"/>
  <c r="BF181" i="4"/>
  <c r="BF182" i="4"/>
  <c r="BF183" i="4"/>
  <c r="BF184" i="4"/>
  <c r="BF185" i="4"/>
  <c r="BF186" i="4"/>
  <c r="BF187" i="4"/>
  <c r="BF188" i="4"/>
  <c r="BF189" i="4"/>
  <c r="BF190" i="4"/>
  <c r="BF191" i="4"/>
  <c r="BF192" i="4"/>
  <c r="BF193" i="4"/>
  <c r="BF194" i="4"/>
  <c r="BF195" i="4"/>
  <c r="BF196" i="4"/>
  <c r="BF197" i="4"/>
  <c r="BF198" i="4"/>
  <c r="BF199" i="4"/>
  <c r="BF200" i="4"/>
  <c r="BF201" i="4"/>
  <c r="BF202" i="4"/>
  <c r="BF203" i="4"/>
  <c r="BF204" i="4"/>
  <c r="BF205" i="4"/>
  <c r="BF206" i="4"/>
  <c r="BF207" i="4"/>
  <c r="BF208" i="4"/>
  <c r="BF209" i="4"/>
  <c r="BF210" i="4"/>
  <c r="BF211" i="4"/>
  <c r="BF212" i="4"/>
  <c r="BF213" i="4"/>
  <c r="BF214" i="4"/>
  <c r="BF215" i="4"/>
  <c r="BF216" i="4"/>
  <c r="BF217" i="4"/>
  <c r="BF218" i="4"/>
  <c r="BF219" i="4"/>
  <c r="BF220" i="4"/>
  <c r="BF221" i="4"/>
  <c r="BF222" i="4"/>
  <c r="BF223" i="4"/>
  <c r="BF224" i="4"/>
  <c r="BF225" i="4"/>
  <c r="BF226" i="4"/>
  <c r="BF227" i="4"/>
  <c r="BF228" i="4"/>
  <c r="BF229" i="4"/>
  <c r="BF230" i="4"/>
  <c r="BF231" i="4"/>
  <c r="BF232" i="4"/>
  <c r="BF233" i="4"/>
  <c r="BF234" i="4"/>
  <c r="BF235" i="4"/>
  <c r="BF236" i="4"/>
  <c r="BF237" i="4"/>
  <c r="BF238" i="4"/>
  <c r="BF239" i="4"/>
  <c r="BF240" i="4"/>
  <c r="BF241" i="4"/>
  <c r="BF242" i="4"/>
  <c r="BF243" i="4"/>
  <c r="BF244" i="4"/>
  <c r="BF245" i="4"/>
  <c r="BF246" i="4"/>
  <c r="BF247" i="4"/>
  <c r="BF248" i="4"/>
  <c r="BF249" i="4"/>
  <c r="BF250" i="4"/>
  <c r="BF251" i="4"/>
  <c r="BF252" i="4"/>
  <c r="BF253" i="4"/>
  <c r="BF254" i="4"/>
  <c r="BF255" i="4"/>
  <c r="BF256" i="4"/>
  <c r="BF257" i="4"/>
  <c r="BF258" i="4"/>
  <c r="BF259" i="4"/>
  <c r="BF260" i="4"/>
  <c r="BF261" i="4"/>
  <c r="BF262" i="4"/>
  <c r="BF263" i="4"/>
  <c r="BF264" i="4"/>
  <c r="BF265" i="4"/>
  <c r="BF266" i="4"/>
  <c r="BF267" i="4"/>
  <c r="BF268" i="4"/>
  <c r="BF269" i="4"/>
  <c r="BF270" i="4"/>
  <c r="BF271" i="4"/>
  <c r="BF272" i="4"/>
  <c r="BF273" i="4"/>
  <c r="BF274" i="4"/>
  <c r="BF275" i="4"/>
  <c r="BF276" i="4"/>
  <c r="BF277" i="4"/>
  <c r="BF278" i="4"/>
  <c r="BF279" i="4"/>
  <c r="BF280" i="4"/>
  <c r="BF281" i="4"/>
  <c r="BF282" i="4"/>
  <c r="BF283" i="4"/>
  <c r="BF284" i="4"/>
  <c r="BF285" i="4"/>
  <c r="BF286" i="4"/>
  <c r="BF287" i="4"/>
  <c r="BF288" i="4"/>
  <c r="BF289" i="4"/>
  <c r="BF290" i="4"/>
  <c r="BF291" i="4"/>
  <c r="BF292" i="4"/>
  <c r="BF293" i="4"/>
  <c r="BF294" i="4"/>
  <c r="BF295" i="4"/>
  <c r="BF296" i="4"/>
  <c r="BF297" i="4"/>
  <c r="BF298" i="4"/>
  <c r="BF299" i="4"/>
  <c r="BF300" i="4"/>
  <c r="BF301" i="4"/>
  <c r="BF302" i="4"/>
  <c r="BF303" i="4"/>
  <c r="BF304" i="4"/>
  <c r="BF305" i="4"/>
  <c r="BF306" i="4"/>
  <c r="BF307" i="4"/>
  <c r="BF308" i="4"/>
  <c r="BF309" i="4"/>
  <c r="BF310" i="4"/>
  <c r="BF311" i="4"/>
  <c r="BF312" i="4"/>
  <c r="BF313" i="4"/>
  <c r="BF314" i="4"/>
  <c r="BF315" i="4"/>
  <c r="BF316" i="4"/>
  <c r="BF317" i="4"/>
  <c r="BF318" i="4"/>
  <c r="BF319" i="4"/>
  <c r="BF320" i="4"/>
  <c r="BF321" i="4"/>
  <c r="BF322" i="4"/>
  <c r="BF323" i="4"/>
  <c r="BF324" i="4"/>
  <c r="BF325" i="4"/>
  <c r="BF326" i="4"/>
  <c r="BF327" i="4"/>
  <c r="BF328" i="4"/>
  <c r="BF329" i="4"/>
  <c r="BF330" i="4"/>
  <c r="BF331" i="4"/>
  <c r="BF332" i="4"/>
  <c r="BF333" i="4"/>
  <c r="BF334" i="4"/>
  <c r="BF335" i="4"/>
  <c r="BF336" i="4"/>
  <c r="BF337" i="4"/>
  <c r="BF338" i="4"/>
  <c r="BF339" i="4"/>
  <c r="BF340" i="4"/>
  <c r="BF341" i="4"/>
  <c r="BF342" i="4"/>
  <c r="BF343" i="4"/>
  <c r="BF344" i="4"/>
  <c r="BF345" i="4"/>
  <c r="BF346" i="4"/>
  <c r="BF347" i="4"/>
  <c r="BF348" i="4"/>
  <c r="BF349" i="4"/>
  <c r="BF350" i="4"/>
  <c r="BF351" i="4"/>
  <c r="BF352" i="4"/>
  <c r="BF353" i="4"/>
  <c r="BF354" i="4"/>
  <c r="BF355" i="4"/>
  <c r="BF356" i="4"/>
  <c r="BF357" i="4"/>
  <c r="BF358" i="4"/>
  <c r="BF359" i="4"/>
  <c r="BF360" i="4"/>
  <c r="BF361" i="4"/>
  <c r="BF362" i="4"/>
  <c r="BF363" i="4"/>
  <c r="BF364" i="4"/>
  <c r="BF365" i="4"/>
  <c r="BF366" i="4"/>
  <c r="BF367" i="4"/>
  <c r="BF368" i="4"/>
  <c r="BF369" i="4"/>
  <c r="BF370" i="4"/>
  <c r="BF371" i="4"/>
  <c r="BF372" i="4"/>
  <c r="BF373" i="4"/>
  <c r="BF374" i="4"/>
  <c r="BF375" i="4"/>
  <c r="BF376" i="4"/>
  <c r="BF377" i="4"/>
  <c r="BF378" i="4"/>
  <c r="BF379" i="4"/>
  <c r="BF380" i="4"/>
  <c r="BF381" i="4"/>
  <c r="BF382" i="4"/>
  <c r="BF383" i="4"/>
  <c r="BF384" i="4"/>
  <c r="BF385" i="4"/>
  <c r="BF386" i="4"/>
  <c r="BF387" i="4"/>
  <c r="BF388" i="4"/>
  <c r="BF389" i="4"/>
  <c r="BF390" i="4"/>
  <c r="BF391" i="4"/>
  <c r="BF392" i="4"/>
  <c r="BF393" i="4"/>
  <c r="BF394" i="4"/>
  <c r="BF395" i="4"/>
  <c r="BF396" i="4"/>
  <c r="BF397" i="4"/>
  <c r="BF398" i="4"/>
  <c r="BF399" i="4"/>
  <c r="BF400" i="4"/>
  <c r="BF401" i="4"/>
  <c r="BF402" i="4"/>
  <c r="BF403" i="4"/>
  <c r="BF404" i="4"/>
  <c r="BF405" i="4"/>
  <c r="BF406" i="4"/>
  <c r="BF407" i="4"/>
  <c r="BF408" i="4"/>
  <c r="BF409" i="4"/>
  <c r="BF410" i="4"/>
  <c r="BF411" i="4"/>
  <c r="BF412" i="4"/>
  <c r="BF413" i="4"/>
  <c r="BF414" i="4"/>
  <c r="BF415" i="4"/>
  <c r="BF416" i="4"/>
  <c r="BF417" i="4"/>
  <c r="BF418" i="4"/>
  <c r="BF419" i="4"/>
  <c r="BF420" i="4"/>
  <c r="BF421" i="4"/>
  <c r="BF422" i="4"/>
  <c r="BF423" i="4"/>
  <c r="BF424" i="4"/>
  <c r="BF425" i="4"/>
  <c r="BF426" i="4"/>
  <c r="BF427" i="4"/>
  <c r="BF428" i="4"/>
  <c r="BF429" i="4"/>
  <c r="BF430" i="4"/>
  <c r="BF431" i="4"/>
  <c r="BF432" i="4"/>
  <c r="BF433" i="4"/>
  <c r="BF434" i="4"/>
  <c r="BF435" i="4"/>
  <c r="BF436" i="4"/>
  <c r="BF437" i="4"/>
  <c r="BF438" i="4"/>
  <c r="BF439" i="4"/>
  <c r="BF440" i="4"/>
  <c r="BF441" i="4"/>
  <c r="BF442" i="4"/>
  <c r="BF443" i="4"/>
  <c r="BF444" i="4"/>
  <c r="BF445" i="4"/>
  <c r="BF446" i="4"/>
  <c r="BF447" i="4"/>
  <c r="BF448" i="4"/>
  <c r="BF449" i="4"/>
  <c r="BF450" i="4"/>
  <c r="BF451" i="4"/>
  <c r="BF452" i="4"/>
  <c r="BF453" i="4"/>
  <c r="BF454" i="4"/>
  <c r="BF455" i="4"/>
  <c r="BF456" i="4"/>
  <c r="BF457" i="4"/>
  <c r="BF458" i="4"/>
  <c r="BF459" i="4"/>
  <c r="BF460" i="4"/>
  <c r="BF461" i="4"/>
  <c r="BF462" i="4"/>
  <c r="BF463" i="4"/>
  <c r="BF464" i="4"/>
  <c r="BF465" i="4"/>
  <c r="BF466" i="4"/>
  <c r="BF467" i="4"/>
  <c r="BF468" i="4"/>
  <c r="BF469" i="4"/>
  <c r="BF470" i="4"/>
  <c r="BF471" i="4"/>
  <c r="BF472" i="4"/>
  <c r="BF473" i="4"/>
  <c r="BF474" i="4"/>
  <c r="BF475" i="4"/>
  <c r="BF476" i="4"/>
  <c r="BF477" i="4"/>
  <c r="BF478" i="4"/>
  <c r="BF479" i="4"/>
  <c r="BF480" i="4"/>
  <c r="BF481" i="4"/>
  <c r="BF482" i="4"/>
  <c r="BF483" i="4"/>
  <c r="BF484" i="4"/>
  <c r="BF485" i="4"/>
  <c r="BF486" i="4"/>
  <c r="BF487" i="4"/>
  <c r="BF488" i="4"/>
  <c r="BF489" i="4"/>
  <c r="BF490" i="4"/>
  <c r="BF491" i="4"/>
  <c r="BF492" i="4"/>
  <c r="BF493" i="4"/>
  <c r="BF494" i="4"/>
  <c r="BF495" i="4"/>
  <c r="BF496" i="4"/>
  <c r="BF497" i="4"/>
  <c r="BF498" i="4"/>
  <c r="BF499" i="4"/>
  <c r="BF500" i="4"/>
  <c r="BE101" i="4"/>
  <c r="BE102" i="4"/>
  <c r="BE103" i="4"/>
  <c r="BE104" i="4"/>
  <c r="BE105" i="4"/>
  <c r="BE106" i="4"/>
  <c r="BE107" i="4"/>
  <c r="BE108" i="4"/>
  <c r="BE109" i="4"/>
  <c r="BE110" i="4"/>
  <c r="BE111" i="4"/>
  <c r="BE113" i="4"/>
  <c r="BE114" i="4"/>
  <c r="BE115" i="4"/>
  <c r="BE116" i="4"/>
  <c r="BE117" i="4"/>
  <c r="BE118" i="4"/>
  <c r="BE119" i="4"/>
  <c r="BE120" i="4"/>
  <c r="BE121" i="4"/>
  <c r="BE122" i="4"/>
  <c r="BE123" i="4"/>
  <c r="BE124" i="4"/>
  <c r="BE125" i="4"/>
  <c r="BE126" i="4"/>
  <c r="BE127" i="4"/>
  <c r="BE128" i="4"/>
  <c r="BE129" i="4"/>
  <c r="BE130" i="4"/>
  <c r="BE131" i="4"/>
  <c r="BE132" i="4"/>
  <c r="BE133" i="4"/>
  <c r="BE134" i="4"/>
  <c r="BE135" i="4"/>
  <c r="BE136" i="4"/>
  <c r="BE137" i="4"/>
  <c r="BE138" i="4"/>
  <c r="BE139" i="4"/>
  <c r="BE140" i="4"/>
  <c r="BE141" i="4"/>
  <c r="BE142" i="4"/>
  <c r="BE143" i="4"/>
  <c r="BE144" i="4"/>
  <c r="BE145" i="4"/>
  <c r="BE146" i="4"/>
  <c r="BE147" i="4"/>
  <c r="BE148" i="4"/>
  <c r="BE149" i="4"/>
  <c r="BE150" i="4"/>
  <c r="BE151" i="4"/>
  <c r="BE152" i="4"/>
  <c r="BE153" i="4"/>
  <c r="BE154" i="4"/>
  <c r="BE155" i="4"/>
  <c r="BE156" i="4"/>
  <c r="BE157" i="4"/>
  <c r="BE158" i="4"/>
  <c r="BE159" i="4"/>
  <c r="BE160" i="4"/>
  <c r="BE161" i="4"/>
  <c r="BE162" i="4"/>
  <c r="BE163" i="4"/>
  <c r="BE164" i="4"/>
  <c r="BE165" i="4"/>
  <c r="BE166" i="4"/>
  <c r="BE167" i="4"/>
  <c r="BE168" i="4"/>
  <c r="BE169" i="4"/>
  <c r="BE170" i="4"/>
  <c r="BE171" i="4"/>
  <c r="BE172" i="4"/>
  <c r="BE173" i="4"/>
  <c r="BE174" i="4"/>
  <c r="BE175" i="4"/>
  <c r="BE176" i="4"/>
  <c r="BE177" i="4"/>
  <c r="BE178" i="4"/>
  <c r="BE179" i="4"/>
  <c r="BE180" i="4"/>
  <c r="BE181" i="4"/>
  <c r="BE182" i="4"/>
  <c r="BE183" i="4"/>
  <c r="BE184" i="4"/>
  <c r="BE185" i="4"/>
  <c r="BE186" i="4"/>
  <c r="BE187" i="4"/>
  <c r="BE188" i="4"/>
  <c r="BE189" i="4"/>
  <c r="BE190" i="4"/>
  <c r="BE191" i="4"/>
  <c r="BE192" i="4"/>
  <c r="BE193" i="4"/>
  <c r="BE194" i="4"/>
  <c r="BE195" i="4"/>
  <c r="BE196" i="4"/>
  <c r="BE197" i="4"/>
  <c r="BE198" i="4"/>
  <c r="BE199" i="4"/>
  <c r="BE200" i="4"/>
  <c r="BE201" i="4"/>
  <c r="BE202" i="4"/>
  <c r="BE203" i="4"/>
  <c r="BE204" i="4"/>
  <c r="BE205" i="4"/>
  <c r="BE206" i="4"/>
  <c r="BE207" i="4"/>
  <c r="BE208" i="4"/>
  <c r="BE209" i="4"/>
  <c r="BE210" i="4"/>
  <c r="BE211" i="4"/>
  <c r="BE212" i="4"/>
  <c r="BE213" i="4"/>
  <c r="BE214" i="4"/>
  <c r="BE215" i="4"/>
  <c r="BE216" i="4"/>
  <c r="BE217" i="4"/>
  <c r="BE218" i="4"/>
  <c r="BE219" i="4"/>
  <c r="BE220" i="4"/>
  <c r="BE221" i="4"/>
  <c r="BE222" i="4"/>
  <c r="BE223" i="4"/>
  <c r="BE224" i="4"/>
  <c r="BE225" i="4"/>
  <c r="BE226" i="4"/>
  <c r="BE227" i="4"/>
  <c r="BE228" i="4"/>
  <c r="BE229" i="4"/>
  <c r="BE230" i="4"/>
  <c r="BE231" i="4"/>
  <c r="BE232" i="4"/>
  <c r="BE233" i="4"/>
  <c r="BE234" i="4"/>
  <c r="BE235" i="4"/>
  <c r="BE236" i="4"/>
  <c r="BE237" i="4"/>
  <c r="BE238" i="4"/>
  <c r="BE239" i="4"/>
  <c r="BE240" i="4"/>
  <c r="BE241" i="4"/>
  <c r="BE242" i="4"/>
  <c r="BE243" i="4"/>
  <c r="BE244" i="4"/>
  <c r="BE245" i="4"/>
  <c r="BE246" i="4"/>
  <c r="BE247" i="4"/>
  <c r="BE248" i="4"/>
  <c r="BE249" i="4"/>
  <c r="BE250" i="4"/>
  <c r="BE251" i="4"/>
  <c r="BE252" i="4"/>
  <c r="BE253" i="4"/>
  <c r="BE254" i="4"/>
  <c r="BE255" i="4"/>
  <c r="BE256" i="4"/>
  <c r="BE257" i="4"/>
  <c r="BE258" i="4"/>
  <c r="BE259" i="4"/>
  <c r="BE260" i="4"/>
  <c r="BE261" i="4"/>
  <c r="BE262" i="4"/>
  <c r="BE263" i="4"/>
  <c r="BE264" i="4"/>
  <c r="BE265" i="4"/>
  <c r="BE266" i="4"/>
  <c r="BE267" i="4"/>
  <c r="BE268" i="4"/>
  <c r="BE269" i="4"/>
  <c r="BE270" i="4"/>
  <c r="BE271" i="4"/>
  <c r="BE272" i="4"/>
  <c r="BE273" i="4"/>
  <c r="BE274" i="4"/>
  <c r="BE275" i="4"/>
  <c r="BE276" i="4"/>
  <c r="BE277" i="4"/>
  <c r="BE278" i="4"/>
  <c r="BE279" i="4"/>
  <c r="BE280" i="4"/>
  <c r="BE281" i="4"/>
  <c r="BE282" i="4"/>
  <c r="BE283" i="4"/>
  <c r="BE284" i="4"/>
  <c r="BE285" i="4"/>
  <c r="BE286" i="4"/>
  <c r="BE287" i="4"/>
  <c r="BE288" i="4"/>
  <c r="BE289" i="4"/>
  <c r="BE290" i="4"/>
  <c r="BE291" i="4"/>
  <c r="BE292" i="4"/>
  <c r="BE293" i="4"/>
  <c r="BE294" i="4"/>
  <c r="BE295" i="4"/>
  <c r="BE296" i="4"/>
  <c r="BE297" i="4"/>
  <c r="BE298" i="4"/>
  <c r="BE299" i="4"/>
  <c r="BE300" i="4"/>
  <c r="BE301" i="4"/>
  <c r="BE302" i="4"/>
  <c r="BE303" i="4"/>
  <c r="BE304" i="4"/>
  <c r="BE305" i="4"/>
  <c r="BE306" i="4"/>
  <c r="BE307" i="4"/>
  <c r="BE308" i="4"/>
  <c r="BE309" i="4"/>
  <c r="BE310" i="4"/>
  <c r="BE311" i="4"/>
  <c r="BE312" i="4"/>
  <c r="BE313" i="4"/>
  <c r="BE314" i="4"/>
  <c r="BE315" i="4"/>
  <c r="BE316" i="4"/>
  <c r="BE317" i="4"/>
  <c r="BE318" i="4"/>
  <c r="BE319" i="4"/>
  <c r="BE320" i="4"/>
  <c r="BE321" i="4"/>
  <c r="BE322" i="4"/>
  <c r="BE323" i="4"/>
  <c r="BE324" i="4"/>
  <c r="BE325" i="4"/>
  <c r="BE326" i="4"/>
  <c r="BE327" i="4"/>
  <c r="BE328" i="4"/>
  <c r="BE329" i="4"/>
  <c r="BE330" i="4"/>
  <c r="BE331" i="4"/>
  <c r="BE332" i="4"/>
  <c r="BE333" i="4"/>
  <c r="BE334" i="4"/>
  <c r="BE335" i="4"/>
  <c r="BE336" i="4"/>
  <c r="BE337" i="4"/>
  <c r="BE338" i="4"/>
  <c r="BE339" i="4"/>
  <c r="BE340" i="4"/>
  <c r="BE341" i="4"/>
  <c r="BE342" i="4"/>
  <c r="BE343" i="4"/>
  <c r="BE344" i="4"/>
  <c r="BE345" i="4"/>
  <c r="BE346" i="4"/>
  <c r="BE347" i="4"/>
  <c r="BE348" i="4"/>
  <c r="BE349" i="4"/>
  <c r="BE350" i="4"/>
  <c r="BE351" i="4"/>
  <c r="BE352" i="4"/>
  <c r="BE353" i="4"/>
  <c r="BE354" i="4"/>
  <c r="BE355" i="4"/>
  <c r="BE356" i="4"/>
  <c r="BE357" i="4"/>
  <c r="BE358" i="4"/>
  <c r="BE359" i="4"/>
  <c r="BE360" i="4"/>
  <c r="BE361" i="4"/>
  <c r="BE362" i="4"/>
  <c r="BE363" i="4"/>
  <c r="BE364" i="4"/>
  <c r="BE365" i="4"/>
  <c r="BE366" i="4"/>
  <c r="BE367" i="4"/>
  <c r="BE368" i="4"/>
  <c r="BE369" i="4"/>
  <c r="BE370" i="4"/>
  <c r="BE371" i="4"/>
  <c r="BE372" i="4"/>
  <c r="BE373" i="4"/>
  <c r="BE374" i="4"/>
  <c r="BE375" i="4"/>
  <c r="BE376" i="4"/>
  <c r="BE377" i="4"/>
  <c r="BE378" i="4"/>
  <c r="BE379" i="4"/>
  <c r="BE380" i="4"/>
  <c r="BE381" i="4"/>
  <c r="BE382" i="4"/>
  <c r="BE383" i="4"/>
  <c r="BE384" i="4"/>
  <c r="BE385" i="4"/>
  <c r="BE386" i="4"/>
  <c r="BE387" i="4"/>
  <c r="BE388" i="4"/>
  <c r="BE389" i="4"/>
  <c r="BE390" i="4"/>
  <c r="BE391" i="4"/>
  <c r="BE392" i="4"/>
  <c r="BE393" i="4"/>
  <c r="BE394" i="4"/>
  <c r="BE395" i="4"/>
  <c r="BE396" i="4"/>
  <c r="BE397" i="4"/>
  <c r="BE398" i="4"/>
  <c r="BE399" i="4"/>
  <c r="BE400" i="4"/>
  <c r="BE401" i="4"/>
  <c r="BE402" i="4"/>
  <c r="BE403" i="4"/>
  <c r="BE404" i="4"/>
  <c r="BE405" i="4"/>
  <c r="BE406" i="4"/>
  <c r="BE407" i="4"/>
  <c r="BE408" i="4"/>
  <c r="BE409" i="4"/>
  <c r="BE410" i="4"/>
  <c r="BE411" i="4"/>
  <c r="BE412" i="4"/>
  <c r="BE413" i="4"/>
  <c r="BE414" i="4"/>
  <c r="BE415" i="4"/>
  <c r="BE416" i="4"/>
  <c r="BE417" i="4"/>
  <c r="BE418" i="4"/>
  <c r="BE419" i="4"/>
  <c r="BE420" i="4"/>
  <c r="BE421" i="4"/>
  <c r="BE422" i="4"/>
  <c r="BE423" i="4"/>
  <c r="BE424" i="4"/>
  <c r="BE425" i="4"/>
  <c r="BE426" i="4"/>
  <c r="BE427" i="4"/>
  <c r="BE428" i="4"/>
  <c r="BE429" i="4"/>
  <c r="BE430" i="4"/>
  <c r="BE431" i="4"/>
  <c r="BE432" i="4"/>
  <c r="BE433" i="4"/>
  <c r="BE434" i="4"/>
  <c r="BE435" i="4"/>
  <c r="BE436" i="4"/>
  <c r="BE437" i="4"/>
  <c r="BE438" i="4"/>
  <c r="BE439" i="4"/>
  <c r="BE440" i="4"/>
  <c r="BE441" i="4"/>
  <c r="BE442" i="4"/>
  <c r="BE443" i="4"/>
  <c r="BE444" i="4"/>
  <c r="BE445" i="4"/>
  <c r="BE446" i="4"/>
  <c r="BE447" i="4"/>
  <c r="BE448" i="4"/>
  <c r="BE449" i="4"/>
  <c r="BE450" i="4"/>
  <c r="BE451" i="4"/>
  <c r="BE452" i="4"/>
  <c r="BE453" i="4"/>
  <c r="BE454" i="4"/>
  <c r="BE455" i="4"/>
  <c r="BE456" i="4"/>
  <c r="BE457" i="4"/>
  <c r="BE458" i="4"/>
  <c r="BE459" i="4"/>
  <c r="BE460" i="4"/>
  <c r="BE461" i="4"/>
  <c r="BE462" i="4"/>
  <c r="BE463" i="4"/>
  <c r="BE464" i="4"/>
  <c r="BE465" i="4"/>
  <c r="BE466" i="4"/>
  <c r="BE467" i="4"/>
  <c r="BE468" i="4"/>
  <c r="BE469" i="4"/>
  <c r="BE470" i="4"/>
  <c r="BE471" i="4"/>
  <c r="BE472" i="4"/>
  <c r="BE473" i="4"/>
  <c r="BE474" i="4"/>
  <c r="BE475" i="4"/>
  <c r="BE476" i="4"/>
  <c r="BE477" i="4"/>
  <c r="BE478" i="4"/>
  <c r="BE479" i="4"/>
  <c r="BE480" i="4"/>
  <c r="BE481" i="4"/>
  <c r="BE482" i="4"/>
  <c r="BE483" i="4"/>
  <c r="BE484" i="4"/>
  <c r="BE485" i="4"/>
  <c r="BE486" i="4"/>
  <c r="BE487" i="4"/>
  <c r="BE488" i="4"/>
  <c r="BE489" i="4"/>
  <c r="BE490" i="4"/>
  <c r="BE491" i="4"/>
  <c r="BE492" i="4"/>
  <c r="BE493" i="4"/>
  <c r="BE494" i="4"/>
  <c r="BE495" i="4"/>
  <c r="BE496" i="4"/>
  <c r="BE497" i="4"/>
  <c r="BE498" i="4"/>
  <c r="BE499" i="4"/>
  <c r="BE500" i="4"/>
  <c r="BD101" i="4"/>
  <c r="BD102" i="4"/>
  <c r="BD104" i="4"/>
  <c r="BD105" i="4"/>
  <c r="BD106" i="4"/>
  <c r="BD107" i="4"/>
  <c r="BD108" i="4"/>
  <c r="BD109" i="4"/>
  <c r="BD110" i="4"/>
  <c r="BD113" i="4"/>
  <c r="BD114" i="4"/>
  <c r="BD115" i="4"/>
  <c r="BD116" i="4"/>
  <c r="BD117" i="4"/>
  <c r="BD118" i="4"/>
  <c r="BD120" i="4"/>
  <c r="BD121" i="4"/>
  <c r="BD122" i="4"/>
  <c r="BD123" i="4"/>
  <c r="BD124" i="4"/>
  <c r="BD125" i="4"/>
  <c r="BD126" i="4"/>
  <c r="BD128" i="4"/>
  <c r="BD129" i="4"/>
  <c r="BD130" i="4"/>
  <c r="BD131" i="4"/>
  <c r="BD132" i="4"/>
  <c r="BD133" i="4"/>
  <c r="BD134" i="4"/>
  <c r="BD136" i="4"/>
  <c r="BD137" i="4"/>
  <c r="BD138" i="4"/>
  <c r="BD139" i="4"/>
  <c r="BD140" i="4"/>
  <c r="BD141" i="4"/>
  <c r="BD142" i="4"/>
  <c r="BD144" i="4"/>
  <c r="BD145" i="4"/>
  <c r="BD146" i="4"/>
  <c r="BD147" i="4"/>
  <c r="BD148" i="4"/>
  <c r="BD149" i="4"/>
  <c r="BD150" i="4"/>
  <c r="BD152" i="4"/>
  <c r="BD153" i="4"/>
  <c r="BD154" i="4"/>
  <c r="BD155" i="4"/>
  <c r="BD156" i="4"/>
  <c r="BD157" i="4"/>
  <c r="BD158" i="4"/>
  <c r="BD160" i="4"/>
  <c r="BD161" i="4"/>
  <c r="BD162" i="4"/>
  <c r="BD163" i="4"/>
  <c r="BD164" i="4"/>
  <c r="BD165" i="4"/>
  <c r="BD166" i="4"/>
  <c r="BD168" i="4"/>
  <c r="BD169" i="4"/>
  <c r="BD170" i="4"/>
  <c r="BD171" i="4"/>
  <c r="BD172" i="4"/>
  <c r="BD173" i="4"/>
  <c r="BD174" i="4"/>
  <c r="BD176" i="4"/>
  <c r="BD177" i="4"/>
  <c r="BD178" i="4"/>
  <c r="BD179" i="4"/>
  <c r="BD180" i="4"/>
  <c r="BD181" i="4"/>
  <c r="BD182" i="4"/>
  <c r="BD184" i="4"/>
  <c r="BD185" i="4"/>
  <c r="BD186" i="4"/>
  <c r="BD187" i="4"/>
  <c r="BD188" i="4"/>
  <c r="BD189" i="4"/>
  <c r="BD190" i="4"/>
  <c r="BD192" i="4"/>
  <c r="BD193" i="4"/>
  <c r="BD194" i="4"/>
  <c r="BD195" i="4"/>
  <c r="BD196" i="4"/>
  <c r="BD197" i="4"/>
  <c r="BD198" i="4"/>
  <c r="BD200" i="4"/>
  <c r="BD201" i="4"/>
  <c r="BD202" i="4"/>
  <c r="BD203" i="4"/>
  <c r="BD204" i="4"/>
  <c r="BD205" i="4"/>
  <c r="BD206" i="4"/>
  <c r="BD208" i="4"/>
  <c r="BD209" i="4"/>
  <c r="BD210" i="4"/>
  <c r="BD211" i="4"/>
  <c r="BD212" i="4"/>
  <c r="BD213" i="4"/>
  <c r="BD214" i="4"/>
  <c r="BD216" i="4"/>
  <c r="BD217" i="4"/>
  <c r="BD218" i="4"/>
  <c r="BD219" i="4"/>
  <c r="BD220" i="4"/>
  <c r="BD221" i="4"/>
  <c r="BD222" i="4"/>
  <c r="BD224" i="4"/>
  <c r="BD225" i="4"/>
  <c r="BD226" i="4"/>
  <c r="BD227" i="4"/>
  <c r="BD228" i="4"/>
  <c r="BD229" i="4"/>
  <c r="BD230" i="4"/>
  <c r="BD232" i="4"/>
  <c r="BD233" i="4"/>
  <c r="BD234" i="4"/>
  <c r="BD235" i="4"/>
  <c r="BD236" i="4"/>
  <c r="BD237" i="4"/>
  <c r="BD238" i="4"/>
  <c r="BD240" i="4"/>
  <c r="BD241" i="4"/>
  <c r="BD242" i="4"/>
  <c r="BD243" i="4"/>
  <c r="BD244" i="4"/>
  <c r="BD245" i="4"/>
  <c r="BD246" i="4"/>
  <c r="BD248" i="4"/>
  <c r="BD249" i="4"/>
  <c r="BD250" i="4"/>
  <c r="BD251" i="4"/>
  <c r="BD252" i="4"/>
  <c r="BD253" i="4"/>
  <c r="BD254" i="4"/>
  <c r="BD256" i="4"/>
  <c r="BD257" i="4"/>
  <c r="BD258" i="4"/>
  <c r="BD259" i="4"/>
  <c r="BD260" i="4"/>
  <c r="BD261" i="4"/>
  <c r="BD262" i="4"/>
  <c r="BD264" i="4"/>
  <c r="BD265" i="4"/>
  <c r="BD266" i="4"/>
  <c r="BD267" i="4"/>
  <c r="BD268" i="4"/>
  <c r="BD269" i="4"/>
  <c r="BD270" i="4"/>
  <c r="BD272" i="4"/>
  <c r="BD273" i="4"/>
  <c r="BD274" i="4"/>
  <c r="BD275" i="4"/>
  <c r="BD276" i="4"/>
  <c r="BD277" i="4"/>
  <c r="BD278" i="4"/>
  <c r="BD280" i="4"/>
  <c r="BD281" i="4"/>
  <c r="BD282" i="4"/>
  <c r="BD283" i="4"/>
  <c r="BD284" i="4"/>
  <c r="BD285" i="4"/>
  <c r="BD286" i="4"/>
  <c r="BD288" i="4"/>
  <c r="BD289" i="4"/>
  <c r="BD290" i="4"/>
  <c r="BD291" i="4"/>
  <c r="BD292" i="4"/>
  <c r="BD293" i="4"/>
  <c r="BD294" i="4"/>
  <c r="BD296" i="4"/>
  <c r="BD297" i="4"/>
  <c r="BD298" i="4"/>
  <c r="BD299" i="4"/>
  <c r="BD300" i="4"/>
  <c r="BD301" i="4"/>
  <c r="BD302" i="4"/>
  <c r="BD304" i="4"/>
  <c r="BD305" i="4"/>
  <c r="BD306" i="4"/>
  <c r="BD307" i="4"/>
  <c r="BD308" i="4"/>
  <c r="BD309" i="4"/>
  <c r="BD310" i="4"/>
  <c r="BD312" i="4"/>
  <c r="BD313" i="4"/>
  <c r="BD314" i="4"/>
  <c r="BD315" i="4"/>
  <c r="BD316" i="4"/>
  <c r="BD317" i="4"/>
  <c r="BD318" i="4"/>
  <c r="BD320" i="4"/>
  <c r="BD321" i="4"/>
  <c r="BD322" i="4"/>
  <c r="BD323" i="4"/>
  <c r="BD324" i="4"/>
  <c r="BD325" i="4"/>
  <c r="BD326" i="4"/>
  <c r="BD328" i="4"/>
  <c r="BD329" i="4"/>
  <c r="BD330" i="4"/>
  <c r="BD331" i="4"/>
  <c r="BD332" i="4"/>
  <c r="BD333" i="4"/>
  <c r="BD334" i="4"/>
  <c r="BD336" i="4"/>
  <c r="BD337" i="4"/>
  <c r="BD338" i="4"/>
  <c r="BD339" i="4"/>
  <c r="BD340" i="4"/>
  <c r="BD341" i="4"/>
  <c r="BD342" i="4"/>
  <c r="BD344" i="4"/>
  <c r="BD345" i="4"/>
  <c r="BD346" i="4"/>
  <c r="BD347" i="4"/>
  <c r="BD348" i="4"/>
  <c r="BD349" i="4"/>
  <c r="BD350" i="4"/>
  <c r="BD352" i="4"/>
  <c r="BD353" i="4"/>
  <c r="BD354" i="4"/>
  <c r="BD355" i="4"/>
  <c r="BD356" i="4"/>
  <c r="BD357" i="4"/>
  <c r="BD358" i="4"/>
  <c r="BD360" i="4"/>
  <c r="BD361" i="4"/>
  <c r="BD362" i="4"/>
  <c r="BD363" i="4"/>
  <c r="BD364" i="4"/>
  <c r="BD365" i="4"/>
  <c r="BD366" i="4"/>
  <c r="BD368" i="4"/>
  <c r="BD369" i="4"/>
  <c r="BD370" i="4"/>
  <c r="BD371" i="4"/>
  <c r="BD372" i="4"/>
  <c r="BD373" i="4"/>
  <c r="BD374" i="4"/>
  <c r="BD376" i="4"/>
  <c r="BD377" i="4"/>
  <c r="BD378" i="4"/>
  <c r="BD379" i="4"/>
  <c r="BD380" i="4"/>
  <c r="BD381" i="4"/>
  <c r="BD382" i="4"/>
  <c r="BD384" i="4"/>
  <c r="BD385" i="4"/>
  <c r="BD386" i="4"/>
  <c r="BD387" i="4"/>
  <c r="BD388" i="4"/>
  <c r="BD389" i="4"/>
  <c r="BD390" i="4"/>
  <c r="BD392" i="4"/>
  <c r="BD393" i="4"/>
  <c r="BD394" i="4"/>
  <c r="BD395" i="4"/>
  <c r="BD396" i="4"/>
  <c r="BD397" i="4"/>
  <c r="BD398" i="4"/>
  <c r="BD400" i="4"/>
  <c r="BD401" i="4"/>
  <c r="BD402" i="4"/>
  <c r="BD403" i="4"/>
  <c r="BD404" i="4"/>
  <c r="BD405" i="4"/>
  <c r="BD406" i="4"/>
  <c r="BD408" i="4"/>
  <c r="BD409" i="4"/>
  <c r="BD410" i="4"/>
  <c r="BD411" i="4"/>
  <c r="BD412" i="4"/>
  <c r="BD413" i="4"/>
  <c r="BD414" i="4"/>
  <c r="BD416" i="4"/>
  <c r="BD417" i="4"/>
  <c r="BD418" i="4"/>
  <c r="BD419" i="4"/>
  <c r="BD420" i="4"/>
  <c r="BD421" i="4"/>
  <c r="BD422" i="4"/>
  <c r="BD424" i="4"/>
  <c r="BD425" i="4"/>
  <c r="BD426" i="4"/>
  <c r="BD427" i="4"/>
  <c r="BD428" i="4"/>
  <c r="BD429" i="4"/>
  <c r="BD430" i="4"/>
  <c r="BD432" i="4"/>
  <c r="BD433" i="4"/>
  <c r="BD434" i="4"/>
  <c r="BD435" i="4"/>
  <c r="BD436" i="4"/>
  <c r="BD437" i="4"/>
  <c r="BD438" i="4"/>
  <c r="BD440" i="4"/>
  <c r="BD441" i="4"/>
  <c r="BD442" i="4"/>
  <c r="BD443" i="4"/>
  <c r="BD444" i="4"/>
  <c r="BD445" i="4"/>
  <c r="BD446" i="4"/>
  <c r="BD448" i="4"/>
  <c r="BD449" i="4"/>
  <c r="BD450" i="4"/>
  <c r="BD451" i="4"/>
  <c r="BD452" i="4"/>
  <c r="BD453" i="4"/>
  <c r="BD454" i="4"/>
  <c r="BD456" i="4"/>
  <c r="BD457" i="4"/>
  <c r="BD458" i="4"/>
  <c r="BD459" i="4"/>
  <c r="BD460" i="4"/>
  <c r="BD461" i="4"/>
  <c r="BD462" i="4"/>
  <c r="BD464" i="4"/>
  <c r="BD465" i="4"/>
  <c r="BD466" i="4"/>
  <c r="BD467" i="4"/>
  <c r="BD468" i="4"/>
  <c r="BD469" i="4"/>
  <c r="BD470" i="4"/>
  <c r="BD472" i="4"/>
  <c r="BD473" i="4"/>
  <c r="BD474" i="4"/>
  <c r="BD475" i="4"/>
  <c r="BD476" i="4"/>
  <c r="BD477" i="4"/>
  <c r="BD478" i="4"/>
  <c r="BD480" i="4"/>
  <c r="BD481" i="4"/>
  <c r="BD482" i="4"/>
  <c r="BD483" i="4"/>
  <c r="BD484" i="4"/>
  <c r="BD485" i="4"/>
  <c r="BD486" i="4"/>
  <c r="BD488" i="4"/>
  <c r="BD489" i="4"/>
  <c r="BD490" i="4"/>
  <c r="BD491" i="4"/>
  <c r="BD492" i="4"/>
  <c r="BD493" i="4"/>
  <c r="BD494" i="4"/>
  <c r="BD496" i="4"/>
  <c r="BD497" i="4"/>
  <c r="BD498" i="4"/>
  <c r="BD499" i="4"/>
  <c r="BD500" i="4"/>
  <c r="BB101" i="4"/>
  <c r="BB102" i="4"/>
  <c r="BB103" i="4"/>
  <c r="BB104" i="4"/>
  <c r="BB105" i="4"/>
  <c r="BB106" i="4"/>
  <c r="BB107" i="4"/>
  <c r="BB108" i="4"/>
  <c r="BB109" i="4"/>
  <c r="BB110" i="4"/>
  <c r="BB111" i="4"/>
  <c r="BB113" i="4"/>
  <c r="BB114" i="4"/>
  <c r="BB115" i="4"/>
  <c r="BB116" i="4"/>
  <c r="BB117" i="4"/>
  <c r="BB118" i="4"/>
  <c r="BB119" i="4"/>
  <c r="BB120" i="4"/>
  <c r="BB121" i="4"/>
  <c r="BB122" i="4"/>
  <c r="BB123" i="4"/>
  <c r="BB124" i="4"/>
  <c r="BB125" i="4"/>
  <c r="BB126" i="4"/>
  <c r="BB127" i="4"/>
  <c r="BB128" i="4"/>
  <c r="BB129" i="4"/>
  <c r="BB130" i="4"/>
  <c r="BB131" i="4"/>
  <c r="BB132" i="4"/>
  <c r="BB133" i="4"/>
  <c r="BB134" i="4"/>
  <c r="BB135" i="4"/>
  <c r="BB136" i="4"/>
  <c r="BB137" i="4"/>
  <c r="BB138" i="4"/>
  <c r="BB139" i="4"/>
  <c r="BB140" i="4"/>
  <c r="BB141" i="4"/>
  <c r="BB142" i="4"/>
  <c r="BB143" i="4"/>
  <c r="BB144" i="4"/>
  <c r="BB145" i="4"/>
  <c r="BB146" i="4"/>
  <c r="BB147" i="4"/>
  <c r="BB148" i="4"/>
  <c r="BB149" i="4"/>
  <c r="BB150" i="4"/>
  <c r="BB151" i="4"/>
  <c r="BB152" i="4"/>
  <c r="BB153" i="4"/>
  <c r="BB154" i="4"/>
  <c r="BB155" i="4"/>
  <c r="BB156" i="4"/>
  <c r="BB157" i="4"/>
  <c r="BB158" i="4"/>
  <c r="BB159" i="4"/>
  <c r="BB160" i="4"/>
  <c r="BB161" i="4"/>
  <c r="BB162" i="4"/>
  <c r="BB163" i="4"/>
  <c r="BB164" i="4"/>
  <c r="BB165" i="4"/>
  <c r="BB166" i="4"/>
  <c r="BB167" i="4"/>
  <c r="BB168" i="4"/>
  <c r="BB169" i="4"/>
  <c r="BB170" i="4"/>
  <c r="BB171" i="4"/>
  <c r="BB172" i="4"/>
  <c r="BB173" i="4"/>
  <c r="BB174" i="4"/>
  <c r="BB175" i="4"/>
  <c r="BB176" i="4"/>
  <c r="BB177" i="4"/>
  <c r="BB178" i="4"/>
  <c r="BB179" i="4"/>
  <c r="BB180" i="4"/>
  <c r="BB181" i="4"/>
  <c r="BB182" i="4"/>
  <c r="BB183" i="4"/>
  <c r="BB184" i="4"/>
  <c r="BB185" i="4"/>
  <c r="BB186" i="4"/>
  <c r="BB187" i="4"/>
  <c r="BB188" i="4"/>
  <c r="BB189" i="4"/>
  <c r="BB190" i="4"/>
  <c r="BB191" i="4"/>
  <c r="BB192" i="4"/>
  <c r="BB193" i="4"/>
  <c r="BB194" i="4"/>
  <c r="BB195" i="4"/>
  <c r="BB196" i="4"/>
  <c r="BB197" i="4"/>
  <c r="BB198" i="4"/>
  <c r="BB199" i="4"/>
  <c r="BB200" i="4"/>
  <c r="BB201" i="4"/>
  <c r="BB202" i="4"/>
  <c r="BB203" i="4"/>
  <c r="BB204" i="4"/>
  <c r="BB205" i="4"/>
  <c r="BB206" i="4"/>
  <c r="BB207" i="4"/>
  <c r="BB208" i="4"/>
  <c r="BB209" i="4"/>
  <c r="BB210" i="4"/>
  <c r="BB211" i="4"/>
  <c r="BB212" i="4"/>
  <c r="BB213" i="4"/>
  <c r="BB214" i="4"/>
  <c r="BB215" i="4"/>
  <c r="BB216" i="4"/>
  <c r="BB217" i="4"/>
  <c r="BB218" i="4"/>
  <c r="BB219" i="4"/>
  <c r="BB220" i="4"/>
  <c r="BB221" i="4"/>
  <c r="BB222" i="4"/>
  <c r="BB223" i="4"/>
  <c r="BB224" i="4"/>
  <c r="BB225" i="4"/>
  <c r="BB226" i="4"/>
  <c r="BB227" i="4"/>
  <c r="BB228" i="4"/>
  <c r="BB229" i="4"/>
  <c r="BB230" i="4"/>
  <c r="BB231" i="4"/>
  <c r="BB232" i="4"/>
  <c r="BB233" i="4"/>
  <c r="BB234" i="4"/>
  <c r="BB235" i="4"/>
  <c r="BB236" i="4"/>
  <c r="BB237" i="4"/>
  <c r="BB238" i="4"/>
  <c r="BB239" i="4"/>
  <c r="BB240" i="4"/>
  <c r="BB241" i="4"/>
  <c r="BB242" i="4"/>
  <c r="BB243" i="4"/>
  <c r="BB244" i="4"/>
  <c r="BB245" i="4"/>
  <c r="BB246" i="4"/>
  <c r="BB247" i="4"/>
  <c r="BB248" i="4"/>
  <c r="BB249" i="4"/>
  <c r="BB250" i="4"/>
  <c r="BB251" i="4"/>
  <c r="BB252" i="4"/>
  <c r="BB253" i="4"/>
  <c r="BB254" i="4"/>
  <c r="BB255" i="4"/>
  <c r="BB256" i="4"/>
  <c r="BB257" i="4"/>
  <c r="BB258" i="4"/>
  <c r="BB259" i="4"/>
  <c r="BB260" i="4"/>
  <c r="BB261" i="4"/>
  <c r="BB262" i="4"/>
  <c r="BB263" i="4"/>
  <c r="BB264" i="4"/>
  <c r="BB265" i="4"/>
  <c r="BB266" i="4"/>
  <c r="BB267" i="4"/>
  <c r="BB268" i="4"/>
  <c r="BB269" i="4"/>
  <c r="BB270" i="4"/>
  <c r="BB271" i="4"/>
  <c r="BB272" i="4"/>
  <c r="BB273" i="4"/>
  <c r="BB274" i="4"/>
  <c r="BB275" i="4"/>
  <c r="BB276" i="4"/>
  <c r="BB277" i="4"/>
  <c r="BB278" i="4"/>
  <c r="BB279" i="4"/>
  <c r="BB280" i="4"/>
  <c r="BB281" i="4"/>
  <c r="BB282" i="4"/>
  <c r="BB283" i="4"/>
  <c r="BB284" i="4"/>
  <c r="BB285" i="4"/>
  <c r="BB286" i="4"/>
  <c r="BB287" i="4"/>
  <c r="BB288" i="4"/>
  <c r="BB289" i="4"/>
  <c r="BB290" i="4"/>
  <c r="BB291" i="4"/>
  <c r="BB292" i="4"/>
  <c r="BB293" i="4"/>
  <c r="BB294" i="4"/>
  <c r="BB295" i="4"/>
  <c r="BB296" i="4"/>
  <c r="BB297" i="4"/>
  <c r="BB298" i="4"/>
  <c r="BB299" i="4"/>
  <c r="BB300" i="4"/>
  <c r="BB301" i="4"/>
  <c r="BB302" i="4"/>
  <c r="BB303" i="4"/>
  <c r="BB304" i="4"/>
  <c r="BB305" i="4"/>
  <c r="BB306" i="4"/>
  <c r="BB307" i="4"/>
  <c r="BB308" i="4"/>
  <c r="BB309" i="4"/>
  <c r="BB310" i="4"/>
  <c r="BB311" i="4"/>
  <c r="BB312" i="4"/>
  <c r="BB313" i="4"/>
  <c r="BB314" i="4"/>
  <c r="BB315" i="4"/>
  <c r="BB316" i="4"/>
  <c r="BB317" i="4"/>
  <c r="BB318" i="4"/>
  <c r="BB319" i="4"/>
  <c r="BB320" i="4"/>
  <c r="AW320" i="5" s="1"/>
  <c r="BB321" i="4"/>
  <c r="BB322" i="4"/>
  <c r="BB323" i="4"/>
  <c r="BB324" i="4"/>
  <c r="BB325" i="4"/>
  <c r="BB326" i="4"/>
  <c r="BB327" i="4"/>
  <c r="BB328" i="4"/>
  <c r="BB329" i="4"/>
  <c r="BB330" i="4"/>
  <c r="BB331" i="4"/>
  <c r="BB332" i="4"/>
  <c r="BB333" i="4"/>
  <c r="BB334" i="4"/>
  <c r="BB335" i="4"/>
  <c r="BB336" i="4"/>
  <c r="BB337" i="4"/>
  <c r="BB338" i="4"/>
  <c r="BB339" i="4"/>
  <c r="BB340" i="4"/>
  <c r="BB341" i="4"/>
  <c r="BB342" i="4"/>
  <c r="BB343" i="4"/>
  <c r="BB344" i="4"/>
  <c r="BB345" i="4"/>
  <c r="BB346" i="4"/>
  <c r="BB347" i="4"/>
  <c r="BB348" i="4"/>
  <c r="BB349" i="4"/>
  <c r="BB350" i="4"/>
  <c r="BB351" i="4"/>
  <c r="BB352" i="4"/>
  <c r="BB353" i="4"/>
  <c r="BB354" i="4"/>
  <c r="BB355" i="4"/>
  <c r="BB356" i="4"/>
  <c r="BB357" i="4"/>
  <c r="BB358" i="4"/>
  <c r="BB359" i="4"/>
  <c r="BB360" i="4"/>
  <c r="BB361" i="4"/>
  <c r="BB362" i="4"/>
  <c r="BB363" i="4"/>
  <c r="BB364" i="4"/>
  <c r="BB365" i="4"/>
  <c r="BB366" i="4"/>
  <c r="BB367" i="4"/>
  <c r="BB368" i="4"/>
  <c r="BB369" i="4"/>
  <c r="BB370" i="4"/>
  <c r="BB371" i="4"/>
  <c r="BB372" i="4"/>
  <c r="BB373" i="4"/>
  <c r="BB374" i="4"/>
  <c r="BB375" i="4"/>
  <c r="BB376" i="4"/>
  <c r="BB377" i="4"/>
  <c r="BB378" i="4"/>
  <c r="BB379" i="4"/>
  <c r="BB380" i="4"/>
  <c r="BB381" i="4"/>
  <c r="BB382" i="4"/>
  <c r="BB383" i="4"/>
  <c r="BB384" i="4"/>
  <c r="BB385" i="4"/>
  <c r="BB386" i="4"/>
  <c r="BB387" i="4"/>
  <c r="BB388" i="4"/>
  <c r="BB389" i="4"/>
  <c r="BB390" i="4"/>
  <c r="BB391" i="4"/>
  <c r="BB392" i="4"/>
  <c r="BB393" i="4"/>
  <c r="BB394" i="4"/>
  <c r="BB395" i="4"/>
  <c r="BB396" i="4"/>
  <c r="BB397" i="4"/>
  <c r="BB398" i="4"/>
  <c r="BB399" i="4"/>
  <c r="BB400" i="4"/>
  <c r="BB401" i="4"/>
  <c r="BB402" i="4"/>
  <c r="BB403" i="4"/>
  <c r="BB404" i="4"/>
  <c r="BB405" i="4"/>
  <c r="BB406" i="4"/>
  <c r="BB407" i="4"/>
  <c r="BB408" i="4"/>
  <c r="BB409" i="4"/>
  <c r="BB410" i="4"/>
  <c r="BB411" i="4"/>
  <c r="BB412" i="4"/>
  <c r="BB413" i="4"/>
  <c r="BB414" i="4"/>
  <c r="BB415" i="4"/>
  <c r="BB416" i="4"/>
  <c r="BB417" i="4"/>
  <c r="BB418" i="4"/>
  <c r="BB419" i="4"/>
  <c r="BB420" i="4"/>
  <c r="BB421" i="4"/>
  <c r="BB422" i="4"/>
  <c r="BB423" i="4"/>
  <c r="BB424" i="4"/>
  <c r="BB425" i="4"/>
  <c r="BB426" i="4"/>
  <c r="BB427" i="4"/>
  <c r="BB428" i="4"/>
  <c r="BB429" i="4"/>
  <c r="BB430" i="4"/>
  <c r="BB431" i="4"/>
  <c r="BB432" i="4"/>
  <c r="BB433" i="4"/>
  <c r="BB434" i="4"/>
  <c r="BB435" i="4"/>
  <c r="BB436" i="4"/>
  <c r="BB437" i="4"/>
  <c r="BB438" i="4"/>
  <c r="BB439" i="4"/>
  <c r="BB440" i="4"/>
  <c r="BB441" i="4"/>
  <c r="BB442" i="4"/>
  <c r="BB443" i="4"/>
  <c r="BB444" i="4"/>
  <c r="BB445" i="4"/>
  <c r="BB446" i="4"/>
  <c r="BB447" i="4"/>
  <c r="BB448" i="4"/>
  <c r="BB449" i="4"/>
  <c r="BB450" i="4"/>
  <c r="BB451" i="4"/>
  <c r="BB452" i="4"/>
  <c r="BB453" i="4"/>
  <c r="BB454" i="4"/>
  <c r="BB455" i="4"/>
  <c r="BB456" i="4"/>
  <c r="BB457" i="4"/>
  <c r="BB458" i="4"/>
  <c r="BB459" i="4"/>
  <c r="BB460" i="4"/>
  <c r="BB461" i="4"/>
  <c r="BB462" i="4"/>
  <c r="BB463" i="4"/>
  <c r="BB464" i="4"/>
  <c r="BB465" i="4"/>
  <c r="BB466" i="4"/>
  <c r="BB467" i="4"/>
  <c r="BB468" i="4"/>
  <c r="BB469" i="4"/>
  <c r="BB470" i="4"/>
  <c r="BB471" i="4"/>
  <c r="BB472" i="4"/>
  <c r="BB473" i="4"/>
  <c r="BB474" i="4"/>
  <c r="BB475" i="4"/>
  <c r="BB476" i="4"/>
  <c r="BB477" i="4"/>
  <c r="BB478" i="4"/>
  <c r="BB479" i="4"/>
  <c r="BB480" i="4"/>
  <c r="BB481" i="4"/>
  <c r="BB482" i="4"/>
  <c r="BB483" i="4"/>
  <c r="BB484" i="4"/>
  <c r="BB485" i="4"/>
  <c r="BB486" i="4"/>
  <c r="BB487" i="4"/>
  <c r="BB488" i="4"/>
  <c r="BB489" i="4"/>
  <c r="BB490" i="4"/>
  <c r="BB491" i="4"/>
  <c r="BB492" i="4"/>
  <c r="BB493" i="4"/>
  <c r="BB494" i="4"/>
  <c r="BB495" i="4"/>
  <c r="BB496" i="4"/>
  <c r="BB497" i="4"/>
  <c r="BB498" i="4"/>
  <c r="BB499" i="4"/>
  <c r="BB500" i="4"/>
  <c r="BA101" i="4"/>
  <c r="BA102" i="4"/>
  <c r="BA103" i="4"/>
  <c r="BA104" i="4"/>
  <c r="BA105" i="4"/>
  <c r="BA106" i="4"/>
  <c r="BA107" i="4"/>
  <c r="BA108" i="4"/>
  <c r="BA109" i="4"/>
  <c r="BA110" i="4"/>
  <c r="BA111" i="4"/>
  <c r="BA113" i="4"/>
  <c r="BA114" i="4"/>
  <c r="BA115" i="4"/>
  <c r="BA116" i="4"/>
  <c r="BA117" i="4"/>
  <c r="BA118" i="4"/>
  <c r="BA119" i="4"/>
  <c r="BA120" i="4"/>
  <c r="BA121" i="4"/>
  <c r="BA122" i="4"/>
  <c r="BA123" i="4"/>
  <c r="BA124" i="4"/>
  <c r="BA125" i="4"/>
  <c r="BA126" i="4"/>
  <c r="BA127" i="4"/>
  <c r="BA128" i="4"/>
  <c r="BA129" i="4"/>
  <c r="BA130" i="4"/>
  <c r="BA131" i="4"/>
  <c r="BA132" i="4"/>
  <c r="BA133" i="4"/>
  <c r="BA134" i="4"/>
  <c r="BA135" i="4"/>
  <c r="BA136" i="4"/>
  <c r="BA137" i="4"/>
  <c r="BA138" i="4"/>
  <c r="BA139" i="4"/>
  <c r="BA140" i="4"/>
  <c r="BA141" i="4"/>
  <c r="BA142" i="4"/>
  <c r="BA143" i="4"/>
  <c r="BA144" i="4"/>
  <c r="BA145" i="4"/>
  <c r="BA146" i="4"/>
  <c r="BA147" i="4"/>
  <c r="BA148" i="4"/>
  <c r="BA149" i="4"/>
  <c r="BA150" i="4"/>
  <c r="BA151" i="4"/>
  <c r="BA152" i="4"/>
  <c r="BA153" i="4"/>
  <c r="BA154" i="4"/>
  <c r="BA155" i="4"/>
  <c r="BA156" i="4"/>
  <c r="BA157" i="4"/>
  <c r="BA158" i="4"/>
  <c r="BA159" i="4"/>
  <c r="BA160" i="4"/>
  <c r="BA161" i="4"/>
  <c r="BA162" i="4"/>
  <c r="BA163" i="4"/>
  <c r="BA164" i="4"/>
  <c r="BA165" i="4"/>
  <c r="BA166" i="4"/>
  <c r="BA167" i="4"/>
  <c r="BA168" i="4"/>
  <c r="BA169" i="4"/>
  <c r="BA170" i="4"/>
  <c r="BA171" i="4"/>
  <c r="BA172" i="4"/>
  <c r="BA173" i="4"/>
  <c r="BA174" i="4"/>
  <c r="BA175" i="4"/>
  <c r="BA176" i="4"/>
  <c r="BA177" i="4"/>
  <c r="BA178" i="4"/>
  <c r="BA179" i="4"/>
  <c r="BA180" i="4"/>
  <c r="BA181" i="4"/>
  <c r="BA182" i="4"/>
  <c r="BA183" i="4"/>
  <c r="BA184" i="4"/>
  <c r="BA185" i="4"/>
  <c r="BA186" i="4"/>
  <c r="BA187" i="4"/>
  <c r="BA188" i="4"/>
  <c r="BA189" i="4"/>
  <c r="BA190" i="4"/>
  <c r="BA191" i="4"/>
  <c r="BA192" i="4"/>
  <c r="BA193" i="4"/>
  <c r="BA194" i="4"/>
  <c r="BA195" i="4"/>
  <c r="BA196" i="4"/>
  <c r="BA197" i="4"/>
  <c r="BA198" i="4"/>
  <c r="BA199" i="4"/>
  <c r="BA200" i="4"/>
  <c r="BA201" i="4"/>
  <c r="BA202" i="4"/>
  <c r="BA203" i="4"/>
  <c r="BA204" i="4"/>
  <c r="BA205" i="4"/>
  <c r="BA206" i="4"/>
  <c r="BA207" i="4"/>
  <c r="BA208" i="4"/>
  <c r="BA209" i="4"/>
  <c r="BA210" i="4"/>
  <c r="BA211" i="4"/>
  <c r="BA212" i="4"/>
  <c r="BA213" i="4"/>
  <c r="BA214" i="4"/>
  <c r="BA215" i="4"/>
  <c r="BA216" i="4"/>
  <c r="BA217" i="4"/>
  <c r="BA218" i="4"/>
  <c r="BA219" i="4"/>
  <c r="BA220" i="4"/>
  <c r="BA221" i="4"/>
  <c r="BA222" i="4"/>
  <c r="BA223" i="4"/>
  <c r="BA224" i="4"/>
  <c r="BA225" i="4"/>
  <c r="BA226" i="4"/>
  <c r="BA227" i="4"/>
  <c r="BA228" i="4"/>
  <c r="BA229" i="4"/>
  <c r="BA230" i="4"/>
  <c r="BA231" i="4"/>
  <c r="BA232" i="4"/>
  <c r="BA233" i="4"/>
  <c r="BA234" i="4"/>
  <c r="BA235" i="4"/>
  <c r="BA236" i="4"/>
  <c r="BA237" i="4"/>
  <c r="BA238" i="4"/>
  <c r="BA239" i="4"/>
  <c r="BA240" i="4"/>
  <c r="BA241" i="4"/>
  <c r="BA242" i="4"/>
  <c r="BA243" i="4"/>
  <c r="BA244" i="4"/>
  <c r="BA245" i="4"/>
  <c r="BA246" i="4"/>
  <c r="BA247" i="4"/>
  <c r="BA248" i="4"/>
  <c r="BA249" i="4"/>
  <c r="BA250" i="4"/>
  <c r="BA251" i="4"/>
  <c r="BA252" i="4"/>
  <c r="BA253" i="4"/>
  <c r="BA254" i="4"/>
  <c r="BA255" i="4"/>
  <c r="BA256" i="4"/>
  <c r="BA257" i="4"/>
  <c r="BA258" i="4"/>
  <c r="BA259" i="4"/>
  <c r="BA260" i="4"/>
  <c r="BA261" i="4"/>
  <c r="BA262" i="4"/>
  <c r="BA263" i="4"/>
  <c r="BA264" i="4"/>
  <c r="BA265" i="4"/>
  <c r="BA266" i="4"/>
  <c r="BA267" i="4"/>
  <c r="BA268" i="4"/>
  <c r="BA269" i="4"/>
  <c r="BA270" i="4"/>
  <c r="BA271" i="4"/>
  <c r="BA272" i="4"/>
  <c r="BA273" i="4"/>
  <c r="BA274" i="4"/>
  <c r="BA275" i="4"/>
  <c r="BA276" i="4"/>
  <c r="BA277" i="4"/>
  <c r="BA278" i="4"/>
  <c r="BA279" i="4"/>
  <c r="BA280" i="4"/>
  <c r="BA281" i="4"/>
  <c r="BA282" i="4"/>
  <c r="BA283" i="4"/>
  <c r="BA284" i="4"/>
  <c r="BA285" i="4"/>
  <c r="BA286" i="4"/>
  <c r="BA287" i="4"/>
  <c r="BA288" i="4"/>
  <c r="BA289" i="4"/>
  <c r="BA290" i="4"/>
  <c r="BA291" i="4"/>
  <c r="BA292" i="4"/>
  <c r="BA293" i="4"/>
  <c r="BA294" i="4"/>
  <c r="BA295" i="4"/>
  <c r="BA296" i="4"/>
  <c r="BA297" i="4"/>
  <c r="BA298" i="4"/>
  <c r="BA299" i="4"/>
  <c r="BA300" i="4"/>
  <c r="BA301" i="4"/>
  <c r="BA302" i="4"/>
  <c r="BA303" i="4"/>
  <c r="BA304" i="4"/>
  <c r="BA305" i="4"/>
  <c r="BA306" i="4"/>
  <c r="BA307" i="4"/>
  <c r="BA308" i="4"/>
  <c r="BA309" i="4"/>
  <c r="BA310" i="4"/>
  <c r="BA311" i="4"/>
  <c r="BA312" i="4"/>
  <c r="BA313" i="4"/>
  <c r="BA314" i="4"/>
  <c r="BA315" i="4"/>
  <c r="BA316" i="4"/>
  <c r="BA317" i="4"/>
  <c r="BA318" i="4"/>
  <c r="BA319" i="4"/>
  <c r="BA320" i="4"/>
  <c r="BA321" i="4"/>
  <c r="BA322" i="4"/>
  <c r="BA323" i="4"/>
  <c r="BA324" i="4"/>
  <c r="BA325" i="4"/>
  <c r="BA326" i="4"/>
  <c r="BA327" i="4"/>
  <c r="BA328" i="4"/>
  <c r="BA329" i="4"/>
  <c r="BA330" i="4"/>
  <c r="BA331" i="4"/>
  <c r="BA332" i="4"/>
  <c r="BA333" i="4"/>
  <c r="BA334" i="4"/>
  <c r="BA335" i="4"/>
  <c r="BA336" i="4"/>
  <c r="BA337" i="4"/>
  <c r="BA338" i="4"/>
  <c r="BA339" i="4"/>
  <c r="BA340" i="4"/>
  <c r="BA341" i="4"/>
  <c r="BA342" i="4"/>
  <c r="BA343" i="4"/>
  <c r="BA344" i="4"/>
  <c r="BA345" i="4"/>
  <c r="BA346" i="4"/>
  <c r="BA347" i="4"/>
  <c r="BA348" i="4"/>
  <c r="BA349" i="4"/>
  <c r="BA350" i="4"/>
  <c r="BA351" i="4"/>
  <c r="BA352" i="4"/>
  <c r="BA353" i="4"/>
  <c r="BA354" i="4"/>
  <c r="BA355" i="4"/>
  <c r="BA356" i="4"/>
  <c r="BA357" i="4"/>
  <c r="BA358" i="4"/>
  <c r="BA359" i="4"/>
  <c r="BA360" i="4"/>
  <c r="BA361" i="4"/>
  <c r="BA362" i="4"/>
  <c r="BA363" i="4"/>
  <c r="BA364" i="4"/>
  <c r="BA365" i="4"/>
  <c r="BA366" i="4"/>
  <c r="BA367" i="4"/>
  <c r="BA368" i="4"/>
  <c r="BA369" i="4"/>
  <c r="BA370" i="4"/>
  <c r="BA371" i="4"/>
  <c r="BA372" i="4"/>
  <c r="BA373" i="4"/>
  <c r="BA374" i="4"/>
  <c r="BA375" i="4"/>
  <c r="BA376" i="4"/>
  <c r="BA377" i="4"/>
  <c r="BA378" i="4"/>
  <c r="BA379" i="4"/>
  <c r="BA380" i="4"/>
  <c r="BA381" i="4"/>
  <c r="BA382" i="4"/>
  <c r="BA383" i="4"/>
  <c r="BA384" i="4"/>
  <c r="BA385" i="4"/>
  <c r="BA386" i="4"/>
  <c r="BA387" i="4"/>
  <c r="BA388" i="4"/>
  <c r="BA389" i="4"/>
  <c r="BA390" i="4"/>
  <c r="BA391" i="4"/>
  <c r="BA392" i="4"/>
  <c r="BA393" i="4"/>
  <c r="BA394" i="4"/>
  <c r="BA395" i="4"/>
  <c r="BA396" i="4"/>
  <c r="BA397" i="4"/>
  <c r="BA398" i="4"/>
  <c r="BA399" i="4"/>
  <c r="BA400" i="4"/>
  <c r="BA401" i="4"/>
  <c r="BA402" i="4"/>
  <c r="BA403" i="4"/>
  <c r="BA404" i="4"/>
  <c r="BA405" i="4"/>
  <c r="BA406" i="4"/>
  <c r="BA407" i="4"/>
  <c r="BA408" i="4"/>
  <c r="BA409" i="4"/>
  <c r="BA410" i="4"/>
  <c r="BA411" i="4"/>
  <c r="BA412" i="4"/>
  <c r="BA413" i="4"/>
  <c r="BA414" i="4"/>
  <c r="BA415" i="4"/>
  <c r="BA416" i="4"/>
  <c r="BA417" i="4"/>
  <c r="BA418" i="4"/>
  <c r="BA419" i="4"/>
  <c r="BA420" i="4"/>
  <c r="BA421" i="4"/>
  <c r="BA422" i="4"/>
  <c r="BA423" i="4"/>
  <c r="BA424" i="4"/>
  <c r="BA425" i="4"/>
  <c r="BA426" i="4"/>
  <c r="BA427" i="4"/>
  <c r="BA428" i="4"/>
  <c r="BA429" i="4"/>
  <c r="BA430" i="4"/>
  <c r="BA431" i="4"/>
  <c r="BA432" i="4"/>
  <c r="BA433" i="4"/>
  <c r="BA434" i="4"/>
  <c r="BA435" i="4"/>
  <c r="BA436" i="4"/>
  <c r="BA437" i="4"/>
  <c r="BA438" i="4"/>
  <c r="BA439" i="4"/>
  <c r="BA440" i="4"/>
  <c r="BA441" i="4"/>
  <c r="BA442" i="4"/>
  <c r="BA443" i="4"/>
  <c r="BA444" i="4"/>
  <c r="BA445" i="4"/>
  <c r="BA446" i="4"/>
  <c r="BA447" i="4"/>
  <c r="BA448" i="4"/>
  <c r="BA449" i="4"/>
  <c r="BA450" i="4"/>
  <c r="BA451" i="4"/>
  <c r="BA452" i="4"/>
  <c r="BA453" i="4"/>
  <c r="BA454" i="4"/>
  <c r="BA455" i="4"/>
  <c r="BA456" i="4"/>
  <c r="BA457" i="4"/>
  <c r="BA458" i="4"/>
  <c r="BA459" i="4"/>
  <c r="BA460" i="4"/>
  <c r="BA461" i="4"/>
  <c r="BA462" i="4"/>
  <c r="BA463" i="4"/>
  <c r="BA464" i="4"/>
  <c r="BA465" i="4"/>
  <c r="BA466" i="4"/>
  <c r="BA467" i="4"/>
  <c r="BA468" i="4"/>
  <c r="BA469" i="4"/>
  <c r="BA470" i="4"/>
  <c r="BA471" i="4"/>
  <c r="BA472" i="4"/>
  <c r="BA473" i="4"/>
  <c r="BA474" i="4"/>
  <c r="BA475" i="4"/>
  <c r="BA476" i="4"/>
  <c r="BA477" i="4"/>
  <c r="BA478" i="4"/>
  <c r="BA479" i="4"/>
  <c r="BA480" i="4"/>
  <c r="BA481" i="4"/>
  <c r="BA482" i="4"/>
  <c r="BA483" i="4"/>
  <c r="BA484" i="4"/>
  <c r="BA485" i="4"/>
  <c r="BA486" i="4"/>
  <c r="BA487" i="4"/>
  <c r="BA488" i="4"/>
  <c r="BA489" i="4"/>
  <c r="BA490" i="4"/>
  <c r="BA491" i="4"/>
  <c r="BA492" i="4"/>
  <c r="BA493" i="4"/>
  <c r="BA494" i="4"/>
  <c r="BA495" i="4"/>
  <c r="BA496" i="4"/>
  <c r="BA497" i="4"/>
  <c r="BA498" i="4"/>
  <c r="BA499" i="4"/>
  <c r="BA500" i="4"/>
  <c r="AY85" i="4"/>
  <c r="AY86" i="4"/>
  <c r="AY87" i="4"/>
  <c r="AY88" i="4"/>
  <c r="AY89" i="4"/>
  <c r="AY90" i="4"/>
  <c r="AY91" i="4"/>
  <c r="AY92" i="4"/>
  <c r="AY93" i="4"/>
  <c r="AY94" i="4"/>
  <c r="AY95" i="4"/>
  <c r="AY96" i="4"/>
  <c r="AY98" i="4"/>
  <c r="AY99" i="4"/>
  <c r="AY101" i="4"/>
  <c r="AY102" i="4"/>
  <c r="AY103" i="4"/>
  <c r="AY104" i="4"/>
  <c r="AY105" i="4"/>
  <c r="AY106" i="4"/>
  <c r="AY107" i="4"/>
  <c r="AY108" i="4"/>
  <c r="AY109" i="4"/>
  <c r="AY110" i="4"/>
  <c r="AY111" i="4"/>
  <c r="AY113" i="4"/>
  <c r="AY114" i="4"/>
  <c r="AY115" i="4"/>
  <c r="AY116" i="4"/>
  <c r="AY117" i="4"/>
  <c r="AY118" i="4"/>
  <c r="AY119" i="4"/>
  <c r="AY120" i="4"/>
  <c r="AY121" i="4"/>
  <c r="AY122" i="4"/>
  <c r="AY123" i="4"/>
  <c r="AY124" i="4"/>
  <c r="AY125" i="4"/>
  <c r="AY126" i="4"/>
  <c r="AY127" i="4"/>
  <c r="AY128" i="4"/>
  <c r="AY129" i="4"/>
  <c r="AY130" i="4"/>
  <c r="AY131" i="4"/>
  <c r="AY132" i="4"/>
  <c r="AY133" i="4"/>
  <c r="AY134" i="4"/>
  <c r="AY135" i="4"/>
  <c r="AY136" i="4"/>
  <c r="AY137" i="4"/>
  <c r="AY138" i="4"/>
  <c r="AY139" i="4"/>
  <c r="AY140" i="4"/>
  <c r="AY141" i="4"/>
  <c r="AY142" i="4"/>
  <c r="AY143" i="4"/>
  <c r="AY144" i="4"/>
  <c r="AY145" i="4"/>
  <c r="AY146" i="4"/>
  <c r="AY147" i="4"/>
  <c r="AY148" i="4"/>
  <c r="AY149" i="4"/>
  <c r="AY150" i="4"/>
  <c r="AY151" i="4"/>
  <c r="AY152" i="4"/>
  <c r="AY153" i="4"/>
  <c r="AY154" i="4"/>
  <c r="AY155" i="4"/>
  <c r="AY156" i="4"/>
  <c r="AY157" i="4"/>
  <c r="AY158" i="4"/>
  <c r="AY159" i="4"/>
  <c r="AY160" i="4"/>
  <c r="AY161" i="4"/>
  <c r="AY162" i="4"/>
  <c r="AY163" i="4"/>
  <c r="AY164" i="4"/>
  <c r="AY165" i="4"/>
  <c r="AY166" i="4"/>
  <c r="AY167" i="4"/>
  <c r="AY168" i="4"/>
  <c r="AY169" i="4"/>
  <c r="AY170" i="4"/>
  <c r="AY171" i="4"/>
  <c r="AY172" i="4"/>
  <c r="AY173" i="4"/>
  <c r="AY174" i="4"/>
  <c r="AY175" i="4"/>
  <c r="AY176" i="4"/>
  <c r="AY177" i="4"/>
  <c r="AY178" i="4"/>
  <c r="AY179" i="4"/>
  <c r="AY180" i="4"/>
  <c r="AY181" i="4"/>
  <c r="AY182" i="4"/>
  <c r="AY183" i="4"/>
  <c r="AY184" i="4"/>
  <c r="AY185" i="4"/>
  <c r="AY186" i="4"/>
  <c r="AY187" i="4"/>
  <c r="AY188" i="4"/>
  <c r="AY189" i="4"/>
  <c r="AY190" i="4"/>
  <c r="AY191" i="4"/>
  <c r="AY192" i="4"/>
  <c r="AY193" i="4"/>
  <c r="AY194" i="4"/>
  <c r="AY195" i="4"/>
  <c r="AY196" i="4"/>
  <c r="AY197" i="4"/>
  <c r="AY198" i="4"/>
  <c r="AY199" i="4"/>
  <c r="AY200" i="4"/>
  <c r="AY201" i="4"/>
  <c r="AY202" i="4"/>
  <c r="AY203" i="4"/>
  <c r="AY204" i="4"/>
  <c r="AY205" i="4"/>
  <c r="AY206" i="4"/>
  <c r="AY207" i="4"/>
  <c r="AY208" i="4"/>
  <c r="AY209" i="4"/>
  <c r="AY210" i="4"/>
  <c r="AY211" i="4"/>
  <c r="AY212" i="4"/>
  <c r="AY213" i="4"/>
  <c r="AY214" i="4"/>
  <c r="AY215" i="4"/>
  <c r="AY216" i="4"/>
  <c r="AY217" i="4"/>
  <c r="AY218" i="4"/>
  <c r="AY219" i="4"/>
  <c r="AY220" i="4"/>
  <c r="AY221" i="4"/>
  <c r="AY222" i="4"/>
  <c r="AY223" i="4"/>
  <c r="AY224" i="4"/>
  <c r="AY225" i="4"/>
  <c r="AY226" i="4"/>
  <c r="AY227" i="4"/>
  <c r="AY228" i="4"/>
  <c r="AY229" i="4"/>
  <c r="AY230" i="4"/>
  <c r="AY231" i="4"/>
  <c r="AY232" i="4"/>
  <c r="AY233" i="4"/>
  <c r="AY234" i="4"/>
  <c r="AY235" i="4"/>
  <c r="AY236" i="4"/>
  <c r="AY237" i="4"/>
  <c r="AY238" i="4"/>
  <c r="AY239" i="4"/>
  <c r="AY240" i="4"/>
  <c r="AY241" i="4"/>
  <c r="AY242" i="4"/>
  <c r="AY243" i="4"/>
  <c r="AY244" i="4"/>
  <c r="AY245" i="4"/>
  <c r="AY246" i="4"/>
  <c r="AY247" i="4"/>
  <c r="AY248" i="4"/>
  <c r="AY249" i="4"/>
  <c r="AY250" i="4"/>
  <c r="AY251" i="4"/>
  <c r="AY252" i="4"/>
  <c r="AY253" i="4"/>
  <c r="AY254" i="4"/>
  <c r="AY255" i="4"/>
  <c r="AY256" i="4"/>
  <c r="AY257" i="4"/>
  <c r="AY258" i="4"/>
  <c r="AY259" i="4"/>
  <c r="AY260" i="4"/>
  <c r="AY261" i="4"/>
  <c r="AY262" i="4"/>
  <c r="AY263" i="4"/>
  <c r="AY264" i="4"/>
  <c r="AY265" i="4"/>
  <c r="AY266" i="4"/>
  <c r="AY267" i="4"/>
  <c r="AY268" i="4"/>
  <c r="AY269" i="4"/>
  <c r="AY270" i="4"/>
  <c r="AY271" i="4"/>
  <c r="AY272" i="4"/>
  <c r="AY273" i="4"/>
  <c r="AY274" i="4"/>
  <c r="AY275" i="4"/>
  <c r="AY276" i="4"/>
  <c r="AY277" i="4"/>
  <c r="AY278" i="4"/>
  <c r="AY279" i="4"/>
  <c r="AY280" i="4"/>
  <c r="AY281" i="4"/>
  <c r="AY282" i="4"/>
  <c r="AY283" i="4"/>
  <c r="AY284" i="4"/>
  <c r="AY285" i="4"/>
  <c r="AY286" i="4"/>
  <c r="AY287" i="4"/>
  <c r="AY288" i="4"/>
  <c r="AY289" i="4"/>
  <c r="AY290" i="4"/>
  <c r="AY291" i="4"/>
  <c r="AY292" i="4"/>
  <c r="AY293" i="4"/>
  <c r="AY294" i="4"/>
  <c r="AY295" i="4"/>
  <c r="AY296" i="4"/>
  <c r="AY297" i="4"/>
  <c r="AY298" i="4"/>
  <c r="AY299" i="4"/>
  <c r="AY300" i="4"/>
  <c r="AY301" i="4"/>
  <c r="AY302" i="4"/>
  <c r="AY303" i="4"/>
  <c r="AY304" i="4"/>
  <c r="AY305" i="4"/>
  <c r="AY306" i="4"/>
  <c r="AY307" i="4"/>
  <c r="AY308" i="4"/>
  <c r="AY309" i="4"/>
  <c r="AY310" i="4"/>
  <c r="AY311" i="4"/>
  <c r="AY312" i="4"/>
  <c r="AY313" i="4"/>
  <c r="AY314" i="4"/>
  <c r="AY315" i="4"/>
  <c r="AY316" i="4"/>
  <c r="AY317" i="4"/>
  <c r="AY318" i="4"/>
  <c r="AY319" i="4"/>
  <c r="AY320" i="4"/>
  <c r="AY321" i="4"/>
  <c r="AY322" i="4"/>
  <c r="AY323" i="4"/>
  <c r="AY324" i="4"/>
  <c r="AY325" i="4"/>
  <c r="AY326" i="4"/>
  <c r="AY327" i="4"/>
  <c r="AY328" i="4"/>
  <c r="AY329" i="4"/>
  <c r="AY330" i="4"/>
  <c r="AY331" i="4"/>
  <c r="AY332" i="4"/>
  <c r="AY333" i="4"/>
  <c r="AY334" i="4"/>
  <c r="AY335" i="4"/>
  <c r="AY336" i="4"/>
  <c r="AY337" i="4"/>
  <c r="AY338" i="4"/>
  <c r="AY339" i="4"/>
  <c r="AY340" i="4"/>
  <c r="AY341" i="4"/>
  <c r="AY342" i="4"/>
  <c r="AY343" i="4"/>
  <c r="AY344" i="4"/>
  <c r="AY345" i="4"/>
  <c r="AY346" i="4"/>
  <c r="AY347" i="4"/>
  <c r="AY348" i="4"/>
  <c r="AY349" i="4"/>
  <c r="AY350" i="4"/>
  <c r="AY351" i="4"/>
  <c r="AY352" i="4"/>
  <c r="AY353" i="4"/>
  <c r="AY354" i="4"/>
  <c r="AY355" i="4"/>
  <c r="AY356" i="4"/>
  <c r="AY357" i="4"/>
  <c r="AY358" i="4"/>
  <c r="AY359" i="4"/>
  <c r="AY360" i="4"/>
  <c r="AY361" i="4"/>
  <c r="AY362" i="4"/>
  <c r="AY363" i="4"/>
  <c r="AY364" i="4"/>
  <c r="AY365" i="4"/>
  <c r="AY366" i="4"/>
  <c r="AY367" i="4"/>
  <c r="AY368" i="4"/>
  <c r="AY369" i="4"/>
  <c r="AY370" i="4"/>
  <c r="AY371" i="4"/>
  <c r="AY372" i="4"/>
  <c r="AY373" i="4"/>
  <c r="AY374" i="4"/>
  <c r="AY375" i="4"/>
  <c r="AY376" i="4"/>
  <c r="AY377" i="4"/>
  <c r="AY378" i="4"/>
  <c r="AY379" i="4"/>
  <c r="AY380" i="4"/>
  <c r="AY381" i="4"/>
  <c r="AY382" i="4"/>
  <c r="AY383" i="4"/>
  <c r="AY384" i="4"/>
  <c r="AY385" i="4"/>
  <c r="AY386" i="4"/>
  <c r="AY387" i="4"/>
  <c r="AY388" i="4"/>
  <c r="AY389" i="4"/>
  <c r="AY390" i="4"/>
  <c r="AY391" i="4"/>
  <c r="AY392" i="4"/>
  <c r="AY393" i="4"/>
  <c r="AY394" i="4"/>
  <c r="AY395" i="4"/>
  <c r="AY396" i="4"/>
  <c r="AY397" i="4"/>
  <c r="AY398" i="4"/>
  <c r="AY399" i="4"/>
  <c r="AY400" i="4"/>
  <c r="AY401" i="4"/>
  <c r="AY402" i="4"/>
  <c r="AY403" i="4"/>
  <c r="AY404" i="4"/>
  <c r="AY405" i="4"/>
  <c r="AY406" i="4"/>
  <c r="AY407" i="4"/>
  <c r="AY408" i="4"/>
  <c r="AY409" i="4"/>
  <c r="AY410" i="4"/>
  <c r="AY411" i="4"/>
  <c r="AY412" i="4"/>
  <c r="AY413" i="4"/>
  <c r="AY414" i="4"/>
  <c r="AY415" i="4"/>
  <c r="AY416" i="4"/>
  <c r="AY417" i="4"/>
  <c r="AY418" i="4"/>
  <c r="AY419" i="4"/>
  <c r="AY420" i="4"/>
  <c r="AY421" i="4"/>
  <c r="AY422" i="4"/>
  <c r="AY423" i="4"/>
  <c r="AY424" i="4"/>
  <c r="AY425" i="4"/>
  <c r="AY426" i="4"/>
  <c r="AY427" i="4"/>
  <c r="AY428" i="4"/>
  <c r="AY429" i="4"/>
  <c r="AY430" i="4"/>
  <c r="AY431" i="4"/>
  <c r="AY432" i="4"/>
  <c r="AY433" i="4"/>
  <c r="AY434" i="4"/>
  <c r="AY435" i="4"/>
  <c r="AY436" i="4"/>
  <c r="AY437" i="4"/>
  <c r="AY438" i="4"/>
  <c r="AY439" i="4"/>
  <c r="AY440" i="4"/>
  <c r="AY441" i="4"/>
  <c r="AY442" i="4"/>
  <c r="AY443" i="4"/>
  <c r="AY444" i="4"/>
  <c r="AY445" i="4"/>
  <c r="AY446" i="4"/>
  <c r="AY447" i="4"/>
  <c r="AY448" i="4"/>
  <c r="AY449" i="4"/>
  <c r="AY450" i="4"/>
  <c r="AY451" i="4"/>
  <c r="AY452" i="4"/>
  <c r="AY453" i="4"/>
  <c r="AY454" i="4"/>
  <c r="AY455" i="4"/>
  <c r="AY456" i="4"/>
  <c r="AY457" i="4"/>
  <c r="AY458" i="4"/>
  <c r="AY459" i="4"/>
  <c r="AY460" i="4"/>
  <c r="AY461" i="4"/>
  <c r="AY462" i="4"/>
  <c r="AY463" i="4"/>
  <c r="AY464" i="4"/>
  <c r="AY465" i="4"/>
  <c r="AY466" i="4"/>
  <c r="AY467" i="4"/>
  <c r="AY468" i="4"/>
  <c r="AY469" i="4"/>
  <c r="AY470" i="4"/>
  <c r="AY471" i="4"/>
  <c r="AY472" i="4"/>
  <c r="AY473" i="4"/>
  <c r="AY474" i="4"/>
  <c r="AY475" i="4"/>
  <c r="AY476" i="4"/>
  <c r="AY477" i="4"/>
  <c r="AY478" i="4"/>
  <c r="AY479" i="4"/>
  <c r="AY480" i="4"/>
  <c r="AY481" i="4"/>
  <c r="AY482" i="4"/>
  <c r="AY483" i="4"/>
  <c r="AY484" i="4"/>
  <c r="AY485" i="4"/>
  <c r="AY486" i="4"/>
  <c r="AY487" i="4"/>
  <c r="AY488" i="4"/>
  <c r="AY489" i="4"/>
  <c r="AY490" i="4"/>
  <c r="AY491" i="4"/>
  <c r="AY492" i="4"/>
  <c r="AY493" i="4"/>
  <c r="AY494" i="4"/>
  <c r="AY495" i="4"/>
  <c r="AY496" i="4"/>
  <c r="AY497" i="4"/>
  <c r="AY498" i="4"/>
  <c r="AY499" i="4"/>
  <c r="AY500" i="4"/>
  <c r="AU101" i="4"/>
  <c r="AU102" i="4"/>
  <c r="AU103" i="4"/>
  <c r="AU104" i="4"/>
  <c r="AU105" i="4"/>
  <c r="AU106" i="4"/>
  <c r="AU107" i="4"/>
  <c r="AU108" i="4"/>
  <c r="AU109" i="4"/>
  <c r="AU110" i="4"/>
  <c r="AU111" i="4"/>
  <c r="AU113" i="4"/>
  <c r="AU114" i="4"/>
  <c r="AU115" i="4"/>
  <c r="AU116" i="4"/>
  <c r="AU117" i="4"/>
  <c r="AU118" i="4"/>
  <c r="AU119" i="4"/>
  <c r="AU120" i="4"/>
  <c r="AU121" i="4"/>
  <c r="AU122" i="4"/>
  <c r="AU123" i="4"/>
  <c r="AU124" i="4"/>
  <c r="AU125" i="4"/>
  <c r="AU126" i="4"/>
  <c r="AU127" i="4"/>
  <c r="AU128" i="4"/>
  <c r="AU129" i="4"/>
  <c r="AU130" i="4"/>
  <c r="AU131" i="4"/>
  <c r="AU132" i="4"/>
  <c r="AU133" i="4"/>
  <c r="AU134" i="4"/>
  <c r="AU135" i="4"/>
  <c r="AU136" i="4"/>
  <c r="AU137" i="4"/>
  <c r="AU138" i="4"/>
  <c r="AU139" i="4"/>
  <c r="AU140" i="4"/>
  <c r="AU141" i="4"/>
  <c r="AU142" i="4"/>
  <c r="AU143" i="4"/>
  <c r="AU144" i="4"/>
  <c r="AU145" i="4"/>
  <c r="AU146" i="4"/>
  <c r="AU147" i="4"/>
  <c r="AU148" i="4"/>
  <c r="AU149" i="4"/>
  <c r="AU150" i="4"/>
  <c r="AU151" i="4"/>
  <c r="AU152" i="4"/>
  <c r="AU153" i="4"/>
  <c r="AU154" i="4"/>
  <c r="AU155" i="4"/>
  <c r="AU156" i="4"/>
  <c r="AU157" i="4"/>
  <c r="AU158" i="4"/>
  <c r="AU159" i="4"/>
  <c r="AU160" i="4"/>
  <c r="AU161" i="4"/>
  <c r="AU162" i="4"/>
  <c r="AU163" i="4"/>
  <c r="AU164" i="4"/>
  <c r="AU165" i="4"/>
  <c r="AU166" i="4"/>
  <c r="AU167" i="4"/>
  <c r="AU168" i="4"/>
  <c r="AU169" i="4"/>
  <c r="AU170" i="4"/>
  <c r="AU171" i="4"/>
  <c r="AU172" i="4"/>
  <c r="AU173" i="4"/>
  <c r="AU174" i="4"/>
  <c r="AU175" i="4"/>
  <c r="AU176" i="4"/>
  <c r="AU177" i="4"/>
  <c r="AU178" i="4"/>
  <c r="AU179" i="4"/>
  <c r="AU180" i="4"/>
  <c r="AU181" i="4"/>
  <c r="AU182" i="4"/>
  <c r="AU183" i="4"/>
  <c r="AU184" i="4"/>
  <c r="AU185" i="4"/>
  <c r="AU186" i="4"/>
  <c r="AU187" i="4"/>
  <c r="AU188" i="4"/>
  <c r="AU189" i="4"/>
  <c r="AU190" i="4"/>
  <c r="AU191" i="4"/>
  <c r="AU192" i="4"/>
  <c r="AU193" i="4"/>
  <c r="AU194" i="4"/>
  <c r="AU195" i="4"/>
  <c r="AU196" i="4"/>
  <c r="AU197" i="4"/>
  <c r="AU198" i="4"/>
  <c r="AU199" i="4"/>
  <c r="AU200" i="4"/>
  <c r="AU201" i="4"/>
  <c r="AU202" i="4"/>
  <c r="AU203" i="4"/>
  <c r="AU204" i="4"/>
  <c r="AU205" i="4"/>
  <c r="AU206" i="4"/>
  <c r="AU207" i="4"/>
  <c r="AU208" i="4"/>
  <c r="AU209" i="4"/>
  <c r="AU210" i="4"/>
  <c r="AU211" i="4"/>
  <c r="AU212" i="4"/>
  <c r="AU213" i="4"/>
  <c r="AU214" i="4"/>
  <c r="AU215" i="4"/>
  <c r="AU216" i="4"/>
  <c r="AU217" i="4"/>
  <c r="AU218" i="4"/>
  <c r="AU219" i="4"/>
  <c r="AU220" i="4"/>
  <c r="AU221" i="4"/>
  <c r="AU222" i="4"/>
  <c r="AU223" i="4"/>
  <c r="AU224" i="4"/>
  <c r="AU225" i="4"/>
  <c r="AU226" i="4"/>
  <c r="AU227" i="4"/>
  <c r="AU228" i="4"/>
  <c r="AU229" i="4"/>
  <c r="AU230" i="4"/>
  <c r="AU231" i="4"/>
  <c r="AU232" i="4"/>
  <c r="AU233" i="4"/>
  <c r="AU234" i="4"/>
  <c r="AU235" i="4"/>
  <c r="AU236" i="4"/>
  <c r="AU237" i="4"/>
  <c r="AU238" i="4"/>
  <c r="AU239" i="4"/>
  <c r="AU240" i="4"/>
  <c r="AU241" i="4"/>
  <c r="AU242" i="4"/>
  <c r="AU243" i="4"/>
  <c r="AU244" i="4"/>
  <c r="AU245" i="4"/>
  <c r="AU246" i="4"/>
  <c r="AU247" i="4"/>
  <c r="AU248" i="4"/>
  <c r="AU249" i="4"/>
  <c r="AU250" i="4"/>
  <c r="AU251" i="4"/>
  <c r="AU252" i="4"/>
  <c r="AU253" i="4"/>
  <c r="AU254" i="4"/>
  <c r="AU255" i="4"/>
  <c r="AU256" i="4"/>
  <c r="AU257" i="4"/>
  <c r="AU258" i="4"/>
  <c r="AU259" i="4"/>
  <c r="AU260" i="4"/>
  <c r="AU261" i="4"/>
  <c r="AU262" i="4"/>
  <c r="AU263" i="4"/>
  <c r="AU264" i="4"/>
  <c r="AU265" i="4"/>
  <c r="AU266" i="4"/>
  <c r="AU267" i="4"/>
  <c r="AU268" i="4"/>
  <c r="AU269" i="4"/>
  <c r="AU270" i="4"/>
  <c r="AU271" i="4"/>
  <c r="AU272" i="4"/>
  <c r="AU273" i="4"/>
  <c r="AU274" i="4"/>
  <c r="AU275" i="4"/>
  <c r="AU276" i="4"/>
  <c r="AU277" i="4"/>
  <c r="AU278" i="4"/>
  <c r="AU279" i="4"/>
  <c r="AU280" i="4"/>
  <c r="AU281" i="4"/>
  <c r="AU282" i="4"/>
  <c r="AU283" i="4"/>
  <c r="AU284" i="4"/>
  <c r="AU285" i="4"/>
  <c r="AU286" i="4"/>
  <c r="AU287" i="4"/>
  <c r="AU288" i="4"/>
  <c r="AU289" i="4"/>
  <c r="AU290" i="4"/>
  <c r="AU291" i="4"/>
  <c r="AU292" i="4"/>
  <c r="AU293" i="4"/>
  <c r="AU294" i="4"/>
  <c r="AU295" i="4"/>
  <c r="AU296" i="4"/>
  <c r="AU297" i="4"/>
  <c r="AU298" i="4"/>
  <c r="AU299" i="4"/>
  <c r="AU300" i="4"/>
  <c r="AU301" i="4"/>
  <c r="AU302" i="4"/>
  <c r="AU303" i="4"/>
  <c r="AU304" i="4"/>
  <c r="AU305" i="4"/>
  <c r="AU306" i="4"/>
  <c r="AU307" i="4"/>
  <c r="AU308" i="4"/>
  <c r="AU309" i="4"/>
  <c r="AU310" i="4"/>
  <c r="AU311" i="4"/>
  <c r="AU312" i="4"/>
  <c r="AU313" i="4"/>
  <c r="AU314" i="4"/>
  <c r="AU315" i="4"/>
  <c r="AU316" i="4"/>
  <c r="AU317" i="4"/>
  <c r="AU318" i="4"/>
  <c r="AU319" i="4"/>
  <c r="AU320" i="4"/>
  <c r="AU321" i="4"/>
  <c r="AU322" i="4"/>
  <c r="AU323" i="4"/>
  <c r="AU324" i="4"/>
  <c r="AU325" i="4"/>
  <c r="AU326" i="4"/>
  <c r="AU327" i="4"/>
  <c r="AU328" i="4"/>
  <c r="AU329" i="4"/>
  <c r="AU330" i="4"/>
  <c r="AU331" i="4"/>
  <c r="AU332" i="4"/>
  <c r="AU333" i="4"/>
  <c r="AU334" i="4"/>
  <c r="AU335" i="4"/>
  <c r="AU336" i="4"/>
  <c r="AU337" i="4"/>
  <c r="AU338" i="4"/>
  <c r="AU339" i="4"/>
  <c r="AU340" i="4"/>
  <c r="AU341" i="4"/>
  <c r="AU342" i="4"/>
  <c r="AU343" i="4"/>
  <c r="AU344" i="4"/>
  <c r="AU345" i="4"/>
  <c r="AU346" i="4"/>
  <c r="AU347" i="4"/>
  <c r="AU348" i="4"/>
  <c r="AU349" i="4"/>
  <c r="AU350" i="4"/>
  <c r="AU351" i="4"/>
  <c r="AU352" i="4"/>
  <c r="AU353" i="4"/>
  <c r="AU354" i="4"/>
  <c r="AU355" i="4"/>
  <c r="AU356" i="4"/>
  <c r="AU357" i="4"/>
  <c r="AU358" i="4"/>
  <c r="AU359" i="4"/>
  <c r="AU360" i="4"/>
  <c r="AU361" i="4"/>
  <c r="AU362" i="4"/>
  <c r="AU363" i="4"/>
  <c r="AU364" i="4"/>
  <c r="AU365" i="4"/>
  <c r="AU366" i="4"/>
  <c r="AU367" i="4"/>
  <c r="AU368" i="4"/>
  <c r="AU369" i="4"/>
  <c r="AU370" i="4"/>
  <c r="AU371" i="4"/>
  <c r="AU372" i="4"/>
  <c r="AU373" i="4"/>
  <c r="AU374" i="4"/>
  <c r="AU375" i="4"/>
  <c r="AU376" i="4"/>
  <c r="AU377" i="4"/>
  <c r="AU378" i="4"/>
  <c r="AU379" i="4"/>
  <c r="AU380" i="4"/>
  <c r="AU381" i="4"/>
  <c r="AU382" i="4"/>
  <c r="AU383" i="4"/>
  <c r="AU384" i="4"/>
  <c r="AU385" i="4"/>
  <c r="AU386" i="4"/>
  <c r="AU387" i="4"/>
  <c r="AU388" i="4"/>
  <c r="AU389" i="4"/>
  <c r="AU390" i="4"/>
  <c r="AU391" i="4"/>
  <c r="AU392" i="4"/>
  <c r="AU393" i="4"/>
  <c r="AU394" i="4"/>
  <c r="AU395" i="4"/>
  <c r="AU396" i="4"/>
  <c r="AU397" i="4"/>
  <c r="AU398" i="4"/>
  <c r="AU399" i="4"/>
  <c r="AU400" i="4"/>
  <c r="AU401" i="4"/>
  <c r="AU402" i="4"/>
  <c r="AU403" i="4"/>
  <c r="AU404" i="4"/>
  <c r="AU405" i="4"/>
  <c r="AU406" i="4"/>
  <c r="AU407" i="4"/>
  <c r="AU408" i="4"/>
  <c r="AU409" i="4"/>
  <c r="AU410" i="4"/>
  <c r="AU411" i="4"/>
  <c r="AU412" i="4"/>
  <c r="AU413" i="4"/>
  <c r="AU414" i="4"/>
  <c r="AU415" i="4"/>
  <c r="AU416" i="4"/>
  <c r="AU417" i="4"/>
  <c r="AU418" i="4"/>
  <c r="AU419" i="4"/>
  <c r="AU420" i="4"/>
  <c r="AU421" i="4"/>
  <c r="AU422" i="4"/>
  <c r="AU423" i="4"/>
  <c r="AU424" i="4"/>
  <c r="AU425" i="4"/>
  <c r="AU426" i="4"/>
  <c r="AU427" i="4"/>
  <c r="AU428" i="4"/>
  <c r="AU429" i="4"/>
  <c r="AU430" i="4"/>
  <c r="AU431" i="4"/>
  <c r="AU432" i="4"/>
  <c r="AU433" i="4"/>
  <c r="AU434" i="4"/>
  <c r="AU435" i="4"/>
  <c r="AU436" i="4"/>
  <c r="AU437" i="4"/>
  <c r="AU438" i="4"/>
  <c r="AU439" i="4"/>
  <c r="AU440" i="4"/>
  <c r="AU441" i="4"/>
  <c r="AU442" i="4"/>
  <c r="AU443" i="4"/>
  <c r="AU444" i="4"/>
  <c r="AU445" i="4"/>
  <c r="AU446" i="4"/>
  <c r="AU447" i="4"/>
  <c r="AU448" i="4"/>
  <c r="AU449" i="4"/>
  <c r="AU450" i="4"/>
  <c r="AU451" i="4"/>
  <c r="AU452" i="4"/>
  <c r="AU453" i="4"/>
  <c r="AU454" i="4"/>
  <c r="AU455" i="4"/>
  <c r="AU456" i="4"/>
  <c r="AU457" i="4"/>
  <c r="AU458" i="4"/>
  <c r="AU459" i="4"/>
  <c r="AU460" i="4"/>
  <c r="AU461" i="4"/>
  <c r="AU462" i="4"/>
  <c r="AU463" i="4"/>
  <c r="AU464" i="4"/>
  <c r="AU465" i="4"/>
  <c r="AU466" i="4"/>
  <c r="AU467" i="4"/>
  <c r="AU468" i="4"/>
  <c r="AU469" i="4"/>
  <c r="AU470" i="4"/>
  <c r="AU471" i="4"/>
  <c r="AU472" i="4"/>
  <c r="AU473" i="4"/>
  <c r="AU474" i="4"/>
  <c r="AU475" i="4"/>
  <c r="AU476" i="4"/>
  <c r="AU477" i="4"/>
  <c r="AU478" i="4"/>
  <c r="AU479" i="4"/>
  <c r="AU480" i="4"/>
  <c r="AU481" i="4"/>
  <c r="AU482" i="4"/>
  <c r="AU483" i="4"/>
  <c r="AU484" i="4"/>
  <c r="AU485" i="4"/>
  <c r="AU486" i="4"/>
  <c r="AU487" i="4"/>
  <c r="AU488" i="4"/>
  <c r="AU489" i="4"/>
  <c r="AU490" i="4"/>
  <c r="AU491" i="4"/>
  <c r="AU492" i="4"/>
  <c r="AU493" i="4"/>
  <c r="AU494" i="4"/>
  <c r="AU495" i="4"/>
  <c r="AU496" i="4"/>
  <c r="AU497" i="4"/>
  <c r="AU498" i="4"/>
  <c r="AU499" i="4"/>
  <c r="AU500" i="4"/>
  <c r="AV101" i="4"/>
  <c r="AV102" i="4"/>
  <c r="AV103" i="4"/>
  <c r="AV104" i="4"/>
  <c r="AV105" i="4"/>
  <c r="AV106" i="4"/>
  <c r="AV107" i="4"/>
  <c r="AV108" i="4"/>
  <c r="AV109" i="4"/>
  <c r="AV110" i="4"/>
  <c r="AV111" i="4"/>
  <c r="AV113" i="4"/>
  <c r="AV114" i="4"/>
  <c r="AV115" i="4"/>
  <c r="AV116" i="4"/>
  <c r="AV117" i="4"/>
  <c r="AV118" i="4"/>
  <c r="AV119" i="4"/>
  <c r="AV120" i="4"/>
  <c r="AV121" i="4"/>
  <c r="AV122" i="4"/>
  <c r="AV123" i="4"/>
  <c r="AV124" i="4"/>
  <c r="AV125" i="4"/>
  <c r="AV126" i="4"/>
  <c r="AV127" i="4"/>
  <c r="AV128" i="4"/>
  <c r="AV129" i="4"/>
  <c r="AV130" i="4"/>
  <c r="AV131" i="4"/>
  <c r="AV132" i="4"/>
  <c r="AV133" i="4"/>
  <c r="AV134" i="4"/>
  <c r="AV135" i="4"/>
  <c r="AV136" i="4"/>
  <c r="AV137" i="4"/>
  <c r="AV138" i="4"/>
  <c r="AV139" i="4"/>
  <c r="AV140" i="4"/>
  <c r="AV141" i="4"/>
  <c r="AV142" i="4"/>
  <c r="AV143" i="4"/>
  <c r="AV144" i="4"/>
  <c r="AV145" i="4"/>
  <c r="AV146" i="4"/>
  <c r="AV147" i="4"/>
  <c r="AV148" i="4"/>
  <c r="AV149" i="4"/>
  <c r="AV150" i="4"/>
  <c r="AV151" i="4"/>
  <c r="AV152" i="4"/>
  <c r="AV153" i="4"/>
  <c r="AV154" i="4"/>
  <c r="AV155" i="4"/>
  <c r="AV156" i="4"/>
  <c r="AV157" i="4"/>
  <c r="AV158" i="4"/>
  <c r="AV159" i="4"/>
  <c r="AV160" i="4"/>
  <c r="AV161" i="4"/>
  <c r="AV162" i="4"/>
  <c r="AV163" i="4"/>
  <c r="AV164" i="4"/>
  <c r="AV165" i="4"/>
  <c r="AV166" i="4"/>
  <c r="AV167" i="4"/>
  <c r="AV168" i="4"/>
  <c r="AV169" i="4"/>
  <c r="AV170" i="4"/>
  <c r="AV171" i="4"/>
  <c r="AV172" i="4"/>
  <c r="AV173" i="4"/>
  <c r="AV174" i="4"/>
  <c r="AV175" i="4"/>
  <c r="AV176" i="4"/>
  <c r="AV177" i="4"/>
  <c r="AV178" i="4"/>
  <c r="AV179" i="4"/>
  <c r="AV180" i="4"/>
  <c r="AV181" i="4"/>
  <c r="AV182" i="4"/>
  <c r="AV183" i="4"/>
  <c r="AV184" i="4"/>
  <c r="AV185" i="4"/>
  <c r="AV186" i="4"/>
  <c r="AV187" i="4"/>
  <c r="AV188" i="4"/>
  <c r="AV189" i="4"/>
  <c r="AV190" i="4"/>
  <c r="AV191" i="4"/>
  <c r="AV192" i="4"/>
  <c r="AV193" i="4"/>
  <c r="AV194" i="4"/>
  <c r="AV195" i="4"/>
  <c r="AV196" i="4"/>
  <c r="AV197" i="4"/>
  <c r="AV198" i="4"/>
  <c r="AV199" i="4"/>
  <c r="AV200" i="4"/>
  <c r="AV201" i="4"/>
  <c r="AV202" i="4"/>
  <c r="AV203" i="4"/>
  <c r="AV204" i="4"/>
  <c r="AV205" i="4"/>
  <c r="AV206" i="4"/>
  <c r="AV207" i="4"/>
  <c r="AV208" i="4"/>
  <c r="AV209" i="4"/>
  <c r="AV210" i="4"/>
  <c r="AV211" i="4"/>
  <c r="AV212" i="4"/>
  <c r="AV213" i="4"/>
  <c r="AV214" i="4"/>
  <c r="AV215" i="4"/>
  <c r="AV216" i="4"/>
  <c r="AV217" i="4"/>
  <c r="AV218" i="4"/>
  <c r="AV219" i="4"/>
  <c r="AV220" i="4"/>
  <c r="AV221" i="4"/>
  <c r="AV222" i="4"/>
  <c r="AV223" i="4"/>
  <c r="AV224" i="4"/>
  <c r="AV225" i="4"/>
  <c r="AV226" i="4"/>
  <c r="AV227" i="4"/>
  <c r="AV228" i="4"/>
  <c r="AV229" i="4"/>
  <c r="AV230" i="4"/>
  <c r="AV231" i="4"/>
  <c r="AV232" i="4"/>
  <c r="AV233" i="4"/>
  <c r="AV234" i="4"/>
  <c r="AV235" i="4"/>
  <c r="AV236" i="4"/>
  <c r="AV237" i="4"/>
  <c r="AV238" i="4"/>
  <c r="AV239" i="4"/>
  <c r="AV240" i="4"/>
  <c r="AV241" i="4"/>
  <c r="AV242" i="4"/>
  <c r="AV243" i="4"/>
  <c r="AV244" i="4"/>
  <c r="AV245" i="4"/>
  <c r="AV246" i="4"/>
  <c r="AV247" i="4"/>
  <c r="AV248" i="4"/>
  <c r="AV249" i="4"/>
  <c r="AV250" i="4"/>
  <c r="AV251" i="4"/>
  <c r="AV252" i="4"/>
  <c r="AV253" i="4"/>
  <c r="AV254" i="4"/>
  <c r="AV255" i="4"/>
  <c r="AV256" i="4"/>
  <c r="AV257" i="4"/>
  <c r="AV258" i="4"/>
  <c r="AV259" i="4"/>
  <c r="AV260" i="4"/>
  <c r="AV261" i="4"/>
  <c r="AV262" i="4"/>
  <c r="AV263" i="4"/>
  <c r="AV264" i="4"/>
  <c r="AV265" i="4"/>
  <c r="AV266" i="4"/>
  <c r="AV267" i="4"/>
  <c r="AV268" i="4"/>
  <c r="AV269" i="4"/>
  <c r="AV270" i="4"/>
  <c r="AV271" i="4"/>
  <c r="AV272" i="4"/>
  <c r="AV273" i="4"/>
  <c r="AV274" i="4"/>
  <c r="AV275" i="4"/>
  <c r="AV276" i="4"/>
  <c r="AV277" i="4"/>
  <c r="AV278" i="4"/>
  <c r="AV279" i="4"/>
  <c r="AV280" i="4"/>
  <c r="AV281" i="4"/>
  <c r="AV282" i="4"/>
  <c r="AV283" i="4"/>
  <c r="AV284" i="4"/>
  <c r="AV285" i="4"/>
  <c r="AV286" i="4"/>
  <c r="AV287" i="4"/>
  <c r="AV288" i="4"/>
  <c r="AV289" i="4"/>
  <c r="AV290" i="4"/>
  <c r="AV291" i="4"/>
  <c r="AV292" i="4"/>
  <c r="AV293" i="4"/>
  <c r="AV294" i="4"/>
  <c r="AV295" i="4"/>
  <c r="AV296" i="4"/>
  <c r="AV297" i="4"/>
  <c r="AV298" i="4"/>
  <c r="AV299" i="4"/>
  <c r="AV300" i="4"/>
  <c r="AV301" i="4"/>
  <c r="AV302" i="4"/>
  <c r="AV303" i="4"/>
  <c r="AV304" i="4"/>
  <c r="AV305" i="4"/>
  <c r="AV306" i="4"/>
  <c r="AV307" i="4"/>
  <c r="AV308" i="4"/>
  <c r="AV309" i="4"/>
  <c r="AV310" i="4"/>
  <c r="AV311" i="4"/>
  <c r="AV312" i="4"/>
  <c r="AV313" i="4"/>
  <c r="AV314" i="4"/>
  <c r="AV315" i="4"/>
  <c r="AV316" i="4"/>
  <c r="AV317" i="4"/>
  <c r="AV318" i="4"/>
  <c r="AV319" i="4"/>
  <c r="AV320" i="4"/>
  <c r="AV321" i="4"/>
  <c r="AV322" i="4"/>
  <c r="AV323" i="4"/>
  <c r="AV324" i="4"/>
  <c r="AV325" i="4"/>
  <c r="AV326" i="4"/>
  <c r="AV327" i="4"/>
  <c r="AV328" i="4"/>
  <c r="AV329" i="4"/>
  <c r="AV330" i="4"/>
  <c r="AV331" i="4"/>
  <c r="AV332" i="4"/>
  <c r="AV333" i="4"/>
  <c r="AV334" i="4"/>
  <c r="AV335" i="4"/>
  <c r="AV336" i="4"/>
  <c r="AV337" i="4"/>
  <c r="AV338" i="4"/>
  <c r="AV339" i="4"/>
  <c r="AV340" i="4"/>
  <c r="AV341" i="4"/>
  <c r="AV342" i="4"/>
  <c r="AV343" i="4"/>
  <c r="AV344" i="4"/>
  <c r="AV345" i="4"/>
  <c r="AV346" i="4"/>
  <c r="AV347" i="4"/>
  <c r="AV348" i="4"/>
  <c r="AV349" i="4"/>
  <c r="AV350" i="4"/>
  <c r="AV351" i="4"/>
  <c r="AV352" i="4"/>
  <c r="AV353" i="4"/>
  <c r="AV354" i="4"/>
  <c r="AV355" i="4"/>
  <c r="AV356" i="4"/>
  <c r="AV357" i="4"/>
  <c r="AV358" i="4"/>
  <c r="AV359" i="4"/>
  <c r="AV360" i="4"/>
  <c r="AV361" i="4"/>
  <c r="AV362" i="4"/>
  <c r="AV363" i="4"/>
  <c r="AV364" i="4"/>
  <c r="AV365" i="4"/>
  <c r="AV366" i="4"/>
  <c r="AV367" i="4"/>
  <c r="AV368" i="4"/>
  <c r="AV369" i="4"/>
  <c r="AV370" i="4"/>
  <c r="AV371" i="4"/>
  <c r="AV372" i="4"/>
  <c r="AV373" i="4"/>
  <c r="AV374" i="4"/>
  <c r="AV375" i="4"/>
  <c r="AV376" i="4"/>
  <c r="AV377" i="4"/>
  <c r="AV378" i="4"/>
  <c r="AV379" i="4"/>
  <c r="AV380" i="4"/>
  <c r="AV381" i="4"/>
  <c r="AV382" i="4"/>
  <c r="AV383" i="4"/>
  <c r="AV384" i="4"/>
  <c r="AV385" i="4"/>
  <c r="AV386" i="4"/>
  <c r="AV387" i="4"/>
  <c r="AV388" i="4"/>
  <c r="AV389" i="4"/>
  <c r="AV390" i="4"/>
  <c r="AV391" i="4"/>
  <c r="AV392" i="4"/>
  <c r="AV393" i="4"/>
  <c r="AV394" i="4"/>
  <c r="AV395" i="4"/>
  <c r="AV396" i="4"/>
  <c r="AV397" i="4"/>
  <c r="AV398" i="4"/>
  <c r="AV399" i="4"/>
  <c r="AV400" i="4"/>
  <c r="AV401" i="4"/>
  <c r="AV402" i="4"/>
  <c r="AV403" i="4"/>
  <c r="AV404" i="4"/>
  <c r="AV405" i="4"/>
  <c r="AV406" i="4"/>
  <c r="AV407" i="4"/>
  <c r="AV408" i="4"/>
  <c r="AV409" i="4"/>
  <c r="AV410" i="4"/>
  <c r="AV411" i="4"/>
  <c r="AV412" i="4"/>
  <c r="AV413" i="4"/>
  <c r="AV414" i="4"/>
  <c r="AV415" i="4"/>
  <c r="AV416" i="4"/>
  <c r="AV417" i="4"/>
  <c r="AV418" i="4"/>
  <c r="AV419" i="4"/>
  <c r="AV420" i="4"/>
  <c r="AV421" i="4"/>
  <c r="AV422" i="4"/>
  <c r="AV423" i="4"/>
  <c r="AV424" i="4"/>
  <c r="AV425" i="4"/>
  <c r="AV426" i="4"/>
  <c r="AV427" i="4"/>
  <c r="AV428" i="4"/>
  <c r="AV429" i="4"/>
  <c r="AV430" i="4"/>
  <c r="AV431" i="4"/>
  <c r="AV432" i="4"/>
  <c r="AV433" i="4"/>
  <c r="AV434" i="4"/>
  <c r="AV435" i="4"/>
  <c r="AV436" i="4"/>
  <c r="AV437" i="4"/>
  <c r="AV438" i="4"/>
  <c r="AV439" i="4"/>
  <c r="AV440" i="4"/>
  <c r="AV441" i="4"/>
  <c r="AV442" i="4"/>
  <c r="AV443" i="4"/>
  <c r="AV444" i="4"/>
  <c r="AV445" i="4"/>
  <c r="AV446" i="4"/>
  <c r="AV447" i="4"/>
  <c r="AV448" i="4"/>
  <c r="AV449" i="4"/>
  <c r="AV450" i="4"/>
  <c r="AV451" i="4"/>
  <c r="AV452" i="4"/>
  <c r="AV453" i="4"/>
  <c r="AV454" i="4"/>
  <c r="AV455" i="4"/>
  <c r="AV456" i="4"/>
  <c r="AV457" i="4"/>
  <c r="AV458" i="4"/>
  <c r="AV459" i="4"/>
  <c r="AV460" i="4"/>
  <c r="AV461" i="4"/>
  <c r="AV462" i="4"/>
  <c r="AV463" i="4"/>
  <c r="AV464" i="4"/>
  <c r="AV465" i="4"/>
  <c r="AV466" i="4"/>
  <c r="AV467" i="4"/>
  <c r="AV468" i="4"/>
  <c r="AV469" i="4"/>
  <c r="AV470" i="4"/>
  <c r="AV471" i="4"/>
  <c r="AV472" i="4"/>
  <c r="AV473" i="4"/>
  <c r="AV474" i="4"/>
  <c r="AV475" i="4"/>
  <c r="AV476" i="4"/>
  <c r="AV477" i="4"/>
  <c r="AV478" i="4"/>
  <c r="AV479" i="4"/>
  <c r="AV480" i="4"/>
  <c r="AV481" i="4"/>
  <c r="AV482" i="4"/>
  <c r="AV483" i="4"/>
  <c r="AV484" i="4"/>
  <c r="AV485" i="4"/>
  <c r="AV486" i="4"/>
  <c r="AV487" i="4"/>
  <c r="AV488" i="4"/>
  <c r="AV489" i="4"/>
  <c r="AV490" i="4"/>
  <c r="AV491" i="4"/>
  <c r="AV492" i="4"/>
  <c r="AV493" i="4"/>
  <c r="AV494" i="4"/>
  <c r="AV495" i="4"/>
  <c r="AV496" i="4"/>
  <c r="AV497" i="4"/>
  <c r="AV498" i="4"/>
  <c r="AV499" i="4"/>
  <c r="AV500" i="4"/>
  <c r="AX85" i="4"/>
  <c r="AX86" i="4"/>
  <c r="AX87" i="4"/>
  <c r="AX88" i="4"/>
  <c r="AX89" i="4"/>
  <c r="AX90" i="4"/>
  <c r="AX91" i="4"/>
  <c r="AX92" i="4"/>
  <c r="AX93" i="4"/>
  <c r="AX94" i="4"/>
  <c r="AX95" i="4"/>
  <c r="AX96" i="4"/>
  <c r="AX98" i="4"/>
  <c r="AX99" i="4"/>
  <c r="AX101" i="4"/>
  <c r="AX102" i="4"/>
  <c r="AX103" i="4"/>
  <c r="AX104" i="4"/>
  <c r="AX105" i="4"/>
  <c r="AX106" i="4"/>
  <c r="AX107" i="4"/>
  <c r="AX108" i="4"/>
  <c r="AX109" i="4"/>
  <c r="AX110" i="4"/>
  <c r="AX111" i="4"/>
  <c r="AX113" i="4"/>
  <c r="AX114" i="4"/>
  <c r="AX115" i="4"/>
  <c r="AX116" i="4"/>
  <c r="AX117" i="4"/>
  <c r="AX118" i="4"/>
  <c r="AX119" i="4"/>
  <c r="AX120" i="4"/>
  <c r="AX121" i="4"/>
  <c r="AX122" i="4"/>
  <c r="AX123" i="4"/>
  <c r="AX124" i="4"/>
  <c r="AX125" i="4"/>
  <c r="AX126" i="4"/>
  <c r="AX127" i="4"/>
  <c r="AX128" i="4"/>
  <c r="AX129" i="4"/>
  <c r="AX130" i="4"/>
  <c r="AX131" i="4"/>
  <c r="AX132" i="4"/>
  <c r="AX133" i="4"/>
  <c r="AX134" i="4"/>
  <c r="AX135" i="4"/>
  <c r="AX136" i="4"/>
  <c r="AX137" i="4"/>
  <c r="AX138" i="4"/>
  <c r="AX139" i="4"/>
  <c r="AX140" i="4"/>
  <c r="AX141" i="4"/>
  <c r="AX142" i="4"/>
  <c r="AX143" i="4"/>
  <c r="AX144" i="4"/>
  <c r="AX145" i="4"/>
  <c r="AX146" i="4"/>
  <c r="AX147" i="4"/>
  <c r="AX148" i="4"/>
  <c r="AX149" i="4"/>
  <c r="AX150" i="4"/>
  <c r="AX151" i="4"/>
  <c r="AX152" i="4"/>
  <c r="AX153" i="4"/>
  <c r="AX154" i="4"/>
  <c r="AX155" i="4"/>
  <c r="AX156" i="4"/>
  <c r="AX157" i="4"/>
  <c r="AX158" i="4"/>
  <c r="AX159" i="4"/>
  <c r="AX160" i="4"/>
  <c r="AX161" i="4"/>
  <c r="AX162" i="4"/>
  <c r="AX163" i="4"/>
  <c r="AX164" i="4"/>
  <c r="AX165" i="4"/>
  <c r="AX166" i="4"/>
  <c r="AX167" i="4"/>
  <c r="AX168" i="4"/>
  <c r="AX169" i="4"/>
  <c r="AX170" i="4"/>
  <c r="AX171" i="4"/>
  <c r="AX172" i="4"/>
  <c r="AX173" i="4"/>
  <c r="AX174" i="4"/>
  <c r="AX175" i="4"/>
  <c r="AX176" i="4"/>
  <c r="AX177" i="4"/>
  <c r="AX178" i="4"/>
  <c r="AX179" i="4"/>
  <c r="AX180" i="4"/>
  <c r="AX181" i="4"/>
  <c r="AX182" i="4"/>
  <c r="AX183" i="4"/>
  <c r="AX184" i="4"/>
  <c r="AX185" i="4"/>
  <c r="AX186" i="4"/>
  <c r="AX187" i="4"/>
  <c r="AX188" i="4"/>
  <c r="AX189" i="4"/>
  <c r="AX190" i="4"/>
  <c r="AX191" i="4"/>
  <c r="AX192" i="4"/>
  <c r="AX193" i="4"/>
  <c r="AX194" i="4"/>
  <c r="AX195" i="4"/>
  <c r="AX196" i="4"/>
  <c r="AX197" i="4"/>
  <c r="AX198" i="4"/>
  <c r="AX199" i="4"/>
  <c r="AX200" i="4"/>
  <c r="AX201" i="4"/>
  <c r="AX202" i="4"/>
  <c r="AX203" i="4"/>
  <c r="AX204" i="4"/>
  <c r="AX205" i="4"/>
  <c r="AX206" i="4"/>
  <c r="AX207" i="4"/>
  <c r="AX208" i="4"/>
  <c r="AX209" i="4"/>
  <c r="AX210" i="4"/>
  <c r="AX211" i="4"/>
  <c r="AX212" i="4"/>
  <c r="AX213" i="4"/>
  <c r="AX214" i="4"/>
  <c r="AX215" i="4"/>
  <c r="AX216" i="4"/>
  <c r="AX217" i="4"/>
  <c r="AX218" i="4"/>
  <c r="AX219" i="4"/>
  <c r="AX220" i="4"/>
  <c r="AX221" i="4"/>
  <c r="AX222" i="4"/>
  <c r="AX223" i="4"/>
  <c r="AX224" i="4"/>
  <c r="AX225" i="4"/>
  <c r="AX226" i="4"/>
  <c r="AX227" i="4"/>
  <c r="AX228" i="4"/>
  <c r="AX229" i="4"/>
  <c r="AX230" i="4"/>
  <c r="AX231" i="4"/>
  <c r="AX232" i="4"/>
  <c r="AX233" i="4"/>
  <c r="AX234" i="4"/>
  <c r="AX235" i="4"/>
  <c r="AX236" i="4"/>
  <c r="AX237" i="4"/>
  <c r="AX238" i="4"/>
  <c r="AX239" i="4"/>
  <c r="AX240" i="4"/>
  <c r="AX241" i="4"/>
  <c r="AX242" i="4"/>
  <c r="AX243" i="4"/>
  <c r="AX244" i="4"/>
  <c r="AX245" i="4"/>
  <c r="AX246" i="4"/>
  <c r="AX247" i="4"/>
  <c r="AX248" i="4"/>
  <c r="AX249" i="4"/>
  <c r="AX250" i="4"/>
  <c r="AX251" i="4"/>
  <c r="AX252" i="4"/>
  <c r="AX253" i="4"/>
  <c r="AX254" i="4"/>
  <c r="AX255" i="4"/>
  <c r="AX256" i="4"/>
  <c r="AX257" i="4"/>
  <c r="AX258" i="4"/>
  <c r="AX259" i="4"/>
  <c r="AX260" i="4"/>
  <c r="AX261" i="4"/>
  <c r="AX262" i="4"/>
  <c r="AX263" i="4"/>
  <c r="AX264" i="4"/>
  <c r="AX265" i="4"/>
  <c r="AX266" i="4"/>
  <c r="AX267" i="4"/>
  <c r="AX268" i="4"/>
  <c r="AX269" i="4"/>
  <c r="AX270" i="4"/>
  <c r="AX271" i="4"/>
  <c r="AX272" i="4"/>
  <c r="AX273" i="4"/>
  <c r="AX274" i="4"/>
  <c r="AX275" i="4"/>
  <c r="AX276" i="4"/>
  <c r="AX277" i="4"/>
  <c r="AX278" i="4"/>
  <c r="AX279" i="4"/>
  <c r="AX280" i="4"/>
  <c r="AX281" i="4"/>
  <c r="AX282" i="4"/>
  <c r="AX283" i="4"/>
  <c r="AX284" i="4"/>
  <c r="AX285" i="4"/>
  <c r="AX286" i="4"/>
  <c r="AX287" i="4"/>
  <c r="AX288" i="4"/>
  <c r="AX289" i="4"/>
  <c r="AX290" i="4"/>
  <c r="AX291" i="4"/>
  <c r="AX292" i="4"/>
  <c r="AX293" i="4"/>
  <c r="AX294" i="4"/>
  <c r="AX295" i="4"/>
  <c r="AX296" i="4"/>
  <c r="AX297" i="4"/>
  <c r="AX298" i="4"/>
  <c r="AX299" i="4"/>
  <c r="AX300" i="4"/>
  <c r="AX301" i="4"/>
  <c r="AX302" i="4"/>
  <c r="AX303" i="4"/>
  <c r="AX304" i="4"/>
  <c r="AX305" i="4"/>
  <c r="AX306" i="4"/>
  <c r="AX307" i="4"/>
  <c r="AX308" i="4"/>
  <c r="AX309" i="4"/>
  <c r="AX310" i="4"/>
  <c r="AX311" i="4"/>
  <c r="AX312" i="4"/>
  <c r="AX313" i="4"/>
  <c r="AX314" i="4"/>
  <c r="AX315" i="4"/>
  <c r="AX316" i="4"/>
  <c r="AX317" i="4"/>
  <c r="AX318" i="4"/>
  <c r="AX319" i="4"/>
  <c r="AX320" i="4"/>
  <c r="AX321" i="4"/>
  <c r="AX322" i="4"/>
  <c r="AX323" i="4"/>
  <c r="AX324" i="4"/>
  <c r="AX325" i="4"/>
  <c r="AX326" i="4"/>
  <c r="AX327" i="4"/>
  <c r="AX328" i="4"/>
  <c r="AX329" i="4"/>
  <c r="AX330" i="4"/>
  <c r="AX331" i="4"/>
  <c r="AX332" i="4"/>
  <c r="AX333" i="4"/>
  <c r="AX334" i="4"/>
  <c r="AX335" i="4"/>
  <c r="AX336" i="4"/>
  <c r="AX337" i="4"/>
  <c r="AX338" i="4"/>
  <c r="AX339" i="4"/>
  <c r="AX340" i="4"/>
  <c r="AX341" i="4"/>
  <c r="AX342" i="4"/>
  <c r="AX343" i="4"/>
  <c r="AX344" i="4"/>
  <c r="AX345" i="4"/>
  <c r="AX346" i="4"/>
  <c r="AX347" i="4"/>
  <c r="AX348" i="4"/>
  <c r="AX349" i="4"/>
  <c r="AX350" i="4"/>
  <c r="AX351" i="4"/>
  <c r="AX352" i="4"/>
  <c r="AX353" i="4"/>
  <c r="AX354" i="4"/>
  <c r="AX355" i="4"/>
  <c r="AX356" i="4"/>
  <c r="AX357" i="4"/>
  <c r="AX358" i="4"/>
  <c r="AX359" i="4"/>
  <c r="AX360" i="4"/>
  <c r="AX361" i="4"/>
  <c r="AX362" i="4"/>
  <c r="AX363" i="4"/>
  <c r="AX364" i="4"/>
  <c r="AX365" i="4"/>
  <c r="AX366" i="4"/>
  <c r="AX367" i="4"/>
  <c r="AX368" i="4"/>
  <c r="AX369" i="4"/>
  <c r="AX370" i="4"/>
  <c r="AX371" i="4"/>
  <c r="AX372" i="4"/>
  <c r="AX373" i="4"/>
  <c r="AX374" i="4"/>
  <c r="AX375" i="4"/>
  <c r="AX376" i="4"/>
  <c r="AX377" i="4"/>
  <c r="AX378" i="4"/>
  <c r="AX379" i="4"/>
  <c r="AX380" i="4"/>
  <c r="AX381" i="4"/>
  <c r="AX382" i="4"/>
  <c r="AX383" i="4"/>
  <c r="AX384" i="4"/>
  <c r="AX385" i="4"/>
  <c r="AX386" i="4"/>
  <c r="AX387" i="4"/>
  <c r="AX388" i="4"/>
  <c r="AX389" i="4"/>
  <c r="AX390" i="4"/>
  <c r="AX391" i="4"/>
  <c r="AX392" i="4"/>
  <c r="AX393" i="4"/>
  <c r="AX394" i="4"/>
  <c r="AX395" i="4"/>
  <c r="AX396" i="4"/>
  <c r="AX397" i="4"/>
  <c r="AX398" i="4"/>
  <c r="AX399" i="4"/>
  <c r="AX400" i="4"/>
  <c r="AX401" i="4"/>
  <c r="AX402" i="4"/>
  <c r="AX403" i="4"/>
  <c r="AX404" i="4"/>
  <c r="AX405" i="4"/>
  <c r="AX406" i="4"/>
  <c r="AX407" i="4"/>
  <c r="AX408" i="4"/>
  <c r="AX409" i="4"/>
  <c r="AX410" i="4"/>
  <c r="AX411" i="4"/>
  <c r="AX412" i="4"/>
  <c r="AX413" i="4"/>
  <c r="AX414" i="4"/>
  <c r="AX415" i="4"/>
  <c r="AX416" i="4"/>
  <c r="AX417" i="4"/>
  <c r="AX418" i="4"/>
  <c r="AX419" i="4"/>
  <c r="AX420" i="4"/>
  <c r="AX421" i="4"/>
  <c r="AX422" i="4"/>
  <c r="AX423" i="4"/>
  <c r="AX424" i="4"/>
  <c r="AX425" i="4"/>
  <c r="AX426" i="4"/>
  <c r="AX427" i="4"/>
  <c r="AX428" i="4"/>
  <c r="AX429" i="4"/>
  <c r="AX430" i="4"/>
  <c r="AX431" i="4"/>
  <c r="AX432" i="4"/>
  <c r="AX433" i="4"/>
  <c r="AX434" i="4"/>
  <c r="AX435" i="4"/>
  <c r="AX436" i="4"/>
  <c r="AX437" i="4"/>
  <c r="AX438" i="4"/>
  <c r="AX439" i="4"/>
  <c r="AX440" i="4"/>
  <c r="AX441" i="4"/>
  <c r="AX442" i="4"/>
  <c r="AX443" i="4"/>
  <c r="AX444" i="4"/>
  <c r="AX445" i="4"/>
  <c r="AX446" i="4"/>
  <c r="AX447" i="4"/>
  <c r="AX448" i="4"/>
  <c r="AX449" i="4"/>
  <c r="AX450" i="4"/>
  <c r="AX451" i="4"/>
  <c r="AX452" i="4"/>
  <c r="AX453" i="4"/>
  <c r="AX454" i="4"/>
  <c r="AX455" i="4"/>
  <c r="AX456" i="4"/>
  <c r="AX457" i="4"/>
  <c r="AX458" i="4"/>
  <c r="AX459" i="4"/>
  <c r="AX460" i="4"/>
  <c r="AX461" i="4"/>
  <c r="AX462" i="4"/>
  <c r="AX463" i="4"/>
  <c r="AX464" i="4"/>
  <c r="AX465" i="4"/>
  <c r="AX466" i="4"/>
  <c r="AX467" i="4"/>
  <c r="AX468" i="4"/>
  <c r="AX469" i="4"/>
  <c r="AX470" i="4"/>
  <c r="AX471" i="4"/>
  <c r="AX472" i="4"/>
  <c r="AX473" i="4"/>
  <c r="AX474" i="4"/>
  <c r="AX475" i="4"/>
  <c r="AX476" i="4"/>
  <c r="AX477" i="4"/>
  <c r="AX478" i="4"/>
  <c r="AX479" i="4"/>
  <c r="AX480" i="4"/>
  <c r="AX481" i="4"/>
  <c r="AX482" i="4"/>
  <c r="AX483" i="4"/>
  <c r="AX484" i="4"/>
  <c r="AX485" i="4"/>
  <c r="AX486" i="4"/>
  <c r="AX487" i="4"/>
  <c r="AX488" i="4"/>
  <c r="AX489" i="4"/>
  <c r="AX490" i="4"/>
  <c r="AX491" i="4"/>
  <c r="AX492" i="4"/>
  <c r="AX493" i="4"/>
  <c r="AX494" i="4"/>
  <c r="AX495" i="4"/>
  <c r="AX496" i="4"/>
  <c r="AX497" i="4"/>
  <c r="AX498" i="4"/>
  <c r="AX499" i="4"/>
  <c r="AX500" i="4"/>
  <c r="AU85" i="4"/>
  <c r="AU86" i="4"/>
  <c r="AU87" i="4"/>
  <c r="AU88" i="4"/>
  <c r="AU89" i="4"/>
  <c r="AU90" i="4"/>
  <c r="AU91" i="4"/>
  <c r="AU92" i="4"/>
  <c r="AU93" i="4"/>
  <c r="AU94" i="4"/>
  <c r="AU95" i="4"/>
  <c r="AU96" i="4"/>
  <c r="AU98" i="4"/>
  <c r="AU99" i="4"/>
  <c r="AV85" i="4"/>
  <c r="AV86" i="4"/>
  <c r="AV87" i="4"/>
  <c r="AV88" i="4"/>
  <c r="AV89" i="4"/>
  <c r="AV90" i="4"/>
  <c r="AV91" i="4"/>
  <c r="AS91" i="5" s="1"/>
  <c r="AV92" i="4"/>
  <c r="AV93" i="4"/>
  <c r="AV94" i="4"/>
  <c r="AV95" i="4"/>
  <c r="AV96" i="4"/>
  <c r="AV98" i="4"/>
  <c r="AV99" i="4"/>
  <c r="F3" i="4"/>
  <c r="F4" i="4"/>
  <c r="F5" i="4"/>
  <c r="F6" i="4"/>
  <c r="F7" i="4"/>
  <c r="F8" i="4"/>
  <c r="F9" i="4"/>
  <c r="F10" i="4"/>
  <c r="F11"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AA69" i="4" s="1"/>
  <c r="G69" i="6" s="1"/>
  <c r="F70" i="4"/>
  <c r="F71" i="4"/>
  <c r="F72" i="4"/>
  <c r="F73" i="4"/>
  <c r="F74" i="4"/>
  <c r="F75" i="4"/>
  <c r="AA75" i="4" s="1"/>
  <c r="G75" i="6" s="1"/>
  <c r="F76" i="4"/>
  <c r="F77" i="4"/>
  <c r="F78" i="4"/>
  <c r="AA78" i="4" s="1"/>
  <c r="G78" i="6" s="1"/>
  <c r="F79" i="4"/>
  <c r="AA79" i="4" s="1"/>
  <c r="G79" i="6" s="1"/>
  <c r="F80" i="4"/>
  <c r="AA80" i="4" s="1"/>
  <c r="G80" i="6" s="1"/>
  <c r="F81" i="4"/>
  <c r="AA81" i="4" s="1"/>
  <c r="G81" i="6" s="1"/>
  <c r="F82" i="4"/>
  <c r="AA82" i="4" s="1"/>
  <c r="G82" i="6" s="1"/>
  <c r="F83" i="4"/>
  <c r="AA83" i="4" s="1"/>
  <c r="G83" i="6" s="1"/>
  <c r="F84" i="4"/>
  <c r="AA84" i="4" s="1"/>
  <c r="G84" i="6" s="1"/>
  <c r="F85" i="4"/>
  <c r="F86" i="4"/>
  <c r="F87" i="4"/>
  <c r="F88" i="4"/>
  <c r="F89" i="4"/>
  <c r="F90" i="4"/>
  <c r="F91" i="4"/>
  <c r="F92" i="4"/>
  <c r="F93" i="4"/>
  <c r="F94" i="4"/>
  <c r="F95" i="4"/>
  <c r="F96" i="4"/>
  <c r="F97" i="4"/>
  <c r="AA97" i="4" s="1"/>
  <c r="G97" i="6" s="1"/>
  <c r="F98" i="4"/>
  <c r="F99" i="4"/>
  <c r="F100" i="4"/>
  <c r="F101" i="4"/>
  <c r="F102" i="4"/>
  <c r="F103" i="4"/>
  <c r="F104" i="4"/>
  <c r="F105" i="4"/>
  <c r="F106" i="4"/>
  <c r="F107" i="4"/>
  <c r="F108" i="4"/>
  <c r="F109" i="4"/>
  <c r="F110" i="4"/>
  <c r="F111" i="4"/>
  <c r="F112" i="4"/>
  <c r="AA112" i="4" s="1"/>
  <c r="AV112" i="4" s="1"/>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F151" i="4"/>
  <c r="F152" i="4"/>
  <c r="F153" i="4"/>
  <c r="F154" i="4"/>
  <c r="F155" i="4"/>
  <c r="F156" i="4"/>
  <c r="F157" i="4"/>
  <c r="F158" i="4"/>
  <c r="F159" i="4"/>
  <c r="F160" i="4"/>
  <c r="F161" i="4"/>
  <c r="F162" i="4"/>
  <c r="F163" i="4"/>
  <c r="F164" i="4"/>
  <c r="F165" i="4"/>
  <c r="F166" i="4"/>
  <c r="F167" i="4"/>
  <c r="F168" i="4"/>
  <c r="F169" i="4"/>
  <c r="F170" i="4"/>
  <c r="F171" i="4"/>
  <c r="F172" i="4"/>
  <c r="F173" i="4"/>
  <c r="F174" i="4"/>
  <c r="F175" i="4"/>
  <c r="F176" i="4"/>
  <c r="F177" i="4"/>
  <c r="F178" i="4"/>
  <c r="F179" i="4"/>
  <c r="F180" i="4"/>
  <c r="F181" i="4"/>
  <c r="F182" i="4"/>
  <c r="F183" i="4"/>
  <c r="F184" i="4"/>
  <c r="F185" i="4"/>
  <c r="F186" i="4"/>
  <c r="F187" i="4"/>
  <c r="F188" i="4"/>
  <c r="F189" i="4"/>
  <c r="F190" i="4"/>
  <c r="F191" i="4"/>
  <c r="F192" i="4"/>
  <c r="F193" i="4"/>
  <c r="F194" i="4"/>
  <c r="F195" i="4"/>
  <c r="F196" i="4"/>
  <c r="F197" i="4"/>
  <c r="F198" i="4"/>
  <c r="F199" i="4"/>
  <c r="F200" i="4"/>
  <c r="F201" i="4"/>
  <c r="F202" i="4"/>
  <c r="F203" i="4"/>
  <c r="F204" i="4"/>
  <c r="F205" i="4"/>
  <c r="F206" i="4"/>
  <c r="F207" i="4"/>
  <c r="F208" i="4"/>
  <c r="F209" i="4"/>
  <c r="F210" i="4"/>
  <c r="F211" i="4"/>
  <c r="F212" i="4"/>
  <c r="F213" i="4"/>
  <c r="F214" i="4"/>
  <c r="F215" i="4"/>
  <c r="F216" i="4"/>
  <c r="F217" i="4"/>
  <c r="F218" i="4"/>
  <c r="F219" i="4"/>
  <c r="F220" i="4"/>
  <c r="F221" i="4"/>
  <c r="F222" i="4"/>
  <c r="F223" i="4"/>
  <c r="F224" i="4"/>
  <c r="F225" i="4"/>
  <c r="F226" i="4"/>
  <c r="F227" i="4"/>
  <c r="F228" i="4"/>
  <c r="F229" i="4"/>
  <c r="F230" i="4"/>
  <c r="F231" i="4"/>
  <c r="F232" i="4"/>
  <c r="F233" i="4"/>
  <c r="F234" i="4"/>
  <c r="F235" i="4"/>
  <c r="F236" i="4"/>
  <c r="F237" i="4"/>
  <c r="F238" i="4"/>
  <c r="F239" i="4"/>
  <c r="F240" i="4"/>
  <c r="F241" i="4"/>
  <c r="F242" i="4"/>
  <c r="F243" i="4"/>
  <c r="F244" i="4"/>
  <c r="F245" i="4"/>
  <c r="F246" i="4"/>
  <c r="F247" i="4"/>
  <c r="F248" i="4"/>
  <c r="F249" i="4"/>
  <c r="F250" i="4"/>
  <c r="F251" i="4"/>
  <c r="F252" i="4"/>
  <c r="F253" i="4"/>
  <c r="F254" i="4"/>
  <c r="F255" i="4"/>
  <c r="F256" i="4"/>
  <c r="F257" i="4"/>
  <c r="F258" i="4"/>
  <c r="F259" i="4"/>
  <c r="F260" i="4"/>
  <c r="F261" i="4"/>
  <c r="F262" i="4"/>
  <c r="F263" i="4"/>
  <c r="F264" i="4"/>
  <c r="F265" i="4"/>
  <c r="F266" i="4"/>
  <c r="F267" i="4"/>
  <c r="F268" i="4"/>
  <c r="F269" i="4"/>
  <c r="F270" i="4"/>
  <c r="F271" i="4"/>
  <c r="F272" i="4"/>
  <c r="F273" i="4"/>
  <c r="F274" i="4"/>
  <c r="F275" i="4"/>
  <c r="F276" i="4"/>
  <c r="F277" i="4"/>
  <c r="F278" i="4"/>
  <c r="F279" i="4"/>
  <c r="F280" i="4"/>
  <c r="F281" i="4"/>
  <c r="F282" i="4"/>
  <c r="F283" i="4"/>
  <c r="F284" i="4"/>
  <c r="F285" i="4"/>
  <c r="F286" i="4"/>
  <c r="F287" i="4"/>
  <c r="F288" i="4"/>
  <c r="F289" i="4"/>
  <c r="F290" i="4"/>
  <c r="F291" i="4"/>
  <c r="F292" i="4"/>
  <c r="F293" i="4"/>
  <c r="F294" i="4"/>
  <c r="F295" i="4"/>
  <c r="F296" i="4"/>
  <c r="F297" i="4"/>
  <c r="F298" i="4"/>
  <c r="F299" i="4"/>
  <c r="F300" i="4"/>
  <c r="F301" i="4"/>
  <c r="F302" i="4"/>
  <c r="F303" i="4"/>
  <c r="F304" i="4"/>
  <c r="F305" i="4"/>
  <c r="F306" i="4"/>
  <c r="F307" i="4"/>
  <c r="F308" i="4"/>
  <c r="F309" i="4"/>
  <c r="F310" i="4"/>
  <c r="F311" i="4"/>
  <c r="F312" i="4"/>
  <c r="F313" i="4"/>
  <c r="F314" i="4"/>
  <c r="F315" i="4"/>
  <c r="F316" i="4"/>
  <c r="F317" i="4"/>
  <c r="F318" i="4"/>
  <c r="F319" i="4"/>
  <c r="F320" i="4"/>
  <c r="F321" i="4"/>
  <c r="F322" i="4"/>
  <c r="F323" i="4"/>
  <c r="F324" i="4"/>
  <c r="F325" i="4"/>
  <c r="F326" i="4"/>
  <c r="F327" i="4"/>
  <c r="F328" i="4"/>
  <c r="F329" i="4"/>
  <c r="F330" i="4"/>
  <c r="F331" i="4"/>
  <c r="F332" i="4"/>
  <c r="F333" i="4"/>
  <c r="F334" i="4"/>
  <c r="F335" i="4"/>
  <c r="F336" i="4"/>
  <c r="F337" i="4"/>
  <c r="F338" i="4"/>
  <c r="F339" i="4"/>
  <c r="F340" i="4"/>
  <c r="F341" i="4"/>
  <c r="F342" i="4"/>
  <c r="F343" i="4"/>
  <c r="F344" i="4"/>
  <c r="F345" i="4"/>
  <c r="F346" i="4"/>
  <c r="F347" i="4"/>
  <c r="F348" i="4"/>
  <c r="F349" i="4"/>
  <c r="F350" i="4"/>
  <c r="F351" i="4"/>
  <c r="F352" i="4"/>
  <c r="F353" i="4"/>
  <c r="F354" i="4"/>
  <c r="F355" i="4"/>
  <c r="F356" i="4"/>
  <c r="F357" i="4"/>
  <c r="F358" i="4"/>
  <c r="F359" i="4"/>
  <c r="F360" i="4"/>
  <c r="F361" i="4"/>
  <c r="F362" i="4"/>
  <c r="F363" i="4"/>
  <c r="F364" i="4"/>
  <c r="F365" i="4"/>
  <c r="F366" i="4"/>
  <c r="F367" i="4"/>
  <c r="F368" i="4"/>
  <c r="F369" i="4"/>
  <c r="F370" i="4"/>
  <c r="F371" i="4"/>
  <c r="F372" i="4"/>
  <c r="F373" i="4"/>
  <c r="F374" i="4"/>
  <c r="F375" i="4"/>
  <c r="F376" i="4"/>
  <c r="F377" i="4"/>
  <c r="F378" i="4"/>
  <c r="F379" i="4"/>
  <c r="F380" i="4"/>
  <c r="F381" i="4"/>
  <c r="F382" i="4"/>
  <c r="F383" i="4"/>
  <c r="F384" i="4"/>
  <c r="F385" i="4"/>
  <c r="F386" i="4"/>
  <c r="F387" i="4"/>
  <c r="F388" i="4"/>
  <c r="F389" i="4"/>
  <c r="F390" i="4"/>
  <c r="F391" i="4"/>
  <c r="F392" i="4"/>
  <c r="F393" i="4"/>
  <c r="F394" i="4"/>
  <c r="F395" i="4"/>
  <c r="F396" i="4"/>
  <c r="F397" i="4"/>
  <c r="F398" i="4"/>
  <c r="F399" i="4"/>
  <c r="F400" i="4"/>
  <c r="F401" i="4"/>
  <c r="F402" i="4"/>
  <c r="F403" i="4"/>
  <c r="F404" i="4"/>
  <c r="F405" i="4"/>
  <c r="F406" i="4"/>
  <c r="F407" i="4"/>
  <c r="F408" i="4"/>
  <c r="F409" i="4"/>
  <c r="F410" i="4"/>
  <c r="F411" i="4"/>
  <c r="F412" i="4"/>
  <c r="F413" i="4"/>
  <c r="F414" i="4"/>
  <c r="F415" i="4"/>
  <c r="F416" i="4"/>
  <c r="F417" i="4"/>
  <c r="F418" i="4"/>
  <c r="F419" i="4"/>
  <c r="F420" i="4"/>
  <c r="F421" i="4"/>
  <c r="F422" i="4"/>
  <c r="F423" i="4"/>
  <c r="F424" i="4"/>
  <c r="F425" i="4"/>
  <c r="F426" i="4"/>
  <c r="F427" i="4"/>
  <c r="F428" i="4"/>
  <c r="F429" i="4"/>
  <c r="F430" i="4"/>
  <c r="F431" i="4"/>
  <c r="F432" i="4"/>
  <c r="F433" i="4"/>
  <c r="F434" i="4"/>
  <c r="F435" i="4"/>
  <c r="F436" i="4"/>
  <c r="F437" i="4"/>
  <c r="F438" i="4"/>
  <c r="F439" i="4"/>
  <c r="F440" i="4"/>
  <c r="F441" i="4"/>
  <c r="F442" i="4"/>
  <c r="F443" i="4"/>
  <c r="F444" i="4"/>
  <c r="F445" i="4"/>
  <c r="F446" i="4"/>
  <c r="F447" i="4"/>
  <c r="F448" i="4"/>
  <c r="F449" i="4"/>
  <c r="F450" i="4"/>
  <c r="F451" i="4"/>
  <c r="F452" i="4"/>
  <c r="F453" i="4"/>
  <c r="F454" i="4"/>
  <c r="F455" i="4"/>
  <c r="F456" i="4"/>
  <c r="F457" i="4"/>
  <c r="F458" i="4"/>
  <c r="F459" i="4"/>
  <c r="F460" i="4"/>
  <c r="F461" i="4"/>
  <c r="F462" i="4"/>
  <c r="F463" i="4"/>
  <c r="F464" i="4"/>
  <c r="F465" i="4"/>
  <c r="F466" i="4"/>
  <c r="F467" i="4"/>
  <c r="F468" i="4"/>
  <c r="F469" i="4"/>
  <c r="F470" i="4"/>
  <c r="F471" i="4"/>
  <c r="F472" i="4"/>
  <c r="F473" i="4"/>
  <c r="F474" i="4"/>
  <c r="F475" i="4"/>
  <c r="F476" i="4"/>
  <c r="F477" i="4"/>
  <c r="F478" i="4"/>
  <c r="F479" i="4"/>
  <c r="F480" i="4"/>
  <c r="F481" i="4"/>
  <c r="F482" i="4"/>
  <c r="F483" i="4"/>
  <c r="F484" i="4"/>
  <c r="F485" i="4"/>
  <c r="F486" i="4"/>
  <c r="F487" i="4"/>
  <c r="F488" i="4"/>
  <c r="F489" i="4"/>
  <c r="F490" i="4"/>
  <c r="F491" i="4"/>
  <c r="F492" i="4"/>
  <c r="F493" i="4"/>
  <c r="F494" i="4"/>
  <c r="F495" i="4"/>
  <c r="F496" i="4"/>
  <c r="F497" i="4"/>
  <c r="F498" i="4"/>
  <c r="F499" i="4"/>
  <c r="F500" i="4"/>
  <c r="C3" i="4"/>
  <c r="C4" i="4"/>
  <c r="C5" i="4"/>
  <c r="C6" i="4"/>
  <c r="C7" i="4"/>
  <c r="C8" i="4"/>
  <c r="C9" i="4"/>
  <c r="C10" i="4"/>
  <c r="C11" i="4"/>
  <c r="C12" i="4"/>
  <c r="X12" i="4" s="1"/>
  <c r="D12" i="6" s="1"/>
  <c r="C13" i="4"/>
  <c r="C14" i="4"/>
  <c r="C15" i="4"/>
  <c r="C16" i="4"/>
  <c r="C17" i="4"/>
  <c r="C18" i="4"/>
  <c r="C19" i="4"/>
  <c r="C20" i="4"/>
  <c r="C21" i="4"/>
  <c r="C22" i="4"/>
  <c r="C23" i="4"/>
  <c r="C24" i="4"/>
  <c r="C25" i="4"/>
  <c r="C26" i="4"/>
  <c r="C27" i="4"/>
  <c r="C28" i="4"/>
  <c r="C29" i="4"/>
  <c r="C30" i="4"/>
  <c r="C31" i="4"/>
  <c r="C32" i="4"/>
  <c r="C33" i="4"/>
  <c r="C34" i="4"/>
  <c r="C35" i="4"/>
  <c r="C36" i="4"/>
  <c r="C37" i="4"/>
  <c r="C38" i="4"/>
  <c r="C39" i="4"/>
  <c r="C40" i="4"/>
  <c r="C41" i="4"/>
  <c r="C42" i="4"/>
  <c r="C43" i="4"/>
  <c r="C44" i="4"/>
  <c r="C45" i="4"/>
  <c r="C46" i="4"/>
  <c r="C47" i="4"/>
  <c r="C48" i="4"/>
  <c r="C49" i="4"/>
  <c r="C50" i="4"/>
  <c r="C51" i="4"/>
  <c r="C52" i="4"/>
  <c r="C53" i="4"/>
  <c r="C54" i="4"/>
  <c r="C55" i="4"/>
  <c r="C56" i="4"/>
  <c r="C57" i="4"/>
  <c r="C58" i="4"/>
  <c r="C59" i="4"/>
  <c r="C60" i="4"/>
  <c r="C61" i="4"/>
  <c r="X61" i="4" s="1"/>
  <c r="D61" i="6" s="1"/>
  <c r="C62" i="4"/>
  <c r="C63" i="4"/>
  <c r="C64" i="4"/>
  <c r="X64" i="4" s="1"/>
  <c r="D64" i="6" s="1"/>
  <c r="C65" i="4"/>
  <c r="C66" i="4"/>
  <c r="C67" i="4"/>
  <c r="C68" i="4"/>
  <c r="C69" i="4"/>
  <c r="X69" i="4" s="1"/>
  <c r="D69" i="6" s="1"/>
  <c r="C70" i="4"/>
  <c r="C71" i="4"/>
  <c r="C72" i="4"/>
  <c r="X72" i="4" s="1"/>
  <c r="D72" i="6" s="1"/>
  <c r="C73" i="4"/>
  <c r="C74" i="4"/>
  <c r="C75" i="4"/>
  <c r="X75" i="4" s="1"/>
  <c r="D75" i="6" s="1"/>
  <c r="C76" i="4"/>
  <c r="C77" i="4"/>
  <c r="C78" i="4"/>
  <c r="X78" i="4" s="1"/>
  <c r="D78" i="6" s="1"/>
  <c r="C79" i="4"/>
  <c r="X79" i="4" s="1"/>
  <c r="D79" i="6" s="1"/>
  <c r="C80" i="4"/>
  <c r="X80" i="4" s="1"/>
  <c r="D80" i="6" s="1"/>
  <c r="C81" i="4"/>
  <c r="X81" i="4" s="1"/>
  <c r="D81" i="6" s="1"/>
  <c r="C82" i="4"/>
  <c r="X82" i="4" s="1"/>
  <c r="D82" i="6" s="1"/>
  <c r="C83" i="4"/>
  <c r="X83" i="4" s="1"/>
  <c r="D83" i="6" s="1"/>
  <c r="C84" i="4"/>
  <c r="X84" i="4" s="1"/>
  <c r="D84" i="6" s="1"/>
  <c r="C85" i="4"/>
  <c r="C86" i="4"/>
  <c r="C87" i="4"/>
  <c r="C88" i="4"/>
  <c r="C89" i="4"/>
  <c r="C90" i="4"/>
  <c r="C91" i="4"/>
  <c r="C92" i="4"/>
  <c r="C93" i="4"/>
  <c r="C94" i="4"/>
  <c r="C95" i="4"/>
  <c r="C96" i="4"/>
  <c r="C97" i="4"/>
  <c r="X97" i="4" s="1"/>
  <c r="D97" i="6" s="1"/>
  <c r="C98" i="4"/>
  <c r="C99" i="4"/>
  <c r="C100" i="4"/>
  <c r="X100" i="4" s="1"/>
  <c r="D100" i="6" s="1"/>
  <c r="C101" i="4"/>
  <c r="C102" i="4"/>
  <c r="C103" i="4"/>
  <c r="C104" i="4"/>
  <c r="C105" i="4"/>
  <c r="C106" i="4"/>
  <c r="C107" i="4"/>
  <c r="C108" i="4"/>
  <c r="C109" i="4"/>
  <c r="C110" i="4"/>
  <c r="C111" i="4"/>
  <c r="C112" i="4"/>
  <c r="X112" i="4" s="1"/>
  <c r="D112" i="6" s="1"/>
  <c r="C113" i="4"/>
  <c r="C114" i="4"/>
  <c r="C115" i="4"/>
  <c r="C116" i="4"/>
  <c r="C117" i="4"/>
  <c r="C118" i="4"/>
  <c r="C119" i="4"/>
  <c r="C120" i="4"/>
  <c r="C121" i="4"/>
  <c r="C122" i="4"/>
  <c r="C123" i="4"/>
  <c r="C124" i="4"/>
  <c r="C125" i="4"/>
  <c r="C126" i="4"/>
  <c r="C127" i="4"/>
  <c r="C128" i="4"/>
  <c r="C129" i="4"/>
  <c r="C130" i="4"/>
  <c r="C131" i="4"/>
  <c r="C132" i="4"/>
  <c r="C133" i="4"/>
  <c r="C134" i="4"/>
  <c r="C135" i="4"/>
  <c r="C136" i="4"/>
  <c r="C137" i="4"/>
  <c r="C138" i="4"/>
  <c r="C139" i="4"/>
  <c r="C140" i="4"/>
  <c r="C141" i="4"/>
  <c r="C142" i="4"/>
  <c r="C143" i="4"/>
  <c r="C144" i="4"/>
  <c r="C145" i="4"/>
  <c r="C146" i="4"/>
  <c r="C147" i="4"/>
  <c r="C148" i="4"/>
  <c r="C149" i="4"/>
  <c r="C150" i="4"/>
  <c r="C151" i="4"/>
  <c r="C152" i="4"/>
  <c r="C153" i="4"/>
  <c r="C154" i="4"/>
  <c r="C155" i="4"/>
  <c r="C156" i="4"/>
  <c r="C157" i="4"/>
  <c r="C158" i="4"/>
  <c r="C159" i="4"/>
  <c r="C160" i="4"/>
  <c r="C161" i="4"/>
  <c r="C162" i="4"/>
  <c r="C163" i="4"/>
  <c r="C164" i="4"/>
  <c r="C165" i="4"/>
  <c r="C166" i="4"/>
  <c r="C167" i="4"/>
  <c r="C168" i="4"/>
  <c r="C169" i="4"/>
  <c r="C170" i="4"/>
  <c r="C171" i="4"/>
  <c r="C172" i="4"/>
  <c r="C173" i="4"/>
  <c r="C174" i="4"/>
  <c r="C175" i="4"/>
  <c r="C176" i="4"/>
  <c r="C177" i="4"/>
  <c r="C178" i="4"/>
  <c r="C179" i="4"/>
  <c r="C180" i="4"/>
  <c r="C181" i="4"/>
  <c r="C182" i="4"/>
  <c r="C183" i="4"/>
  <c r="C184" i="4"/>
  <c r="C185" i="4"/>
  <c r="C186" i="4"/>
  <c r="C187" i="4"/>
  <c r="C188" i="4"/>
  <c r="C189" i="4"/>
  <c r="C190" i="4"/>
  <c r="C191" i="4"/>
  <c r="C192" i="4"/>
  <c r="C193" i="4"/>
  <c r="C194" i="4"/>
  <c r="C195" i="4"/>
  <c r="C196" i="4"/>
  <c r="C197" i="4"/>
  <c r="C198" i="4"/>
  <c r="C199" i="4"/>
  <c r="C200" i="4"/>
  <c r="C201" i="4"/>
  <c r="C202" i="4"/>
  <c r="C203" i="4"/>
  <c r="C204" i="4"/>
  <c r="C205" i="4"/>
  <c r="C206" i="4"/>
  <c r="C207" i="4"/>
  <c r="C208" i="4"/>
  <c r="C209" i="4"/>
  <c r="C210" i="4"/>
  <c r="C211" i="4"/>
  <c r="C212" i="4"/>
  <c r="C213" i="4"/>
  <c r="C214" i="4"/>
  <c r="C215" i="4"/>
  <c r="C216" i="4"/>
  <c r="C217" i="4"/>
  <c r="C218" i="4"/>
  <c r="C219" i="4"/>
  <c r="C220" i="4"/>
  <c r="C221" i="4"/>
  <c r="C222" i="4"/>
  <c r="C223" i="4"/>
  <c r="C224" i="4"/>
  <c r="C225" i="4"/>
  <c r="C226" i="4"/>
  <c r="C227" i="4"/>
  <c r="C228" i="4"/>
  <c r="C229" i="4"/>
  <c r="C230" i="4"/>
  <c r="C231" i="4"/>
  <c r="C232" i="4"/>
  <c r="C233" i="4"/>
  <c r="C234" i="4"/>
  <c r="C235" i="4"/>
  <c r="C236" i="4"/>
  <c r="C237" i="4"/>
  <c r="C238" i="4"/>
  <c r="C239" i="4"/>
  <c r="C240" i="4"/>
  <c r="C241" i="4"/>
  <c r="C242" i="4"/>
  <c r="C243" i="4"/>
  <c r="C244" i="4"/>
  <c r="C245" i="4"/>
  <c r="C246" i="4"/>
  <c r="C247" i="4"/>
  <c r="C248" i="4"/>
  <c r="C249" i="4"/>
  <c r="C250" i="4"/>
  <c r="C251" i="4"/>
  <c r="C252" i="4"/>
  <c r="C253" i="4"/>
  <c r="C254" i="4"/>
  <c r="C255" i="4"/>
  <c r="C256" i="4"/>
  <c r="C257" i="4"/>
  <c r="C258" i="4"/>
  <c r="C259" i="4"/>
  <c r="C260" i="4"/>
  <c r="C261" i="4"/>
  <c r="C262" i="4"/>
  <c r="C263" i="4"/>
  <c r="C264" i="4"/>
  <c r="C265" i="4"/>
  <c r="C266" i="4"/>
  <c r="C267" i="4"/>
  <c r="C268" i="4"/>
  <c r="C269" i="4"/>
  <c r="C270" i="4"/>
  <c r="C271" i="4"/>
  <c r="C272" i="4"/>
  <c r="C273" i="4"/>
  <c r="C274" i="4"/>
  <c r="C275" i="4"/>
  <c r="C276" i="4"/>
  <c r="C277" i="4"/>
  <c r="C278" i="4"/>
  <c r="C279" i="4"/>
  <c r="C280" i="4"/>
  <c r="C281" i="4"/>
  <c r="C282" i="4"/>
  <c r="C283" i="4"/>
  <c r="C284" i="4"/>
  <c r="C285" i="4"/>
  <c r="C286" i="4"/>
  <c r="C287" i="4"/>
  <c r="C288" i="4"/>
  <c r="C289" i="4"/>
  <c r="C290" i="4"/>
  <c r="C291" i="4"/>
  <c r="C292" i="4"/>
  <c r="C293" i="4"/>
  <c r="C294" i="4"/>
  <c r="C295" i="4"/>
  <c r="C296" i="4"/>
  <c r="C297" i="4"/>
  <c r="C298" i="4"/>
  <c r="C299" i="4"/>
  <c r="C300" i="4"/>
  <c r="C301" i="4"/>
  <c r="C302" i="4"/>
  <c r="C303" i="4"/>
  <c r="C304" i="4"/>
  <c r="C305" i="4"/>
  <c r="C306" i="4"/>
  <c r="C307" i="4"/>
  <c r="C308" i="4"/>
  <c r="C309" i="4"/>
  <c r="C310" i="4"/>
  <c r="C311" i="4"/>
  <c r="C312" i="4"/>
  <c r="C313" i="4"/>
  <c r="C314" i="4"/>
  <c r="C315" i="4"/>
  <c r="C316" i="4"/>
  <c r="C317" i="4"/>
  <c r="C318" i="4"/>
  <c r="C319" i="4"/>
  <c r="C320" i="4"/>
  <c r="C321" i="4"/>
  <c r="C322" i="4"/>
  <c r="C323" i="4"/>
  <c r="C324" i="4"/>
  <c r="C325" i="4"/>
  <c r="C326" i="4"/>
  <c r="C327" i="4"/>
  <c r="C328" i="4"/>
  <c r="C329" i="4"/>
  <c r="C330" i="4"/>
  <c r="C331" i="4"/>
  <c r="C332" i="4"/>
  <c r="C333" i="4"/>
  <c r="C334" i="4"/>
  <c r="C335" i="4"/>
  <c r="C336" i="4"/>
  <c r="C337" i="4"/>
  <c r="C338" i="4"/>
  <c r="C339" i="4"/>
  <c r="C340" i="4"/>
  <c r="C341" i="4"/>
  <c r="C342" i="4"/>
  <c r="C343" i="4"/>
  <c r="C344" i="4"/>
  <c r="C345" i="4"/>
  <c r="C346" i="4"/>
  <c r="C347" i="4"/>
  <c r="C348" i="4"/>
  <c r="C349" i="4"/>
  <c r="C350" i="4"/>
  <c r="C351" i="4"/>
  <c r="C352" i="4"/>
  <c r="C353" i="4"/>
  <c r="C354" i="4"/>
  <c r="C355" i="4"/>
  <c r="C356" i="4"/>
  <c r="C357" i="4"/>
  <c r="C358" i="4"/>
  <c r="C359" i="4"/>
  <c r="C360" i="4"/>
  <c r="C361" i="4"/>
  <c r="C362" i="4"/>
  <c r="C363" i="4"/>
  <c r="C364" i="4"/>
  <c r="C365" i="4"/>
  <c r="C366" i="4"/>
  <c r="C367" i="4"/>
  <c r="C368" i="4"/>
  <c r="C369" i="4"/>
  <c r="C370" i="4"/>
  <c r="C371" i="4"/>
  <c r="C372" i="4"/>
  <c r="C373" i="4"/>
  <c r="C374" i="4"/>
  <c r="C375" i="4"/>
  <c r="C376" i="4"/>
  <c r="C377" i="4"/>
  <c r="C378" i="4"/>
  <c r="C379" i="4"/>
  <c r="C380" i="4"/>
  <c r="C381" i="4"/>
  <c r="C382" i="4"/>
  <c r="C383" i="4"/>
  <c r="C384" i="4"/>
  <c r="C385" i="4"/>
  <c r="C386" i="4"/>
  <c r="C387" i="4"/>
  <c r="C388" i="4"/>
  <c r="C389" i="4"/>
  <c r="C390" i="4"/>
  <c r="C391" i="4"/>
  <c r="C392" i="4"/>
  <c r="C393" i="4"/>
  <c r="C394" i="4"/>
  <c r="C395" i="4"/>
  <c r="C396" i="4"/>
  <c r="C397" i="4"/>
  <c r="C398" i="4"/>
  <c r="C399" i="4"/>
  <c r="C400" i="4"/>
  <c r="C401" i="4"/>
  <c r="C402" i="4"/>
  <c r="C403" i="4"/>
  <c r="C404" i="4"/>
  <c r="C405" i="4"/>
  <c r="C406" i="4"/>
  <c r="C407" i="4"/>
  <c r="C408" i="4"/>
  <c r="C409" i="4"/>
  <c r="C410" i="4"/>
  <c r="C411" i="4"/>
  <c r="C412" i="4"/>
  <c r="C413" i="4"/>
  <c r="C414" i="4"/>
  <c r="C415" i="4"/>
  <c r="C416" i="4"/>
  <c r="C417" i="4"/>
  <c r="C418" i="4"/>
  <c r="C419" i="4"/>
  <c r="C420" i="4"/>
  <c r="C421" i="4"/>
  <c r="C422" i="4"/>
  <c r="C423" i="4"/>
  <c r="C424" i="4"/>
  <c r="C425" i="4"/>
  <c r="C426" i="4"/>
  <c r="C427" i="4"/>
  <c r="C428" i="4"/>
  <c r="C429" i="4"/>
  <c r="C430" i="4"/>
  <c r="C431" i="4"/>
  <c r="C432" i="4"/>
  <c r="C433" i="4"/>
  <c r="C434" i="4"/>
  <c r="C435" i="4"/>
  <c r="C436" i="4"/>
  <c r="C437" i="4"/>
  <c r="C438" i="4"/>
  <c r="C439" i="4"/>
  <c r="C440" i="4"/>
  <c r="C441" i="4"/>
  <c r="C442" i="4"/>
  <c r="C443" i="4"/>
  <c r="C444" i="4"/>
  <c r="C445" i="4"/>
  <c r="C446" i="4"/>
  <c r="C447" i="4"/>
  <c r="C448" i="4"/>
  <c r="C449" i="4"/>
  <c r="C450" i="4"/>
  <c r="C451" i="4"/>
  <c r="C452" i="4"/>
  <c r="C453" i="4"/>
  <c r="C454" i="4"/>
  <c r="C455" i="4"/>
  <c r="C456" i="4"/>
  <c r="C457" i="4"/>
  <c r="C458" i="4"/>
  <c r="C459" i="4"/>
  <c r="C460" i="4"/>
  <c r="C461" i="4"/>
  <c r="C462" i="4"/>
  <c r="C463" i="4"/>
  <c r="C464" i="4"/>
  <c r="C465" i="4"/>
  <c r="C466" i="4"/>
  <c r="C467" i="4"/>
  <c r="C468" i="4"/>
  <c r="C469" i="4"/>
  <c r="C470" i="4"/>
  <c r="C471" i="4"/>
  <c r="C472" i="4"/>
  <c r="C473" i="4"/>
  <c r="C474" i="4"/>
  <c r="C475" i="4"/>
  <c r="C476" i="4"/>
  <c r="C477" i="4"/>
  <c r="C478" i="4"/>
  <c r="C479" i="4"/>
  <c r="C480" i="4"/>
  <c r="C481" i="4"/>
  <c r="C482" i="4"/>
  <c r="C483" i="4"/>
  <c r="C484" i="4"/>
  <c r="C485" i="4"/>
  <c r="C486" i="4"/>
  <c r="C487" i="4"/>
  <c r="C488" i="4"/>
  <c r="C489" i="4"/>
  <c r="C490" i="4"/>
  <c r="C491" i="4"/>
  <c r="C492" i="4"/>
  <c r="C493" i="4"/>
  <c r="C494" i="4"/>
  <c r="C495" i="4"/>
  <c r="C496" i="4"/>
  <c r="C497" i="4"/>
  <c r="C498" i="4"/>
  <c r="C499" i="4"/>
  <c r="C500" i="4"/>
  <c r="C2" i="4"/>
  <c r="F2" i="4"/>
  <c r="I3" i="4"/>
  <c r="I4" i="4"/>
  <c r="I5" i="4"/>
  <c r="I6" i="4"/>
  <c r="I7" i="4"/>
  <c r="I8" i="4"/>
  <c r="I9" i="4"/>
  <c r="I10" i="4"/>
  <c r="I11" i="4"/>
  <c r="I12" i="4"/>
  <c r="I13" i="4"/>
  <c r="I14" i="4"/>
  <c r="I15" i="4"/>
  <c r="I16" i="4"/>
  <c r="I17" i="4"/>
  <c r="I18" i="4"/>
  <c r="I19" i="4"/>
  <c r="I20" i="4"/>
  <c r="I21" i="4"/>
  <c r="I22" i="4"/>
  <c r="I23" i="4"/>
  <c r="I24" i="4"/>
  <c r="I25" i="4"/>
  <c r="I26" i="4"/>
  <c r="I27" i="4"/>
  <c r="I28" i="4"/>
  <c r="I29" i="4"/>
  <c r="I30" i="4"/>
  <c r="I31" i="4"/>
  <c r="I32" i="4"/>
  <c r="I33" i="4"/>
  <c r="I34" i="4"/>
  <c r="I35" i="4"/>
  <c r="I36" i="4"/>
  <c r="I37" i="4"/>
  <c r="I38" i="4"/>
  <c r="I39" i="4"/>
  <c r="I40" i="4"/>
  <c r="I41" i="4"/>
  <c r="I42" i="4"/>
  <c r="I43" i="4"/>
  <c r="I44" i="4"/>
  <c r="I45" i="4"/>
  <c r="I46" i="4"/>
  <c r="I47" i="4"/>
  <c r="I48" i="4"/>
  <c r="I49" i="4"/>
  <c r="I50" i="4"/>
  <c r="I51" i="4"/>
  <c r="I52" i="4"/>
  <c r="I53" i="4"/>
  <c r="I54" i="4"/>
  <c r="I55" i="4"/>
  <c r="I56" i="4"/>
  <c r="I57" i="4"/>
  <c r="I58" i="4"/>
  <c r="I59" i="4"/>
  <c r="I60" i="4"/>
  <c r="I61" i="4"/>
  <c r="I62" i="4"/>
  <c r="I63" i="4"/>
  <c r="I64" i="4"/>
  <c r="I65" i="4"/>
  <c r="I66" i="4"/>
  <c r="I67" i="4"/>
  <c r="I68" i="4"/>
  <c r="I69" i="4"/>
  <c r="I70" i="4"/>
  <c r="I71" i="4"/>
  <c r="I72" i="4"/>
  <c r="I73" i="4"/>
  <c r="I74" i="4"/>
  <c r="I75" i="4"/>
  <c r="I76" i="4"/>
  <c r="I77" i="4"/>
  <c r="I78" i="4"/>
  <c r="I79" i="4"/>
  <c r="AD79" i="4" s="1"/>
  <c r="J79" i="6" s="1"/>
  <c r="I80" i="4"/>
  <c r="I81" i="4"/>
  <c r="I82" i="4"/>
  <c r="I83" i="4"/>
  <c r="I84" i="4"/>
  <c r="AD84" i="4" s="1"/>
  <c r="J84" i="6" s="1"/>
  <c r="I85" i="4"/>
  <c r="I86" i="4"/>
  <c r="I87" i="4"/>
  <c r="I88" i="4"/>
  <c r="I89" i="4"/>
  <c r="I90" i="4"/>
  <c r="I91" i="4"/>
  <c r="I92" i="4"/>
  <c r="I93" i="4"/>
  <c r="I94" i="4"/>
  <c r="I95" i="4"/>
  <c r="I96" i="4"/>
  <c r="I97" i="4"/>
  <c r="AD97" i="4" s="1"/>
  <c r="J97" i="6" s="1"/>
  <c r="I98" i="4"/>
  <c r="I99" i="4"/>
  <c r="I100" i="4"/>
  <c r="AD100" i="4" s="1"/>
  <c r="J100" i="6" s="1"/>
  <c r="I101" i="4"/>
  <c r="I102" i="4"/>
  <c r="I103" i="4"/>
  <c r="I104" i="4"/>
  <c r="I105" i="4"/>
  <c r="I106" i="4"/>
  <c r="I107" i="4"/>
  <c r="I108" i="4"/>
  <c r="I109" i="4"/>
  <c r="I110" i="4"/>
  <c r="I111" i="4"/>
  <c r="I112" i="4"/>
  <c r="I113" i="4"/>
  <c r="I114" i="4"/>
  <c r="I115" i="4"/>
  <c r="I116" i="4"/>
  <c r="I117" i="4"/>
  <c r="I118" i="4"/>
  <c r="I119" i="4"/>
  <c r="I120" i="4"/>
  <c r="I121" i="4"/>
  <c r="I122" i="4"/>
  <c r="I123" i="4"/>
  <c r="I124" i="4"/>
  <c r="I125" i="4"/>
  <c r="I126" i="4"/>
  <c r="I127" i="4"/>
  <c r="I128" i="4"/>
  <c r="I129" i="4"/>
  <c r="I130" i="4"/>
  <c r="I131" i="4"/>
  <c r="I132" i="4"/>
  <c r="I133" i="4"/>
  <c r="I134" i="4"/>
  <c r="I135" i="4"/>
  <c r="I136" i="4"/>
  <c r="I137" i="4"/>
  <c r="I138" i="4"/>
  <c r="I139" i="4"/>
  <c r="I140" i="4"/>
  <c r="I141" i="4"/>
  <c r="I142" i="4"/>
  <c r="I143" i="4"/>
  <c r="I144" i="4"/>
  <c r="I145" i="4"/>
  <c r="I146" i="4"/>
  <c r="I147" i="4"/>
  <c r="I148" i="4"/>
  <c r="I149" i="4"/>
  <c r="I150" i="4"/>
  <c r="I151" i="4"/>
  <c r="I152" i="4"/>
  <c r="I153" i="4"/>
  <c r="I154" i="4"/>
  <c r="I155" i="4"/>
  <c r="I156" i="4"/>
  <c r="I157" i="4"/>
  <c r="I158" i="4"/>
  <c r="I159" i="4"/>
  <c r="I160" i="4"/>
  <c r="I161" i="4"/>
  <c r="I162" i="4"/>
  <c r="I163" i="4"/>
  <c r="I164" i="4"/>
  <c r="I165" i="4"/>
  <c r="I166" i="4"/>
  <c r="I167" i="4"/>
  <c r="I168" i="4"/>
  <c r="I169" i="4"/>
  <c r="I170" i="4"/>
  <c r="I171" i="4"/>
  <c r="I172" i="4"/>
  <c r="I173" i="4"/>
  <c r="I174" i="4"/>
  <c r="I175" i="4"/>
  <c r="I176" i="4"/>
  <c r="I177" i="4"/>
  <c r="I178" i="4"/>
  <c r="I179" i="4"/>
  <c r="I180" i="4"/>
  <c r="I181" i="4"/>
  <c r="I182" i="4"/>
  <c r="I183" i="4"/>
  <c r="I184" i="4"/>
  <c r="I185" i="4"/>
  <c r="I186" i="4"/>
  <c r="I187" i="4"/>
  <c r="I188" i="4"/>
  <c r="I189" i="4"/>
  <c r="I190" i="4"/>
  <c r="I191" i="4"/>
  <c r="I192" i="4"/>
  <c r="I193" i="4"/>
  <c r="I194" i="4"/>
  <c r="I195" i="4"/>
  <c r="I196" i="4"/>
  <c r="I197" i="4"/>
  <c r="I198" i="4"/>
  <c r="I199" i="4"/>
  <c r="I200" i="4"/>
  <c r="I201" i="4"/>
  <c r="I202" i="4"/>
  <c r="I203" i="4"/>
  <c r="I204" i="4"/>
  <c r="I205" i="4"/>
  <c r="I206" i="4"/>
  <c r="I207" i="4"/>
  <c r="I208" i="4"/>
  <c r="I209" i="4"/>
  <c r="I210" i="4"/>
  <c r="I211" i="4"/>
  <c r="I212" i="4"/>
  <c r="I213" i="4"/>
  <c r="I214" i="4"/>
  <c r="I215" i="4"/>
  <c r="I216" i="4"/>
  <c r="I217" i="4"/>
  <c r="I218" i="4"/>
  <c r="I219" i="4"/>
  <c r="I220" i="4"/>
  <c r="I221" i="4"/>
  <c r="I222" i="4"/>
  <c r="I223" i="4"/>
  <c r="I224" i="4"/>
  <c r="I225" i="4"/>
  <c r="I226" i="4"/>
  <c r="I227" i="4"/>
  <c r="I228" i="4"/>
  <c r="I229" i="4"/>
  <c r="I230" i="4"/>
  <c r="I231" i="4"/>
  <c r="I232" i="4"/>
  <c r="I233" i="4"/>
  <c r="I234" i="4"/>
  <c r="I235" i="4"/>
  <c r="I236" i="4"/>
  <c r="I237" i="4"/>
  <c r="I238" i="4"/>
  <c r="I239" i="4"/>
  <c r="I240" i="4"/>
  <c r="I241" i="4"/>
  <c r="I242" i="4"/>
  <c r="I243" i="4"/>
  <c r="I244" i="4"/>
  <c r="I245" i="4"/>
  <c r="I246" i="4"/>
  <c r="I247" i="4"/>
  <c r="I248" i="4"/>
  <c r="I249" i="4"/>
  <c r="I250" i="4"/>
  <c r="I251" i="4"/>
  <c r="I252" i="4"/>
  <c r="I253" i="4"/>
  <c r="I254" i="4"/>
  <c r="I255" i="4"/>
  <c r="I256" i="4"/>
  <c r="I257" i="4"/>
  <c r="I258" i="4"/>
  <c r="I259" i="4"/>
  <c r="I260" i="4"/>
  <c r="I261" i="4"/>
  <c r="I262" i="4"/>
  <c r="I263" i="4"/>
  <c r="I264" i="4"/>
  <c r="I265" i="4"/>
  <c r="I266" i="4"/>
  <c r="I267" i="4"/>
  <c r="I268" i="4"/>
  <c r="I269" i="4"/>
  <c r="I270" i="4"/>
  <c r="I271" i="4"/>
  <c r="I272" i="4"/>
  <c r="I273" i="4"/>
  <c r="I274" i="4"/>
  <c r="I275" i="4"/>
  <c r="I276" i="4"/>
  <c r="I277" i="4"/>
  <c r="I278" i="4"/>
  <c r="I279" i="4"/>
  <c r="I280" i="4"/>
  <c r="I281" i="4"/>
  <c r="I282" i="4"/>
  <c r="I283" i="4"/>
  <c r="I284" i="4"/>
  <c r="I285" i="4"/>
  <c r="I286" i="4"/>
  <c r="I287" i="4"/>
  <c r="I288" i="4"/>
  <c r="I289" i="4"/>
  <c r="I290" i="4"/>
  <c r="I291" i="4"/>
  <c r="I292" i="4"/>
  <c r="I293" i="4"/>
  <c r="I294" i="4"/>
  <c r="I295" i="4"/>
  <c r="I296" i="4"/>
  <c r="I297" i="4"/>
  <c r="I298" i="4"/>
  <c r="I299" i="4"/>
  <c r="I300" i="4"/>
  <c r="I301" i="4"/>
  <c r="I302" i="4"/>
  <c r="I303" i="4"/>
  <c r="I304" i="4"/>
  <c r="I305" i="4"/>
  <c r="I306" i="4"/>
  <c r="I307" i="4"/>
  <c r="I308" i="4"/>
  <c r="I309" i="4"/>
  <c r="I310" i="4"/>
  <c r="I311" i="4"/>
  <c r="I312" i="4"/>
  <c r="I313" i="4"/>
  <c r="I314" i="4"/>
  <c r="I315" i="4"/>
  <c r="I316" i="4"/>
  <c r="I317" i="4"/>
  <c r="I318" i="4"/>
  <c r="I319" i="4"/>
  <c r="I320" i="4"/>
  <c r="I321" i="4"/>
  <c r="I322" i="4"/>
  <c r="I323" i="4"/>
  <c r="I324" i="4"/>
  <c r="I325" i="4"/>
  <c r="I326" i="4"/>
  <c r="I327" i="4"/>
  <c r="I328" i="4"/>
  <c r="I329" i="4"/>
  <c r="I330" i="4"/>
  <c r="I331" i="4"/>
  <c r="I332" i="4"/>
  <c r="I333" i="4"/>
  <c r="I334" i="4"/>
  <c r="I335" i="4"/>
  <c r="I336" i="4"/>
  <c r="I337" i="4"/>
  <c r="I338" i="4"/>
  <c r="I339" i="4"/>
  <c r="I340" i="4"/>
  <c r="I341" i="4"/>
  <c r="I342" i="4"/>
  <c r="I343" i="4"/>
  <c r="I344" i="4"/>
  <c r="I345" i="4"/>
  <c r="I346" i="4"/>
  <c r="I347" i="4"/>
  <c r="I348" i="4"/>
  <c r="I349" i="4"/>
  <c r="I350" i="4"/>
  <c r="I351" i="4"/>
  <c r="I352" i="4"/>
  <c r="I353" i="4"/>
  <c r="I354" i="4"/>
  <c r="I355" i="4"/>
  <c r="I356" i="4"/>
  <c r="I357" i="4"/>
  <c r="I358" i="4"/>
  <c r="I359" i="4"/>
  <c r="I360" i="4"/>
  <c r="I361" i="4"/>
  <c r="I362" i="4"/>
  <c r="I363" i="4"/>
  <c r="I364" i="4"/>
  <c r="I365" i="4"/>
  <c r="I366" i="4"/>
  <c r="I367" i="4"/>
  <c r="I368" i="4"/>
  <c r="I369" i="4"/>
  <c r="I370" i="4"/>
  <c r="I371" i="4"/>
  <c r="I372" i="4"/>
  <c r="I373" i="4"/>
  <c r="I374" i="4"/>
  <c r="I375" i="4"/>
  <c r="I376" i="4"/>
  <c r="I377" i="4"/>
  <c r="I378" i="4"/>
  <c r="I379" i="4"/>
  <c r="I380" i="4"/>
  <c r="I381" i="4"/>
  <c r="I382" i="4"/>
  <c r="I383" i="4"/>
  <c r="I384" i="4"/>
  <c r="I385" i="4"/>
  <c r="I386" i="4"/>
  <c r="I387" i="4"/>
  <c r="I388" i="4"/>
  <c r="I389" i="4"/>
  <c r="I390" i="4"/>
  <c r="I391" i="4"/>
  <c r="I392" i="4"/>
  <c r="I393" i="4"/>
  <c r="I394" i="4"/>
  <c r="I395" i="4"/>
  <c r="I396" i="4"/>
  <c r="I397" i="4"/>
  <c r="I398" i="4"/>
  <c r="I399" i="4"/>
  <c r="I400" i="4"/>
  <c r="I401" i="4"/>
  <c r="I402" i="4"/>
  <c r="I403" i="4"/>
  <c r="I404" i="4"/>
  <c r="I405" i="4"/>
  <c r="I406" i="4"/>
  <c r="I407" i="4"/>
  <c r="I408" i="4"/>
  <c r="I409" i="4"/>
  <c r="I410" i="4"/>
  <c r="I411" i="4"/>
  <c r="I412" i="4"/>
  <c r="I413" i="4"/>
  <c r="I414" i="4"/>
  <c r="I415" i="4"/>
  <c r="I416" i="4"/>
  <c r="I417" i="4"/>
  <c r="I418" i="4"/>
  <c r="I419" i="4"/>
  <c r="I420" i="4"/>
  <c r="I421" i="4"/>
  <c r="I422" i="4"/>
  <c r="I423" i="4"/>
  <c r="I424" i="4"/>
  <c r="I425" i="4"/>
  <c r="I426" i="4"/>
  <c r="I427" i="4"/>
  <c r="I428" i="4"/>
  <c r="I429" i="4"/>
  <c r="I430" i="4"/>
  <c r="I431" i="4"/>
  <c r="I432" i="4"/>
  <c r="I433" i="4"/>
  <c r="I434" i="4"/>
  <c r="I435" i="4"/>
  <c r="I436" i="4"/>
  <c r="I437" i="4"/>
  <c r="I438" i="4"/>
  <c r="I439" i="4"/>
  <c r="I440" i="4"/>
  <c r="I441" i="4"/>
  <c r="I442" i="4"/>
  <c r="I443" i="4"/>
  <c r="I444" i="4"/>
  <c r="I445" i="4"/>
  <c r="I446" i="4"/>
  <c r="I447" i="4"/>
  <c r="I448" i="4"/>
  <c r="I449" i="4"/>
  <c r="I450" i="4"/>
  <c r="I451" i="4"/>
  <c r="I452" i="4"/>
  <c r="I453" i="4"/>
  <c r="I454" i="4"/>
  <c r="I455" i="4"/>
  <c r="I456" i="4"/>
  <c r="I457" i="4"/>
  <c r="I458" i="4"/>
  <c r="I459" i="4"/>
  <c r="I460" i="4"/>
  <c r="I461" i="4"/>
  <c r="I462" i="4"/>
  <c r="I463" i="4"/>
  <c r="I464" i="4"/>
  <c r="I465" i="4"/>
  <c r="I466" i="4"/>
  <c r="I467" i="4"/>
  <c r="I468" i="4"/>
  <c r="I469" i="4"/>
  <c r="I470" i="4"/>
  <c r="I471" i="4"/>
  <c r="I472" i="4"/>
  <c r="I473" i="4"/>
  <c r="I474" i="4"/>
  <c r="I475" i="4"/>
  <c r="I476" i="4"/>
  <c r="I477" i="4"/>
  <c r="I478" i="4"/>
  <c r="I479" i="4"/>
  <c r="I480" i="4"/>
  <c r="I481" i="4"/>
  <c r="I482" i="4"/>
  <c r="I483" i="4"/>
  <c r="I484" i="4"/>
  <c r="I485" i="4"/>
  <c r="I486" i="4"/>
  <c r="I487" i="4"/>
  <c r="I488" i="4"/>
  <c r="I489" i="4"/>
  <c r="I490" i="4"/>
  <c r="I491" i="4"/>
  <c r="I492" i="4"/>
  <c r="I493" i="4"/>
  <c r="I494" i="4"/>
  <c r="I495" i="4"/>
  <c r="I496" i="4"/>
  <c r="I497" i="4"/>
  <c r="I498" i="4"/>
  <c r="I499" i="4"/>
  <c r="I500" i="4"/>
  <c r="I2" i="4"/>
  <c r="AS69" i="4"/>
  <c r="AS78" i="4"/>
  <c r="AS82" i="4"/>
  <c r="AS85" i="4"/>
  <c r="AS86" i="4"/>
  <c r="AS87" i="4"/>
  <c r="AS88" i="4"/>
  <c r="AS89" i="4"/>
  <c r="AS90" i="4"/>
  <c r="AS91" i="4"/>
  <c r="AS92" i="4"/>
  <c r="AS93" i="4"/>
  <c r="AS94" i="4"/>
  <c r="AS95" i="4"/>
  <c r="AS96" i="4"/>
  <c r="AS97" i="4"/>
  <c r="AS98" i="4"/>
  <c r="AS99" i="4"/>
  <c r="AS101" i="4"/>
  <c r="AS102" i="4"/>
  <c r="AS103" i="4"/>
  <c r="AS104" i="4"/>
  <c r="AS105" i="4"/>
  <c r="AS106" i="4"/>
  <c r="AS107" i="4"/>
  <c r="AS108" i="4"/>
  <c r="AS109" i="4"/>
  <c r="AS110" i="4"/>
  <c r="AS111" i="4"/>
  <c r="AS113" i="4"/>
  <c r="AS114" i="4"/>
  <c r="AS115" i="4"/>
  <c r="AS116" i="4"/>
  <c r="AS117" i="4"/>
  <c r="AS118" i="4"/>
  <c r="AS119" i="4"/>
  <c r="AS120" i="4"/>
  <c r="AS121" i="4"/>
  <c r="AS122" i="4"/>
  <c r="AS123" i="4"/>
  <c r="AS124" i="4"/>
  <c r="AS125" i="4"/>
  <c r="AS126" i="4"/>
  <c r="AS127" i="4"/>
  <c r="AS128" i="4"/>
  <c r="AS129" i="4"/>
  <c r="AS130" i="4"/>
  <c r="AS131" i="4"/>
  <c r="AS132" i="4"/>
  <c r="AS133" i="4"/>
  <c r="AS134" i="4"/>
  <c r="AS135" i="4"/>
  <c r="AS136" i="4"/>
  <c r="AS137" i="4"/>
  <c r="AS138" i="4"/>
  <c r="AS139" i="4"/>
  <c r="AS140" i="4"/>
  <c r="AS141" i="4"/>
  <c r="AS142" i="4"/>
  <c r="AS143" i="4"/>
  <c r="AS144" i="4"/>
  <c r="AS145" i="4"/>
  <c r="AS146" i="4"/>
  <c r="AS147" i="4"/>
  <c r="AS148" i="4"/>
  <c r="AS149" i="4"/>
  <c r="AS150" i="4"/>
  <c r="AS151" i="4"/>
  <c r="AS152" i="4"/>
  <c r="AS153" i="4"/>
  <c r="AS154" i="4"/>
  <c r="AS155" i="4"/>
  <c r="AS156" i="4"/>
  <c r="AS157" i="4"/>
  <c r="AS158" i="4"/>
  <c r="AS159" i="4"/>
  <c r="AS160" i="4"/>
  <c r="AS161" i="4"/>
  <c r="AS162" i="4"/>
  <c r="AS163" i="4"/>
  <c r="AS164" i="4"/>
  <c r="AS165" i="4"/>
  <c r="AS166" i="4"/>
  <c r="AS167" i="4"/>
  <c r="AS168" i="4"/>
  <c r="AS169" i="4"/>
  <c r="AS170" i="4"/>
  <c r="AS171" i="4"/>
  <c r="AS172" i="4"/>
  <c r="AS173" i="4"/>
  <c r="AS174" i="4"/>
  <c r="AS175" i="4"/>
  <c r="AS176" i="4"/>
  <c r="AS177" i="4"/>
  <c r="AS178" i="4"/>
  <c r="AS179" i="4"/>
  <c r="AS180" i="4"/>
  <c r="AS181" i="4"/>
  <c r="AS182" i="4"/>
  <c r="AS183" i="4"/>
  <c r="AS184" i="4"/>
  <c r="AS185" i="4"/>
  <c r="AS186" i="4"/>
  <c r="AS187" i="4"/>
  <c r="AS188" i="4"/>
  <c r="AS189" i="4"/>
  <c r="AS190" i="4"/>
  <c r="AS191" i="4"/>
  <c r="AS192" i="4"/>
  <c r="AS193" i="4"/>
  <c r="AS194" i="4"/>
  <c r="AS195" i="4"/>
  <c r="AS196" i="4"/>
  <c r="AS197" i="4"/>
  <c r="AS198" i="4"/>
  <c r="AS199" i="4"/>
  <c r="AS200" i="4"/>
  <c r="AS201" i="4"/>
  <c r="AS202" i="4"/>
  <c r="AS203" i="4"/>
  <c r="AS204" i="4"/>
  <c r="AS205" i="4"/>
  <c r="AS206" i="4"/>
  <c r="AS207" i="4"/>
  <c r="AS208" i="4"/>
  <c r="AS209" i="4"/>
  <c r="AS210" i="4"/>
  <c r="AS211" i="4"/>
  <c r="AS212" i="4"/>
  <c r="AS213" i="4"/>
  <c r="AS214" i="4"/>
  <c r="AS215" i="4"/>
  <c r="AS216" i="4"/>
  <c r="AS217" i="4"/>
  <c r="AS218" i="4"/>
  <c r="AS219" i="4"/>
  <c r="AS220" i="4"/>
  <c r="AS221" i="4"/>
  <c r="AS222" i="4"/>
  <c r="AS223" i="4"/>
  <c r="AS224" i="4"/>
  <c r="AS225" i="4"/>
  <c r="AS226" i="4"/>
  <c r="AS227" i="4"/>
  <c r="AS228" i="4"/>
  <c r="AS229" i="4"/>
  <c r="AS230" i="4"/>
  <c r="AS231" i="4"/>
  <c r="AS232" i="4"/>
  <c r="AS233" i="4"/>
  <c r="AS234" i="4"/>
  <c r="AS235" i="4"/>
  <c r="AS236" i="4"/>
  <c r="AS237" i="4"/>
  <c r="AS238" i="4"/>
  <c r="AS239" i="4"/>
  <c r="AS240" i="4"/>
  <c r="AS241" i="4"/>
  <c r="AS242" i="4"/>
  <c r="AS243" i="4"/>
  <c r="AS244" i="4"/>
  <c r="AS245" i="4"/>
  <c r="AS246" i="4"/>
  <c r="AS247" i="4"/>
  <c r="AS248" i="4"/>
  <c r="AS249" i="4"/>
  <c r="AS250" i="4"/>
  <c r="AS251" i="4"/>
  <c r="AS252" i="4"/>
  <c r="AS253" i="4"/>
  <c r="AS254" i="4"/>
  <c r="AS255" i="4"/>
  <c r="AS256" i="4"/>
  <c r="AS257" i="4"/>
  <c r="AS258" i="4"/>
  <c r="AS259" i="4"/>
  <c r="AS260" i="4"/>
  <c r="AS261" i="4"/>
  <c r="AS262" i="4"/>
  <c r="AS263" i="4"/>
  <c r="AS264" i="4"/>
  <c r="AS265" i="4"/>
  <c r="AS266" i="4"/>
  <c r="AS267" i="4"/>
  <c r="AS268" i="4"/>
  <c r="AS269" i="4"/>
  <c r="AS270" i="4"/>
  <c r="AS271" i="4"/>
  <c r="AS272" i="4"/>
  <c r="AS273" i="4"/>
  <c r="AS274" i="4"/>
  <c r="AS275" i="4"/>
  <c r="AS276" i="4"/>
  <c r="AS277" i="4"/>
  <c r="AS278" i="4"/>
  <c r="AS279" i="4"/>
  <c r="AS280" i="4"/>
  <c r="AS281" i="4"/>
  <c r="AS282" i="4"/>
  <c r="AS283" i="4"/>
  <c r="AS284" i="4"/>
  <c r="AS285" i="4"/>
  <c r="AS286" i="4"/>
  <c r="AS287" i="4"/>
  <c r="AS288" i="4"/>
  <c r="AS289" i="4"/>
  <c r="AS290" i="4"/>
  <c r="AS291" i="4"/>
  <c r="AS292" i="4"/>
  <c r="AS293" i="4"/>
  <c r="AS294" i="4"/>
  <c r="AS295" i="4"/>
  <c r="AS296" i="4"/>
  <c r="AS297" i="4"/>
  <c r="AS298" i="4"/>
  <c r="AS299" i="4"/>
  <c r="AS300" i="4"/>
  <c r="AS301" i="4"/>
  <c r="AS302" i="4"/>
  <c r="AS303" i="4"/>
  <c r="AS304" i="4"/>
  <c r="AS305" i="4"/>
  <c r="AS306" i="4"/>
  <c r="AS307" i="4"/>
  <c r="AS308" i="4"/>
  <c r="AS309" i="4"/>
  <c r="AS310" i="4"/>
  <c r="AS311" i="4"/>
  <c r="AS312" i="4"/>
  <c r="AS313" i="4"/>
  <c r="AS314" i="4"/>
  <c r="AS315" i="4"/>
  <c r="AS316" i="4"/>
  <c r="AS317" i="4"/>
  <c r="AS318" i="4"/>
  <c r="AS319" i="4"/>
  <c r="AS320" i="4"/>
  <c r="AS321" i="4"/>
  <c r="AS322" i="4"/>
  <c r="AS323" i="4"/>
  <c r="AS324" i="4"/>
  <c r="AS325" i="4"/>
  <c r="AS326" i="4"/>
  <c r="AS327" i="4"/>
  <c r="AS328" i="4"/>
  <c r="AS329" i="4"/>
  <c r="AS330" i="4"/>
  <c r="AS331" i="4"/>
  <c r="AS332" i="4"/>
  <c r="AS333" i="4"/>
  <c r="AS334" i="4"/>
  <c r="AS335" i="4"/>
  <c r="AS336" i="4"/>
  <c r="AS337" i="4"/>
  <c r="AS338" i="4"/>
  <c r="AS339" i="4"/>
  <c r="AS340" i="4"/>
  <c r="AS341" i="4"/>
  <c r="AS342" i="4"/>
  <c r="AS343" i="4"/>
  <c r="AS344" i="4"/>
  <c r="AS345" i="4"/>
  <c r="AS346" i="4"/>
  <c r="AS347" i="4"/>
  <c r="AS348" i="4"/>
  <c r="AS349" i="4"/>
  <c r="AS350" i="4"/>
  <c r="AS351" i="4"/>
  <c r="AS352" i="4"/>
  <c r="AS353" i="4"/>
  <c r="AS354" i="4"/>
  <c r="AS355" i="4"/>
  <c r="AS356" i="4"/>
  <c r="AS357" i="4"/>
  <c r="AS358" i="4"/>
  <c r="AS359" i="4"/>
  <c r="AS360" i="4"/>
  <c r="AS361" i="4"/>
  <c r="AS362" i="4"/>
  <c r="AS363" i="4"/>
  <c r="AS364" i="4"/>
  <c r="AS365" i="4"/>
  <c r="AS366" i="4"/>
  <c r="AS367" i="4"/>
  <c r="AS368" i="4"/>
  <c r="AS369" i="4"/>
  <c r="AS370" i="4"/>
  <c r="AS371" i="4"/>
  <c r="AS372" i="4"/>
  <c r="AS373" i="4"/>
  <c r="AS374" i="4"/>
  <c r="AS375" i="4"/>
  <c r="AS376" i="4"/>
  <c r="AS377" i="4"/>
  <c r="AS378" i="4"/>
  <c r="AS379" i="4"/>
  <c r="AS380" i="4"/>
  <c r="AS381" i="4"/>
  <c r="AS382" i="4"/>
  <c r="AS383" i="4"/>
  <c r="AS384" i="4"/>
  <c r="AS385" i="4"/>
  <c r="AS386" i="4"/>
  <c r="AS387" i="4"/>
  <c r="AS388" i="4"/>
  <c r="AS389" i="4"/>
  <c r="AS390" i="4"/>
  <c r="AS391" i="4"/>
  <c r="AS392" i="4"/>
  <c r="AS393" i="4"/>
  <c r="AS394" i="4"/>
  <c r="AS395" i="4"/>
  <c r="AS396" i="4"/>
  <c r="AS397" i="4"/>
  <c r="AS398" i="4"/>
  <c r="AS399" i="4"/>
  <c r="AS400" i="4"/>
  <c r="AS401" i="4"/>
  <c r="AS402" i="4"/>
  <c r="AS403" i="4"/>
  <c r="AS404" i="4"/>
  <c r="AS405" i="4"/>
  <c r="AS406" i="4"/>
  <c r="AS407" i="4"/>
  <c r="AS408" i="4"/>
  <c r="AS409" i="4"/>
  <c r="AS410" i="4"/>
  <c r="AS411" i="4"/>
  <c r="AS412" i="4"/>
  <c r="AS413" i="4"/>
  <c r="AS414" i="4"/>
  <c r="AS415" i="4"/>
  <c r="AS416" i="4"/>
  <c r="AS417" i="4"/>
  <c r="AS418" i="4"/>
  <c r="AS419" i="4"/>
  <c r="AS420" i="4"/>
  <c r="AS421" i="4"/>
  <c r="AS422" i="4"/>
  <c r="AS423" i="4"/>
  <c r="AS424" i="4"/>
  <c r="AS425" i="4"/>
  <c r="AS426" i="4"/>
  <c r="AS427" i="4"/>
  <c r="AS428" i="4"/>
  <c r="AS429" i="4"/>
  <c r="AS430" i="4"/>
  <c r="AS431" i="4"/>
  <c r="AS432" i="4"/>
  <c r="AS433" i="4"/>
  <c r="AS434" i="4"/>
  <c r="AS435" i="4"/>
  <c r="AS436" i="4"/>
  <c r="AS437" i="4"/>
  <c r="AS438" i="4"/>
  <c r="AS439" i="4"/>
  <c r="AS440" i="4"/>
  <c r="AS441" i="4"/>
  <c r="AS442" i="4"/>
  <c r="AS443" i="4"/>
  <c r="AS444" i="4"/>
  <c r="AS445" i="4"/>
  <c r="AS446" i="4"/>
  <c r="AS447" i="4"/>
  <c r="AS448" i="4"/>
  <c r="AS449" i="4"/>
  <c r="AS450" i="4"/>
  <c r="AS451" i="4"/>
  <c r="AS452" i="4"/>
  <c r="AS453" i="4"/>
  <c r="AS454" i="4"/>
  <c r="AS455" i="4"/>
  <c r="AS456" i="4"/>
  <c r="AS457" i="4"/>
  <c r="AS458" i="4"/>
  <c r="AS459" i="4"/>
  <c r="AS460" i="4"/>
  <c r="AS461" i="4"/>
  <c r="AS462" i="4"/>
  <c r="AS463" i="4"/>
  <c r="AS464" i="4"/>
  <c r="AS465" i="4"/>
  <c r="AS466" i="4"/>
  <c r="AS467" i="4"/>
  <c r="AS468" i="4"/>
  <c r="AS469" i="4"/>
  <c r="AS470" i="4"/>
  <c r="AS471" i="4"/>
  <c r="AS472" i="4"/>
  <c r="AS473" i="4"/>
  <c r="AS474" i="4"/>
  <c r="AS475" i="4"/>
  <c r="AS476" i="4"/>
  <c r="AS477" i="4"/>
  <c r="AS478" i="4"/>
  <c r="AS479" i="4"/>
  <c r="AS480" i="4"/>
  <c r="AS481" i="4"/>
  <c r="AS482" i="4"/>
  <c r="AS483" i="4"/>
  <c r="AS484" i="4"/>
  <c r="AS485" i="4"/>
  <c r="AS486" i="4"/>
  <c r="AS487" i="4"/>
  <c r="AS488" i="4"/>
  <c r="AS489" i="4"/>
  <c r="AS490" i="4"/>
  <c r="AS491" i="4"/>
  <c r="AS492" i="4"/>
  <c r="AS493" i="4"/>
  <c r="AS494" i="4"/>
  <c r="AS495" i="4"/>
  <c r="AS496" i="4"/>
  <c r="AS497" i="4"/>
  <c r="AS498" i="4"/>
  <c r="AS499" i="4"/>
  <c r="AS500" i="4"/>
  <c r="R101" i="4"/>
  <c r="R102" i="4"/>
  <c r="R103" i="4"/>
  <c r="R104" i="4"/>
  <c r="R105" i="4"/>
  <c r="R106" i="4"/>
  <c r="R107" i="4"/>
  <c r="R108" i="4"/>
  <c r="R109" i="4"/>
  <c r="R110" i="4"/>
  <c r="R111" i="4"/>
  <c r="R112" i="4"/>
  <c r="R113" i="4"/>
  <c r="R114" i="4"/>
  <c r="R115" i="4"/>
  <c r="R116" i="4"/>
  <c r="R117" i="4"/>
  <c r="R118" i="4"/>
  <c r="R119" i="4"/>
  <c r="R120" i="4"/>
  <c r="R121" i="4"/>
  <c r="R122" i="4"/>
  <c r="R123" i="4"/>
  <c r="R124" i="4"/>
  <c r="R125" i="4"/>
  <c r="R126" i="4"/>
  <c r="R127" i="4"/>
  <c r="R128" i="4"/>
  <c r="R129" i="4"/>
  <c r="R130" i="4"/>
  <c r="R131" i="4"/>
  <c r="R132" i="4"/>
  <c r="R133" i="4"/>
  <c r="R134" i="4"/>
  <c r="R135" i="4"/>
  <c r="R136" i="4"/>
  <c r="R137" i="4"/>
  <c r="R138" i="4"/>
  <c r="R139" i="4"/>
  <c r="R140" i="4"/>
  <c r="R141" i="4"/>
  <c r="R142" i="4"/>
  <c r="R143" i="4"/>
  <c r="R144" i="4"/>
  <c r="R145" i="4"/>
  <c r="R146" i="4"/>
  <c r="R147" i="4"/>
  <c r="R148" i="4"/>
  <c r="R149" i="4"/>
  <c r="R150" i="4"/>
  <c r="R151" i="4"/>
  <c r="R152" i="4"/>
  <c r="R153" i="4"/>
  <c r="R154" i="4"/>
  <c r="R155" i="4"/>
  <c r="R156" i="4"/>
  <c r="R157" i="4"/>
  <c r="R158" i="4"/>
  <c r="R159" i="4"/>
  <c r="R160" i="4"/>
  <c r="R161" i="4"/>
  <c r="R162" i="4"/>
  <c r="R163" i="4"/>
  <c r="R164" i="4"/>
  <c r="R165" i="4"/>
  <c r="R166" i="4"/>
  <c r="R167" i="4"/>
  <c r="R168" i="4"/>
  <c r="R169" i="4"/>
  <c r="R170" i="4"/>
  <c r="R171" i="4"/>
  <c r="R172" i="4"/>
  <c r="R173" i="4"/>
  <c r="R174" i="4"/>
  <c r="R175" i="4"/>
  <c r="R176" i="4"/>
  <c r="R177" i="4"/>
  <c r="R178" i="4"/>
  <c r="R179" i="4"/>
  <c r="R180" i="4"/>
  <c r="R181" i="4"/>
  <c r="R182" i="4"/>
  <c r="R183" i="4"/>
  <c r="R184" i="4"/>
  <c r="R185" i="4"/>
  <c r="R186" i="4"/>
  <c r="R187" i="4"/>
  <c r="R188" i="4"/>
  <c r="R189" i="4"/>
  <c r="R190" i="4"/>
  <c r="R191" i="4"/>
  <c r="R192" i="4"/>
  <c r="R193" i="4"/>
  <c r="R194" i="4"/>
  <c r="R195" i="4"/>
  <c r="R196" i="4"/>
  <c r="R197" i="4"/>
  <c r="R198" i="4"/>
  <c r="R199" i="4"/>
  <c r="R200" i="4"/>
  <c r="R201" i="4"/>
  <c r="R202" i="4"/>
  <c r="R203" i="4"/>
  <c r="R204" i="4"/>
  <c r="R205" i="4"/>
  <c r="R206" i="4"/>
  <c r="R207" i="4"/>
  <c r="R208" i="4"/>
  <c r="R209" i="4"/>
  <c r="R210" i="4"/>
  <c r="R211" i="4"/>
  <c r="R212" i="4"/>
  <c r="R213" i="4"/>
  <c r="R214" i="4"/>
  <c r="R215" i="4"/>
  <c r="R216" i="4"/>
  <c r="R217" i="4"/>
  <c r="R218" i="4"/>
  <c r="R219" i="4"/>
  <c r="R220" i="4"/>
  <c r="R221" i="4"/>
  <c r="R222" i="4"/>
  <c r="R223" i="4"/>
  <c r="R224" i="4"/>
  <c r="R225" i="4"/>
  <c r="R226" i="4"/>
  <c r="R227" i="4"/>
  <c r="R228" i="4"/>
  <c r="R229" i="4"/>
  <c r="R230" i="4"/>
  <c r="R231" i="4"/>
  <c r="R232" i="4"/>
  <c r="R233" i="4"/>
  <c r="R234" i="4"/>
  <c r="R235" i="4"/>
  <c r="R236" i="4"/>
  <c r="R237" i="4"/>
  <c r="R238" i="4"/>
  <c r="R239" i="4"/>
  <c r="R240" i="4"/>
  <c r="R241" i="4"/>
  <c r="R242" i="4"/>
  <c r="R243" i="4"/>
  <c r="R244" i="4"/>
  <c r="R245" i="4"/>
  <c r="R246" i="4"/>
  <c r="R247" i="4"/>
  <c r="R248" i="4"/>
  <c r="R249" i="4"/>
  <c r="R250" i="4"/>
  <c r="R251" i="4"/>
  <c r="R252" i="4"/>
  <c r="R253" i="4"/>
  <c r="R254" i="4"/>
  <c r="R255" i="4"/>
  <c r="R256" i="4"/>
  <c r="R257" i="4"/>
  <c r="R258" i="4"/>
  <c r="R259" i="4"/>
  <c r="R260" i="4"/>
  <c r="R261" i="4"/>
  <c r="R262" i="4"/>
  <c r="R263" i="4"/>
  <c r="R264" i="4"/>
  <c r="R265" i="4"/>
  <c r="R266" i="4"/>
  <c r="R267" i="4"/>
  <c r="R268" i="4"/>
  <c r="R269" i="4"/>
  <c r="R270" i="4"/>
  <c r="R271" i="4"/>
  <c r="R272" i="4"/>
  <c r="R273" i="4"/>
  <c r="R274" i="4"/>
  <c r="R275" i="4"/>
  <c r="R276" i="4"/>
  <c r="R277" i="4"/>
  <c r="R278" i="4"/>
  <c r="R279" i="4"/>
  <c r="R280" i="4"/>
  <c r="R281" i="4"/>
  <c r="R282" i="4"/>
  <c r="R283" i="4"/>
  <c r="R284" i="4"/>
  <c r="R285" i="4"/>
  <c r="R286" i="4"/>
  <c r="R287" i="4"/>
  <c r="R288" i="4"/>
  <c r="R289" i="4"/>
  <c r="R290" i="4"/>
  <c r="R291" i="4"/>
  <c r="R292" i="4"/>
  <c r="R293" i="4"/>
  <c r="R294" i="4"/>
  <c r="R295" i="4"/>
  <c r="R296" i="4"/>
  <c r="R297" i="4"/>
  <c r="R298" i="4"/>
  <c r="R299" i="4"/>
  <c r="R300" i="4"/>
  <c r="R301" i="4"/>
  <c r="R302" i="4"/>
  <c r="R303" i="4"/>
  <c r="R304" i="4"/>
  <c r="R305" i="4"/>
  <c r="R306" i="4"/>
  <c r="R307" i="4"/>
  <c r="R308" i="4"/>
  <c r="R309" i="4"/>
  <c r="R310" i="4"/>
  <c r="R311" i="4"/>
  <c r="R312" i="4"/>
  <c r="R313" i="4"/>
  <c r="R314" i="4"/>
  <c r="R315" i="4"/>
  <c r="R316" i="4"/>
  <c r="R317" i="4"/>
  <c r="R318" i="4"/>
  <c r="R319" i="4"/>
  <c r="R320" i="4"/>
  <c r="R321" i="4"/>
  <c r="R322" i="4"/>
  <c r="R323" i="4"/>
  <c r="R324" i="4"/>
  <c r="R325" i="4"/>
  <c r="R326" i="4"/>
  <c r="R327" i="4"/>
  <c r="R328" i="4"/>
  <c r="R329" i="4"/>
  <c r="R330" i="4"/>
  <c r="R331" i="4"/>
  <c r="R332" i="4"/>
  <c r="R333" i="4"/>
  <c r="R334" i="4"/>
  <c r="R335" i="4"/>
  <c r="R336" i="4"/>
  <c r="R337" i="4"/>
  <c r="R338" i="4"/>
  <c r="R339" i="4"/>
  <c r="R340" i="4"/>
  <c r="R341" i="4"/>
  <c r="R342" i="4"/>
  <c r="R343" i="4"/>
  <c r="R344" i="4"/>
  <c r="R345" i="4"/>
  <c r="R346" i="4"/>
  <c r="R347" i="4"/>
  <c r="R348" i="4"/>
  <c r="R349" i="4"/>
  <c r="R350" i="4"/>
  <c r="R351" i="4"/>
  <c r="R352" i="4"/>
  <c r="R353" i="4"/>
  <c r="R354" i="4"/>
  <c r="R355" i="4"/>
  <c r="R356" i="4"/>
  <c r="R357" i="4"/>
  <c r="R358" i="4"/>
  <c r="R359" i="4"/>
  <c r="R360" i="4"/>
  <c r="R361" i="4"/>
  <c r="R362" i="4"/>
  <c r="R363" i="4"/>
  <c r="R364" i="4"/>
  <c r="R365" i="4"/>
  <c r="R366" i="4"/>
  <c r="R367" i="4"/>
  <c r="R368" i="4"/>
  <c r="R369" i="4"/>
  <c r="R370" i="4"/>
  <c r="R371" i="4"/>
  <c r="R372" i="4"/>
  <c r="R373" i="4"/>
  <c r="R374" i="4"/>
  <c r="R375" i="4"/>
  <c r="R376" i="4"/>
  <c r="R377" i="4"/>
  <c r="R378" i="4"/>
  <c r="R379" i="4"/>
  <c r="R380" i="4"/>
  <c r="R381" i="4"/>
  <c r="R382" i="4"/>
  <c r="R383" i="4"/>
  <c r="R384" i="4"/>
  <c r="R385" i="4"/>
  <c r="R386" i="4"/>
  <c r="R387" i="4"/>
  <c r="R388" i="4"/>
  <c r="R389" i="4"/>
  <c r="R390" i="4"/>
  <c r="R391" i="4"/>
  <c r="R392" i="4"/>
  <c r="R393" i="4"/>
  <c r="R394" i="4"/>
  <c r="R395" i="4"/>
  <c r="R396" i="4"/>
  <c r="R397" i="4"/>
  <c r="R398" i="4"/>
  <c r="R399" i="4"/>
  <c r="R400" i="4"/>
  <c r="R401" i="4"/>
  <c r="R402" i="4"/>
  <c r="R403" i="4"/>
  <c r="R404" i="4"/>
  <c r="R405" i="4"/>
  <c r="R406" i="4"/>
  <c r="R407" i="4"/>
  <c r="R408" i="4"/>
  <c r="R409" i="4"/>
  <c r="R410" i="4"/>
  <c r="R411" i="4"/>
  <c r="R412" i="4"/>
  <c r="R413" i="4"/>
  <c r="R414" i="4"/>
  <c r="R415" i="4"/>
  <c r="R416" i="4"/>
  <c r="R417" i="4"/>
  <c r="R418" i="4"/>
  <c r="R419" i="4"/>
  <c r="R420" i="4"/>
  <c r="R421" i="4"/>
  <c r="R422" i="4"/>
  <c r="R423" i="4"/>
  <c r="R424" i="4"/>
  <c r="R425" i="4"/>
  <c r="R426" i="4"/>
  <c r="R427" i="4"/>
  <c r="R428" i="4"/>
  <c r="R429" i="4"/>
  <c r="R430" i="4"/>
  <c r="R431" i="4"/>
  <c r="R432" i="4"/>
  <c r="R433" i="4"/>
  <c r="R434" i="4"/>
  <c r="R435" i="4"/>
  <c r="R436" i="4"/>
  <c r="R437" i="4"/>
  <c r="R438" i="4"/>
  <c r="R439" i="4"/>
  <c r="R440" i="4"/>
  <c r="R441" i="4"/>
  <c r="R442" i="4"/>
  <c r="R443" i="4"/>
  <c r="R444" i="4"/>
  <c r="R445" i="4"/>
  <c r="R446" i="4"/>
  <c r="R447" i="4"/>
  <c r="R448" i="4"/>
  <c r="R449" i="4"/>
  <c r="R450" i="4"/>
  <c r="R451" i="4"/>
  <c r="R452" i="4"/>
  <c r="R453" i="4"/>
  <c r="R454" i="4"/>
  <c r="R455" i="4"/>
  <c r="R456" i="4"/>
  <c r="R457" i="4"/>
  <c r="R458" i="4"/>
  <c r="R459" i="4"/>
  <c r="R460" i="4"/>
  <c r="R461" i="4"/>
  <c r="R462" i="4"/>
  <c r="R463" i="4"/>
  <c r="R464" i="4"/>
  <c r="R465" i="4"/>
  <c r="R466" i="4"/>
  <c r="R467" i="4"/>
  <c r="R468" i="4"/>
  <c r="R469" i="4"/>
  <c r="R470" i="4"/>
  <c r="R471" i="4"/>
  <c r="R472" i="4"/>
  <c r="R473" i="4"/>
  <c r="R474" i="4"/>
  <c r="R475" i="4"/>
  <c r="R476" i="4"/>
  <c r="R477" i="4"/>
  <c r="R478" i="4"/>
  <c r="R479" i="4"/>
  <c r="R480" i="4"/>
  <c r="R481" i="4"/>
  <c r="R482" i="4"/>
  <c r="R483" i="4"/>
  <c r="R484" i="4"/>
  <c r="R485" i="4"/>
  <c r="R486" i="4"/>
  <c r="R487" i="4"/>
  <c r="R488" i="4"/>
  <c r="R489" i="4"/>
  <c r="R490" i="4"/>
  <c r="R491" i="4"/>
  <c r="R492" i="4"/>
  <c r="R493" i="4"/>
  <c r="R494" i="4"/>
  <c r="R495" i="4"/>
  <c r="R496" i="4"/>
  <c r="R497" i="4"/>
  <c r="R498" i="4"/>
  <c r="R499" i="4"/>
  <c r="R500" i="4"/>
  <c r="Q101" i="4"/>
  <c r="S101" i="4" s="1"/>
  <c r="AN101" i="4" s="1"/>
  <c r="Q102" i="4"/>
  <c r="S102" i="4" s="1"/>
  <c r="AN102" i="4" s="1"/>
  <c r="Q103" i="4"/>
  <c r="S103" i="4" s="1"/>
  <c r="AN103" i="4" s="1"/>
  <c r="Q104" i="4"/>
  <c r="S104" i="4" s="1"/>
  <c r="AN104" i="4" s="1"/>
  <c r="Q105" i="4"/>
  <c r="S105" i="4" s="1"/>
  <c r="AN105" i="4" s="1"/>
  <c r="Q106" i="4"/>
  <c r="S106" i="4" s="1"/>
  <c r="AN106" i="4" s="1"/>
  <c r="Q107" i="4"/>
  <c r="S107" i="4" s="1"/>
  <c r="AN107" i="4" s="1"/>
  <c r="Q108" i="4"/>
  <c r="S108" i="4" s="1"/>
  <c r="AN108" i="4" s="1"/>
  <c r="Q109" i="4"/>
  <c r="S109" i="4" s="1"/>
  <c r="AN109" i="4" s="1"/>
  <c r="Q110" i="4"/>
  <c r="S110" i="4" s="1"/>
  <c r="AN110" i="4" s="1"/>
  <c r="Q111" i="4"/>
  <c r="S111" i="4" s="1"/>
  <c r="AN111" i="4" s="1"/>
  <c r="Q112" i="4"/>
  <c r="Q113" i="4"/>
  <c r="S113" i="4" s="1"/>
  <c r="AN113" i="4" s="1"/>
  <c r="Q114" i="4"/>
  <c r="S114" i="4" s="1"/>
  <c r="AN114" i="4" s="1"/>
  <c r="Q115" i="4"/>
  <c r="S115" i="4" s="1"/>
  <c r="AN115" i="4" s="1"/>
  <c r="Q116" i="4"/>
  <c r="S116" i="4" s="1"/>
  <c r="AN116" i="4" s="1"/>
  <c r="Q117" i="4"/>
  <c r="S117" i="4" s="1"/>
  <c r="AN117" i="4" s="1"/>
  <c r="Q118" i="4"/>
  <c r="S118" i="4" s="1"/>
  <c r="AN118" i="4" s="1"/>
  <c r="Q119" i="4"/>
  <c r="S119" i="4" s="1"/>
  <c r="AN119" i="4" s="1"/>
  <c r="Q120" i="4"/>
  <c r="S120" i="4" s="1"/>
  <c r="AN120" i="4" s="1"/>
  <c r="Q121" i="4"/>
  <c r="S121" i="4" s="1"/>
  <c r="AN121" i="4" s="1"/>
  <c r="Q122" i="4"/>
  <c r="S122" i="4" s="1"/>
  <c r="AN122" i="4" s="1"/>
  <c r="Q123" i="4"/>
  <c r="S123" i="4" s="1"/>
  <c r="AN123" i="4" s="1"/>
  <c r="Q124" i="4"/>
  <c r="S124" i="4" s="1"/>
  <c r="AN124" i="4" s="1"/>
  <c r="Q125" i="4"/>
  <c r="S125" i="4" s="1"/>
  <c r="AN125" i="4" s="1"/>
  <c r="Q126" i="4"/>
  <c r="S126" i="4" s="1"/>
  <c r="AN126" i="4" s="1"/>
  <c r="Q127" i="4"/>
  <c r="S127" i="4" s="1"/>
  <c r="AN127" i="4" s="1"/>
  <c r="Q128" i="4"/>
  <c r="S128" i="4" s="1"/>
  <c r="AN128" i="4" s="1"/>
  <c r="Q129" i="4"/>
  <c r="S129" i="4" s="1"/>
  <c r="AN129" i="4" s="1"/>
  <c r="Q130" i="4"/>
  <c r="S130" i="4" s="1"/>
  <c r="AN130" i="4" s="1"/>
  <c r="Q131" i="4"/>
  <c r="S131" i="4" s="1"/>
  <c r="AN131" i="4" s="1"/>
  <c r="Q132" i="4"/>
  <c r="S132" i="4" s="1"/>
  <c r="AN132" i="4" s="1"/>
  <c r="Q133" i="4"/>
  <c r="S133" i="4" s="1"/>
  <c r="AN133" i="4" s="1"/>
  <c r="Q134" i="4"/>
  <c r="S134" i="4" s="1"/>
  <c r="AN134" i="4" s="1"/>
  <c r="Q135" i="4"/>
  <c r="S135" i="4" s="1"/>
  <c r="AN135" i="4" s="1"/>
  <c r="Q136" i="4"/>
  <c r="S136" i="4" s="1"/>
  <c r="AN136" i="4" s="1"/>
  <c r="Q137" i="4"/>
  <c r="S137" i="4" s="1"/>
  <c r="AN137" i="4" s="1"/>
  <c r="Q138" i="4"/>
  <c r="S138" i="4" s="1"/>
  <c r="AN138" i="4" s="1"/>
  <c r="Q139" i="4"/>
  <c r="S139" i="4" s="1"/>
  <c r="AN139" i="4" s="1"/>
  <c r="Q140" i="4"/>
  <c r="S140" i="4" s="1"/>
  <c r="AN140" i="4" s="1"/>
  <c r="Q141" i="4"/>
  <c r="S141" i="4" s="1"/>
  <c r="AN141" i="4" s="1"/>
  <c r="Q142" i="4"/>
  <c r="S142" i="4" s="1"/>
  <c r="AN142" i="4" s="1"/>
  <c r="Q143" i="4"/>
  <c r="S143" i="4" s="1"/>
  <c r="AN143" i="4" s="1"/>
  <c r="Q144" i="4"/>
  <c r="S144" i="4" s="1"/>
  <c r="AN144" i="4" s="1"/>
  <c r="Q145" i="4"/>
  <c r="S145" i="4" s="1"/>
  <c r="AN145" i="4" s="1"/>
  <c r="Q146" i="4"/>
  <c r="S146" i="4" s="1"/>
  <c r="AN146" i="4" s="1"/>
  <c r="Q147" i="4"/>
  <c r="S147" i="4" s="1"/>
  <c r="AN147" i="4" s="1"/>
  <c r="Q148" i="4"/>
  <c r="S148" i="4" s="1"/>
  <c r="AN148" i="4" s="1"/>
  <c r="Q149" i="4"/>
  <c r="S149" i="4" s="1"/>
  <c r="AN149" i="4" s="1"/>
  <c r="Q150" i="4"/>
  <c r="S150" i="4" s="1"/>
  <c r="AN150" i="4" s="1"/>
  <c r="Q151" i="4"/>
  <c r="S151" i="4" s="1"/>
  <c r="AN151" i="4" s="1"/>
  <c r="Q152" i="4"/>
  <c r="S152" i="4" s="1"/>
  <c r="AN152" i="4" s="1"/>
  <c r="Q153" i="4"/>
  <c r="S153" i="4" s="1"/>
  <c r="AN153" i="4" s="1"/>
  <c r="Q154" i="4"/>
  <c r="S154" i="4" s="1"/>
  <c r="AN154" i="4" s="1"/>
  <c r="Q155" i="4"/>
  <c r="S155" i="4" s="1"/>
  <c r="AN155" i="4" s="1"/>
  <c r="Q156" i="4"/>
  <c r="S156" i="4" s="1"/>
  <c r="AN156" i="4" s="1"/>
  <c r="Q157" i="4"/>
  <c r="S157" i="4" s="1"/>
  <c r="AN157" i="4" s="1"/>
  <c r="Q158" i="4"/>
  <c r="S158" i="4" s="1"/>
  <c r="AN158" i="4" s="1"/>
  <c r="Q159" i="4"/>
  <c r="S159" i="4" s="1"/>
  <c r="AN159" i="4" s="1"/>
  <c r="Q160" i="4"/>
  <c r="S160" i="4" s="1"/>
  <c r="AN160" i="4" s="1"/>
  <c r="Q161" i="4"/>
  <c r="S161" i="4" s="1"/>
  <c r="AN161" i="4" s="1"/>
  <c r="Q162" i="4"/>
  <c r="S162" i="4" s="1"/>
  <c r="AN162" i="4" s="1"/>
  <c r="Q163" i="4"/>
  <c r="S163" i="4" s="1"/>
  <c r="AN163" i="4" s="1"/>
  <c r="Q164" i="4"/>
  <c r="S164" i="4" s="1"/>
  <c r="AN164" i="4" s="1"/>
  <c r="Q165" i="4"/>
  <c r="S165" i="4" s="1"/>
  <c r="AN165" i="4" s="1"/>
  <c r="Q166" i="4"/>
  <c r="S166" i="4" s="1"/>
  <c r="AN166" i="4" s="1"/>
  <c r="Q167" i="4"/>
  <c r="S167" i="4" s="1"/>
  <c r="AN167" i="4" s="1"/>
  <c r="Q168" i="4"/>
  <c r="S168" i="4" s="1"/>
  <c r="AN168" i="4" s="1"/>
  <c r="Q169" i="4"/>
  <c r="S169" i="4" s="1"/>
  <c r="AN169" i="4" s="1"/>
  <c r="Q170" i="4"/>
  <c r="S170" i="4" s="1"/>
  <c r="AN170" i="4" s="1"/>
  <c r="Q171" i="4"/>
  <c r="S171" i="4" s="1"/>
  <c r="AN171" i="4" s="1"/>
  <c r="Q172" i="4"/>
  <c r="S172" i="4" s="1"/>
  <c r="AN172" i="4" s="1"/>
  <c r="Q173" i="4"/>
  <c r="S173" i="4" s="1"/>
  <c r="AN173" i="4" s="1"/>
  <c r="Q174" i="4"/>
  <c r="S174" i="4" s="1"/>
  <c r="AN174" i="4" s="1"/>
  <c r="Q175" i="4"/>
  <c r="S175" i="4" s="1"/>
  <c r="AN175" i="4" s="1"/>
  <c r="Q176" i="4"/>
  <c r="S176" i="4" s="1"/>
  <c r="AN176" i="4" s="1"/>
  <c r="Q177" i="4"/>
  <c r="S177" i="4" s="1"/>
  <c r="AN177" i="4" s="1"/>
  <c r="Q178" i="4"/>
  <c r="S178" i="4" s="1"/>
  <c r="AN178" i="4" s="1"/>
  <c r="Q179" i="4"/>
  <c r="S179" i="4" s="1"/>
  <c r="AN179" i="4" s="1"/>
  <c r="Q180" i="4"/>
  <c r="S180" i="4" s="1"/>
  <c r="AN180" i="4" s="1"/>
  <c r="Q181" i="4"/>
  <c r="S181" i="4" s="1"/>
  <c r="AN181" i="4" s="1"/>
  <c r="Q182" i="4"/>
  <c r="Q183" i="4"/>
  <c r="S183" i="4" s="1"/>
  <c r="AN183" i="4" s="1"/>
  <c r="Q184" i="4"/>
  <c r="S184" i="4" s="1"/>
  <c r="AN184" i="4" s="1"/>
  <c r="Q185" i="4"/>
  <c r="S185" i="4" s="1"/>
  <c r="AN185" i="4" s="1"/>
  <c r="Q186" i="4"/>
  <c r="S186" i="4" s="1"/>
  <c r="AN186" i="4" s="1"/>
  <c r="Q187" i="4"/>
  <c r="S187" i="4" s="1"/>
  <c r="AN187" i="4" s="1"/>
  <c r="Q188" i="4"/>
  <c r="S188" i="4" s="1"/>
  <c r="AN188" i="4" s="1"/>
  <c r="Q189" i="4"/>
  <c r="S189" i="4" s="1"/>
  <c r="AN189" i="4" s="1"/>
  <c r="Q190" i="4"/>
  <c r="Q191" i="4"/>
  <c r="S191" i="4" s="1"/>
  <c r="AN191" i="4" s="1"/>
  <c r="Q192" i="4"/>
  <c r="S192" i="4" s="1"/>
  <c r="AN192" i="4" s="1"/>
  <c r="Q193" i="4"/>
  <c r="S193" i="4" s="1"/>
  <c r="AN193" i="4" s="1"/>
  <c r="Q194" i="4"/>
  <c r="S194" i="4" s="1"/>
  <c r="AN194" i="4" s="1"/>
  <c r="Q195" i="4"/>
  <c r="S195" i="4" s="1"/>
  <c r="AN195" i="4" s="1"/>
  <c r="Q196" i="4"/>
  <c r="S196" i="4" s="1"/>
  <c r="AN196" i="4" s="1"/>
  <c r="Q197" i="4"/>
  <c r="S197" i="4" s="1"/>
  <c r="AN197" i="4" s="1"/>
  <c r="Q198" i="4"/>
  <c r="S198" i="4" s="1"/>
  <c r="AN198" i="4" s="1"/>
  <c r="Q199" i="4"/>
  <c r="S199" i="4" s="1"/>
  <c r="AN199" i="4" s="1"/>
  <c r="Q200" i="4"/>
  <c r="S200" i="4" s="1"/>
  <c r="AN200" i="4" s="1"/>
  <c r="Q201" i="4"/>
  <c r="S201" i="4" s="1"/>
  <c r="AN201" i="4" s="1"/>
  <c r="Q202" i="4"/>
  <c r="S202" i="4" s="1"/>
  <c r="AN202" i="4" s="1"/>
  <c r="Q203" i="4"/>
  <c r="S203" i="4" s="1"/>
  <c r="AN203" i="4" s="1"/>
  <c r="Q204" i="4"/>
  <c r="S204" i="4" s="1"/>
  <c r="AN204" i="4" s="1"/>
  <c r="Q205" i="4"/>
  <c r="S205" i="4" s="1"/>
  <c r="AN205" i="4" s="1"/>
  <c r="Q206" i="4"/>
  <c r="S206" i="4" s="1"/>
  <c r="AN206" i="4" s="1"/>
  <c r="Q207" i="4"/>
  <c r="S207" i="4" s="1"/>
  <c r="AN207" i="4" s="1"/>
  <c r="Q208" i="4"/>
  <c r="S208" i="4" s="1"/>
  <c r="AN208" i="4" s="1"/>
  <c r="Q209" i="4"/>
  <c r="S209" i="4" s="1"/>
  <c r="AN209" i="4" s="1"/>
  <c r="Q210" i="4"/>
  <c r="S210" i="4" s="1"/>
  <c r="AN210" i="4" s="1"/>
  <c r="Q211" i="4"/>
  <c r="S211" i="4" s="1"/>
  <c r="AN211" i="4" s="1"/>
  <c r="Q212" i="4"/>
  <c r="S212" i="4" s="1"/>
  <c r="AN212" i="4" s="1"/>
  <c r="Q213" i="4"/>
  <c r="S213" i="4" s="1"/>
  <c r="AN213" i="4" s="1"/>
  <c r="Q214" i="4"/>
  <c r="S214" i="4" s="1"/>
  <c r="AN214" i="4" s="1"/>
  <c r="Q215" i="4"/>
  <c r="S215" i="4" s="1"/>
  <c r="AN215" i="4" s="1"/>
  <c r="Q216" i="4"/>
  <c r="S216" i="4" s="1"/>
  <c r="AN216" i="4" s="1"/>
  <c r="Q217" i="4"/>
  <c r="S217" i="4" s="1"/>
  <c r="AN217" i="4" s="1"/>
  <c r="Q218" i="4"/>
  <c r="S218" i="4" s="1"/>
  <c r="AN218" i="4" s="1"/>
  <c r="Q219" i="4"/>
  <c r="S219" i="4" s="1"/>
  <c r="AN219" i="4" s="1"/>
  <c r="Q220" i="4"/>
  <c r="S220" i="4" s="1"/>
  <c r="AN220" i="4" s="1"/>
  <c r="Q221" i="4"/>
  <c r="S221" i="4" s="1"/>
  <c r="AN221" i="4" s="1"/>
  <c r="Q222" i="4"/>
  <c r="S222" i="4" s="1"/>
  <c r="AN222" i="4" s="1"/>
  <c r="Q223" i="4"/>
  <c r="S223" i="4" s="1"/>
  <c r="AN223" i="4" s="1"/>
  <c r="Q224" i="4"/>
  <c r="S224" i="4" s="1"/>
  <c r="AN224" i="4" s="1"/>
  <c r="Q225" i="4"/>
  <c r="S225" i="4" s="1"/>
  <c r="AN225" i="4" s="1"/>
  <c r="Q226" i="4"/>
  <c r="S226" i="4" s="1"/>
  <c r="AN226" i="4" s="1"/>
  <c r="Q227" i="4"/>
  <c r="S227" i="4" s="1"/>
  <c r="AN227" i="4" s="1"/>
  <c r="Q228" i="4"/>
  <c r="S228" i="4" s="1"/>
  <c r="AN228" i="4" s="1"/>
  <c r="Q229" i="4"/>
  <c r="S229" i="4" s="1"/>
  <c r="AN229" i="4" s="1"/>
  <c r="Q230" i="4"/>
  <c r="S230" i="4" s="1"/>
  <c r="AN230" i="4" s="1"/>
  <c r="Q231" i="4"/>
  <c r="S231" i="4" s="1"/>
  <c r="AN231" i="4" s="1"/>
  <c r="Q232" i="4"/>
  <c r="S232" i="4" s="1"/>
  <c r="AN232" i="4" s="1"/>
  <c r="Q233" i="4"/>
  <c r="S233" i="4" s="1"/>
  <c r="AN233" i="4" s="1"/>
  <c r="Q234" i="4"/>
  <c r="S234" i="4" s="1"/>
  <c r="AN234" i="4" s="1"/>
  <c r="Q235" i="4"/>
  <c r="S235" i="4" s="1"/>
  <c r="AN235" i="4" s="1"/>
  <c r="Q236" i="4"/>
  <c r="S236" i="4" s="1"/>
  <c r="AN236" i="4" s="1"/>
  <c r="Q237" i="4"/>
  <c r="S237" i="4" s="1"/>
  <c r="AN237" i="4" s="1"/>
  <c r="Q238" i="4"/>
  <c r="S238" i="4" s="1"/>
  <c r="AN238" i="4" s="1"/>
  <c r="Q239" i="4"/>
  <c r="S239" i="4" s="1"/>
  <c r="AN239" i="4" s="1"/>
  <c r="Q240" i="4"/>
  <c r="S240" i="4" s="1"/>
  <c r="AN240" i="4" s="1"/>
  <c r="Q241" i="4"/>
  <c r="S241" i="4" s="1"/>
  <c r="AN241" i="4" s="1"/>
  <c r="Q242" i="4"/>
  <c r="S242" i="4" s="1"/>
  <c r="AN242" i="4" s="1"/>
  <c r="Q243" i="4"/>
  <c r="S243" i="4" s="1"/>
  <c r="AN243" i="4" s="1"/>
  <c r="Q244" i="4"/>
  <c r="S244" i="4" s="1"/>
  <c r="AN244" i="4" s="1"/>
  <c r="Q245" i="4"/>
  <c r="S245" i="4" s="1"/>
  <c r="AN245" i="4" s="1"/>
  <c r="Q246" i="4"/>
  <c r="S246" i="4" s="1"/>
  <c r="AN246" i="4" s="1"/>
  <c r="Q247" i="4"/>
  <c r="S247" i="4" s="1"/>
  <c r="AN247" i="4" s="1"/>
  <c r="Q248" i="4"/>
  <c r="S248" i="4" s="1"/>
  <c r="AN248" i="4" s="1"/>
  <c r="Q249" i="4"/>
  <c r="S249" i="4" s="1"/>
  <c r="AN249" i="4" s="1"/>
  <c r="Q250" i="4"/>
  <c r="S250" i="4" s="1"/>
  <c r="AN250" i="4" s="1"/>
  <c r="Q251" i="4"/>
  <c r="S251" i="4" s="1"/>
  <c r="AN251" i="4" s="1"/>
  <c r="Q252" i="4"/>
  <c r="S252" i="4" s="1"/>
  <c r="AN252" i="4" s="1"/>
  <c r="Q253" i="4"/>
  <c r="S253" i="4" s="1"/>
  <c r="AN253" i="4" s="1"/>
  <c r="Q254" i="4"/>
  <c r="S254" i="4" s="1"/>
  <c r="AN254" i="4" s="1"/>
  <c r="Q255" i="4"/>
  <c r="S255" i="4" s="1"/>
  <c r="AN255" i="4" s="1"/>
  <c r="Q256" i="4"/>
  <c r="S256" i="4" s="1"/>
  <c r="AN256" i="4" s="1"/>
  <c r="Q257" i="4"/>
  <c r="S257" i="4" s="1"/>
  <c r="AN257" i="4" s="1"/>
  <c r="Q258" i="4"/>
  <c r="S258" i="4" s="1"/>
  <c r="AN258" i="4" s="1"/>
  <c r="Q259" i="4"/>
  <c r="S259" i="4" s="1"/>
  <c r="AN259" i="4" s="1"/>
  <c r="Q260" i="4"/>
  <c r="S260" i="4" s="1"/>
  <c r="AN260" i="4" s="1"/>
  <c r="Q261" i="4"/>
  <c r="S261" i="4" s="1"/>
  <c r="AN261" i="4" s="1"/>
  <c r="Q262" i="4"/>
  <c r="S262" i="4" s="1"/>
  <c r="AN262" i="4" s="1"/>
  <c r="Q263" i="4"/>
  <c r="S263" i="4" s="1"/>
  <c r="AN263" i="4" s="1"/>
  <c r="Q264" i="4"/>
  <c r="S264" i="4" s="1"/>
  <c r="AN264" i="4" s="1"/>
  <c r="Q265" i="4"/>
  <c r="S265" i="4" s="1"/>
  <c r="AN265" i="4" s="1"/>
  <c r="Q266" i="4"/>
  <c r="S266" i="4" s="1"/>
  <c r="AN266" i="4" s="1"/>
  <c r="Q267" i="4"/>
  <c r="S267" i="4" s="1"/>
  <c r="AN267" i="4" s="1"/>
  <c r="Q268" i="4"/>
  <c r="S268" i="4" s="1"/>
  <c r="AN268" i="4" s="1"/>
  <c r="Q269" i="4"/>
  <c r="S269" i="4" s="1"/>
  <c r="AN269" i="4" s="1"/>
  <c r="Q270" i="4"/>
  <c r="S270" i="4" s="1"/>
  <c r="AN270" i="4" s="1"/>
  <c r="Q271" i="4"/>
  <c r="S271" i="4" s="1"/>
  <c r="AN271" i="4" s="1"/>
  <c r="Q272" i="4"/>
  <c r="S272" i="4" s="1"/>
  <c r="AN272" i="4" s="1"/>
  <c r="Q273" i="4"/>
  <c r="S273" i="4" s="1"/>
  <c r="AN273" i="4" s="1"/>
  <c r="Q274" i="4"/>
  <c r="S274" i="4" s="1"/>
  <c r="AN274" i="4" s="1"/>
  <c r="Q275" i="4"/>
  <c r="S275" i="4" s="1"/>
  <c r="AN275" i="4" s="1"/>
  <c r="Q276" i="4"/>
  <c r="S276" i="4" s="1"/>
  <c r="AN276" i="4" s="1"/>
  <c r="Q277" i="4"/>
  <c r="S277" i="4" s="1"/>
  <c r="AN277" i="4" s="1"/>
  <c r="Q278" i="4"/>
  <c r="S278" i="4" s="1"/>
  <c r="AN278" i="4" s="1"/>
  <c r="Q279" i="4"/>
  <c r="S279" i="4" s="1"/>
  <c r="AN279" i="4" s="1"/>
  <c r="Q280" i="4"/>
  <c r="S280" i="4" s="1"/>
  <c r="AN280" i="4" s="1"/>
  <c r="Q281" i="4"/>
  <c r="S281" i="4" s="1"/>
  <c r="AN281" i="4" s="1"/>
  <c r="Q282" i="4"/>
  <c r="S282" i="4" s="1"/>
  <c r="AN282" i="4" s="1"/>
  <c r="Q283" i="4"/>
  <c r="S283" i="4" s="1"/>
  <c r="AN283" i="4" s="1"/>
  <c r="Q284" i="4"/>
  <c r="S284" i="4" s="1"/>
  <c r="AN284" i="4" s="1"/>
  <c r="Q285" i="4"/>
  <c r="S285" i="4" s="1"/>
  <c r="AN285" i="4" s="1"/>
  <c r="Q286" i="4"/>
  <c r="S286" i="4" s="1"/>
  <c r="AN286" i="4" s="1"/>
  <c r="Q287" i="4"/>
  <c r="S287" i="4" s="1"/>
  <c r="AN287" i="4" s="1"/>
  <c r="Q288" i="4"/>
  <c r="S288" i="4" s="1"/>
  <c r="AN288" i="4" s="1"/>
  <c r="Q289" i="4"/>
  <c r="S289" i="4" s="1"/>
  <c r="AN289" i="4" s="1"/>
  <c r="Q290" i="4"/>
  <c r="S290" i="4" s="1"/>
  <c r="AN290" i="4" s="1"/>
  <c r="Q291" i="4"/>
  <c r="S291" i="4" s="1"/>
  <c r="AN291" i="4" s="1"/>
  <c r="Q292" i="4"/>
  <c r="S292" i="4" s="1"/>
  <c r="AN292" i="4" s="1"/>
  <c r="Q293" i="4"/>
  <c r="S293" i="4" s="1"/>
  <c r="AN293" i="4" s="1"/>
  <c r="Q294" i="4"/>
  <c r="S294" i="4" s="1"/>
  <c r="AN294" i="4" s="1"/>
  <c r="Q295" i="4"/>
  <c r="S295" i="4" s="1"/>
  <c r="AN295" i="4" s="1"/>
  <c r="Q296" i="4"/>
  <c r="S296" i="4" s="1"/>
  <c r="AN296" i="4" s="1"/>
  <c r="Q297" i="4"/>
  <c r="S297" i="4" s="1"/>
  <c r="AN297" i="4" s="1"/>
  <c r="Q298" i="4"/>
  <c r="S298" i="4" s="1"/>
  <c r="AN298" i="4" s="1"/>
  <c r="Q299" i="4"/>
  <c r="S299" i="4" s="1"/>
  <c r="AN299" i="4" s="1"/>
  <c r="Q300" i="4"/>
  <c r="S300" i="4" s="1"/>
  <c r="AN300" i="4" s="1"/>
  <c r="Q301" i="4"/>
  <c r="S301" i="4" s="1"/>
  <c r="AN301" i="4" s="1"/>
  <c r="Q302" i="4"/>
  <c r="S302" i="4" s="1"/>
  <c r="AN302" i="4" s="1"/>
  <c r="Q303" i="4"/>
  <c r="S303" i="4" s="1"/>
  <c r="AN303" i="4" s="1"/>
  <c r="Q304" i="4"/>
  <c r="S304" i="4" s="1"/>
  <c r="AN304" i="4" s="1"/>
  <c r="Q305" i="4"/>
  <c r="S305" i="4" s="1"/>
  <c r="AN305" i="4" s="1"/>
  <c r="Q306" i="4"/>
  <c r="S306" i="4" s="1"/>
  <c r="AN306" i="4" s="1"/>
  <c r="Q307" i="4"/>
  <c r="S307" i="4" s="1"/>
  <c r="AN307" i="4" s="1"/>
  <c r="Q308" i="4"/>
  <c r="S308" i="4" s="1"/>
  <c r="AN308" i="4" s="1"/>
  <c r="Q309" i="4"/>
  <c r="S309" i="4" s="1"/>
  <c r="AN309" i="4" s="1"/>
  <c r="Q310" i="4"/>
  <c r="S310" i="4" s="1"/>
  <c r="AN310" i="4" s="1"/>
  <c r="Q311" i="4"/>
  <c r="S311" i="4" s="1"/>
  <c r="AN311" i="4" s="1"/>
  <c r="Q312" i="4"/>
  <c r="S312" i="4" s="1"/>
  <c r="AN312" i="4" s="1"/>
  <c r="Q313" i="4"/>
  <c r="S313" i="4" s="1"/>
  <c r="AN313" i="4" s="1"/>
  <c r="Q314" i="4"/>
  <c r="S314" i="4" s="1"/>
  <c r="AN314" i="4" s="1"/>
  <c r="Q315" i="4"/>
  <c r="S315" i="4" s="1"/>
  <c r="AN315" i="4" s="1"/>
  <c r="Q316" i="4"/>
  <c r="S316" i="4" s="1"/>
  <c r="AN316" i="4" s="1"/>
  <c r="Q317" i="4"/>
  <c r="S317" i="4" s="1"/>
  <c r="AN317" i="4" s="1"/>
  <c r="Q318" i="4"/>
  <c r="S318" i="4" s="1"/>
  <c r="AN318" i="4" s="1"/>
  <c r="Q319" i="4"/>
  <c r="S319" i="4" s="1"/>
  <c r="AN319" i="4" s="1"/>
  <c r="Q320" i="4"/>
  <c r="S320" i="4" s="1"/>
  <c r="AN320" i="4" s="1"/>
  <c r="Q321" i="4"/>
  <c r="S321" i="4" s="1"/>
  <c r="AN321" i="4" s="1"/>
  <c r="Q322" i="4"/>
  <c r="S322" i="4" s="1"/>
  <c r="AN322" i="4" s="1"/>
  <c r="Q323" i="4"/>
  <c r="S323" i="4" s="1"/>
  <c r="AN323" i="4" s="1"/>
  <c r="Q324" i="4"/>
  <c r="S324" i="4" s="1"/>
  <c r="AN324" i="4" s="1"/>
  <c r="Q325" i="4"/>
  <c r="S325" i="4" s="1"/>
  <c r="AN325" i="4" s="1"/>
  <c r="Q326" i="4"/>
  <c r="S326" i="4" s="1"/>
  <c r="AN326" i="4" s="1"/>
  <c r="Q327" i="4"/>
  <c r="S327" i="4" s="1"/>
  <c r="AN327" i="4" s="1"/>
  <c r="Q328" i="4"/>
  <c r="S328" i="4" s="1"/>
  <c r="AN328" i="4" s="1"/>
  <c r="Q329" i="4"/>
  <c r="S329" i="4" s="1"/>
  <c r="AN329" i="4" s="1"/>
  <c r="Q330" i="4"/>
  <c r="S330" i="4" s="1"/>
  <c r="AN330" i="4" s="1"/>
  <c r="Q331" i="4"/>
  <c r="S331" i="4" s="1"/>
  <c r="AN331" i="4" s="1"/>
  <c r="Q332" i="4"/>
  <c r="S332" i="4" s="1"/>
  <c r="AN332" i="4" s="1"/>
  <c r="Q333" i="4"/>
  <c r="S333" i="4" s="1"/>
  <c r="AN333" i="4" s="1"/>
  <c r="Q334" i="4"/>
  <c r="S334" i="4" s="1"/>
  <c r="AN334" i="4" s="1"/>
  <c r="Q335" i="4"/>
  <c r="S335" i="4" s="1"/>
  <c r="AN335" i="4" s="1"/>
  <c r="Q336" i="4"/>
  <c r="S336" i="4" s="1"/>
  <c r="AN336" i="4" s="1"/>
  <c r="Q337" i="4"/>
  <c r="S337" i="4" s="1"/>
  <c r="AN337" i="4" s="1"/>
  <c r="Q338" i="4"/>
  <c r="S338" i="4" s="1"/>
  <c r="AN338" i="4" s="1"/>
  <c r="Q339" i="4"/>
  <c r="S339" i="4" s="1"/>
  <c r="AN339" i="4" s="1"/>
  <c r="Q340" i="4"/>
  <c r="S340" i="4" s="1"/>
  <c r="AN340" i="4" s="1"/>
  <c r="Q341" i="4"/>
  <c r="S341" i="4" s="1"/>
  <c r="AN341" i="4" s="1"/>
  <c r="Q342" i="4"/>
  <c r="S342" i="4" s="1"/>
  <c r="AN342" i="4" s="1"/>
  <c r="Q343" i="4"/>
  <c r="S343" i="4" s="1"/>
  <c r="AN343" i="4" s="1"/>
  <c r="Q344" i="4"/>
  <c r="S344" i="4" s="1"/>
  <c r="AN344" i="4" s="1"/>
  <c r="Q345" i="4"/>
  <c r="S345" i="4" s="1"/>
  <c r="AN345" i="4" s="1"/>
  <c r="Q346" i="4"/>
  <c r="S346" i="4" s="1"/>
  <c r="AN346" i="4" s="1"/>
  <c r="Q347" i="4"/>
  <c r="S347" i="4" s="1"/>
  <c r="AN347" i="4" s="1"/>
  <c r="Q348" i="4"/>
  <c r="S348" i="4" s="1"/>
  <c r="AN348" i="4" s="1"/>
  <c r="Q349" i="4"/>
  <c r="S349" i="4" s="1"/>
  <c r="AN349" i="4" s="1"/>
  <c r="Q350" i="4"/>
  <c r="S350" i="4" s="1"/>
  <c r="AN350" i="4" s="1"/>
  <c r="Q351" i="4"/>
  <c r="S351" i="4" s="1"/>
  <c r="AN351" i="4" s="1"/>
  <c r="Q352" i="4"/>
  <c r="S352" i="4" s="1"/>
  <c r="AN352" i="4" s="1"/>
  <c r="Q353" i="4"/>
  <c r="S353" i="4" s="1"/>
  <c r="AN353" i="4" s="1"/>
  <c r="Q354" i="4"/>
  <c r="S354" i="4" s="1"/>
  <c r="AN354" i="4" s="1"/>
  <c r="Q355" i="4"/>
  <c r="S355" i="4" s="1"/>
  <c r="AN355" i="4" s="1"/>
  <c r="Q356" i="4"/>
  <c r="Q357" i="4"/>
  <c r="S357" i="4" s="1"/>
  <c r="AN357" i="4" s="1"/>
  <c r="Q358" i="4"/>
  <c r="S358" i="4" s="1"/>
  <c r="AN358" i="4" s="1"/>
  <c r="Q359" i="4"/>
  <c r="S359" i="4" s="1"/>
  <c r="AN359" i="4" s="1"/>
  <c r="Q360" i="4"/>
  <c r="S360" i="4" s="1"/>
  <c r="AN360" i="4" s="1"/>
  <c r="Q361" i="4"/>
  <c r="S361" i="4" s="1"/>
  <c r="AN361" i="4" s="1"/>
  <c r="Q362" i="4"/>
  <c r="S362" i="4" s="1"/>
  <c r="AN362" i="4" s="1"/>
  <c r="Q363" i="4"/>
  <c r="S363" i="4" s="1"/>
  <c r="AN363" i="4" s="1"/>
  <c r="Q364" i="4"/>
  <c r="S364" i="4" s="1"/>
  <c r="AN364" i="4" s="1"/>
  <c r="Q365" i="4"/>
  <c r="S365" i="4" s="1"/>
  <c r="AN365" i="4" s="1"/>
  <c r="Q366" i="4"/>
  <c r="S366" i="4" s="1"/>
  <c r="AN366" i="4" s="1"/>
  <c r="Q367" i="4"/>
  <c r="S367" i="4" s="1"/>
  <c r="AN367" i="4" s="1"/>
  <c r="Q368" i="4"/>
  <c r="S368" i="4" s="1"/>
  <c r="AN368" i="4" s="1"/>
  <c r="Q369" i="4"/>
  <c r="S369" i="4" s="1"/>
  <c r="AN369" i="4" s="1"/>
  <c r="Q370" i="4"/>
  <c r="S370" i="4" s="1"/>
  <c r="AN370" i="4" s="1"/>
  <c r="Q371" i="4"/>
  <c r="S371" i="4" s="1"/>
  <c r="AN371" i="4" s="1"/>
  <c r="Q372" i="4"/>
  <c r="S372" i="4" s="1"/>
  <c r="AN372" i="4" s="1"/>
  <c r="Q373" i="4"/>
  <c r="S373" i="4" s="1"/>
  <c r="AN373" i="4" s="1"/>
  <c r="Q374" i="4"/>
  <c r="S374" i="4" s="1"/>
  <c r="AN374" i="4" s="1"/>
  <c r="Q375" i="4"/>
  <c r="S375" i="4" s="1"/>
  <c r="AN375" i="4" s="1"/>
  <c r="Q376" i="4"/>
  <c r="S376" i="4" s="1"/>
  <c r="AN376" i="4" s="1"/>
  <c r="Q377" i="4"/>
  <c r="S377" i="4" s="1"/>
  <c r="AN377" i="4" s="1"/>
  <c r="Q378" i="4"/>
  <c r="S378" i="4" s="1"/>
  <c r="AN378" i="4" s="1"/>
  <c r="Q379" i="4"/>
  <c r="S379" i="4" s="1"/>
  <c r="AN379" i="4" s="1"/>
  <c r="Q380" i="4"/>
  <c r="S380" i="4" s="1"/>
  <c r="AN380" i="4" s="1"/>
  <c r="Q381" i="4"/>
  <c r="S381" i="4" s="1"/>
  <c r="AN381" i="4" s="1"/>
  <c r="Q382" i="4"/>
  <c r="S382" i="4" s="1"/>
  <c r="AN382" i="4" s="1"/>
  <c r="Q383" i="4"/>
  <c r="S383" i="4" s="1"/>
  <c r="AN383" i="4" s="1"/>
  <c r="Q384" i="4"/>
  <c r="S384" i="4" s="1"/>
  <c r="AN384" i="4" s="1"/>
  <c r="Q385" i="4"/>
  <c r="S385" i="4" s="1"/>
  <c r="AN385" i="4" s="1"/>
  <c r="Q386" i="4"/>
  <c r="S386" i="4" s="1"/>
  <c r="AN386" i="4" s="1"/>
  <c r="Q387" i="4"/>
  <c r="S387" i="4" s="1"/>
  <c r="AN387" i="4" s="1"/>
  <c r="Q388" i="4"/>
  <c r="S388" i="4" s="1"/>
  <c r="AN388" i="4" s="1"/>
  <c r="Q389" i="4"/>
  <c r="S389" i="4" s="1"/>
  <c r="AN389" i="4" s="1"/>
  <c r="Q390" i="4"/>
  <c r="S390" i="4" s="1"/>
  <c r="AN390" i="4" s="1"/>
  <c r="Q391" i="4"/>
  <c r="S391" i="4" s="1"/>
  <c r="AN391" i="4" s="1"/>
  <c r="Q392" i="4"/>
  <c r="S392" i="4" s="1"/>
  <c r="AN392" i="4" s="1"/>
  <c r="Q393" i="4"/>
  <c r="S393" i="4" s="1"/>
  <c r="AN393" i="4" s="1"/>
  <c r="Q394" i="4"/>
  <c r="S394" i="4" s="1"/>
  <c r="AN394" i="4" s="1"/>
  <c r="Q395" i="4"/>
  <c r="S395" i="4" s="1"/>
  <c r="AN395" i="4" s="1"/>
  <c r="Q396" i="4"/>
  <c r="S396" i="4" s="1"/>
  <c r="AN396" i="4" s="1"/>
  <c r="Q397" i="4"/>
  <c r="S397" i="4" s="1"/>
  <c r="AN397" i="4" s="1"/>
  <c r="Q398" i="4"/>
  <c r="S398" i="4" s="1"/>
  <c r="AN398" i="4" s="1"/>
  <c r="Q399" i="4"/>
  <c r="S399" i="4" s="1"/>
  <c r="AN399" i="4" s="1"/>
  <c r="Q400" i="4"/>
  <c r="S400" i="4" s="1"/>
  <c r="AN400" i="4" s="1"/>
  <c r="Q401" i="4"/>
  <c r="S401" i="4" s="1"/>
  <c r="AN401" i="4" s="1"/>
  <c r="Q402" i="4"/>
  <c r="S402" i="4" s="1"/>
  <c r="AN402" i="4" s="1"/>
  <c r="Q403" i="4"/>
  <c r="S403" i="4" s="1"/>
  <c r="AN403" i="4" s="1"/>
  <c r="Q404" i="4"/>
  <c r="S404" i="4" s="1"/>
  <c r="AN404" i="4" s="1"/>
  <c r="Q405" i="4"/>
  <c r="S405" i="4" s="1"/>
  <c r="AN405" i="4" s="1"/>
  <c r="Q406" i="4"/>
  <c r="S406" i="4" s="1"/>
  <c r="AN406" i="4" s="1"/>
  <c r="Q407" i="4"/>
  <c r="S407" i="4" s="1"/>
  <c r="AN407" i="4" s="1"/>
  <c r="Q408" i="4"/>
  <c r="S408" i="4" s="1"/>
  <c r="AN408" i="4" s="1"/>
  <c r="Q409" i="4"/>
  <c r="S409" i="4" s="1"/>
  <c r="AN409" i="4" s="1"/>
  <c r="Q410" i="4"/>
  <c r="S410" i="4" s="1"/>
  <c r="AN410" i="4" s="1"/>
  <c r="Q411" i="4"/>
  <c r="S411" i="4" s="1"/>
  <c r="AN411" i="4" s="1"/>
  <c r="Q412" i="4"/>
  <c r="S412" i="4" s="1"/>
  <c r="AN412" i="4" s="1"/>
  <c r="Q413" i="4"/>
  <c r="S413" i="4" s="1"/>
  <c r="AN413" i="4" s="1"/>
  <c r="Q414" i="4"/>
  <c r="S414" i="4" s="1"/>
  <c r="AN414" i="4" s="1"/>
  <c r="Q415" i="4"/>
  <c r="S415" i="4" s="1"/>
  <c r="AN415" i="4" s="1"/>
  <c r="Q416" i="4"/>
  <c r="S416" i="4" s="1"/>
  <c r="AN416" i="4" s="1"/>
  <c r="Q417" i="4"/>
  <c r="S417" i="4" s="1"/>
  <c r="AN417" i="4" s="1"/>
  <c r="Q418" i="4"/>
  <c r="S418" i="4" s="1"/>
  <c r="AN418" i="4" s="1"/>
  <c r="Q419" i="4"/>
  <c r="S419" i="4" s="1"/>
  <c r="AN419" i="4" s="1"/>
  <c r="Q420" i="4"/>
  <c r="S420" i="4" s="1"/>
  <c r="AN420" i="4" s="1"/>
  <c r="Q421" i="4"/>
  <c r="S421" i="4" s="1"/>
  <c r="AN421" i="4" s="1"/>
  <c r="Q422" i="4"/>
  <c r="S422" i="4" s="1"/>
  <c r="AN422" i="4" s="1"/>
  <c r="Q423" i="4"/>
  <c r="S423" i="4" s="1"/>
  <c r="AN423" i="4" s="1"/>
  <c r="Q424" i="4"/>
  <c r="S424" i="4" s="1"/>
  <c r="AN424" i="4" s="1"/>
  <c r="Q425" i="4"/>
  <c r="S425" i="4" s="1"/>
  <c r="AN425" i="4" s="1"/>
  <c r="Q426" i="4"/>
  <c r="S426" i="4" s="1"/>
  <c r="AN426" i="4" s="1"/>
  <c r="Q427" i="4"/>
  <c r="S427" i="4" s="1"/>
  <c r="AN427" i="4" s="1"/>
  <c r="Q428" i="4"/>
  <c r="S428" i="4" s="1"/>
  <c r="AN428" i="4" s="1"/>
  <c r="Q429" i="4"/>
  <c r="S429" i="4" s="1"/>
  <c r="AN429" i="4" s="1"/>
  <c r="Q430" i="4"/>
  <c r="S430" i="4" s="1"/>
  <c r="AN430" i="4" s="1"/>
  <c r="Q431" i="4"/>
  <c r="Q432" i="4"/>
  <c r="S432" i="4" s="1"/>
  <c r="AN432" i="4" s="1"/>
  <c r="Q433" i="4"/>
  <c r="S433" i="4" s="1"/>
  <c r="AN433" i="4" s="1"/>
  <c r="Q434" i="4"/>
  <c r="S434" i="4" s="1"/>
  <c r="AN434" i="4" s="1"/>
  <c r="Q435" i="4"/>
  <c r="S435" i="4" s="1"/>
  <c r="AN435" i="4" s="1"/>
  <c r="Q436" i="4"/>
  <c r="S436" i="4" s="1"/>
  <c r="AN436" i="4" s="1"/>
  <c r="Q437" i="4"/>
  <c r="S437" i="4" s="1"/>
  <c r="AN437" i="4" s="1"/>
  <c r="Q438" i="4"/>
  <c r="S438" i="4" s="1"/>
  <c r="AN438" i="4" s="1"/>
  <c r="Q439" i="4"/>
  <c r="S439" i="4" s="1"/>
  <c r="AN439" i="4" s="1"/>
  <c r="Q440" i="4"/>
  <c r="S440" i="4" s="1"/>
  <c r="AN440" i="4" s="1"/>
  <c r="Q441" i="4"/>
  <c r="S441" i="4" s="1"/>
  <c r="AN441" i="4" s="1"/>
  <c r="Q442" i="4"/>
  <c r="S442" i="4" s="1"/>
  <c r="AN442" i="4" s="1"/>
  <c r="Q443" i="4"/>
  <c r="S443" i="4" s="1"/>
  <c r="AN443" i="4" s="1"/>
  <c r="Q444" i="4"/>
  <c r="S444" i="4" s="1"/>
  <c r="AN444" i="4" s="1"/>
  <c r="Q445" i="4"/>
  <c r="S445" i="4" s="1"/>
  <c r="AN445" i="4" s="1"/>
  <c r="Q446" i="4"/>
  <c r="S446" i="4" s="1"/>
  <c r="AN446" i="4" s="1"/>
  <c r="Q447" i="4"/>
  <c r="S447" i="4" s="1"/>
  <c r="AN447" i="4" s="1"/>
  <c r="Q448" i="4"/>
  <c r="S448" i="4" s="1"/>
  <c r="AN448" i="4" s="1"/>
  <c r="Q449" i="4"/>
  <c r="S449" i="4" s="1"/>
  <c r="AN449" i="4" s="1"/>
  <c r="Q450" i="4"/>
  <c r="S450" i="4" s="1"/>
  <c r="AN450" i="4" s="1"/>
  <c r="Q451" i="4"/>
  <c r="S451" i="4" s="1"/>
  <c r="AN451" i="4" s="1"/>
  <c r="Q452" i="4"/>
  <c r="S452" i="4" s="1"/>
  <c r="AN452" i="4" s="1"/>
  <c r="Q453" i="4"/>
  <c r="S453" i="4" s="1"/>
  <c r="AN453" i="4" s="1"/>
  <c r="Q454" i="4"/>
  <c r="S454" i="4" s="1"/>
  <c r="AN454" i="4" s="1"/>
  <c r="Q455" i="4"/>
  <c r="S455" i="4" s="1"/>
  <c r="AN455" i="4" s="1"/>
  <c r="Q456" i="4"/>
  <c r="S456" i="4" s="1"/>
  <c r="AN456" i="4" s="1"/>
  <c r="Q457" i="4"/>
  <c r="S457" i="4" s="1"/>
  <c r="AN457" i="4" s="1"/>
  <c r="Q458" i="4"/>
  <c r="S458" i="4" s="1"/>
  <c r="AN458" i="4" s="1"/>
  <c r="Q459" i="4"/>
  <c r="S459" i="4" s="1"/>
  <c r="AN459" i="4" s="1"/>
  <c r="Q460" i="4"/>
  <c r="S460" i="4" s="1"/>
  <c r="AN460" i="4" s="1"/>
  <c r="Q461" i="4"/>
  <c r="S461" i="4" s="1"/>
  <c r="AN461" i="4" s="1"/>
  <c r="Q462" i="4"/>
  <c r="S462" i="4" s="1"/>
  <c r="AN462" i="4" s="1"/>
  <c r="Q463" i="4"/>
  <c r="S463" i="4" s="1"/>
  <c r="AN463" i="4" s="1"/>
  <c r="Q464" i="4"/>
  <c r="S464" i="4" s="1"/>
  <c r="AN464" i="4" s="1"/>
  <c r="Q465" i="4"/>
  <c r="S465" i="4" s="1"/>
  <c r="AN465" i="4" s="1"/>
  <c r="Q466" i="4"/>
  <c r="S466" i="4" s="1"/>
  <c r="AN466" i="4" s="1"/>
  <c r="Q467" i="4"/>
  <c r="S467" i="4" s="1"/>
  <c r="AN467" i="4" s="1"/>
  <c r="Q468" i="4"/>
  <c r="S468" i="4" s="1"/>
  <c r="AN468" i="4" s="1"/>
  <c r="Q469" i="4"/>
  <c r="S469" i="4" s="1"/>
  <c r="AN469" i="4" s="1"/>
  <c r="Q470" i="4"/>
  <c r="S470" i="4" s="1"/>
  <c r="AN470" i="4" s="1"/>
  <c r="Q471" i="4"/>
  <c r="S471" i="4" s="1"/>
  <c r="AN471" i="4" s="1"/>
  <c r="Q472" i="4"/>
  <c r="S472" i="4" s="1"/>
  <c r="AN472" i="4" s="1"/>
  <c r="Q473" i="4"/>
  <c r="S473" i="4" s="1"/>
  <c r="AN473" i="4" s="1"/>
  <c r="Q474" i="4"/>
  <c r="S474" i="4" s="1"/>
  <c r="AN474" i="4" s="1"/>
  <c r="Q475" i="4"/>
  <c r="S475" i="4" s="1"/>
  <c r="AN475" i="4" s="1"/>
  <c r="Q476" i="4"/>
  <c r="S476" i="4" s="1"/>
  <c r="AN476" i="4" s="1"/>
  <c r="Q477" i="4"/>
  <c r="S477" i="4" s="1"/>
  <c r="AN477" i="4" s="1"/>
  <c r="Q478" i="4"/>
  <c r="S478" i="4" s="1"/>
  <c r="AN478" i="4" s="1"/>
  <c r="Q479" i="4"/>
  <c r="S479" i="4" s="1"/>
  <c r="AN479" i="4" s="1"/>
  <c r="Q480" i="4"/>
  <c r="S480" i="4" s="1"/>
  <c r="AN480" i="4" s="1"/>
  <c r="Q481" i="4"/>
  <c r="S481" i="4" s="1"/>
  <c r="AN481" i="4" s="1"/>
  <c r="Q482" i="4"/>
  <c r="Q483" i="4"/>
  <c r="S483" i="4" s="1"/>
  <c r="AN483" i="4" s="1"/>
  <c r="Q484" i="4"/>
  <c r="S484" i="4" s="1"/>
  <c r="AN484" i="4" s="1"/>
  <c r="Q485" i="4"/>
  <c r="S485" i="4" s="1"/>
  <c r="AN485" i="4" s="1"/>
  <c r="Q486" i="4"/>
  <c r="S486" i="4" s="1"/>
  <c r="AN486" i="4" s="1"/>
  <c r="Q487" i="4"/>
  <c r="S487" i="4" s="1"/>
  <c r="AN487" i="4" s="1"/>
  <c r="Q488" i="4"/>
  <c r="S488" i="4" s="1"/>
  <c r="AN488" i="4" s="1"/>
  <c r="Q489" i="4"/>
  <c r="S489" i="4" s="1"/>
  <c r="AN489" i="4" s="1"/>
  <c r="Q490" i="4"/>
  <c r="Q491" i="4"/>
  <c r="S491" i="4" s="1"/>
  <c r="AN491" i="4" s="1"/>
  <c r="Q492" i="4"/>
  <c r="S492" i="4" s="1"/>
  <c r="AN492" i="4" s="1"/>
  <c r="Q493" i="4"/>
  <c r="S493" i="4" s="1"/>
  <c r="AN493" i="4" s="1"/>
  <c r="Q494" i="4"/>
  <c r="S494" i="4" s="1"/>
  <c r="AN494" i="4" s="1"/>
  <c r="Q495" i="4"/>
  <c r="S495" i="4" s="1"/>
  <c r="AN495" i="4" s="1"/>
  <c r="Q496" i="4"/>
  <c r="S496" i="4" s="1"/>
  <c r="AN496" i="4" s="1"/>
  <c r="Q497" i="4"/>
  <c r="S497" i="4" s="1"/>
  <c r="AN497" i="4" s="1"/>
  <c r="Q498" i="4"/>
  <c r="S498" i="4" s="1"/>
  <c r="AN498" i="4" s="1"/>
  <c r="Q499" i="4"/>
  <c r="S499" i="4" s="1"/>
  <c r="AN499" i="4" s="1"/>
  <c r="Q500" i="4"/>
  <c r="S500" i="4" s="1"/>
  <c r="AN500" i="4" s="1"/>
  <c r="O101" i="4"/>
  <c r="O102" i="4"/>
  <c r="O103" i="4"/>
  <c r="O104" i="4"/>
  <c r="O105" i="4"/>
  <c r="O106" i="4"/>
  <c r="O107" i="4"/>
  <c r="O108" i="4"/>
  <c r="O109" i="4"/>
  <c r="O110" i="4"/>
  <c r="O111" i="4"/>
  <c r="O112" i="4"/>
  <c r="AJ112" i="4" s="1"/>
  <c r="BE112" i="4" s="1"/>
  <c r="O113" i="4"/>
  <c r="O114" i="4"/>
  <c r="O115" i="4"/>
  <c r="O116" i="4"/>
  <c r="O117" i="4"/>
  <c r="O118" i="4"/>
  <c r="O119" i="4"/>
  <c r="O120" i="4"/>
  <c r="O121" i="4"/>
  <c r="O122" i="4"/>
  <c r="O123" i="4"/>
  <c r="O124" i="4"/>
  <c r="O125" i="4"/>
  <c r="O126" i="4"/>
  <c r="O127" i="4"/>
  <c r="O128" i="4"/>
  <c r="O129" i="4"/>
  <c r="O130" i="4"/>
  <c r="O131" i="4"/>
  <c r="O132" i="4"/>
  <c r="O133" i="4"/>
  <c r="O134" i="4"/>
  <c r="O135" i="4"/>
  <c r="O136" i="4"/>
  <c r="O137" i="4"/>
  <c r="O138" i="4"/>
  <c r="O139" i="4"/>
  <c r="O140" i="4"/>
  <c r="O141" i="4"/>
  <c r="O142" i="4"/>
  <c r="O143" i="4"/>
  <c r="O144" i="4"/>
  <c r="O145" i="4"/>
  <c r="O146" i="4"/>
  <c r="O147" i="4"/>
  <c r="O148" i="4"/>
  <c r="O149" i="4"/>
  <c r="O150" i="4"/>
  <c r="O151" i="4"/>
  <c r="O152" i="4"/>
  <c r="O153" i="4"/>
  <c r="O154" i="4"/>
  <c r="O155" i="4"/>
  <c r="O156" i="4"/>
  <c r="O157" i="4"/>
  <c r="O158" i="4"/>
  <c r="O159" i="4"/>
  <c r="O160" i="4"/>
  <c r="O161" i="4"/>
  <c r="O162" i="4"/>
  <c r="O163" i="4"/>
  <c r="O164" i="4"/>
  <c r="O165" i="4"/>
  <c r="O166" i="4"/>
  <c r="O167" i="4"/>
  <c r="O168" i="4"/>
  <c r="O169" i="4"/>
  <c r="O170" i="4"/>
  <c r="O171" i="4"/>
  <c r="O172" i="4"/>
  <c r="O173" i="4"/>
  <c r="O174" i="4"/>
  <c r="O175" i="4"/>
  <c r="O176" i="4"/>
  <c r="O177" i="4"/>
  <c r="O178" i="4"/>
  <c r="O179" i="4"/>
  <c r="O180" i="4"/>
  <c r="O181" i="4"/>
  <c r="O182" i="4"/>
  <c r="O183" i="4"/>
  <c r="O184" i="4"/>
  <c r="O185" i="4"/>
  <c r="O186" i="4"/>
  <c r="O187" i="4"/>
  <c r="O188" i="4"/>
  <c r="O189" i="4"/>
  <c r="O190" i="4"/>
  <c r="O191" i="4"/>
  <c r="O192" i="4"/>
  <c r="O193" i="4"/>
  <c r="O194" i="4"/>
  <c r="O195" i="4"/>
  <c r="O196" i="4"/>
  <c r="O197" i="4"/>
  <c r="O198" i="4"/>
  <c r="O199" i="4"/>
  <c r="O200" i="4"/>
  <c r="O201" i="4"/>
  <c r="O202" i="4"/>
  <c r="O203" i="4"/>
  <c r="O204" i="4"/>
  <c r="O205" i="4"/>
  <c r="O206" i="4"/>
  <c r="O207" i="4"/>
  <c r="O208" i="4"/>
  <c r="O209" i="4"/>
  <c r="O210" i="4"/>
  <c r="O211" i="4"/>
  <c r="O212" i="4"/>
  <c r="O213" i="4"/>
  <c r="O214" i="4"/>
  <c r="O215" i="4"/>
  <c r="O216" i="4"/>
  <c r="O217" i="4"/>
  <c r="O218" i="4"/>
  <c r="O219" i="4"/>
  <c r="O220" i="4"/>
  <c r="O221" i="4"/>
  <c r="O222" i="4"/>
  <c r="O223" i="4"/>
  <c r="O224" i="4"/>
  <c r="O225" i="4"/>
  <c r="O226" i="4"/>
  <c r="O227" i="4"/>
  <c r="O228" i="4"/>
  <c r="O229" i="4"/>
  <c r="O230" i="4"/>
  <c r="O231" i="4"/>
  <c r="O232" i="4"/>
  <c r="O233" i="4"/>
  <c r="O234" i="4"/>
  <c r="O235" i="4"/>
  <c r="O236" i="4"/>
  <c r="O237" i="4"/>
  <c r="O238" i="4"/>
  <c r="O239" i="4"/>
  <c r="O240" i="4"/>
  <c r="O241" i="4"/>
  <c r="O242" i="4"/>
  <c r="O243" i="4"/>
  <c r="O244" i="4"/>
  <c r="O245" i="4"/>
  <c r="O246" i="4"/>
  <c r="O247" i="4"/>
  <c r="O248" i="4"/>
  <c r="O249" i="4"/>
  <c r="O250" i="4"/>
  <c r="O251" i="4"/>
  <c r="O252" i="4"/>
  <c r="O253" i="4"/>
  <c r="O254" i="4"/>
  <c r="O255" i="4"/>
  <c r="O256" i="4"/>
  <c r="O257" i="4"/>
  <c r="O258" i="4"/>
  <c r="O259" i="4"/>
  <c r="O260" i="4"/>
  <c r="O261" i="4"/>
  <c r="O262" i="4"/>
  <c r="O263" i="4"/>
  <c r="O264" i="4"/>
  <c r="O265" i="4"/>
  <c r="O266" i="4"/>
  <c r="O267" i="4"/>
  <c r="O268" i="4"/>
  <c r="O269" i="4"/>
  <c r="O270" i="4"/>
  <c r="O271" i="4"/>
  <c r="O272" i="4"/>
  <c r="O273" i="4"/>
  <c r="O274" i="4"/>
  <c r="O275" i="4"/>
  <c r="O276" i="4"/>
  <c r="O277" i="4"/>
  <c r="O278" i="4"/>
  <c r="O279" i="4"/>
  <c r="O280" i="4"/>
  <c r="O281" i="4"/>
  <c r="O282" i="4"/>
  <c r="O283" i="4"/>
  <c r="O284" i="4"/>
  <c r="O285" i="4"/>
  <c r="O286" i="4"/>
  <c r="O287" i="4"/>
  <c r="O288" i="4"/>
  <c r="O289" i="4"/>
  <c r="O290" i="4"/>
  <c r="O291" i="4"/>
  <c r="O292" i="4"/>
  <c r="O293" i="4"/>
  <c r="O294" i="4"/>
  <c r="O295" i="4"/>
  <c r="O296" i="4"/>
  <c r="O297" i="4"/>
  <c r="O298" i="4"/>
  <c r="O299" i="4"/>
  <c r="O300" i="4"/>
  <c r="O301" i="4"/>
  <c r="O302" i="4"/>
  <c r="O303" i="4"/>
  <c r="O304" i="4"/>
  <c r="O305" i="4"/>
  <c r="O306" i="4"/>
  <c r="O307" i="4"/>
  <c r="O308" i="4"/>
  <c r="O309" i="4"/>
  <c r="O310" i="4"/>
  <c r="O311" i="4"/>
  <c r="O312" i="4"/>
  <c r="O313" i="4"/>
  <c r="O314" i="4"/>
  <c r="O315" i="4"/>
  <c r="O316" i="4"/>
  <c r="O317" i="4"/>
  <c r="O318" i="4"/>
  <c r="O319" i="4"/>
  <c r="O320" i="4"/>
  <c r="O321" i="4"/>
  <c r="O322" i="4"/>
  <c r="O323" i="4"/>
  <c r="O324" i="4"/>
  <c r="O325" i="4"/>
  <c r="O326" i="4"/>
  <c r="O327" i="4"/>
  <c r="O328" i="4"/>
  <c r="O329" i="4"/>
  <c r="O330" i="4"/>
  <c r="O331" i="4"/>
  <c r="O332" i="4"/>
  <c r="O333" i="4"/>
  <c r="O334" i="4"/>
  <c r="O335" i="4"/>
  <c r="O336" i="4"/>
  <c r="O337" i="4"/>
  <c r="O338" i="4"/>
  <c r="O339" i="4"/>
  <c r="O340" i="4"/>
  <c r="O341" i="4"/>
  <c r="O342" i="4"/>
  <c r="O343" i="4"/>
  <c r="O344" i="4"/>
  <c r="O345" i="4"/>
  <c r="O346" i="4"/>
  <c r="O347" i="4"/>
  <c r="O348" i="4"/>
  <c r="O349" i="4"/>
  <c r="O350" i="4"/>
  <c r="O351" i="4"/>
  <c r="O352" i="4"/>
  <c r="O353" i="4"/>
  <c r="O354" i="4"/>
  <c r="O355" i="4"/>
  <c r="O356" i="4"/>
  <c r="O357" i="4"/>
  <c r="O358" i="4"/>
  <c r="O359" i="4"/>
  <c r="O360" i="4"/>
  <c r="O361" i="4"/>
  <c r="O362" i="4"/>
  <c r="O363" i="4"/>
  <c r="O364" i="4"/>
  <c r="O365" i="4"/>
  <c r="O366" i="4"/>
  <c r="O367" i="4"/>
  <c r="O368" i="4"/>
  <c r="O369" i="4"/>
  <c r="O370" i="4"/>
  <c r="O371" i="4"/>
  <c r="O372" i="4"/>
  <c r="O373" i="4"/>
  <c r="O374" i="4"/>
  <c r="O375" i="4"/>
  <c r="O376" i="4"/>
  <c r="O377" i="4"/>
  <c r="O378" i="4"/>
  <c r="O379" i="4"/>
  <c r="O380" i="4"/>
  <c r="O381" i="4"/>
  <c r="O382" i="4"/>
  <c r="O383" i="4"/>
  <c r="O384" i="4"/>
  <c r="O385" i="4"/>
  <c r="O386" i="4"/>
  <c r="O387" i="4"/>
  <c r="O388" i="4"/>
  <c r="O389" i="4"/>
  <c r="O390" i="4"/>
  <c r="O391" i="4"/>
  <c r="O392" i="4"/>
  <c r="O393" i="4"/>
  <c r="O394" i="4"/>
  <c r="O395" i="4"/>
  <c r="O396" i="4"/>
  <c r="O397" i="4"/>
  <c r="O398" i="4"/>
  <c r="O399" i="4"/>
  <c r="O400" i="4"/>
  <c r="O401" i="4"/>
  <c r="O402" i="4"/>
  <c r="O403" i="4"/>
  <c r="O404" i="4"/>
  <c r="O405" i="4"/>
  <c r="O406" i="4"/>
  <c r="O407" i="4"/>
  <c r="O408" i="4"/>
  <c r="O409" i="4"/>
  <c r="O410" i="4"/>
  <c r="O411" i="4"/>
  <c r="O412" i="4"/>
  <c r="O413" i="4"/>
  <c r="O414" i="4"/>
  <c r="O415" i="4"/>
  <c r="O416" i="4"/>
  <c r="O417" i="4"/>
  <c r="O418" i="4"/>
  <c r="O419" i="4"/>
  <c r="O420" i="4"/>
  <c r="O421" i="4"/>
  <c r="O422" i="4"/>
  <c r="O423" i="4"/>
  <c r="O424" i="4"/>
  <c r="O425" i="4"/>
  <c r="O426" i="4"/>
  <c r="O427" i="4"/>
  <c r="O428" i="4"/>
  <c r="O429" i="4"/>
  <c r="O430" i="4"/>
  <c r="O431" i="4"/>
  <c r="O432" i="4"/>
  <c r="O433" i="4"/>
  <c r="O434" i="4"/>
  <c r="O435" i="4"/>
  <c r="O436" i="4"/>
  <c r="O437" i="4"/>
  <c r="O438" i="4"/>
  <c r="O439" i="4"/>
  <c r="O440" i="4"/>
  <c r="O441" i="4"/>
  <c r="O442" i="4"/>
  <c r="O443" i="4"/>
  <c r="O444" i="4"/>
  <c r="O445" i="4"/>
  <c r="O446" i="4"/>
  <c r="O447" i="4"/>
  <c r="O448" i="4"/>
  <c r="O449" i="4"/>
  <c r="O450" i="4"/>
  <c r="O451" i="4"/>
  <c r="O452" i="4"/>
  <c r="O453" i="4"/>
  <c r="O454" i="4"/>
  <c r="O455" i="4"/>
  <c r="O456" i="4"/>
  <c r="O457" i="4"/>
  <c r="O458" i="4"/>
  <c r="O459" i="4"/>
  <c r="O460" i="4"/>
  <c r="O461" i="4"/>
  <c r="O462" i="4"/>
  <c r="O463" i="4"/>
  <c r="O464" i="4"/>
  <c r="O465" i="4"/>
  <c r="O466" i="4"/>
  <c r="O467" i="4"/>
  <c r="O468" i="4"/>
  <c r="O469" i="4"/>
  <c r="O470" i="4"/>
  <c r="O471" i="4"/>
  <c r="O472" i="4"/>
  <c r="O473" i="4"/>
  <c r="O474" i="4"/>
  <c r="O475" i="4"/>
  <c r="O476" i="4"/>
  <c r="O477" i="4"/>
  <c r="O478" i="4"/>
  <c r="O479" i="4"/>
  <c r="O480" i="4"/>
  <c r="O481" i="4"/>
  <c r="O482" i="4"/>
  <c r="O483" i="4"/>
  <c r="O484" i="4"/>
  <c r="O485" i="4"/>
  <c r="O486" i="4"/>
  <c r="O487" i="4"/>
  <c r="O488" i="4"/>
  <c r="O489" i="4"/>
  <c r="O490" i="4"/>
  <c r="O491" i="4"/>
  <c r="O492" i="4"/>
  <c r="O493" i="4"/>
  <c r="O494" i="4"/>
  <c r="O495" i="4"/>
  <c r="O496" i="4"/>
  <c r="O497" i="4"/>
  <c r="O498" i="4"/>
  <c r="O499" i="4"/>
  <c r="O500" i="4"/>
  <c r="N101" i="4"/>
  <c r="P101" i="4" s="1"/>
  <c r="AK101" i="4" s="1"/>
  <c r="N102" i="4"/>
  <c r="P102" i="4" s="1"/>
  <c r="AK102" i="4" s="1"/>
  <c r="N103" i="4"/>
  <c r="P103" i="4" s="1"/>
  <c r="AK103" i="4" s="1"/>
  <c r="N104" i="4"/>
  <c r="P104" i="4" s="1"/>
  <c r="AK104" i="4" s="1"/>
  <c r="N105" i="4"/>
  <c r="P105" i="4" s="1"/>
  <c r="AK105" i="4" s="1"/>
  <c r="N106" i="4"/>
  <c r="P106" i="4" s="1"/>
  <c r="AK106" i="4" s="1"/>
  <c r="N107" i="4"/>
  <c r="P107" i="4" s="1"/>
  <c r="AK107" i="4" s="1"/>
  <c r="N108" i="4"/>
  <c r="P108" i="4" s="1"/>
  <c r="AK108" i="4" s="1"/>
  <c r="N109" i="4"/>
  <c r="P109" i="4" s="1"/>
  <c r="AK109" i="4" s="1"/>
  <c r="N110" i="4"/>
  <c r="P110" i="4" s="1"/>
  <c r="AK110" i="4" s="1"/>
  <c r="N111" i="4"/>
  <c r="P111" i="4" s="1"/>
  <c r="AK111" i="4" s="1"/>
  <c r="N112" i="4"/>
  <c r="N113" i="4"/>
  <c r="P113" i="4" s="1"/>
  <c r="AK113" i="4" s="1"/>
  <c r="N114" i="4"/>
  <c r="P114" i="4" s="1"/>
  <c r="AK114" i="4" s="1"/>
  <c r="N115" i="4"/>
  <c r="P115" i="4" s="1"/>
  <c r="AK115" i="4" s="1"/>
  <c r="N116" i="4"/>
  <c r="P116" i="4" s="1"/>
  <c r="AK116" i="4" s="1"/>
  <c r="N117" i="4"/>
  <c r="P117" i="4" s="1"/>
  <c r="AK117" i="4" s="1"/>
  <c r="N118" i="4"/>
  <c r="P118" i="4" s="1"/>
  <c r="AK118" i="4" s="1"/>
  <c r="N119" i="4"/>
  <c r="P119" i="4" s="1"/>
  <c r="AK119" i="4" s="1"/>
  <c r="N120" i="4"/>
  <c r="P120" i="4" s="1"/>
  <c r="AK120" i="4" s="1"/>
  <c r="N121" i="4"/>
  <c r="P121" i="4" s="1"/>
  <c r="AK121" i="4" s="1"/>
  <c r="N122" i="4"/>
  <c r="P122" i="4" s="1"/>
  <c r="AK122" i="4" s="1"/>
  <c r="N123" i="4"/>
  <c r="P123" i="4" s="1"/>
  <c r="AK123" i="4" s="1"/>
  <c r="N124" i="4"/>
  <c r="P124" i="4" s="1"/>
  <c r="AK124" i="4" s="1"/>
  <c r="N125" i="4"/>
  <c r="P125" i="4" s="1"/>
  <c r="AK125" i="4" s="1"/>
  <c r="N126" i="4"/>
  <c r="P126" i="4" s="1"/>
  <c r="AK126" i="4" s="1"/>
  <c r="N127" i="4"/>
  <c r="P127" i="4" s="1"/>
  <c r="AK127" i="4" s="1"/>
  <c r="N128" i="4"/>
  <c r="P128" i="4" s="1"/>
  <c r="AK128" i="4" s="1"/>
  <c r="N129" i="4"/>
  <c r="P129" i="4" s="1"/>
  <c r="AK129" i="4" s="1"/>
  <c r="N130" i="4"/>
  <c r="P130" i="4" s="1"/>
  <c r="AK130" i="4" s="1"/>
  <c r="N131" i="4"/>
  <c r="P131" i="4" s="1"/>
  <c r="AK131" i="4" s="1"/>
  <c r="N132" i="4"/>
  <c r="P132" i="4" s="1"/>
  <c r="AK132" i="4" s="1"/>
  <c r="N133" i="4"/>
  <c r="P133" i="4" s="1"/>
  <c r="AK133" i="4" s="1"/>
  <c r="N134" i="4"/>
  <c r="P134" i="4" s="1"/>
  <c r="AK134" i="4" s="1"/>
  <c r="N135" i="4"/>
  <c r="P135" i="4" s="1"/>
  <c r="AK135" i="4" s="1"/>
  <c r="N136" i="4"/>
  <c r="P136" i="4" s="1"/>
  <c r="AK136" i="4" s="1"/>
  <c r="N137" i="4"/>
  <c r="P137" i="4" s="1"/>
  <c r="AK137" i="4" s="1"/>
  <c r="N138" i="4"/>
  <c r="P138" i="4" s="1"/>
  <c r="AK138" i="4" s="1"/>
  <c r="N139" i="4"/>
  <c r="P139" i="4" s="1"/>
  <c r="AK139" i="4" s="1"/>
  <c r="N140" i="4"/>
  <c r="P140" i="4" s="1"/>
  <c r="AK140" i="4" s="1"/>
  <c r="N141" i="4"/>
  <c r="P141" i="4" s="1"/>
  <c r="AK141" i="4" s="1"/>
  <c r="N142" i="4"/>
  <c r="P142" i="4" s="1"/>
  <c r="AK142" i="4" s="1"/>
  <c r="N143" i="4"/>
  <c r="P143" i="4" s="1"/>
  <c r="AK143" i="4" s="1"/>
  <c r="N144" i="4"/>
  <c r="P144" i="4" s="1"/>
  <c r="AK144" i="4" s="1"/>
  <c r="N145" i="4"/>
  <c r="P145" i="4" s="1"/>
  <c r="AK145" i="4" s="1"/>
  <c r="N146" i="4"/>
  <c r="P146" i="4" s="1"/>
  <c r="AK146" i="4" s="1"/>
  <c r="N147" i="4"/>
  <c r="P147" i="4" s="1"/>
  <c r="AK147" i="4" s="1"/>
  <c r="N148" i="4"/>
  <c r="P148" i="4" s="1"/>
  <c r="AK148" i="4" s="1"/>
  <c r="N149" i="4"/>
  <c r="P149" i="4" s="1"/>
  <c r="AK149" i="4" s="1"/>
  <c r="N150" i="4"/>
  <c r="P150" i="4" s="1"/>
  <c r="AK150" i="4" s="1"/>
  <c r="N151" i="4"/>
  <c r="P151" i="4" s="1"/>
  <c r="AK151" i="4" s="1"/>
  <c r="N152" i="4"/>
  <c r="P152" i="4" s="1"/>
  <c r="AK152" i="4" s="1"/>
  <c r="N153" i="4"/>
  <c r="P153" i="4" s="1"/>
  <c r="AK153" i="4" s="1"/>
  <c r="N154" i="4"/>
  <c r="P154" i="4" s="1"/>
  <c r="AK154" i="4" s="1"/>
  <c r="N155" i="4"/>
  <c r="P155" i="4" s="1"/>
  <c r="AK155" i="4" s="1"/>
  <c r="N156" i="4"/>
  <c r="P156" i="4" s="1"/>
  <c r="AK156" i="4" s="1"/>
  <c r="N157" i="4"/>
  <c r="P157" i="4" s="1"/>
  <c r="AK157" i="4" s="1"/>
  <c r="N158" i="4"/>
  <c r="P158" i="4" s="1"/>
  <c r="AK158" i="4" s="1"/>
  <c r="N159" i="4"/>
  <c r="P159" i="4" s="1"/>
  <c r="AK159" i="4" s="1"/>
  <c r="N160" i="4"/>
  <c r="P160" i="4" s="1"/>
  <c r="AK160" i="4" s="1"/>
  <c r="N161" i="4"/>
  <c r="P161" i="4" s="1"/>
  <c r="AK161" i="4" s="1"/>
  <c r="N162" i="4"/>
  <c r="P162" i="4" s="1"/>
  <c r="AK162" i="4" s="1"/>
  <c r="N163" i="4"/>
  <c r="P163" i="4" s="1"/>
  <c r="AK163" i="4" s="1"/>
  <c r="N164" i="4"/>
  <c r="P164" i="4" s="1"/>
  <c r="AK164" i="4" s="1"/>
  <c r="N165" i="4"/>
  <c r="P165" i="4" s="1"/>
  <c r="AK165" i="4" s="1"/>
  <c r="N166" i="4"/>
  <c r="P166" i="4" s="1"/>
  <c r="AK166" i="4" s="1"/>
  <c r="N167" i="4"/>
  <c r="P167" i="4" s="1"/>
  <c r="AK167" i="4" s="1"/>
  <c r="N168" i="4"/>
  <c r="P168" i="4" s="1"/>
  <c r="AK168" i="4" s="1"/>
  <c r="N169" i="4"/>
  <c r="P169" i="4" s="1"/>
  <c r="AK169" i="4" s="1"/>
  <c r="N170" i="4"/>
  <c r="P170" i="4" s="1"/>
  <c r="AK170" i="4" s="1"/>
  <c r="N171" i="4"/>
  <c r="P171" i="4" s="1"/>
  <c r="AK171" i="4" s="1"/>
  <c r="N172" i="4"/>
  <c r="P172" i="4" s="1"/>
  <c r="AK172" i="4" s="1"/>
  <c r="N173" i="4"/>
  <c r="P173" i="4" s="1"/>
  <c r="AK173" i="4" s="1"/>
  <c r="N174" i="4"/>
  <c r="P174" i="4" s="1"/>
  <c r="AK174" i="4" s="1"/>
  <c r="N175" i="4"/>
  <c r="P175" i="4" s="1"/>
  <c r="AK175" i="4" s="1"/>
  <c r="N176" i="4"/>
  <c r="P176" i="4" s="1"/>
  <c r="AK176" i="4" s="1"/>
  <c r="N177" i="4"/>
  <c r="P177" i="4" s="1"/>
  <c r="AK177" i="4" s="1"/>
  <c r="N178" i="4"/>
  <c r="P178" i="4" s="1"/>
  <c r="AK178" i="4" s="1"/>
  <c r="N179" i="4"/>
  <c r="P179" i="4" s="1"/>
  <c r="AK179" i="4" s="1"/>
  <c r="N180" i="4"/>
  <c r="P180" i="4" s="1"/>
  <c r="AK180" i="4" s="1"/>
  <c r="N181" i="4"/>
  <c r="P181" i="4" s="1"/>
  <c r="AK181" i="4" s="1"/>
  <c r="N182" i="4"/>
  <c r="P182" i="4" s="1"/>
  <c r="AK182" i="4" s="1"/>
  <c r="N183" i="4"/>
  <c r="P183" i="4" s="1"/>
  <c r="AK183" i="4" s="1"/>
  <c r="N184" i="4"/>
  <c r="P184" i="4" s="1"/>
  <c r="AK184" i="4" s="1"/>
  <c r="N185" i="4"/>
  <c r="P185" i="4" s="1"/>
  <c r="AK185" i="4" s="1"/>
  <c r="N186" i="4"/>
  <c r="P186" i="4" s="1"/>
  <c r="AK186" i="4" s="1"/>
  <c r="N187" i="4"/>
  <c r="P187" i="4" s="1"/>
  <c r="AK187" i="4" s="1"/>
  <c r="N188" i="4"/>
  <c r="P188" i="4" s="1"/>
  <c r="AK188" i="4" s="1"/>
  <c r="N189" i="4"/>
  <c r="P189" i="4" s="1"/>
  <c r="AK189" i="4" s="1"/>
  <c r="N190" i="4"/>
  <c r="P190" i="4" s="1"/>
  <c r="AK190" i="4" s="1"/>
  <c r="N191" i="4"/>
  <c r="P191" i="4" s="1"/>
  <c r="AK191" i="4" s="1"/>
  <c r="N192" i="4"/>
  <c r="P192" i="4" s="1"/>
  <c r="AK192" i="4" s="1"/>
  <c r="N193" i="4"/>
  <c r="P193" i="4" s="1"/>
  <c r="AK193" i="4" s="1"/>
  <c r="N194" i="4"/>
  <c r="P194" i="4" s="1"/>
  <c r="AK194" i="4" s="1"/>
  <c r="N195" i="4"/>
  <c r="P195" i="4" s="1"/>
  <c r="AK195" i="4" s="1"/>
  <c r="N196" i="4"/>
  <c r="P196" i="4" s="1"/>
  <c r="AK196" i="4" s="1"/>
  <c r="N197" i="4"/>
  <c r="P197" i="4" s="1"/>
  <c r="AK197" i="4" s="1"/>
  <c r="N198" i="4"/>
  <c r="P198" i="4" s="1"/>
  <c r="AK198" i="4" s="1"/>
  <c r="N199" i="4"/>
  <c r="P199" i="4" s="1"/>
  <c r="AK199" i="4" s="1"/>
  <c r="N200" i="4"/>
  <c r="P200" i="4" s="1"/>
  <c r="AK200" i="4" s="1"/>
  <c r="N201" i="4"/>
  <c r="P201" i="4" s="1"/>
  <c r="AK201" i="4" s="1"/>
  <c r="N202" i="4"/>
  <c r="P202" i="4" s="1"/>
  <c r="AK202" i="4" s="1"/>
  <c r="N203" i="4"/>
  <c r="P203" i="4" s="1"/>
  <c r="AK203" i="4" s="1"/>
  <c r="N204" i="4"/>
  <c r="P204" i="4" s="1"/>
  <c r="AK204" i="4" s="1"/>
  <c r="N205" i="4"/>
  <c r="P205" i="4" s="1"/>
  <c r="AK205" i="4" s="1"/>
  <c r="N206" i="4"/>
  <c r="P206" i="4" s="1"/>
  <c r="AK206" i="4" s="1"/>
  <c r="N207" i="4"/>
  <c r="P207" i="4" s="1"/>
  <c r="AK207" i="4" s="1"/>
  <c r="N208" i="4"/>
  <c r="P208" i="4" s="1"/>
  <c r="AK208" i="4" s="1"/>
  <c r="N209" i="4"/>
  <c r="P209" i="4" s="1"/>
  <c r="AK209" i="4" s="1"/>
  <c r="N210" i="4"/>
  <c r="P210" i="4" s="1"/>
  <c r="AK210" i="4" s="1"/>
  <c r="N211" i="4"/>
  <c r="P211" i="4" s="1"/>
  <c r="AK211" i="4" s="1"/>
  <c r="N212" i="4"/>
  <c r="P212" i="4" s="1"/>
  <c r="AK212" i="4" s="1"/>
  <c r="N213" i="4"/>
  <c r="P213" i="4" s="1"/>
  <c r="AK213" i="4" s="1"/>
  <c r="N214" i="4"/>
  <c r="P214" i="4" s="1"/>
  <c r="AK214" i="4" s="1"/>
  <c r="N215" i="4"/>
  <c r="P215" i="4" s="1"/>
  <c r="AK215" i="4" s="1"/>
  <c r="N216" i="4"/>
  <c r="P216" i="4" s="1"/>
  <c r="AK216" i="4" s="1"/>
  <c r="N217" i="4"/>
  <c r="P217" i="4" s="1"/>
  <c r="AK217" i="4" s="1"/>
  <c r="N218" i="4"/>
  <c r="P218" i="4" s="1"/>
  <c r="AK218" i="4" s="1"/>
  <c r="N219" i="4"/>
  <c r="P219" i="4" s="1"/>
  <c r="AK219" i="4" s="1"/>
  <c r="N220" i="4"/>
  <c r="P220" i="4" s="1"/>
  <c r="AK220" i="4" s="1"/>
  <c r="N221" i="4"/>
  <c r="P221" i="4" s="1"/>
  <c r="AK221" i="4" s="1"/>
  <c r="N222" i="4"/>
  <c r="P222" i="4" s="1"/>
  <c r="AK222" i="4" s="1"/>
  <c r="N223" i="4"/>
  <c r="P223" i="4" s="1"/>
  <c r="AK223" i="4" s="1"/>
  <c r="N224" i="4"/>
  <c r="P224" i="4" s="1"/>
  <c r="AK224" i="4" s="1"/>
  <c r="N225" i="4"/>
  <c r="P225" i="4" s="1"/>
  <c r="AK225" i="4" s="1"/>
  <c r="N226" i="4"/>
  <c r="P226" i="4" s="1"/>
  <c r="AK226" i="4" s="1"/>
  <c r="N227" i="4"/>
  <c r="P227" i="4" s="1"/>
  <c r="AK227" i="4" s="1"/>
  <c r="N228" i="4"/>
  <c r="P228" i="4" s="1"/>
  <c r="AK228" i="4" s="1"/>
  <c r="N229" i="4"/>
  <c r="P229" i="4" s="1"/>
  <c r="AK229" i="4" s="1"/>
  <c r="N230" i="4"/>
  <c r="P230" i="4" s="1"/>
  <c r="AK230" i="4" s="1"/>
  <c r="N231" i="4"/>
  <c r="P231" i="4" s="1"/>
  <c r="AK231" i="4" s="1"/>
  <c r="N232" i="4"/>
  <c r="P232" i="4" s="1"/>
  <c r="AK232" i="4" s="1"/>
  <c r="N233" i="4"/>
  <c r="P233" i="4" s="1"/>
  <c r="AK233" i="4" s="1"/>
  <c r="N234" i="4"/>
  <c r="P234" i="4" s="1"/>
  <c r="AK234" i="4" s="1"/>
  <c r="N235" i="4"/>
  <c r="P235" i="4" s="1"/>
  <c r="AK235" i="4" s="1"/>
  <c r="N236" i="4"/>
  <c r="P236" i="4" s="1"/>
  <c r="AK236" i="4" s="1"/>
  <c r="N237" i="4"/>
  <c r="P237" i="4" s="1"/>
  <c r="AK237" i="4" s="1"/>
  <c r="N238" i="4"/>
  <c r="P238" i="4" s="1"/>
  <c r="AK238" i="4" s="1"/>
  <c r="N239" i="4"/>
  <c r="P239" i="4" s="1"/>
  <c r="AK239" i="4" s="1"/>
  <c r="N240" i="4"/>
  <c r="P240" i="4" s="1"/>
  <c r="AK240" i="4" s="1"/>
  <c r="N241" i="4"/>
  <c r="P241" i="4" s="1"/>
  <c r="AK241" i="4" s="1"/>
  <c r="N242" i="4"/>
  <c r="P242" i="4" s="1"/>
  <c r="AK242" i="4" s="1"/>
  <c r="N243" i="4"/>
  <c r="P243" i="4" s="1"/>
  <c r="AK243" i="4" s="1"/>
  <c r="N244" i="4"/>
  <c r="P244" i="4" s="1"/>
  <c r="AK244" i="4" s="1"/>
  <c r="N245" i="4"/>
  <c r="P245" i="4" s="1"/>
  <c r="AK245" i="4" s="1"/>
  <c r="N246" i="4"/>
  <c r="P246" i="4" s="1"/>
  <c r="AK246" i="4" s="1"/>
  <c r="N247" i="4"/>
  <c r="P247" i="4" s="1"/>
  <c r="AK247" i="4" s="1"/>
  <c r="N248" i="4"/>
  <c r="P248" i="4" s="1"/>
  <c r="AK248" i="4" s="1"/>
  <c r="N249" i="4"/>
  <c r="P249" i="4" s="1"/>
  <c r="AK249" i="4" s="1"/>
  <c r="N250" i="4"/>
  <c r="P250" i="4" s="1"/>
  <c r="AK250" i="4" s="1"/>
  <c r="N251" i="4"/>
  <c r="P251" i="4" s="1"/>
  <c r="AK251" i="4" s="1"/>
  <c r="N252" i="4"/>
  <c r="P252" i="4" s="1"/>
  <c r="AK252" i="4" s="1"/>
  <c r="N253" i="4"/>
  <c r="P253" i="4" s="1"/>
  <c r="AK253" i="4" s="1"/>
  <c r="N254" i="4"/>
  <c r="P254" i="4" s="1"/>
  <c r="AK254" i="4" s="1"/>
  <c r="N255" i="4"/>
  <c r="P255" i="4" s="1"/>
  <c r="AK255" i="4" s="1"/>
  <c r="N256" i="4"/>
  <c r="P256" i="4" s="1"/>
  <c r="AK256" i="4" s="1"/>
  <c r="N257" i="4"/>
  <c r="P257" i="4" s="1"/>
  <c r="AK257" i="4" s="1"/>
  <c r="N258" i="4"/>
  <c r="P258" i="4" s="1"/>
  <c r="AK258" i="4" s="1"/>
  <c r="N259" i="4"/>
  <c r="P259" i="4" s="1"/>
  <c r="AK259" i="4" s="1"/>
  <c r="N260" i="4"/>
  <c r="P260" i="4" s="1"/>
  <c r="AK260" i="4" s="1"/>
  <c r="N261" i="4"/>
  <c r="P261" i="4" s="1"/>
  <c r="AK261" i="4" s="1"/>
  <c r="N262" i="4"/>
  <c r="P262" i="4" s="1"/>
  <c r="AK262" i="4" s="1"/>
  <c r="N263" i="4"/>
  <c r="P263" i="4" s="1"/>
  <c r="AK263" i="4" s="1"/>
  <c r="N264" i="4"/>
  <c r="P264" i="4" s="1"/>
  <c r="AK264" i="4" s="1"/>
  <c r="N265" i="4"/>
  <c r="P265" i="4" s="1"/>
  <c r="AK265" i="4" s="1"/>
  <c r="N266" i="4"/>
  <c r="P266" i="4" s="1"/>
  <c r="AK266" i="4" s="1"/>
  <c r="N267" i="4"/>
  <c r="P267" i="4" s="1"/>
  <c r="AK267" i="4" s="1"/>
  <c r="N268" i="4"/>
  <c r="P268" i="4" s="1"/>
  <c r="AK268" i="4" s="1"/>
  <c r="N269" i="4"/>
  <c r="P269" i="4" s="1"/>
  <c r="AK269" i="4" s="1"/>
  <c r="N270" i="4"/>
  <c r="P270" i="4" s="1"/>
  <c r="AK270" i="4" s="1"/>
  <c r="N271" i="4"/>
  <c r="P271" i="4" s="1"/>
  <c r="AK271" i="4" s="1"/>
  <c r="N272" i="4"/>
  <c r="P272" i="4" s="1"/>
  <c r="AK272" i="4" s="1"/>
  <c r="N273" i="4"/>
  <c r="P273" i="4" s="1"/>
  <c r="AK273" i="4" s="1"/>
  <c r="N274" i="4"/>
  <c r="P274" i="4" s="1"/>
  <c r="AK274" i="4" s="1"/>
  <c r="N275" i="4"/>
  <c r="P275" i="4" s="1"/>
  <c r="AK275" i="4" s="1"/>
  <c r="N276" i="4"/>
  <c r="P276" i="4" s="1"/>
  <c r="AK276" i="4" s="1"/>
  <c r="N277" i="4"/>
  <c r="P277" i="4" s="1"/>
  <c r="AK277" i="4" s="1"/>
  <c r="N278" i="4"/>
  <c r="P278" i="4" s="1"/>
  <c r="AK278" i="4" s="1"/>
  <c r="N279" i="4"/>
  <c r="P279" i="4" s="1"/>
  <c r="AK279" i="4" s="1"/>
  <c r="N280" i="4"/>
  <c r="P280" i="4" s="1"/>
  <c r="AK280" i="4" s="1"/>
  <c r="N281" i="4"/>
  <c r="P281" i="4" s="1"/>
  <c r="AK281" i="4" s="1"/>
  <c r="N282" i="4"/>
  <c r="P282" i="4" s="1"/>
  <c r="AK282" i="4" s="1"/>
  <c r="N283" i="4"/>
  <c r="P283" i="4" s="1"/>
  <c r="AK283" i="4" s="1"/>
  <c r="N284" i="4"/>
  <c r="P284" i="4" s="1"/>
  <c r="AK284" i="4" s="1"/>
  <c r="N285" i="4"/>
  <c r="P285" i="4" s="1"/>
  <c r="AK285" i="4" s="1"/>
  <c r="N286" i="4"/>
  <c r="P286" i="4" s="1"/>
  <c r="AK286" i="4" s="1"/>
  <c r="N287" i="4"/>
  <c r="P287" i="4" s="1"/>
  <c r="AK287" i="4" s="1"/>
  <c r="N288" i="4"/>
  <c r="P288" i="4" s="1"/>
  <c r="AK288" i="4" s="1"/>
  <c r="N289" i="4"/>
  <c r="P289" i="4" s="1"/>
  <c r="AK289" i="4" s="1"/>
  <c r="N290" i="4"/>
  <c r="P290" i="4" s="1"/>
  <c r="AK290" i="4" s="1"/>
  <c r="N291" i="4"/>
  <c r="P291" i="4" s="1"/>
  <c r="AK291" i="4" s="1"/>
  <c r="N292" i="4"/>
  <c r="P292" i="4" s="1"/>
  <c r="AK292" i="4" s="1"/>
  <c r="N293" i="4"/>
  <c r="P293" i="4" s="1"/>
  <c r="AK293" i="4" s="1"/>
  <c r="N294" i="4"/>
  <c r="P294" i="4" s="1"/>
  <c r="AK294" i="4" s="1"/>
  <c r="N295" i="4"/>
  <c r="P295" i="4" s="1"/>
  <c r="AK295" i="4" s="1"/>
  <c r="N296" i="4"/>
  <c r="P296" i="4" s="1"/>
  <c r="AK296" i="4" s="1"/>
  <c r="N297" i="4"/>
  <c r="P297" i="4" s="1"/>
  <c r="AK297" i="4" s="1"/>
  <c r="N298" i="4"/>
  <c r="P298" i="4" s="1"/>
  <c r="AK298" i="4" s="1"/>
  <c r="N299" i="4"/>
  <c r="P299" i="4" s="1"/>
  <c r="AK299" i="4" s="1"/>
  <c r="N300" i="4"/>
  <c r="P300" i="4" s="1"/>
  <c r="AK300" i="4" s="1"/>
  <c r="N301" i="4"/>
  <c r="P301" i="4" s="1"/>
  <c r="AK301" i="4" s="1"/>
  <c r="N302" i="4"/>
  <c r="P302" i="4" s="1"/>
  <c r="AK302" i="4" s="1"/>
  <c r="N303" i="4"/>
  <c r="P303" i="4" s="1"/>
  <c r="AK303" i="4" s="1"/>
  <c r="N304" i="4"/>
  <c r="P304" i="4" s="1"/>
  <c r="AK304" i="4" s="1"/>
  <c r="N305" i="4"/>
  <c r="P305" i="4" s="1"/>
  <c r="AK305" i="4" s="1"/>
  <c r="N306" i="4"/>
  <c r="P306" i="4" s="1"/>
  <c r="AK306" i="4" s="1"/>
  <c r="N307" i="4"/>
  <c r="P307" i="4" s="1"/>
  <c r="AK307" i="4" s="1"/>
  <c r="N308" i="4"/>
  <c r="P308" i="4" s="1"/>
  <c r="AK308" i="4" s="1"/>
  <c r="N309" i="4"/>
  <c r="P309" i="4" s="1"/>
  <c r="AK309" i="4" s="1"/>
  <c r="N310" i="4"/>
  <c r="P310" i="4" s="1"/>
  <c r="AK310" i="4" s="1"/>
  <c r="N311" i="4"/>
  <c r="P311" i="4" s="1"/>
  <c r="AK311" i="4" s="1"/>
  <c r="N312" i="4"/>
  <c r="P312" i="4" s="1"/>
  <c r="AK312" i="4" s="1"/>
  <c r="N313" i="4"/>
  <c r="P313" i="4" s="1"/>
  <c r="AK313" i="4" s="1"/>
  <c r="N314" i="4"/>
  <c r="P314" i="4" s="1"/>
  <c r="AK314" i="4" s="1"/>
  <c r="N315" i="4"/>
  <c r="P315" i="4" s="1"/>
  <c r="AK315" i="4" s="1"/>
  <c r="N316" i="4"/>
  <c r="P316" i="4" s="1"/>
  <c r="AK316" i="4" s="1"/>
  <c r="N317" i="4"/>
  <c r="P317" i="4" s="1"/>
  <c r="AK317" i="4" s="1"/>
  <c r="N318" i="4"/>
  <c r="P318" i="4" s="1"/>
  <c r="AK318" i="4" s="1"/>
  <c r="N319" i="4"/>
  <c r="P319" i="4" s="1"/>
  <c r="AK319" i="4" s="1"/>
  <c r="N320" i="4"/>
  <c r="P320" i="4" s="1"/>
  <c r="AK320" i="4" s="1"/>
  <c r="N321" i="4"/>
  <c r="P321" i="4" s="1"/>
  <c r="AK321" i="4" s="1"/>
  <c r="N322" i="4"/>
  <c r="P322" i="4" s="1"/>
  <c r="AK322" i="4" s="1"/>
  <c r="N323" i="4"/>
  <c r="P323" i="4" s="1"/>
  <c r="AK323" i="4" s="1"/>
  <c r="N324" i="4"/>
  <c r="P324" i="4" s="1"/>
  <c r="AK324" i="4" s="1"/>
  <c r="N325" i="4"/>
  <c r="P325" i="4" s="1"/>
  <c r="AK325" i="4" s="1"/>
  <c r="N326" i="4"/>
  <c r="P326" i="4" s="1"/>
  <c r="AK326" i="4" s="1"/>
  <c r="N327" i="4"/>
  <c r="P327" i="4" s="1"/>
  <c r="AK327" i="4" s="1"/>
  <c r="N328" i="4"/>
  <c r="P328" i="4" s="1"/>
  <c r="AK328" i="4" s="1"/>
  <c r="N329" i="4"/>
  <c r="P329" i="4" s="1"/>
  <c r="AK329" i="4" s="1"/>
  <c r="N330" i="4"/>
  <c r="P330" i="4" s="1"/>
  <c r="AK330" i="4" s="1"/>
  <c r="N331" i="4"/>
  <c r="P331" i="4" s="1"/>
  <c r="AK331" i="4" s="1"/>
  <c r="N332" i="4"/>
  <c r="P332" i="4" s="1"/>
  <c r="AK332" i="4" s="1"/>
  <c r="N333" i="4"/>
  <c r="P333" i="4" s="1"/>
  <c r="AK333" i="4" s="1"/>
  <c r="N334" i="4"/>
  <c r="P334" i="4" s="1"/>
  <c r="AK334" i="4" s="1"/>
  <c r="N335" i="4"/>
  <c r="P335" i="4" s="1"/>
  <c r="AK335" i="4" s="1"/>
  <c r="N336" i="4"/>
  <c r="P336" i="4" s="1"/>
  <c r="AK336" i="4" s="1"/>
  <c r="N337" i="4"/>
  <c r="P337" i="4" s="1"/>
  <c r="AK337" i="4" s="1"/>
  <c r="N338" i="4"/>
  <c r="P338" i="4" s="1"/>
  <c r="AK338" i="4" s="1"/>
  <c r="N339" i="4"/>
  <c r="P339" i="4" s="1"/>
  <c r="AK339" i="4" s="1"/>
  <c r="N340" i="4"/>
  <c r="P340" i="4" s="1"/>
  <c r="AK340" i="4" s="1"/>
  <c r="N341" i="4"/>
  <c r="P341" i="4" s="1"/>
  <c r="AK341" i="4" s="1"/>
  <c r="N342" i="4"/>
  <c r="P342" i="4" s="1"/>
  <c r="AK342" i="4" s="1"/>
  <c r="N343" i="4"/>
  <c r="P343" i="4" s="1"/>
  <c r="AK343" i="4" s="1"/>
  <c r="N344" i="4"/>
  <c r="P344" i="4" s="1"/>
  <c r="AK344" i="4" s="1"/>
  <c r="N345" i="4"/>
  <c r="P345" i="4" s="1"/>
  <c r="AK345" i="4" s="1"/>
  <c r="N346" i="4"/>
  <c r="P346" i="4" s="1"/>
  <c r="AK346" i="4" s="1"/>
  <c r="N347" i="4"/>
  <c r="P347" i="4" s="1"/>
  <c r="AK347" i="4" s="1"/>
  <c r="N348" i="4"/>
  <c r="P348" i="4" s="1"/>
  <c r="AK348" i="4" s="1"/>
  <c r="N349" i="4"/>
  <c r="P349" i="4" s="1"/>
  <c r="AK349" i="4" s="1"/>
  <c r="N350" i="4"/>
  <c r="P350" i="4" s="1"/>
  <c r="AK350" i="4" s="1"/>
  <c r="N351" i="4"/>
  <c r="P351" i="4" s="1"/>
  <c r="AK351" i="4" s="1"/>
  <c r="N352" i="4"/>
  <c r="P352" i="4" s="1"/>
  <c r="AK352" i="4" s="1"/>
  <c r="N353" i="4"/>
  <c r="P353" i="4" s="1"/>
  <c r="AK353" i="4" s="1"/>
  <c r="N354" i="4"/>
  <c r="P354" i="4" s="1"/>
  <c r="AK354" i="4" s="1"/>
  <c r="N355" i="4"/>
  <c r="P355" i="4" s="1"/>
  <c r="AK355" i="4" s="1"/>
  <c r="N356" i="4"/>
  <c r="P356" i="4" s="1"/>
  <c r="AK356" i="4" s="1"/>
  <c r="N357" i="4"/>
  <c r="P357" i="4" s="1"/>
  <c r="AK357" i="4" s="1"/>
  <c r="N358" i="4"/>
  <c r="P358" i="4" s="1"/>
  <c r="AK358" i="4" s="1"/>
  <c r="N359" i="4"/>
  <c r="P359" i="4" s="1"/>
  <c r="AK359" i="4" s="1"/>
  <c r="N360" i="4"/>
  <c r="P360" i="4" s="1"/>
  <c r="AK360" i="4" s="1"/>
  <c r="N361" i="4"/>
  <c r="P361" i="4" s="1"/>
  <c r="AK361" i="4" s="1"/>
  <c r="N362" i="4"/>
  <c r="P362" i="4" s="1"/>
  <c r="AK362" i="4" s="1"/>
  <c r="N363" i="4"/>
  <c r="P363" i="4" s="1"/>
  <c r="AK363" i="4" s="1"/>
  <c r="N364" i="4"/>
  <c r="P364" i="4" s="1"/>
  <c r="AK364" i="4" s="1"/>
  <c r="N365" i="4"/>
  <c r="P365" i="4" s="1"/>
  <c r="AK365" i="4" s="1"/>
  <c r="N366" i="4"/>
  <c r="P366" i="4" s="1"/>
  <c r="AK366" i="4" s="1"/>
  <c r="N367" i="4"/>
  <c r="P367" i="4" s="1"/>
  <c r="AK367" i="4" s="1"/>
  <c r="N368" i="4"/>
  <c r="P368" i="4" s="1"/>
  <c r="AK368" i="4" s="1"/>
  <c r="N369" i="4"/>
  <c r="P369" i="4" s="1"/>
  <c r="AK369" i="4" s="1"/>
  <c r="N370" i="4"/>
  <c r="P370" i="4" s="1"/>
  <c r="AK370" i="4" s="1"/>
  <c r="N371" i="4"/>
  <c r="P371" i="4" s="1"/>
  <c r="AK371" i="4" s="1"/>
  <c r="N372" i="4"/>
  <c r="P372" i="4" s="1"/>
  <c r="AK372" i="4" s="1"/>
  <c r="N373" i="4"/>
  <c r="P373" i="4" s="1"/>
  <c r="AK373" i="4" s="1"/>
  <c r="N374" i="4"/>
  <c r="P374" i="4" s="1"/>
  <c r="AK374" i="4" s="1"/>
  <c r="N375" i="4"/>
  <c r="P375" i="4" s="1"/>
  <c r="AK375" i="4" s="1"/>
  <c r="N376" i="4"/>
  <c r="P376" i="4" s="1"/>
  <c r="AK376" i="4" s="1"/>
  <c r="N377" i="4"/>
  <c r="P377" i="4" s="1"/>
  <c r="AK377" i="4" s="1"/>
  <c r="N378" i="4"/>
  <c r="P378" i="4" s="1"/>
  <c r="AK378" i="4" s="1"/>
  <c r="N379" i="4"/>
  <c r="P379" i="4" s="1"/>
  <c r="AK379" i="4" s="1"/>
  <c r="N380" i="4"/>
  <c r="P380" i="4" s="1"/>
  <c r="AK380" i="4" s="1"/>
  <c r="N381" i="4"/>
  <c r="P381" i="4" s="1"/>
  <c r="AK381" i="4" s="1"/>
  <c r="N382" i="4"/>
  <c r="P382" i="4" s="1"/>
  <c r="AK382" i="4" s="1"/>
  <c r="N383" i="4"/>
  <c r="P383" i="4" s="1"/>
  <c r="AK383" i="4" s="1"/>
  <c r="N384" i="4"/>
  <c r="P384" i="4" s="1"/>
  <c r="AK384" i="4" s="1"/>
  <c r="N385" i="4"/>
  <c r="P385" i="4" s="1"/>
  <c r="AK385" i="4" s="1"/>
  <c r="N386" i="4"/>
  <c r="P386" i="4" s="1"/>
  <c r="AK386" i="4" s="1"/>
  <c r="N387" i="4"/>
  <c r="P387" i="4" s="1"/>
  <c r="AK387" i="4" s="1"/>
  <c r="N388" i="4"/>
  <c r="P388" i="4" s="1"/>
  <c r="AK388" i="4" s="1"/>
  <c r="N389" i="4"/>
  <c r="P389" i="4" s="1"/>
  <c r="AK389" i="4" s="1"/>
  <c r="N390" i="4"/>
  <c r="P390" i="4" s="1"/>
  <c r="AK390" i="4" s="1"/>
  <c r="N391" i="4"/>
  <c r="P391" i="4" s="1"/>
  <c r="AK391" i="4" s="1"/>
  <c r="N392" i="4"/>
  <c r="P392" i="4" s="1"/>
  <c r="AK392" i="4" s="1"/>
  <c r="N393" i="4"/>
  <c r="P393" i="4" s="1"/>
  <c r="AK393" i="4" s="1"/>
  <c r="N394" i="4"/>
  <c r="P394" i="4" s="1"/>
  <c r="AK394" i="4" s="1"/>
  <c r="N395" i="4"/>
  <c r="P395" i="4" s="1"/>
  <c r="AK395" i="4" s="1"/>
  <c r="N396" i="4"/>
  <c r="P396" i="4" s="1"/>
  <c r="AK396" i="4" s="1"/>
  <c r="N397" i="4"/>
  <c r="P397" i="4" s="1"/>
  <c r="AK397" i="4" s="1"/>
  <c r="N398" i="4"/>
  <c r="P398" i="4" s="1"/>
  <c r="AK398" i="4" s="1"/>
  <c r="N399" i="4"/>
  <c r="P399" i="4" s="1"/>
  <c r="AK399" i="4" s="1"/>
  <c r="N400" i="4"/>
  <c r="N401" i="4"/>
  <c r="P401" i="4" s="1"/>
  <c r="AK401" i="4" s="1"/>
  <c r="N402" i="4"/>
  <c r="P402" i="4" s="1"/>
  <c r="AK402" i="4" s="1"/>
  <c r="N403" i="4"/>
  <c r="P403" i="4" s="1"/>
  <c r="AK403" i="4" s="1"/>
  <c r="N404" i="4"/>
  <c r="P404" i="4" s="1"/>
  <c r="AK404" i="4" s="1"/>
  <c r="N405" i="4"/>
  <c r="P405" i="4" s="1"/>
  <c r="AK405" i="4" s="1"/>
  <c r="N406" i="4"/>
  <c r="P406" i="4" s="1"/>
  <c r="AK406" i="4" s="1"/>
  <c r="N407" i="4"/>
  <c r="P407" i="4" s="1"/>
  <c r="AK407" i="4" s="1"/>
  <c r="N408" i="4"/>
  <c r="P408" i="4" s="1"/>
  <c r="AK408" i="4" s="1"/>
  <c r="N409" i="4"/>
  <c r="P409" i="4" s="1"/>
  <c r="AK409" i="4" s="1"/>
  <c r="N410" i="4"/>
  <c r="P410" i="4" s="1"/>
  <c r="AK410" i="4" s="1"/>
  <c r="N411" i="4"/>
  <c r="P411" i="4" s="1"/>
  <c r="AK411" i="4" s="1"/>
  <c r="N412" i="4"/>
  <c r="P412" i="4" s="1"/>
  <c r="AK412" i="4" s="1"/>
  <c r="N413" i="4"/>
  <c r="P413" i="4" s="1"/>
  <c r="AK413" i="4" s="1"/>
  <c r="N414" i="4"/>
  <c r="P414" i="4" s="1"/>
  <c r="AK414" i="4" s="1"/>
  <c r="N415" i="4"/>
  <c r="P415" i="4" s="1"/>
  <c r="AK415" i="4" s="1"/>
  <c r="N416" i="4"/>
  <c r="P416" i="4" s="1"/>
  <c r="AK416" i="4" s="1"/>
  <c r="N417" i="4"/>
  <c r="P417" i="4" s="1"/>
  <c r="AK417" i="4" s="1"/>
  <c r="N418" i="4"/>
  <c r="P418" i="4" s="1"/>
  <c r="AK418" i="4" s="1"/>
  <c r="N419" i="4"/>
  <c r="P419" i="4" s="1"/>
  <c r="AK419" i="4" s="1"/>
  <c r="N420" i="4"/>
  <c r="P420" i="4" s="1"/>
  <c r="AK420" i="4" s="1"/>
  <c r="N421" i="4"/>
  <c r="P421" i="4" s="1"/>
  <c r="AK421" i="4" s="1"/>
  <c r="N422" i="4"/>
  <c r="P422" i="4" s="1"/>
  <c r="AK422" i="4" s="1"/>
  <c r="N423" i="4"/>
  <c r="P423" i="4" s="1"/>
  <c r="AK423" i="4" s="1"/>
  <c r="N424" i="4"/>
  <c r="N425" i="4"/>
  <c r="P425" i="4" s="1"/>
  <c r="AK425" i="4" s="1"/>
  <c r="N426" i="4"/>
  <c r="P426" i="4" s="1"/>
  <c r="AK426" i="4" s="1"/>
  <c r="N427" i="4"/>
  <c r="P427" i="4" s="1"/>
  <c r="AK427" i="4" s="1"/>
  <c r="N428" i="4"/>
  <c r="P428" i="4" s="1"/>
  <c r="AK428" i="4" s="1"/>
  <c r="N429" i="4"/>
  <c r="P429" i="4" s="1"/>
  <c r="AK429" i="4" s="1"/>
  <c r="N430" i="4"/>
  <c r="P430" i="4" s="1"/>
  <c r="AK430" i="4" s="1"/>
  <c r="N431" i="4"/>
  <c r="P431" i="4" s="1"/>
  <c r="AK431" i="4" s="1"/>
  <c r="N432" i="4"/>
  <c r="P432" i="4" s="1"/>
  <c r="AK432" i="4" s="1"/>
  <c r="N433" i="4"/>
  <c r="P433" i="4" s="1"/>
  <c r="AK433" i="4" s="1"/>
  <c r="N434" i="4"/>
  <c r="P434" i="4" s="1"/>
  <c r="AK434" i="4" s="1"/>
  <c r="N435" i="4"/>
  <c r="P435" i="4" s="1"/>
  <c r="AK435" i="4" s="1"/>
  <c r="N436" i="4"/>
  <c r="P436" i="4" s="1"/>
  <c r="AK436" i="4" s="1"/>
  <c r="N437" i="4"/>
  <c r="P437" i="4" s="1"/>
  <c r="AK437" i="4" s="1"/>
  <c r="N438" i="4"/>
  <c r="P438" i="4" s="1"/>
  <c r="AK438" i="4" s="1"/>
  <c r="N439" i="4"/>
  <c r="P439" i="4" s="1"/>
  <c r="AK439" i="4" s="1"/>
  <c r="N440" i="4"/>
  <c r="P440" i="4" s="1"/>
  <c r="AK440" i="4" s="1"/>
  <c r="N441" i="4"/>
  <c r="P441" i="4" s="1"/>
  <c r="AK441" i="4" s="1"/>
  <c r="N442" i="4"/>
  <c r="P442" i="4" s="1"/>
  <c r="AK442" i="4" s="1"/>
  <c r="N443" i="4"/>
  <c r="P443" i="4" s="1"/>
  <c r="AK443" i="4" s="1"/>
  <c r="N444" i="4"/>
  <c r="P444" i="4" s="1"/>
  <c r="AK444" i="4" s="1"/>
  <c r="N445" i="4"/>
  <c r="N446" i="4"/>
  <c r="P446" i="4" s="1"/>
  <c r="AK446" i="4" s="1"/>
  <c r="N447" i="4"/>
  <c r="P447" i="4" s="1"/>
  <c r="AK447" i="4" s="1"/>
  <c r="N448" i="4"/>
  <c r="P448" i="4" s="1"/>
  <c r="AK448" i="4" s="1"/>
  <c r="N449" i="4"/>
  <c r="P449" i="4" s="1"/>
  <c r="AK449" i="4" s="1"/>
  <c r="N450" i="4"/>
  <c r="P450" i="4" s="1"/>
  <c r="AK450" i="4" s="1"/>
  <c r="N451" i="4"/>
  <c r="P451" i="4" s="1"/>
  <c r="AK451" i="4" s="1"/>
  <c r="N452" i="4"/>
  <c r="P452" i="4" s="1"/>
  <c r="AK452" i="4" s="1"/>
  <c r="N453" i="4"/>
  <c r="P453" i="4" s="1"/>
  <c r="AK453" i="4" s="1"/>
  <c r="N454" i="4"/>
  <c r="P454" i="4" s="1"/>
  <c r="AK454" i="4" s="1"/>
  <c r="N455" i="4"/>
  <c r="P455" i="4" s="1"/>
  <c r="AK455" i="4" s="1"/>
  <c r="N456" i="4"/>
  <c r="P456" i="4" s="1"/>
  <c r="AK456" i="4" s="1"/>
  <c r="N457" i="4"/>
  <c r="P457" i="4" s="1"/>
  <c r="AK457" i="4" s="1"/>
  <c r="N458" i="4"/>
  <c r="P458" i="4" s="1"/>
  <c r="AK458" i="4" s="1"/>
  <c r="N459" i="4"/>
  <c r="P459" i="4" s="1"/>
  <c r="AK459" i="4" s="1"/>
  <c r="N460" i="4"/>
  <c r="P460" i="4" s="1"/>
  <c r="AK460" i="4" s="1"/>
  <c r="N461" i="4"/>
  <c r="P461" i="4" s="1"/>
  <c r="AK461" i="4" s="1"/>
  <c r="N462" i="4"/>
  <c r="P462" i="4" s="1"/>
  <c r="AK462" i="4" s="1"/>
  <c r="N463" i="4"/>
  <c r="P463" i="4" s="1"/>
  <c r="AK463" i="4" s="1"/>
  <c r="N464" i="4"/>
  <c r="P464" i="4" s="1"/>
  <c r="AK464" i="4" s="1"/>
  <c r="N465" i="4"/>
  <c r="P465" i="4" s="1"/>
  <c r="AK465" i="4" s="1"/>
  <c r="N466" i="4"/>
  <c r="P466" i="4" s="1"/>
  <c r="AK466" i="4" s="1"/>
  <c r="N467" i="4"/>
  <c r="P467" i="4" s="1"/>
  <c r="AK467" i="4" s="1"/>
  <c r="N468" i="4"/>
  <c r="P468" i="4" s="1"/>
  <c r="AK468" i="4" s="1"/>
  <c r="N469" i="4"/>
  <c r="P469" i="4" s="1"/>
  <c r="AK469" i="4" s="1"/>
  <c r="N470" i="4"/>
  <c r="P470" i="4" s="1"/>
  <c r="AK470" i="4" s="1"/>
  <c r="N471" i="4"/>
  <c r="P471" i="4" s="1"/>
  <c r="AK471" i="4" s="1"/>
  <c r="N472" i="4"/>
  <c r="P472" i="4" s="1"/>
  <c r="AK472" i="4" s="1"/>
  <c r="N473" i="4"/>
  <c r="P473" i="4" s="1"/>
  <c r="AK473" i="4" s="1"/>
  <c r="N474" i="4"/>
  <c r="P474" i="4" s="1"/>
  <c r="AK474" i="4" s="1"/>
  <c r="N475" i="4"/>
  <c r="P475" i="4" s="1"/>
  <c r="AK475" i="4" s="1"/>
  <c r="N476" i="4"/>
  <c r="P476" i="4" s="1"/>
  <c r="AK476" i="4" s="1"/>
  <c r="N477" i="4"/>
  <c r="P477" i="4" s="1"/>
  <c r="AK477" i="4" s="1"/>
  <c r="N478" i="4"/>
  <c r="P478" i="4" s="1"/>
  <c r="AK478" i="4" s="1"/>
  <c r="N479" i="4"/>
  <c r="P479" i="4" s="1"/>
  <c r="AK479" i="4" s="1"/>
  <c r="N480" i="4"/>
  <c r="P480" i="4" s="1"/>
  <c r="AK480" i="4" s="1"/>
  <c r="N481" i="4"/>
  <c r="P481" i="4" s="1"/>
  <c r="AK481" i="4" s="1"/>
  <c r="N482" i="4"/>
  <c r="P482" i="4" s="1"/>
  <c r="AK482" i="4" s="1"/>
  <c r="N483" i="4"/>
  <c r="P483" i="4" s="1"/>
  <c r="AK483" i="4" s="1"/>
  <c r="N484" i="4"/>
  <c r="P484" i="4" s="1"/>
  <c r="AK484" i="4" s="1"/>
  <c r="N485" i="4"/>
  <c r="P485" i="4" s="1"/>
  <c r="AK485" i="4" s="1"/>
  <c r="N486" i="4"/>
  <c r="P486" i="4" s="1"/>
  <c r="AK486" i="4" s="1"/>
  <c r="N487" i="4"/>
  <c r="P487" i="4" s="1"/>
  <c r="AK487" i="4" s="1"/>
  <c r="N488" i="4"/>
  <c r="P488" i="4" s="1"/>
  <c r="AK488" i="4" s="1"/>
  <c r="N489" i="4"/>
  <c r="P489" i="4" s="1"/>
  <c r="AK489" i="4" s="1"/>
  <c r="N490" i="4"/>
  <c r="P490" i="4" s="1"/>
  <c r="AK490" i="4" s="1"/>
  <c r="N491" i="4"/>
  <c r="P491" i="4" s="1"/>
  <c r="AK491" i="4" s="1"/>
  <c r="N492" i="4"/>
  <c r="P492" i="4" s="1"/>
  <c r="AK492" i="4" s="1"/>
  <c r="N493" i="4"/>
  <c r="P493" i="4" s="1"/>
  <c r="AK493" i="4" s="1"/>
  <c r="N494" i="4"/>
  <c r="P494" i="4" s="1"/>
  <c r="AK494" i="4" s="1"/>
  <c r="N495" i="4"/>
  <c r="P495" i="4" s="1"/>
  <c r="AK495" i="4" s="1"/>
  <c r="N496" i="4"/>
  <c r="P496" i="4" s="1"/>
  <c r="AK496" i="4" s="1"/>
  <c r="N497" i="4"/>
  <c r="P497" i="4" s="1"/>
  <c r="AK497" i="4" s="1"/>
  <c r="N498" i="4"/>
  <c r="P498" i="4" s="1"/>
  <c r="AK498" i="4" s="1"/>
  <c r="N499" i="4"/>
  <c r="P499" i="4" s="1"/>
  <c r="AK499" i="4" s="1"/>
  <c r="N500" i="4"/>
  <c r="P500" i="4" s="1"/>
  <c r="AK500" i="4" s="1"/>
  <c r="L101" i="4"/>
  <c r="L102" i="4"/>
  <c r="L103" i="4"/>
  <c r="L104" i="4"/>
  <c r="L105" i="4"/>
  <c r="L106" i="4"/>
  <c r="L107" i="4"/>
  <c r="L108" i="4"/>
  <c r="L109" i="4"/>
  <c r="L110" i="4"/>
  <c r="L111" i="4"/>
  <c r="L112" i="4"/>
  <c r="AG112" i="4" s="1"/>
  <c r="M112" i="6" s="1"/>
  <c r="L113" i="4"/>
  <c r="L114" i="4"/>
  <c r="L115" i="4"/>
  <c r="L116" i="4"/>
  <c r="L117" i="4"/>
  <c r="L118" i="4"/>
  <c r="L119" i="4"/>
  <c r="L120" i="4"/>
  <c r="L121" i="4"/>
  <c r="L122" i="4"/>
  <c r="L123" i="4"/>
  <c r="L124" i="4"/>
  <c r="L125" i="4"/>
  <c r="L126" i="4"/>
  <c r="L127" i="4"/>
  <c r="L128" i="4"/>
  <c r="L129" i="4"/>
  <c r="L130" i="4"/>
  <c r="L131" i="4"/>
  <c r="L132" i="4"/>
  <c r="L133" i="4"/>
  <c r="L134" i="4"/>
  <c r="L135" i="4"/>
  <c r="L136" i="4"/>
  <c r="L137" i="4"/>
  <c r="L138" i="4"/>
  <c r="L139" i="4"/>
  <c r="L140" i="4"/>
  <c r="L141" i="4"/>
  <c r="L142" i="4"/>
  <c r="L143" i="4"/>
  <c r="L144" i="4"/>
  <c r="L145" i="4"/>
  <c r="L146" i="4"/>
  <c r="L147" i="4"/>
  <c r="L148" i="4"/>
  <c r="L149" i="4"/>
  <c r="L150" i="4"/>
  <c r="L151" i="4"/>
  <c r="L152" i="4"/>
  <c r="L153" i="4"/>
  <c r="L154" i="4"/>
  <c r="L155" i="4"/>
  <c r="L156" i="4"/>
  <c r="L157" i="4"/>
  <c r="L158" i="4"/>
  <c r="L159" i="4"/>
  <c r="L160" i="4"/>
  <c r="L161" i="4"/>
  <c r="L162" i="4"/>
  <c r="L163" i="4"/>
  <c r="L164" i="4"/>
  <c r="L165" i="4"/>
  <c r="L166" i="4"/>
  <c r="L167" i="4"/>
  <c r="L168" i="4"/>
  <c r="L169" i="4"/>
  <c r="L170" i="4"/>
  <c r="L171" i="4"/>
  <c r="L172" i="4"/>
  <c r="L173" i="4"/>
  <c r="L174" i="4"/>
  <c r="L175" i="4"/>
  <c r="L176" i="4"/>
  <c r="L177" i="4"/>
  <c r="L178" i="4"/>
  <c r="L179" i="4"/>
  <c r="L180" i="4"/>
  <c r="L181" i="4"/>
  <c r="L182" i="4"/>
  <c r="L183" i="4"/>
  <c r="L184" i="4"/>
  <c r="L185" i="4"/>
  <c r="L186" i="4"/>
  <c r="L187" i="4"/>
  <c r="L188" i="4"/>
  <c r="L189" i="4"/>
  <c r="L190" i="4"/>
  <c r="L191" i="4"/>
  <c r="L192" i="4"/>
  <c r="L193" i="4"/>
  <c r="L194" i="4"/>
  <c r="L195" i="4"/>
  <c r="L196" i="4"/>
  <c r="L197" i="4"/>
  <c r="L198" i="4"/>
  <c r="L199" i="4"/>
  <c r="L200" i="4"/>
  <c r="L201" i="4"/>
  <c r="L202" i="4"/>
  <c r="L203" i="4"/>
  <c r="L204" i="4"/>
  <c r="L205" i="4"/>
  <c r="L206" i="4"/>
  <c r="L207" i="4"/>
  <c r="L208" i="4"/>
  <c r="L209" i="4"/>
  <c r="L210" i="4"/>
  <c r="L211" i="4"/>
  <c r="L212" i="4"/>
  <c r="L213" i="4"/>
  <c r="L214" i="4"/>
  <c r="L215" i="4"/>
  <c r="L216" i="4"/>
  <c r="L217" i="4"/>
  <c r="L218" i="4"/>
  <c r="L219" i="4"/>
  <c r="L220" i="4"/>
  <c r="L221" i="4"/>
  <c r="L222" i="4"/>
  <c r="L223" i="4"/>
  <c r="L224" i="4"/>
  <c r="L225" i="4"/>
  <c r="L226" i="4"/>
  <c r="L227" i="4"/>
  <c r="L228" i="4"/>
  <c r="L229" i="4"/>
  <c r="L230" i="4"/>
  <c r="L231" i="4"/>
  <c r="L232" i="4"/>
  <c r="L233" i="4"/>
  <c r="L234" i="4"/>
  <c r="L235" i="4"/>
  <c r="L236" i="4"/>
  <c r="L237" i="4"/>
  <c r="L238" i="4"/>
  <c r="L239" i="4"/>
  <c r="L240" i="4"/>
  <c r="L241" i="4"/>
  <c r="L242" i="4"/>
  <c r="L243" i="4"/>
  <c r="L244" i="4"/>
  <c r="L245" i="4"/>
  <c r="L246" i="4"/>
  <c r="L247" i="4"/>
  <c r="L248" i="4"/>
  <c r="L249" i="4"/>
  <c r="L250" i="4"/>
  <c r="L251" i="4"/>
  <c r="L252" i="4"/>
  <c r="L253" i="4"/>
  <c r="L254" i="4"/>
  <c r="L255" i="4"/>
  <c r="L256" i="4"/>
  <c r="L257" i="4"/>
  <c r="L258" i="4"/>
  <c r="L259" i="4"/>
  <c r="L260" i="4"/>
  <c r="L261" i="4"/>
  <c r="L262" i="4"/>
  <c r="L263" i="4"/>
  <c r="L264" i="4"/>
  <c r="L265" i="4"/>
  <c r="L266" i="4"/>
  <c r="L267" i="4"/>
  <c r="L268" i="4"/>
  <c r="L269" i="4"/>
  <c r="L270" i="4"/>
  <c r="L271" i="4"/>
  <c r="L272" i="4"/>
  <c r="L273" i="4"/>
  <c r="L274" i="4"/>
  <c r="L275" i="4"/>
  <c r="L276" i="4"/>
  <c r="L277" i="4"/>
  <c r="L278" i="4"/>
  <c r="L279" i="4"/>
  <c r="L280" i="4"/>
  <c r="L281" i="4"/>
  <c r="L282" i="4"/>
  <c r="L283" i="4"/>
  <c r="L284" i="4"/>
  <c r="L285" i="4"/>
  <c r="L286" i="4"/>
  <c r="L287" i="4"/>
  <c r="L288" i="4"/>
  <c r="L289" i="4"/>
  <c r="L290" i="4"/>
  <c r="L291" i="4"/>
  <c r="L292" i="4"/>
  <c r="L293" i="4"/>
  <c r="L294" i="4"/>
  <c r="L295" i="4"/>
  <c r="L296" i="4"/>
  <c r="L297" i="4"/>
  <c r="L298" i="4"/>
  <c r="L299" i="4"/>
  <c r="L300" i="4"/>
  <c r="L301" i="4"/>
  <c r="L302" i="4"/>
  <c r="L303" i="4"/>
  <c r="L304" i="4"/>
  <c r="L305" i="4"/>
  <c r="L306" i="4"/>
  <c r="L307" i="4"/>
  <c r="L308" i="4"/>
  <c r="L309" i="4"/>
  <c r="L310" i="4"/>
  <c r="L311" i="4"/>
  <c r="L312" i="4"/>
  <c r="L313" i="4"/>
  <c r="L314" i="4"/>
  <c r="L315" i="4"/>
  <c r="L316" i="4"/>
  <c r="L317" i="4"/>
  <c r="L318" i="4"/>
  <c r="L319" i="4"/>
  <c r="L320" i="4"/>
  <c r="L321" i="4"/>
  <c r="L322" i="4"/>
  <c r="L323" i="4"/>
  <c r="L324" i="4"/>
  <c r="L325" i="4"/>
  <c r="L326" i="4"/>
  <c r="L327" i="4"/>
  <c r="L328" i="4"/>
  <c r="L329" i="4"/>
  <c r="L330" i="4"/>
  <c r="L331" i="4"/>
  <c r="L332" i="4"/>
  <c r="L333" i="4"/>
  <c r="L334" i="4"/>
  <c r="L335" i="4"/>
  <c r="L336" i="4"/>
  <c r="L337" i="4"/>
  <c r="L338" i="4"/>
  <c r="L339" i="4"/>
  <c r="L340" i="4"/>
  <c r="L341" i="4"/>
  <c r="L342" i="4"/>
  <c r="L343" i="4"/>
  <c r="L344" i="4"/>
  <c r="L345" i="4"/>
  <c r="L346" i="4"/>
  <c r="L347" i="4"/>
  <c r="L348" i="4"/>
  <c r="L349" i="4"/>
  <c r="L350" i="4"/>
  <c r="L351" i="4"/>
  <c r="L352" i="4"/>
  <c r="L353" i="4"/>
  <c r="L354" i="4"/>
  <c r="L355" i="4"/>
  <c r="L356" i="4"/>
  <c r="L357" i="4"/>
  <c r="L358" i="4"/>
  <c r="L359" i="4"/>
  <c r="L360" i="4"/>
  <c r="L361" i="4"/>
  <c r="L362" i="4"/>
  <c r="L363" i="4"/>
  <c r="L364" i="4"/>
  <c r="L365" i="4"/>
  <c r="L366" i="4"/>
  <c r="L367" i="4"/>
  <c r="L368" i="4"/>
  <c r="L369" i="4"/>
  <c r="L370" i="4"/>
  <c r="L371" i="4"/>
  <c r="L372" i="4"/>
  <c r="L373" i="4"/>
  <c r="L374" i="4"/>
  <c r="L375" i="4"/>
  <c r="L376" i="4"/>
  <c r="L377" i="4"/>
  <c r="L378" i="4"/>
  <c r="L379" i="4"/>
  <c r="L380" i="4"/>
  <c r="L381" i="4"/>
  <c r="L382" i="4"/>
  <c r="L383" i="4"/>
  <c r="L384" i="4"/>
  <c r="L385" i="4"/>
  <c r="L386" i="4"/>
  <c r="L387" i="4"/>
  <c r="L388" i="4"/>
  <c r="L389" i="4"/>
  <c r="L390" i="4"/>
  <c r="L391" i="4"/>
  <c r="L392" i="4"/>
  <c r="L393" i="4"/>
  <c r="L394" i="4"/>
  <c r="L395" i="4"/>
  <c r="L396" i="4"/>
  <c r="L397" i="4"/>
  <c r="L398" i="4"/>
  <c r="L399" i="4"/>
  <c r="L400" i="4"/>
  <c r="L401" i="4"/>
  <c r="L402" i="4"/>
  <c r="L403" i="4"/>
  <c r="L404" i="4"/>
  <c r="L405" i="4"/>
  <c r="L406" i="4"/>
  <c r="L407" i="4"/>
  <c r="L408" i="4"/>
  <c r="L409" i="4"/>
  <c r="L410" i="4"/>
  <c r="L411" i="4"/>
  <c r="L412" i="4"/>
  <c r="L413" i="4"/>
  <c r="L414" i="4"/>
  <c r="L415" i="4"/>
  <c r="L416" i="4"/>
  <c r="L417" i="4"/>
  <c r="L418" i="4"/>
  <c r="L419" i="4"/>
  <c r="L420" i="4"/>
  <c r="L421" i="4"/>
  <c r="L422" i="4"/>
  <c r="L423" i="4"/>
  <c r="L424" i="4"/>
  <c r="L425" i="4"/>
  <c r="L426" i="4"/>
  <c r="L427" i="4"/>
  <c r="L428" i="4"/>
  <c r="L429" i="4"/>
  <c r="L430" i="4"/>
  <c r="L431" i="4"/>
  <c r="L432" i="4"/>
  <c r="L433" i="4"/>
  <c r="L434" i="4"/>
  <c r="L435" i="4"/>
  <c r="L436" i="4"/>
  <c r="L437" i="4"/>
  <c r="L438" i="4"/>
  <c r="L439" i="4"/>
  <c r="L440" i="4"/>
  <c r="L441" i="4"/>
  <c r="L442" i="4"/>
  <c r="L443" i="4"/>
  <c r="L444" i="4"/>
  <c r="L445" i="4"/>
  <c r="L446" i="4"/>
  <c r="L447" i="4"/>
  <c r="L448" i="4"/>
  <c r="L449" i="4"/>
  <c r="L450" i="4"/>
  <c r="L451" i="4"/>
  <c r="L452" i="4"/>
  <c r="L453" i="4"/>
  <c r="L454" i="4"/>
  <c r="L455" i="4"/>
  <c r="L456" i="4"/>
  <c r="L457" i="4"/>
  <c r="L458" i="4"/>
  <c r="L459" i="4"/>
  <c r="L460" i="4"/>
  <c r="L461" i="4"/>
  <c r="L462" i="4"/>
  <c r="L463" i="4"/>
  <c r="L464" i="4"/>
  <c r="L465" i="4"/>
  <c r="L466" i="4"/>
  <c r="L467" i="4"/>
  <c r="L468" i="4"/>
  <c r="L469" i="4"/>
  <c r="L470" i="4"/>
  <c r="L471" i="4"/>
  <c r="L472" i="4"/>
  <c r="L473" i="4"/>
  <c r="L474" i="4"/>
  <c r="L475" i="4"/>
  <c r="L476" i="4"/>
  <c r="L477" i="4"/>
  <c r="L478" i="4"/>
  <c r="L479" i="4"/>
  <c r="L480" i="4"/>
  <c r="L481" i="4"/>
  <c r="L482" i="4"/>
  <c r="L483" i="4"/>
  <c r="L484" i="4"/>
  <c r="L485" i="4"/>
  <c r="L486" i="4"/>
  <c r="L487" i="4"/>
  <c r="L488" i="4"/>
  <c r="L489" i="4"/>
  <c r="L490" i="4"/>
  <c r="L491" i="4"/>
  <c r="L492" i="4"/>
  <c r="L493" i="4"/>
  <c r="L494" i="4"/>
  <c r="L495" i="4"/>
  <c r="L496" i="4"/>
  <c r="L497" i="4"/>
  <c r="L498" i="4"/>
  <c r="L499" i="4"/>
  <c r="L500" i="4"/>
  <c r="K103" i="4"/>
  <c r="K104" i="4"/>
  <c r="K105" i="4"/>
  <c r="K106" i="4"/>
  <c r="K107" i="4"/>
  <c r="K108" i="4"/>
  <c r="K109" i="4"/>
  <c r="K110" i="4"/>
  <c r="K111" i="4"/>
  <c r="K112" i="4"/>
  <c r="AF112" i="4" s="1"/>
  <c r="BA112" i="4" s="1"/>
  <c r="K113" i="4"/>
  <c r="K114" i="4"/>
  <c r="K115" i="4"/>
  <c r="K116" i="4"/>
  <c r="K117" i="4"/>
  <c r="K118" i="4"/>
  <c r="K119" i="4"/>
  <c r="K120" i="4"/>
  <c r="K121" i="4"/>
  <c r="K122" i="4"/>
  <c r="K123" i="4"/>
  <c r="K124" i="4"/>
  <c r="K125" i="4"/>
  <c r="K126" i="4"/>
  <c r="K127" i="4"/>
  <c r="K128" i="4"/>
  <c r="K129" i="4"/>
  <c r="K130" i="4"/>
  <c r="K131" i="4"/>
  <c r="K132" i="4"/>
  <c r="K133" i="4"/>
  <c r="K134" i="4"/>
  <c r="K135" i="4"/>
  <c r="K136" i="4"/>
  <c r="K137" i="4"/>
  <c r="K138" i="4"/>
  <c r="K139" i="4"/>
  <c r="K140" i="4"/>
  <c r="K141" i="4"/>
  <c r="K142" i="4"/>
  <c r="K143" i="4"/>
  <c r="K144" i="4"/>
  <c r="K145" i="4"/>
  <c r="K146" i="4"/>
  <c r="K147" i="4"/>
  <c r="K148" i="4"/>
  <c r="K149" i="4"/>
  <c r="K150" i="4"/>
  <c r="K151" i="4"/>
  <c r="K152" i="4"/>
  <c r="K153" i="4"/>
  <c r="K154" i="4"/>
  <c r="K155" i="4"/>
  <c r="K156" i="4"/>
  <c r="K157" i="4"/>
  <c r="K158" i="4"/>
  <c r="K159" i="4"/>
  <c r="K160" i="4"/>
  <c r="K161" i="4"/>
  <c r="K162" i="4"/>
  <c r="K163" i="4"/>
  <c r="K164" i="4"/>
  <c r="K165" i="4"/>
  <c r="K166" i="4"/>
  <c r="K167" i="4"/>
  <c r="K168" i="4"/>
  <c r="K169" i="4"/>
  <c r="K170" i="4"/>
  <c r="K171" i="4"/>
  <c r="K172" i="4"/>
  <c r="K173" i="4"/>
  <c r="K174" i="4"/>
  <c r="K175" i="4"/>
  <c r="K176" i="4"/>
  <c r="K177" i="4"/>
  <c r="K178" i="4"/>
  <c r="K179" i="4"/>
  <c r="K180" i="4"/>
  <c r="K181" i="4"/>
  <c r="K182" i="4"/>
  <c r="K183" i="4"/>
  <c r="K184" i="4"/>
  <c r="K185" i="4"/>
  <c r="K186" i="4"/>
  <c r="K187" i="4"/>
  <c r="K188" i="4"/>
  <c r="K189" i="4"/>
  <c r="K190" i="4"/>
  <c r="K191" i="4"/>
  <c r="K192" i="4"/>
  <c r="K193" i="4"/>
  <c r="K194" i="4"/>
  <c r="K195" i="4"/>
  <c r="K196" i="4"/>
  <c r="K197" i="4"/>
  <c r="K198" i="4"/>
  <c r="K199" i="4"/>
  <c r="K200" i="4"/>
  <c r="K201" i="4"/>
  <c r="K202" i="4"/>
  <c r="K203" i="4"/>
  <c r="K204" i="4"/>
  <c r="K205" i="4"/>
  <c r="K206" i="4"/>
  <c r="K207" i="4"/>
  <c r="K208" i="4"/>
  <c r="K209" i="4"/>
  <c r="K210" i="4"/>
  <c r="K211" i="4"/>
  <c r="K212" i="4"/>
  <c r="K213" i="4"/>
  <c r="K214" i="4"/>
  <c r="K215" i="4"/>
  <c r="K216" i="4"/>
  <c r="K217" i="4"/>
  <c r="K218" i="4"/>
  <c r="K219" i="4"/>
  <c r="K220" i="4"/>
  <c r="K221" i="4"/>
  <c r="K222" i="4"/>
  <c r="K223" i="4"/>
  <c r="K224" i="4"/>
  <c r="K225" i="4"/>
  <c r="K226" i="4"/>
  <c r="K227" i="4"/>
  <c r="K228" i="4"/>
  <c r="K229" i="4"/>
  <c r="K230" i="4"/>
  <c r="K231" i="4"/>
  <c r="K232" i="4"/>
  <c r="K233" i="4"/>
  <c r="K234" i="4"/>
  <c r="K235" i="4"/>
  <c r="K236" i="4"/>
  <c r="K237" i="4"/>
  <c r="K238" i="4"/>
  <c r="K239" i="4"/>
  <c r="K240" i="4"/>
  <c r="K241" i="4"/>
  <c r="K242" i="4"/>
  <c r="K243" i="4"/>
  <c r="K244" i="4"/>
  <c r="K245" i="4"/>
  <c r="K246" i="4"/>
  <c r="K247" i="4"/>
  <c r="K248" i="4"/>
  <c r="K249" i="4"/>
  <c r="K250" i="4"/>
  <c r="K251" i="4"/>
  <c r="K252" i="4"/>
  <c r="K253" i="4"/>
  <c r="K254" i="4"/>
  <c r="K255" i="4"/>
  <c r="K256" i="4"/>
  <c r="K257" i="4"/>
  <c r="K258" i="4"/>
  <c r="K259" i="4"/>
  <c r="K260" i="4"/>
  <c r="K261" i="4"/>
  <c r="K262" i="4"/>
  <c r="K263" i="4"/>
  <c r="K264" i="4"/>
  <c r="K265" i="4"/>
  <c r="K266" i="4"/>
  <c r="K267" i="4"/>
  <c r="K268" i="4"/>
  <c r="K269" i="4"/>
  <c r="K270" i="4"/>
  <c r="K271" i="4"/>
  <c r="K272" i="4"/>
  <c r="K273" i="4"/>
  <c r="K274" i="4"/>
  <c r="K275" i="4"/>
  <c r="K276" i="4"/>
  <c r="K277" i="4"/>
  <c r="K278" i="4"/>
  <c r="K279" i="4"/>
  <c r="K280" i="4"/>
  <c r="K281" i="4"/>
  <c r="K282" i="4"/>
  <c r="K283" i="4"/>
  <c r="K284" i="4"/>
  <c r="K285" i="4"/>
  <c r="K286" i="4"/>
  <c r="K287" i="4"/>
  <c r="K288" i="4"/>
  <c r="K289" i="4"/>
  <c r="K290" i="4"/>
  <c r="K291" i="4"/>
  <c r="K292" i="4"/>
  <c r="K293" i="4"/>
  <c r="K294" i="4"/>
  <c r="K295" i="4"/>
  <c r="K296" i="4"/>
  <c r="K297" i="4"/>
  <c r="K298" i="4"/>
  <c r="K299" i="4"/>
  <c r="K300" i="4"/>
  <c r="K301" i="4"/>
  <c r="K302" i="4"/>
  <c r="K303" i="4"/>
  <c r="K304" i="4"/>
  <c r="K305" i="4"/>
  <c r="K306" i="4"/>
  <c r="K307" i="4"/>
  <c r="K308" i="4"/>
  <c r="K309" i="4"/>
  <c r="K310" i="4"/>
  <c r="K311" i="4"/>
  <c r="K312" i="4"/>
  <c r="K313" i="4"/>
  <c r="K314" i="4"/>
  <c r="K315" i="4"/>
  <c r="K316" i="4"/>
  <c r="K317" i="4"/>
  <c r="K318" i="4"/>
  <c r="K319" i="4"/>
  <c r="K320" i="4"/>
  <c r="K321" i="4"/>
  <c r="K322" i="4"/>
  <c r="K323" i="4"/>
  <c r="K324" i="4"/>
  <c r="K325" i="4"/>
  <c r="K326" i="4"/>
  <c r="K327" i="4"/>
  <c r="K328" i="4"/>
  <c r="K329" i="4"/>
  <c r="K330" i="4"/>
  <c r="K331" i="4"/>
  <c r="K332" i="4"/>
  <c r="K333" i="4"/>
  <c r="K334" i="4"/>
  <c r="K335" i="4"/>
  <c r="K336" i="4"/>
  <c r="K337" i="4"/>
  <c r="K338" i="4"/>
  <c r="K339" i="4"/>
  <c r="K340" i="4"/>
  <c r="K341" i="4"/>
  <c r="K342" i="4"/>
  <c r="K343" i="4"/>
  <c r="K344" i="4"/>
  <c r="K345" i="4"/>
  <c r="K346" i="4"/>
  <c r="K347" i="4"/>
  <c r="K348" i="4"/>
  <c r="K349" i="4"/>
  <c r="K350" i="4"/>
  <c r="K351" i="4"/>
  <c r="K352" i="4"/>
  <c r="K353" i="4"/>
  <c r="K354" i="4"/>
  <c r="K355" i="4"/>
  <c r="K356" i="4"/>
  <c r="K357" i="4"/>
  <c r="K358" i="4"/>
  <c r="K359" i="4"/>
  <c r="K360" i="4"/>
  <c r="K361" i="4"/>
  <c r="K362" i="4"/>
  <c r="K363" i="4"/>
  <c r="K364" i="4"/>
  <c r="K365" i="4"/>
  <c r="K366" i="4"/>
  <c r="K367" i="4"/>
  <c r="K368" i="4"/>
  <c r="K369" i="4"/>
  <c r="K370" i="4"/>
  <c r="K371" i="4"/>
  <c r="K372" i="4"/>
  <c r="K373" i="4"/>
  <c r="K374" i="4"/>
  <c r="K375" i="4"/>
  <c r="K376" i="4"/>
  <c r="K377" i="4"/>
  <c r="K378" i="4"/>
  <c r="K379" i="4"/>
  <c r="K380" i="4"/>
  <c r="K381" i="4"/>
  <c r="K382" i="4"/>
  <c r="K383" i="4"/>
  <c r="K384" i="4"/>
  <c r="K385" i="4"/>
  <c r="K386" i="4"/>
  <c r="K387" i="4"/>
  <c r="K388" i="4"/>
  <c r="K389" i="4"/>
  <c r="K390" i="4"/>
  <c r="K391" i="4"/>
  <c r="K392" i="4"/>
  <c r="K393" i="4"/>
  <c r="K394" i="4"/>
  <c r="K395" i="4"/>
  <c r="K396" i="4"/>
  <c r="K397" i="4"/>
  <c r="K398" i="4"/>
  <c r="K399" i="4"/>
  <c r="K400" i="4"/>
  <c r="K401" i="4"/>
  <c r="K402" i="4"/>
  <c r="K403" i="4"/>
  <c r="K404" i="4"/>
  <c r="K405" i="4"/>
  <c r="K406" i="4"/>
  <c r="K407" i="4"/>
  <c r="K408" i="4"/>
  <c r="K409" i="4"/>
  <c r="K410" i="4"/>
  <c r="K411" i="4"/>
  <c r="K412" i="4"/>
  <c r="K413" i="4"/>
  <c r="K414" i="4"/>
  <c r="K415" i="4"/>
  <c r="K416" i="4"/>
  <c r="K417" i="4"/>
  <c r="K418" i="4"/>
  <c r="K419" i="4"/>
  <c r="K420" i="4"/>
  <c r="K421" i="4"/>
  <c r="K422" i="4"/>
  <c r="K423" i="4"/>
  <c r="K424" i="4"/>
  <c r="K425" i="4"/>
  <c r="K426" i="4"/>
  <c r="K427" i="4"/>
  <c r="K428" i="4"/>
  <c r="K429" i="4"/>
  <c r="K430" i="4"/>
  <c r="K431" i="4"/>
  <c r="K432" i="4"/>
  <c r="K433" i="4"/>
  <c r="K434" i="4"/>
  <c r="K435" i="4"/>
  <c r="K436" i="4"/>
  <c r="K437" i="4"/>
  <c r="K438" i="4"/>
  <c r="K439" i="4"/>
  <c r="K440" i="4"/>
  <c r="K441" i="4"/>
  <c r="K442" i="4"/>
  <c r="K443" i="4"/>
  <c r="K444" i="4"/>
  <c r="K445" i="4"/>
  <c r="K446" i="4"/>
  <c r="K447" i="4"/>
  <c r="K448" i="4"/>
  <c r="K449" i="4"/>
  <c r="K450" i="4"/>
  <c r="K451" i="4"/>
  <c r="K452" i="4"/>
  <c r="K453" i="4"/>
  <c r="K454" i="4"/>
  <c r="K455" i="4"/>
  <c r="K456" i="4"/>
  <c r="K457" i="4"/>
  <c r="K458" i="4"/>
  <c r="K459" i="4"/>
  <c r="K460" i="4"/>
  <c r="K461" i="4"/>
  <c r="K462" i="4"/>
  <c r="K463" i="4"/>
  <c r="K464" i="4"/>
  <c r="K465" i="4"/>
  <c r="K466" i="4"/>
  <c r="K467" i="4"/>
  <c r="K468" i="4"/>
  <c r="K469" i="4"/>
  <c r="K470" i="4"/>
  <c r="K471" i="4"/>
  <c r="K472" i="4"/>
  <c r="K473" i="4"/>
  <c r="K474" i="4"/>
  <c r="K475" i="4"/>
  <c r="K476" i="4"/>
  <c r="K477" i="4"/>
  <c r="K478" i="4"/>
  <c r="K479" i="4"/>
  <c r="K480" i="4"/>
  <c r="K481" i="4"/>
  <c r="K482" i="4"/>
  <c r="K483" i="4"/>
  <c r="K484" i="4"/>
  <c r="K485" i="4"/>
  <c r="K486" i="4"/>
  <c r="K487" i="4"/>
  <c r="K488" i="4"/>
  <c r="K489" i="4"/>
  <c r="K490" i="4"/>
  <c r="K491" i="4"/>
  <c r="K492" i="4"/>
  <c r="K493" i="4"/>
  <c r="K494" i="4"/>
  <c r="K495" i="4"/>
  <c r="K496" i="4"/>
  <c r="K497" i="4"/>
  <c r="K498" i="4"/>
  <c r="K499" i="4"/>
  <c r="K500" i="4"/>
  <c r="K101" i="4"/>
  <c r="K102" i="4"/>
  <c r="O3" i="4"/>
  <c r="AJ3" i="4" s="1"/>
  <c r="P3" i="6" s="1"/>
  <c r="O4" i="4"/>
  <c r="O5" i="4"/>
  <c r="AJ5" i="4" s="1"/>
  <c r="P5" i="6" s="1"/>
  <c r="O6" i="4"/>
  <c r="O7" i="4"/>
  <c r="O8" i="4"/>
  <c r="O9" i="4"/>
  <c r="AJ9" i="4" s="1"/>
  <c r="P9" i="6" s="1"/>
  <c r="O10" i="4"/>
  <c r="O11" i="4"/>
  <c r="AJ11" i="4" s="1"/>
  <c r="P11" i="6" s="1"/>
  <c r="O12" i="4"/>
  <c r="O13" i="4"/>
  <c r="O14" i="4"/>
  <c r="O15" i="4"/>
  <c r="O16" i="4"/>
  <c r="O17" i="4"/>
  <c r="AJ17" i="4" s="1"/>
  <c r="P17" i="6" s="1"/>
  <c r="O18" i="4"/>
  <c r="O19" i="4"/>
  <c r="AJ19" i="4" s="1"/>
  <c r="P19" i="6" s="1"/>
  <c r="O20" i="4"/>
  <c r="O21" i="4"/>
  <c r="O22" i="4"/>
  <c r="O23" i="4"/>
  <c r="O24" i="4"/>
  <c r="O25" i="4"/>
  <c r="AJ25" i="4" s="1"/>
  <c r="P25" i="6" s="1"/>
  <c r="O26" i="4"/>
  <c r="AJ26" i="4" s="1"/>
  <c r="P26" i="6" s="1"/>
  <c r="O27" i="4"/>
  <c r="AJ27" i="4" s="1"/>
  <c r="P27" i="6" s="1"/>
  <c r="O28" i="4"/>
  <c r="O29" i="4"/>
  <c r="O30" i="4"/>
  <c r="O31" i="4"/>
  <c r="O32" i="4"/>
  <c r="O33" i="4"/>
  <c r="AJ33" i="4" s="1"/>
  <c r="P33" i="6" s="1"/>
  <c r="O34" i="4"/>
  <c r="AJ34" i="4" s="1"/>
  <c r="P34" i="6" s="1"/>
  <c r="O35" i="4"/>
  <c r="AJ35" i="4" s="1"/>
  <c r="P35" i="6" s="1"/>
  <c r="O36" i="4"/>
  <c r="O37" i="4"/>
  <c r="O38" i="4"/>
  <c r="O39" i="4"/>
  <c r="O40" i="4"/>
  <c r="O41" i="4"/>
  <c r="O42" i="4"/>
  <c r="AJ42" i="4" s="1"/>
  <c r="P42" i="6" s="1"/>
  <c r="O43" i="4"/>
  <c r="O44" i="4"/>
  <c r="O45" i="4"/>
  <c r="O46" i="4"/>
  <c r="O47" i="4"/>
  <c r="O48" i="4"/>
  <c r="AJ48" i="4" s="1"/>
  <c r="P48" i="6" s="1"/>
  <c r="O49" i="4"/>
  <c r="AJ49" i="4" s="1"/>
  <c r="P49" i="6" s="1"/>
  <c r="O50" i="4"/>
  <c r="AJ50" i="4" s="1"/>
  <c r="P50" i="6" s="1"/>
  <c r="O51" i="4"/>
  <c r="AJ51" i="4" s="1"/>
  <c r="P51" i="6" s="1"/>
  <c r="O52" i="4"/>
  <c r="O53" i="4"/>
  <c r="O54" i="4"/>
  <c r="O55" i="4"/>
  <c r="O56" i="4"/>
  <c r="AJ56" i="4" s="1"/>
  <c r="P56" i="6" s="1"/>
  <c r="O57" i="4"/>
  <c r="AJ57" i="4" s="1"/>
  <c r="P57" i="6" s="1"/>
  <c r="O58" i="4"/>
  <c r="AJ58" i="4" s="1"/>
  <c r="P58" i="6" s="1"/>
  <c r="O59" i="4"/>
  <c r="O60" i="4"/>
  <c r="O61" i="4"/>
  <c r="O62" i="4"/>
  <c r="O63" i="4"/>
  <c r="O64" i="4"/>
  <c r="AJ64" i="4" s="1"/>
  <c r="P64" i="6" s="1"/>
  <c r="O65" i="4"/>
  <c r="AJ65" i="4" s="1"/>
  <c r="P65" i="6" s="1"/>
  <c r="O66" i="4"/>
  <c r="O67" i="4"/>
  <c r="AJ67" i="4" s="1"/>
  <c r="P67" i="6" s="1"/>
  <c r="O68" i="4"/>
  <c r="O69" i="4"/>
  <c r="AJ69" i="4" s="1"/>
  <c r="P69" i="6" s="1"/>
  <c r="O70" i="4"/>
  <c r="O71" i="4"/>
  <c r="O72" i="4"/>
  <c r="AJ72" i="4" s="1"/>
  <c r="P72" i="6" s="1"/>
  <c r="O73" i="4"/>
  <c r="AJ73" i="4" s="1"/>
  <c r="P73" i="6" s="1"/>
  <c r="O74" i="4"/>
  <c r="AJ74" i="4" s="1"/>
  <c r="P74" i="6" s="1"/>
  <c r="O75" i="4"/>
  <c r="AJ75" i="4" s="1"/>
  <c r="P75" i="6" s="1"/>
  <c r="O76" i="4"/>
  <c r="O77" i="4"/>
  <c r="AJ77" i="4" s="1"/>
  <c r="P77" i="6" s="1"/>
  <c r="O78" i="4"/>
  <c r="O79" i="4"/>
  <c r="AJ79" i="4" s="1"/>
  <c r="P79" i="6" s="1"/>
  <c r="O80" i="4"/>
  <c r="AJ80" i="4" s="1"/>
  <c r="P80" i="6" s="1"/>
  <c r="O81" i="4"/>
  <c r="AJ81" i="4" s="1"/>
  <c r="P81" i="6" s="1"/>
  <c r="O82" i="4"/>
  <c r="AJ82" i="4" s="1"/>
  <c r="P82" i="6" s="1"/>
  <c r="O83" i="4"/>
  <c r="AJ83" i="4" s="1"/>
  <c r="P83" i="6" s="1"/>
  <c r="O84" i="4"/>
  <c r="AJ84" i="4" s="1"/>
  <c r="P84" i="6" s="1"/>
  <c r="O85" i="4"/>
  <c r="O86" i="4"/>
  <c r="O87" i="4"/>
  <c r="O88" i="4"/>
  <c r="O89" i="4"/>
  <c r="O90" i="4"/>
  <c r="O91" i="4"/>
  <c r="O92" i="4"/>
  <c r="O93" i="4"/>
  <c r="O94" i="4"/>
  <c r="O95" i="4"/>
  <c r="O96" i="4"/>
  <c r="O97" i="4"/>
  <c r="AJ97" i="4" s="1"/>
  <c r="P97" i="6" s="1"/>
  <c r="O98" i="4"/>
  <c r="O99" i="4"/>
  <c r="O100" i="4"/>
  <c r="N3" i="4"/>
  <c r="AI3" i="4" s="1"/>
  <c r="O3" i="6" s="1"/>
  <c r="N4" i="4"/>
  <c r="N5" i="4"/>
  <c r="N6" i="4"/>
  <c r="AI6" i="4" s="1"/>
  <c r="O6" i="6" s="1"/>
  <c r="N7" i="4"/>
  <c r="AI7" i="4" s="1"/>
  <c r="O7" i="6" s="1"/>
  <c r="N8" i="4"/>
  <c r="N9" i="4"/>
  <c r="N10" i="4"/>
  <c r="N11" i="4"/>
  <c r="N12" i="4"/>
  <c r="AI12" i="4" s="1"/>
  <c r="O12" i="6" s="1"/>
  <c r="N13" i="4"/>
  <c r="N14" i="4"/>
  <c r="AI14" i="4" s="1"/>
  <c r="O14" i="6" s="1"/>
  <c r="N15" i="4"/>
  <c r="N16" i="4"/>
  <c r="AI16" i="4" s="1"/>
  <c r="O16" i="6" s="1"/>
  <c r="N17" i="4"/>
  <c r="N18" i="4"/>
  <c r="N19" i="4"/>
  <c r="N20" i="4"/>
  <c r="N21" i="4"/>
  <c r="N22" i="4"/>
  <c r="AI22" i="4" s="1"/>
  <c r="O22" i="6" s="1"/>
  <c r="N23" i="4"/>
  <c r="AI23" i="4" s="1"/>
  <c r="O23" i="6" s="1"/>
  <c r="N24" i="4"/>
  <c r="N25" i="4"/>
  <c r="N26" i="4"/>
  <c r="N27" i="4"/>
  <c r="N28" i="4"/>
  <c r="N29" i="4"/>
  <c r="N30" i="4"/>
  <c r="N31" i="4"/>
  <c r="N32" i="4"/>
  <c r="AI32" i="4" s="1"/>
  <c r="O32" i="6" s="1"/>
  <c r="N33" i="4"/>
  <c r="N34" i="4"/>
  <c r="N35" i="4"/>
  <c r="N36" i="4"/>
  <c r="N37" i="4"/>
  <c r="N38" i="4"/>
  <c r="AI38" i="4" s="1"/>
  <c r="O38" i="6" s="1"/>
  <c r="N39" i="4"/>
  <c r="N40" i="4"/>
  <c r="N41" i="4"/>
  <c r="N42" i="4"/>
  <c r="N43" i="4"/>
  <c r="N44" i="4"/>
  <c r="N45" i="4"/>
  <c r="AI45" i="4" s="1"/>
  <c r="O45" i="6" s="1"/>
  <c r="N46" i="4"/>
  <c r="N47" i="4"/>
  <c r="N48" i="4"/>
  <c r="AI48" i="4" s="1"/>
  <c r="O48" i="6" s="1"/>
  <c r="N49" i="4"/>
  <c r="N50" i="4"/>
  <c r="N51" i="4"/>
  <c r="AI51" i="4" s="1"/>
  <c r="O51" i="6" s="1"/>
  <c r="N52" i="4"/>
  <c r="N53" i="4"/>
  <c r="N54" i="4"/>
  <c r="N55" i="4"/>
  <c r="AI55" i="4" s="1"/>
  <c r="O55" i="6" s="1"/>
  <c r="N56" i="4"/>
  <c r="N57" i="4"/>
  <c r="N58" i="4"/>
  <c r="N59" i="4"/>
  <c r="AI59" i="4" s="1"/>
  <c r="O59" i="6" s="1"/>
  <c r="N60" i="4"/>
  <c r="N61" i="4"/>
  <c r="N62" i="4"/>
  <c r="AI62" i="4" s="1"/>
  <c r="O62" i="6" s="1"/>
  <c r="N63" i="4"/>
  <c r="N64" i="4"/>
  <c r="N65" i="4"/>
  <c r="N66" i="4"/>
  <c r="N67" i="4"/>
  <c r="AI67" i="4" s="1"/>
  <c r="O67" i="6" s="1"/>
  <c r="N68" i="4"/>
  <c r="N69" i="4"/>
  <c r="N70" i="4"/>
  <c r="AI70" i="4" s="1"/>
  <c r="O70" i="6" s="1"/>
  <c r="N71" i="4"/>
  <c r="N72" i="4"/>
  <c r="AI72" i="4" s="1"/>
  <c r="O72" i="6" s="1"/>
  <c r="N73" i="4"/>
  <c r="N74" i="4"/>
  <c r="N75" i="4"/>
  <c r="AI75" i="4" s="1"/>
  <c r="O75" i="6" s="1"/>
  <c r="N76" i="4"/>
  <c r="N77" i="4"/>
  <c r="AI77" i="4" s="1"/>
  <c r="O77" i="6" s="1"/>
  <c r="N78" i="4"/>
  <c r="AI78" i="4" s="1"/>
  <c r="O78" i="6" s="1"/>
  <c r="N79" i="4"/>
  <c r="AI79" i="4" s="1"/>
  <c r="O79" i="6" s="1"/>
  <c r="N80" i="4"/>
  <c r="AI80" i="4" s="1"/>
  <c r="O80" i="6" s="1"/>
  <c r="N81" i="4"/>
  <c r="N82" i="4"/>
  <c r="AI82" i="4" s="1"/>
  <c r="O82" i="6" s="1"/>
  <c r="N83" i="4"/>
  <c r="AI83" i="4" s="1"/>
  <c r="O83" i="6" s="1"/>
  <c r="N84" i="4"/>
  <c r="AI84" i="4" s="1"/>
  <c r="O84" i="6" s="1"/>
  <c r="N85" i="4"/>
  <c r="AI85" i="4" s="1"/>
  <c r="O85" i="6" s="1"/>
  <c r="N86" i="4"/>
  <c r="AI86" i="4" s="1"/>
  <c r="O86" i="6" s="1"/>
  <c r="N87" i="4"/>
  <c r="AI87" i="4" s="1"/>
  <c r="O87" i="6" s="1"/>
  <c r="N88" i="4"/>
  <c r="N89" i="4"/>
  <c r="N90" i="4"/>
  <c r="N91" i="4"/>
  <c r="N92" i="4"/>
  <c r="N93" i="4"/>
  <c r="N94" i="4"/>
  <c r="N95" i="4"/>
  <c r="N96" i="4"/>
  <c r="N97" i="4"/>
  <c r="AI97" i="4" s="1"/>
  <c r="O97" i="6" s="1"/>
  <c r="N98" i="4"/>
  <c r="N99" i="4"/>
  <c r="N100" i="4"/>
  <c r="L3" i="4"/>
  <c r="L4" i="4"/>
  <c r="L5" i="4"/>
  <c r="AG5" i="4" s="1"/>
  <c r="M5" i="6" s="1"/>
  <c r="L6" i="4"/>
  <c r="L7" i="4"/>
  <c r="AG7" i="4" s="1"/>
  <c r="M7" i="6" s="1"/>
  <c r="L8" i="4"/>
  <c r="AG8" i="4" s="1"/>
  <c r="M8" i="6" s="1"/>
  <c r="L9" i="4"/>
  <c r="AG9" i="4" s="1"/>
  <c r="M9" i="6" s="1"/>
  <c r="L10" i="4"/>
  <c r="L11" i="4"/>
  <c r="AG11" i="4" s="1"/>
  <c r="M11" i="6" s="1"/>
  <c r="L12" i="4"/>
  <c r="AG12" i="4" s="1"/>
  <c r="M12" i="6" s="1"/>
  <c r="L13" i="4"/>
  <c r="AG13" i="4" s="1"/>
  <c r="M13" i="6" s="1"/>
  <c r="L14" i="4"/>
  <c r="L15" i="4"/>
  <c r="L16" i="4"/>
  <c r="AG16" i="4" s="1"/>
  <c r="M16" i="6" s="1"/>
  <c r="L17" i="4"/>
  <c r="AG17" i="4" s="1"/>
  <c r="M17" i="6" s="1"/>
  <c r="L18" i="4"/>
  <c r="AG18" i="4" s="1"/>
  <c r="M18" i="6" s="1"/>
  <c r="L19" i="4"/>
  <c r="AG19" i="4" s="1"/>
  <c r="M19" i="6" s="1"/>
  <c r="L20" i="4"/>
  <c r="L21" i="4"/>
  <c r="AG21" i="4" s="1"/>
  <c r="M21" i="6" s="1"/>
  <c r="L22" i="4"/>
  <c r="L23" i="4"/>
  <c r="AG23" i="4" s="1"/>
  <c r="M23" i="6" s="1"/>
  <c r="L24" i="4"/>
  <c r="AG24" i="4" s="1"/>
  <c r="M24" i="6" s="1"/>
  <c r="L25" i="4"/>
  <c r="AG25" i="4" s="1"/>
  <c r="M25" i="6" s="1"/>
  <c r="L26" i="4"/>
  <c r="AG26" i="4" s="1"/>
  <c r="M26" i="6" s="1"/>
  <c r="L27" i="4"/>
  <c r="L28" i="4"/>
  <c r="AG28" i="4" s="1"/>
  <c r="M28" i="6" s="1"/>
  <c r="L29" i="4"/>
  <c r="AG29" i="4" s="1"/>
  <c r="M29" i="6" s="1"/>
  <c r="L30" i="4"/>
  <c r="L31" i="4"/>
  <c r="AG31" i="4" s="1"/>
  <c r="M31" i="6" s="1"/>
  <c r="L32" i="4"/>
  <c r="AG32" i="4" s="1"/>
  <c r="M32" i="6" s="1"/>
  <c r="L33" i="4"/>
  <c r="AG33" i="4" s="1"/>
  <c r="M33" i="6" s="1"/>
  <c r="L34" i="4"/>
  <c r="AG34" i="4" s="1"/>
  <c r="M34" i="6" s="1"/>
  <c r="L35" i="4"/>
  <c r="AG35" i="4" s="1"/>
  <c r="M35" i="6" s="1"/>
  <c r="L36" i="4"/>
  <c r="L37" i="4"/>
  <c r="AG37" i="4" s="1"/>
  <c r="M37" i="6" s="1"/>
  <c r="L38" i="4"/>
  <c r="L39" i="4"/>
  <c r="AG39" i="4" s="1"/>
  <c r="M39" i="6" s="1"/>
  <c r="L40" i="4"/>
  <c r="AG40" i="4" s="1"/>
  <c r="M40" i="6" s="1"/>
  <c r="L41" i="4"/>
  <c r="AG41" i="4" s="1"/>
  <c r="M41" i="6" s="1"/>
  <c r="L42" i="4"/>
  <c r="AG42" i="4" s="1"/>
  <c r="M42" i="6" s="1"/>
  <c r="L43" i="4"/>
  <c r="AG43" i="4" s="1"/>
  <c r="M43" i="6" s="1"/>
  <c r="L44" i="4"/>
  <c r="L45" i="4"/>
  <c r="AG45" i="4" s="1"/>
  <c r="M45" i="6" s="1"/>
  <c r="L46" i="4"/>
  <c r="L47" i="4"/>
  <c r="AG47" i="4" s="1"/>
  <c r="M47" i="6" s="1"/>
  <c r="L48" i="4"/>
  <c r="AG48" i="4" s="1"/>
  <c r="M48" i="6" s="1"/>
  <c r="L49" i="4"/>
  <c r="AG49" i="4" s="1"/>
  <c r="M49" i="6" s="1"/>
  <c r="L50" i="4"/>
  <c r="AG50" i="4" s="1"/>
  <c r="M50" i="6" s="1"/>
  <c r="L51" i="4"/>
  <c r="AG51" i="4" s="1"/>
  <c r="M51" i="6" s="1"/>
  <c r="L52" i="4"/>
  <c r="L53" i="4"/>
  <c r="AG53" i="4" s="1"/>
  <c r="M53" i="6" s="1"/>
  <c r="L54" i="4"/>
  <c r="L55" i="4"/>
  <c r="AG55" i="4" s="1"/>
  <c r="M55" i="6" s="1"/>
  <c r="L56" i="4"/>
  <c r="AG56" i="4" s="1"/>
  <c r="M56" i="6" s="1"/>
  <c r="L57" i="4"/>
  <c r="AG57" i="4" s="1"/>
  <c r="M57" i="6" s="1"/>
  <c r="L58" i="4"/>
  <c r="AG58" i="4" s="1"/>
  <c r="M58" i="6" s="1"/>
  <c r="L59" i="4"/>
  <c r="L60" i="4"/>
  <c r="L61" i="4"/>
  <c r="AG61" i="4" s="1"/>
  <c r="M61" i="6" s="1"/>
  <c r="L62" i="4"/>
  <c r="L63" i="4"/>
  <c r="AG63" i="4" s="1"/>
  <c r="M63" i="6" s="1"/>
  <c r="L64" i="4"/>
  <c r="AG64" i="4" s="1"/>
  <c r="M64" i="6" s="1"/>
  <c r="L65" i="4"/>
  <c r="AG65" i="4" s="1"/>
  <c r="M65" i="6" s="1"/>
  <c r="L66" i="4"/>
  <c r="AG66" i="4" s="1"/>
  <c r="M66" i="6" s="1"/>
  <c r="L67" i="4"/>
  <c r="L68" i="4"/>
  <c r="L69" i="4"/>
  <c r="AG69" i="4" s="1"/>
  <c r="M69" i="6" s="1"/>
  <c r="L70" i="4"/>
  <c r="L71" i="4"/>
  <c r="AG71" i="4" s="1"/>
  <c r="M71" i="6" s="1"/>
  <c r="L72" i="4"/>
  <c r="AG72" i="4" s="1"/>
  <c r="M72" i="6" s="1"/>
  <c r="L73" i="4"/>
  <c r="AG73" i="4" s="1"/>
  <c r="M73" i="6" s="1"/>
  <c r="L74" i="4"/>
  <c r="AG74" i="4" s="1"/>
  <c r="M74" i="6" s="1"/>
  <c r="L75" i="4"/>
  <c r="AG75" i="4" s="1"/>
  <c r="M75" i="6" s="1"/>
  <c r="L76" i="4"/>
  <c r="L77" i="4"/>
  <c r="AG77" i="4" s="1"/>
  <c r="M77" i="6" s="1"/>
  <c r="L78" i="4"/>
  <c r="L79" i="4"/>
  <c r="AG79" i="4" s="1"/>
  <c r="M79" i="6" s="1"/>
  <c r="L80" i="4"/>
  <c r="AG80" i="4" s="1"/>
  <c r="M80" i="6" s="1"/>
  <c r="L81" i="4"/>
  <c r="AG81" i="4" s="1"/>
  <c r="M81" i="6" s="1"/>
  <c r="L82" i="4"/>
  <c r="AG82" i="4" s="1"/>
  <c r="M82" i="6" s="1"/>
  <c r="L83" i="4"/>
  <c r="AG83" i="4" s="1"/>
  <c r="M83" i="6" s="1"/>
  <c r="L84" i="4"/>
  <c r="AG84" i="4" s="1"/>
  <c r="M84" i="6" s="1"/>
  <c r="L85" i="4"/>
  <c r="L86" i="4"/>
  <c r="L87" i="4"/>
  <c r="L88" i="4"/>
  <c r="L89" i="4"/>
  <c r="L90" i="4"/>
  <c r="L91" i="4"/>
  <c r="L92" i="4"/>
  <c r="L93" i="4"/>
  <c r="L94" i="4"/>
  <c r="L95" i="4"/>
  <c r="L96" i="4"/>
  <c r="L97" i="4"/>
  <c r="AG97" i="4" s="1"/>
  <c r="M97" i="6" s="1"/>
  <c r="L98" i="4"/>
  <c r="L99" i="4"/>
  <c r="L100" i="4"/>
  <c r="AG100" i="4" s="1"/>
  <c r="M100" i="6" s="1"/>
  <c r="K3" i="4"/>
  <c r="K4" i="4"/>
  <c r="AF4" i="4" s="1"/>
  <c r="L4" i="6" s="1"/>
  <c r="K5" i="4"/>
  <c r="K6" i="4"/>
  <c r="K7" i="4"/>
  <c r="K8" i="4"/>
  <c r="AF8" i="4" s="1"/>
  <c r="L8" i="6" s="1"/>
  <c r="K9" i="4"/>
  <c r="K10" i="4"/>
  <c r="AF10" i="4" s="1"/>
  <c r="L10" i="6" s="1"/>
  <c r="K11" i="4"/>
  <c r="K12" i="4"/>
  <c r="AF12" i="4" s="1"/>
  <c r="L12" i="6" s="1"/>
  <c r="K13" i="4"/>
  <c r="AF13" i="4" s="1"/>
  <c r="L13" i="6" s="1"/>
  <c r="K14" i="4"/>
  <c r="K15" i="4"/>
  <c r="AF15" i="4" s="1"/>
  <c r="L15" i="6" s="1"/>
  <c r="K16" i="4"/>
  <c r="AF16" i="4" s="1"/>
  <c r="L16" i="6" s="1"/>
  <c r="K17" i="4"/>
  <c r="K18" i="4"/>
  <c r="K19" i="4"/>
  <c r="K20" i="4"/>
  <c r="AF20" i="4" s="1"/>
  <c r="L20" i="6" s="1"/>
  <c r="K21" i="4"/>
  <c r="AF21" i="4" s="1"/>
  <c r="L21" i="6" s="1"/>
  <c r="K22" i="4"/>
  <c r="K23" i="4"/>
  <c r="AF23" i="4" s="1"/>
  <c r="L23" i="6" s="1"/>
  <c r="K24" i="4"/>
  <c r="AF24" i="4" s="1"/>
  <c r="L24" i="6" s="1"/>
  <c r="K25" i="4"/>
  <c r="AF25" i="4" s="1"/>
  <c r="L25" i="6" s="1"/>
  <c r="K26" i="4"/>
  <c r="AF26" i="4" s="1"/>
  <c r="L26" i="6" s="1"/>
  <c r="K27" i="4"/>
  <c r="K28" i="4"/>
  <c r="K29" i="4"/>
  <c r="K30" i="4"/>
  <c r="K31" i="4"/>
  <c r="AF31" i="4" s="1"/>
  <c r="L31" i="6" s="1"/>
  <c r="K32" i="4"/>
  <c r="AF32" i="4" s="1"/>
  <c r="L32" i="6" s="1"/>
  <c r="K33" i="4"/>
  <c r="K34" i="4"/>
  <c r="AF34" i="4" s="1"/>
  <c r="L34" i="6" s="1"/>
  <c r="K35" i="4"/>
  <c r="K36" i="4"/>
  <c r="K37" i="4"/>
  <c r="AF37" i="4" s="1"/>
  <c r="L37" i="6" s="1"/>
  <c r="K38" i="4"/>
  <c r="K39" i="4"/>
  <c r="AF39" i="4" s="1"/>
  <c r="L39" i="6" s="1"/>
  <c r="K40" i="4"/>
  <c r="AF40" i="4" s="1"/>
  <c r="L40" i="6" s="1"/>
  <c r="K41" i="4"/>
  <c r="K42" i="4"/>
  <c r="AF42" i="4" s="1"/>
  <c r="L42" i="6" s="1"/>
  <c r="K43" i="4"/>
  <c r="K44" i="4"/>
  <c r="AF44" i="4" s="1"/>
  <c r="L44" i="6" s="1"/>
  <c r="K45" i="4"/>
  <c r="AF45" i="4" s="1"/>
  <c r="L45" i="6" s="1"/>
  <c r="K46" i="4"/>
  <c r="K47" i="4"/>
  <c r="AF47" i="4" s="1"/>
  <c r="L47" i="6" s="1"/>
  <c r="K48" i="4"/>
  <c r="K49" i="4"/>
  <c r="K50" i="4"/>
  <c r="AF50" i="4" s="1"/>
  <c r="L50" i="6" s="1"/>
  <c r="K51" i="4"/>
  <c r="K52" i="4"/>
  <c r="AF52" i="4" s="1"/>
  <c r="L52" i="6" s="1"/>
  <c r="K53" i="4"/>
  <c r="AF53" i="4" s="1"/>
  <c r="L53" i="6" s="1"/>
  <c r="K54" i="4"/>
  <c r="AF54" i="4" s="1"/>
  <c r="L54" i="6" s="1"/>
  <c r="K55" i="4"/>
  <c r="K56" i="4"/>
  <c r="K57" i="4"/>
  <c r="K58" i="4"/>
  <c r="AF58" i="4" s="1"/>
  <c r="L58" i="6" s="1"/>
  <c r="K59" i="4"/>
  <c r="K60" i="4"/>
  <c r="AF60" i="4" s="1"/>
  <c r="L60" i="6" s="1"/>
  <c r="K61" i="4"/>
  <c r="AF61" i="4" s="1"/>
  <c r="L61" i="6" s="1"/>
  <c r="K62" i="4"/>
  <c r="AF62" i="4" s="1"/>
  <c r="L62" i="6" s="1"/>
  <c r="K63" i="4"/>
  <c r="AF63" i="4" s="1"/>
  <c r="L63" i="6" s="1"/>
  <c r="K64" i="4"/>
  <c r="AF64" i="4" s="1"/>
  <c r="L64" i="6" s="1"/>
  <c r="K65" i="4"/>
  <c r="K66" i="4"/>
  <c r="AF66" i="4" s="1"/>
  <c r="L66" i="6" s="1"/>
  <c r="K67" i="4"/>
  <c r="K68" i="4"/>
  <c r="AF68" i="4" s="1"/>
  <c r="L68" i="6" s="1"/>
  <c r="K69" i="4"/>
  <c r="AF69" i="4" s="1"/>
  <c r="L69" i="6" s="1"/>
  <c r="K70" i="4"/>
  <c r="K71" i="4"/>
  <c r="AF71" i="4" s="1"/>
  <c r="L71" i="6" s="1"/>
  <c r="K72" i="4"/>
  <c r="AF72" i="4" s="1"/>
  <c r="L72" i="6" s="1"/>
  <c r="K73" i="4"/>
  <c r="K74" i="4"/>
  <c r="AF74" i="4" s="1"/>
  <c r="L74" i="6" s="1"/>
  <c r="K75" i="4"/>
  <c r="K76" i="4"/>
  <c r="AF76" i="4" s="1"/>
  <c r="L76" i="6" s="1"/>
  <c r="K77" i="4"/>
  <c r="AF77" i="4" s="1"/>
  <c r="L77" i="6" s="1"/>
  <c r="K78" i="4"/>
  <c r="AF78" i="4" s="1"/>
  <c r="L78" i="6" s="1"/>
  <c r="K79" i="4"/>
  <c r="AF79" i="4" s="1"/>
  <c r="L79" i="6" s="1"/>
  <c r="K80" i="4"/>
  <c r="AF80" i="4" s="1"/>
  <c r="L80" i="6" s="1"/>
  <c r="K81" i="4"/>
  <c r="AF81" i="4" s="1"/>
  <c r="L81" i="6" s="1"/>
  <c r="K82" i="4"/>
  <c r="AF82" i="4" s="1"/>
  <c r="L82" i="6" s="1"/>
  <c r="K83" i="4"/>
  <c r="AF83" i="4" s="1"/>
  <c r="L83" i="6" s="1"/>
  <c r="K84" i="4"/>
  <c r="AF84" i="4" s="1"/>
  <c r="L84" i="6" s="1"/>
  <c r="K85" i="4"/>
  <c r="K86" i="4"/>
  <c r="K87" i="4"/>
  <c r="K88" i="4"/>
  <c r="K89" i="4"/>
  <c r="K90" i="4"/>
  <c r="K91" i="4"/>
  <c r="K92" i="4"/>
  <c r="K93" i="4"/>
  <c r="K94" i="4"/>
  <c r="K95" i="4"/>
  <c r="K96" i="4"/>
  <c r="K97" i="4"/>
  <c r="AF97" i="4" s="1"/>
  <c r="L97" i="6" s="1"/>
  <c r="K98" i="4"/>
  <c r="K99" i="4"/>
  <c r="K100" i="4"/>
  <c r="AF100" i="4" s="1"/>
  <c r="L100" i="6" s="1"/>
  <c r="AR85" i="4"/>
  <c r="AR86" i="4"/>
  <c r="AR87" i="4"/>
  <c r="AR88" i="4"/>
  <c r="AR89" i="4"/>
  <c r="AR90" i="4"/>
  <c r="AR91" i="4"/>
  <c r="AR92" i="4"/>
  <c r="AR93" i="4"/>
  <c r="AR94" i="4"/>
  <c r="AR95" i="4"/>
  <c r="AR96" i="4"/>
  <c r="AR98" i="4"/>
  <c r="AR99" i="4"/>
  <c r="AR101" i="4"/>
  <c r="AR102" i="4"/>
  <c r="AR103" i="4"/>
  <c r="AR104" i="4"/>
  <c r="AR105" i="4"/>
  <c r="AR106" i="4"/>
  <c r="AR107" i="4"/>
  <c r="AR108" i="4"/>
  <c r="AR109" i="4"/>
  <c r="AR110" i="4"/>
  <c r="AR111" i="4"/>
  <c r="AR113" i="4"/>
  <c r="AR114" i="4"/>
  <c r="AR115" i="4"/>
  <c r="AR116" i="4"/>
  <c r="AR117" i="4"/>
  <c r="AR118" i="4"/>
  <c r="AR119" i="4"/>
  <c r="AR120" i="4"/>
  <c r="AR121" i="4"/>
  <c r="AR122" i="4"/>
  <c r="AR123" i="4"/>
  <c r="AR124" i="4"/>
  <c r="AR125" i="4"/>
  <c r="AR126" i="4"/>
  <c r="AR127" i="4"/>
  <c r="AR128" i="4"/>
  <c r="AR129" i="4"/>
  <c r="AR130" i="4"/>
  <c r="AR131" i="4"/>
  <c r="AR132" i="4"/>
  <c r="AR133" i="4"/>
  <c r="AR134" i="4"/>
  <c r="AR135" i="4"/>
  <c r="AR136" i="4"/>
  <c r="AR137" i="4"/>
  <c r="AR138" i="4"/>
  <c r="AR139" i="4"/>
  <c r="AR140" i="4"/>
  <c r="AR141" i="4"/>
  <c r="AR142" i="4"/>
  <c r="AR143" i="4"/>
  <c r="AR144" i="4"/>
  <c r="AR145" i="4"/>
  <c r="AR146" i="4"/>
  <c r="AR147" i="4"/>
  <c r="AR148" i="4"/>
  <c r="AR149" i="4"/>
  <c r="AR150" i="4"/>
  <c r="AR151" i="4"/>
  <c r="AR152" i="4"/>
  <c r="AR153" i="4"/>
  <c r="AR154" i="4"/>
  <c r="AR155" i="4"/>
  <c r="AR156" i="4"/>
  <c r="AR157" i="4"/>
  <c r="AR158" i="4"/>
  <c r="AR159" i="4"/>
  <c r="AR160" i="4"/>
  <c r="AR161" i="4"/>
  <c r="AR162" i="4"/>
  <c r="AR163" i="4"/>
  <c r="AR164" i="4"/>
  <c r="AR165" i="4"/>
  <c r="AR166" i="4"/>
  <c r="AR167" i="4"/>
  <c r="AR168" i="4"/>
  <c r="AR169" i="4"/>
  <c r="AR170" i="4"/>
  <c r="AR171" i="4"/>
  <c r="AR172" i="4"/>
  <c r="AR173" i="4"/>
  <c r="AR174" i="4"/>
  <c r="AR175" i="4"/>
  <c r="AR176" i="4"/>
  <c r="AR177" i="4"/>
  <c r="AR178" i="4"/>
  <c r="AR179" i="4"/>
  <c r="AR180" i="4"/>
  <c r="AR181" i="4"/>
  <c r="AR182" i="4"/>
  <c r="AR183" i="4"/>
  <c r="AR184" i="4"/>
  <c r="AR185" i="4"/>
  <c r="AR186" i="4"/>
  <c r="AR187" i="4"/>
  <c r="AR188" i="4"/>
  <c r="AR189" i="4"/>
  <c r="AR190" i="4"/>
  <c r="AR191" i="4"/>
  <c r="AR192" i="4"/>
  <c r="AR193" i="4"/>
  <c r="AR194" i="4"/>
  <c r="AR195" i="4"/>
  <c r="AR196" i="4"/>
  <c r="AR197" i="4"/>
  <c r="AR198" i="4"/>
  <c r="AR199" i="4"/>
  <c r="AR200" i="4"/>
  <c r="AR201" i="4"/>
  <c r="AR202" i="4"/>
  <c r="AR203" i="4"/>
  <c r="AR204" i="4"/>
  <c r="AR205" i="4"/>
  <c r="AR206" i="4"/>
  <c r="AR207" i="4"/>
  <c r="AR208" i="4"/>
  <c r="AR209" i="4"/>
  <c r="AR210" i="4"/>
  <c r="AR211" i="4"/>
  <c r="AR212" i="4"/>
  <c r="AR213" i="4"/>
  <c r="AR214" i="4"/>
  <c r="AR215" i="4"/>
  <c r="AR216" i="4"/>
  <c r="AR217" i="4"/>
  <c r="AR218" i="4"/>
  <c r="AR219" i="4"/>
  <c r="AR220" i="4"/>
  <c r="AR221" i="4"/>
  <c r="AR222" i="4"/>
  <c r="AR223" i="4"/>
  <c r="AR224" i="4"/>
  <c r="AR225" i="4"/>
  <c r="AR226" i="4"/>
  <c r="AR227" i="4"/>
  <c r="AR228" i="4"/>
  <c r="AR229" i="4"/>
  <c r="AR230" i="4"/>
  <c r="AR231" i="4"/>
  <c r="AR232" i="4"/>
  <c r="AR233" i="4"/>
  <c r="AR234" i="4"/>
  <c r="AR235" i="4"/>
  <c r="AR236" i="4"/>
  <c r="AR237" i="4"/>
  <c r="AR238" i="4"/>
  <c r="AR239" i="4"/>
  <c r="AR240" i="4"/>
  <c r="AR241" i="4"/>
  <c r="AR242" i="4"/>
  <c r="AR243" i="4"/>
  <c r="AR244" i="4"/>
  <c r="AR245" i="4"/>
  <c r="AR246" i="4"/>
  <c r="AR247" i="4"/>
  <c r="AR248" i="4"/>
  <c r="AR249" i="4"/>
  <c r="AR250" i="4"/>
  <c r="AR251" i="4"/>
  <c r="AR252" i="4"/>
  <c r="AR253" i="4"/>
  <c r="AR254" i="4"/>
  <c r="AR255" i="4"/>
  <c r="AR256" i="4"/>
  <c r="AR257" i="4"/>
  <c r="AR258" i="4"/>
  <c r="AR259" i="4"/>
  <c r="AR260" i="4"/>
  <c r="AR261" i="4"/>
  <c r="AR262" i="4"/>
  <c r="AR263" i="4"/>
  <c r="AR264" i="4"/>
  <c r="AR265" i="4"/>
  <c r="AR266" i="4"/>
  <c r="AR267" i="4"/>
  <c r="AR268" i="4"/>
  <c r="AR269" i="4"/>
  <c r="AR270" i="4"/>
  <c r="AR271" i="4"/>
  <c r="AR272" i="4"/>
  <c r="AR273" i="4"/>
  <c r="AR274" i="4"/>
  <c r="AR275" i="4"/>
  <c r="AR276" i="4"/>
  <c r="AR277" i="4"/>
  <c r="AR278" i="4"/>
  <c r="AR279" i="4"/>
  <c r="AR280" i="4"/>
  <c r="AR281" i="4"/>
  <c r="AR282" i="4"/>
  <c r="AR283" i="4"/>
  <c r="AR284" i="4"/>
  <c r="AR285" i="4"/>
  <c r="AR286" i="4"/>
  <c r="AR287" i="4"/>
  <c r="AR288" i="4"/>
  <c r="AR289" i="4"/>
  <c r="AR290" i="4"/>
  <c r="AR291" i="4"/>
  <c r="AR292" i="4"/>
  <c r="AR293" i="4"/>
  <c r="AR294" i="4"/>
  <c r="AR295" i="4"/>
  <c r="AR296" i="4"/>
  <c r="AR297" i="4"/>
  <c r="AR298" i="4"/>
  <c r="AR299" i="4"/>
  <c r="AR300" i="4"/>
  <c r="AR301" i="4"/>
  <c r="AR302" i="4"/>
  <c r="AR303" i="4"/>
  <c r="AR304" i="4"/>
  <c r="AR305" i="4"/>
  <c r="AR306" i="4"/>
  <c r="AR307" i="4"/>
  <c r="AR308" i="4"/>
  <c r="AR309" i="4"/>
  <c r="AR310" i="4"/>
  <c r="AR311" i="4"/>
  <c r="AR312" i="4"/>
  <c r="AR313" i="4"/>
  <c r="AR314" i="4"/>
  <c r="AR315" i="4"/>
  <c r="AR316" i="4"/>
  <c r="AR317" i="4"/>
  <c r="AR318" i="4"/>
  <c r="AR319" i="4"/>
  <c r="AR320" i="4"/>
  <c r="AR321" i="4"/>
  <c r="AR322" i="4"/>
  <c r="AR323" i="4"/>
  <c r="AR324" i="4"/>
  <c r="AR325" i="4"/>
  <c r="AR326" i="4"/>
  <c r="AR327" i="4"/>
  <c r="AR328" i="4"/>
  <c r="AR329" i="4"/>
  <c r="AR330" i="4"/>
  <c r="AR331" i="4"/>
  <c r="AR332" i="4"/>
  <c r="AR333" i="4"/>
  <c r="AR334" i="4"/>
  <c r="AR335" i="4"/>
  <c r="AR336" i="4"/>
  <c r="AR337" i="4"/>
  <c r="AR338" i="4"/>
  <c r="AR339" i="4"/>
  <c r="AR340" i="4"/>
  <c r="AR341" i="4"/>
  <c r="AR342" i="4"/>
  <c r="AR343" i="4"/>
  <c r="AR344" i="4"/>
  <c r="AR345" i="4"/>
  <c r="AR346" i="4"/>
  <c r="AR347" i="4"/>
  <c r="AR348" i="4"/>
  <c r="AR349" i="4"/>
  <c r="AR350" i="4"/>
  <c r="AR351" i="4"/>
  <c r="AR352" i="4"/>
  <c r="AR353" i="4"/>
  <c r="AR354" i="4"/>
  <c r="AR355" i="4"/>
  <c r="AR356" i="4"/>
  <c r="AR357" i="4"/>
  <c r="AR358" i="4"/>
  <c r="AR359" i="4"/>
  <c r="AR360" i="4"/>
  <c r="AR361" i="4"/>
  <c r="AR362" i="4"/>
  <c r="AR363" i="4"/>
  <c r="AR364" i="4"/>
  <c r="AR365" i="4"/>
  <c r="AR366" i="4"/>
  <c r="AR367" i="4"/>
  <c r="AR368" i="4"/>
  <c r="AR369" i="4"/>
  <c r="AR370" i="4"/>
  <c r="AR371" i="4"/>
  <c r="AR372" i="4"/>
  <c r="AR373" i="4"/>
  <c r="AR374" i="4"/>
  <c r="AR375" i="4"/>
  <c r="AR376" i="4"/>
  <c r="AR377" i="4"/>
  <c r="AR378" i="4"/>
  <c r="AR379" i="4"/>
  <c r="AR380" i="4"/>
  <c r="AR381" i="4"/>
  <c r="AR382" i="4"/>
  <c r="AR383" i="4"/>
  <c r="AR384" i="4"/>
  <c r="AR385" i="4"/>
  <c r="AR386" i="4"/>
  <c r="AR387" i="4"/>
  <c r="AR388" i="4"/>
  <c r="AR389" i="4"/>
  <c r="AR390" i="4"/>
  <c r="AR391" i="4"/>
  <c r="AR392" i="4"/>
  <c r="AR393" i="4"/>
  <c r="AR394" i="4"/>
  <c r="AR395" i="4"/>
  <c r="AR396" i="4"/>
  <c r="AR397" i="4"/>
  <c r="AR398" i="4"/>
  <c r="AR399" i="4"/>
  <c r="AR400" i="4"/>
  <c r="AR401" i="4"/>
  <c r="AR402" i="4"/>
  <c r="AR403" i="4"/>
  <c r="AR404" i="4"/>
  <c r="AR405" i="4"/>
  <c r="AR406" i="4"/>
  <c r="AR407" i="4"/>
  <c r="AR408" i="4"/>
  <c r="AR409" i="4"/>
  <c r="AR410" i="4"/>
  <c r="AR411" i="4"/>
  <c r="AR412" i="4"/>
  <c r="AR413" i="4"/>
  <c r="AR414" i="4"/>
  <c r="AR415" i="4"/>
  <c r="AR416" i="4"/>
  <c r="AR417" i="4"/>
  <c r="AR418" i="4"/>
  <c r="AR419" i="4"/>
  <c r="AR420" i="4"/>
  <c r="AR421" i="4"/>
  <c r="AR422" i="4"/>
  <c r="AR423" i="4"/>
  <c r="AR424" i="4"/>
  <c r="AR425" i="4"/>
  <c r="AR426" i="4"/>
  <c r="AR427" i="4"/>
  <c r="AR428" i="4"/>
  <c r="AR429" i="4"/>
  <c r="AR430" i="4"/>
  <c r="AR431" i="4"/>
  <c r="AR432" i="4"/>
  <c r="AR433" i="4"/>
  <c r="AR434" i="4"/>
  <c r="AR435" i="4"/>
  <c r="AR436" i="4"/>
  <c r="AR437" i="4"/>
  <c r="AR438" i="4"/>
  <c r="AR439" i="4"/>
  <c r="AR440" i="4"/>
  <c r="AR441" i="4"/>
  <c r="AR442" i="4"/>
  <c r="AR443" i="4"/>
  <c r="AR444" i="4"/>
  <c r="AR445" i="4"/>
  <c r="AR446" i="4"/>
  <c r="AR447" i="4"/>
  <c r="AR448" i="4"/>
  <c r="AR449" i="4"/>
  <c r="AR450" i="4"/>
  <c r="AR451" i="4"/>
  <c r="AR452" i="4"/>
  <c r="AR453" i="4"/>
  <c r="AR454" i="4"/>
  <c r="AR455" i="4"/>
  <c r="AR456" i="4"/>
  <c r="AR457" i="4"/>
  <c r="AR458" i="4"/>
  <c r="AR459" i="4"/>
  <c r="AR460" i="4"/>
  <c r="AR461" i="4"/>
  <c r="AR462" i="4"/>
  <c r="AR463" i="4"/>
  <c r="AR464" i="4"/>
  <c r="AR465" i="4"/>
  <c r="AR466" i="4"/>
  <c r="AR467" i="4"/>
  <c r="AR468" i="4"/>
  <c r="AR469" i="4"/>
  <c r="AR470" i="4"/>
  <c r="AR471" i="4"/>
  <c r="AR472" i="4"/>
  <c r="AR473" i="4"/>
  <c r="AR474" i="4"/>
  <c r="AR475" i="4"/>
  <c r="AR476" i="4"/>
  <c r="AR477" i="4"/>
  <c r="AR478" i="4"/>
  <c r="AR479" i="4"/>
  <c r="AR480" i="4"/>
  <c r="AR481" i="4"/>
  <c r="AR482" i="4"/>
  <c r="AR483" i="4"/>
  <c r="AR484" i="4"/>
  <c r="AR485" i="4"/>
  <c r="AR486" i="4"/>
  <c r="AR487" i="4"/>
  <c r="AR488" i="4"/>
  <c r="AR489" i="4"/>
  <c r="AR490" i="4"/>
  <c r="AR491" i="4"/>
  <c r="AR492" i="4"/>
  <c r="AR493" i="4"/>
  <c r="AR494" i="4"/>
  <c r="AR495" i="4"/>
  <c r="AR496" i="4"/>
  <c r="AR497" i="4"/>
  <c r="AR498" i="4"/>
  <c r="AR499" i="4"/>
  <c r="AR500" i="4"/>
  <c r="I3" i="5"/>
  <c r="I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I305" i="5"/>
  <c r="I306" i="5"/>
  <c r="I307" i="5"/>
  <c r="I308" i="5"/>
  <c r="I309" i="5"/>
  <c r="I310" i="5"/>
  <c r="I311" i="5"/>
  <c r="I312" i="5"/>
  <c r="I313" i="5"/>
  <c r="I314" i="5"/>
  <c r="I315" i="5"/>
  <c r="I316" i="5"/>
  <c r="I317" i="5"/>
  <c r="I318" i="5"/>
  <c r="I319" i="5"/>
  <c r="I320" i="5"/>
  <c r="I321" i="5"/>
  <c r="I322" i="5"/>
  <c r="I323" i="5"/>
  <c r="I324" i="5"/>
  <c r="I325" i="5"/>
  <c r="I326" i="5"/>
  <c r="I327" i="5"/>
  <c r="I328" i="5"/>
  <c r="I329" i="5"/>
  <c r="I330" i="5"/>
  <c r="I331" i="5"/>
  <c r="I332" i="5"/>
  <c r="I333" i="5"/>
  <c r="I334" i="5"/>
  <c r="I335" i="5"/>
  <c r="I336" i="5"/>
  <c r="I337" i="5"/>
  <c r="I338" i="5"/>
  <c r="I339" i="5"/>
  <c r="I340" i="5"/>
  <c r="I341" i="5"/>
  <c r="I342" i="5"/>
  <c r="I343" i="5"/>
  <c r="I344" i="5"/>
  <c r="I345" i="5"/>
  <c r="I346" i="5"/>
  <c r="I347" i="5"/>
  <c r="I348" i="5"/>
  <c r="I349" i="5"/>
  <c r="I350" i="5"/>
  <c r="I351" i="5"/>
  <c r="I352" i="5"/>
  <c r="I353" i="5"/>
  <c r="I354" i="5"/>
  <c r="I355" i="5"/>
  <c r="I356" i="5"/>
  <c r="I357" i="5"/>
  <c r="I358" i="5"/>
  <c r="I359" i="5"/>
  <c r="I360" i="5"/>
  <c r="I361" i="5"/>
  <c r="I362" i="5"/>
  <c r="I363" i="5"/>
  <c r="I364" i="5"/>
  <c r="I365" i="5"/>
  <c r="I366" i="5"/>
  <c r="I367" i="5"/>
  <c r="I368" i="5"/>
  <c r="I369" i="5"/>
  <c r="I370" i="5"/>
  <c r="I371" i="5"/>
  <c r="I372" i="5"/>
  <c r="I373" i="5"/>
  <c r="I374" i="5"/>
  <c r="I375" i="5"/>
  <c r="I376" i="5"/>
  <c r="I377" i="5"/>
  <c r="I378" i="5"/>
  <c r="I379" i="5"/>
  <c r="I380" i="5"/>
  <c r="I381" i="5"/>
  <c r="I382" i="5"/>
  <c r="I383" i="5"/>
  <c r="I384" i="5"/>
  <c r="I385" i="5"/>
  <c r="I386" i="5"/>
  <c r="I387" i="5"/>
  <c r="I388" i="5"/>
  <c r="I389" i="5"/>
  <c r="I390" i="5"/>
  <c r="I391" i="5"/>
  <c r="I392" i="5"/>
  <c r="I393" i="5"/>
  <c r="I394" i="5"/>
  <c r="I395" i="5"/>
  <c r="I396" i="5"/>
  <c r="I397" i="5"/>
  <c r="I398" i="5"/>
  <c r="I399" i="5"/>
  <c r="I400" i="5"/>
  <c r="I401" i="5"/>
  <c r="I402" i="5"/>
  <c r="I403" i="5"/>
  <c r="I404" i="5"/>
  <c r="I405" i="5"/>
  <c r="I406" i="5"/>
  <c r="I407" i="5"/>
  <c r="I408" i="5"/>
  <c r="I409" i="5"/>
  <c r="I410" i="5"/>
  <c r="I411" i="5"/>
  <c r="I412" i="5"/>
  <c r="I413" i="5"/>
  <c r="I414" i="5"/>
  <c r="I415" i="5"/>
  <c r="I416" i="5"/>
  <c r="I417" i="5"/>
  <c r="I418" i="5"/>
  <c r="I419" i="5"/>
  <c r="I420" i="5"/>
  <c r="I421" i="5"/>
  <c r="I422" i="5"/>
  <c r="I423" i="5"/>
  <c r="I424" i="5"/>
  <c r="I425" i="5"/>
  <c r="I426" i="5"/>
  <c r="I427" i="5"/>
  <c r="I428" i="5"/>
  <c r="I429" i="5"/>
  <c r="I430" i="5"/>
  <c r="I431" i="5"/>
  <c r="I432" i="5"/>
  <c r="I433" i="5"/>
  <c r="I434" i="5"/>
  <c r="I435" i="5"/>
  <c r="I436" i="5"/>
  <c r="I437" i="5"/>
  <c r="I438" i="5"/>
  <c r="I439" i="5"/>
  <c r="I440" i="5"/>
  <c r="I441" i="5"/>
  <c r="I442" i="5"/>
  <c r="I443" i="5"/>
  <c r="I444" i="5"/>
  <c r="I445" i="5"/>
  <c r="I446" i="5"/>
  <c r="I447" i="5"/>
  <c r="I448" i="5"/>
  <c r="I449" i="5"/>
  <c r="I450" i="5"/>
  <c r="I451" i="5"/>
  <c r="I452" i="5"/>
  <c r="I453" i="5"/>
  <c r="I454" i="5"/>
  <c r="I455" i="5"/>
  <c r="I456" i="5"/>
  <c r="I457" i="5"/>
  <c r="I458" i="5"/>
  <c r="I459" i="5"/>
  <c r="I460" i="5"/>
  <c r="I461" i="5"/>
  <c r="I462" i="5"/>
  <c r="I463" i="5"/>
  <c r="I464" i="5"/>
  <c r="I465" i="5"/>
  <c r="I466" i="5"/>
  <c r="I467" i="5"/>
  <c r="I468" i="5"/>
  <c r="I469" i="5"/>
  <c r="I470" i="5"/>
  <c r="I471" i="5"/>
  <c r="I472" i="5"/>
  <c r="I473" i="5"/>
  <c r="I474" i="5"/>
  <c r="I475" i="5"/>
  <c r="I476" i="5"/>
  <c r="I477" i="5"/>
  <c r="I478" i="5"/>
  <c r="I479" i="5"/>
  <c r="I480" i="5"/>
  <c r="I481" i="5"/>
  <c r="I482" i="5"/>
  <c r="I483" i="5"/>
  <c r="I484" i="5"/>
  <c r="I485" i="5"/>
  <c r="I486" i="5"/>
  <c r="I487" i="5"/>
  <c r="I488" i="5"/>
  <c r="I489" i="5"/>
  <c r="I490" i="5"/>
  <c r="I491" i="5"/>
  <c r="I492" i="5"/>
  <c r="I493" i="5"/>
  <c r="I494" i="5"/>
  <c r="I495" i="5"/>
  <c r="I496" i="5"/>
  <c r="I497" i="5"/>
  <c r="I498" i="5"/>
  <c r="I499" i="5"/>
  <c r="I500" i="5"/>
  <c r="I501" i="5"/>
  <c r="I2"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J51" i="5" s="1"/>
  <c r="H52" i="5"/>
  <c r="H53" i="5"/>
  <c r="H54" i="5"/>
  <c r="H55" i="5"/>
  <c r="H56" i="5"/>
  <c r="H57" i="5"/>
  <c r="H58" i="5"/>
  <c r="H59" i="5"/>
  <c r="J59" i="5" s="1"/>
  <c r="H60" i="5"/>
  <c r="H61" i="5"/>
  <c r="H62" i="5"/>
  <c r="H63" i="5"/>
  <c r="H64" i="5"/>
  <c r="J64" i="5" s="1"/>
  <c r="H65" i="5"/>
  <c r="H66" i="5"/>
  <c r="H67" i="5"/>
  <c r="J67" i="5" s="1"/>
  <c r="H68" i="5"/>
  <c r="H69" i="5"/>
  <c r="H70" i="5"/>
  <c r="H71" i="5"/>
  <c r="H72" i="5"/>
  <c r="J72" i="5" s="1"/>
  <c r="H73" i="5"/>
  <c r="H74" i="5"/>
  <c r="H75" i="5"/>
  <c r="J75" i="5" s="1"/>
  <c r="H76" i="5"/>
  <c r="H77" i="5"/>
  <c r="J77" i="5" s="1"/>
  <c r="H78" i="5"/>
  <c r="H79" i="5"/>
  <c r="J79" i="5" s="1"/>
  <c r="H80" i="5"/>
  <c r="H81" i="5"/>
  <c r="J81" i="5" s="1"/>
  <c r="H82" i="5"/>
  <c r="H83" i="5"/>
  <c r="H84" i="5"/>
  <c r="J84" i="5" s="1"/>
  <c r="H85" i="5"/>
  <c r="J85" i="5" s="1"/>
  <c r="H86" i="5"/>
  <c r="J86" i="5" s="1"/>
  <c r="H87" i="5"/>
  <c r="J87" i="5" s="1"/>
  <c r="H88" i="5"/>
  <c r="J88" i="5" s="1"/>
  <c r="H89" i="5"/>
  <c r="J89" i="5" s="1"/>
  <c r="H90" i="5"/>
  <c r="J90" i="5" s="1"/>
  <c r="H91" i="5"/>
  <c r="J91" i="5" s="1"/>
  <c r="H92" i="5"/>
  <c r="J92" i="5" s="1"/>
  <c r="H93" i="5"/>
  <c r="J93" i="5" s="1"/>
  <c r="H94" i="5"/>
  <c r="J94" i="5" s="1"/>
  <c r="H95" i="5"/>
  <c r="J95" i="5" s="1"/>
  <c r="H96" i="5"/>
  <c r="J96" i="5" s="1"/>
  <c r="H97" i="5"/>
  <c r="J97" i="5" s="1"/>
  <c r="H98" i="5"/>
  <c r="J98" i="5" s="1"/>
  <c r="H99" i="5"/>
  <c r="J99" i="5" s="1"/>
  <c r="H100" i="5"/>
  <c r="J100" i="5" s="1"/>
  <c r="H101" i="5"/>
  <c r="J101" i="5" s="1"/>
  <c r="H102" i="5"/>
  <c r="J102" i="5" s="1"/>
  <c r="H103" i="5"/>
  <c r="J103" i="5" s="1"/>
  <c r="H104" i="5"/>
  <c r="J104" i="5" s="1"/>
  <c r="H105" i="5"/>
  <c r="J105" i="5" s="1"/>
  <c r="H106" i="5"/>
  <c r="J106" i="5" s="1"/>
  <c r="H107" i="5"/>
  <c r="J107" i="5" s="1"/>
  <c r="H108" i="5"/>
  <c r="J108" i="5" s="1"/>
  <c r="H109" i="5"/>
  <c r="J109" i="5" s="1"/>
  <c r="H110" i="5"/>
  <c r="J110" i="5" s="1"/>
  <c r="H111" i="5"/>
  <c r="J111" i="5" s="1"/>
  <c r="H112" i="5"/>
  <c r="J112" i="5" s="1"/>
  <c r="H113" i="5"/>
  <c r="J113" i="5" s="1"/>
  <c r="H114" i="5"/>
  <c r="J114" i="5" s="1"/>
  <c r="H115" i="5"/>
  <c r="J115" i="5" s="1"/>
  <c r="H116" i="5"/>
  <c r="J116" i="5" s="1"/>
  <c r="H117" i="5"/>
  <c r="J117" i="5" s="1"/>
  <c r="H118" i="5"/>
  <c r="J118" i="5" s="1"/>
  <c r="H119" i="5"/>
  <c r="J119" i="5" s="1"/>
  <c r="H120" i="5"/>
  <c r="J120" i="5" s="1"/>
  <c r="H121" i="5"/>
  <c r="J121" i="5" s="1"/>
  <c r="H122" i="5"/>
  <c r="J122" i="5" s="1"/>
  <c r="H123" i="5"/>
  <c r="J123" i="5" s="1"/>
  <c r="H124" i="5"/>
  <c r="J124" i="5" s="1"/>
  <c r="H125" i="5"/>
  <c r="J125" i="5" s="1"/>
  <c r="H126" i="5"/>
  <c r="J126" i="5" s="1"/>
  <c r="H127" i="5"/>
  <c r="J127" i="5" s="1"/>
  <c r="H128" i="5"/>
  <c r="J128" i="5" s="1"/>
  <c r="H129" i="5"/>
  <c r="J129" i="5" s="1"/>
  <c r="H130" i="5"/>
  <c r="J130" i="5" s="1"/>
  <c r="H131" i="5"/>
  <c r="J131" i="5" s="1"/>
  <c r="H132" i="5"/>
  <c r="J132" i="5" s="1"/>
  <c r="H133" i="5"/>
  <c r="J133" i="5" s="1"/>
  <c r="H134" i="5"/>
  <c r="J134" i="5" s="1"/>
  <c r="H135" i="5"/>
  <c r="J135" i="5" s="1"/>
  <c r="H136" i="5"/>
  <c r="J136" i="5" s="1"/>
  <c r="H137" i="5"/>
  <c r="J137" i="5" s="1"/>
  <c r="H138" i="5"/>
  <c r="J138" i="5" s="1"/>
  <c r="H139" i="5"/>
  <c r="J139" i="5" s="1"/>
  <c r="H140" i="5"/>
  <c r="J140" i="5" s="1"/>
  <c r="H141" i="5"/>
  <c r="J141" i="5" s="1"/>
  <c r="H142" i="5"/>
  <c r="J142" i="5" s="1"/>
  <c r="H143" i="5"/>
  <c r="J143" i="5" s="1"/>
  <c r="H144" i="5"/>
  <c r="J144" i="5" s="1"/>
  <c r="H145" i="5"/>
  <c r="J145" i="5" s="1"/>
  <c r="H146" i="5"/>
  <c r="J146" i="5" s="1"/>
  <c r="H147" i="5"/>
  <c r="J147" i="5" s="1"/>
  <c r="H148" i="5"/>
  <c r="J148" i="5" s="1"/>
  <c r="H149" i="5"/>
  <c r="J149" i="5" s="1"/>
  <c r="H150" i="5"/>
  <c r="J150" i="5" s="1"/>
  <c r="H151" i="5"/>
  <c r="J151" i="5" s="1"/>
  <c r="H152" i="5"/>
  <c r="J152" i="5" s="1"/>
  <c r="H153" i="5"/>
  <c r="J153" i="5" s="1"/>
  <c r="H154" i="5"/>
  <c r="J154" i="5" s="1"/>
  <c r="H155" i="5"/>
  <c r="J155" i="5" s="1"/>
  <c r="H156" i="5"/>
  <c r="J156" i="5" s="1"/>
  <c r="H157" i="5"/>
  <c r="J157" i="5" s="1"/>
  <c r="H158" i="5"/>
  <c r="J158" i="5" s="1"/>
  <c r="H159" i="5"/>
  <c r="J159" i="5" s="1"/>
  <c r="H160" i="5"/>
  <c r="J160" i="5" s="1"/>
  <c r="H161" i="5"/>
  <c r="J161" i="5" s="1"/>
  <c r="H162" i="5"/>
  <c r="J162" i="5" s="1"/>
  <c r="H163" i="5"/>
  <c r="J163" i="5" s="1"/>
  <c r="H164" i="5"/>
  <c r="J164" i="5" s="1"/>
  <c r="H165" i="5"/>
  <c r="J165" i="5" s="1"/>
  <c r="H166" i="5"/>
  <c r="J166" i="5" s="1"/>
  <c r="H167" i="5"/>
  <c r="J167" i="5" s="1"/>
  <c r="H168" i="5"/>
  <c r="J168" i="5" s="1"/>
  <c r="H169" i="5"/>
  <c r="J169" i="5" s="1"/>
  <c r="H170" i="5"/>
  <c r="J170" i="5" s="1"/>
  <c r="H171" i="5"/>
  <c r="J171" i="5" s="1"/>
  <c r="H172" i="5"/>
  <c r="J172" i="5" s="1"/>
  <c r="H173" i="5"/>
  <c r="J173" i="5" s="1"/>
  <c r="H174" i="5"/>
  <c r="J174" i="5" s="1"/>
  <c r="H175" i="5"/>
  <c r="J175" i="5" s="1"/>
  <c r="H176" i="5"/>
  <c r="J176" i="5" s="1"/>
  <c r="H177" i="5"/>
  <c r="J177" i="5" s="1"/>
  <c r="H178" i="5"/>
  <c r="J178" i="5" s="1"/>
  <c r="H179" i="5"/>
  <c r="J179" i="5" s="1"/>
  <c r="H180" i="5"/>
  <c r="J180" i="5" s="1"/>
  <c r="H181" i="5"/>
  <c r="J181" i="5" s="1"/>
  <c r="H182" i="5"/>
  <c r="J182" i="5" s="1"/>
  <c r="H183" i="5"/>
  <c r="J183" i="5" s="1"/>
  <c r="H184" i="5"/>
  <c r="J184" i="5" s="1"/>
  <c r="H185" i="5"/>
  <c r="J185" i="5" s="1"/>
  <c r="H186" i="5"/>
  <c r="J186" i="5" s="1"/>
  <c r="H187" i="5"/>
  <c r="J187" i="5" s="1"/>
  <c r="H188" i="5"/>
  <c r="J188" i="5" s="1"/>
  <c r="H189" i="5"/>
  <c r="J189" i="5" s="1"/>
  <c r="H190" i="5"/>
  <c r="J190" i="5" s="1"/>
  <c r="H191" i="5"/>
  <c r="J191" i="5" s="1"/>
  <c r="H192" i="5"/>
  <c r="J192" i="5" s="1"/>
  <c r="H193" i="5"/>
  <c r="J193" i="5" s="1"/>
  <c r="H194" i="5"/>
  <c r="J194" i="5" s="1"/>
  <c r="H195" i="5"/>
  <c r="J195" i="5" s="1"/>
  <c r="H196" i="5"/>
  <c r="J196" i="5" s="1"/>
  <c r="H197" i="5"/>
  <c r="J197" i="5" s="1"/>
  <c r="H198" i="5"/>
  <c r="J198" i="5" s="1"/>
  <c r="H199" i="5"/>
  <c r="J199" i="5" s="1"/>
  <c r="H200" i="5"/>
  <c r="J200" i="5" s="1"/>
  <c r="H201" i="5"/>
  <c r="J201" i="5" s="1"/>
  <c r="H202" i="5"/>
  <c r="J202" i="5" s="1"/>
  <c r="H203" i="5"/>
  <c r="J203" i="5" s="1"/>
  <c r="H204" i="5"/>
  <c r="J204" i="5" s="1"/>
  <c r="H205" i="5"/>
  <c r="J205" i="5" s="1"/>
  <c r="H206" i="5"/>
  <c r="J206" i="5" s="1"/>
  <c r="H207" i="5"/>
  <c r="J207" i="5" s="1"/>
  <c r="H208" i="5"/>
  <c r="J208" i="5" s="1"/>
  <c r="H209" i="5"/>
  <c r="J209" i="5" s="1"/>
  <c r="H210" i="5"/>
  <c r="J210" i="5" s="1"/>
  <c r="H211" i="5"/>
  <c r="J211" i="5" s="1"/>
  <c r="H212" i="5"/>
  <c r="J212" i="5" s="1"/>
  <c r="H213" i="5"/>
  <c r="J213" i="5" s="1"/>
  <c r="H214" i="5"/>
  <c r="J214" i="5" s="1"/>
  <c r="H215" i="5"/>
  <c r="J215" i="5" s="1"/>
  <c r="H216" i="5"/>
  <c r="J216" i="5" s="1"/>
  <c r="H217" i="5"/>
  <c r="J217" i="5" s="1"/>
  <c r="H218" i="5"/>
  <c r="J218" i="5" s="1"/>
  <c r="H219" i="5"/>
  <c r="J219" i="5" s="1"/>
  <c r="H220" i="5"/>
  <c r="J220" i="5" s="1"/>
  <c r="H221" i="5"/>
  <c r="J221" i="5" s="1"/>
  <c r="H222" i="5"/>
  <c r="J222" i="5" s="1"/>
  <c r="H223" i="5"/>
  <c r="J223" i="5" s="1"/>
  <c r="H224" i="5"/>
  <c r="J224" i="5" s="1"/>
  <c r="H225" i="5"/>
  <c r="J225" i="5" s="1"/>
  <c r="H226" i="5"/>
  <c r="J226" i="5" s="1"/>
  <c r="H227" i="5"/>
  <c r="J227" i="5" s="1"/>
  <c r="H228" i="5"/>
  <c r="J228" i="5" s="1"/>
  <c r="H229" i="5"/>
  <c r="J229" i="5" s="1"/>
  <c r="H230" i="5"/>
  <c r="J230" i="5" s="1"/>
  <c r="H231" i="5"/>
  <c r="J231" i="5" s="1"/>
  <c r="H232" i="5"/>
  <c r="J232" i="5" s="1"/>
  <c r="H233" i="5"/>
  <c r="J233" i="5" s="1"/>
  <c r="H234" i="5"/>
  <c r="J234" i="5" s="1"/>
  <c r="H235" i="5"/>
  <c r="J235" i="5" s="1"/>
  <c r="H236" i="5"/>
  <c r="J236" i="5" s="1"/>
  <c r="H237" i="5"/>
  <c r="J237" i="5" s="1"/>
  <c r="H238" i="5"/>
  <c r="J238" i="5" s="1"/>
  <c r="H239" i="5"/>
  <c r="J239" i="5" s="1"/>
  <c r="H240" i="5"/>
  <c r="J240" i="5" s="1"/>
  <c r="H241" i="5"/>
  <c r="J241" i="5" s="1"/>
  <c r="H242" i="5"/>
  <c r="J242" i="5" s="1"/>
  <c r="H243" i="5"/>
  <c r="J243" i="5" s="1"/>
  <c r="H244" i="5"/>
  <c r="J244" i="5" s="1"/>
  <c r="H245" i="5"/>
  <c r="J245" i="5" s="1"/>
  <c r="H246" i="5"/>
  <c r="J246" i="5" s="1"/>
  <c r="H247" i="5"/>
  <c r="J247" i="5" s="1"/>
  <c r="H248" i="5"/>
  <c r="J248" i="5" s="1"/>
  <c r="H249" i="5"/>
  <c r="J249" i="5" s="1"/>
  <c r="H250" i="5"/>
  <c r="J250" i="5" s="1"/>
  <c r="H251" i="5"/>
  <c r="J251" i="5" s="1"/>
  <c r="H252" i="5"/>
  <c r="J252" i="5" s="1"/>
  <c r="H253" i="5"/>
  <c r="J253" i="5" s="1"/>
  <c r="H254" i="5"/>
  <c r="J254" i="5" s="1"/>
  <c r="H255" i="5"/>
  <c r="J255" i="5" s="1"/>
  <c r="H256" i="5"/>
  <c r="J256" i="5" s="1"/>
  <c r="H257" i="5"/>
  <c r="J257" i="5" s="1"/>
  <c r="H258" i="5"/>
  <c r="J258" i="5" s="1"/>
  <c r="H259" i="5"/>
  <c r="J259" i="5" s="1"/>
  <c r="H260" i="5"/>
  <c r="J260" i="5" s="1"/>
  <c r="H261" i="5"/>
  <c r="J261" i="5" s="1"/>
  <c r="H262" i="5"/>
  <c r="J262" i="5" s="1"/>
  <c r="H263" i="5"/>
  <c r="J263" i="5" s="1"/>
  <c r="H264" i="5"/>
  <c r="J264" i="5" s="1"/>
  <c r="H265" i="5"/>
  <c r="J265" i="5" s="1"/>
  <c r="H266" i="5"/>
  <c r="J266" i="5" s="1"/>
  <c r="H267" i="5"/>
  <c r="J267" i="5" s="1"/>
  <c r="H268" i="5"/>
  <c r="J268" i="5" s="1"/>
  <c r="H269" i="5"/>
  <c r="J269" i="5" s="1"/>
  <c r="H270" i="5"/>
  <c r="J270" i="5" s="1"/>
  <c r="H271" i="5"/>
  <c r="J271" i="5" s="1"/>
  <c r="H272" i="5"/>
  <c r="J272" i="5" s="1"/>
  <c r="H273" i="5"/>
  <c r="J273" i="5" s="1"/>
  <c r="H274" i="5"/>
  <c r="J274" i="5" s="1"/>
  <c r="H275" i="5"/>
  <c r="J275" i="5" s="1"/>
  <c r="H276" i="5"/>
  <c r="J276" i="5" s="1"/>
  <c r="H277" i="5"/>
  <c r="J277" i="5" s="1"/>
  <c r="H278" i="5"/>
  <c r="J278" i="5" s="1"/>
  <c r="H279" i="5"/>
  <c r="J279" i="5" s="1"/>
  <c r="H280" i="5"/>
  <c r="J280" i="5" s="1"/>
  <c r="H281" i="5"/>
  <c r="J281" i="5" s="1"/>
  <c r="H282" i="5"/>
  <c r="J282" i="5" s="1"/>
  <c r="H283" i="5"/>
  <c r="J283" i="5" s="1"/>
  <c r="H284" i="5"/>
  <c r="J284" i="5" s="1"/>
  <c r="H285" i="5"/>
  <c r="J285" i="5" s="1"/>
  <c r="H286" i="5"/>
  <c r="J286" i="5" s="1"/>
  <c r="H287" i="5"/>
  <c r="J287" i="5" s="1"/>
  <c r="H288" i="5"/>
  <c r="J288" i="5" s="1"/>
  <c r="H289" i="5"/>
  <c r="J289" i="5" s="1"/>
  <c r="H290" i="5"/>
  <c r="J290" i="5" s="1"/>
  <c r="H291" i="5"/>
  <c r="J291" i="5" s="1"/>
  <c r="H292" i="5"/>
  <c r="J292" i="5" s="1"/>
  <c r="H293" i="5"/>
  <c r="J293" i="5" s="1"/>
  <c r="H294" i="5"/>
  <c r="J294" i="5" s="1"/>
  <c r="H295" i="5"/>
  <c r="J295" i="5" s="1"/>
  <c r="H296" i="5"/>
  <c r="J296" i="5" s="1"/>
  <c r="H297" i="5"/>
  <c r="J297" i="5" s="1"/>
  <c r="H298" i="5"/>
  <c r="J298" i="5" s="1"/>
  <c r="H299" i="5"/>
  <c r="J299" i="5" s="1"/>
  <c r="H300" i="5"/>
  <c r="J300" i="5" s="1"/>
  <c r="H301" i="5"/>
  <c r="J301" i="5" s="1"/>
  <c r="H302" i="5"/>
  <c r="J302" i="5" s="1"/>
  <c r="H303" i="5"/>
  <c r="J303" i="5" s="1"/>
  <c r="H304" i="5"/>
  <c r="J304" i="5" s="1"/>
  <c r="H305" i="5"/>
  <c r="J305" i="5" s="1"/>
  <c r="H306" i="5"/>
  <c r="J306" i="5" s="1"/>
  <c r="H307" i="5"/>
  <c r="J307" i="5" s="1"/>
  <c r="H308" i="5"/>
  <c r="J308" i="5" s="1"/>
  <c r="H309" i="5"/>
  <c r="J309" i="5" s="1"/>
  <c r="H310" i="5"/>
  <c r="J310" i="5" s="1"/>
  <c r="H311" i="5"/>
  <c r="J311" i="5" s="1"/>
  <c r="H312" i="5"/>
  <c r="J312" i="5" s="1"/>
  <c r="H313" i="5"/>
  <c r="J313" i="5" s="1"/>
  <c r="H314" i="5"/>
  <c r="J314" i="5" s="1"/>
  <c r="H315" i="5"/>
  <c r="J315" i="5" s="1"/>
  <c r="H316" i="5"/>
  <c r="J316" i="5" s="1"/>
  <c r="H317" i="5"/>
  <c r="J317" i="5" s="1"/>
  <c r="H318" i="5"/>
  <c r="J318" i="5" s="1"/>
  <c r="H319" i="5"/>
  <c r="J319" i="5" s="1"/>
  <c r="H320" i="5"/>
  <c r="J320" i="5" s="1"/>
  <c r="H321" i="5"/>
  <c r="J321" i="5" s="1"/>
  <c r="H322" i="5"/>
  <c r="J322" i="5" s="1"/>
  <c r="H323" i="5"/>
  <c r="J323" i="5" s="1"/>
  <c r="H324" i="5"/>
  <c r="J324" i="5" s="1"/>
  <c r="H325" i="5"/>
  <c r="J325" i="5" s="1"/>
  <c r="H326" i="5"/>
  <c r="J326" i="5" s="1"/>
  <c r="H327" i="5"/>
  <c r="J327" i="5" s="1"/>
  <c r="H328" i="5"/>
  <c r="J328" i="5" s="1"/>
  <c r="H329" i="5"/>
  <c r="J329" i="5" s="1"/>
  <c r="H330" i="5"/>
  <c r="J330" i="5" s="1"/>
  <c r="H331" i="5"/>
  <c r="J331" i="5" s="1"/>
  <c r="H332" i="5"/>
  <c r="J332" i="5" s="1"/>
  <c r="H333" i="5"/>
  <c r="J333" i="5" s="1"/>
  <c r="H334" i="5"/>
  <c r="J334" i="5" s="1"/>
  <c r="H335" i="5"/>
  <c r="J335" i="5" s="1"/>
  <c r="H336" i="5"/>
  <c r="J336" i="5" s="1"/>
  <c r="H337" i="5"/>
  <c r="J337" i="5" s="1"/>
  <c r="H338" i="5"/>
  <c r="J338" i="5" s="1"/>
  <c r="H339" i="5"/>
  <c r="J339" i="5" s="1"/>
  <c r="H340" i="5"/>
  <c r="J340" i="5" s="1"/>
  <c r="H341" i="5"/>
  <c r="J341" i="5" s="1"/>
  <c r="H342" i="5"/>
  <c r="J342" i="5" s="1"/>
  <c r="H343" i="5"/>
  <c r="J343" i="5" s="1"/>
  <c r="H344" i="5"/>
  <c r="J344" i="5" s="1"/>
  <c r="H345" i="5"/>
  <c r="J345" i="5" s="1"/>
  <c r="H346" i="5"/>
  <c r="J346" i="5" s="1"/>
  <c r="H347" i="5"/>
  <c r="J347" i="5" s="1"/>
  <c r="H348" i="5"/>
  <c r="J348" i="5" s="1"/>
  <c r="H349" i="5"/>
  <c r="J349" i="5" s="1"/>
  <c r="H350" i="5"/>
  <c r="J350" i="5" s="1"/>
  <c r="H351" i="5"/>
  <c r="J351" i="5" s="1"/>
  <c r="H352" i="5"/>
  <c r="J352" i="5" s="1"/>
  <c r="H353" i="5"/>
  <c r="J353" i="5" s="1"/>
  <c r="H354" i="5"/>
  <c r="J354" i="5" s="1"/>
  <c r="H355" i="5"/>
  <c r="J355" i="5" s="1"/>
  <c r="H356" i="5"/>
  <c r="J356" i="5" s="1"/>
  <c r="H357" i="5"/>
  <c r="J357" i="5" s="1"/>
  <c r="H358" i="5"/>
  <c r="J358" i="5" s="1"/>
  <c r="H359" i="5"/>
  <c r="J359" i="5" s="1"/>
  <c r="H360" i="5"/>
  <c r="J360" i="5" s="1"/>
  <c r="H361" i="5"/>
  <c r="J361" i="5" s="1"/>
  <c r="H362" i="5"/>
  <c r="J362" i="5" s="1"/>
  <c r="H363" i="5"/>
  <c r="J363" i="5" s="1"/>
  <c r="H364" i="5"/>
  <c r="J364" i="5" s="1"/>
  <c r="H365" i="5"/>
  <c r="J365" i="5" s="1"/>
  <c r="H366" i="5"/>
  <c r="J366" i="5" s="1"/>
  <c r="H367" i="5"/>
  <c r="J367" i="5" s="1"/>
  <c r="H368" i="5"/>
  <c r="J368" i="5" s="1"/>
  <c r="H369" i="5"/>
  <c r="J369" i="5" s="1"/>
  <c r="H370" i="5"/>
  <c r="J370" i="5" s="1"/>
  <c r="H371" i="5"/>
  <c r="J371" i="5" s="1"/>
  <c r="H372" i="5"/>
  <c r="J372" i="5" s="1"/>
  <c r="H373" i="5"/>
  <c r="J373" i="5" s="1"/>
  <c r="H374" i="5"/>
  <c r="J374" i="5" s="1"/>
  <c r="H375" i="5"/>
  <c r="J375" i="5" s="1"/>
  <c r="H376" i="5"/>
  <c r="J376" i="5" s="1"/>
  <c r="H377" i="5"/>
  <c r="J377" i="5" s="1"/>
  <c r="H378" i="5"/>
  <c r="J378" i="5" s="1"/>
  <c r="H379" i="5"/>
  <c r="J379" i="5" s="1"/>
  <c r="H380" i="5"/>
  <c r="J380" i="5" s="1"/>
  <c r="H381" i="5"/>
  <c r="J381" i="5" s="1"/>
  <c r="H382" i="5"/>
  <c r="J382" i="5" s="1"/>
  <c r="H383" i="5"/>
  <c r="J383" i="5" s="1"/>
  <c r="H384" i="5"/>
  <c r="J384" i="5" s="1"/>
  <c r="H385" i="5"/>
  <c r="J385" i="5" s="1"/>
  <c r="H386" i="5"/>
  <c r="J386" i="5" s="1"/>
  <c r="H387" i="5"/>
  <c r="J387" i="5" s="1"/>
  <c r="H388" i="5"/>
  <c r="J388" i="5" s="1"/>
  <c r="H389" i="5"/>
  <c r="J389" i="5" s="1"/>
  <c r="H390" i="5"/>
  <c r="J390" i="5" s="1"/>
  <c r="H391" i="5"/>
  <c r="J391" i="5" s="1"/>
  <c r="H392" i="5"/>
  <c r="J392" i="5" s="1"/>
  <c r="H393" i="5"/>
  <c r="J393" i="5" s="1"/>
  <c r="H394" i="5"/>
  <c r="J394" i="5" s="1"/>
  <c r="H395" i="5"/>
  <c r="J395" i="5" s="1"/>
  <c r="H396" i="5"/>
  <c r="J396" i="5" s="1"/>
  <c r="H397" i="5"/>
  <c r="J397" i="5" s="1"/>
  <c r="H398" i="5"/>
  <c r="J398" i="5" s="1"/>
  <c r="H399" i="5"/>
  <c r="J399" i="5" s="1"/>
  <c r="H400" i="5"/>
  <c r="J400" i="5" s="1"/>
  <c r="H401" i="5"/>
  <c r="J401" i="5" s="1"/>
  <c r="H402" i="5"/>
  <c r="J402" i="5" s="1"/>
  <c r="H403" i="5"/>
  <c r="J403" i="5" s="1"/>
  <c r="H404" i="5"/>
  <c r="J404" i="5" s="1"/>
  <c r="H405" i="5"/>
  <c r="J405" i="5" s="1"/>
  <c r="H406" i="5"/>
  <c r="J406" i="5" s="1"/>
  <c r="H407" i="5"/>
  <c r="J407" i="5" s="1"/>
  <c r="H408" i="5"/>
  <c r="J408" i="5" s="1"/>
  <c r="H409" i="5"/>
  <c r="J409" i="5" s="1"/>
  <c r="H410" i="5"/>
  <c r="J410" i="5" s="1"/>
  <c r="H411" i="5"/>
  <c r="J411" i="5" s="1"/>
  <c r="H412" i="5"/>
  <c r="J412" i="5" s="1"/>
  <c r="H413" i="5"/>
  <c r="J413" i="5" s="1"/>
  <c r="H414" i="5"/>
  <c r="J414" i="5" s="1"/>
  <c r="H415" i="5"/>
  <c r="J415" i="5" s="1"/>
  <c r="H416" i="5"/>
  <c r="J416" i="5" s="1"/>
  <c r="H417" i="5"/>
  <c r="J417" i="5" s="1"/>
  <c r="H418" i="5"/>
  <c r="J418" i="5" s="1"/>
  <c r="H419" i="5"/>
  <c r="J419" i="5" s="1"/>
  <c r="H420" i="5"/>
  <c r="J420" i="5" s="1"/>
  <c r="H421" i="5"/>
  <c r="J421" i="5" s="1"/>
  <c r="H422" i="5"/>
  <c r="J422" i="5" s="1"/>
  <c r="H423" i="5"/>
  <c r="J423" i="5" s="1"/>
  <c r="H424" i="5"/>
  <c r="J424" i="5" s="1"/>
  <c r="H425" i="5"/>
  <c r="J425" i="5" s="1"/>
  <c r="H426" i="5"/>
  <c r="J426" i="5" s="1"/>
  <c r="H427" i="5"/>
  <c r="J427" i="5" s="1"/>
  <c r="H428" i="5"/>
  <c r="J428" i="5" s="1"/>
  <c r="H429" i="5"/>
  <c r="J429" i="5" s="1"/>
  <c r="H430" i="5"/>
  <c r="J430" i="5" s="1"/>
  <c r="H431" i="5"/>
  <c r="J431" i="5" s="1"/>
  <c r="H432" i="5"/>
  <c r="J432" i="5" s="1"/>
  <c r="H433" i="5"/>
  <c r="J433" i="5" s="1"/>
  <c r="H434" i="5"/>
  <c r="J434" i="5" s="1"/>
  <c r="H435" i="5"/>
  <c r="J435" i="5" s="1"/>
  <c r="H436" i="5"/>
  <c r="J436" i="5" s="1"/>
  <c r="H437" i="5"/>
  <c r="J437" i="5" s="1"/>
  <c r="H438" i="5"/>
  <c r="J438" i="5" s="1"/>
  <c r="H439" i="5"/>
  <c r="J439" i="5" s="1"/>
  <c r="H440" i="5"/>
  <c r="J440" i="5" s="1"/>
  <c r="H441" i="5"/>
  <c r="J441" i="5" s="1"/>
  <c r="H442" i="5"/>
  <c r="J442" i="5" s="1"/>
  <c r="H443" i="5"/>
  <c r="J443" i="5" s="1"/>
  <c r="H444" i="5"/>
  <c r="J444" i="5" s="1"/>
  <c r="H445" i="5"/>
  <c r="J445" i="5" s="1"/>
  <c r="H446" i="5"/>
  <c r="J446" i="5" s="1"/>
  <c r="H447" i="5"/>
  <c r="J447" i="5" s="1"/>
  <c r="H448" i="5"/>
  <c r="J448" i="5" s="1"/>
  <c r="H449" i="5"/>
  <c r="J449" i="5" s="1"/>
  <c r="H450" i="5"/>
  <c r="J450" i="5" s="1"/>
  <c r="H451" i="5"/>
  <c r="J451" i="5" s="1"/>
  <c r="H452" i="5"/>
  <c r="J452" i="5" s="1"/>
  <c r="H453" i="5"/>
  <c r="J453" i="5" s="1"/>
  <c r="H454" i="5"/>
  <c r="J454" i="5" s="1"/>
  <c r="H455" i="5"/>
  <c r="J455" i="5" s="1"/>
  <c r="H456" i="5"/>
  <c r="J456" i="5" s="1"/>
  <c r="H457" i="5"/>
  <c r="J457" i="5" s="1"/>
  <c r="H458" i="5"/>
  <c r="J458" i="5" s="1"/>
  <c r="H459" i="5"/>
  <c r="J459" i="5" s="1"/>
  <c r="H460" i="5"/>
  <c r="J460" i="5" s="1"/>
  <c r="H461" i="5"/>
  <c r="J461" i="5" s="1"/>
  <c r="H462" i="5"/>
  <c r="J462" i="5" s="1"/>
  <c r="H463" i="5"/>
  <c r="J463" i="5" s="1"/>
  <c r="H464" i="5"/>
  <c r="J464" i="5" s="1"/>
  <c r="H465" i="5"/>
  <c r="J465" i="5" s="1"/>
  <c r="H466" i="5"/>
  <c r="J466" i="5" s="1"/>
  <c r="H467" i="5"/>
  <c r="J467" i="5" s="1"/>
  <c r="H468" i="5"/>
  <c r="J468" i="5" s="1"/>
  <c r="H469" i="5"/>
  <c r="J469" i="5" s="1"/>
  <c r="H470" i="5"/>
  <c r="J470" i="5" s="1"/>
  <c r="H471" i="5"/>
  <c r="J471" i="5" s="1"/>
  <c r="H472" i="5"/>
  <c r="J472" i="5" s="1"/>
  <c r="H473" i="5"/>
  <c r="J473" i="5" s="1"/>
  <c r="H474" i="5"/>
  <c r="J474" i="5" s="1"/>
  <c r="H475" i="5"/>
  <c r="J475" i="5" s="1"/>
  <c r="H476" i="5"/>
  <c r="J476" i="5" s="1"/>
  <c r="H477" i="5"/>
  <c r="J477" i="5" s="1"/>
  <c r="H478" i="5"/>
  <c r="J478" i="5" s="1"/>
  <c r="H479" i="5"/>
  <c r="J479" i="5" s="1"/>
  <c r="H480" i="5"/>
  <c r="J480" i="5" s="1"/>
  <c r="H481" i="5"/>
  <c r="J481" i="5" s="1"/>
  <c r="H482" i="5"/>
  <c r="J482" i="5" s="1"/>
  <c r="H483" i="5"/>
  <c r="J483" i="5" s="1"/>
  <c r="H484" i="5"/>
  <c r="J484" i="5" s="1"/>
  <c r="H485" i="5"/>
  <c r="J485" i="5" s="1"/>
  <c r="H486" i="5"/>
  <c r="J486" i="5" s="1"/>
  <c r="H487" i="5"/>
  <c r="J487" i="5" s="1"/>
  <c r="H488" i="5"/>
  <c r="J488" i="5" s="1"/>
  <c r="H489" i="5"/>
  <c r="J489" i="5" s="1"/>
  <c r="H490" i="5"/>
  <c r="J490" i="5" s="1"/>
  <c r="H491" i="5"/>
  <c r="J491" i="5" s="1"/>
  <c r="H492" i="5"/>
  <c r="J492" i="5" s="1"/>
  <c r="H493" i="5"/>
  <c r="J493" i="5" s="1"/>
  <c r="H494" i="5"/>
  <c r="J494" i="5" s="1"/>
  <c r="H495" i="5"/>
  <c r="J495" i="5" s="1"/>
  <c r="H496" i="5"/>
  <c r="J496" i="5" s="1"/>
  <c r="H497" i="5"/>
  <c r="J497" i="5" s="1"/>
  <c r="H498" i="5"/>
  <c r="J498" i="5" s="1"/>
  <c r="H499" i="5"/>
  <c r="J499" i="5" s="1"/>
  <c r="H500" i="5"/>
  <c r="J500" i="5" s="1"/>
  <c r="H501" i="5"/>
  <c r="J501" i="5" s="1"/>
  <c r="H2"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F305" i="5"/>
  <c r="F306" i="5"/>
  <c r="F307" i="5"/>
  <c r="F308" i="5"/>
  <c r="F309" i="5"/>
  <c r="F310" i="5"/>
  <c r="F311" i="5"/>
  <c r="F312" i="5"/>
  <c r="F313" i="5"/>
  <c r="F314" i="5"/>
  <c r="F315" i="5"/>
  <c r="F316" i="5"/>
  <c r="F317" i="5"/>
  <c r="F318" i="5"/>
  <c r="F319" i="5"/>
  <c r="F320" i="5"/>
  <c r="F321" i="5"/>
  <c r="F322" i="5"/>
  <c r="F323" i="5"/>
  <c r="F324" i="5"/>
  <c r="F325" i="5"/>
  <c r="F326" i="5"/>
  <c r="F327" i="5"/>
  <c r="F328" i="5"/>
  <c r="F329" i="5"/>
  <c r="F330" i="5"/>
  <c r="F331" i="5"/>
  <c r="F332" i="5"/>
  <c r="F333" i="5"/>
  <c r="F334" i="5"/>
  <c r="F335" i="5"/>
  <c r="F336" i="5"/>
  <c r="F337" i="5"/>
  <c r="F338" i="5"/>
  <c r="F339" i="5"/>
  <c r="F340" i="5"/>
  <c r="F341" i="5"/>
  <c r="F342" i="5"/>
  <c r="F343" i="5"/>
  <c r="F344" i="5"/>
  <c r="F345" i="5"/>
  <c r="F346" i="5"/>
  <c r="F347" i="5"/>
  <c r="F348" i="5"/>
  <c r="F349" i="5"/>
  <c r="F350" i="5"/>
  <c r="F351" i="5"/>
  <c r="F352" i="5"/>
  <c r="F353" i="5"/>
  <c r="F354" i="5"/>
  <c r="F355" i="5"/>
  <c r="F356" i="5"/>
  <c r="F357" i="5"/>
  <c r="F358" i="5"/>
  <c r="F359" i="5"/>
  <c r="F360" i="5"/>
  <c r="F361" i="5"/>
  <c r="F362" i="5"/>
  <c r="F363" i="5"/>
  <c r="F364" i="5"/>
  <c r="F365" i="5"/>
  <c r="F366" i="5"/>
  <c r="F367" i="5"/>
  <c r="F368" i="5"/>
  <c r="F369" i="5"/>
  <c r="F370" i="5"/>
  <c r="F371" i="5"/>
  <c r="F372" i="5"/>
  <c r="F373" i="5"/>
  <c r="F374" i="5"/>
  <c r="F375" i="5"/>
  <c r="F376" i="5"/>
  <c r="F377" i="5"/>
  <c r="F378" i="5"/>
  <c r="F379" i="5"/>
  <c r="F380" i="5"/>
  <c r="F381" i="5"/>
  <c r="F382" i="5"/>
  <c r="F383" i="5"/>
  <c r="F384" i="5"/>
  <c r="F385" i="5"/>
  <c r="F386" i="5"/>
  <c r="F387" i="5"/>
  <c r="F388" i="5"/>
  <c r="F389" i="5"/>
  <c r="F390" i="5"/>
  <c r="F391" i="5"/>
  <c r="F392" i="5"/>
  <c r="F393" i="5"/>
  <c r="F394" i="5"/>
  <c r="F395" i="5"/>
  <c r="F396" i="5"/>
  <c r="F397" i="5"/>
  <c r="F398" i="5"/>
  <c r="F399" i="5"/>
  <c r="F400" i="5"/>
  <c r="F401" i="5"/>
  <c r="F402" i="5"/>
  <c r="F403" i="5"/>
  <c r="F404" i="5"/>
  <c r="F405" i="5"/>
  <c r="F406" i="5"/>
  <c r="F407" i="5"/>
  <c r="F408" i="5"/>
  <c r="F409" i="5"/>
  <c r="F410" i="5"/>
  <c r="F411" i="5"/>
  <c r="F412" i="5"/>
  <c r="F413" i="5"/>
  <c r="F414" i="5"/>
  <c r="F415" i="5"/>
  <c r="F416" i="5"/>
  <c r="F417" i="5"/>
  <c r="F418" i="5"/>
  <c r="F419" i="5"/>
  <c r="F420" i="5"/>
  <c r="F421" i="5"/>
  <c r="F422" i="5"/>
  <c r="F423" i="5"/>
  <c r="F424" i="5"/>
  <c r="F425" i="5"/>
  <c r="F426" i="5"/>
  <c r="F427" i="5"/>
  <c r="F428" i="5"/>
  <c r="F429" i="5"/>
  <c r="F430" i="5"/>
  <c r="F431" i="5"/>
  <c r="F432" i="5"/>
  <c r="F433" i="5"/>
  <c r="F434" i="5"/>
  <c r="F435" i="5"/>
  <c r="F436" i="5"/>
  <c r="F437" i="5"/>
  <c r="F438" i="5"/>
  <c r="F439" i="5"/>
  <c r="F440" i="5"/>
  <c r="F441" i="5"/>
  <c r="F442" i="5"/>
  <c r="F443" i="5"/>
  <c r="F444" i="5"/>
  <c r="F445" i="5"/>
  <c r="F446" i="5"/>
  <c r="F447" i="5"/>
  <c r="F448" i="5"/>
  <c r="F449" i="5"/>
  <c r="F450" i="5"/>
  <c r="F451" i="5"/>
  <c r="F452" i="5"/>
  <c r="F453" i="5"/>
  <c r="F454" i="5"/>
  <c r="F455" i="5"/>
  <c r="F456" i="5"/>
  <c r="F457" i="5"/>
  <c r="F458" i="5"/>
  <c r="F459" i="5"/>
  <c r="F460" i="5"/>
  <c r="F461" i="5"/>
  <c r="F462" i="5"/>
  <c r="F463" i="5"/>
  <c r="F464" i="5"/>
  <c r="F465" i="5"/>
  <c r="F466" i="5"/>
  <c r="F467" i="5"/>
  <c r="F468" i="5"/>
  <c r="F469" i="5"/>
  <c r="F470" i="5"/>
  <c r="F471" i="5"/>
  <c r="F472" i="5"/>
  <c r="F473" i="5"/>
  <c r="F474" i="5"/>
  <c r="F475" i="5"/>
  <c r="F476" i="5"/>
  <c r="F477" i="5"/>
  <c r="F478" i="5"/>
  <c r="F479" i="5"/>
  <c r="F480" i="5"/>
  <c r="F481" i="5"/>
  <c r="F482" i="5"/>
  <c r="F483" i="5"/>
  <c r="F484" i="5"/>
  <c r="F485" i="5"/>
  <c r="F486" i="5"/>
  <c r="F487" i="5"/>
  <c r="F488" i="5"/>
  <c r="F489" i="5"/>
  <c r="F490" i="5"/>
  <c r="F491" i="5"/>
  <c r="F492" i="5"/>
  <c r="F493" i="5"/>
  <c r="F494" i="5"/>
  <c r="F495" i="5"/>
  <c r="F496" i="5"/>
  <c r="F497" i="5"/>
  <c r="F498" i="5"/>
  <c r="F499" i="5"/>
  <c r="F500" i="5"/>
  <c r="F501"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E234" i="5"/>
  <c r="E235" i="5"/>
  <c r="E236" i="5"/>
  <c r="E237" i="5"/>
  <c r="E238" i="5"/>
  <c r="E239" i="5"/>
  <c r="E240" i="5"/>
  <c r="E241" i="5"/>
  <c r="E242" i="5"/>
  <c r="E243" i="5"/>
  <c r="E244" i="5"/>
  <c r="E245" i="5"/>
  <c r="E246" i="5"/>
  <c r="E247" i="5"/>
  <c r="E248" i="5"/>
  <c r="E249" i="5"/>
  <c r="E250" i="5"/>
  <c r="E251" i="5"/>
  <c r="E252" i="5"/>
  <c r="E253" i="5"/>
  <c r="E254" i="5"/>
  <c r="E255" i="5"/>
  <c r="E256" i="5"/>
  <c r="E257" i="5"/>
  <c r="E258" i="5"/>
  <c r="E259" i="5"/>
  <c r="E260" i="5"/>
  <c r="E261" i="5"/>
  <c r="E262" i="5"/>
  <c r="E263" i="5"/>
  <c r="E264" i="5"/>
  <c r="E265" i="5"/>
  <c r="E266" i="5"/>
  <c r="E267" i="5"/>
  <c r="E268" i="5"/>
  <c r="E269" i="5"/>
  <c r="E270" i="5"/>
  <c r="E271" i="5"/>
  <c r="E272" i="5"/>
  <c r="E273" i="5"/>
  <c r="E274" i="5"/>
  <c r="E275" i="5"/>
  <c r="E276" i="5"/>
  <c r="E277" i="5"/>
  <c r="E278" i="5"/>
  <c r="E279" i="5"/>
  <c r="E280" i="5"/>
  <c r="E281" i="5"/>
  <c r="E282" i="5"/>
  <c r="E283" i="5"/>
  <c r="E284" i="5"/>
  <c r="E285" i="5"/>
  <c r="E286" i="5"/>
  <c r="E287" i="5"/>
  <c r="E288" i="5"/>
  <c r="E289" i="5"/>
  <c r="E290" i="5"/>
  <c r="E291" i="5"/>
  <c r="E292" i="5"/>
  <c r="E293" i="5"/>
  <c r="E294" i="5"/>
  <c r="E295" i="5"/>
  <c r="E296" i="5"/>
  <c r="E297" i="5"/>
  <c r="E298" i="5"/>
  <c r="E299" i="5"/>
  <c r="E300" i="5"/>
  <c r="E301" i="5"/>
  <c r="E302" i="5"/>
  <c r="E303" i="5"/>
  <c r="E304" i="5"/>
  <c r="E305" i="5"/>
  <c r="E306" i="5"/>
  <c r="E307" i="5"/>
  <c r="E308" i="5"/>
  <c r="E309" i="5"/>
  <c r="E310" i="5"/>
  <c r="E311" i="5"/>
  <c r="E312" i="5"/>
  <c r="E313" i="5"/>
  <c r="E314" i="5"/>
  <c r="E315" i="5"/>
  <c r="E316" i="5"/>
  <c r="E317" i="5"/>
  <c r="E318" i="5"/>
  <c r="E319" i="5"/>
  <c r="E320" i="5"/>
  <c r="E321" i="5"/>
  <c r="E322" i="5"/>
  <c r="E323" i="5"/>
  <c r="E324" i="5"/>
  <c r="E325" i="5"/>
  <c r="E326" i="5"/>
  <c r="E327" i="5"/>
  <c r="E328" i="5"/>
  <c r="E329" i="5"/>
  <c r="E330" i="5"/>
  <c r="E331" i="5"/>
  <c r="E332" i="5"/>
  <c r="E333" i="5"/>
  <c r="E334" i="5"/>
  <c r="E335" i="5"/>
  <c r="E336" i="5"/>
  <c r="E337" i="5"/>
  <c r="E338" i="5"/>
  <c r="E339" i="5"/>
  <c r="E340" i="5"/>
  <c r="E341" i="5"/>
  <c r="E342" i="5"/>
  <c r="E343" i="5"/>
  <c r="E344" i="5"/>
  <c r="E345" i="5"/>
  <c r="E346" i="5"/>
  <c r="E347" i="5"/>
  <c r="E348" i="5"/>
  <c r="E349" i="5"/>
  <c r="E350" i="5"/>
  <c r="E351" i="5"/>
  <c r="E352" i="5"/>
  <c r="E353" i="5"/>
  <c r="E354" i="5"/>
  <c r="E355" i="5"/>
  <c r="E356" i="5"/>
  <c r="E357" i="5"/>
  <c r="E358" i="5"/>
  <c r="E359" i="5"/>
  <c r="E360" i="5"/>
  <c r="E361" i="5"/>
  <c r="E362" i="5"/>
  <c r="E363" i="5"/>
  <c r="E364" i="5"/>
  <c r="E365" i="5"/>
  <c r="E366" i="5"/>
  <c r="E367" i="5"/>
  <c r="E368" i="5"/>
  <c r="E369" i="5"/>
  <c r="E370" i="5"/>
  <c r="E371" i="5"/>
  <c r="E372" i="5"/>
  <c r="E373" i="5"/>
  <c r="E374" i="5"/>
  <c r="E375" i="5"/>
  <c r="E376" i="5"/>
  <c r="E377" i="5"/>
  <c r="E378" i="5"/>
  <c r="E379" i="5"/>
  <c r="E380" i="5"/>
  <c r="E381" i="5"/>
  <c r="E382" i="5"/>
  <c r="E383" i="5"/>
  <c r="E384" i="5"/>
  <c r="E385" i="5"/>
  <c r="E386" i="5"/>
  <c r="E387" i="5"/>
  <c r="E388" i="5"/>
  <c r="E389" i="5"/>
  <c r="E390" i="5"/>
  <c r="E391" i="5"/>
  <c r="E392" i="5"/>
  <c r="E393" i="5"/>
  <c r="E394" i="5"/>
  <c r="E395" i="5"/>
  <c r="E396" i="5"/>
  <c r="E397" i="5"/>
  <c r="E398" i="5"/>
  <c r="E399" i="5"/>
  <c r="E400" i="5"/>
  <c r="E401" i="5"/>
  <c r="E402" i="5"/>
  <c r="E403" i="5"/>
  <c r="E404" i="5"/>
  <c r="E405" i="5"/>
  <c r="E406" i="5"/>
  <c r="E407" i="5"/>
  <c r="E408" i="5"/>
  <c r="E409" i="5"/>
  <c r="E410" i="5"/>
  <c r="E411" i="5"/>
  <c r="E412" i="5"/>
  <c r="E413" i="5"/>
  <c r="E414" i="5"/>
  <c r="E415" i="5"/>
  <c r="E416" i="5"/>
  <c r="E417" i="5"/>
  <c r="E418" i="5"/>
  <c r="E419" i="5"/>
  <c r="E420" i="5"/>
  <c r="E421" i="5"/>
  <c r="E422" i="5"/>
  <c r="E423" i="5"/>
  <c r="E424" i="5"/>
  <c r="E425" i="5"/>
  <c r="E426" i="5"/>
  <c r="E427" i="5"/>
  <c r="E428" i="5"/>
  <c r="E429" i="5"/>
  <c r="E430" i="5"/>
  <c r="E431" i="5"/>
  <c r="E432" i="5"/>
  <c r="E433" i="5"/>
  <c r="E434" i="5"/>
  <c r="E435" i="5"/>
  <c r="E436" i="5"/>
  <c r="E437" i="5"/>
  <c r="E438" i="5"/>
  <c r="E439" i="5"/>
  <c r="E440" i="5"/>
  <c r="E441" i="5"/>
  <c r="E442" i="5"/>
  <c r="E443" i="5"/>
  <c r="E444" i="5"/>
  <c r="E445" i="5"/>
  <c r="E446" i="5"/>
  <c r="E447" i="5"/>
  <c r="E448" i="5"/>
  <c r="E449" i="5"/>
  <c r="E450" i="5"/>
  <c r="E451" i="5"/>
  <c r="E452" i="5"/>
  <c r="E453" i="5"/>
  <c r="E454" i="5"/>
  <c r="E455" i="5"/>
  <c r="E456" i="5"/>
  <c r="E457" i="5"/>
  <c r="E458" i="5"/>
  <c r="E459" i="5"/>
  <c r="E460" i="5"/>
  <c r="E461" i="5"/>
  <c r="E462" i="5"/>
  <c r="E463" i="5"/>
  <c r="E464" i="5"/>
  <c r="E465" i="5"/>
  <c r="E466" i="5"/>
  <c r="E467" i="5"/>
  <c r="E468" i="5"/>
  <c r="E469" i="5"/>
  <c r="E470" i="5"/>
  <c r="E471" i="5"/>
  <c r="E472" i="5"/>
  <c r="E473" i="5"/>
  <c r="E474" i="5"/>
  <c r="E475" i="5"/>
  <c r="E476" i="5"/>
  <c r="E477" i="5"/>
  <c r="E478" i="5"/>
  <c r="E479" i="5"/>
  <c r="E480" i="5"/>
  <c r="E481" i="5"/>
  <c r="E482" i="5"/>
  <c r="E483" i="5"/>
  <c r="E484" i="5"/>
  <c r="E485" i="5"/>
  <c r="E486" i="5"/>
  <c r="E487" i="5"/>
  <c r="E488" i="5"/>
  <c r="E489" i="5"/>
  <c r="E490" i="5"/>
  <c r="E491" i="5"/>
  <c r="E492" i="5"/>
  <c r="E493" i="5"/>
  <c r="E494" i="5"/>
  <c r="E495" i="5"/>
  <c r="E496" i="5"/>
  <c r="E497" i="5"/>
  <c r="E498" i="5"/>
  <c r="E499" i="5"/>
  <c r="E500" i="5"/>
  <c r="E501" i="5"/>
  <c r="F2" i="5"/>
  <c r="E2" i="5"/>
  <c r="C3" i="5"/>
  <c r="C4" i="5"/>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C305" i="5"/>
  <c r="C306" i="5"/>
  <c r="C307" i="5"/>
  <c r="C308" i="5"/>
  <c r="C309" i="5"/>
  <c r="C310" i="5"/>
  <c r="C311" i="5"/>
  <c r="C312" i="5"/>
  <c r="C313" i="5"/>
  <c r="C314" i="5"/>
  <c r="C315" i="5"/>
  <c r="C316" i="5"/>
  <c r="C317" i="5"/>
  <c r="C318" i="5"/>
  <c r="C319" i="5"/>
  <c r="C320" i="5"/>
  <c r="C321" i="5"/>
  <c r="C322" i="5"/>
  <c r="C323" i="5"/>
  <c r="C324" i="5"/>
  <c r="C325" i="5"/>
  <c r="C326" i="5"/>
  <c r="C327" i="5"/>
  <c r="C328" i="5"/>
  <c r="C329" i="5"/>
  <c r="C330" i="5"/>
  <c r="C331" i="5"/>
  <c r="C332" i="5"/>
  <c r="C333" i="5"/>
  <c r="C334" i="5"/>
  <c r="C335" i="5"/>
  <c r="C336" i="5"/>
  <c r="C337" i="5"/>
  <c r="C338" i="5"/>
  <c r="C339" i="5"/>
  <c r="C340" i="5"/>
  <c r="C341" i="5"/>
  <c r="C342" i="5"/>
  <c r="C343" i="5"/>
  <c r="C344" i="5"/>
  <c r="C345" i="5"/>
  <c r="C346" i="5"/>
  <c r="C347" i="5"/>
  <c r="C348" i="5"/>
  <c r="C349" i="5"/>
  <c r="C350" i="5"/>
  <c r="C351" i="5"/>
  <c r="C352" i="5"/>
  <c r="C353" i="5"/>
  <c r="C354" i="5"/>
  <c r="C355" i="5"/>
  <c r="C356" i="5"/>
  <c r="C357" i="5"/>
  <c r="C358" i="5"/>
  <c r="C359" i="5"/>
  <c r="C360" i="5"/>
  <c r="C361" i="5"/>
  <c r="C362" i="5"/>
  <c r="C363" i="5"/>
  <c r="C364" i="5"/>
  <c r="C365" i="5"/>
  <c r="C366" i="5"/>
  <c r="C367" i="5"/>
  <c r="C368" i="5"/>
  <c r="C369" i="5"/>
  <c r="C370" i="5"/>
  <c r="C371" i="5"/>
  <c r="C372" i="5"/>
  <c r="C373" i="5"/>
  <c r="C374" i="5"/>
  <c r="C375" i="5"/>
  <c r="C376" i="5"/>
  <c r="C377" i="5"/>
  <c r="C378" i="5"/>
  <c r="C379" i="5"/>
  <c r="C380" i="5"/>
  <c r="C381" i="5"/>
  <c r="C382" i="5"/>
  <c r="C383" i="5"/>
  <c r="C384" i="5"/>
  <c r="C385" i="5"/>
  <c r="C386" i="5"/>
  <c r="C387" i="5"/>
  <c r="C388" i="5"/>
  <c r="C389" i="5"/>
  <c r="C390" i="5"/>
  <c r="C391" i="5"/>
  <c r="C392" i="5"/>
  <c r="C393" i="5"/>
  <c r="C394" i="5"/>
  <c r="C395" i="5"/>
  <c r="C396" i="5"/>
  <c r="C397" i="5"/>
  <c r="C398" i="5"/>
  <c r="C399" i="5"/>
  <c r="C400" i="5"/>
  <c r="C401" i="5"/>
  <c r="C402" i="5"/>
  <c r="C403" i="5"/>
  <c r="C404" i="5"/>
  <c r="C405" i="5"/>
  <c r="C406" i="5"/>
  <c r="C407" i="5"/>
  <c r="C408" i="5"/>
  <c r="C409" i="5"/>
  <c r="C410" i="5"/>
  <c r="C411" i="5"/>
  <c r="C412" i="5"/>
  <c r="C413" i="5"/>
  <c r="C414" i="5"/>
  <c r="C415" i="5"/>
  <c r="C416" i="5"/>
  <c r="C417" i="5"/>
  <c r="C418" i="5"/>
  <c r="C419" i="5"/>
  <c r="C420" i="5"/>
  <c r="C421" i="5"/>
  <c r="C422" i="5"/>
  <c r="C423" i="5"/>
  <c r="C424" i="5"/>
  <c r="C425" i="5"/>
  <c r="C426" i="5"/>
  <c r="C427" i="5"/>
  <c r="C428" i="5"/>
  <c r="C429" i="5"/>
  <c r="C430" i="5"/>
  <c r="C431" i="5"/>
  <c r="C432" i="5"/>
  <c r="C433" i="5"/>
  <c r="C434" i="5"/>
  <c r="C435" i="5"/>
  <c r="C436" i="5"/>
  <c r="C437" i="5"/>
  <c r="C438" i="5"/>
  <c r="C439" i="5"/>
  <c r="C440" i="5"/>
  <c r="C441" i="5"/>
  <c r="C442" i="5"/>
  <c r="C443" i="5"/>
  <c r="C444" i="5"/>
  <c r="C445" i="5"/>
  <c r="C446" i="5"/>
  <c r="C447" i="5"/>
  <c r="C448" i="5"/>
  <c r="C449" i="5"/>
  <c r="C450" i="5"/>
  <c r="C451" i="5"/>
  <c r="C452" i="5"/>
  <c r="C453" i="5"/>
  <c r="C454" i="5"/>
  <c r="C455" i="5"/>
  <c r="C456" i="5"/>
  <c r="C457" i="5"/>
  <c r="C458" i="5"/>
  <c r="C459" i="5"/>
  <c r="C460" i="5"/>
  <c r="C461" i="5"/>
  <c r="C462" i="5"/>
  <c r="C463" i="5"/>
  <c r="C464" i="5"/>
  <c r="C465" i="5"/>
  <c r="C466" i="5"/>
  <c r="C467" i="5"/>
  <c r="C468" i="5"/>
  <c r="C469" i="5"/>
  <c r="C470" i="5"/>
  <c r="C471" i="5"/>
  <c r="C472" i="5"/>
  <c r="C473" i="5"/>
  <c r="C474" i="5"/>
  <c r="C475" i="5"/>
  <c r="C476" i="5"/>
  <c r="C477" i="5"/>
  <c r="C478" i="5"/>
  <c r="C479" i="5"/>
  <c r="C480" i="5"/>
  <c r="C481" i="5"/>
  <c r="C482" i="5"/>
  <c r="C483" i="5"/>
  <c r="C484" i="5"/>
  <c r="C485" i="5"/>
  <c r="C486" i="5"/>
  <c r="C487" i="5"/>
  <c r="C488" i="5"/>
  <c r="C489" i="5"/>
  <c r="C490" i="5"/>
  <c r="C491" i="5"/>
  <c r="C492" i="5"/>
  <c r="C493" i="5"/>
  <c r="C494" i="5"/>
  <c r="C495" i="5"/>
  <c r="C496" i="5"/>
  <c r="C497" i="5"/>
  <c r="C498" i="5"/>
  <c r="C499" i="5"/>
  <c r="C500" i="5"/>
  <c r="C501" i="5"/>
  <c r="C2" i="5"/>
  <c r="B101" i="5"/>
  <c r="B102" i="5"/>
  <c r="B103" i="5"/>
  <c r="B104" i="5"/>
  <c r="B105" i="5"/>
  <c r="B106" i="5"/>
  <c r="B107" i="5"/>
  <c r="B108" i="5"/>
  <c r="B109" i="5"/>
  <c r="B110" i="5"/>
  <c r="B111" i="5"/>
  <c r="B112" i="5"/>
  <c r="B113" i="5"/>
  <c r="B114" i="5"/>
  <c r="B115" i="5"/>
  <c r="B116" i="5"/>
  <c r="B117" i="5"/>
  <c r="B118" i="5"/>
  <c r="B119" i="5"/>
  <c r="B120" i="5"/>
  <c r="B121" i="5"/>
  <c r="B122" i="5"/>
  <c r="B123" i="5"/>
  <c r="B124" i="5"/>
  <c r="B125" i="5"/>
  <c r="B126" i="5"/>
  <c r="B127" i="5"/>
  <c r="B128" i="5"/>
  <c r="B129" i="5"/>
  <c r="B130" i="5"/>
  <c r="B131" i="5"/>
  <c r="B132" i="5"/>
  <c r="B133" i="5"/>
  <c r="B134" i="5"/>
  <c r="B135" i="5"/>
  <c r="B136" i="5"/>
  <c r="B137" i="5"/>
  <c r="B138" i="5"/>
  <c r="B139" i="5"/>
  <c r="B140" i="5"/>
  <c r="B141" i="5"/>
  <c r="B142" i="5"/>
  <c r="B143" i="5"/>
  <c r="B144" i="5"/>
  <c r="B145" i="5"/>
  <c r="B146" i="5"/>
  <c r="B147" i="5"/>
  <c r="B148" i="5"/>
  <c r="B149" i="5"/>
  <c r="B150" i="5"/>
  <c r="B151" i="5"/>
  <c r="B152" i="5"/>
  <c r="B153" i="5"/>
  <c r="B154" i="5"/>
  <c r="B155" i="5"/>
  <c r="B156" i="5"/>
  <c r="B157" i="5"/>
  <c r="B158" i="5"/>
  <c r="B159" i="5"/>
  <c r="B160" i="5"/>
  <c r="B161" i="5"/>
  <c r="B162" i="5"/>
  <c r="B163" i="5"/>
  <c r="B164" i="5"/>
  <c r="B165" i="5"/>
  <c r="B166" i="5"/>
  <c r="B167" i="5"/>
  <c r="B168" i="5"/>
  <c r="B169" i="5"/>
  <c r="B170" i="5"/>
  <c r="B171" i="5"/>
  <c r="B172" i="5"/>
  <c r="B173" i="5"/>
  <c r="B174" i="5"/>
  <c r="B175" i="5"/>
  <c r="B176" i="5"/>
  <c r="B177" i="5"/>
  <c r="B178" i="5"/>
  <c r="B179" i="5"/>
  <c r="B180" i="5"/>
  <c r="B181" i="5"/>
  <c r="B182" i="5"/>
  <c r="B183" i="5"/>
  <c r="B184" i="5"/>
  <c r="B185" i="5"/>
  <c r="B186" i="5"/>
  <c r="B187" i="5"/>
  <c r="B188" i="5"/>
  <c r="B189" i="5"/>
  <c r="B190" i="5"/>
  <c r="B191" i="5"/>
  <c r="B192" i="5"/>
  <c r="B193" i="5"/>
  <c r="B194" i="5"/>
  <c r="B195" i="5"/>
  <c r="B196" i="5"/>
  <c r="B197" i="5"/>
  <c r="B198" i="5"/>
  <c r="B199" i="5"/>
  <c r="B200" i="5"/>
  <c r="B201" i="5"/>
  <c r="B202" i="5"/>
  <c r="B203" i="5"/>
  <c r="B204" i="5"/>
  <c r="B205" i="5"/>
  <c r="B206" i="5"/>
  <c r="B207" i="5"/>
  <c r="B208" i="5"/>
  <c r="B209" i="5"/>
  <c r="B210" i="5"/>
  <c r="B211" i="5"/>
  <c r="B212" i="5"/>
  <c r="B213" i="5"/>
  <c r="B214" i="5"/>
  <c r="B215" i="5"/>
  <c r="B216" i="5"/>
  <c r="B217" i="5"/>
  <c r="B218" i="5"/>
  <c r="B219" i="5"/>
  <c r="B220" i="5"/>
  <c r="B221" i="5"/>
  <c r="B222" i="5"/>
  <c r="B223" i="5"/>
  <c r="B224" i="5"/>
  <c r="B225" i="5"/>
  <c r="B226" i="5"/>
  <c r="B227" i="5"/>
  <c r="B228" i="5"/>
  <c r="B229" i="5"/>
  <c r="B230" i="5"/>
  <c r="B231" i="5"/>
  <c r="B232" i="5"/>
  <c r="B233" i="5"/>
  <c r="B234" i="5"/>
  <c r="B235" i="5"/>
  <c r="B236" i="5"/>
  <c r="B237" i="5"/>
  <c r="B238" i="5"/>
  <c r="B239" i="5"/>
  <c r="B240" i="5"/>
  <c r="B241" i="5"/>
  <c r="B242" i="5"/>
  <c r="B243" i="5"/>
  <c r="B244" i="5"/>
  <c r="B245" i="5"/>
  <c r="B246" i="5"/>
  <c r="B247" i="5"/>
  <c r="B248" i="5"/>
  <c r="B249" i="5"/>
  <c r="B250" i="5"/>
  <c r="B251" i="5"/>
  <c r="B252" i="5"/>
  <c r="B253" i="5"/>
  <c r="B254" i="5"/>
  <c r="B255" i="5"/>
  <c r="B256" i="5"/>
  <c r="B257" i="5"/>
  <c r="B258" i="5"/>
  <c r="B259" i="5"/>
  <c r="B260" i="5"/>
  <c r="B261" i="5"/>
  <c r="B262" i="5"/>
  <c r="B263" i="5"/>
  <c r="B264" i="5"/>
  <c r="B265" i="5"/>
  <c r="B266" i="5"/>
  <c r="B267" i="5"/>
  <c r="B268" i="5"/>
  <c r="B269" i="5"/>
  <c r="B270" i="5"/>
  <c r="B271" i="5"/>
  <c r="B272" i="5"/>
  <c r="B273" i="5"/>
  <c r="B274" i="5"/>
  <c r="B275" i="5"/>
  <c r="B276" i="5"/>
  <c r="B277" i="5"/>
  <c r="B278" i="5"/>
  <c r="B279" i="5"/>
  <c r="B280" i="5"/>
  <c r="B281" i="5"/>
  <c r="B282" i="5"/>
  <c r="B283" i="5"/>
  <c r="B284" i="5"/>
  <c r="B285" i="5"/>
  <c r="B286" i="5"/>
  <c r="B287" i="5"/>
  <c r="B288" i="5"/>
  <c r="B289" i="5"/>
  <c r="B290" i="5"/>
  <c r="B291" i="5"/>
  <c r="B292" i="5"/>
  <c r="B293" i="5"/>
  <c r="B294" i="5"/>
  <c r="B295" i="5"/>
  <c r="B296" i="5"/>
  <c r="B297" i="5"/>
  <c r="B298" i="5"/>
  <c r="B299" i="5"/>
  <c r="B300" i="5"/>
  <c r="B301" i="5"/>
  <c r="B302" i="5"/>
  <c r="B303" i="5"/>
  <c r="B304" i="5"/>
  <c r="B305" i="5"/>
  <c r="B306" i="5"/>
  <c r="B307" i="5"/>
  <c r="B308" i="5"/>
  <c r="B309" i="5"/>
  <c r="B310" i="5"/>
  <c r="B311" i="5"/>
  <c r="B312" i="5"/>
  <c r="B313" i="5"/>
  <c r="B314" i="5"/>
  <c r="B315" i="5"/>
  <c r="B316" i="5"/>
  <c r="B317" i="5"/>
  <c r="B318" i="5"/>
  <c r="B319" i="5"/>
  <c r="B320" i="5"/>
  <c r="B321" i="5"/>
  <c r="B322" i="5"/>
  <c r="B323" i="5"/>
  <c r="B324" i="5"/>
  <c r="B325" i="5"/>
  <c r="B326" i="5"/>
  <c r="B327" i="5"/>
  <c r="B328" i="5"/>
  <c r="B329" i="5"/>
  <c r="B330" i="5"/>
  <c r="B331" i="5"/>
  <c r="B332" i="5"/>
  <c r="B333" i="5"/>
  <c r="B334" i="5"/>
  <c r="B335" i="5"/>
  <c r="B336" i="5"/>
  <c r="B337" i="5"/>
  <c r="B338" i="5"/>
  <c r="B339" i="5"/>
  <c r="B340" i="5"/>
  <c r="B341" i="5"/>
  <c r="B342" i="5"/>
  <c r="B343" i="5"/>
  <c r="B344" i="5"/>
  <c r="B345" i="5"/>
  <c r="B346" i="5"/>
  <c r="B347" i="5"/>
  <c r="B348" i="5"/>
  <c r="B349" i="5"/>
  <c r="B350" i="5"/>
  <c r="B351" i="5"/>
  <c r="B352" i="5"/>
  <c r="B353" i="5"/>
  <c r="B354" i="5"/>
  <c r="B355" i="5"/>
  <c r="B356" i="5"/>
  <c r="B357" i="5"/>
  <c r="B358" i="5"/>
  <c r="B359" i="5"/>
  <c r="B360" i="5"/>
  <c r="B361" i="5"/>
  <c r="B362" i="5"/>
  <c r="B363" i="5"/>
  <c r="B364" i="5"/>
  <c r="B365" i="5"/>
  <c r="B366" i="5"/>
  <c r="B367" i="5"/>
  <c r="B368" i="5"/>
  <c r="B369" i="5"/>
  <c r="B370" i="5"/>
  <c r="B371" i="5"/>
  <c r="B372" i="5"/>
  <c r="B373" i="5"/>
  <c r="B374" i="5"/>
  <c r="B375" i="5"/>
  <c r="B376" i="5"/>
  <c r="B377" i="5"/>
  <c r="B378" i="5"/>
  <c r="B379" i="5"/>
  <c r="B380" i="5"/>
  <c r="B381" i="5"/>
  <c r="B382" i="5"/>
  <c r="B383" i="5"/>
  <c r="B384" i="5"/>
  <c r="B385" i="5"/>
  <c r="B386" i="5"/>
  <c r="B387" i="5"/>
  <c r="B388" i="5"/>
  <c r="B389" i="5"/>
  <c r="B390" i="5"/>
  <c r="B391" i="5"/>
  <c r="B392" i="5"/>
  <c r="B393" i="5"/>
  <c r="B394" i="5"/>
  <c r="B395" i="5"/>
  <c r="B396" i="5"/>
  <c r="B397" i="5"/>
  <c r="B398" i="5"/>
  <c r="B399" i="5"/>
  <c r="B400" i="5"/>
  <c r="B401" i="5"/>
  <c r="B402" i="5"/>
  <c r="B403" i="5"/>
  <c r="B404" i="5"/>
  <c r="B405" i="5"/>
  <c r="B406" i="5"/>
  <c r="B407" i="5"/>
  <c r="B408" i="5"/>
  <c r="B409" i="5"/>
  <c r="B410" i="5"/>
  <c r="B411" i="5"/>
  <c r="B412" i="5"/>
  <c r="B413" i="5"/>
  <c r="B414" i="5"/>
  <c r="B415" i="5"/>
  <c r="B416" i="5"/>
  <c r="B417" i="5"/>
  <c r="B418" i="5"/>
  <c r="B419" i="5"/>
  <c r="B420" i="5"/>
  <c r="B421" i="5"/>
  <c r="B422" i="5"/>
  <c r="B423" i="5"/>
  <c r="B424" i="5"/>
  <c r="B425" i="5"/>
  <c r="B426" i="5"/>
  <c r="B427" i="5"/>
  <c r="B428" i="5"/>
  <c r="B429" i="5"/>
  <c r="B430" i="5"/>
  <c r="B431" i="5"/>
  <c r="B432" i="5"/>
  <c r="B433" i="5"/>
  <c r="B434" i="5"/>
  <c r="B435" i="5"/>
  <c r="B436" i="5"/>
  <c r="B437" i="5"/>
  <c r="B438" i="5"/>
  <c r="B439" i="5"/>
  <c r="B440" i="5"/>
  <c r="B441" i="5"/>
  <c r="B442" i="5"/>
  <c r="B443" i="5"/>
  <c r="B444" i="5"/>
  <c r="B445" i="5"/>
  <c r="B446" i="5"/>
  <c r="B447" i="5"/>
  <c r="B448" i="5"/>
  <c r="B449" i="5"/>
  <c r="B450" i="5"/>
  <c r="B451" i="5"/>
  <c r="B452" i="5"/>
  <c r="B453" i="5"/>
  <c r="B454" i="5"/>
  <c r="B455" i="5"/>
  <c r="B456" i="5"/>
  <c r="B457" i="5"/>
  <c r="B458" i="5"/>
  <c r="B459" i="5"/>
  <c r="B460" i="5"/>
  <c r="B461" i="5"/>
  <c r="B462" i="5"/>
  <c r="B463" i="5"/>
  <c r="B464" i="5"/>
  <c r="B465" i="5"/>
  <c r="B466" i="5"/>
  <c r="B467" i="5"/>
  <c r="B468" i="5"/>
  <c r="B469" i="5"/>
  <c r="B470" i="5"/>
  <c r="B471" i="5"/>
  <c r="B472" i="5"/>
  <c r="B473" i="5"/>
  <c r="B474" i="5"/>
  <c r="B475" i="5"/>
  <c r="B476" i="5"/>
  <c r="B477" i="5"/>
  <c r="B478" i="5"/>
  <c r="B479" i="5"/>
  <c r="B480" i="5"/>
  <c r="B481" i="5"/>
  <c r="B482" i="5"/>
  <c r="B483" i="5"/>
  <c r="B484" i="5"/>
  <c r="B485" i="5"/>
  <c r="B486" i="5"/>
  <c r="B487" i="5"/>
  <c r="B488" i="5"/>
  <c r="B489" i="5"/>
  <c r="B490" i="5"/>
  <c r="B491" i="5"/>
  <c r="B492" i="5"/>
  <c r="B493" i="5"/>
  <c r="B494" i="5"/>
  <c r="B495" i="5"/>
  <c r="B496" i="5"/>
  <c r="B497" i="5"/>
  <c r="B498" i="5"/>
  <c r="B499" i="5"/>
  <c r="B500" i="5"/>
  <c r="B501" i="5"/>
  <c r="B7" i="5"/>
  <c r="B8" i="5"/>
  <c r="B9" i="5"/>
  <c r="B10" i="5"/>
  <c r="B11" i="5"/>
  <c r="B12" i="5"/>
  <c r="B13" i="5"/>
  <c r="B14" i="5"/>
  <c r="B15" i="5"/>
  <c r="B16" i="5"/>
  <c r="B17" i="5"/>
  <c r="B18" i="5"/>
  <c r="B19" i="5"/>
  <c r="B20" i="5"/>
  <c r="B21" i="5"/>
  <c r="B22" i="5"/>
  <c r="B23" i="5"/>
  <c r="B24" i="5"/>
  <c r="B25" i="5"/>
  <c r="B26" i="5"/>
  <c r="B27" i="5"/>
  <c r="B28" i="5"/>
  <c r="B29" i="5"/>
  <c r="B30" i="5"/>
  <c r="B31" i="5"/>
  <c r="B32" i="5"/>
  <c r="B33" i="5"/>
  <c r="B34" i="5"/>
  <c r="B35" i="5"/>
  <c r="B36" i="5"/>
  <c r="B37" i="5"/>
  <c r="B38" i="5"/>
  <c r="B39" i="5"/>
  <c r="B40" i="5"/>
  <c r="B41" i="5"/>
  <c r="B42" i="5"/>
  <c r="B43" i="5"/>
  <c r="B44" i="5"/>
  <c r="B45" i="5"/>
  <c r="B46" i="5"/>
  <c r="B47" i="5"/>
  <c r="B48" i="5"/>
  <c r="B49" i="5"/>
  <c r="B50" i="5"/>
  <c r="B51" i="5"/>
  <c r="B52" i="5"/>
  <c r="B53" i="5"/>
  <c r="B54" i="5"/>
  <c r="B55" i="5"/>
  <c r="B56" i="5"/>
  <c r="B57" i="5"/>
  <c r="B58" i="5"/>
  <c r="B59" i="5"/>
  <c r="B60" i="5"/>
  <c r="B61" i="5"/>
  <c r="B62" i="5"/>
  <c r="B63" i="5"/>
  <c r="B64" i="5"/>
  <c r="B65" i="5"/>
  <c r="B66" i="5"/>
  <c r="B67" i="5"/>
  <c r="B68" i="5"/>
  <c r="B69" i="5"/>
  <c r="B70" i="5"/>
  <c r="B71" i="5"/>
  <c r="B72" i="5"/>
  <c r="B73" i="5"/>
  <c r="B74" i="5"/>
  <c r="B75" i="5"/>
  <c r="B76" i="5"/>
  <c r="B77" i="5"/>
  <c r="B78" i="5"/>
  <c r="B79" i="5"/>
  <c r="B80" i="5"/>
  <c r="B81" i="5"/>
  <c r="B82" i="5"/>
  <c r="B83" i="5"/>
  <c r="B84" i="5"/>
  <c r="B85" i="5"/>
  <c r="B86" i="5"/>
  <c r="B87" i="5"/>
  <c r="B88" i="5"/>
  <c r="B89" i="5"/>
  <c r="B90" i="5"/>
  <c r="B91" i="5"/>
  <c r="B92" i="5"/>
  <c r="B93" i="5"/>
  <c r="B94" i="5"/>
  <c r="B95" i="5"/>
  <c r="B96" i="5"/>
  <c r="B97" i="5"/>
  <c r="B98" i="5"/>
  <c r="B99" i="5"/>
  <c r="B100" i="5"/>
  <c r="B3" i="5"/>
  <c r="B4" i="5"/>
  <c r="B5" i="5"/>
  <c r="B6" i="5"/>
  <c r="B2" i="5"/>
  <c r="H4" i="3"/>
  <c r="H4" i="4"/>
  <c r="AC4" i="4" s="1"/>
  <c r="I4" i="6" s="1"/>
  <c r="H5" i="4"/>
  <c r="H6" i="4"/>
  <c r="H7" i="4"/>
  <c r="H8" i="4"/>
  <c r="H9" i="4"/>
  <c r="H10" i="4"/>
  <c r="H11" i="4"/>
  <c r="H12" i="4"/>
  <c r="H13" i="4"/>
  <c r="H14" i="4"/>
  <c r="H15" i="4"/>
  <c r="H16" i="4"/>
  <c r="H17" i="4"/>
  <c r="H18" i="4"/>
  <c r="H19" i="4"/>
  <c r="H20" i="4"/>
  <c r="H21" i="4"/>
  <c r="H22" i="4"/>
  <c r="H23" i="4"/>
  <c r="H24" i="4"/>
  <c r="H25" i="4"/>
  <c r="H26" i="4"/>
  <c r="H27" i="4"/>
  <c r="H28" i="4"/>
  <c r="H29" i="4"/>
  <c r="H30" i="4"/>
  <c r="H31" i="4"/>
  <c r="H32" i="4"/>
  <c r="H33" i="4"/>
  <c r="H34" i="4"/>
  <c r="H35" i="4"/>
  <c r="H36" i="4"/>
  <c r="H37" i="4"/>
  <c r="H38" i="4"/>
  <c r="H39" i="4"/>
  <c r="H40" i="4"/>
  <c r="H41" i="4"/>
  <c r="H42" i="4"/>
  <c r="H43" i="4"/>
  <c r="H44" i="4"/>
  <c r="H45" i="4"/>
  <c r="H46" i="4"/>
  <c r="H47" i="4"/>
  <c r="H48" i="4"/>
  <c r="H49" i="4"/>
  <c r="H50" i="4"/>
  <c r="H51" i="4"/>
  <c r="H52" i="4"/>
  <c r="H53" i="4"/>
  <c r="H54" i="4"/>
  <c r="H55" i="4"/>
  <c r="H56" i="4"/>
  <c r="H57" i="4"/>
  <c r="H58" i="4"/>
  <c r="H59" i="4"/>
  <c r="H60" i="4"/>
  <c r="H61" i="4"/>
  <c r="H62" i="4"/>
  <c r="H63" i="4"/>
  <c r="AC63" i="4" s="1"/>
  <c r="I63" i="6" s="1"/>
  <c r="H64" i="4"/>
  <c r="H65" i="4"/>
  <c r="H66" i="4"/>
  <c r="H67" i="4"/>
  <c r="H68" i="4"/>
  <c r="AC68" i="4" s="1"/>
  <c r="I68" i="6" s="1"/>
  <c r="H69" i="4"/>
  <c r="AC69" i="4" s="1"/>
  <c r="I69" i="6" s="1"/>
  <c r="H70" i="4"/>
  <c r="H71" i="4"/>
  <c r="AC71" i="4" s="1"/>
  <c r="I71" i="6" s="1"/>
  <c r="H72" i="4"/>
  <c r="H73" i="4"/>
  <c r="H74" i="4"/>
  <c r="H75" i="4"/>
  <c r="H76" i="4"/>
  <c r="AC76" i="4" s="1"/>
  <c r="I76" i="6" s="1"/>
  <c r="H77" i="4"/>
  <c r="H78" i="4"/>
  <c r="H79" i="4"/>
  <c r="AC79" i="4" s="1"/>
  <c r="I79" i="6" s="1"/>
  <c r="H80" i="4"/>
  <c r="H81" i="4"/>
  <c r="H82" i="4"/>
  <c r="AC82" i="4" s="1"/>
  <c r="I82" i="6" s="1"/>
  <c r="H83" i="4"/>
  <c r="H84" i="4"/>
  <c r="AC84" i="4" s="1"/>
  <c r="I84" i="6" s="1"/>
  <c r="H85" i="4"/>
  <c r="H86" i="4"/>
  <c r="H87" i="4"/>
  <c r="H88" i="4"/>
  <c r="H89" i="4"/>
  <c r="H90" i="4"/>
  <c r="H91" i="4"/>
  <c r="H92" i="4"/>
  <c r="H93" i="4"/>
  <c r="H94" i="4"/>
  <c r="H95" i="4"/>
  <c r="H96" i="4"/>
  <c r="H97" i="4"/>
  <c r="AC97" i="4" s="1"/>
  <c r="I97" i="6" s="1"/>
  <c r="H98" i="4"/>
  <c r="H99" i="4"/>
  <c r="H100" i="4"/>
  <c r="AC100" i="4" s="1"/>
  <c r="I100" i="6" s="1"/>
  <c r="H101" i="4"/>
  <c r="H102" i="4"/>
  <c r="H103" i="4"/>
  <c r="H104" i="4"/>
  <c r="H105" i="4"/>
  <c r="H106" i="4"/>
  <c r="H107" i="4"/>
  <c r="H108" i="4"/>
  <c r="H109" i="4"/>
  <c r="H110" i="4"/>
  <c r="H111" i="4"/>
  <c r="H112" i="4"/>
  <c r="H113" i="4"/>
  <c r="H114" i="4"/>
  <c r="H115" i="4"/>
  <c r="H116" i="4"/>
  <c r="H117" i="4"/>
  <c r="H118" i="4"/>
  <c r="H119" i="4"/>
  <c r="H120" i="4"/>
  <c r="H121" i="4"/>
  <c r="H122" i="4"/>
  <c r="H123" i="4"/>
  <c r="H124" i="4"/>
  <c r="H125" i="4"/>
  <c r="H126" i="4"/>
  <c r="H127" i="4"/>
  <c r="H128" i="4"/>
  <c r="H129" i="4"/>
  <c r="H130" i="4"/>
  <c r="H131" i="4"/>
  <c r="H132" i="4"/>
  <c r="H133" i="4"/>
  <c r="H134" i="4"/>
  <c r="H135" i="4"/>
  <c r="H136" i="4"/>
  <c r="H137" i="4"/>
  <c r="H138" i="4"/>
  <c r="H139" i="4"/>
  <c r="H140" i="4"/>
  <c r="H141" i="4"/>
  <c r="H142" i="4"/>
  <c r="H143" i="4"/>
  <c r="H144" i="4"/>
  <c r="H145" i="4"/>
  <c r="H146" i="4"/>
  <c r="H147" i="4"/>
  <c r="H148" i="4"/>
  <c r="H149" i="4"/>
  <c r="H150" i="4"/>
  <c r="H151" i="4"/>
  <c r="H152" i="4"/>
  <c r="H153" i="4"/>
  <c r="H154" i="4"/>
  <c r="H155" i="4"/>
  <c r="H156" i="4"/>
  <c r="H157" i="4"/>
  <c r="H158" i="4"/>
  <c r="H159" i="4"/>
  <c r="H160" i="4"/>
  <c r="H161" i="4"/>
  <c r="H162" i="4"/>
  <c r="H163" i="4"/>
  <c r="H164" i="4"/>
  <c r="H165" i="4"/>
  <c r="H166" i="4"/>
  <c r="H167" i="4"/>
  <c r="H168" i="4"/>
  <c r="H169" i="4"/>
  <c r="H170" i="4"/>
  <c r="H171" i="4"/>
  <c r="H172" i="4"/>
  <c r="H173" i="4"/>
  <c r="H174" i="4"/>
  <c r="H175" i="4"/>
  <c r="H176" i="4"/>
  <c r="H177" i="4"/>
  <c r="H178" i="4"/>
  <c r="H179" i="4"/>
  <c r="H180" i="4"/>
  <c r="H181" i="4"/>
  <c r="H182" i="4"/>
  <c r="H183" i="4"/>
  <c r="H184" i="4"/>
  <c r="H185" i="4"/>
  <c r="H186" i="4"/>
  <c r="H187" i="4"/>
  <c r="H188" i="4"/>
  <c r="H189" i="4"/>
  <c r="H190" i="4"/>
  <c r="H191" i="4"/>
  <c r="H192" i="4"/>
  <c r="H193" i="4"/>
  <c r="H194" i="4"/>
  <c r="H195" i="4"/>
  <c r="H196" i="4"/>
  <c r="H197" i="4"/>
  <c r="H198" i="4"/>
  <c r="H199" i="4"/>
  <c r="H200" i="4"/>
  <c r="H201" i="4"/>
  <c r="H202" i="4"/>
  <c r="H203" i="4"/>
  <c r="H204" i="4"/>
  <c r="H205" i="4"/>
  <c r="H206" i="4"/>
  <c r="H207" i="4"/>
  <c r="H208" i="4"/>
  <c r="H209" i="4"/>
  <c r="H210" i="4"/>
  <c r="H211" i="4"/>
  <c r="H212" i="4"/>
  <c r="H213" i="4"/>
  <c r="H214" i="4"/>
  <c r="H215" i="4"/>
  <c r="H216" i="4"/>
  <c r="H217" i="4"/>
  <c r="H218" i="4"/>
  <c r="H219" i="4"/>
  <c r="H220" i="4"/>
  <c r="H221" i="4"/>
  <c r="H222" i="4"/>
  <c r="H223" i="4"/>
  <c r="H224" i="4"/>
  <c r="H225" i="4"/>
  <c r="H226" i="4"/>
  <c r="H227" i="4"/>
  <c r="H228" i="4"/>
  <c r="H229" i="4"/>
  <c r="H230" i="4"/>
  <c r="H231" i="4"/>
  <c r="H232" i="4"/>
  <c r="H233" i="4"/>
  <c r="H234" i="4"/>
  <c r="H235" i="4"/>
  <c r="H236" i="4"/>
  <c r="H237" i="4"/>
  <c r="H238" i="4"/>
  <c r="H239" i="4"/>
  <c r="H240" i="4"/>
  <c r="H241" i="4"/>
  <c r="H242" i="4"/>
  <c r="H243" i="4"/>
  <c r="H244" i="4"/>
  <c r="H245" i="4"/>
  <c r="H246" i="4"/>
  <c r="H247" i="4"/>
  <c r="H248" i="4"/>
  <c r="H249" i="4"/>
  <c r="H250" i="4"/>
  <c r="H251" i="4"/>
  <c r="H252" i="4"/>
  <c r="H253" i="4"/>
  <c r="H254" i="4"/>
  <c r="H255" i="4"/>
  <c r="H256" i="4"/>
  <c r="H257" i="4"/>
  <c r="H258" i="4"/>
  <c r="H259" i="4"/>
  <c r="H260" i="4"/>
  <c r="H261" i="4"/>
  <c r="H262" i="4"/>
  <c r="H263" i="4"/>
  <c r="H264" i="4"/>
  <c r="H265" i="4"/>
  <c r="H266" i="4"/>
  <c r="H267" i="4"/>
  <c r="H268" i="4"/>
  <c r="H269" i="4"/>
  <c r="H270" i="4"/>
  <c r="H271" i="4"/>
  <c r="H272" i="4"/>
  <c r="H273" i="4"/>
  <c r="H274" i="4"/>
  <c r="H275" i="4"/>
  <c r="H276" i="4"/>
  <c r="H277" i="4"/>
  <c r="H278" i="4"/>
  <c r="H279" i="4"/>
  <c r="H280" i="4"/>
  <c r="H281" i="4"/>
  <c r="H282" i="4"/>
  <c r="H283" i="4"/>
  <c r="H284" i="4"/>
  <c r="H285" i="4"/>
  <c r="H286" i="4"/>
  <c r="H287" i="4"/>
  <c r="H288" i="4"/>
  <c r="H289" i="4"/>
  <c r="H290" i="4"/>
  <c r="H291" i="4"/>
  <c r="H292" i="4"/>
  <c r="H293" i="4"/>
  <c r="H294" i="4"/>
  <c r="H295" i="4"/>
  <c r="H296" i="4"/>
  <c r="H297" i="4"/>
  <c r="H298" i="4"/>
  <c r="H299" i="4"/>
  <c r="H300" i="4"/>
  <c r="H301" i="4"/>
  <c r="H302" i="4"/>
  <c r="H303" i="4"/>
  <c r="H304" i="4"/>
  <c r="H305" i="4"/>
  <c r="H306" i="4"/>
  <c r="H307" i="4"/>
  <c r="H308" i="4"/>
  <c r="H309" i="4"/>
  <c r="H310" i="4"/>
  <c r="H311" i="4"/>
  <c r="H312" i="4"/>
  <c r="H313" i="4"/>
  <c r="H314" i="4"/>
  <c r="H315" i="4"/>
  <c r="H316" i="4"/>
  <c r="H317" i="4"/>
  <c r="H318" i="4"/>
  <c r="H319" i="4"/>
  <c r="H320" i="4"/>
  <c r="H321" i="4"/>
  <c r="H322" i="4"/>
  <c r="H323" i="4"/>
  <c r="H324" i="4"/>
  <c r="H325" i="4"/>
  <c r="H326" i="4"/>
  <c r="H327" i="4"/>
  <c r="H328" i="4"/>
  <c r="H329" i="4"/>
  <c r="H330" i="4"/>
  <c r="H331" i="4"/>
  <c r="H332" i="4"/>
  <c r="H333" i="4"/>
  <c r="H334" i="4"/>
  <c r="H335" i="4"/>
  <c r="H336" i="4"/>
  <c r="H337" i="4"/>
  <c r="H338" i="4"/>
  <c r="H339" i="4"/>
  <c r="H340" i="4"/>
  <c r="H341" i="4"/>
  <c r="H342" i="4"/>
  <c r="H343" i="4"/>
  <c r="H344" i="4"/>
  <c r="H345" i="4"/>
  <c r="H346" i="4"/>
  <c r="H347" i="4"/>
  <c r="H348" i="4"/>
  <c r="H349" i="4"/>
  <c r="H350" i="4"/>
  <c r="H351" i="4"/>
  <c r="H352" i="4"/>
  <c r="H353" i="4"/>
  <c r="H354" i="4"/>
  <c r="H355" i="4"/>
  <c r="H356" i="4"/>
  <c r="H357" i="4"/>
  <c r="H358" i="4"/>
  <c r="H359" i="4"/>
  <c r="H360" i="4"/>
  <c r="H361" i="4"/>
  <c r="H362" i="4"/>
  <c r="H363" i="4"/>
  <c r="H364" i="4"/>
  <c r="H365" i="4"/>
  <c r="H366" i="4"/>
  <c r="H367" i="4"/>
  <c r="H368" i="4"/>
  <c r="H369" i="4"/>
  <c r="H370" i="4"/>
  <c r="H371" i="4"/>
  <c r="H372" i="4"/>
  <c r="H373" i="4"/>
  <c r="H374" i="4"/>
  <c r="H375" i="4"/>
  <c r="H376" i="4"/>
  <c r="H377" i="4"/>
  <c r="H378" i="4"/>
  <c r="H379" i="4"/>
  <c r="H380" i="4"/>
  <c r="H381" i="4"/>
  <c r="H382" i="4"/>
  <c r="H383" i="4"/>
  <c r="H384" i="4"/>
  <c r="H385" i="4"/>
  <c r="H386" i="4"/>
  <c r="H387" i="4"/>
  <c r="H388" i="4"/>
  <c r="H389" i="4"/>
  <c r="H390" i="4"/>
  <c r="H391" i="4"/>
  <c r="H392" i="4"/>
  <c r="H393" i="4"/>
  <c r="H394" i="4"/>
  <c r="H395" i="4"/>
  <c r="H396" i="4"/>
  <c r="H397" i="4"/>
  <c r="H398" i="4"/>
  <c r="H399" i="4"/>
  <c r="H400" i="4"/>
  <c r="H401" i="4"/>
  <c r="H402" i="4"/>
  <c r="H403" i="4"/>
  <c r="H404" i="4"/>
  <c r="H405" i="4"/>
  <c r="H406" i="4"/>
  <c r="H407" i="4"/>
  <c r="H408" i="4"/>
  <c r="H409" i="4"/>
  <c r="H410" i="4"/>
  <c r="H411" i="4"/>
  <c r="H412" i="4"/>
  <c r="H413" i="4"/>
  <c r="H414" i="4"/>
  <c r="H415" i="4"/>
  <c r="H416" i="4"/>
  <c r="H417" i="4"/>
  <c r="H418" i="4"/>
  <c r="H419" i="4"/>
  <c r="H420" i="4"/>
  <c r="H421" i="4"/>
  <c r="H422" i="4"/>
  <c r="H423" i="4"/>
  <c r="H424" i="4"/>
  <c r="H425" i="4"/>
  <c r="H426" i="4"/>
  <c r="H427" i="4"/>
  <c r="H428" i="4"/>
  <c r="H429" i="4"/>
  <c r="H430" i="4"/>
  <c r="H431" i="4"/>
  <c r="H432" i="4"/>
  <c r="H433" i="4"/>
  <c r="H434" i="4"/>
  <c r="H435" i="4"/>
  <c r="H436" i="4"/>
  <c r="H437" i="4"/>
  <c r="H438" i="4"/>
  <c r="H439" i="4"/>
  <c r="H440" i="4"/>
  <c r="H441" i="4"/>
  <c r="H442" i="4"/>
  <c r="H443" i="4"/>
  <c r="H444" i="4"/>
  <c r="H445" i="4"/>
  <c r="H446" i="4"/>
  <c r="H447" i="4"/>
  <c r="H448" i="4"/>
  <c r="H449" i="4"/>
  <c r="H450" i="4"/>
  <c r="H451" i="4"/>
  <c r="H452" i="4"/>
  <c r="H453" i="4"/>
  <c r="H454" i="4"/>
  <c r="H455" i="4"/>
  <c r="H456" i="4"/>
  <c r="H457" i="4"/>
  <c r="H458" i="4"/>
  <c r="H459" i="4"/>
  <c r="H460" i="4"/>
  <c r="H461" i="4"/>
  <c r="H462" i="4"/>
  <c r="H463" i="4"/>
  <c r="H464" i="4"/>
  <c r="H465" i="4"/>
  <c r="H466" i="4"/>
  <c r="H467" i="4"/>
  <c r="H468" i="4"/>
  <c r="H469" i="4"/>
  <c r="H470" i="4"/>
  <c r="H471" i="4"/>
  <c r="H472" i="4"/>
  <c r="H473" i="4"/>
  <c r="H474" i="4"/>
  <c r="H475" i="4"/>
  <c r="H476" i="4"/>
  <c r="H477" i="4"/>
  <c r="H478" i="4"/>
  <c r="H479" i="4"/>
  <c r="H480" i="4"/>
  <c r="H481" i="4"/>
  <c r="H482" i="4"/>
  <c r="H483" i="4"/>
  <c r="H484" i="4"/>
  <c r="H485" i="4"/>
  <c r="H486" i="4"/>
  <c r="H487" i="4"/>
  <c r="H488" i="4"/>
  <c r="H489" i="4"/>
  <c r="H490" i="4"/>
  <c r="H491" i="4"/>
  <c r="H492" i="4"/>
  <c r="H493" i="4"/>
  <c r="H494" i="4"/>
  <c r="H495" i="4"/>
  <c r="H496" i="4"/>
  <c r="H497" i="4"/>
  <c r="H498" i="4"/>
  <c r="H499" i="4"/>
  <c r="H500" i="4"/>
  <c r="H3" i="4"/>
  <c r="H2" i="4"/>
  <c r="E103" i="4"/>
  <c r="E104" i="4"/>
  <c r="E105" i="4"/>
  <c r="E106" i="4"/>
  <c r="E107" i="4"/>
  <c r="E108" i="4"/>
  <c r="E109" i="4"/>
  <c r="E110" i="4"/>
  <c r="E111" i="4"/>
  <c r="E112" i="4"/>
  <c r="Z112" i="4" s="1"/>
  <c r="AU112" i="4" s="1"/>
  <c r="E113" i="4"/>
  <c r="E114" i="4"/>
  <c r="E115" i="4"/>
  <c r="E116" i="4"/>
  <c r="E117" i="4"/>
  <c r="E118" i="4"/>
  <c r="E119" i="4"/>
  <c r="E120" i="4"/>
  <c r="E121" i="4"/>
  <c r="E122" i="4"/>
  <c r="E123" i="4"/>
  <c r="E124" i="4"/>
  <c r="E125" i="4"/>
  <c r="E126" i="4"/>
  <c r="E127" i="4"/>
  <c r="E128" i="4"/>
  <c r="E129" i="4"/>
  <c r="E130" i="4"/>
  <c r="E131" i="4"/>
  <c r="E132" i="4"/>
  <c r="E133" i="4"/>
  <c r="E134" i="4"/>
  <c r="E135" i="4"/>
  <c r="E136" i="4"/>
  <c r="E137" i="4"/>
  <c r="E138" i="4"/>
  <c r="E139" i="4"/>
  <c r="E140" i="4"/>
  <c r="E141" i="4"/>
  <c r="E142" i="4"/>
  <c r="E143" i="4"/>
  <c r="E144" i="4"/>
  <c r="E145" i="4"/>
  <c r="E146" i="4"/>
  <c r="E147" i="4"/>
  <c r="E148" i="4"/>
  <c r="E149" i="4"/>
  <c r="E150" i="4"/>
  <c r="E151" i="4"/>
  <c r="E152" i="4"/>
  <c r="E153" i="4"/>
  <c r="E154" i="4"/>
  <c r="E155" i="4"/>
  <c r="E156" i="4"/>
  <c r="E157" i="4"/>
  <c r="E158" i="4"/>
  <c r="E159" i="4"/>
  <c r="E160" i="4"/>
  <c r="E161" i="4"/>
  <c r="E162" i="4"/>
  <c r="E163" i="4"/>
  <c r="E164" i="4"/>
  <c r="E165" i="4"/>
  <c r="E166" i="4"/>
  <c r="E167" i="4"/>
  <c r="E168" i="4"/>
  <c r="E169" i="4"/>
  <c r="E170" i="4"/>
  <c r="E171" i="4"/>
  <c r="E172" i="4"/>
  <c r="E173" i="4"/>
  <c r="E174" i="4"/>
  <c r="E175" i="4"/>
  <c r="E176" i="4"/>
  <c r="E177" i="4"/>
  <c r="E178" i="4"/>
  <c r="E179" i="4"/>
  <c r="E180" i="4"/>
  <c r="E181" i="4"/>
  <c r="E182" i="4"/>
  <c r="E183" i="4"/>
  <c r="E184" i="4"/>
  <c r="E185" i="4"/>
  <c r="E186" i="4"/>
  <c r="E187" i="4"/>
  <c r="E188" i="4"/>
  <c r="E189" i="4"/>
  <c r="E190" i="4"/>
  <c r="E191" i="4"/>
  <c r="E192" i="4"/>
  <c r="E193" i="4"/>
  <c r="E194" i="4"/>
  <c r="E195" i="4"/>
  <c r="E196" i="4"/>
  <c r="E197" i="4"/>
  <c r="E198" i="4"/>
  <c r="E199" i="4"/>
  <c r="E200" i="4"/>
  <c r="E201" i="4"/>
  <c r="E202" i="4"/>
  <c r="E203" i="4"/>
  <c r="E204" i="4"/>
  <c r="E205" i="4"/>
  <c r="E206" i="4"/>
  <c r="E207" i="4"/>
  <c r="E208" i="4"/>
  <c r="E209" i="4"/>
  <c r="E210" i="4"/>
  <c r="E211" i="4"/>
  <c r="E212" i="4"/>
  <c r="E213" i="4"/>
  <c r="E214" i="4"/>
  <c r="E215" i="4"/>
  <c r="E216" i="4"/>
  <c r="E217" i="4"/>
  <c r="E218" i="4"/>
  <c r="E219" i="4"/>
  <c r="E220" i="4"/>
  <c r="E221" i="4"/>
  <c r="E222" i="4"/>
  <c r="E223" i="4"/>
  <c r="E224" i="4"/>
  <c r="E225" i="4"/>
  <c r="E226" i="4"/>
  <c r="E227" i="4"/>
  <c r="E228" i="4"/>
  <c r="E229" i="4"/>
  <c r="E230" i="4"/>
  <c r="E231" i="4"/>
  <c r="E232" i="4"/>
  <c r="E233" i="4"/>
  <c r="E234" i="4"/>
  <c r="E235" i="4"/>
  <c r="E236" i="4"/>
  <c r="E237" i="4"/>
  <c r="E238" i="4"/>
  <c r="E239" i="4"/>
  <c r="E240" i="4"/>
  <c r="E241" i="4"/>
  <c r="E242" i="4"/>
  <c r="E243" i="4"/>
  <c r="E244" i="4"/>
  <c r="E245" i="4"/>
  <c r="E246" i="4"/>
  <c r="E247" i="4"/>
  <c r="E248" i="4"/>
  <c r="E249" i="4"/>
  <c r="E250" i="4"/>
  <c r="E251" i="4"/>
  <c r="E252" i="4"/>
  <c r="E253" i="4"/>
  <c r="E254" i="4"/>
  <c r="E255" i="4"/>
  <c r="E256" i="4"/>
  <c r="E257" i="4"/>
  <c r="E258" i="4"/>
  <c r="E259" i="4"/>
  <c r="E260" i="4"/>
  <c r="E261" i="4"/>
  <c r="E262" i="4"/>
  <c r="E263" i="4"/>
  <c r="E264" i="4"/>
  <c r="E265" i="4"/>
  <c r="E266" i="4"/>
  <c r="E267" i="4"/>
  <c r="E268" i="4"/>
  <c r="E269" i="4"/>
  <c r="E270" i="4"/>
  <c r="E271" i="4"/>
  <c r="E272" i="4"/>
  <c r="E273" i="4"/>
  <c r="E274" i="4"/>
  <c r="E275" i="4"/>
  <c r="E276" i="4"/>
  <c r="E277" i="4"/>
  <c r="E278" i="4"/>
  <c r="E279" i="4"/>
  <c r="E280" i="4"/>
  <c r="E281" i="4"/>
  <c r="E282" i="4"/>
  <c r="E283" i="4"/>
  <c r="E284" i="4"/>
  <c r="E285" i="4"/>
  <c r="E286" i="4"/>
  <c r="E287" i="4"/>
  <c r="E288" i="4"/>
  <c r="E289" i="4"/>
  <c r="E290" i="4"/>
  <c r="E291" i="4"/>
  <c r="E292" i="4"/>
  <c r="E293" i="4"/>
  <c r="E294" i="4"/>
  <c r="E295" i="4"/>
  <c r="E296" i="4"/>
  <c r="E297" i="4"/>
  <c r="E298" i="4"/>
  <c r="E299" i="4"/>
  <c r="E300" i="4"/>
  <c r="E301" i="4"/>
  <c r="E302" i="4"/>
  <c r="E303" i="4"/>
  <c r="E304" i="4"/>
  <c r="E305" i="4"/>
  <c r="E306" i="4"/>
  <c r="E307" i="4"/>
  <c r="E308" i="4"/>
  <c r="E309" i="4"/>
  <c r="E310" i="4"/>
  <c r="E311" i="4"/>
  <c r="E312" i="4"/>
  <c r="E313" i="4"/>
  <c r="E314" i="4"/>
  <c r="E315" i="4"/>
  <c r="E316" i="4"/>
  <c r="E317" i="4"/>
  <c r="E318" i="4"/>
  <c r="E319" i="4"/>
  <c r="E320" i="4"/>
  <c r="E321" i="4"/>
  <c r="E322" i="4"/>
  <c r="E323" i="4"/>
  <c r="E324" i="4"/>
  <c r="E325" i="4"/>
  <c r="E326" i="4"/>
  <c r="E327" i="4"/>
  <c r="E328" i="4"/>
  <c r="E329" i="4"/>
  <c r="E330" i="4"/>
  <c r="E331" i="4"/>
  <c r="E332" i="4"/>
  <c r="E333" i="4"/>
  <c r="E334" i="4"/>
  <c r="E335" i="4"/>
  <c r="E336" i="4"/>
  <c r="E337" i="4"/>
  <c r="E338" i="4"/>
  <c r="E339" i="4"/>
  <c r="E340" i="4"/>
  <c r="E341" i="4"/>
  <c r="E342" i="4"/>
  <c r="E343" i="4"/>
  <c r="E344" i="4"/>
  <c r="E345" i="4"/>
  <c r="E346" i="4"/>
  <c r="E347" i="4"/>
  <c r="E348" i="4"/>
  <c r="E349" i="4"/>
  <c r="E350" i="4"/>
  <c r="E351" i="4"/>
  <c r="E352" i="4"/>
  <c r="E353" i="4"/>
  <c r="E354" i="4"/>
  <c r="E355" i="4"/>
  <c r="E356" i="4"/>
  <c r="E357" i="4"/>
  <c r="E358" i="4"/>
  <c r="E359" i="4"/>
  <c r="E360" i="4"/>
  <c r="E361" i="4"/>
  <c r="E362" i="4"/>
  <c r="E363" i="4"/>
  <c r="E364" i="4"/>
  <c r="E365" i="4"/>
  <c r="E366" i="4"/>
  <c r="E367" i="4"/>
  <c r="E368" i="4"/>
  <c r="E369" i="4"/>
  <c r="E370" i="4"/>
  <c r="E371" i="4"/>
  <c r="E372" i="4"/>
  <c r="E373" i="4"/>
  <c r="E374" i="4"/>
  <c r="E375" i="4"/>
  <c r="E376" i="4"/>
  <c r="E377" i="4"/>
  <c r="E378" i="4"/>
  <c r="E379" i="4"/>
  <c r="E380" i="4"/>
  <c r="E381" i="4"/>
  <c r="E382" i="4"/>
  <c r="E383" i="4"/>
  <c r="E384" i="4"/>
  <c r="E385" i="4"/>
  <c r="E386" i="4"/>
  <c r="E387" i="4"/>
  <c r="E388" i="4"/>
  <c r="E389" i="4"/>
  <c r="E390" i="4"/>
  <c r="E391" i="4"/>
  <c r="E392" i="4"/>
  <c r="E393" i="4"/>
  <c r="E394" i="4"/>
  <c r="E395" i="4"/>
  <c r="E396" i="4"/>
  <c r="E397" i="4"/>
  <c r="E398" i="4"/>
  <c r="E399" i="4"/>
  <c r="E400" i="4"/>
  <c r="E401" i="4"/>
  <c r="E402" i="4"/>
  <c r="E403" i="4"/>
  <c r="E404" i="4"/>
  <c r="E405" i="4"/>
  <c r="E406" i="4"/>
  <c r="E407" i="4"/>
  <c r="E408" i="4"/>
  <c r="E409" i="4"/>
  <c r="E410" i="4"/>
  <c r="E411" i="4"/>
  <c r="E412" i="4"/>
  <c r="E413" i="4"/>
  <c r="E414" i="4"/>
  <c r="E415" i="4"/>
  <c r="E416" i="4"/>
  <c r="E417" i="4"/>
  <c r="E418" i="4"/>
  <c r="E419" i="4"/>
  <c r="E420" i="4"/>
  <c r="E421" i="4"/>
  <c r="E422" i="4"/>
  <c r="E423" i="4"/>
  <c r="E424" i="4"/>
  <c r="E425" i="4"/>
  <c r="E426" i="4"/>
  <c r="E427" i="4"/>
  <c r="E428" i="4"/>
  <c r="E429" i="4"/>
  <c r="E430" i="4"/>
  <c r="E431" i="4"/>
  <c r="E432" i="4"/>
  <c r="E433" i="4"/>
  <c r="E434" i="4"/>
  <c r="E435" i="4"/>
  <c r="E436" i="4"/>
  <c r="E437" i="4"/>
  <c r="E438" i="4"/>
  <c r="E439" i="4"/>
  <c r="E440" i="4"/>
  <c r="E441" i="4"/>
  <c r="E442" i="4"/>
  <c r="E443" i="4"/>
  <c r="E444" i="4"/>
  <c r="E445" i="4"/>
  <c r="E446" i="4"/>
  <c r="E447" i="4"/>
  <c r="E448" i="4"/>
  <c r="E449" i="4"/>
  <c r="E450" i="4"/>
  <c r="E451" i="4"/>
  <c r="E452" i="4"/>
  <c r="E453" i="4"/>
  <c r="E454" i="4"/>
  <c r="E455" i="4"/>
  <c r="E456" i="4"/>
  <c r="E457" i="4"/>
  <c r="E458" i="4"/>
  <c r="E459" i="4"/>
  <c r="E460" i="4"/>
  <c r="E461" i="4"/>
  <c r="E462" i="4"/>
  <c r="E463" i="4"/>
  <c r="E464" i="4"/>
  <c r="E465" i="4"/>
  <c r="E466" i="4"/>
  <c r="E467" i="4"/>
  <c r="E468" i="4"/>
  <c r="E469" i="4"/>
  <c r="E470" i="4"/>
  <c r="E471" i="4"/>
  <c r="E472" i="4"/>
  <c r="E473" i="4"/>
  <c r="E474" i="4"/>
  <c r="E475" i="4"/>
  <c r="E476" i="4"/>
  <c r="E477" i="4"/>
  <c r="E478" i="4"/>
  <c r="E479" i="4"/>
  <c r="E480" i="4"/>
  <c r="E481" i="4"/>
  <c r="E482" i="4"/>
  <c r="E483" i="4"/>
  <c r="E484" i="4"/>
  <c r="E485" i="4"/>
  <c r="E486" i="4"/>
  <c r="E487" i="4"/>
  <c r="E488" i="4"/>
  <c r="E489" i="4"/>
  <c r="E490" i="4"/>
  <c r="E491" i="4"/>
  <c r="E492" i="4"/>
  <c r="E493" i="4"/>
  <c r="E494" i="4"/>
  <c r="E495" i="4"/>
  <c r="E496" i="4"/>
  <c r="E497" i="4"/>
  <c r="E498" i="4"/>
  <c r="E499" i="4"/>
  <c r="E500" i="4"/>
  <c r="E101" i="4"/>
  <c r="E102" i="4"/>
  <c r="E5" i="4"/>
  <c r="E6" i="4"/>
  <c r="E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Z69" i="4" s="1"/>
  <c r="F69" i="6" s="1"/>
  <c r="E70" i="4"/>
  <c r="Z70" i="4" s="1"/>
  <c r="F70" i="6" s="1"/>
  <c r="E71" i="4"/>
  <c r="E72" i="4"/>
  <c r="E73" i="4"/>
  <c r="E74" i="4"/>
  <c r="E75" i="4"/>
  <c r="E76" i="4"/>
  <c r="E77" i="4"/>
  <c r="Z77" i="4" s="1"/>
  <c r="F77" i="6" s="1"/>
  <c r="E78" i="4"/>
  <c r="Z78" i="4" s="1"/>
  <c r="F78" i="6" s="1"/>
  <c r="E79" i="4"/>
  <c r="Z79" i="4" s="1"/>
  <c r="F79" i="6" s="1"/>
  <c r="E80" i="4"/>
  <c r="E81" i="4"/>
  <c r="E82" i="4"/>
  <c r="Z82" i="4" s="1"/>
  <c r="F82" i="6" s="1"/>
  <c r="E83" i="4"/>
  <c r="Z83" i="4" s="1"/>
  <c r="F83" i="6" s="1"/>
  <c r="E84" i="4"/>
  <c r="Z84" i="4" s="1"/>
  <c r="F84" i="6" s="1"/>
  <c r="E85" i="4"/>
  <c r="E86" i="4"/>
  <c r="E87" i="4"/>
  <c r="E88" i="4"/>
  <c r="G88" i="4" s="1"/>
  <c r="E89" i="4"/>
  <c r="E90" i="4"/>
  <c r="E91" i="4"/>
  <c r="E92" i="4"/>
  <c r="E93" i="4"/>
  <c r="E94" i="4"/>
  <c r="E95" i="4"/>
  <c r="E96" i="4"/>
  <c r="G96" i="4" s="1"/>
  <c r="E97" i="4"/>
  <c r="Z97" i="4" s="1"/>
  <c r="F97" i="6" s="1"/>
  <c r="E98" i="4"/>
  <c r="E99" i="4"/>
  <c r="E100" i="4"/>
  <c r="E3" i="4"/>
  <c r="E4" i="4"/>
  <c r="Z4" i="4" s="1"/>
  <c r="F4" i="6" s="1"/>
  <c r="E2" i="4"/>
  <c r="B103" i="4"/>
  <c r="B104" i="4"/>
  <c r="B105" i="4"/>
  <c r="B106" i="4"/>
  <c r="B107" i="4"/>
  <c r="B108" i="4"/>
  <c r="B109" i="4"/>
  <c r="B110" i="4"/>
  <c r="B111" i="4"/>
  <c r="B112" i="4"/>
  <c r="W112" i="4" s="1"/>
  <c r="AR112" i="4" s="1"/>
  <c r="B113" i="4"/>
  <c r="B114" i="4"/>
  <c r="B115" i="4"/>
  <c r="B116" i="4"/>
  <c r="B117" i="4"/>
  <c r="B118" i="4"/>
  <c r="B119" i="4"/>
  <c r="B120" i="4"/>
  <c r="B121" i="4"/>
  <c r="B122" i="4"/>
  <c r="B123" i="4"/>
  <c r="B124" i="4"/>
  <c r="B125" i="4"/>
  <c r="B126" i="4"/>
  <c r="B127" i="4"/>
  <c r="B128" i="4"/>
  <c r="B129" i="4"/>
  <c r="B130" i="4"/>
  <c r="B131" i="4"/>
  <c r="B132" i="4"/>
  <c r="B133" i="4"/>
  <c r="B134" i="4"/>
  <c r="B135" i="4"/>
  <c r="B136" i="4"/>
  <c r="B137" i="4"/>
  <c r="B138" i="4"/>
  <c r="B139" i="4"/>
  <c r="B140" i="4"/>
  <c r="B141" i="4"/>
  <c r="B142" i="4"/>
  <c r="B143" i="4"/>
  <c r="B144" i="4"/>
  <c r="B145" i="4"/>
  <c r="B146" i="4"/>
  <c r="B147" i="4"/>
  <c r="B148" i="4"/>
  <c r="B149" i="4"/>
  <c r="B150" i="4"/>
  <c r="B151" i="4"/>
  <c r="B152" i="4"/>
  <c r="B153" i="4"/>
  <c r="B154" i="4"/>
  <c r="B155" i="4"/>
  <c r="B156" i="4"/>
  <c r="B157" i="4"/>
  <c r="B158" i="4"/>
  <c r="B159" i="4"/>
  <c r="B160" i="4"/>
  <c r="B161" i="4"/>
  <c r="B162" i="4"/>
  <c r="B163" i="4"/>
  <c r="B164" i="4"/>
  <c r="B165" i="4"/>
  <c r="B166" i="4"/>
  <c r="B167" i="4"/>
  <c r="B168" i="4"/>
  <c r="B169" i="4"/>
  <c r="B170" i="4"/>
  <c r="B171" i="4"/>
  <c r="B172" i="4"/>
  <c r="B173" i="4"/>
  <c r="B174" i="4"/>
  <c r="B175" i="4"/>
  <c r="B176" i="4"/>
  <c r="B177" i="4"/>
  <c r="B178" i="4"/>
  <c r="B179" i="4"/>
  <c r="B180" i="4"/>
  <c r="B181" i="4"/>
  <c r="B182" i="4"/>
  <c r="B183" i="4"/>
  <c r="B184" i="4"/>
  <c r="B185" i="4"/>
  <c r="B186" i="4"/>
  <c r="B187" i="4"/>
  <c r="B188" i="4"/>
  <c r="B189" i="4"/>
  <c r="B190" i="4"/>
  <c r="B191" i="4"/>
  <c r="B192" i="4"/>
  <c r="B193" i="4"/>
  <c r="B194" i="4"/>
  <c r="B195" i="4"/>
  <c r="B196" i="4"/>
  <c r="B197" i="4"/>
  <c r="B198" i="4"/>
  <c r="B199" i="4"/>
  <c r="B200" i="4"/>
  <c r="B201" i="4"/>
  <c r="B202" i="4"/>
  <c r="B203" i="4"/>
  <c r="B204" i="4"/>
  <c r="B205" i="4"/>
  <c r="B206" i="4"/>
  <c r="B207" i="4"/>
  <c r="B208" i="4"/>
  <c r="B209" i="4"/>
  <c r="B210" i="4"/>
  <c r="B211" i="4"/>
  <c r="B212" i="4"/>
  <c r="B213" i="4"/>
  <c r="B214" i="4"/>
  <c r="B215" i="4"/>
  <c r="B216" i="4"/>
  <c r="B217" i="4"/>
  <c r="B218" i="4"/>
  <c r="B219" i="4"/>
  <c r="B220" i="4"/>
  <c r="B221" i="4"/>
  <c r="B222" i="4"/>
  <c r="B223" i="4"/>
  <c r="B224" i="4"/>
  <c r="B225" i="4"/>
  <c r="B226" i="4"/>
  <c r="B227" i="4"/>
  <c r="B228" i="4"/>
  <c r="B229" i="4"/>
  <c r="B230" i="4"/>
  <c r="B231" i="4"/>
  <c r="B232" i="4"/>
  <c r="B233" i="4"/>
  <c r="B234" i="4"/>
  <c r="B235" i="4"/>
  <c r="B236" i="4"/>
  <c r="B237" i="4"/>
  <c r="B238" i="4"/>
  <c r="B239" i="4"/>
  <c r="B240" i="4"/>
  <c r="B241" i="4"/>
  <c r="B242" i="4"/>
  <c r="B243" i="4"/>
  <c r="B244" i="4"/>
  <c r="B245" i="4"/>
  <c r="B246" i="4"/>
  <c r="B247" i="4"/>
  <c r="B248" i="4"/>
  <c r="B249" i="4"/>
  <c r="B250" i="4"/>
  <c r="B251" i="4"/>
  <c r="B252" i="4"/>
  <c r="B253" i="4"/>
  <c r="B254" i="4"/>
  <c r="B255" i="4"/>
  <c r="B256" i="4"/>
  <c r="B257" i="4"/>
  <c r="B258" i="4"/>
  <c r="B259" i="4"/>
  <c r="B260" i="4"/>
  <c r="B261" i="4"/>
  <c r="B262" i="4"/>
  <c r="B263" i="4"/>
  <c r="B264" i="4"/>
  <c r="B265" i="4"/>
  <c r="B266" i="4"/>
  <c r="B267" i="4"/>
  <c r="B268" i="4"/>
  <c r="B269" i="4"/>
  <c r="B270" i="4"/>
  <c r="B271" i="4"/>
  <c r="B272" i="4"/>
  <c r="B273" i="4"/>
  <c r="B274" i="4"/>
  <c r="B275" i="4"/>
  <c r="B276" i="4"/>
  <c r="B277" i="4"/>
  <c r="B278" i="4"/>
  <c r="B279" i="4"/>
  <c r="B280" i="4"/>
  <c r="B281" i="4"/>
  <c r="B282" i="4"/>
  <c r="B283" i="4"/>
  <c r="B284" i="4"/>
  <c r="B285" i="4"/>
  <c r="B286" i="4"/>
  <c r="B287" i="4"/>
  <c r="B288" i="4"/>
  <c r="B289" i="4"/>
  <c r="B290" i="4"/>
  <c r="B291" i="4"/>
  <c r="B292" i="4"/>
  <c r="B293" i="4"/>
  <c r="B294" i="4"/>
  <c r="B295" i="4"/>
  <c r="B296" i="4"/>
  <c r="B297" i="4"/>
  <c r="B298" i="4"/>
  <c r="B299" i="4"/>
  <c r="B300" i="4"/>
  <c r="B301" i="4"/>
  <c r="B302" i="4"/>
  <c r="B303" i="4"/>
  <c r="B304" i="4"/>
  <c r="B305" i="4"/>
  <c r="B306" i="4"/>
  <c r="B307" i="4"/>
  <c r="B308" i="4"/>
  <c r="B309" i="4"/>
  <c r="B310" i="4"/>
  <c r="B311" i="4"/>
  <c r="B312" i="4"/>
  <c r="B313" i="4"/>
  <c r="B314" i="4"/>
  <c r="B315" i="4"/>
  <c r="B316" i="4"/>
  <c r="B317" i="4"/>
  <c r="B318" i="4"/>
  <c r="B319" i="4"/>
  <c r="B320" i="4"/>
  <c r="B321" i="4"/>
  <c r="B322" i="4"/>
  <c r="B323" i="4"/>
  <c r="B324" i="4"/>
  <c r="B325" i="4"/>
  <c r="B326" i="4"/>
  <c r="B327" i="4"/>
  <c r="B328" i="4"/>
  <c r="B329" i="4"/>
  <c r="B330" i="4"/>
  <c r="B331" i="4"/>
  <c r="B332" i="4"/>
  <c r="B333" i="4"/>
  <c r="B334" i="4"/>
  <c r="B335" i="4"/>
  <c r="B336" i="4"/>
  <c r="B337" i="4"/>
  <c r="B338" i="4"/>
  <c r="B339" i="4"/>
  <c r="B340" i="4"/>
  <c r="B341" i="4"/>
  <c r="B342" i="4"/>
  <c r="B343" i="4"/>
  <c r="B344" i="4"/>
  <c r="B345" i="4"/>
  <c r="B346" i="4"/>
  <c r="B347" i="4"/>
  <c r="B348" i="4"/>
  <c r="B349" i="4"/>
  <c r="B350" i="4"/>
  <c r="B351" i="4"/>
  <c r="B352" i="4"/>
  <c r="B353" i="4"/>
  <c r="B354" i="4"/>
  <c r="B355" i="4"/>
  <c r="B356" i="4"/>
  <c r="B357" i="4"/>
  <c r="B358" i="4"/>
  <c r="B359" i="4"/>
  <c r="B360" i="4"/>
  <c r="B361" i="4"/>
  <c r="B362" i="4"/>
  <c r="B363" i="4"/>
  <c r="B364" i="4"/>
  <c r="B365" i="4"/>
  <c r="B366" i="4"/>
  <c r="B367" i="4"/>
  <c r="B368" i="4"/>
  <c r="B369" i="4"/>
  <c r="B370" i="4"/>
  <c r="B371" i="4"/>
  <c r="B372" i="4"/>
  <c r="B373" i="4"/>
  <c r="B374" i="4"/>
  <c r="B375" i="4"/>
  <c r="B376" i="4"/>
  <c r="B377" i="4"/>
  <c r="B378" i="4"/>
  <c r="B379" i="4"/>
  <c r="B380" i="4"/>
  <c r="B381" i="4"/>
  <c r="B382" i="4"/>
  <c r="B383" i="4"/>
  <c r="B384" i="4"/>
  <c r="B385" i="4"/>
  <c r="B386" i="4"/>
  <c r="B387" i="4"/>
  <c r="B388" i="4"/>
  <c r="B389" i="4"/>
  <c r="B390" i="4"/>
  <c r="B391" i="4"/>
  <c r="B392" i="4"/>
  <c r="B393" i="4"/>
  <c r="B394" i="4"/>
  <c r="B395" i="4"/>
  <c r="B396" i="4"/>
  <c r="B397" i="4"/>
  <c r="B398" i="4"/>
  <c r="B399" i="4"/>
  <c r="B400" i="4"/>
  <c r="B401" i="4"/>
  <c r="B402" i="4"/>
  <c r="B403" i="4"/>
  <c r="B404" i="4"/>
  <c r="B405" i="4"/>
  <c r="B406" i="4"/>
  <c r="B407" i="4"/>
  <c r="B408" i="4"/>
  <c r="B409" i="4"/>
  <c r="B410" i="4"/>
  <c r="B411" i="4"/>
  <c r="B412" i="4"/>
  <c r="B413" i="4"/>
  <c r="B414" i="4"/>
  <c r="B415" i="4"/>
  <c r="B416" i="4"/>
  <c r="B417" i="4"/>
  <c r="B418" i="4"/>
  <c r="B419" i="4"/>
  <c r="B420" i="4"/>
  <c r="B421" i="4"/>
  <c r="B422" i="4"/>
  <c r="B423" i="4"/>
  <c r="B424" i="4"/>
  <c r="B425" i="4"/>
  <c r="B426" i="4"/>
  <c r="B427" i="4"/>
  <c r="B428" i="4"/>
  <c r="B429" i="4"/>
  <c r="B430" i="4"/>
  <c r="B431" i="4"/>
  <c r="B432" i="4"/>
  <c r="B433" i="4"/>
  <c r="B434" i="4"/>
  <c r="B435" i="4"/>
  <c r="B436" i="4"/>
  <c r="B437" i="4"/>
  <c r="B438" i="4"/>
  <c r="B439" i="4"/>
  <c r="B440" i="4"/>
  <c r="B441" i="4"/>
  <c r="B442" i="4"/>
  <c r="B443" i="4"/>
  <c r="B444" i="4"/>
  <c r="B445" i="4"/>
  <c r="B446" i="4"/>
  <c r="B447" i="4"/>
  <c r="B448" i="4"/>
  <c r="B449" i="4"/>
  <c r="B450" i="4"/>
  <c r="B451" i="4"/>
  <c r="B452" i="4"/>
  <c r="B453" i="4"/>
  <c r="B454" i="4"/>
  <c r="B455" i="4"/>
  <c r="B456" i="4"/>
  <c r="B457" i="4"/>
  <c r="B458" i="4"/>
  <c r="B459" i="4"/>
  <c r="B460" i="4"/>
  <c r="B461" i="4"/>
  <c r="B462" i="4"/>
  <c r="B463" i="4"/>
  <c r="B464" i="4"/>
  <c r="B465" i="4"/>
  <c r="B466" i="4"/>
  <c r="B467" i="4"/>
  <c r="B468" i="4"/>
  <c r="B469" i="4"/>
  <c r="B470" i="4"/>
  <c r="B471" i="4"/>
  <c r="B472" i="4"/>
  <c r="B473" i="4"/>
  <c r="B474" i="4"/>
  <c r="B475" i="4"/>
  <c r="B476" i="4"/>
  <c r="B477" i="4"/>
  <c r="B478" i="4"/>
  <c r="B479" i="4"/>
  <c r="B480" i="4"/>
  <c r="B481" i="4"/>
  <c r="B482" i="4"/>
  <c r="B483" i="4"/>
  <c r="B484" i="4"/>
  <c r="B485" i="4"/>
  <c r="B486" i="4"/>
  <c r="B487" i="4"/>
  <c r="B488" i="4"/>
  <c r="B489" i="4"/>
  <c r="B490" i="4"/>
  <c r="B491" i="4"/>
  <c r="B492" i="4"/>
  <c r="B493" i="4"/>
  <c r="B494" i="4"/>
  <c r="B495" i="4"/>
  <c r="B496" i="4"/>
  <c r="B497" i="4"/>
  <c r="B498" i="4"/>
  <c r="B499" i="4"/>
  <c r="B500" i="4"/>
  <c r="B101" i="4"/>
  <c r="B102" i="4"/>
  <c r="B7" i="4"/>
  <c r="W7" i="4" s="1"/>
  <c r="B8" i="4"/>
  <c r="W8" i="4" s="1"/>
  <c r="B9" i="4"/>
  <c r="B10" i="4"/>
  <c r="W10" i="4" s="1"/>
  <c r="B11" i="4"/>
  <c r="B12" i="4"/>
  <c r="B13" i="4"/>
  <c r="B14" i="4"/>
  <c r="B15" i="4"/>
  <c r="W15" i="4" s="1"/>
  <c r="B16" i="4"/>
  <c r="W16" i="4" s="1"/>
  <c r="B17" i="4"/>
  <c r="B18" i="4"/>
  <c r="W18" i="4" s="1"/>
  <c r="B19" i="4"/>
  <c r="B20" i="4"/>
  <c r="B21" i="4"/>
  <c r="B22" i="4"/>
  <c r="B23" i="4"/>
  <c r="W23" i="4" s="1"/>
  <c r="B24" i="4"/>
  <c r="W24" i="4" s="1"/>
  <c r="B25" i="4"/>
  <c r="B26" i="4"/>
  <c r="W26" i="4" s="1"/>
  <c r="B27" i="4"/>
  <c r="B28" i="4"/>
  <c r="B29" i="4"/>
  <c r="B30" i="4"/>
  <c r="B31" i="4"/>
  <c r="W31" i="4" s="1"/>
  <c r="B32" i="4"/>
  <c r="W32" i="4" s="1"/>
  <c r="B33" i="4"/>
  <c r="B34" i="4"/>
  <c r="W34" i="4" s="1"/>
  <c r="B35" i="4"/>
  <c r="B36" i="4"/>
  <c r="B37" i="4"/>
  <c r="B38" i="4"/>
  <c r="B39" i="4"/>
  <c r="W39" i="4" s="1"/>
  <c r="B40" i="4"/>
  <c r="W40" i="4" s="1"/>
  <c r="B41" i="4"/>
  <c r="B42" i="4"/>
  <c r="W42" i="4" s="1"/>
  <c r="B43" i="4"/>
  <c r="B44" i="4"/>
  <c r="B45" i="4"/>
  <c r="B46" i="4"/>
  <c r="B47" i="4"/>
  <c r="W47" i="4" s="1"/>
  <c r="B48" i="4"/>
  <c r="W48" i="4" s="1"/>
  <c r="B49" i="4"/>
  <c r="B50" i="4"/>
  <c r="W50" i="4" s="1"/>
  <c r="B51" i="4"/>
  <c r="B52" i="4"/>
  <c r="B53" i="4"/>
  <c r="B54" i="4"/>
  <c r="B55" i="4"/>
  <c r="W55" i="4" s="1"/>
  <c r="B56" i="4"/>
  <c r="W56" i="4" s="1"/>
  <c r="B57" i="4"/>
  <c r="W57" i="4" s="1"/>
  <c r="B58" i="4"/>
  <c r="W58" i="4" s="1"/>
  <c r="B59" i="4"/>
  <c r="W59" i="4" s="1"/>
  <c r="B60" i="4"/>
  <c r="B61" i="4"/>
  <c r="B62" i="4"/>
  <c r="B63" i="4"/>
  <c r="W63" i="4" s="1"/>
  <c r="C63" i="6" s="1"/>
  <c r="B64" i="4"/>
  <c r="W64" i="4" s="1"/>
  <c r="C64" i="6" s="1"/>
  <c r="B65" i="4"/>
  <c r="W65" i="4" s="1"/>
  <c r="C65" i="6" s="1"/>
  <c r="B66" i="4"/>
  <c r="W66" i="4" s="1"/>
  <c r="C66" i="6" s="1"/>
  <c r="B67" i="4"/>
  <c r="W67" i="4" s="1"/>
  <c r="C67" i="6" s="1"/>
  <c r="B68" i="4"/>
  <c r="B69" i="4"/>
  <c r="B70" i="4"/>
  <c r="W70" i="4" s="1"/>
  <c r="C70" i="6" s="1"/>
  <c r="B71" i="4"/>
  <c r="W71" i="4" s="1"/>
  <c r="C71" i="6" s="1"/>
  <c r="B72" i="4"/>
  <c r="W72" i="4" s="1"/>
  <c r="C72" i="6" s="1"/>
  <c r="B73" i="4"/>
  <c r="W73" i="4" s="1"/>
  <c r="C73" i="6" s="1"/>
  <c r="B74" i="4"/>
  <c r="W74" i="4" s="1"/>
  <c r="C74" i="6" s="1"/>
  <c r="B75" i="4"/>
  <c r="W75" i="4" s="1"/>
  <c r="C75" i="6" s="1"/>
  <c r="B76" i="4"/>
  <c r="B77" i="4"/>
  <c r="B78" i="4"/>
  <c r="W78" i="4" s="1"/>
  <c r="C78" i="6" s="1"/>
  <c r="B79" i="4"/>
  <c r="W79" i="4" s="1"/>
  <c r="C79" i="6" s="1"/>
  <c r="B80" i="4"/>
  <c r="W80" i="4" s="1"/>
  <c r="C80" i="6" s="1"/>
  <c r="B81" i="4"/>
  <c r="W81" i="4" s="1"/>
  <c r="C81" i="6" s="1"/>
  <c r="B82" i="4"/>
  <c r="W82" i="4" s="1"/>
  <c r="C82" i="6" s="1"/>
  <c r="B83" i="4"/>
  <c r="W83" i="4" s="1"/>
  <c r="C83" i="6" s="1"/>
  <c r="B84" i="4"/>
  <c r="W84" i="4" s="1"/>
  <c r="C84" i="6" s="1"/>
  <c r="B85" i="4"/>
  <c r="B86" i="4"/>
  <c r="B87" i="4"/>
  <c r="B88" i="4"/>
  <c r="B89" i="4"/>
  <c r="B90" i="4"/>
  <c r="B91" i="4"/>
  <c r="B92" i="4"/>
  <c r="B93" i="4"/>
  <c r="B94" i="4"/>
  <c r="B95" i="4"/>
  <c r="B96" i="4"/>
  <c r="B97" i="4"/>
  <c r="W97" i="4" s="1"/>
  <c r="C97" i="6" s="1"/>
  <c r="B98" i="4"/>
  <c r="B99" i="4"/>
  <c r="B100" i="4"/>
  <c r="W100" i="4" s="1"/>
  <c r="C100" i="6" s="1"/>
  <c r="B3" i="4"/>
  <c r="B4" i="4"/>
  <c r="W4" i="4" s="1"/>
  <c r="C4" i="6" s="1"/>
  <c r="B5" i="4"/>
  <c r="B6" i="4"/>
  <c r="W6" i="4" s="1"/>
  <c r="B2" i="4"/>
  <c r="Q31" i="3"/>
  <c r="Q30" i="3"/>
  <c r="Q27" i="3"/>
  <c r="Q24" i="3"/>
  <c r="S5" i="3"/>
  <c r="B97" i="3" s="1"/>
  <c r="S6" i="3"/>
  <c r="B98" i="3" s="1"/>
  <c r="S7" i="3"/>
  <c r="B99" i="3" s="1"/>
  <c r="S8" i="3"/>
  <c r="B100" i="3" s="1"/>
  <c r="S9" i="3"/>
  <c r="B101" i="3" s="1"/>
  <c r="S10" i="3"/>
  <c r="B102" i="3" s="1"/>
  <c r="S11" i="3"/>
  <c r="B103" i="3" s="1"/>
  <c r="S4" i="3"/>
  <c r="B96" i="3" s="1"/>
  <c r="S16" i="3"/>
  <c r="B108" i="3" s="1"/>
  <c r="S17" i="3"/>
  <c r="S18" i="3"/>
  <c r="S19" i="3"/>
  <c r="S20" i="3"/>
  <c r="S21" i="3"/>
  <c r="S22" i="3"/>
  <c r="S23" i="3"/>
  <c r="S15" i="3"/>
  <c r="B107" i="3" s="1"/>
  <c r="J16" i="3"/>
  <c r="B68" i="3" s="1"/>
  <c r="J17" i="3"/>
  <c r="B69" i="3" s="1"/>
  <c r="J18" i="3"/>
  <c r="B70" i="3" s="1"/>
  <c r="J19" i="3"/>
  <c r="B71" i="3" s="1"/>
  <c r="J20" i="3"/>
  <c r="B72" i="3" s="1"/>
  <c r="J21" i="3"/>
  <c r="B73" i="3" s="1"/>
  <c r="J22" i="3"/>
  <c r="B74" i="3" s="1"/>
  <c r="J23" i="3"/>
  <c r="B75" i="3" s="1"/>
  <c r="J15" i="3"/>
  <c r="B67" i="3" s="1"/>
  <c r="J5" i="3"/>
  <c r="B57" i="3" s="1"/>
  <c r="J6" i="3"/>
  <c r="B58" i="3" s="1"/>
  <c r="J7" i="3"/>
  <c r="B59" i="3" s="1"/>
  <c r="J8" i="3"/>
  <c r="B60" i="3" s="1"/>
  <c r="J9" i="3"/>
  <c r="B61" i="3" s="1"/>
  <c r="J10" i="3"/>
  <c r="B62" i="3" s="1"/>
  <c r="J11" i="3"/>
  <c r="B63" i="3" s="1"/>
  <c r="J4" i="3"/>
  <c r="B56" i="3" s="1"/>
  <c r="H27" i="3"/>
  <c r="H28" i="3"/>
  <c r="Q16" i="3"/>
  <c r="Q17" i="3"/>
  <c r="Q18" i="3"/>
  <c r="Q19" i="3"/>
  <c r="Q20" i="3"/>
  <c r="Q21" i="3"/>
  <c r="Q22" i="3"/>
  <c r="Q23" i="3"/>
  <c r="Q15" i="3"/>
  <c r="Q4" i="3"/>
  <c r="H19" i="3"/>
  <c r="Q5" i="3"/>
  <c r="Q6" i="3"/>
  <c r="Q7" i="3"/>
  <c r="Q8" i="3"/>
  <c r="Q9" i="3"/>
  <c r="Q10" i="3"/>
  <c r="Q11" i="3"/>
  <c r="L7" i="1"/>
  <c r="N8" i="1"/>
  <c r="J7" i="1"/>
  <c r="AS83" i="4" l="1"/>
  <c r="X54" i="4"/>
  <c r="W51" i="4"/>
  <c r="W43" i="4"/>
  <c r="W35" i="4"/>
  <c r="W27" i="4"/>
  <c r="W19" i="4"/>
  <c r="W11" i="4"/>
  <c r="AR11" i="4" s="1"/>
  <c r="AP11" i="5" s="1"/>
  <c r="X25" i="4"/>
  <c r="D25" i="6" s="1"/>
  <c r="X56" i="4"/>
  <c r="D56" i="6" s="1"/>
  <c r="X48" i="4"/>
  <c r="D48" i="6" s="1"/>
  <c r="X40" i="4"/>
  <c r="D40" i="6" s="1"/>
  <c r="X32" i="4"/>
  <c r="D32" i="6" s="1"/>
  <c r="X24" i="4"/>
  <c r="D24" i="6" s="1"/>
  <c r="X16" i="4"/>
  <c r="D16" i="6" s="1"/>
  <c r="X8" i="4"/>
  <c r="D8" i="6" s="1"/>
  <c r="J56" i="5"/>
  <c r="AG15" i="4"/>
  <c r="M15" i="6" s="1"/>
  <c r="AJ12" i="4"/>
  <c r="P12" i="6" s="1"/>
  <c r="AJ41" i="4"/>
  <c r="P41" i="6" s="1"/>
  <c r="V42" i="5"/>
  <c r="AO35" i="4"/>
  <c r="V35" i="6" s="1"/>
  <c r="AP35" i="4"/>
  <c r="W35" i="6" s="1"/>
  <c r="V35" i="5"/>
  <c r="V21" i="5"/>
  <c r="V14" i="5"/>
  <c r="AI28" i="4"/>
  <c r="O28" i="6" s="1"/>
  <c r="AI24" i="4"/>
  <c r="O24" i="6" s="1"/>
  <c r="AJ13" i="4"/>
  <c r="P13" i="6" s="1"/>
  <c r="AO5" i="4"/>
  <c r="AP70" i="4"/>
  <c r="W70" i="6" s="1"/>
  <c r="AP112" i="4"/>
  <c r="W112" i="6" s="1"/>
  <c r="AO51" i="4"/>
  <c r="AI69" i="4"/>
  <c r="O69" i="6" s="1"/>
  <c r="AJ66" i="4"/>
  <c r="P66" i="6" s="1"/>
  <c r="AI64" i="4"/>
  <c r="O64" i="6" s="1"/>
  <c r="AI54" i="4"/>
  <c r="O54" i="6" s="1"/>
  <c r="AI29" i="4"/>
  <c r="O29" i="6" s="1"/>
  <c r="AI30" i="4"/>
  <c r="O30" i="6" s="1"/>
  <c r="AI61" i="4"/>
  <c r="O61" i="6" s="1"/>
  <c r="AI60" i="4"/>
  <c r="O60" i="6" s="1"/>
  <c r="AJ59" i="4"/>
  <c r="P59" i="6" s="1"/>
  <c r="AI56" i="4"/>
  <c r="O56" i="6" s="1"/>
  <c r="AI53" i="4"/>
  <c r="O53" i="6" s="1"/>
  <c r="AJ53" i="4"/>
  <c r="P53" i="6" s="1"/>
  <c r="AI46" i="4"/>
  <c r="O46" i="6" s="1"/>
  <c r="AJ43" i="4"/>
  <c r="P43" i="6" s="1"/>
  <c r="AI40" i="4"/>
  <c r="O40" i="6" s="1"/>
  <c r="AJ28" i="4"/>
  <c r="P28" i="6" s="1"/>
  <c r="AI21" i="4"/>
  <c r="O21" i="6" s="1"/>
  <c r="AJ18" i="4"/>
  <c r="P18" i="6" s="1"/>
  <c r="AI13" i="4"/>
  <c r="O13" i="6" s="1"/>
  <c r="AJ10" i="4"/>
  <c r="P10" i="6" s="1"/>
  <c r="AI8" i="4"/>
  <c r="O8" i="6" s="1"/>
  <c r="AF18" i="4"/>
  <c r="L18" i="6" s="1"/>
  <c r="AF55" i="4"/>
  <c r="L55" i="6" s="1"/>
  <c r="AG10" i="4"/>
  <c r="M10" i="6" s="1"/>
  <c r="M10" i="5"/>
  <c r="AS84" i="4"/>
  <c r="AR78" i="4"/>
  <c r="BK84" i="4"/>
  <c r="V84" i="6"/>
  <c r="V84" i="5"/>
  <c r="AY84" i="4"/>
  <c r="AX84" i="4"/>
  <c r="AV84" i="4"/>
  <c r="AU84" i="4"/>
  <c r="AR84" i="4"/>
  <c r="J82" i="5"/>
  <c r="AS81" i="4"/>
  <c r="V82" i="6"/>
  <c r="AR82" i="4"/>
  <c r="AP82" i="5" s="1"/>
  <c r="BK82" i="4"/>
  <c r="AD82" i="4"/>
  <c r="AX82" i="4"/>
  <c r="AT87" i="5"/>
  <c r="AD69" i="4"/>
  <c r="J69" i="6" s="1"/>
  <c r="AD75" i="4"/>
  <c r="J75" i="6" s="1"/>
  <c r="AC81" i="4"/>
  <c r="I81" i="6" s="1"/>
  <c r="AD81" i="4"/>
  <c r="J81" i="6" s="1"/>
  <c r="AD78" i="4"/>
  <c r="J78" i="6" s="1"/>
  <c r="Z81" i="4"/>
  <c r="F81" i="6" s="1"/>
  <c r="BB480" i="5"/>
  <c r="BA471" i="5"/>
  <c r="BA407" i="5"/>
  <c r="BA343" i="5"/>
  <c r="BA279" i="5"/>
  <c r="BA215" i="5"/>
  <c r="BA151" i="5"/>
  <c r="BA135" i="5"/>
  <c r="AI74" i="4"/>
  <c r="O74" i="6" s="1"/>
  <c r="AI66" i="4"/>
  <c r="O66" i="6" s="1"/>
  <c r="AI58" i="4"/>
  <c r="O58" i="6" s="1"/>
  <c r="AI50" i="4"/>
  <c r="O50" i="6" s="1"/>
  <c r="AI42" i="4"/>
  <c r="O42" i="6" s="1"/>
  <c r="AI34" i="4"/>
  <c r="O34" i="6" s="1"/>
  <c r="AI26" i="4"/>
  <c r="O26" i="6" s="1"/>
  <c r="AI18" i="4"/>
  <c r="O18" i="6" s="1"/>
  <c r="AI10" i="4"/>
  <c r="O10" i="6" s="1"/>
  <c r="AJ71" i="4"/>
  <c r="P71" i="6" s="1"/>
  <c r="AJ63" i="4"/>
  <c r="P63" i="6" s="1"/>
  <c r="AJ55" i="4"/>
  <c r="P55" i="6" s="1"/>
  <c r="AJ47" i="4"/>
  <c r="P47" i="6" s="1"/>
  <c r="AJ39" i="4"/>
  <c r="P39" i="6" s="1"/>
  <c r="AJ31" i="4"/>
  <c r="P31" i="6" s="1"/>
  <c r="AJ23" i="4"/>
  <c r="P23" i="6" s="1"/>
  <c r="AJ15" i="4"/>
  <c r="P15" i="6" s="1"/>
  <c r="AJ7" i="4"/>
  <c r="P7" i="6" s="1"/>
  <c r="AI81" i="4"/>
  <c r="O81" i="6" s="1"/>
  <c r="AI73" i="4"/>
  <c r="O73" i="6" s="1"/>
  <c r="AI65" i="4"/>
  <c r="O65" i="6" s="1"/>
  <c r="AI57" i="4"/>
  <c r="O57" i="6" s="1"/>
  <c r="AI49" i="4"/>
  <c r="O49" i="6" s="1"/>
  <c r="AJ78" i="4"/>
  <c r="P78" i="6" s="1"/>
  <c r="AJ70" i="4"/>
  <c r="P70" i="6" s="1"/>
  <c r="AJ62" i="4"/>
  <c r="P62" i="6" s="1"/>
  <c r="AJ54" i="4"/>
  <c r="P54" i="6" s="1"/>
  <c r="AJ46" i="4"/>
  <c r="P46" i="6" s="1"/>
  <c r="AJ38" i="4"/>
  <c r="P38" i="6" s="1"/>
  <c r="AJ30" i="4"/>
  <c r="P30" i="6" s="1"/>
  <c r="AJ22" i="4"/>
  <c r="P22" i="6" s="1"/>
  <c r="AJ14" i="4"/>
  <c r="P14" i="6" s="1"/>
  <c r="AJ6" i="4"/>
  <c r="P6" i="6" s="1"/>
  <c r="AG78" i="4"/>
  <c r="M78" i="6" s="1"/>
  <c r="AG70" i="4"/>
  <c r="M70" i="6" s="1"/>
  <c r="AG62" i="4"/>
  <c r="M62" i="6" s="1"/>
  <c r="AG54" i="4"/>
  <c r="M54" i="6" s="1"/>
  <c r="AG46" i="4"/>
  <c r="M46" i="6" s="1"/>
  <c r="AG38" i="4"/>
  <c r="M38" i="6" s="1"/>
  <c r="AG30" i="4"/>
  <c r="M30" i="6" s="1"/>
  <c r="AG22" i="4"/>
  <c r="M22" i="6" s="1"/>
  <c r="AG14" i="4"/>
  <c r="M14" i="6" s="1"/>
  <c r="AG6" i="4"/>
  <c r="M6" i="6" s="1"/>
  <c r="AF75" i="4"/>
  <c r="L75" i="6" s="1"/>
  <c r="AF67" i="4"/>
  <c r="L67" i="6" s="1"/>
  <c r="AF59" i="4"/>
  <c r="L59" i="6" s="1"/>
  <c r="AF51" i="4"/>
  <c r="L51" i="6" s="1"/>
  <c r="AF43" i="4"/>
  <c r="L43" i="6" s="1"/>
  <c r="AF35" i="4"/>
  <c r="L35" i="6" s="1"/>
  <c r="AF27" i="4"/>
  <c r="L27" i="6" s="1"/>
  <c r="AF19" i="4"/>
  <c r="L19" i="6" s="1"/>
  <c r="AF11" i="4"/>
  <c r="L11" i="6" s="1"/>
  <c r="AF3" i="4"/>
  <c r="L3" i="6" s="1"/>
  <c r="M62" i="5"/>
  <c r="AV81" i="4"/>
  <c r="AR81" i="4"/>
  <c r="AP81" i="5" s="1"/>
  <c r="J80" i="5"/>
  <c r="J78" i="5"/>
  <c r="BK70" i="4"/>
  <c r="BC70" i="5" s="1"/>
  <c r="BK64" i="4"/>
  <c r="AV78" i="4"/>
  <c r="AV69" i="4"/>
  <c r="AS69" i="5" s="1"/>
  <c r="AU82" i="4"/>
  <c r="AC78" i="4"/>
  <c r="I78" i="6" s="1"/>
  <c r="AS75" i="4"/>
  <c r="AQ75" i="5" s="1"/>
  <c r="AU78" i="4"/>
  <c r="M28" i="5"/>
  <c r="AU69" i="4"/>
  <c r="M75" i="5"/>
  <c r="AC75" i="4"/>
  <c r="I75" i="6" s="1"/>
  <c r="AV82" i="4"/>
  <c r="AG67" i="4"/>
  <c r="M67" i="6" s="1"/>
  <c r="AG59" i="4"/>
  <c r="M59" i="6" s="1"/>
  <c r="AF48" i="4"/>
  <c r="L48" i="6" s="1"/>
  <c r="AG27" i="4"/>
  <c r="M27" i="6" s="1"/>
  <c r="AG3" i="4"/>
  <c r="M3" i="6" s="1"/>
  <c r="BJ70" i="4"/>
  <c r="V64" i="6"/>
  <c r="V51" i="5"/>
  <c r="AX78" i="4"/>
  <c r="AX69" i="4"/>
  <c r="AJ45" i="4"/>
  <c r="P45" i="6" s="1"/>
  <c r="AJ37" i="4"/>
  <c r="P37" i="6" s="1"/>
  <c r="AJ61" i="4"/>
  <c r="P61" i="6" s="1"/>
  <c r="AJ29" i="4"/>
  <c r="P29" i="6" s="1"/>
  <c r="AJ21" i="4"/>
  <c r="P21" i="6" s="1"/>
  <c r="S431" i="4"/>
  <c r="AN431" i="4" s="1"/>
  <c r="M72" i="5"/>
  <c r="M64" i="5"/>
  <c r="M56" i="5"/>
  <c r="M40" i="5"/>
  <c r="S356" i="4"/>
  <c r="AN356" i="4" s="1"/>
  <c r="AO31" i="4"/>
  <c r="V31" i="6" s="1"/>
  <c r="AS100" i="4"/>
  <c r="V83" i="6"/>
  <c r="BK83" i="4"/>
  <c r="AC80" i="4"/>
  <c r="I80" i="6" s="1"/>
  <c r="AC112" i="4"/>
  <c r="AX112" i="4" s="1"/>
  <c r="J74" i="5"/>
  <c r="J66" i="5"/>
  <c r="J58" i="5"/>
  <c r="J50" i="5"/>
  <c r="AS79" i="4"/>
  <c r="AC77" i="4"/>
  <c r="I77" i="6" s="1"/>
  <c r="J73" i="5"/>
  <c r="J65" i="5"/>
  <c r="J57" i="5"/>
  <c r="AU97" i="4"/>
  <c r="M71" i="5"/>
  <c r="M55" i="5"/>
  <c r="G92" i="4"/>
  <c r="G84" i="4"/>
  <c r="J494" i="4"/>
  <c r="AE494" i="4" s="1"/>
  <c r="AZ494" i="4" s="1"/>
  <c r="J486" i="4"/>
  <c r="J478" i="4"/>
  <c r="J470" i="4"/>
  <c r="J462" i="4"/>
  <c r="J454" i="4"/>
  <c r="AE454" i="4" s="1"/>
  <c r="AZ454" i="4" s="1"/>
  <c r="J446" i="4"/>
  <c r="J438" i="4"/>
  <c r="AE438" i="4" s="1"/>
  <c r="AZ438" i="4" s="1"/>
  <c r="J430" i="4"/>
  <c r="AE430" i="4" s="1"/>
  <c r="AZ430" i="4" s="1"/>
  <c r="J422" i="4"/>
  <c r="J414" i="4"/>
  <c r="J406" i="4"/>
  <c r="J398" i="4"/>
  <c r="J390" i="4"/>
  <c r="AE390" i="4" s="1"/>
  <c r="AZ390" i="4" s="1"/>
  <c r="J382" i="4"/>
  <c r="J374" i="4"/>
  <c r="AE374" i="4" s="1"/>
  <c r="AZ374" i="4" s="1"/>
  <c r="J366" i="4"/>
  <c r="AE366" i="4" s="1"/>
  <c r="AZ366" i="4" s="1"/>
  <c r="J358" i="4"/>
  <c r="J350" i="4"/>
  <c r="J342" i="4"/>
  <c r="J334" i="4"/>
  <c r="J326" i="4"/>
  <c r="AE326" i="4" s="1"/>
  <c r="AZ326" i="4" s="1"/>
  <c r="J318" i="4"/>
  <c r="J310" i="4"/>
  <c r="J302" i="4"/>
  <c r="AE302" i="4" s="1"/>
  <c r="AZ302" i="4" s="1"/>
  <c r="J294" i="4"/>
  <c r="J286" i="4"/>
  <c r="J278" i="4"/>
  <c r="J270" i="4"/>
  <c r="J262" i="4"/>
  <c r="AE262" i="4" s="1"/>
  <c r="AZ262" i="4" s="1"/>
  <c r="J254" i="4"/>
  <c r="J246" i="4"/>
  <c r="AE246" i="4" s="1"/>
  <c r="AZ246" i="4" s="1"/>
  <c r="J238" i="4"/>
  <c r="J230" i="4"/>
  <c r="J222" i="4"/>
  <c r="J214" i="4"/>
  <c r="J206" i="4"/>
  <c r="J198" i="4"/>
  <c r="AE198" i="4" s="1"/>
  <c r="AZ198" i="4" s="1"/>
  <c r="J190" i="4"/>
  <c r="J182" i="4"/>
  <c r="AE182" i="4" s="1"/>
  <c r="AZ182" i="4" s="1"/>
  <c r="J174" i="4"/>
  <c r="AE174" i="4" s="1"/>
  <c r="AZ174" i="4" s="1"/>
  <c r="J166" i="4"/>
  <c r="J158" i="4"/>
  <c r="J150" i="4"/>
  <c r="J142" i="4"/>
  <c r="J134" i="4"/>
  <c r="AE134" i="4" s="1"/>
  <c r="AZ134" i="4" s="1"/>
  <c r="J126" i="4"/>
  <c r="J118" i="4"/>
  <c r="AE118" i="4" s="1"/>
  <c r="AZ118" i="4" s="1"/>
  <c r="J110" i="4"/>
  <c r="AE110" i="4" s="1"/>
  <c r="AZ110" i="4" s="1"/>
  <c r="J102" i="4"/>
  <c r="J94" i="4"/>
  <c r="J86" i="4"/>
  <c r="J78" i="4"/>
  <c r="AG76" i="4"/>
  <c r="M76" i="6" s="1"/>
  <c r="AG68" i="4"/>
  <c r="M68" i="6" s="1"/>
  <c r="AG60" i="4"/>
  <c r="M60" i="6" s="1"/>
  <c r="AG52" i="4"/>
  <c r="M52" i="6" s="1"/>
  <c r="AG44" i="4"/>
  <c r="M44" i="6" s="1"/>
  <c r="AG36" i="4"/>
  <c r="M36" i="6" s="1"/>
  <c r="AG20" i="4"/>
  <c r="M20" i="6" s="1"/>
  <c r="AG4" i="4"/>
  <c r="M4" i="6" s="1"/>
  <c r="AC3" i="4"/>
  <c r="I3" i="6" s="1"/>
  <c r="BK97" i="4"/>
  <c r="G500" i="4"/>
  <c r="G492" i="4"/>
  <c r="AB492" i="4" s="1"/>
  <c r="AW492" i="4" s="1"/>
  <c r="G484" i="4"/>
  <c r="G476" i="4"/>
  <c r="G468" i="4"/>
  <c r="G460" i="4"/>
  <c r="G452" i="4"/>
  <c r="AB452" i="4" s="1"/>
  <c r="AW452" i="4" s="1"/>
  <c r="G444" i="4"/>
  <c r="G436" i="4"/>
  <c r="AB436" i="4" s="1"/>
  <c r="AW436" i="4" s="1"/>
  <c r="G428" i="4"/>
  <c r="G420" i="4"/>
  <c r="G412" i="4"/>
  <c r="G404" i="4"/>
  <c r="G396" i="4"/>
  <c r="G388" i="4"/>
  <c r="AB388" i="4" s="1"/>
  <c r="AW388" i="4" s="1"/>
  <c r="G380" i="4"/>
  <c r="G372" i="4"/>
  <c r="AB372" i="4" s="1"/>
  <c r="AW372" i="4" s="1"/>
  <c r="G364" i="4"/>
  <c r="AB364" i="4" s="1"/>
  <c r="AW364" i="4" s="1"/>
  <c r="G356" i="4"/>
  <c r="G348" i="4"/>
  <c r="G340" i="4"/>
  <c r="G332" i="4"/>
  <c r="G324" i="4"/>
  <c r="AB324" i="4" s="1"/>
  <c r="AW324" i="4" s="1"/>
  <c r="G316" i="4"/>
  <c r="G308" i="4"/>
  <c r="AB308" i="4" s="1"/>
  <c r="AW308" i="4" s="1"/>
  <c r="G300" i="4"/>
  <c r="AB300" i="4" s="1"/>
  <c r="AW300" i="4" s="1"/>
  <c r="G292" i="4"/>
  <c r="G284" i="4"/>
  <c r="G276" i="4"/>
  <c r="G268" i="4"/>
  <c r="G260" i="4"/>
  <c r="AB260" i="4" s="1"/>
  <c r="AW260" i="4" s="1"/>
  <c r="G252" i="4"/>
  <c r="G244" i="4"/>
  <c r="AB244" i="4" s="1"/>
  <c r="AW244" i="4" s="1"/>
  <c r="G236" i="4"/>
  <c r="AB236" i="4" s="1"/>
  <c r="AW236" i="4" s="1"/>
  <c r="G228" i="4"/>
  <c r="G220" i="4"/>
  <c r="G212" i="4"/>
  <c r="G204" i="4"/>
  <c r="G196" i="4"/>
  <c r="AB196" i="4" s="1"/>
  <c r="AW196" i="4" s="1"/>
  <c r="G188" i="4"/>
  <c r="G180" i="4"/>
  <c r="AB180" i="4" s="1"/>
  <c r="AW180" i="4" s="1"/>
  <c r="G172" i="4"/>
  <c r="AB172" i="4" s="1"/>
  <c r="AW172" i="4" s="1"/>
  <c r="G164" i="4"/>
  <c r="G156" i="4"/>
  <c r="G148" i="4"/>
  <c r="G140" i="4"/>
  <c r="G132" i="4"/>
  <c r="AB132" i="4" s="1"/>
  <c r="AW132" i="4" s="1"/>
  <c r="G124" i="4"/>
  <c r="G116" i="4"/>
  <c r="AB116" i="4" s="1"/>
  <c r="AW116" i="4" s="1"/>
  <c r="G108" i="4"/>
  <c r="AB108" i="4" s="1"/>
  <c r="AW108" i="4" s="1"/>
  <c r="AM112" i="4"/>
  <c r="BH112" i="4" s="1"/>
  <c r="BA112" i="5" s="1"/>
  <c r="AS112" i="4"/>
  <c r="AQ112" i="5" s="1"/>
  <c r="AS80" i="4"/>
  <c r="AX97" i="4"/>
  <c r="V97" i="4"/>
  <c r="AQ97" i="4" s="1"/>
  <c r="BL97" i="4" s="1"/>
  <c r="AO97" i="4"/>
  <c r="AC83" i="4"/>
  <c r="I83" i="6" s="1"/>
  <c r="AC67" i="4"/>
  <c r="I67" i="6" s="1"/>
  <c r="J71" i="5"/>
  <c r="J63" i="5"/>
  <c r="J55" i="5"/>
  <c r="AV97" i="4"/>
  <c r="AJ76" i="4"/>
  <c r="P76" i="6" s="1"/>
  <c r="AJ68" i="4"/>
  <c r="P68" i="6" s="1"/>
  <c r="AJ60" i="4"/>
  <c r="P60" i="6" s="1"/>
  <c r="AJ52" i="4"/>
  <c r="P52" i="6" s="1"/>
  <c r="AJ44" i="4"/>
  <c r="P44" i="6" s="1"/>
  <c r="AJ36" i="4"/>
  <c r="P36" i="6" s="1"/>
  <c r="AJ20" i="4"/>
  <c r="P20" i="6" s="1"/>
  <c r="AJ4" i="4"/>
  <c r="P4" i="6" s="1"/>
  <c r="AY97" i="4"/>
  <c r="AR97" i="4"/>
  <c r="S112" i="5"/>
  <c r="AR70" i="4"/>
  <c r="AP70" i="5" s="1"/>
  <c r="AY100" i="4"/>
  <c r="V79" i="6"/>
  <c r="G100" i="4"/>
  <c r="Z100" i="4"/>
  <c r="AU83" i="4"/>
  <c r="AT83" i="5" s="1"/>
  <c r="AR100" i="4"/>
  <c r="AX100" i="4"/>
  <c r="BB112" i="4"/>
  <c r="AD112" i="4"/>
  <c r="AY112" i="4" s="1"/>
  <c r="P112" i="4"/>
  <c r="AK112" i="4" s="1"/>
  <c r="BF112" i="4" s="1"/>
  <c r="AI112" i="4"/>
  <c r="BD112" i="4" s="1"/>
  <c r="AX112" i="5" s="1"/>
  <c r="S112" i="4"/>
  <c r="AL112" i="4"/>
  <c r="AR83" i="4"/>
  <c r="AV83" i="4"/>
  <c r="AD83" i="4"/>
  <c r="J83" i="5"/>
  <c r="AR79" i="4"/>
  <c r="AR72" i="4"/>
  <c r="AP72" i="5" s="1"/>
  <c r="AX79" i="4"/>
  <c r="AY79" i="4"/>
  <c r="AR71" i="4"/>
  <c r="AU79" i="4"/>
  <c r="AT79" i="5" s="1"/>
  <c r="AV79" i="4"/>
  <c r="AR63" i="4"/>
  <c r="AP63" i="5" s="1"/>
  <c r="BK79" i="4"/>
  <c r="AO100" i="4"/>
  <c r="BJ100" i="4" s="1"/>
  <c r="BB100" i="5" s="1"/>
  <c r="AV80" i="4"/>
  <c r="AU80" i="5" s="1"/>
  <c r="AD80" i="4"/>
  <c r="AR80" i="4"/>
  <c r="G80" i="4"/>
  <c r="Z80" i="4"/>
  <c r="AC74" i="4"/>
  <c r="I74" i="6" s="1"/>
  <c r="J70" i="5"/>
  <c r="J62" i="5"/>
  <c r="J54" i="5"/>
  <c r="AD72" i="4"/>
  <c r="J72" i="6" s="1"/>
  <c r="AD64" i="4"/>
  <c r="J64" i="6" s="1"/>
  <c r="X28" i="4"/>
  <c r="D28" i="6" s="1"/>
  <c r="AA70" i="4"/>
  <c r="G70" i="6" s="1"/>
  <c r="AA14" i="4"/>
  <c r="G14" i="6" s="1"/>
  <c r="Z71" i="4"/>
  <c r="F71" i="6" s="1"/>
  <c r="Z63" i="4"/>
  <c r="F63" i="6" s="1"/>
  <c r="AC73" i="4"/>
  <c r="I73" i="6" s="1"/>
  <c r="AC65" i="4"/>
  <c r="I65" i="6" s="1"/>
  <c r="J69" i="5"/>
  <c r="J61" i="5"/>
  <c r="J53" i="5"/>
  <c r="AR75" i="4"/>
  <c r="AP75" i="5" s="1"/>
  <c r="AR66" i="4"/>
  <c r="AP66" i="5" s="1"/>
  <c r="AD71" i="4"/>
  <c r="J71" i="6" s="1"/>
  <c r="AD63" i="4"/>
  <c r="J63" i="6" s="1"/>
  <c r="X67" i="4"/>
  <c r="X43" i="4"/>
  <c r="D43" i="6" s="1"/>
  <c r="AA77" i="4"/>
  <c r="G77" i="6" s="1"/>
  <c r="M70" i="5"/>
  <c r="M54" i="5"/>
  <c r="AC66" i="4"/>
  <c r="I66" i="6" s="1"/>
  <c r="W77" i="4"/>
  <c r="W69" i="4"/>
  <c r="W61" i="4"/>
  <c r="AR61" i="4" s="1"/>
  <c r="AP61" i="5" s="1"/>
  <c r="W53" i="4"/>
  <c r="AR53" i="4" s="1"/>
  <c r="AP53" i="5" s="1"/>
  <c r="AC72" i="4"/>
  <c r="I72" i="6" s="1"/>
  <c r="AC64" i="4"/>
  <c r="I64" i="6" s="1"/>
  <c r="J76" i="5"/>
  <c r="J68" i="5"/>
  <c r="J60" i="5"/>
  <c r="J52" i="5"/>
  <c r="AR74" i="4"/>
  <c r="AP74" i="5" s="1"/>
  <c r="AR65" i="4"/>
  <c r="AD70" i="4"/>
  <c r="J70" i="6" s="1"/>
  <c r="X74" i="4"/>
  <c r="X50" i="4"/>
  <c r="D50" i="6" s="1"/>
  <c r="X10" i="4"/>
  <c r="D10" i="6" s="1"/>
  <c r="AA76" i="4"/>
  <c r="G76" i="6" s="1"/>
  <c r="AA68" i="4"/>
  <c r="G68" i="6" s="1"/>
  <c r="V496" i="4"/>
  <c r="AQ496" i="4" s="1"/>
  <c r="V488" i="4"/>
  <c r="AQ488" i="4" s="1"/>
  <c r="V480" i="4"/>
  <c r="AQ480" i="4" s="1"/>
  <c r="V472" i="4"/>
  <c r="AQ472" i="4" s="1"/>
  <c r="V464" i="4"/>
  <c r="AQ464" i="4" s="1"/>
  <c r="V456" i="4"/>
  <c r="AQ456" i="4" s="1"/>
  <c r="V448" i="4"/>
  <c r="AQ448" i="4" s="1"/>
  <c r="V440" i="4"/>
  <c r="AQ440" i="4" s="1"/>
  <c r="V432" i="4"/>
  <c r="AQ432" i="4" s="1"/>
  <c r="V424" i="4"/>
  <c r="AQ424" i="4" s="1"/>
  <c r="V416" i="4"/>
  <c r="AQ416" i="4" s="1"/>
  <c r="V408" i="4"/>
  <c r="AQ408" i="4" s="1"/>
  <c r="V400" i="4"/>
  <c r="AQ400" i="4" s="1"/>
  <c r="V392" i="4"/>
  <c r="AQ392" i="4" s="1"/>
  <c r="V384" i="4"/>
  <c r="AQ384" i="4" s="1"/>
  <c r="V376" i="4"/>
  <c r="AQ376" i="4" s="1"/>
  <c r="V368" i="4"/>
  <c r="AQ368" i="4" s="1"/>
  <c r="V360" i="4"/>
  <c r="AQ360" i="4" s="1"/>
  <c r="V352" i="4"/>
  <c r="AQ352" i="4" s="1"/>
  <c r="V344" i="4"/>
  <c r="AQ344" i="4" s="1"/>
  <c r="V336" i="4"/>
  <c r="AQ336" i="4" s="1"/>
  <c r="V328" i="4"/>
  <c r="AQ328" i="4" s="1"/>
  <c r="V320" i="4"/>
  <c r="AQ320" i="4" s="1"/>
  <c r="V312" i="4"/>
  <c r="AQ312" i="4" s="1"/>
  <c r="V304" i="4"/>
  <c r="AQ304" i="4" s="1"/>
  <c r="V296" i="4"/>
  <c r="AQ296" i="4" s="1"/>
  <c r="V288" i="4"/>
  <c r="AQ288" i="4" s="1"/>
  <c r="V280" i="4"/>
  <c r="AQ280" i="4" s="1"/>
  <c r="V272" i="4"/>
  <c r="AQ272" i="4" s="1"/>
  <c r="V264" i="4"/>
  <c r="AQ264" i="4" s="1"/>
  <c r="V256" i="4"/>
  <c r="AQ256" i="4" s="1"/>
  <c r="V248" i="4"/>
  <c r="AQ248" i="4" s="1"/>
  <c r="V240" i="4"/>
  <c r="AQ240" i="4" s="1"/>
  <c r="V232" i="4"/>
  <c r="AQ232" i="4" s="1"/>
  <c r="V224" i="4"/>
  <c r="AQ224" i="4" s="1"/>
  <c r="V216" i="4"/>
  <c r="AQ216" i="4" s="1"/>
  <c r="V208" i="4"/>
  <c r="AQ208" i="4" s="1"/>
  <c r="V200" i="4"/>
  <c r="AQ200" i="4" s="1"/>
  <c r="V192" i="4"/>
  <c r="AQ192" i="4" s="1"/>
  <c r="V184" i="4"/>
  <c r="AQ184" i="4" s="1"/>
  <c r="V176" i="4"/>
  <c r="AQ176" i="4" s="1"/>
  <c r="V168" i="4"/>
  <c r="AQ168" i="4" s="1"/>
  <c r="V160" i="4"/>
  <c r="AQ160" i="4" s="1"/>
  <c r="V152" i="4"/>
  <c r="AQ152" i="4" s="1"/>
  <c r="V136" i="4"/>
  <c r="AQ136" i="4" s="1"/>
  <c r="V128" i="4"/>
  <c r="AQ128" i="4" s="1"/>
  <c r="V120" i="4"/>
  <c r="AQ120" i="4" s="1"/>
  <c r="V112" i="4"/>
  <c r="AQ112" i="4" s="1"/>
  <c r="BL112" i="4" s="1"/>
  <c r="V104" i="4"/>
  <c r="AQ104" i="4" s="1"/>
  <c r="V96" i="4"/>
  <c r="AQ96" i="4" s="1"/>
  <c r="V88" i="4"/>
  <c r="AQ88" i="4" s="1"/>
  <c r="V72" i="4"/>
  <c r="AQ72" i="4" s="1"/>
  <c r="V64" i="4"/>
  <c r="V24" i="4"/>
  <c r="AQ24" i="4" s="1"/>
  <c r="Z75" i="4"/>
  <c r="F75" i="6" s="1"/>
  <c r="W76" i="4"/>
  <c r="W68" i="4"/>
  <c r="W60" i="4"/>
  <c r="C60" i="6" s="1"/>
  <c r="W52" i="4"/>
  <c r="AR52" i="4" s="1"/>
  <c r="AP52" i="5" s="1"/>
  <c r="AR73" i="4"/>
  <c r="AR64" i="4"/>
  <c r="AP64" i="5" s="1"/>
  <c r="AD77" i="4"/>
  <c r="J77" i="6" s="1"/>
  <c r="AA67" i="4"/>
  <c r="G67" i="6" s="1"/>
  <c r="AX71" i="4"/>
  <c r="AD76" i="4"/>
  <c r="J76" i="6" s="1"/>
  <c r="AD68" i="4"/>
  <c r="J68" i="6" s="1"/>
  <c r="AA74" i="4"/>
  <c r="G74" i="6" s="1"/>
  <c r="AA66" i="4"/>
  <c r="G66" i="6" s="1"/>
  <c r="AD67" i="4"/>
  <c r="J67" i="6" s="1"/>
  <c r="X55" i="4"/>
  <c r="X47" i="4"/>
  <c r="D47" i="6" s="1"/>
  <c r="AA73" i="4"/>
  <c r="G73" i="6" s="1"/>
  <c r="AA65" i="4"/>
  <c r="G65" i="6" s="1"/>
  <c r="M50" i="5"/>
  <c r="Z66" i="4"/>
  <c r="F66" i="6" s="1"/>
  <c r="AD74" i="4"/>
  <c r="J74" i="6" s="1"/>
  <c r="AD66" i="4"/>
  <c r="J66" i="6" s="1"/>
  <c r="AA2" i="4"/>
  <c r="G2" i="6" s="1"/>
  <c r="AA72" i="4"/>
  <c r="G72" i="6" s="1"/>
  <c r="AA64" i="4"/>
  <c r="G64" i="6" s="1"/>
  <c r="Z67" i="4"/>
  <c r="F67" i="6" s="1"/>
  <c r="Z74" i="4"/>
  <c r="F74" i="6" s="1"/>
  <c r="Z73" i="4"/>
  <c r="F73" i="6" s="1"/>
  <c r="Z65" i="4"/>
  <c r="F65" i="6" s="1"/>
  <c r="AD73" i="4"/>
  <c r="J73" i="6" s="1"/>
  <c r="AD65" i="4"/>
  <c r="J65" i="6" s="1"/>
  <c r="X77" i="4"/>
  <c r="X37" i="4"/>
  <c r="D37" i="6" s="1"/>
  <c r="AA71" i="4"/>
  <c r="G71" i="6" s="1"/>
  <c r="AA63" i="4"/>
  <c r="G63" i="6" s="1"/>
  <c r="AR67" i="4"/>
  <c r="AP67" i="5" s="1"/>
  <c r="AF56" i="4"/>
  <c r="L56" i="6" s="1"/>
  <c r="AX74" i="4"/>
  <c r="AX76" i="4"/>
  <c r="J70" i="4"/>
  <c r="AC70" i="4"/>
  <c r="AX68" i="4"/>
  <c r="AX63" i="4"/>
  <c r="J49" i="5"/>
  <c r="J41" i="5"/>
  <c r="J33" i="5"/>
  <c r="J25" i="5"/>
  <c r="J17" i="5"/>
  <c r="J9" i="5"/>
  <c r="G72" i="4"/>
  <c r="Z72" i="4"/>
  <c r="G64" i="4"/>
  <c r="Z64" i="4"/>
  <c r="AU77" i="4"/>
  <c r="AR77" i="5" s="1"/>
  <c r="AU70" i="4"/>
  <c r="AR70" i="5" s="1"/>
  <c r="G76" i="4"/>
  <c r="Z76" i="4"/>
  <c r="G68" i="4"/>
  <c r="Z68" i="4"/>
  <c r="AF30" i="4"/>
  <c r="L30" i="6" s="1"/>
  <c r="W3" i="4"/>
  <c r="C3" i="6" s="1"/>
  <c r="W37" i="4"/>
  <c r="AI100" i="4"/>
  <c r="O100" i="6" s="1"/>
  <c r="AI76" i="4"/>
  <c r="O76" i="6" s="1"/>
  <c r="AI68" i="4"/>
  <c r="O68" i="6" s="1"/>
  <c r="AI52" i="4"/>
  <c r="O52" i="6" s="1"/>
  <c r="AI36" i="4"/>
  <c r="O36" i="6" s="1"/>
  <c r="AI20" i="4"/>
  <c r="O20" i="6" s="1"/>
  <c r="AI4" i="4"/>
  <c r="O4" i="6" s="1"/>
  <c r="AS72" i="4"/>
  <c r="AS64" i="4"/>
  <c r="AS32" i="4"/>
  <c r="X59" i="4"/>
  <c r="D59" i="6" s="1"/>
  <c r="X51" i="4"/>
  <c r="D51" i="6" s="1"/>
  <c r="X35" i="4"/>
  <c r="D35" i="6" s="1"/>
  <c r="X27" i="4"/>
  <c r="D27" i="6" s="1"/>
  <c r="X19" i="4"/>
  <c r="D19" i="6" s="1"/>
  <c r="X11" i="4"/>
  <c r="D11" i="6" s="1"/>
  <c r="AF46" i="4"/>
  <c r="L46" i="6" s="1"/>
  <c r="W29" i="4"/>
  <c r="W13" i="4"/>
  <c r="AR13" i="4" s="1"/>
  <c r="AP13" i="5" s="1"/>
  <c r="X76" i="4"/>
  <c r="X68" i="4"/>
  <c r="X60" i="4"/>
  <c r="D60" i="6" s="1"/>
  <c r="X52" i="4"/>
  <c r="X44" i="4"/>
  <c r="X36" i="4"/>
  <c r="D36" i="6" s="1"/>
  <c r="X20" i="4"/>
  <c r="D20" i="6" s="1"/>
  <c r="M74" i="5"/>
  <c r="M66" i="5"/>
  <c r="M58" i="5"/>
  <c r="AF70" i="4"/>
  <c r="L70" i="6" s="1"/>
  <c r="AF22" i="4"/>
  <c r="L22" i="6" s="1"/>
  <c r="W45" i="4"/>
  <c r="W21" i="4"/>
  <c r="AR21" i="4" s="1"/>
  <c r="AP21" i="5" s="1"/>
  <c r="J46" i="5"/>
  <c r="J38" i="5"/>
  <c r="J30" i="5"/>
  <c r="J22" i="5"/>
  <c r="J14" i="5"/>
  <c r="X53" i="4"/>
  <c r="X45" i="4"/>
  <c r="D45" i="6" s="1"/>
  <c r="X29" i="4"/>
  <c r="D29" i="6" s="1"/>
  <c r="X21" i="4"/>
  <c r="D21" i="6" s="1"/>
  <c r="X13" i="4"/>
  <c r="D13" i="6" s="1"/>
  <c r="AF38" i="4"/>
  <c r="L38" i="6" s="1"/>
  <c r="X70" i="4"/>
  <c r="X62" i="4"/>
  <c r="D62" i="6" s="1"/>
  <c r="X46" i="4"/>
  <c r="D46" i="6" s="1"/>
  <c r="X38" i="4"/>
  <c r="D38" i="6" s="1"/>
  <c r="X30" i="4"/>
  <c r="D30" i="6" s="1"/>
  <c r="X22" i="4"/>
  <c r="D22" i="6" s="1"/>
  <c r="X14" i="4"/>
  <c r="D14" i="6" s="1"/>
  <c r="AF14" i="4"/>
  <c r="L14" i="6" s="1"/>
  <c r="X71" i="4"/>
  <c r="X63" i="4"/>
  <c r="X39" i="4"/>
  <c r="D39" i="6" s="1"/>
  <c r="X31" i="4"/>
  <c r="X23" i="4"/>
  <c r="AS23" i="4" s="1"/>
  <c r="AQ23" i="5" s="1"/>
  <c r="X15" i="4"/>
  <c r="D15" i="6" s="1"/>
  <c r="AZ190" i="5"/>
  <c r="M53" i="5"/>
  <c r="AS56" i="4"/>
  <c r="X73" i="4"/>
  <c r="X65" i="4"/>
  <c r="X57" i="4"/>
  <c r="D57" i="6" s="1"/>
  <c r="X49" i="4"/>
  <c r="D49" i="6" s="1"/>
  <c r="X41" i="4"/>
  <c r="D41" i="6" s="1"/>
  <c r="X33" i="4"/>
  <c r="D33" i="6" s="1"/>
  <c r="X17" i="4"/>
  <c r="D17" i="6" s="1"/>
  <c r="X9" i="4"/>
  <c r="D9" i="6" s="1"/>
  <c r="AV322" i="5"/>
  <c r="X66" i="4"/>
  <c r="X58" i="4"/>
  <c r="D58" i="6" s="1"/>
  <c r="X42" i="4"/>
  <c r="D42" i="6" s="1"/>
  <c r="X34" i="4"/>
  <c r="D34" i="6" s="1"/>
  <c r="X26" i="4"/>
  <c r="D26" i="6" s="1"/>
  <c r="X18" i="4"/>
  <c r="D18" i="6" s="1"/>
  <c r="AS61" i="4"/>
  <c r="AQ61" i="5" s="1"/>
  <c r="J44" i="5"/>
  <c r="J36" i="5"/>
  <c r="J28" i="5"/>
  <c r="J20" i="5"/>
  <c r="J12" i="5"/>
  <c r="J4" i="5"/>
  <c r="J47" i="5"/>
  <c r="J39" i="5"/>
  <c r="J31" i="5"/>
  <c r="J23" i="5"/>
  <c r="J15" i="5"/>
  <c r="J7" i="5"/>
  <c r="J42" i="5"/>
  <c r="J34" i="5"/>
  <c r="J26" i="5"/>
  <c r="J10" i="5"/>
  <c r="AJ100" i="4"/>
  <c r="P100" i="6" s="1"/>
  <c r="W44" i="4"/>
  <c r="AR44" i="4" s="1"/>
  <c r="AP44" i="5" s="1"/>
  <c r="W36" i="4"/>
  <c r="AR36" i="4" s="1"/>
  <c r="AP36" i="5" s="1"/>
  <c r="W28" i="4"/>
  <c r="AR28" i="4" s="1"/>
  <c r="AP28" i="5" s="1"/>
  <c r="W20" i="4"/>
  <c r="C20" i="6" s="1"/>
  <c r="W12" i="4"/>
  <c r="C12" i="6" s="1"/>
  <c r="J43" i="5"/>
  <c r="J35" i="5"/>
  <c r="J27" i="5"/>
  <c r="J19" i="5"/>
  <c r="J11" i="5"/>
  <c r="AW150" i="5"/>
  <c r="V48" i="5"/>
  <c r="M76" i="5"/>
  <c r="M68" i="5"/>
  <c r="M60" i="5"/>
  <c r="M52" i="5"/>
  <c r="M44" i="5"/>
  <c r="M36" i="5"/>
  <c r="M20" i="5"/>
  <c r="J45" i="5"/>
  <c r="J37" i="5"/>
  <c r="J29" i="5"/>
  <c r="J21" i="5"/>
  <c r="J13" i="5"/>
  <c r="AF73" i="4"/>
  <c r="L73" i="6" s="1"/>
  <c r="AF65" i="4"/>
  <c r="L65" i="6" s="1"/>
  <c r="AF49" i="4"/>
  <c r="L49" i="6" s="1"/>
  <c r="AF41" i="4"/>
  <c r="L41" i="6" s="1"/>
  <c r="AF33" i="4"/>
  <c r="L33" i="6" s="1"/>
  <c r="AF17" i="4"/>
  <c r="L17" i="6" s="1"/>
  <c r="AF9" i="4"/>
  <c r="L9" i="6" s="1"/>
  <c r="BC212" i="5"/>
  <c r="AI71" i="4"/>
  <c r="O71" i="6" s="1"/>
  <c r="AI63" i="4"/>
  <c r="O63" i="6" s="1"/>
  <c r="AI15" i="4"/>
  <c r="O15" i="6" s="1"/>
  <c r="AY344" i="5"/>
  <c r="AY216" i="5"/>
  <c r="AY184" i="5"/>
  <c r="AY152" i="5"/>
  <c r="AY120" i="5"/>
  <c r="W49" i="4"/>
  <c r="AR49" i="4" s="1"/>
  <c r="AP49" i="5" s="1"/>
  <c r="W41" i="4"/>
  <c r="W33" i="4"/>
  <c r="AR33" i="4" s="1"/>
  <c r="AP33" i="5" s="1"/>
  <c r="W25" i="4"/>
  <c r="C25" i="6" s="1"/>
  <c r="W17" i="4"/>
  <c r="C17" i="6" s="1"/>
  <c r="W9" i="4"/>
  <c r="C9" i="6" s="1"/>
  <c r="J48" i="5"/>
  <c r="J40" i="5"/>
  <c r="J32" i="5"/>
  <c r="J24" i="5"/>
  <c r="J16" i="5"/>
  <c r="J8" i="5"/>
  <c r="M51" i="5"/>
  <c r="M73" i="5"/>
  <c r="M65" i="5"/>
  <c r="M63" i="5"/>
  <c r="M45" i="5"/>
  <c r="M67" i="5"/>
  <c r="M57" i="5"/>
  <c r="M49" i="5"/>
  <c r="M47" i="5"/>
  <c r="M43" i="5"/>
  <c r="M39" i="5"/>
  <c r="M33" i="5"/>
  <c r="M31" i="5"/>
  <c r="M27" i="5"/>
  <c r="M25" i="5"/>
  <c r="M23" i="5"/>
  <c r="M21" i="5"/>
  <c r="M17" i="5"/>
  <c r="M11" i="5"/>
  <c r="M9" i="5"/>
  <c r="M29" i="5"/>
  <c r="M13" i="5"/>
  <c r="AI44" i="4"/>
  <c r="O44" i="6" s="1"/>
  <c r="AF36" i="4"/>
  <c r="L36" i="6" s="1"/>
  <c r="AF57" i="4"/>
  <c r="L57" i="6" s="1"/>
  <c r="M61" i="5"/>
  <c r="M35" i="5"/>
  <c r="M19" i="5"/>
  <c r="M15" i="5"/>
  <c r="M59" i="5"/>
  <c r="M42" i="5"/>
  <c r="M34" i="5"/>
  <c r="AF29" i="4"/>
  <c r="L29" i="6" s="1"/>
  <c r="AF28" i="4"/>
  <c r="L28" i="6" s="1"/>
  <c r="M24" i="5"/>
  <c r="M48" i="5"/>
  <c r="M46" i="5"/>
  <c r="M41" i="5"/>
  <c r="M38" i="5"/>
  <c r="M37" i="5"/>
  <c r="M32" i="5"/>
  <c r="M30" i="5"/>
  <c r="M26" i="5"/>
  <c r="M22" i="5"/>
  <c r="M18" i="5"/>
  <c r="M16" i="5"/>
  <c r="M14" i="5"/>
  <c r="M12" i="5"/>
  <c r="M8" i="5"/>
  <c r="AF7" i="4"/>
  <c r="L7" i="6" s="1"/>
  <c r="AF6" i="4"/>
  <c r="L6" i="6" s="1"/>
  <c r="AF5" i="4"/>
  <c r="L5" i="6" s="1"/>
  <c r="AI47" i="4"/>
  <c r="O47" i="6" s="1"/>
  <c r="AI41" i="4"/>
  <c r="O41" i="6" s="1"/>
  <c r="AI39" i="4"/>
  <c r="O39" i="6" s="1"/>
  <c r="AI37" i="4"/>
  <c r="O37" i="6" s="1"/>
  <c r="AI35" i="4"/>
  <c r="O35" i="6" s="1"/>
  <c r="AI33" i="4"/>
  <c r="O33" i="6" s="1"/>
  <c r="AI31" i="4"/>
  <c r="O31" i="6" s="1"/>
  <c r="AI25" i="4"/>
  <c r="O25" i="6" s="1"/>
  <c r="AI17" i="4"/>
  <c r="O17" i="6" s="1"/>
  <c r="AI9" i="4"/>
  <c r="O9" i="6" s="1"/>
  <c r="AI5" i="4"/>
  <c r="O5" i="6" s="1"/>
  <c r="AS24" i="4"/>
  <c r="AQ24" i="5" s="1"/>
  <c r="AS16" i="4"/>
  <c r="AQ16" i="5" s="1"/>
  <c r="AP2" i="4"/>
  <c r="BK2" i="4" s="1"/>
  <c r="BC2" i="5" s="1"/>
  <c r="X6" i="4"/>
  <c r="Y70" i="3"/>
  <c r="B114" i="3"/>
  <c r="Y68" i="3"/>
  <c r="B112" i="3"/>
  <c r="Y66" i="3"/>
  <c r="B110" i="3"/>
  <c r="D94" i="4"/>
  <c r="Y94" i="4" s="1"/>
  <c r="AT94" i="4" s="1"/>
  <c r="D86" i="4"/>
  <c r="Y86" i="4" s="1"/>
  <c r="AT86" i="4" s="1"/>
  <c r="D78" i="4"/>
  <c r="Y78" i="4" s="1"/>
  <c r="AT78" i="4" s="1"/>
  <c r="D70" i="4"/>
  <c r="D102" i="4"/>
  <c r="D494" i="4"/>
  <c r="Y494" i="4" s="1"/>
  <c r="AT494" i="4" s="1"/>
  <c r="D486" i="4"/>
  <c r="Y486" i="4" s="1"/>
  <c r="AT486" i="4" s="1"/>
  <c r="D478" i="4"/>
  <c r="Y478" i="4" s="1"/>
  <c r="AT478" i="4" s="1"/>
  <c r="D470" i="4"/>
  <c r="Y470" i="4" s="1"/>
  <c r="AT470" i="4" s="1"/>
  <c r="D462" i="4"/>
  <c r="Y462" i="4" s="1"/>
  <c r="AT462" i="4" s="1"/>
  <c r="D454" i="4"/>
  <c r="D446" i="4"/>
  <c r="Y446" i="4" s="1"/>
  <c r="AT446" i="4" s="1"/>
  <c r="D438" i="4"/>
  <c r="D430" i="4"/>
  <c r="Y430" i="4" s="1"/>
  <c r="AT430" i="4" s="1"/>
  <c r="D422" i="4"/>
  <c r="Y422" i="4" s="1"/>
  <c r="AT422" i="4" s="1"/>
  <c r="D414" i="4"/>
  <c r="Y414" i="4" s="1"/>
  <c r="AT414" i="4" s="1"/>
  <c r="D406" i="4"/>
  <c r="Y406" i="4" s="1"/>
  <c r="AT406" i="4" s="1"/>
  <c r="D398" i="4"/>
  <c r="Y398" i="4" s="1"/>
  <c r="AT398" i="4" s="1"/>
  <c r="D390" i="4"/>
  <c r="D382" i="4"/>
  <c r="Y382" i="4" s="1"/>
  <c r="AT382" i="4" s="1"/>
  <c r="D374" i="4"/>
  <c r="D366" i="4"/>
  <c r="Y366" i="4" s="1"/>
  <c r="AT366" i="4" s="1"/>
  <c r="D358" i="4"/>
  <c r="Y358" i="4" s="1"/>
  <c r="AT358" i="4" s="1"/>
  <c r="D350" i="4"/>
  <c r="Y350" i="4" s="1"/>
  <c r="AT350" i="4" s="1"/>
  <c r="D342" i="4"/>
  <c r="Y342" i="4" s="1"/>
  <c r="AT342" i="4" s="1"/>
  <c r="D334" i="4"/>
  <c r="Y334" i="4" s="1"/>
  <c r="AT334" i="4" s="1"/>
  <c r="D326" i="4"/>
  <c r="D318" i="4"/>
  <c r="Y318" i="4" s="1"/>
  <c r="AT318" i="4" s="1"/>
  <c r="D310" i="4"/>
  <c r="D302" i="4"/>
  <c r="Y302" i="4" s="1"/>
  <c r="AT302" i="4" s="1"/>
  <c r="D294" i="4"/>
  <c r="Y294" i="4" s="1"/>
  <c r="AT294" i="4" s="1"/>
  <c r="D286" i="4"/>
  <c r="Y286" i="4" s="1"/>
  <c r="AT286" i="4" s="1"/>
  <c r="D278" i="4"/>
  <c r="Y278" i="4" s="1"/>
  <c r="AT278" i="4" s="1"/>
  <c r="D270" i="4"/>
  <c r="Y270" i="4" s="1"/>
  <c r="AT270" i="4" s="1"/>
  <c r="D262" i="4"/>
  <c r="D254" i="4"/>
  <c r="Y254" i="4" s="1"/>
  <c r="AT254" i="4" s="1"/>
  <c r="D246" i="4"/>
  <c r="D238" i="4"/>
  <c r="Y238" i="4" s="1"/>
  <c r="AT238" i="4" s="1"/>
  <c r="D230" i="4"/>
  <c r="Y230" i="4" s="1"/>
  <c r="AT230" i="4" s="1"/>
  <c r="D222" i="4"/>
  <c r="Y222" i="4" s="1"/>
  <c r="AT222" i="4" s="1"/>
  <c r="D214" i="4"/>
  <c r="Y214" i="4" s="1"/>
  <c r="AT214" i="4" s="1"/>
  <c r="D206" i="4"/>
  <c r="Y206" i="4" s="1"/>
  <c r="AT206" i="4" s="1"/>
  <c r="D198" i="4"/>
  <c r="D190" i="4"/>
  <c r="D182" i="4"/>
  <c r="D174" i="4"/>
  <c r="Y174" i="4" s="1"/>
  <c r="AT174" i="4" s="1"/>
  <c r="D166" i="4"/>
  <c r="Y166" i="4" s="1"/>
  <c r="AT166" i="4" s="1"/>
  <c r="D158" i="4"/>
  <c r="Y158" i="4" s="1"/>
  <c r="AT158" i="4" s="1"/>
  <c r="D150" i="4"/>
  <c r="Y150" i="4" s="1"/>
  <c r="AT150" i="4" s="1"/>
  <c r="D142" i="4"/>
  <c r="Y142" i="4" s="1"/>
  <c r="AT142" i="4" s="1"/>
  <c r="D134" i="4"/>
  <c r="D126" i="4"/>
  <c r="Y126" i="4" s="1"/>
  <c r="AT126" i="4" s="1"/>
  <c r="D118" i="4"/>
  <c r="D110" i="4"/>
  <c r="Y110" i="4" s="1"/>
  <c r="AT110" i="4" s="1"/>
  <c r="AS48" i="4"/>
  <c r="AQ48" i="5" s="1"/>
  <c r="AS40" i="4"/>
  <c r="AQ40" i="5" s="1"/>
  <c r="AS28" i="4"/>
  <c r="AQ28" i="5" s="1"/>
  <c r="AS12" i="4"/>
  <c r="AQ12" i="5" s="1"/>
  <c r="AD2" i="4"/>
  <c r="AY2" i="4" s="1"/>
  <c r="AD5" i="4"/>
  <c r="J5" i="6" s="1"/>
  <c r="AD3" i="4"/>
  <c r="J3" i="6" s="1"/>
  <c r="X2" i="4"/>
  <c r="AS2" i="4" s="1"/>
  <c r="AQ2" i="5" s="1"/>
  <c r="X7" i="4"/>
  <c r="D7" i="6" s="1"/>
  <c r="AA7" i="4"/>
  <c r="G7" i="6" s="1"/>
  <c r="AA5" i="4"/>
  <c r="G5" i="6" s="1"/>
  <c r="AA3" i="4"/>
  <c r="G3" i="6" s="1"/>
  <c r="M7" i="5"/>
  <c r="Y71" i="3"/>
  <c r="B115" i="3"/>
  <c r="Y69" i="3"/>
  <c r="B113" i="3"/>
  <c r="Y67" i="3"/>
  <c r="B111" i="3"/>
  <c r="Y65" i="3"/>
  <c r="B109" i="3"/>
  <c r="AD4" i="4"/>
  <c r="J4" i="6" s="1"/>
  <c r="AA100" i="4"/>
  <c r="G100" i="6" s="1"/>
  <c r="AA4" i="4"/>
  <c r="G4" i="6" s="1"/>
  <c r="AX199" i="5"/>
  <c r="V7" i="5"/>
  <c r="M6" i="5"/>
  <c r="J6" i="5"/>
  <c r="AP5" i="4"/>
  <c r="W5" i="6" s="1"/>
  <c r="AS25" i="4"/>
  <c r="AQ25" i="5" s="1"/>
  <c r="AO50" i="4"/>
  <c r="V50" i="6" s="1"/>
  <c r="AO42" i="4"/>
  <c r="BJ42" i="4" s="1"/>
  <c r="BB42" i="5" s="1"/>
  <c r="AO34" i="4"/>
  <c r="V34" i="6" s="1"/>
  <c r="AO18" i="4"/>
  <c r="AO10" i="4"/>
  <c r="V10" i="6" s="1"/>
  <c r="AI43" i="4"/>
  <c r="O43" i="6" s="1"/>
  <c r="AI27" i="4"/>
  <c r="O27" i="6" s="1"/>
  <c r="AI19" i="4"/>
  <c r="O19" i="6" s="1"/>
  <c r="AI11" i="4"/>
  <c r="O11" i="6" s="1"/>
  <c r="AJ40" i="4"/>
  <c r="P40" i="6" s="1"/>
  <c r="AJ32" i="4"/>
  <c r="P32" i="6" s="1"/>
  <c r="AJ24" i="4"/>
  <c r="P24" i="6" s="1"/>
  <c r="AJ16" i="4"/>
  <c r="P16" i="6" s="1"/>
  <c r="AJ8" i="4"/>
  <c r="P8" i="6" s="1"/>
  <c r="AD19" i="4"/>
  <c r="J19" i="6" s="1"/>
  <c r="AD11" i="4"/>
  <c r="J11" i="6" s="1"/>
  <c r="AD18" i="4"/>
  <c r="J18" i="6" s="1"/>
  <c r="AD10" i="4"/>
  <c r="J10" i="6" s="1"/>
  <c r="AD17" i="4"/>
  <c r="J17" i="6" s="1"/>
  <c r="AD9" i="4"/>
  <c r="J9" i="6" s="1"/>
  <c r="AD24" i="4"/>
  <c r="J24" i="6" s="1"/>
  <c r="AD16" i="4"/>
  <c r="J16" i="6" s="1"/>
  <c r="AD8" i="4"/>
  <c r="J8" i="6" s="1"/>
  <c r="AD23" i="4"/>
  <c r="J23" i="6" s="1"/>
  <c r="AD15" i="4"/>
  <c r="J15" i="6" s="1"/>
  <c r="AD7" i="4"/>
  <c r="J7" i="6" s="1"/>
  <c r="AD22" i="4"/>
  <c r="J22" i="6" s="1"/>
  <c r="AD14" i="4"/>
  <c r="J14" i="6" s="1"/>
  <c r="AD6" i="4"/>
  <c r="J6" i="6" s="1"/>
  <c r="AD21" i="4"/>
  <c r="J21" i="6" s="1"/>
  <c r="AD13" i="4"/>
  <c r="J13" i="6" s="1"/>
  <c r="AD20" i="4"/>
  <c r="J20" i="6" s="1"/>
  <c r="AD12" i="4"/>
  <c r="J12" i="6" s="1"/>
  <c r="AD59" i="4"/>
  <c r="J59" i="6" s="1"/>
  <c r="AD51" i="4"/>
  <c r="J51" i="6" s="1"/>
  <c r="AD43" i="4"/>
  <c r="J43" i="6" s="1"/>
  <c r="AD35" i="4"/>
  <c r="J35" i="6" s="1"/>
  <c r="AD27" i="4"/>
  <c r="J27" i="6" s="1"/>
  <c r="AA57" i="4"/>
  <c r="G57" i="6" s="1"/>
  <c r="AA49" i="4"/>
  <c r="G49" i="6" s="1"/>
  <c r="AA41" i="4"/>
  <c r="G41" i="6" s="1"/>
  <c r="AA33" i="4"/>
  <c r="G33" i="6" s="1"/>
  <c r="AA25" i="4"/>
  <c r="G25" i="6" s="1"/>
  <c r="AA17" i="4"/>
  <c r="G17" i="6" s="1"/>
  <c r="AA9" i="4"/>
  <c r="G9" i="6" s="1"/>
  <c r="V56" i="4"/>
  <c r="AO56" i="4"/>
  <c r="V48" i="4"/>
  <c r="AO48" i="4"/>
  <c r="V40" i="4"/>
  <c r="AO40" i="4"/>
  <c r="V32" i="4"/>
  <c r="AO32" i="4"/>
  <c r="V8" i="4"/>
  <c r="AQ8" i="4" s="1"/>
  <c r="AO8" i="4"/>
  <c r="AP50" i="4"/>
  <c r="W50" i="6" s="1"/>
  <c r="AP42" i="4"/>
  <c r="W42" i="6" s="1"/>
  <c r="AP34" i="4"/>
  <c r="W34" i="6" s="1"/>
  <c r="AP18" i="4"/>
  <c r="W18" i="6" s="1"/>
  <c r="AP10" i="4"/>
  <c r="W10" i="6" s="1"/>
  <c r="Z11" i="4"/>
  <c r="F11" i="6" s="1"/>
  <c r="AC37" i="4"/>
  <c r="I37" i="6" s="1"/>
  <c r="Z58" i="4"/>
  <c r="F58" i="6" s="1"/>
  <c r="Z10" i="4"/>
  <c r="F10" i="6" s="1"/>
  <c r="AB412" i="4"/>
  <c r="AW412" i="4" s="1"/>
  <c r="AB356" i="4"/>
  <c r="AW356" i="4" s="1"/>
  <c r="AB348" i="4"/>
  <c r="AW348" i="4" s="1"/>
  <c r="AB340" i="4"/>
  <c r="AW340" i="4" s="1"/>
  <c r="AB332" i="4"/>
  <c r="AW332" i="4" s="1"/>
  <c r="AB316" i="4"/>
  <c r="AW316" i="4" s="1"/>
  <c r="AB292" i="4"/>
  <c r="AW292" i="4" s="1"/>
  <c r="AB268" i="4"/>
  <c r="AW268" i="4" s="1"/>
  <c r="AB252" i="4"/>
  <c r="AW252" i="4" s="1"/>
  <c r="AB228" i="4"/>
  <c r="AW228" i="4" s="1"/>
  <c r="AB220" i="4"/>
  <c r="AW220" i="4" s="1"/>
  <c r="AB212" i="4"/>
  <c r="AW212" i="4" s="1"/>
  <c r="AB204" i="4"/>
  <c r="AW204" i="4" s="1"/>
  <c r="AB188" i="4"/>
  <c r="AW188" i="4" s="1"/>
  <c r="AB164" i="4"/>
  <c r="AW164" i="4" s="1"/>
  <c r="AB156" i="4"/>
  <c r="AW156" i="4" s="1"/>
  <c r="AB148" i="4"/>
  <c r="AW148" i="4" s="1"/>
  <c r="AB140" i="4"/>
  <c r="AW140" i="4" s="1"/>
  <c r="AB124" i="4"/>
  <c r="AW124" i="4" s="1"/>
  <c r="AC60" i="4"/>
  <c r="I60" i="6" s="1"/>
  <c r="AC52" i="4"/>
  <c r="I52" i="6" s="1"/>
  <c r="AC44" i="4"/>
  <c r="I44" i="6" s="1"/>
  <c r="AC36" i="4"/>
  <c r="I36" i="6" s="1"/>
  <c r="AC28" i="4"/>
  <c r="I28" i="6" s="1"/>
  <c r="AC20" i="4"/>
  <c r="I20" i="6" s="1"/>
  <c r="AC12" i="4"/>
  <c r="I12" i="6" s="1"/>
  <c r="AD58" i="4"/>
  <c r="J58" i="6" s="1"/>
  <c r="AD50" i="4"/>
  <c r="J50" i="6" s="1"/>
  <c r="AD42" i="4"/>
  <c r="J42" i="6" s="1"/>
  <c r="AD34" i="4"/>
  <c r="J34" i="6" s="1"/>
  <c r="AD26" i="4"/>
  <c r="J26" i="6" s="1"/>
  <c r="AA56" i="4"/>
  <c r="G56" i="6" s="1"/>
  <c r="AA48" i="4"/>
  <c r="G48" i="6" s="1"/>
  <c r="AA40" i="4"/>
  <c r="G40" i="6" s="1"/>
  <c r="AA32" i="4"/>
  <c r="G32" i="6" s="1"/>
  <c r="AA24" i="4"/>
  <c r="G24" i="6" s="1"/>
  <c r="AA16" i="4"/>
  <c r="G16" i="6" s="1"/>
  <c r="AA8" i="4"/>
  <c r="G8" i="6" s="1"/>
  <c r="AP57" i="4"/>
  <c r="W57" i="6" s="1"/>
  <c r="AP49" i="4"/>
  <c r="W49" i="6" s="1"/>
  <c r="AP41" i="4"/>
  <c r="W41" i="6" s="1"/>
  <c r="AP33" i="4"/>
  <c r="W33" i="6" s="1"/>
  <c r="AP25" i="4"/>
  <c r="W25" i="6" s="1"/>
  <c r="AP17" i="4"/>
  <c r="W17" i="6" s="1"/>
  <c r="Z19" i="4"/>
  <c r="F19" i="6" s="1"/>
  <c r="AC53" i="4"/>
  <c r="I53" i="6" s="1"/>
  <c r="AB500" i="4"/>
  <c r="AW500" i="4" s="1"/>
  <c r="Z57" i="4"/>
  <c r="F57" i="6" s="1"/>
  <c r="Z49" i="4"/>
  <c r="F49" i="6" s="1"/>
  <c r="Z41" i="4"/>
  <c r="F41" i="6" s="1"/>
  <c r="Z33" i="4"/>
  <c r="F33" i="6" s="1"/>
  <c r="Z25" i="4"/>
  <c r="F25" i="6" s="1"/>
  <c r="Z17" i="4"/>
  <c r="F17" i="6" s="1"/>
  <c r="Z9" i="4"/>
  <c r="F9" i="6" s="1"/>
  <c r="AC59" i="4"/>
  <c r="I59" i="6" s="1"/>
  <c r="AC51" i="4"/>
  <c r="I51" i="6" s="1"/>
  <c r="AC43" i="4"/>
  <c r="I43" i="6" s="1"/>
  <c r="AC35" i="4"/>
  <c r="I35" i="6" s="1"/>
  <c r="AC27" i="4"/>
  <c r="I27" i="6" s="1"/>
  <c r="AC19" i="4"/>
  <c r="I19" i="6" s="1"/>
  <c r="AC11" i="4"/>
  <c r="I11" i="6" s="1"/>
  <c r="AD57" i="4"/>
  <c r="J57" i="6" s="1"/>
  <c r="AD49" i="4"/>
  <c r="J49" i="6" s="1"/>
  <c r="AD41" i="4"/>
  <c r="J41" i="6" s="1"/>
  <c r="AD33" i="4"/>
  <c r="J33" i="6" s="1"/>
  <c r="AD25" i="4"/>
  <c r="J25" i="6" s="1"/>
  <c r="X5" i="4"/>
  <c r="D5" i="6" s="1"/>
  <c r="AA55" i="4"/>
  <c r="G55" i="6" s="1"/>
  <c r="AA47" i="4"/>
  <c r="G47" i="6" s="1"/>
  <c r="AA39" i="4"/>
  <c r="G39" i="6" s="1"/>
  <c r="AA31" i="4"/>
  <c r="G31" i="6" s="1"/>
  <c r="AA23" i="4"/>
  <c r="G23" i="6" s="1"/>
  <c r="AA15" i="4"/>
  <c r="G15" i="6" s="1"/>
  <c r="AP56" i="4"/>
  <c r="W56" i="6" s="1"/>
  <c r="AP48" i="4"/>
  <c r="W48" i="6" s="1"/>
  <c r="AP40" i="4"/>
  <c r="W40" i="6" s="1"/>
  <c r="AP32" i="4"/>
  <c r="W32" i="6" s="1"/>
  <c r="AP16" i="4"/>
  <c r="W16" i="6" s="1"/>
  <c r="AP8" i="4"/>
  <c r="W8" i="6" s="1"/>
  <c r="Z51" i="4"/>
  <c r="F51" i="6" s="1"/>
  <c r="AC29" i="4"/>
  <c r="I29" i="6" s="1"/>
  <c r="W2" i="4"/>
  <c r="AR2" i="4" s="1"/>
  <c r="AP2" i="5" s="1"/>
  <c r="Z50" i="4"/>
  <c r="F50" i="6" s="1"/>
  <c r="Z18" i="4"/>
  <c r="F18" i="6" s="1"/>
  <c r="AB468" i="4"/>
  <c r="AW468" i="4" s="1"/>
  <c r="AB428" i="4"/>
  <c r="AW428" i="4" s="1"/>
  <c r="AB380" i="4"/>
  <c r="AW380" i="4" s="1"/>
  <c r="AB276" i="4"/>
  <c r="AW276" i="4" s="1"/>
  <c r="AB96" i="4"/>
  <c r="AW96" i="4" s="1"/>
  <c r="AB88" i="4"/>
  <c r="AW88" i="4" s="1"/>
  <c r="G56" i="4"/>
  <c r="Z56" i="4"/>
  <c r="F56" i="6" s="1"/>
  <c r="G48" i="4"/>
  <c r="Z48" i="4"/>
  <c r="F48" i="6" s="1"/>
  <c r="G40" i="4"/>
  <c r="Z40" i="4"/>
  <c r="F40" i="6" s="1"/>
  <c r="G32" i="4"/>
  <c r="Z32" i="4"/>
  <c r="F32" i="6" s="1"/>
  <c r="G24" i="4"/>
  <c r="Z24" i="4"/>
  <c r="F24" i="6" s="1"/>
  <c r="G16" i="4"/>
  <c r="Z16" i="4"/>
  <c r="F16" i="6" s="1"/>
  <c r="G8" i="4"/>
  <c r="Z8" i="4"/>
  <c r="F8" i="6" s="1"/>
  <c r="AC58" i="4"/>
  <c r="I58" i="6" s="1"/>
  <c r="AC50" i="4"/>
  <c r="I50" i="6" s="1"/>
  <c r="AC42" i="4"/>
  <c r="I42" i="6" s="1"/>
  <c r="AC34" i="4"/>
  <c r="I34" i="6" s="1"/>
  <c r="AC26" i="4"/>
  <c r="I26" i="6" s="1"/>
  <c r="AC18" i="4"/>
  <c r="I18" i="6" s="1"/>
  <c r="AC10" i="4"/>
  <c r="I10" i="6" s="1"/>
  <c r="AD56" i="4"/>
  <c r="J56" i="6" s="1"/>
  <c r="AD48" i="4"/>
  <c r="J48" i="6" s="1"/>
  <c r="AD40" i="4"/>
  <c r="J40" i="6" s="1"/>
  <c r="AD32" i="4"/>
  <c r="J32" i="6" s="1"/>
  <c r="X4" i="4"/>
  <c r="D4" i="6" s="1"/>
  <c r="AA62" i="4"/>
  <c r="G62" i="6" s="1"/>
  <c r="AA54" i="4"/>
  <c r="G54" i="6" s="1"/>
  <c r="AA46" i="4"/>
  <c r="G46" i="6" s="1"/>
  <c r="AA38" i="4"/>
  <c r="G38" i="6" s="1"/>
  <c r="AA30" i="4"/>
  <c r="G30" i="6" s="1"/>
  <c r="AA22" i="4"/>
  <c r="G22" i="6" s="1"/>
  <c r="AA6" i="4"/>
  <c r="G6" i="6" s="1"/>
  <c r="AP55" i="4"/>
  <c r="W55" i="6" s="1"/>
  <c r="AP47" i="4"/>
  <c r="W47" i="6" s="1"/>
  <c r="AP31" i="4"/>
  <c r="W31" i="6" s="1"/>
  <c r="AP23" i="4"/>
  <c r="W23" i="6" s="1"/>
  <c r="AP15" i="4"/>
  <c r="W15" i="6" s="1"/>
  <c r="Z27" i="4"/>
  <c r="F27" i="6" s="1"/>
  <c r="AC61" i="4"/>
  <c r="I61" i="6" s="1"/>
  <c r="AC13" i="4"/>
  <c r="I13" i="6" s="1"/>
  <c r="Z26" i="4"/>
  <c r="F26" i="6" s="1"/>
  <c r="AB476" i="4"/>
  <c r="AW476" i="4" s="1"/>
  <c r="AB444" i="4"/>
  <c r="AW444" i="4" s="1"/>
  <c r="AB396" i="4"/>
  <c r="AW396" i="4" s="1"/>
  <c r="D62" i="4"/>
  <c r="W62" i="4"/>
  <c r="AR62" i="4" s="1"/>
  <c r="AP62" i="5" s="1"/>
  <c r="D54" i="4"/>
  <c r="W54" i="4"/>
  <c r="AR54" i="4" s="1"/>
  <c r="AP54" i="5" s="1"/>
  <c r="D46" i="4"/>
  <c r="W46" i="4"/>
  <c r="AR46" i="4" s="1"/>
  <c r="AP46" i="5" s="1"/>
  <c r="D38" i="4"/>
  <c r="W38" i="4"/>
  <c r="AR38" i="4" s="1"/>
  <c r="AP38" i="5" s="1"/>
  <c r="D30" i="4"/>
  <c r="W30" i="4"/>
  <c r="AR30" i="4" s="1"/>
  <c r="AP30" i="5" s="1"/>
  <c r="D22" i="4"/>
  <c r="W22" i="4"/>
  <c r="AR22" i="4" s="1"/>
  <c r="AP22" i="5" s="1"/>
  <c r="D14" i="4"/>
  <c r="W14" i="4"/>
  <c r="AR14" i="4" s="1"/>
  <c r="AP14" i="5" s="1"/>
  <c r="Y102" i="4"/>
  <c r="AT102" i="4" s="1"/>
  <c r="Y454" i="4"/>
  <c r="AT454" i="4" s="1"/>
  <c r="Y438" i="4"/>
  <c r="AT438" i="4" s="1"/>
  <c r="Y390" i="4"/>
  <c r="AT390" i="4" s="1"/>
  <c r="Y374" i="4"/>
  <c r="AT374" i="4" s="1"/>
  <c r="Y326" i="4"/>
  <c r="AT326" i="4" s="1"/>
  <c r="Y310" i="4"/>
  <c r="AT310" i="4" s="1"/>
  <c r="Y262" i="4"/>
  <c r="AT262" i="4" s="1"/>
  <c r="Y246" i="4"/>
  <c r="AT246" i="4" s="1"/>
  <c r="Y198" i="4"/>
  <c r="AT198" i="4" s="1"/>
  <c r="Y190" i="4"/>
  <c r="AT190" i="4" s="1"/>
  <c r="Y182" i="4"/>
  <c r="AT182" i="4" s="1"/>
  <c r="Y134" i="4"/>
  <c r="AT134" i="4" s="1"/>
  <c r="Y118" i="4"/>
  <c r="AT118" i="4" s="1"/>
  <c r="Z2" i="4"/>
  <c r="AU2" i="4" s="1"/>
  <c r="Z55" i="4"/>
  <c r="F55" i="6" s="1"/>
  <c r="Z47" i="4"/>
  <c r="F47" i="6" s="1"/>
  <c r="Z39" i="4"/>
  <c r="F39" i="6" s="1"/>
  <c r="Z31" i="4"/>
  <c r="F31" i="6" s="1"/>
  <c r="Z23" i="4"/>
  <c r="F23" i="6" s="1"/>
  <c r="Z15" i="4"/>
  <c r="F15" i="6" s="1"/>
  <c r="Z7" i="4"/>
  <c r="F7" i="6" s="1"/>
  <c r="AC57" i="4"/>
  <c r="I57" i="6" s="1"/>
  <c r="AC49" i="4"/>
  <c r="I49" i="6" s="1"/>
  <c r="AC41" i="4"/>
  <c r="I41" i="6" s="1"/>
  <c r="AC33" i="4"/>
  <c r="I33" i="6" s="1"/>
  <c r="AC25" i="4"/>
  <c r="I25" i="6" s="1"/>
  <c r="AC17" i="4"/>
  <c r="I17" i="6" s="1"/>
  <c r="AC9" i="4"/>
  <c r="I9" i="6" s="1"/>
  <c r="AD55" i="4"/>
  <c r="J55" i="6" s="1"/>
  <c r="AD47" i="4"/>
  <c r="J47" i="6" s="1"/>
  <c r="AD39" i="4"/>
  <c r="J39" i="6" s="1"/>
  <c r="AD31" i="4"/>
  <c r="J31" i="6" s="1"/>
  <c r="X3" i="4"/>
  <c r="D3" i="6" s="1"/>
  <c r="AA61" i="4"/>
  <c r="G61" i="6" s="1"/>
  <c r="AA53" i="4"/>
  <c r="G53" i="6" s="1"/>
  <c r="AA45" i="4"/>
  <c r="G45" i="6" s="1"/>
  <c r="AA37" i="4"/>
  <c r="G37" i="6" s="1"/>
  <c r="AA29" i="4"/>
  <c r="G29" i="6" s="1"/>
  <c r="AA21" i="4"/>
  <c r="G21" i="6" s="1"/>
  <c r="AA13" i="4"/>
  <c r="G13" i="6" s="1"/>
  <c r="AP62" i="4"/>
  <c r="W62" i="6" s="1"/>
  <c r="AP54" i="4"/>
  <c r="W54" i="6" s="1"/>
  <c r="AP46" i="4"/>
  <c r="W46" i="6" s="1"/>
  <c r="AP30" i="4"/>
  <c r="W30" i="6" s="1"/>
  <c r="AP22" i="4"/>
  <c r="W22" i="6" s="1"/>
  <c r="AP14" i="4"/>
  <c r="W14" i="6" s="1"/>
  <c r="AP6" i="4"/>
  <c r="W6" i="6" s="1"/>
  <c r="Z59" i="4"/>
  <c r="F59" i="6" s="1"/>
  <c r="AC5" i="4"/>
  <c r="I5" i="6" s="1"/>
  <c r="Z42" i="4"/>
  <c r="F42" i="6" s="1"/>
  <c r="AB460" i="4"/>
  <c r="AW460" i="4" s="1"/>
  <c r="AB420" i="4"/>
  <c r="AW420" i="4" s="1"/>
  <c r="AB284" i="4"/>
  <c r="AW284" i="4" s="1"/>
  <c r="Z62" i="4"/>
  <c r="F62" i="6" s="1"/>
  <c r="Z54" i="4"/>
  <c r="F54" i="6" s="1"/>
  <c r="Z46" i="4"/>
  <c r="F46" i="6" s="1"/>
  <c r="Z38" i="4"/>
  <c r="F38" i="6" s="1"/>
  <c r="Z30" i="4"/>
  <c r="F30" i="6" s="1"/>
  <c r="Z22" i="4"/>
  <c r="F22" i="6" s="1"/>
  <c r="Z14" i="4"/>
  <c r="F14" i="6" s="1"/>
  <c r="Z6" i="4"/>
  <c r="F6" i="6" s="1"/>
  <c r="AC56" i="4"/>
  <c r="I56" i="6" s="1"/>
  <c r="AC48" i="4"/>
  <c r="I48" i="6" s="1"/>
  <c r="AC40" i="4"/>
  <c r="I40" i="6" s="1"/>
  <c r="AC32" i="4"/>
  <c r="I32" i="6" s="1"/>
  <c r="AC24" i="4"/>
  <c r="I24" i="6" s="1"/>
  <c r="AC16" i="4"/>
  <c r="I16" i="6" s="1"/>
  <c r="AC8" i="4"/>
  <c r="I8" i="6" s="1"/>
  <c r="AD62" i="4"/>
  <c r="J62" i="6" s="1"/>
  <c r="AD54" i="4"/>
  <c r="J54" i="6" s="1"/>
  <c r="AD46" i="4"/>
  <c r="J46" i="6" s="1"/>
  <c r="AD38" i="4"/>
  <c r="J38" i="6" s="1"/>
  <c r="AD30" i="4"/>
  <c r="J30" i="6" s="1"/>
  <c r="AA60" i="4"/>
  <c r="G60" i="6" s="1"/>
  <c r="AA52" i="4"/>
  <c r="G52" i="6" s="1"/>
  <c r="AA44" i="4"/>
  <c r="G44" i="6" s="1"/>
  <c r="AA36" i="4"/>
  <c r="G36" i="6" s="1"/>
  <c r="AA28" i="4"/>
  <c r="G28" i="6" s="1"/>
  <c r="AA20" i="4"/>
  <c r="G20" i="6" s="1"/>
  <c r="AA12" i="4"/>
  <c r="G12" i="6" s="1"/>
  <c r="AP61" i="4"/>
  <c r="W61" i="6" s="1"/>
  <c r="AP45" i="4"/>
  <c r="W45" i="6" s="1"/>
  <c r="AP37" i="4"/>
  <c r="W37" i="6" s="1"/>
  <c r="AP29" i="4"/>
  <c r="W29" i="6" s="1"/>
  <c r="AP21" i="4"/>
  <c r="W21" i="6" s="1"/>
  <c r="Z43" i="4"/>
  <c r="F43" i="6" s="1"/>
  <c r="AC21" i="4"/>
  <c r="I21" i="6" s="1"/>
  <c r="P445" i="4"/>
  <c r="AK445" i="4" s="1"/>
  <c r="Z34" i="4"/>
  <c r="F34" i="6" s="1"/>
  <c r="AB484" i="4"/>
  <c r="AW484" i="4" s="1"/>
  <c r="AB404" i="4"/>
  <c r="AW404" i="4" s="1"/>
  <c r="W5" i="4"/>
  <c r="C5" i="6" s="1"/>
  <c r="Z3" i="4"/>
  <c r="F3" i="6" s="1"/>
  <c r="Z61" i="4"/>
  <c r="F61" i="6" s="1"/>
  <c r="Z53" i="4"/>
  <c r="F53" i="6" s="1"/>
  <c r="Z45" i="4"/>
  <c r="F45" i="6" s="1"/>
  <c r="Z37" i="4"/>
  <c r="F37" i="6" s="1"/>
  <c r="Z29" i="4"/>
  <c r="F29" i="6" s="1"/>
  <c r="Z21" i="4"/>
  <c r="F21" i="6" s="1"/>
  <c r="Z13" i="4"/>
  <c r="F13" i="6" s="1"/>
  <c r="Z5" i="4"/>
  <c r="F5" i="6" s="1"/>
  <c r="AC55" i="4"/>
  <c r="I55" i="6" s="1"/>
  <c r="AC47" i="4"/>
  <c r="I47" i="6" s="1"/>
  <c r="AC39" i="4"/>
  <c r="I39" i="6" s="1"/>
  <c r="AC31" i="4"/>
  <c r="I31" i="6" s="1"/>
  <c r="AC23" i="4"/>
  <c r="I23" i="6" s="1"/>
  <c r="AC15" i="4"/>
  <c r="I15" i="6" s="1"/>
  <c r="AC7" i="4"/>
  <c r="I7" i="6" s="1"/>
  <c r="AD61" i="4"/>
  <c r="J61" i="6" s="1"/>
  <c r="AD53" i="4"/>
  <c r="J53" i="6" s="1"/>
  <c r="AD45" i="4"/>
  <c r="J45" i="6" s="1"/>
  <c r="AD37" i="4"/>
  <c r="J37" i="6" s="1"/>
  <c r="AD29" i="4"/>
  <c r="J29" i="6" s="1"/>
  <c r="AA59" i="4"/>
  <c r="G59" i="6" s="1"/>
  <c r="AA51" i="4"/>
  <c r="G51" i="6" s="1"/>
  <c r="AA43" i="4"/>
  <c r="G43" i="6" s="1"/>
  <c r="AA35" i="4"/>
  <c r="G35" i="6" s="1"/>
  <c r="AA27" i="4"/>
  <c r="G27" i="6" s="1"/>
  <c r="AA19" i="4"/>
  <c r="G19" i="6" s="1"/>
  <c r="AA11" i="4"/>
  <c r="G11" i="6" s="1"/>
  <c r="AP100" i="4"/>
  <c r="W100" i="6" s="1"/>
  <c r="AP60" i="4"/>
  <c r="W60" i="6" s="1"/>
  <c r="AP44" i="4"/>
  <c r="W44" i="6" s="1"/>
  <c r="AP36" i="4"/>
  <c r="W36" i="6" s="1"/>
  <c r="AP28" i="4"/>
  <c r="W28" i="6" s="1"/>
  <c r="AP12" i="4"/>
  <c r="W12" i="6" s="1"/>
  <c r="Z35" i="4"/>
  <c r="F35" i="6" s="1"/>
  <c r="AC45" i="4"/>
  <c r="I45" i="6" s="1"/>
  <c r="AB92" i="4"/>
  <c r="AW92" i="4" s="1"/>
  <c r="G60" i="4"/>
  <c r="Z60" i="4"/>
  <c r="F60" i="6" s="1"/>
  <c r="G52" i="4"/>
  <c r="Z52" i="4"/>
  <c r="F52" i="6" s="1"/>
  <c r="G44" i="4"/>
  <c r="Z44" i="4"/>
  <c r="F44" i="6" s="1"/>
  <c r="G36" i="4"/>
  <c r="Z36" i="4"/>
  <c r="F36" i="6" s="1"/>
  <c r="G28" i="4"/>
  <c r="Z28" i="4"/>
  <c r="F28" i="6" s="1"/>
  <c r="G20" i="4"/>
  <c r="Z20" i="4"/>
  <c r="F20" i="6" s="1"/>
  <c r="G12" i="4"/>
  <c r="Z12" i="4"/>
  <c r="F12" i="6" s="1"/>
  <c r="AC2" i="4"/>
  <c r="AX2" i="4" s="1"/>
  <c r="AE486" i="4"/>
  <c r="AZ486" i="4" s="1"/>
  <c r="AE478" i="4"/>
  <c r="AZ478" i="4" s="1"/>
  <c r="AE470" i="4"/>
  <c r="AZ470" i="4" s="1"/>
  <c r="AE462" i="4"/>
  <c r="AZ462" i="4" s="1"/>
  <c r="AE446" i="4"/>
  <c r="AZ446" i="4" s="1"/>
  <c r="AE422" i="4"/>
  <c r="AZ422" i="4" s="1"/>
  <c r="AE414" i="4"/>
  <c r="AZ414" i="4" s="1"/>
  <c r="AE406" i="4"/>
  <c r="AZ406" i="4" s="1"/>
  <c r="AE398" i="4"/>
  <c r="AZ398" i="4" s="1"/>
  <c r="AE382" i="4"/>
  <c r="AZ382" i="4" s="1"/>
  <c r="AE358" i="4"/>
  <c r="AZ358" i="4" s="1"/>
  <c r="AE350" i="4"/>
  <c r="AZ350" i="4" s="1"/>
  <c r="AE342" i="4"/>
  <c r="AZ342" i="4" s="1"/>
  <c r="AE334" i="4"/>
  <c r="AZ334" i="4" s="1"/>
  <c r="AE318" i="4"/>
  <c r="AZ318" i="4" s="1"/>
  <c r="AE310" i="4"/>
  <c r="AZ310" i="4" s="1"/>
  <c r="AE294" i="4"/>
  <c r="AZ294" i="4" s="1"/>
  <c r="AE286" i="4"/>
  <c r="AZ286" i="4" s="1"/>
  <c r="AE278" i="4"/>
  <c r="AZ278" i="4" s="1"/>
  <c r="AE270" i="4"/>
  <c r="AZ270" i="4" s="1"/>
  <c r="AE254" i="4"/>
  <c r="AZ254" i="4" s="1"/>
  <c r="AE238" i="4"/>
  <c r="AZ238" i="4" s="1"/>
  <c r="AE230" i="4"/>
  <c r="AZ230" i="4" s="1"/>
  <c r="AE222" i="4"/>
  <c r="AZ222" i="4" s="1"/>
  <c r="AE214" i="4"/>
  <c r="AZ214" i="4" s="1"/>
  <c r="AE206" i="4"/>
  <c r="AZ206" i="4" s="1"/>
  <c r="AE190" i="4"/>
  <c r="AZ190" i="4" s="1"/>
  <c r="AE166" i="4"/>
  <c r="AZ166" i="4" s="1"/>
  <c r="AE158" i="4"/>
  <c r="AZ158" i="4" s="1"/>
  <c r="AE150" i="4"/>
  <c r="AZ150" i="4" s="1"/>
  <c r="AE142" i="4"/>
  <c r="AZ142" i="4" s="1"/>
  <c r="AE126" i="4"/>
  <c r="AZ126" i="4" s="1"/>
  <c r="AE102" i="4"/>
  <c r="AZ102" i="4" s="1"/>
  <c r="AE94" i="4"/>
  <c r="AZ94" i="4" s="1"/>
  <c r="AE86" i="4"/>
  <c r="AZ86" i="4" s="1"/>
  <c r="AE78" i="4"/>
  <c r="AZ78" i="4" s="1"/>
  <c r="J62" i="4"/>
  <c r="AC62" i="4"/>
  <c r="I62" i="6" s="1"/>
  <c r="J54" i="4"/>
  <c r="AC54" i="4"/>
  <c r="I54" i="6" s="1"/>
  <c r="J46" i="4"/>
  <c r="AC46" i="4"/>
  <c r="I46" i="6" s="1"/>
  <c r="J38" i="4"/>
  <c r="AC38" i="4"/>
  <c r="I38" i="6" s="1"/>
  <c r="J30" i="4"/>
  <c r="AC30" i="4"/>
  <c r="I30" i="6" s="1"/>
  <c r="J22" i="4"/>
  <c r="AC22" i="4"/>
  <c r="I22" i="6" s="1"/>
  <c r="J14" i="4"/>
  <c r="AC14" i="4"/>
  <c r="I14" i="6" s="1"/>
  <c r="J6" i="4"/>
  <c r="AC6" i="4"/>
  <c r="I6" i="6" s="1"/>
  <c r="AD60" i="4"/>
  <c r="J60" i="6" s="1"/>
  <c r="AD52" i="4"/>
  <c r="J52" i="6" s="1"/>
  <c r="AD44" i="4"/>
  <c r="J44" i="6" s="1"/>
  <c r="AD36" i="4"/>
  <c r="J36" i="6" s="1"/>
  <c r="AD28" i="4"/>
  <c r="J28" i="6" s="1"/>
  <c r="AA58" i="4"/>
  <c r="G58" i="6" s="1"/>
  <c r="AA50" i="4"/>
  <c r="G50" i="6" s="1"/>
  <c r="AA42" i="4"/>
  <c r="G42" i="6" s="1"/>
  <c r="AA34" i="4"/>
  <c r="G34" i="6" s="1"/>
  <c r="AA26" i="4"/>
  <c r="G26" i="6" s="1"/>
  <c r="AA18" i="4"/>
  <c r="G18" i="6" s="1"/>
  <c r="AA10" i="4"/>
  <c r="G10" i="6" s="1"/>
  <c r="V57" i="4"/>
  <c r="AQ57" i="4" s="1"/>
  <c r="AO57" i="4"/>
  <c r="V49" i="4"/>
  <c r="AO49" i="4"/>
  <c r="V41" i="4"/>
  <c r="AO41" i="4"/>
  <c r="V33" i="4"/>
  <c r="AO33" i="4"/>
  <c r="V25" i="4"/>
  <c r="AO25" i="4"/>
  <c r="AP59" i="4"/>
  <c r="W59" i="6" s="1"/>
  <c r="AP51" i="4"/>
  <c r="W51" i="6" s="1"/>
  <c r="AP43" i="4"/>
  <c r="W43" i="6" s="1"/>
  <c r="AP27" i="4"/>
  <c r="W27" i="6" s="1"/>
  <c r="AP19" i="4"/>
  <c r="W19" i="6" s="1"/>
  <c r="AP11" i="4"/>
  <c r="W11" i="6" s="1"/>
  <c r="BK3" i="4"/>
  <c r="BC3" i="5" s="1"/>
  <c r="AP3" i="4"/>
  <c r="W3" i="6" s="1"/>
  <c r="V13" i="4"/>
  <c r="AO13" i="4"/>
  <c r="AU493" i="5"/>
  <c r="AU485" i="5"/>
  <c r="AU477" i="5"/>
  <c r="AU469" i="5"/>
  <c r="AU461" i="5"/>
  <c r="AU453" i="5"/>
  <c r="AU445" i="5"/>
  <c r="AU437" i="5"/>
  <c r="AU429" i="5"/>
  <c r="AU421" i="5"/>
  <c r="AU413" i="5"/>
  <c r="AU405" i="5"/>
  <c r="AU397" i="5"/>
  <c r="AU389" i="5"/>
  <c r="AU381" i="5"/>
  <c r="AU373" i="5"/>
  <c r="AU365" i="5"/>
  <c r="AU357" i="5"/>
  <c r="AU349" i="5"/>
  <c r="AU341" i="5"/>
  <c r="AU333" i="5"/>
  <c r="AU325" i="5"/>
  <c r="AU317" i="5"/>
  <c r="AU309" i="5"/>
  <c r="AU301" i="5"/>
  <c r="AU293" i="5"/>
  <c r="AU285" i="5"/>
  <c r="AU277" i="5"/>
  <c r="AU269" i="5"/>
  <c r="AU261" i="5"/>
  <c r="AU253" i="5"/>
  <c r="AU245" i="5"/>
  <c r="AU237" i="5"/>
  <c r="AU229" i="5"/>
  <c r="AU221" i="5"/>
  <c r="AU213" i="5"/>
  <c r="AU205" i="5"/>
  <c r="AU197" i="5"/>
  <c r="AU189" i="5"/>
  <c r="AU181" i="5"/>
  <c r="AU173" i="5"/>
  <c r="AU165" i="5"/>
  <c r="AU157" i="5"/>
  <c r="AU149" i="5"/>
  <c r="AU141" i="5"/>
  <c r="AU133" i="5"/>
  <c r="AU125" i="5"/>
  <c r="AU117" i="5"/>
  <c r="AU109" i="5"/>
  <c r="AU101" i="5"/>
  <c r="AR498" i="5"/>
  <c r="AR490" i="5"/>
  <c r="AR482" i="5"/>
  <c r="AR474" i="5"/>
  <c r="AR466" i="5"/>
  <c r="AR458" i="5"/>
  <c r="AR450" i="5"/>
  <c r="AR442" i="5"/>
  <c r="AR434" i="5"/>
  <c r="AR426" i="5"/>
  <c r="AR418" i="5"/>
  <c r="AR410" i="5"/>
  <c r="AR402" i="5"/>
  <c r="AR394" i="5"/>
  <c r="AR386" i="5"/>
  <c r="AR378" i="5"/>
  <c r="AR370" i="5"/>
  <c r="AR362" i="5"/>
  <c r="AR354" i="5"/>
  <c r="AR346" i="5"/>
  <c r="AR338" i="5"/>
  <c r="AR330" i="5"/>
  <c r="AR322" i="5"/>
  <c r="AR314" i="5"/>
  <c r="AR306" i="5"/>
  <c r="AR298" i="5"/>
  <c r="AR290" i="5"/>
  <c r="AR282" i="5"/>
  <c r="AR274" i="5"/>
  <c r="AR266" i="5"/>
  <c r="AR258" i="5"/>
  <c r="AR250" i="5"/>
  <c r="AR242" i="5"/>
  <c r="AR234" i="5"/>
  <c r="AR226" i="5"/>
  <c r="AR218" i="5"/>
  <c r="AR210" i="5"/>
  <c r="AR202" i="5"/>
  <c r="AR194" i="5"/>
  <c r="AR186" i="5"/>
  <c r="AR178" i="5"/>
  <c r="AR170" i="5"/>
  <c r="AR162" i="5"/>
  <c r="AR154" i="5"/>
  <c r="AR146" i="5"/>
  <c r="AR138" i="5"/>
  <c r="AR130" i="5"/>
  <c r="AR122" i="5"/>
  <c r="AR114" i="5"/>
  <c r="AR106" i="5"/>
  <c r="AT500" i="5"/>
  <c r="AT492" i="5"/>
  <c r="AT484" i="5"/>
  <c r="AT476" i="5"/>
  <c r="AT468" i="5"/>
  <c r="AT460" i="5"/>
  <c r="AT452" i="5"/>
  <c r="AT444" i="5"/>
  <c r="AT436" i="5"/>
  <c r="AT428" i="5"/>
  <c r="AT420" i="5"/>
  <c r="AT412" i="5"/>
  <c r="AT404" i="5"/>
  <c r="AT396" i="5"/>
  <c r="AT388" i="5"/>
  <c r="AT380" i="5"/>
  <c r="AT372" i="5"/>
  <c r="AT364" i="5"/>
  <c r="AT356" i="5"/>
  <c r="AT348" i="5"/>
  <c r="AT340" i="5"/>
  <c r="AT332" i="5"/>
  <c r="AT324" i="5"/>
  <c r="AT316" i="5"/>
  <c r="AT308" i="5"/>
  <c r="AT300" i="5"/>
  <c r="AT292" i="5"/>
  <c r="AT284" i="5"/>
  <c r="AT276" i="5"/>
  <c r="AT268" i="5"/>
  <c r="AT260" i="5"/>
  <c r="AT252" i="5"/>
  <c r="AT244" i="5"/>
  <c r="AT236" i="5"/>
  <c r="AT228" i="5"/>
  <c r="AT220" i="5"/>
  <c r="AT212" i="5"/>
  <c r="AT204" i="5"/>
  <c r="AT196" i="5"/>
  <c r="AT188" i="5"/>
  <c r="AT180" i="5"/>
  <c r="AT172" i="5"/>
  <c r="AT164" i="5"/>
  <c r="AT156" i="5"/>
  <c r="AT148" i="5"/>
  <c r="AT140" i="5"/>
  <c r="AT132" i="5"/>
  <c r="AT124" i="5"/>
  <c r="AT116" i="5"/>
  <c r="AT108" i="5"/>
  <c r="AQ497" i="5"/>
  <c r="AQ489" i="5"/>
  <c r="AQ481" i="5"/>
  <c r="AQ473" i="5"/>
  <c r="AQ465" i="5"/>
  <c r="AQ457" i="5"/>
  <c r="AQ449" i="5"/>
  <c r="AQ441" i="5"/>
  <c r="AQ433" i="5"/>
  <c r="AQ425" i="5"/>
  <c r="AQ417" i="5"/>
  <c r="AQ409" i="5"/>
  <c r="AQ401" i="5"/>
  <c r="AQ393" i="5"/>
  <c r="AQ385" i="5"/>
  <c r="AQ377" i="5"/>
  <c r="AQ369" i="5"/>
  <c r="AQ361" i="5"/>
  <c r="AQ353" i="5"/>
  <c r="AQ345" i="5"/>
  <c r="AQ337" i="5"/>
  <c r="AQ329" i="5"/>
  <c r="AQ321" i="5"/>
  <c r="AQ313" i="5"/>
  <c r="AQ305" i="5"/>
  <c r="AQ297" i="5"/>
  <c r="AQ289" i="5"/>
  <c r="AQ281" i="5"/>
  <c r="AQ273" i="5"/>
  <c r="AQ265" i="5"/>
  <c r="AQ257" i="5"/>
  <c r="AQ249" i="5"/>
  <c r="AQ241" i="5"/>
  <c r="AQ233" i="5"/>
  <c r="AQ225" i="5"/>
  <c r="AQ217" i="5"/>
  <c r="AQ209" i="5"/>
  <c r="AQ201" i="5"/>
  <c r="AQ193" i="5"/>
  <c r="AQ185" i="5"/>
  <c r="AQ177" i="5"/>
  <c r="AQ169" i="5"/>
  <c r="AQ161" i="5"/>
  <c r="AQ153" i="5"/>
  <c r="AQ145" i="5"/>
  <c r="AQ137" i="5"/>
  <c r="AQ129" i="5"/>
  <c r="AQ121" i="5"/>
  <c r="AQ113" i="5"/>
  <c r="AQ105" i="5"/>
  <c r="S93" i="6"/>
  <c r="T93" i="6"/>
  <c r="S85" i="6"/>
  <c r="T85" i="6"/>
  <c r="T92" i="6"/>
  <c r="S92" i="6"/>
  <c r="T99" i="6"/>
  <c r="S99" i="6"/>
  <c r="T91" i="6"/>
  <c r="S91" i="6"/>
  <c r="T98" i="6"/>
  <c r="S98" i="6"/>
  <c r="T90" i="6"/>
  <c r="S90" i="6"/>
  <c r="T89" i="6"/>
  <c r="S89" i="6"/>
  <c r="T96" i="6"/>
  <c r="S96" i="6"/>
  <c r="T88" i="6"/>
  <c r="S88" i="6"/>
  <c r="T95" i="6"/>
  <c r="S95" i="6"/>
  <c r="T87" i="6"/>
  <c r="S87" i="6"/>
  <c r="S94" i="6"/>
  <c r="T94" i="6"/>
  <c r="S86" i="6"/>
  <c r="T86" i="6"/>
  <c r="AP496" i="5"/>
  <c r="AP488" i="5"/>
  <c r="AP480" i="5"/>
  <c r="AP472" i="5"/>
  <c r="AP464" i="5"/>
  <c r="AP456" i="5"/>
  <c r="AP448" i="5"/>
  <c r="AP440" i="5"/>
  <c r="AP432" i="5"/>
  <c r="AP424" i="5"/>
  <c r="AP416" i="5"/>
  <c r="AP408" i="5"/>
  <c r="AP400" i="5"/>
  <c r="AP392" i="5"/>
  <c r="AP384" i="5"/>
  <c r="AP376" i="5"/>
  <c r="AP368" i="5"/>
  <c r="AP360" i="5"/>
  <c r="AP352" i="5"/>
  <c r="AP344" i="5"/>
  <c r="AP336" i="5"/>
  <c r="AP328" i="5"/>
  <c r="AP320" i="5"/>
  <c r="AP312" i="5"/>
  <c r="AP304" i="5"/>
  <c r="AP296" i="5"/>
  <c r="AP288" i="5"/>
  <c r="AP280" i="5"/>
  <c r="AP272" i="5"/>
  <c r="AP264" i="5"/>
  <c r="AP256" i="5"/>
  <c r="AP248" i="5"/>
  <c r="AP240" i="5"/>
  <c r="AP232" i="5"/>
  <c r="AP224" i="5"/>
  <c r="AP216" i="5"/>
  <c r="AP208" i="5"/>
  <c r="AP200" i="5"/>
  <c r="AP192" i="5"/>
  <c r="AP184" i="5"/>
  <c r="AP176" i="5"/>
  <c r="AP168" i="5"/>
  <c r="AP160" i="5"/>
  <c r="AP152" i="5"/>
  <c r="AP144" i="5"/>
  <c r="AP136" i="5"/>
  <c r="AP128" i="5"/>
  <c r="AP120" i="5"/>
  <c r="AP112" i="5"/>
  <c r="AP104" i="5"/>
  <c r="BK58" i="4"/>
  <c r="W58" i="6"/>
  <c r="BK53" i="4"/>
  <c r="BC53" i="5" s="1"/>
  <c r="W53" i="6"/>
  <c r="BK52" i="4"/>
  <c r="BC52" i="5" s="1"/>
  <c r="W52" i="6"/>
  <c r="BK39" i="4"/>
  <c r="W39" i="6"/>
  <c r="BK38" i="4"/>
  <c r="W38" i="6"/>
  <c r="BJ27" i="4"/>
  <c r="V27" i="6"/>
  <c r="V53" i="6"/>
  <c r="BJ11" i="4"/>
  <c r="V11" i="6"/>
  <c r="BJ60" i="4"/>
  <c r="BB60" i="5" s="1"/>
  <c r="V60" i="6"/>
  <c r="BJ44" i="4"/>
  <c r="BB44" i="5" s="1"/>
  <c r="V44" i="6"/>
  <c r="BJ36" i="4"/>
  <c r="V36" i="6"/>
  <c r="BJ28" i="4"/>
  <c r="V28" i="6"/>
  <c r="BJ12" i="4"/>
  <c r="BB12" i="5" s="1"/>
  <c r="V12" i="6"/>
  <c r="BJ4" i="4"/>
  <c r="BB4" i="5" s="1"/>
  <c r="V4" i="6"/>
  <c r="BJ43" i="4"/>
  <c r="V43" i="6"/>
  <c r="BJ50" i="4"/>
  <c r="BJ34" i="4"/>
  <c r="BJ19" i="4"/>
  <c r="V19" i="6"/>
  <c r="BJ59" i="4"/>
  <c r="BB59" i="5" s="1"/>
  <c r="V59" i="6"/>
  <c r="BJ51" i="4"/>
  <c r="V51" i="6"/>
  <c r="BJ16" i="4"/>
  <c r="V16" i="6"/>
  <c r="BJ55" i="4"/>
  <c r="V55" i="6"/>
  <c r="BJ47" i="4"/>
  <c r="BB47" i="5" s="1"/>
  <c r="V47" i="6"/>
  <c r="BJ31" i="4"/>
  <c r="BJ23" i="4"/>
  <c r="V23" i="6"/>
  <c r="BJ15" i="4"/>
  <c r="V15" i="6"/>
  <c r="BJ3" i="4"/>
  <c r="BB3" i="5" s="1"/>
  <c r="V3" i="6"/>
  <c r="BJ62" i="4"/>
  <c r="V62" i="6"/>
  <c r="BJ54" i="4"/>
  <c r="V54" i="6"/>
  <c r="BJ46" i="4"/>
  <c r="V46" i="6"/>
  <c r="BJ30" i="4"/>
  <c r="BB30" i="5" s="1"/>
  <c r="V30" i="6"/>
  <c r="BJ22" i="4"/>
  <c r="V22" i="6"/>
  <c r="BJ14" i="4"/>
  <c r="V14" i="6"/>
  <c r="BJ6" i="4"/>
  <c r="V6" i="6"/>
  <c r="AR26" i="4"/>
  <c r="AP26" i="5" s="1"/>
  <c r="C26" i="6"/>
  <c r="AR59" i="4"/>
  <c r="AP59" i="5" s="1"/>
  <c r="C59" i="6"/>
  <c r="AR51" i="4"/>
  <c r="C51" i="6"/>
  <c r="AR43" i="4"/>
  <c r="C43" i="6"/>
  <c r="AR35" i="4"/>
  <c r="AP35" i="5" s="1"/>
  <c r="C35" i="6"/>
  <c r="AR27" i="4"/>
  <c r="C27" i="6"/>
  <c r="AR19" i="4"/>
  <c r="C19" i="6"/>
  <c r="AR10" i="4"/>
  <c r="AP10" i="5" s="1"/>
  <c r="C10" i="6"/>
  <c r="AR50" i="4"/>
  <c r="C50" i="6"/>
  <c r="AR57" i="4"/>
  <c r="C57" i="6"/>
  <c r="AR41" i="4"/>
  <c r="AP41" i="5" s="1"/>
  <c r="C41" i="6"/>
  <c r="AR58" i="4"/>
  <c r="C58" i="6"/>
  <c r="AR56" i="4"/>
  <c r="AP56" i="5" s="1"/>
  <c r="C56" i="6"/>
  <c r="AR48" i="4"/>
  <c r="AP48" i="5" s="1"/>
  <c r="C48" i="6"/>
  <c r="AR40" i="4"/>
  <c r="AP40" i="5" s="1"/>
  <c r="C40" i="6"/>
  <c r="AR32" i="4"/>
  <c r="AP32" i="5" s="1"/>
  <c r="C32" i="6"/>
  <c r="AR24" i="4"/>
  <c r="C24" i="6"/>
  <c r="AR16" i="4"/>
  <c r="AP16" i="5" s="1"/>
  <c r="C16" i="6"/>
  <c r="AR8" i="4"/>
  <c r="C8" i="6"/>
  <c r="AR42" i="4"/>
  <c r="C42" i="6"/>
  <c r="AR55" i="4"/>
  <c r="AP55" i="5" s="1"/>
  <c r="C55" i="6"/>
  <c r="AR47" i="4"/>
  <c r="AP47" i="5" s="1"/>
  <c r="C47" i="6"/>
  <c r="AR39" i="4"/>
  <c r="AP39" i="5" s="1"/>
  <c r="C39" i="6"/>
  <c r="AR31" i="4"/>
  <c r="AP31" i="5" s="1"/>
  <c r="C31" i="6"/>
  <c r="AR23" i="4"/>
  <c r="AP23" i="5" s="1"/>
  <c r="C23" i="6"/>
  <c r="AR15" i="4"/>
  <c r="AP15" i="5" s="1"/>
  <c r="C15" i="6"/>
  <c r="AR6" i="4"/>
  <c r="AP6" i="5" s="1"/>
  <c r="C6" i="6"/>
  <c r="C22" i="6"/>
  <c r="AR34" i="4"/>
  <c r="AP34" i="5" s="1"/>
  <c r="C34" i="6"/>
  <c r="C53" i="6"/>
  <c r="AR45" i="4"/>
  <c r="AP45" i="5" s="1"/>
  <c r="C45" i="6"/>
  <c r="AR37" i="4"/>
  <c r="AP37" i="5" s="1"/>
  <c r="C37" i="6"/>
  <c r="AR29" i="4"/>
  <c r="AP29" i="5" s="1"/>
  <c r="C29" i="6"/>
  <c r="AR18" i="4"/>
  <c r="AP18" i="5" s="1"/>
  <c r="C18" i="6"/>
  <c r="C44" i="6"/>
  <c r="AY20" i="4"/>
  <c r="AY11" i="4"/>
  <c r="AX4" i="4"/>
  <c r="V17" i="4"/>
  <c r="V9" i="4"/>
  <c r="AQ9" i="4" s="1"/>
  <c r="BK4" i="4"/>
  <c r="BC4" i="5" s="1"/>
  <c r="AB25" i="1"/>
  <c r="AB26" i="1" s="1"/>
  <c r="AC26" i="1"/>
  <c r="AC22" i="1"/>
  <c r="AC24" i="1"/>
  <c r="AC28" i="1"/>
  <c r="BC127" i="5"/>
  <c r="AP498" i="5"/>
  <c r="AP490" i="5"/>
  <c r="AP482" i="5"/>
  <c r="AP474" i="5"/>
  <c r="AP466" i="5"/>
  <c r="AP458" i="5"/>
  <c r="AP450" i="5"/>
  <c r="AP442" i="5"/>
  <c r="AP434" i="5"/>
  <c r="AP426" i="5"/>
  <c r="AP418" i="5"/>
  <c r="AP410" i="5"/>
  <c r="AP402" i="5"/>
  <c r="AP394" i="5"/>
  <c r="AP386" i="5"/>
  <c r="AP378" i="5"/>
  <c r="AP370" i="5"/>
  <c r="AP362" i="5"/>
  <c r="AP354" i="5"/>
  <c r="AP346" i="5"/>
  <c r="AP338" i="5"/>
  <c r="AP330" i="5"/>
  <c r="AP322" i="5"/>
  <c r="AP314" i="5"/>
  <c r="AP306" i="5"/>
  <c r="AP298" i="5"/>
  <c r="AP290" i="5"/>
  <c r="AP282" i="5"/>
  <c r="D99" i="4"/>
  <c r="D91" i="4"/>
  <c r="D83" i="4"/>
  <c r="D75" i="4"/>
  <c r="Y75" i="4" s="1"/>
  <c r="D67" i="4"/>
  <c r="D59" i="4"/>
  <c r="D51" i="4"/>
  <c r="D43" i="4"/>
  <c r="D35" i="4"/>
  <c r="D27" i="4"/>
  <c r="D19" i="4"/>
  <c r="D11" i="4"/>
  <c r="D499" i="4"/>
  <c r="D491" i="4"/>
  <c r="D483" i="4"/>
  <c r="D475" i="4"/>
  <c r="D467" i="4"/>
  <c r="D459" i="4"/>
  <c r="D451" i="4"/>
  <c r="D443" i="4"/>
  <c r="D435" i="4"/>
  <c r="D427" i="4"/>
  <c r="D419" i="4"/>
  <c r="D411" i="4"/>
  <c r="D403" i="4"/>
  <c r="D395" i="4"/>
  <c r="D387" i="4"/>
  <c r="D379" i="4"/>
  <c r="D371" i="4"/>
  <c r="D363" i="4"/>
  <c r="D355" i="4"/>
  <c r="D347" i="4"/>
  <c r="D339" i="4"/>
  <c r="D331" i="4"/>
  <c r="D323" i="4"/>
  <c r="D315" i="4"/>
  <c r="D307" i="4"/>
  <c r="D299" i="4"/>
  <c r="D291" i="4"/>
  <c r="D283" i="4"/>
  <c r="D275" i="4"/>
  <c r="D267" i="4"/>
  <c r="D259" i="4"/>
  <c r="D251" i="4"/>
  <c r="D243" i="4"/>
  <c r="D235" i="4"/>
  <c r="D227" i="4"/>
  <c r="D219" i="4"/>
  <c r="D211" i="4"/>
  <c r="D203" i="4"/>
  <c r="D195" i="4"/>
  <c r="D187" i="4"/>
  <c r="D179" i="4"/>
  <c r="D171" i="4"/>
  <c r="D163" i="4"/>
  <c r="D155" i="4"/>
  <c r="D147" i="4"/>
  <c r="D139" i="4"/>
  <c r="D131" i="4"/>
  <c r="D123" i="4"/>
  <c r="D115" i="4"/>
  <c r="D107" i="4"/>
  <c r="AS499" i="5"/>
  <c r="AS491" i="5"/>
  <c r="AS483" i="5"/>
  <c r="AS475" i="5"/>
  <c r="AS467" i="5"/>
  <c r="AS459" i="5"/>
  <c r="AS451" i="5"/>
  <c r="AS443" i="5"/>
  <c r="AS435" i="5"/>
  <c r="AS427" i="5"/>
  <c r="AS419" i="5"/>
  <c r="AS411" i="5"/>
  <c r="AS403" i="5"/>
  <c r="AS395" i="5"/>
  <c r="AS387" i="5"/>
  <c r="AS379" i="5"/>
  <c r="AS371" i="5"/>
  <c r="AS363" i="5"/>
  <c r="AS355" i="5"/>
  <c r="AS347" i="5"/>
  <c r="AS339" i="5"/>
  <c r="AS331" i="5"/>
  <c r="AS323" i="5"/>
  <c r="AS315" i="5"/>
  <c r="AS307" i="5"/>
  <c r="AS299" i="5"/>
  <c r="AS291" i="5"/>
  <c r="AS283" i="5"/>
  <c r="AS275" i="5"/>
  <c r="AS267" i="5"/>
  <c r="AS259" i="5"/>
  <c r="AS251" i="5"/>
  <c r="AS243" i="5"/>
  <c r="AS235" i="5"/>
  <c r="AS227" i="5"/>
  <c r="AS219" i="5"/>
  <c r="AS211" i="5"/>
  <c r="AS203" i="5"/>
  <c r="AS195" i="5"/>
  <c r="AS187" i="5"/>
  <c r="AS179" i="5"/>
  <c r="AS171" i="5"/>
  <c r="AS163" i="5"/>
  <c r="AS155" i="5"/>
  <c r="AS147" i="5"/>
  <c r="AS139" i="5"/>
  <c r="AS131" i="5"/>
  <c r="AS123" i="5"/>
  <c r="AS115" i="5"/>
  <c r="AS107" i="5"/>
  <c r="AQ98" i="5"/>
  <c r="M5" i="5"/>
  <c r="AR4" i="4"/>
  <c r="AR2" i="5"/>
  <c r="M4" i="5"/>
  <c r="D3" i="4"/>
  <c r="AU4" i="4"/>
  <c r="AT4" i="5" s="1"/>
  <c r="V494" i="4"/>
  <c r="AQ494" i="4" s="1"/>
  <c r="V486" i="4"/>
  <c r="AQ486" i="4" s="1"/>
  <c r="V478" i="4"/>
  <c r="AQ478" i="4" s="1"/>
  <c r="V470" i="4"/>
  <c r="AQ470" i="4" s="1"/>
  <c r="V462" i="4"/>
  <c r="AQ462" i="4" s="1"/>
  <c r="V454" i="4"/>
  <c r="AQ454" i="4" s="1"/>
  <c r="V446" i="4"/>
  <c r="AQ446" i="4" s="1"/>
  <c r="V438" i="4"/>
  <c r="AQ438" i="4" s="1"/>
  <c r="V430" i="4"/>
  <c r="AQ430" i="4" s="1"/>
  <c r="V422" i="4"/>
  <c r="AQ422" i="4" s="1"/>
  <c r="V414" i="4"/>
  <c r="AQ414" i="4" s="1"/>
  <c r="V406" i="4"/>
  <c r="AQ406" i="4" s="1"/>
  <c r="V398" i="4"/>
  <c r="AQ398" i="4" s="1"/>
  <c r="AP274" i="5"/>
  <c r="AP266" i="5"/>
  <c r="AP258" i="5"/>
  <c r="AP250" i="5"/>
  <c r="AP242" i="5"/>
  <c r="AP234" i="5"/>
  <c r="AP226" i="5"/>
  <c r="AP218" i="5"/>
  <c r="AP210" i="5"/>
  <c r="AP202" i="5"/>
  <c r="AP194" i="5"/>
  <c r="AP186" i="5"/>
  <c r="AP178" i="5"/>
  <c r="AP170" i="5"/>
  <c r="AP162" i="5"/>
  <c r="AP154" i="5"/>
  <c r="AP146" i="5"/>
  <c r="AP138" i="5"/>
  <c r="AP130" i="5"/>
  <c r="AP122" i="5"/>
  <c r="AP114" i="5"/>
  <c r="AP106" i="5"/>
  <c r="AQ499" i="5"/>
  <c r="AQ491" i="5"/>
  <c r="AQ483" i="5"/>
  <c r="AQ475" i="5"/>
  <c r="AQ467" i="5"/>
  <c r="AQ459" i="5"/>
  <c r="AQ451" i="5"/>
  <c r="AQ443" i="5"/>
  <c r="AQ435" i="5"/>
  <c r="AQ427" i="5"/>
  <c r="AQ419" i="5"/>
  <c r="AQ411" i="5"/>
  <c r="AQ403" i="5"/>
  <c r="AQ395" i="5"/>
  <c r="AQ387" i="5"/>
  <c r="AQ379" i="5"/>
  <c r="AQ371" i="5"/>
  <c r="AQ363" i="5"/>
  <c r="AQ355" i="5"/>
  <c r="AQ347" i="5"/>
  <c r="AQ339" i="5"/>
  <c r="AQ331" i="5"/>
  <c r="AQ323" i="5"/>
  <c r="AQ315" i="5"/>
  <c r="AQ307" i="5"/>
  <c r="AQ299" i="5"/>
  <c r="AQ291" i="5"/>
  <c r="AQ283" i="5"/>
  <c r="AQ275" i="5"/>
  <c r="AQ267" i="5"/>
  <c r="AQ259" i="5"/>
  <c r="AQ251" i="5"/>
  <c r="AQ243" i="5"/>
  <c r="AQ235" i="5"/>
  <c r="AQ227" i="5"/>
  <c r="AQ219" i="5"/>
  <c r="AQ211" i="5"/>
  <c r="AQ203" i="5"/>
  <c r="AQ195" i="5"/>
  <c r="AQ187" i="5"/>
  <c r="AQ179" i="5"/>
  <c r="AQ171" i="5"/>
  <c r="AQ163" i="5"/>
  <c r="AQ155" i="5"/>
  <c r="AQ147" i="5"/>
  <c r="AQ139" i="5"/>
  <c r="AQ131" i="5"/>
  <c r="AQ123" i="5"/>
  <c r="AQ115" i="5"/>
  <c r="AQ107" i="5"/>
  <c r="AR500" i="5"/>
  <c r="AR492" i="5"/>
  <c r="AR484" i="5"/>
  <c r="AR476" i="5"/>
  <c r="AR468" i="5"/>
  <c r="AR460" i="5"/>
  <c r="AR452" i="5"/>
  <c r="AR444" i="5"/>
  <c r="AR436" i="5"/>
  <c r="AR428" i="5"/>
  <c r="AR420" i="5"/>
  <c r="AR412" i="5"/>
  <c r="AR404" i="5"/>
  <c r="AR396" i="5"/>
  <c r="AR388" i="5"/>
  <c r="AR380" i="5"/>
  <c r="AR372" i="5"/>
  <c r="AR364" i="5"/>
  <c r="AR356" i="5"/>
  <c r="AR348" i="5"/>
  <c r="AR340" i="5"/>
  <c r="AR332" i="5"/>
  <c r="AR324" i="5"/>
  <c r="AR316" i="5"/>
  <c r="AR308" i="5"/>
  <c r="AR300" i="5"/>
  <c r="AR292" i="5"/>
  <c r="AR284" i="5"/>
  <c r="AR276" i="5"/>
  <c r="AR268" i="5"/>
  <c r="AR260" i="5"/>
  <c r="AR252" i="5"/>
  <c r="AR244" i="5"/>
  <c r="AR236" i="5"/>
  <c r="AR228" i="5"/>
  <c r="AR220" i="5"/>
  <c r="AR212" i="5"/>
  <c r="AR204" i="5"/>
  <c r="AR196" i="5"/>
  <c r="AR188" i="5"/>
  <c r="AR180" i="5"/>
  <c r="AR172" i="5"/>
  <c r="AR164" i="5"/>
  <c r="AR156" i="5"/>
  <c r="AR148" i="5"/>
  <c r="AR140" i="5"/>
  <c r="AR132" i="5"/>
  <c r="AR124" i="5"/>
  <c r="AR116" i="5"/>
  <c r="AR108" i="5"/>
  <c r="AS493" i="5"/>
  <c r="AS485" i="5"/>
  <c r="AS477" i="5"/>
  <c r="AS469" i="5"/>
  <c r="AS461" i="5"/>
  <c r="AS453" i="5"/>
  <c r="AS445" i="5"/>
  <c r="AS437" i="5"/>
  <c r="AS429" i="5"/>
  <c r="AS421" i="5"/>
  <c r="AS413" i="5"/>
  <c r="AS405" i="5"/>
  <c r="AS397" i="5"/>
  <c r="AS389" i="5"/>
  <c r="AS381" i="5"/>
  <c r="AS373" i="5"/>
  <c r="AS365" i="5"/>
  <c r="AS357" i="5"/>
  <c r="AS349" i="5"/>
  <c r="AS341" i="5"/>
  <c r="AS333" i="5"/>
  <c r="AS325" i="5"/>
  <c r="AS317" i="5"/>
  <c r="AS309" i="5"/>
  <c r="AS301" i="5"/>
  <c r="AS293" i="5"/>
  <c r="AS285" i="5"/>
  <c r="AS277" i="5"/>
  <c r="AS269" i="5"/>
  <c r="AS261" i="5"/>
  <c r="AS253" i="5"/>
  <c r="AS245" i="5"/>
  <c r="AS237" i="5"/>
  <c r="AS229" i="5"/>
  <c r="AS221" i="5"/>
  <c r="AS213" i="5"/>
  <c r="AS205" i="5"/>
  <c r="AS197" i="5"/>
  <c r="AS189" i="5"/>
  <c r="AS181" i="5"/>
  <c r="AS173" i="5"/>
  <c r="AS165" i="5"/>
  <c r="AS157" i="5"/>
  <c r="AS149" i="5"/>
  <c r="AS141" i="5"/>
  <c r="AS133" i="5"/>
  <c r="AS125" i="5"/>
  <c r="AS117" i="5"/>
  <c r="AP499" i="5"/>
  <c r="AP491" i="5"/>
  <c r="AP483" i="5"/>
  <c r="AP475" i="5"/>
  <c r="AP467" i="5"/>
  <c r="AP459" i="5"/>
  <c r="AP451" i="5"/>
  <c r="AP443" i="5"/>
  <c r="AP435" i="5"/>
  <c r="AP427" i="5"/>
  <c r="AP419" i="5"/>
  <c r="AP411" i="5"/>
  <c r="AP403" i="5"/>
  <c r="AP395" i="5"/>
  <c r="AP387" i="5"/>
  <c r="AP379" i="5"/>
  <c r="AP371" i="5"/>
  <c r="AP363" i="5"/>
  <c r="AP355" i="5"/>
  <c r="AP347" i="5"/>
  <c r="AP339" i="5"/>
  <c r="AP331" i="5"/>
  <c r="AP323" i="5"/>
  <c r="AP315" i="5"/>
  <c r="AP307" i="5"/>
  <c r="AP299" i="5"/>
  <c r="AP291" i="5"/>
  <c r="AP283" i="5"/>
  <c r="AP275" i="5"/>
  <c r="AP267" i="5"/>
  <c r="AP259" i="5"/>
  <c r="AP251" i="5"/>
  <c r="AP243" i="5"/>
  <c r="AP235" i="5"/>
  <c r="AP227" i="5"/>
  <c r="AP219" i="5"/>
  <c r="AP211" i="5"/>
  <c r="AP203" i="5"/>
  <c r="AP195" i="5"/>
  <c r="AP187" i="5"/>
  <c r="AP179" i="5"/>
  <c r="AP171" i="5"/>
  <c r="AP163" i="5"/>
  <c r="AP155" i="5"/>
  <c r="AP147" i="5"/>
  <c r="AP139" i="5"/>
  <c r="AP131" i="5"/>
  <c r="AP123" i="5"/>
  <c r="AP115" i="5"/>
  <c r="AS109" i="5"/>
  <c r="AS101" i="5"/>
  <c r="AT494" i="5"/>
  <c r="AT486" i="5"/>
  <c r="AT478" i="5"/>
  <c r="AT470" i="5"/>
  <c r="AT462" i="5"/>
  <c r="AT454" i="5"/>
  <c r="AT446" i="5"/>
  <c r="AT438" i="5"/>
  <c r="AT430" i="5"/>
  <c r="AT422" i="5"/>
  <c r="AT414" i="5"/>
  <c r="AT406" i="5"/>
  <c r="AT398" i="5"/>
  <c r="AT390" i="5"/>
  <c r="AT382" i="5"/>
  <c r="AT374" i="5"/>
  <c r="AT366" i="5"/>
  <c r="AT358" i="5"/>
  <c r="AT350" i="5"/>
  <c r="AT342" i="5"/>
  <c r="AT334" i="5"/>
  <c r="AT326" i="5"/>
  <c r="AT318" i="5"/>
  <c r="AT310" i="5"/>
  <c r="AT302" i="5"/>
  <c r="AT294" i="5"/>
  <c r="AT286" i="5"/>
  <c r="AT278" i="5"/>
  <c r="AT270" i="5"/>
  <c r="AT262" i="5"/>
  <c r="AT254" i="5"/>
  <c r="AT246" i="5"/>
  <c r="AT238" i="5"/>
  <c r="AT230" i="5"/>
  <c r="AT222" i="5"/>
  <c r="AT214" i="5"/>
  <c r="AT206" i="5"/>
  <c r="AT198" i="5"/>
  <c r="AT190" i="5"/>
  <c r="AT182" i="5"/>
  <c r="AT174" i="5"/>
  <c r="AT166" i="5"/>
  <c r="AT158" i="5"/>
  <c r="AT150" i="5"/>
  <c r="AT142" i="5"/>
  <c r="AT134" i="5"/>
  <c r="AT126" i="5"/>
  <c r="AT118" i="5"/>
  <c r="AT110" i="5"/>
  <c r="AT102" i="5"/>
  <c r="AU495" i="5"/>
  <c r="AU487" i="5"/>
  <c r="AU479" i="5"/>
  <c r="AU471" i="5"/>
  <c r="AU463" i="5"/>
  <c r="AU455" i="5"/>
  <c r="AU447" i="5"/>
  <c r="AU439" i="5"/>
  <c r="AU431" i="5"/>
  <c r="AU423" i="5"/>
  <c r="AU415" i="5"/>
  <c r="AU407" i="5"/>
  <c r="AU399" i="5"/>
  <c r="AU391" i="5"/>
  <c r="AU383" i="5"/>
  <c r="AU375" i="5"/>
  <c r="AU367" i="5"/>
  <c r="AU359" i="5"/>
  <c r="AU351" i="5"/>
  <c r="AP497" i="5"/>
  <c r="AP489" i="5"/>
  <c r="AP481" i="5"/>
  <c r="AP473" i="5"/>
  <c r="AP465" i="5"/>
  <c r="AP457" i="5"/>
  <c r="AP449" i="5"/>
  <c r="AP441" i="5"/>
  <c r="AP433" i="5"/>
  <c r="AP425" i="5"/>
  <c r="AP417" i="5"/>
  <c r="AP409" i="5"/>
  <c r="AP401" i="5"/>
  <c r="AP393" i="5"/>
  <c r="AP385" i="5"/>
  <c r="AP377" i="5"/>
  <c r="AP369" i="5"/>
  <c r="AP361" i="5"/>
  <c r="AP353" i="5"/>
  <c r="AP345" i="5"/>
  <c r="AP337" i="5"/>
  <c r="AP329" i="5"/>
  <c r="AP321" i="5"/>
  <c r="AP313" i="5"/>
  <c r="AP305" i="5"/>
  <c r="AP297" i="5"/>
  <c r="AP289" i="5"/>
  <c r="AP281" i="5"/>
  <c r="AP273" i="5"/>
  <c r="AP265" i="5"/>
  <c r="AP257" i="5"/>
  <c r="AP249" i="5"/>
  <c r="AP241" i="5"/>
  <c r="AP233" i="5"/>
  <c r="AP225" i="5"/>
  <c r="AP217" i="5"/>
  <c r="AP209" i="5"/>
  <c r="AP201" i="5"/>
  <c r="AP193" i="5"/>
  <c r="AP185" i="5"/>
  <c r="AP177" i="5"/>
  <c r="AP169" i="5"/>
  <c r="AP161" i="5"/>
  <c r="AP153" i="5"/>
  <c r="AP145" i="5"/>
  <c r="AP137" i="5"/>
  <c r="AP129" i="5"/>
  <c r="AP121" i="5"/>
  <c r="AP113" i="5"/>
  <c r="AP105" i="5"/>
  <c r="AQ498" i="5"/>
  <c r="AQ490" i="5"/>
  <c r="AQ482" i="5"/>
  <c r="AQ474" i="5"/>
  <c r="AQ466" i="5"/>
  <c r="AQ458" i="5"/>
  <c r="AQ450" i="5"/>
  <c r="AQ442" i="5"/>
  <c r="AQ434" i="5"/>
  <c r="AQ426" i="5"/>
  <c r="AQ418" i="5"/>
  <c r="AQ410" i="5"/>
  <c r="AQ402" i="5"/>
  <c r="AQ394" i="5"/>
  <c r="AQ386" i="5"/>
  <c r="AQ378" i="5"/>
  <c r="AQ370" i="5"/>
  <c r="AQ362" i="5"/>
  <c r="AQ354" i="5"/>
  <c r="AQ346" i="5"/>
  <c r="AQ338" i="5"/>
  <c r="AQ330" i="5"/>
  <c r="AQ322" i="5"/>
  <c r="AQ314" i="5"/>
  <c r="AQ306" i="5"/>
  <c r="AQ298" i="5"/>
  <c r="AQ290" i="5"/>
  <c r="AQ282" i="5"/>
  <c r="AQ274" i="5"/>
  <c r="AQ266" i="5"/>
  <c r="AQ258" i="5"/>
  <c r="AQ250" i="5"/>
  <c r="AQ242" i="5"/>
  <c r="AQ234" i="5"/>
  <c r="AQ226" i="5"/>
  <c r="AQ218" i="5"/>
  <c r="AQ210" i="5"/>
  <c r="AP493" i="5"/>
  <c r="AP485" i="5"/>
  <c r="AP477" i="5"/>
  <c r="AP469" i="5"/>
  <c r="AP461" i="5"/>
  <c r="AP453" i="5"/>
  <c r="AP445" i="5"/>
  <c r="AP437" i="5"/>
  <c r="AP429" i="5"/>
  <c r="AP421" i="5"/>
  <c r="AP413" i="5"/>
  <c r="AP405" i="5"/>
  <c r="AP397" i="5"/>
  <c r="AP389" i="5"/>
  <c r="AP381" i="5"/>
  <c r="AP373" i="5"/>
  <c r="AP365" i="5"/>
  <c r="AP357" i="5"/>
  <c r="AP349" i="5"/>
  <c r="AP341" i="5"/>
  <c r="AP333" i="5"/>
  <c r="AP325" i="5"/>
  <c r="AP317" i="5"/>
  <c r="AP309" i="5"/>
  <c r="AP301" i="5"/>
  <c r="AP293" i="5"/>
  <c r="AP285" i="5"/>
  <c r="AP277" i="5"/>
  <c r="AP269" i="5"/>
  <c r="AP500" i="5"/>
  <c r="AP492" i="5"/>
  <c r="AP484" i="5"/>
  <c r="AP476" i="5"/>
  <c r="AP468" i="5"/>
  <c r="AP460" i="5"/>
  <c r="AP452" i="5"/>
  <c r="AP444" i="5"/>
  <c r="AP436" i="5"/>
  <c r="AP428" i="5"/>
  <c r="AP420" i="5"/>
  <c r="AP412" i="5"/>
  <c r="AP404" i="5"/>
  <c r="AP396" i="5"/>
  <c r="AP388" i="5"/>
  <c r="AP380" i="5"/>
  <c r="AP372" i="5"/>
  <c r="AP364" i="5"/>
  <c r="AP356" i="5"/>
  <c r="AP348" i="5"/>
  <c r="AP340" i="5"/>
  <c r="AP332" i="5"/>
  <c r="AP324" i="5"/>
  <c r="AP316" i="5"/>
  <c r="AP308" i="5"/>
  <c r="AP300" i="5"/>
  <c r="AP292" i="5"/>
  <c r="AP284" i="5"/>
  <c r="AP276" i="5"/>
  <c r="AP268" i="5"/>
  <c r="AP260" i="5"/>
  <c r="AP252" i="5"/>
  <c r="AP244" i="5"/>
  <c r="AP236" i="5"/>
  <c r="AP228" i="5"/>
  <c r="AP220" i="5"/>
  <c r="AP212" i="5"/>
  <c r="AP204" i="5"/>
  <c r="AP196" i="5"/>
  <c r="AP188" i="5"/>
  <c r="AP180" i="5"/>
  <c r="AP172" i="5"/>
  <c r="AP164" i="5"/>
  <c r="AP156" i="5"/>
  <c r="AP148" i="5"/>
  <c r="AP140" i="5"/>
  <c r="AP132" i="5"/>
  <c r="AP124" i="5"/>
  <c r="AP116" i="5"/>
  <c r="AP108" i="5"/>
  <c r="AQ493" i="5"/>
  <c r="AQ485" i="5"/>
  <c r="AQ477" i="5"/>
  <c r="AQ469" i="5"/>
  <c r="AQ461" i="5"/>
  <c r="AQ453" i="5"/>
  <c r="AQ445" i="5"/>
  <c r="AQ437" i="5"/>
  <c r="AQ429" i="5"/>
  <c r="AQ421" i="5"/>
  <c r="AQ413" i="5"/>
  <c r="AQ405" i="5"/>
  <c r="AQ397" i="5"/>
  <c r="AQ389" i="5"/>
  <c r="AQ381" i="5"/>
  <c r="AQ373" i="5"/>
  <c r="AQ365" i="5"/>
  <c r="AQ357" i="5"/>
  <c r="AQ349" i="5"/>
  <c r="AQ341" i="5"/>
  <c r="AQ333" i="5"/>
  <c r="AQ325" i="5"/>
  <c r="AQ317" i="5"/>
  <c r="AQ309" i="5"/>
  <c r="AQ301" i="5"/>
  <c r="AQ293" i="5"/>
  <c r="AQ285" i="5"/>
  <c r="AQ277" i="5"/>
  <c r="AQ269" i="5"/>
  <c r="AQ261" i="5"/>
  <c r="AQ253" i="5"/>
  <c r="AQ245" i="5"/>
  <c r="AQ237" i="5"/>
  <c r="AQ229" i="5"/>
  <c r="AQ221" i="5"/>
  <c r="AQ213" i="5"/>
  <c r="AQ205" i="5"/>
  <c r="AQ197" i="5"/>
  <c r="AQ189" i="5"/>
  <c r="AQ181" i="5"/>
  <c r="AQ173" i="5"/>
  <c r="AQ165" i="5"/>
  <c r="AQ157" i="5"/>
  <c r="AQ149" i="5"/>
  <c r="AQ141" i="5"/>
  <c r="AQ133" i="5"/>
  <c r="AQ125" i="5"/>
  <c r="AQ117" i="5"/>
  <c r="AQ109" i="5"/>
  <c r="AQ101" i="5"/>
  <c r="AR494" i="5"/>
  <c r="AR486" i="5"/>
  <c r="AR478" i="5"/>
  <c r="AR470" i="5"/>
  <c r="AR462" i="5"/>
  <c r="AR454" i="5"/>
  <c r="AR446" i="5"/>
  <c r="AR438" i="5"/>
  <c r="AR430" i="5"/>
  <c r="AR422" i="5"/>
  <c r="AR414" i="5"/>
  <c r="AR406" i="5"/>
  <c r="AR398" i="5"/>
  <c r="AR390" i="5"/>
  <c r="AR382" i="5"/>
  <c r="AR374" i="5"/>
  <c r="AR366" i="5"/>
  <c r="AR358" i="5"/>
  <c r="AR350" i="5"/>
  <c r="AP107" i="5"/>
  <c r="AQ500" i="5"/>
  <c r="AQ492" i="5"/>
  <c r="AQ484" i="5"/>
  <c r="AQ476" i="5"/>
  <c r="AQ468" i="5"/>
  <c r="AQ460" i="5"/>
  <c r="AQ452" i="5"/>
  <c r="AQ444" i="5"/>
  <c r="AQ436" i="5"/>
  <c r="AQ428" i="5"/>
  <c r="AQ420" i="5"/>
  <c r="AQ412" i="5"/>
  <c r="AQ404" i="5"/>
  <c r="AQ396" i="5"/>
  <c r="AQ388" i="5"/>
  <c r="AQ380" i="5"/>
  <c r="AQ372" i="5"/>
  <c r="AQ364" i="5"/>
  <c r="AQ356" i="5"/>
  <c r="AQ348" i="5"/>
  <c r="AQ340" i="5"/>
  <c r="AQ332" i="5"/>
  <c r="AQ324" i="5"/>
  <c r="AQ316" i="5"/>
  <c r="AQ308" i="5"/>
  <c r="AQ300" i="5"/>
  <c r="AQ292" i="5"/>
  <c r="AQ284" i="5"/>
  <c r="AQ276" i="5"/>
  <c r="AQ268" i="5"/>
  <c r="AQ260" i="5"/>
  <c r="AQ252" i="5"/>
  <c r="AQ244" i="5"/>
  <c r="AQ236" i="5"/>
  <c r="AQ228" i="5"/>
  <c r="AQ220" i="5"/>
  <c r="AQ212" i="5"/>
  <c r="AQ204" i="5"/>
  <c r="AQ196" i="5"/>
  <c r="AQ188" i="5"/>
  <c r="AQ180" i="5"/>
  <c r="AQ172" i="5"/>
  <c r="AQ164" i="5"/>
  <c r="AQ156" i="5"/>
  <c r="AQ148" i="5"/>
  <c r="AQ140" i="5"/>
  <c r="AQ132" i="5"/>
  <c r="AQ124" i="5"/>
  <c r="AQ116" i="5"/>
  <c r="AQ108" i="5"/>
  <c r="AR493" i="5"/>
  <c r="AR485" i="5"/>
  <c r="AR477" i="5"/>
  <c r="AR469" i="5"/>
  <c r="AR461" i="5"/>
  <c r="AR453" i="5"/>
  <c r="AR445" i="5"/>
  <c r="AR437" i="5"/>
  <c r="AR429" i="5"/>
  <c r="AR421" i="5"/>
  <c r="AR413" i="5"/>
  <c r="AR405" i="5"/>
  <c r="AR397" i="5"/>
  <c r="AR389" i="5"/>
  <c r="AR381" i="5"/>
  <c r="AR373" i="5"/>
  <c r="AR365" i="5"/>
  <c r="AR357" i="5"/>
  <c r="AR349" i="5"/>
  <c r="AR341" i="5"/>
  <c r="AR333" i="5"/>
  <c r="AR325" i="5"/>
  <c r="AR317" i="5"/>
  <c r="AR309" i="5"/>
  <c r="AR301" i="5"/>
  <c r="AR293" i="5"/>
  <c r="AR285" i="5"/>
  <c r="AR277" i="5"/>
  <c r="AR269" i="5"/>
  <c r="AR261" i="5"/>
  <c r="AR253" i="5"/>
  <c r="AR245" i="5"/>
  <c r="AR237" i="5"/>
  <c r="AR229" i="5"/>
  <c r="AR221" i="5"/>
  <c r="AR213" i="5"/>
  <c r="AR205" i="5"/>
  <c r="AR197" i="5"/>
  <c r="AR189" i="5"/>
  <c r="AR181" i="5"/>
  <c r="AR173" i="5"/>
  <c r="AR165" i="5"/>
  <c r="AR157" i="5"/>
  <c r="AR149" i="5"/>
  <c r="AR141" i="5"/>
  <c r="AR133" i="5"/>
  <c r="AR125" i="5"/>
  <c r="AR117" i="5"/>
  <c r="AR109" i="5"/>
  <c r="AR101" i="5"/>
  <c r="AS494" i="5"/>
  <c r="AS486" i="5"/>
  <c r="AS478" i="5"/>
  <c r="AS470" i="5"/>
  <c r="AS462" i="5"/>
  <c r="AS454" i="5"/>
  <c r="AS446" i="5"/>
  <c r="AS438" i="5"/>
  <c r="AS430" i="5"/>
  <c r="AS422" i="5"/>
  <c r="AS414" i="5"/>
  <c r="AS406" i="5"/>
  <c r="AS398" i="5"/>
  <c r="AS390" i="5"/>
  <c r="AS382" i="5"/>
  <c r="AS374" i="5"/>
  <c r="AS366" i="5"/>
  <c r="AS358" i="5"/>
  <c r="AS350" i="5"/>
  <c r="AS342" i="5"/>
  <c r="AS334" i="5"/>
  <c r="AS326" i="5"/>
  <c r="AS318" i="5"/>
  <c r="AS310" i="5"/>
  <c r="AS302" i="5"/>
  <c r="AS294" i="5"/>
  <c r="AS286" i="5"/>
  <c r="AS278" i="5"/>
  <c r="AS270" i="5"/>
  <c r="AS262" i="5"/>
  <c r="AS254" i="5"/>
  <c r="AS246" i="5"/>
  <c r="AS238" i="5"/>
  <c r="AS230" i="5"/>
  <c r="AS222" i="5"/>
  <c r="AS214" i="5"/>
  <c r="AS206" i="5"/>
  <c r="AS198" i="5"/>
  <c r="AS190" i="5"/>
  <c r="AS182" i="5"/>
  <c r="AS174" i="5"/>
  <c r="AS166" i="5"/>
  <c r="AS158" i="5"/>
  <c r="AS150" i="5"/>
  <c r="AS142" i="5"/>
  <c r="AS134" i="5"/>
  <c r="AS126" i="5"/>
  <c r="AS118" i="5"/>
  <c r="AS110" i="5"/>
  <c r="AS102" i="5"/>
  <c r="AT495" i="5"/>
  <c r="AT487" i="5"/>
  <c r="AT479" i="5"/>
  <c r="AT471" i="5"/>
  <c r="AT463" i="5"/>
  <c r="AT455" i="5"/>
  <c r="AT447" i="5"/>
  <c r="AT439" i="5"/>
  <c r="AT431" i="5"/>
  <c r="AT423" i="5"/>
  <c r="AT415" i="5"/>
  <c r="AT407" i="5"/>
  <c r="AT399" i="5"/>
  <c r="AT391" i="5"/>
  <c r="AT383" i="5"/>
  <c r="AT375" i="5"/>
  <c r="AT367" i="5"/>
  <c r="AT359" i="5"/>
  <c r="AT351" i="5"/>
  <c r="AU343" i="5"/>
  <c r="AQ202" i="5"/>
  <c r="AQ194" i="5"/>
  <c r="AQ186" i="5"/>
  <c r="AQ178" i="5"/>
  <c r="AQ170" i="5"/>
  <c r="AQ162" i="5"/>
  <c r="AQ154" i="5"/>
  <c r="AQ146" i="5"/>
  <c r="AQ138" i="5"/>
  <c r="AQ130" i="5"/>
  <c r="AQ122" i="5"/>
  <c r="AQ114" i="5"/>
  <c r="AQ106" i="5"/>
  <c r="AR499" i="5"/>
  <c r="AR491" i="5"/>
  <c r="AR483" i="5"/>
  <c r="AR475" i="5"/>
  <c r="AR467" i="5"/>
  <c r="AR459" i="5"/>
  <c r="AR451" i="5"/>
  <c r="AR443" i="5"/>
  <c r="AR435" i="5"/>
  <c r="AR427" i="5"/>
  <c r="AR419" i="5"/>
  <c r="AR411" i="5"/>
  <c r="AR403" i="5"/>
  <c r="AR395" i="5"/>
  <c r="AR387" i="5"/>
  <c r="AR379" i="5"/>
  <c r="AR371" i="5"/>
  <c r="AR363" i="5"/>
  <c r="AR355" i="5"/>
  <c r="AR347" i="5"/>
  <c r="AR339" i="5"/>
  <c r="AR331" i="5"/>
  <c r="AR323" i="5"/>
  <c r="AR315" i="5"/>
  <c r="AR307" i="5"/>
  <c r="AR299" i="5"/>
  <c r="AR291" i="5"/>
  <c r="AR283" i="5"/>
  <c r="AR275" i="5"/>
  <c r="AR267" i="5"/>
  <c r="AR259" i="5"/>
  <c r="AR251" i="5"/>
  <c r="AR243" i="5"/>
  <c r="AR235" i="5"/>
  <c r="AR227" i="5"/>
  <c r="AR219" i="5"/>
  <c r="AR211" i="5"/>
  <c r="AR203" i="5"/>
  <c r="AR195" i="5"/>
  <c r="AR187" i="5"/>
  <c r="AR179" i="5"/>
  <c r="AR171" i="5"/>
  <c r="AR163" i="5"/>
  <c r="AR155" i="5"/>
  <c r="AR147" i="5"/>
  <c r="AR139" i="5"/>
  <c r="AR131" i="5"/>
  <c r="AR123" i="5"/>
  <c r="AR115" i="5"/>
  <c r="AR107" i="5"/>
  <c r="AS500" i="5"/>
  <c r="AS492" i="5"/>
  <c r="AS484" i="5"/>
  <c r="AS476" i="5"/>
  <c r="AP495" i="5"/>
  <c r="AP487" i="5"/>
  <c r="AP479" i="5"/>
  <c r="AP471" i="5"/>
  <c r="AP463" i="5"/>
  <c r="AP455" i="5"/>
  <c r="AP447" i="5"/>
  <c r="AP439" i="5"/>
  <c r="AP431" i="5"/>
  <c r="AP423" i="5"/>
  <c r="AP415" i="5"/>
  <c r="AP407" i="5"/>
  <c r="AP399" i="5"/>
  <c r="AP391" i="5"/>
  <c r="AP383" i="5"/>
  <c r="AP375" i="5"/>
  <c r="AP367" i="5"/>
  <c r="AP359" i="5"/>
  <c r="AP351" i="5"/>
  <c r="AP343" i="5"/>
  <c r="AP335" i="5"/>
  <c r="AP327" i="5"/>
  <c r="AP319" i="5"/>
  <c r="AP311" i="5"/>
  <c r="AP303" i="5"/>
  <c r="AP295" i="5"/>
  <c r="AP287" i="5"/>
  <c r="AP279" i="5"/>
  <c r="AP271" i="5"/>
  <c r="AP263" i="5"/>
  <c r="AP255" i="5"/>
  <c r="AP247" i="5"/>
  <c r="AP239" i="5"/>
  <c r="AP231" i="5"/>
  <c r="AP223" i="5"/>
  <c r="AP215" i="5"/>
  <c r="AP207" i="5"/>
  <c r="AP199" i="5"/>
  <c r="AP191" i="5"/>
  <c r="AP183" i="5"/>
  <c r="AP175" i="5"/>
  <c r="AP167" i="5"/>
  <c r="AP159" i="5"/>
  <c r="AP151" i="5"/>
  <c r="AP143" i="5"/>
  <c r="AP135" i="5"/>
  <c r="AP127" i="5"/>
  <c r="AP119" i="5"/>
  <c r="AP111" i="5"/>
  <c r="AP103" i="5"/>
  <c r="AQ496" i="5"/>
  <c r="AQ488" i="5"/>
  <c r="AQ480" i="5"/>
  <c r="AQ472" i="5"/>
  <c r="AQ464" i="5"/>
  <c r="AQ456" i="5"/>
  <c r="AQ448" i="5"/>
  <c r="AQ440" i="5"/>
  <c r="AQ432" i="5"/>
  <c r="AQ424" i="5"/>
  <c r="AQ416" i="5"/>
  <c r="AQ408" i="5"/>
  <c r="AQ400" i="5"/>
  <c r="AQ392" i="5"/>
  <c r="AQ384" i="5"/>
  <c r="AQ376" i="5"/>
  <c r="AQ368" i="5"/>
  <c r="AQ360" i="5"/>
  <c r="AQ352" i="5"/>
  <c r="AQ344" i="5"/>
  <c r="AQ336" i="5"/>
  <c r="AQ328" i="5"/>
  <c r="AQ320" i="5"/>
  <c r="AQ312" i="5"/>
  <c r="AQ304" i="5"/>
  <c r="AQ296" i="5"/>
  <c r="AQ288" i="5"/>
  <c r="AQ280" i="5"/>
  <c r="AQ272" i="5"/>
  <c r="AQ264" i="5"/>
  <c r="AQ256" i="5"/>
  <c r="AQ248" i="5"/>
  <c r="AQ240" i="5"/>
  <c r="AQ232" i="5"/>
  <c r="AQ224" i="5"/>
  <c r="AQ216" i="5"/>
  <c r="AQ208" i="5"/>
  <c r="AQ200" i="5"/>
  <c r="AQ192" i="5"/>
  <c r="AQ184" i="5"/>
  <c r="AQ176" i="5"/>
  <c r="AQ168" i="5"/>
  <c r="AQ160" i="5"/>
  <c r="AQ152" i="5"/>
  <c r="AQ144" i="5"/>
  <c r="AQ136" i="5"/>
  <c r="AQ128" i="5"/>
  <c r="AQ120" i="5"/>
  <c r="AQ104" i="5"/>
  <c r="AR497" i="5"/>
  <c r="AR489" i="5"/>
  <c r="AR481" i="5"/>
  <c r="AR473" i="5"/>
  <c r="AR465" i="5"/>
  <c r="AR457" i="5"/>
  <c r="AR449" i="5"/>
  <c r="AR441" i="5"/>
  <c r="AR433" i="5"/>
  <c r="AR425" i="5"/>
  <c r="AR417" i="5"/>
  <c r="AR409" i="5"/>
  <c r="AR401" i="5"/>
  <c r="AR393" i="5"/>
  <c r="AR385" i="5"/>
  <c r="AR377" i="5"/>
  <c r="AR369" i="5"/>
  <c r="AR361" i="5"/>
  <c r="AR353" i="5"/>
  <c r="AR345" i="5"/>
  <c r="AR337" i="5"/>
  <c r="AR329" i="5"/>
  <c r="AR321" i="5"/>
  <c r="AR313" i="5"/>
  <c r="AR305" i="5"/>
  <c r="AR297" i="5"/>
  <c r="AR289" i="5"/>
  <c r="AR281" i="5"/>
  <c r="AP494" i="5"/>
  <c r="AP486" i="5"/>
  <c r="AP478" i="5"/>
  <c r="AP470" i="5"/>
  <c r="AP462" i="5"/>
  <c r="AP454" i="5"/>
  <c r="AP446" i="5"/>
  <c r="AP438" i="5"/>
  <c r="AP430" i="5"/>
  <c r="AP422" i="5"/>
  <c r="AP414" i="5"/>
  <c r="AP406" i="5"/>
  <c r="AP398" i="5"/>
  <c r="AP390" i="5"/>
  <c r="AP382" i="5"/>
  <c r="AP374" i="5"/>
  <c r="AP366" i="5"/>
  <c r="AP358" i="5"/>
  <c r="AP350" i="5"/>
  <c r="AP342" i="5"/>
  <c r="AP334" i="5"/>
  <c r="AP326" i="5"/>
  <c r="AP318" i="5"/>
  <c r="AP310" i="5"/>
  <c r="AP302" i="5"/>
  <c r="AP294" i="5"/>
  <c r="AP286" i="5"/>
  <c r="AP278" i="5"/>
  <c r="AP270" i="5"/>
  <c r="AP262" i="5"/>
  <c r="AP254" i="5"/>
  <c r="AP246" i="5"/>
  <c r="AP238" i="5"/>
  <c r="AP230" i="5"/>
  <c r="AP222" i="5"/>
  <c r="AP214" i="5"/>
  <c r="AP206" i="5"/>
  <c r="AP198" i="5"/>
  <c r="AP190" i="5"/>
  <c r="AP182" i="5"/>
  <c r="AP174" i="5"/>
  <c r="AP166" i="5"/>
  <c r="AP158" i="5"/>
  <c r="AP150" i="5"/>
  <c r="AP142" i="5"/>
  <c r="AP134" i="5"/>
  <c r="AP126" i="5"/>
  <c r="AP118" i="5"/>
  <c r="AP110" i="5"/>
  <c r="AP102" i="5"/>
  <c r="AQ495" i="5"/>
  <c r="AQ487" i="5"/>
  <c r="AQ479" i="5"/>
  <c r="AQ471" i="5"/>
  <c r="AQ463" i="5"/>
  <c r="AQ455" i="5"/>
  <c r="AQ447" i="5"/>
  <c r="AQ439" i="5"/>
  <c r="AQ431" i="5"/>
  <c r="AQ423" i="5"/>
  <c r="AQ415" i="5"/>
  <c r="AQ407" i="5"/>
  <c r="AQ399" i="5"/>
  <c r="AQ391" i="5"/>
  <c r="AQ383" i="5"/>
  <c r="AQ375" i="5"/>
  <c r="AQ367" i="5"/>
  <c r="AQ359" i="5"/>
  <c r="AQ351" i="5"/>
  <c r="AQ343" i="5"/>
  <c r="AQ335" i="5"/>
  <c r="AQ327" i="5"/>
  <c r="AQ319" i="5"/>
  <c r="AQ311" i="5"/>
  <c r="AQ303" i="5"/>
  <c r="AQ295" i="5"/>
  <c r="AQ287" i="5"/>
  <c r="AQ279" i="5"/>
  <c r="AQ271" i="5"/>
  <c r="AQ263" i="5"/>
  <c r="AQ255" i="5"/>
  <c r="AQ247" i="5"/>
  <c r="AQ239" i="5"/>
  <c r="AQ231" i="5"/>
  <c r="AQ223" i="5"/>
  <c r="AQ215" i="5"/>
  <c r="AQ207" i="5"/>
  <c r="AQ199" i="5"/>
  <c r="AQ191" i="5"/>
  <c r="AQ183" i="5"/>
  <c r="AQ175" i="5"/>
  <c r="AQ167" i="5"/>
  <c r="AQ159" i="5"/>
  <c r="AQ151" i="5"/>
  <c r="AQ143" i="5"/>
  <c r="AQ135" i="5"/>
  <c r="AQ127" i="5"/>
  <c r="AQ119" i="5"/>
  <c r="AQ111" i="5"/>
  <c r="AQ103" i="5"/>
  <c r="AR496" i="5"/>
  <c r="AR488" i="5"/>
  <c r="AR480" i="5"/>
  <c r="AR472" i="5"/>
  <c r="AR464" i="5"/>
  <c r="AR456" i="5"/>
  <c r="AR448" i="5"/>
  <c r="AR440" i="5"/>
  <c r="AR432" i="5"/>
  <c r="AR424" i="5"/>
  <c r="AR416" i="5"/>
  <c r="AR408" i="5"/>
  <c r="AR400" i="5"/>
  <c r="AR392" i="5"/>
  <c r="AR384" i="5"/>
  <c r="AR376" i="5"/>
  <c r="AR368" i="5"/>
  <c r="AR360" i="5"/>
  <c r="AR352" i="5"/>
  <c r="AR344" i="5"/>
  <c r="AR336" i="5"/>
  <c r="AR328" i="5"/>
  <c r="AR320" i="5"/>
  <c r="AR312" i="5"/>
  <c r="AR304" i="5"/>
  <c r="AR296" i="5"/>
  <c r="AR288" i="5"/>
  <c r="AR280" i="5"/>
  <c r="AR272" i="5"/>
  <c r="AR264" i="5"/>
  <c r="AR256" i="5"/>
  <c r="AR248" i="5"/>
  <c r="AR240" i="5"/>
  <c r="AR232" i="5"/>
  <c r="AR224" i="5"/>
  <c r="AR216" i="5"/>
  <c r="AR208" i="5"/>
  <c r="AR200" i="5"/>
  <c r="AR192" i="5"/>
  <c r="AR184" i="5"/>
  <c r="AR176" i="5"/>
  <c r="AR168" i="5"/>
  <c r="AR160" i="5"/>
  <c r="AR152" i="5"/>
  <c r="AR144" i="5"/>
  <c r="AP261" i="5"/>
  <c r="AP253" i="5"/>
  <c r="AP245" i="5"/>
  <c r="AP237" i="5"/>
  <c r="AP229" i="5"/>
  <c r="AP221" i="5"/>
  <c r="AP213" i="5"/>
  <c r="AP205" i="5"/>
  <c r="AP197" i="5"/>
  <c r="AP189" i="5"/>
  <c r="AP181" i="5"/>
  <c r="AP173" i="5"/>
  <c r="AP165" i="5"/>
  <c r="AP157" i="5"/>
  <c r="AP149" i="5"/>
  <c r="AP141" i="5"/>
  <c r="AP133" i="5"/>
  <c r="AP125" i="5"/>
  <c r="AP117" i="5"/>
  <c r="AP109" i="5"/>
  <c r="AP101" i="5"/>
  <c r="AQ494" i="5"/>
  <c r="AQ486" i="5"/>
  <c r="AQ478" i="5"/>
  <c r="AQ470" i="5"/>
  <c r="AQ462" i="5"/>
  <c r="AQ454" i="5"/>
  <c r="AQ446" i="5"/>
  <c r="AQ438" i="5"/>
  <c r="AQ430" i="5"/>
  <c r="AQ422" i="5"/>
  <c r="AQ414" i="5"/>
  <c r="AQ406" i="5"/>
  <c r="AQ398" i="5"/>
  <c r="AQ390" i="5"/>
  <c r="AQ382" i="5"/>
  <c r="AQ374" i="5"/>
  <c r="AQ366" i="5"/>
  <c r="AQ358" i="5"/>
  <c r="AQ350" i="5"/>
  <c r="AQ342" i="5"/>
  <c r="AQ334" i="5"/>
  <c r="AQ326" i="5"/>
  <c r="AQ318" i="5"/>
  <c r="AQ310" i="5"/>
  <c r="AQ302" i="5"/>
  <c r="AQ294" i="5"/>
  <c r="AQ286" i="5"/>
  <c r="AQ278" i="5"/>
  <c r="AQ270" i="5"/>
  <c r="AQ262" i="5"/>
  <c r="AQ254" i="5"/>
  <c r="AQ246" i="5"/>
  <c r="AQ238" i="5"/>
  <c r="AQ230" i="5"/>
  <c r="AQ222" i="5"/>
  <c r="AQ214" i="5"/>
  <c r="AQ206" i="5"/>
  <c r="AQ198" i="5"/>
  <c r="AQ190" i="5"/>
  <c r="AQ182" i="5"/>
  <c r="AQ174" i="5"/>
  <c r="AQ166" i="5"/>
  <c r="AQ158" i="5"/>
  <c r="AQ150" i="5"/>
  <c r="AQ142" i="5"/>
  <c r="AQ134" i="5"/>
  <c r="AQ126" i="5"/>
  <c r="AQ118" i="5"/>
  <c r="AQ110" i="5"/>
  <c r="AQ102" i="5"/>
  <c r="AR495" i="5"/>
  <c r="AR487" i="5"/>
  <c r="AR479" i="5"/>
  <c r="AR471" i="5"/>
  <c r="AR463" i="5"/>
  <c r="AR455" i="5"/>
  <c r="AR447" i="5"/>
  <c r="AR439" i="5"/>
  <c r="AR431" i="5"/>
  <c r="AR423" i="5"/>
  <c r="AR415" i="5"/>
  <c r="AR407" i="5"/>
  <c r="AR399" i="5"/>
  <c r="AR391" i="5"/>
  <c r="AR383" i="5"/>
  <c r="AR375" i="5"/>
  <c r="AR367" i="5"/>
  <c r="AR359" i="5"/>
  <c r="AR351" i="5"/>
  <c r="AR343" i="5"/>
  <c r="AR335" i="5"/>
  <c r="AR327" i="5"/>
  <c r="AR319" i="5"/>
  <c r="AR311" i="5"/>
  <c r="AR303" i="5"/>
  <c r="AR295" i="5"/>
  <c r="AR287" i="5"/>
  <c r="AR279" i="5"/>
  <c r="AR271" i="5"/>
  <c r="AR263" i="5"/>
  <c r="AR255" i="5"/>
  <c r="AR247" i="5"/>
  <c r="AR239" i="5"/>
  <c r="AR231" i="5"/>
  <c r="AR223" i="5"/>
  <c r="AR215" i="5"/>
  <c r="AR207" i="5"/>
  <c r="AR199" i="5"/>
  <c r="AR191" i="5"/>
  <c r="AR183" i="5"/>
  <c r="AR175" i="5"/>
  <c r="AR167" i="5"/>
  <c r="AR159" i="5"/>
  <c r="AR151" i="5"/>
  <c r="AR143" i="5"/>
  <c r="AR135" i="5"/>
  <c r="AR127" i="5"/>
  <c r="AR119" i="5"/>
  <c r="AR111" i="5"/>
  <c r="AR103" i="5"/>
  <c r="AS496" i="5"/>
  <c r="AS488" i="5"/>
  <c r="AS480" i="5"/>
  <c r="AS472" i="5"/>
  <c r="AS464" i="5"/>
  <c r="AS456" i="5"/>
  <c r="AS448" i="5"/>
  <c r="AS440" i="5"/>
  <c r="AS432" i="5"/>
  <c r="AS424" i="5"/>
  <c r="AS416" i="5"/>
  <c r="AS408" i="5"/>
  <c r="AS400" i="5"/>
  <c r="AS392" i="5"/>
  <c r="AS384" i="5"/>
  <c r="AS376" i="5"/>
  <c r="AS368" i="5"/>
  <c r="AS360" i="5"/>
  <c r="AS352" i="5"/>
  <c r="AS344" i="5"/>
  <c r="AS336" i="5"/>
  <c r="AS328" i="5"/>
  <c r="AS320" i="5"/>
  <c r="AS312" i="5"/>
  <c r="AS304" i="5"/>
  <c r="AS296" i="5"/>
  <c r="AS288" i="5"/>
  <c r="AS280" i="5"/>
  <c r="AS272" i="5"/>
  <c r="AS264" i="5"/>
  <c r="AS256" i="5"/>
  <c r="AS248" i="5"/>
  <c r="AS240" i="5"/>
  <c r="AS232" i="5"/>
  <c r="AS224" i="5"/>
  <c r="AS216" i="5"/>
  <c r="AS208" i="5"/>
  <c r="AS200" i="5"/>
  <c r="AS192" i="5"/>
  <c r="AS184" i="5"/>
  <c r="AS176" i="5"/>
  <c r="AS168" i="5"/>
  <c r="AS160" i="5"/>
  <c r="AS152" i="5"/>
  <c r="AS144" i="5"/>
  <c r="AS136" i="5"/>
  <c r="AS128" i="5"/>
  <c r="AS120" i="5"/>
  <c r="AS112" i="5"/>
  <c r="AR342" i="5"/>
  <c r="AR334" i="5"/>
  <c r="AR326" i="5"/>
  <c r="AR318" i="5"/>
  <c r="AR310" i="5"/>
  <c r="AR302" i="5"/>
  <c r="AR294" i="5"/>
  <c r="AR286" i="5"/>
  <c r="AR278" i="5"/>
  <c r="AR270" i="5"/>
  <c r="AR262" i="5"/>
  <c r="AR254" i="5"/>
  <c r="AR246" i="5"/>
  <c r="AR238" i="5"/>
  <c r="AR230" i="5"/>
  <c r="AR222" i="5"/>
  <c r="AR214" i="5"/>
  <c r="AR206" i="5"/>
  <c r="AR198" i="5"/>
  <c r="AR190" i="5"/>
  <c r="AR182" i="5"/>
  <c r="AR174" i="5"/>
  <c r="AR166" i="5"/>
  <c r="AR158" i="5"/>
  <c r="AR150" i="5"/>
  <c r="AR142" i="5"/>
  <c r="AR134" i="5"/>
  <c r="AR126" i="5"/>
  <c r="AR118" i="5"/>
  <c r="AR110" i="5"/>
  <c r="AR102" i="5"/>
  <c r="AS495" i="5"/>
  <c r="AS487" i="5"/>
  <c r="AS479" i="5"/>
  <c r="AS471" i="5"/>
  <c r="AS463" i="5"/>
  <c r="AS455" i="5"/>
  <c r="AS447" i="5"/>
  <c r="AS439" i="5"/>
  <c r="AS431" i="5"/>
  <c r="AS423" i="5"/>
  <c r="AS415" i="5"/>
  <c r="AS407" i="5"/>
  <c r="AS399" i="5"/>
  <c r="AS391" i="5"/>
  <c r="AS383" i="5"/>
  <c r="AS375" i="5"/>
  <c r="AS367" i="5"/>
  <c r="AS359" i="5"/>
  <c r="AS351" i="5"/>
  <c r="AS343" i="5"/>
  <c r="AS335" i="5"/>
  <c r="AS327" i="5"/>
  <c r="AS319" i="5"/>
  <c r="AS311" i="5"/>
  <c r="AS303" i="5"/>
  <c r="AS295" i="5"/>
  <c r="AS287" i="5"/>
  <c r="AS279" i="5"/>
  <c r="AS271" i="5"/>
  <c r="AS263" i="5"/>
  <c r="AS255" i="5"/>
  <c r="AS247" i="5"/>
  <c r="AS239" i="5"/>
  <c r="AS231" i="5"/>
  <c r="AS223" i="5"/>
  <c r="AS215" i="5"/>
  <c r="AS207" i="5"/>
  <c r="AS199" i="5"/>
  <c r="AS191" i="5"/>
  <c r="AS183" i="5"/>
  <c r="AS175" i="5"/>
  <c r="AS167" i="5"/>
  <c r="AS159" i="5"/>
  <c r="AS151" i="5"/>
  <c r="AS143" i="5"/>
  <c r="AS135" i="5"/>
  <c r="AS127" i="5"/>
  <c r="AS119" i="5"/>
  <c r="AS111" i="5"/>
  <c r="AS103" i="5"/>
  <c r="AT496" i="5"/>
  <c r="AT488" i="5"/>
  <c r="AT480" i="5"/>
  <c r="AT472" i="5"/>
  <c r="AT464" i="5"/>
  <c r="AT456" i="5"/>
  <c r="AT448" i="5"/>
  <c r="AT440" i="5"/>
  <c r="AT432" i="5"/>
  <c r="AT424" i="5"/>
  <c r="AT416" i="5"/>
  <c r="AT408" i="5"/>
  <c r="AT400" i="5"/>
  <c r="AT392" i="5"/>
  <c r="AT384" i="5"/>
  <c r="AT376" i="5"/>
  <c r="AT368" i="5"/>
  <c r="AT360" i="5"/>
  <c r="AT352" i="5"/>
  <c r="AT344" i="5"/>
  <c r="AT336" i="5"/>
  <c r="AT328" i="5"/>
  <c r="AT320" i="5"/>
  <c r="AT312" i="5"/>
  <c r="AT304" i="5"/>
  <c r="AT296" i="5"/>
  <c r="AT288" i="5"/>
  <c r="AT280" i="5"/>
  <c r="AT272" i="5"/>
  <c r="AT264" i="5"/>
  <c r="AT256" i="5"/>
  <c r="AT248" i="5"/>
  <c r="AT240" i="5"/>
  <c r="AT232" i="5"/>
  <c r="AT224" i="5"/>
  <c r="AT216" i="5"/>
  <c r="AT208" i="5"/>
  <c r="AT200" i="5"/>
  <c r="AT192" i="5"/>
  <c r="AT184" i="5"/>
  <c r="AT176" i="5"/>
  <c r="AT168" i="5"/>
  <c r="AT160" i="5"/>
  <c r="AT152" i="5"/>
  <c r="AT144" i="5"/>
  <c r="AT136" i="5"/>
  <c r="AT128" i="5"/>
  <c r="AT120" i="5"/>
  <c r="AT112" i="5"/>
  <c r="AT104" i="5"/>
  <c r="AU497" i="5"/>
  <c r="AU489" i="5"/>
  <c r="AU481" i="5"/>
  <c r="AU473" i="5"/>
  <c r="AU465" i="5"/>
  <c r="AU457" i="5"/>
  <c r="AU449" i="5"/>
  <c r="AT343" i="5"/>
  <c r="AT335" i="5"/>
  <c r="AT327" i="5"/>
  <c r="AT319" i="5"/>
  <c r="AT311" i="5"/>
  <c r="AT303" i="5"/>
  <c r="AT295" i="5"/>
  <c r="AT287" i="5"/>
  <c r="AT279" i="5"/>
  <c r="AT271" i="5"/>
  <c r="AT263" i="5"/>
  <c r="AT255" i="5"/>
  <c r="AT247" i="5"/>
  <c r="AT239" i="5"/>
  <c r="AT231" i="5"/>
  <c r="AT223" i="5"/>
  <c r="AT215" i="5"/>
  <c r="AT207" i="5"/>
  <c r="AT199" i="5"/>
  <c r="AT191" i="5"/>
  <c r="AT183" i="5"/>
  <c r="AT175" i="5"/>
  <c r="AT167" i="5"/>
  <c r="AT159" i="5"/>
  <c r="AT151" i="5"/>
  <c r="AT143" i="5"/>
  <c r="AT135" i="5"/>
  <c r="AT127" i="5"/>
  <c r="AT119" i="5"/>
  <c r="AT111" i="5"/>
  <c r="AT103" i="5"/>
  <c r="AU496" i="5"/>
  <c r="AU488" i="5"/>
  <c r="AU480" i="5"/>
  <c r="AU472" i="5"/>
  <c r="AU464" i="5"/>
  <c r="AU456" i="5"/>
  <c r="AU448" i="5"/>
  <c r="AU440" i="5"/>
  <c r="AU432" i="5"/>
  <c r="AU424" i="5"/>
  <c r="AU416" i="5"/>
  <c r="AU408" i="5"/>
  <c r="AU400" i="5"/>
  <c r="AU392" i="5"/>
  <c r="AU384" i="5"/>
  <c r="AU376" i="5"/>
  <c r="AU368" i="5"/>
  <c r="AU360" i="5"/>
  <c r="AU352" i="5"/>
  <c r="AU344" i="5"/>
  <c r="AU336" i="5"/>
  <c r="AU328" i="5"/>
  <c r="AU320" i="5"/>
  <c r="AU312" i="5"/>
  <c r="AU304" i="5"/>
  <c r="AU296" i="5"/>
  <c r="AU288" i="5"/>
  <c r="AU280" i="5"/>
  <c r="AU272" i="5"/>
  <c r="AU264" i="5"/>
  <c r="AU256" i="5"/>
  <c r="AU248" i="5"/>
  <c r="AU240" i="5"/>
  <c r="AU232" i="5"/>
  <c r="AU224" i="5"/>
  <c r="AU216" i="5"/>
  <c r="AU208" i="5"/>
  <c r="AU200" i="5"/>
  <c r="AU192" i="5"/>
  <c r="AU184" i="5"/>
  <c r="AU176" i="5"/>
  <c r="AU168" i="5"/>
  <c r="AU160" i="5"/>
  <c r="AU152" i="5"/>
  <c r="AU144" i="5"/>
  <c r="AU136" i="5"/>
  <c r="AU128" i="5"/>
  <c r="AU120" i="5"/>
  <c r="AU112" i="5"/>
  <c r="AU104" i="5"/>
  <c r="AU335" i="5"/>
  <c r="AU327" i="5"/>
  <c r="AU319" i="5"/>
  <c r="AU311" i="5"/>
  <c r="AU303" i="5"/>
  <c r="AU295" i="5"/>
  <c r="AU287" i="5"/>
  <c r="AU279" i="5"/>
  <c r="AU271" i="5"/>
  <c r="AU263" i="5"/>
  <c r="AU255" i="5"/>
  <c r="AU247" i="5"/>
  <c r="AU239" i="5"/>
  <c r="AU231" i="5"/>
  <c r="AU223" i="5"/>
  <c r="AU215" i="5"/>
  <c r="AU207" i="5"/>
  <c r="AU199" i="5"/>
  <c r="AU191" i="5"/>
  <c r="AU183" i="5"/>
  <c r="AU175" i="5"/>
  <c r="AU167" i="5"/>
  <c r="AU159" i="5"/>
  <c r="AU151" i="5"/>
  <c r="AU143" i="5"/>
  <c r="AU135" i="5"/>
  <c r="AU127" i="5"/>
  <c r="AU119" i="5"/>
  <c r="AU111" i="5"/>
  <c r="AU103" i="5"/>
  <c r="AS468" i="5"/>
  <c r="AS460" i="5"/>
  <c r="AS452" i="5"/>
  <c r="AS444" i="5"/>
  <c r="AS436" i="5"/>
  <c r="AS428" i="5"/>
  <c r="AS420" i="5"/>
  <c r="AS412" i="5"/>
  <c r="AS404" i="5"/>
  <c r="AS396" i="5"/>
  <c r="AS388" i="5"/>
  <c r="AS380" i="5"/>
  <c r="AS372" i="5"/>
  <c r="AS364" i="5"/>
  <c r="AS356" i="5"/>
  <c r="AS348" i="5"/>
  <c r="AS340" i="5"/>
  <c r="AS332" i="5"/>
  <c r="AS324" i="5"/>
  <c r="AS316" i="5"/>
  <c r="AS308" i="5"/>
  <c r="AS300" i="5"/>
  <c r="AS292" i="5"/>
  <c r="AS284" i="5"/>
  <c r="AS276" i="5"/>
  <c r="AS268" i="5"/>
  <c r="AS260" i="5"/>
  <c r="AS252" i="5"/>
  <c r="AS244" i="5"/>
  <c r="AS236" i="5"/>
  <c r="AS228" i="5"/>
  <c r="AS220" i="5"/>
  <c r="AS212" i="5"/>
  <c r="AS204" i="5"/>
  <c r="AS196" i="5"/>
  <c r="AS188" i="5"/>
  <c r="AS180" i="5"/>
  <c r="AS172" i="5"/>
  <c r="AS164" i="5"/>
  <c r="AS156" i="5"/>
  <c r="AS148" i="5"/>
  <c r="AS140" i="5"/>
  <c r="AS132" i="5"/>
  <c r="AS124" i="5"/>
  <c r="AS116" i="5"/>
  <c r="AS108" i="5"/>
  <c r="AT493" i="5"/>
  <c r="AT485" i="5"/>
  <c r="AT477" i="5"/>
  <c r="AT469" i="5"/>
  <c r="AT461" i="5"/>
  <c r="AT453" i="5"/>
  <c r="AT445" i="5"/>
  <c r="AT437" i="5"/>
  <c r="AT429" i="5"/>
  <c r="AT421" i="5"/>
  <c r="AT413" i="5"/>
  <c r="AT405" i="5"/>
  <c r="AT397" i="5"/>
  <c r="AT389" i="5"/>
  <c r="AT381" i="5"/>
  <c r="AT373" i="5"/>
  <c r="AT365" i="5"/>
  <c r="AT357" i="5"/>
  <c r="AT349" i="5"/>
  <c r="AR273" i="5"/>
  <c r="AR265" i="5"/>
  <c r="AR257" i="5"/>
  <c r="AR249" i="5"/>
  <c r="AR241" i="5"/>
  <c r="AR233" i="5"/>
  <c r="AR225" i="5"/>
  <c r="AR217" i="5"/>
  <c r="AR209" i="5"/>
  <c r="AR201" i="5"/>
  <c r="AR193" i="5"/>
  <c r="AR185" i="5"/>
  <c r="AR177" i="5"/>
  <c r="AR169" i="5"/>
  <c r="AR161" i="5"/>
  <c r="AR153" i="5"/>
  <c r="AR145" i="5"/>
  <c r="AR137" i="5"/>
  <c r="AR129" i="5"/>
  <c r="AR121" i="5"/>
  <c r="AR113" i="5"/>
  <c r="AR105" i="5"/>
  <c r="AS498" i="5"/>
  <c r="AS490" i="5"/>
  <c r="AS482" i="5"/>
  <c r="AS474" i="5"/>
  <c r="AS466" i="5"/>
  <c r="AS458" i="5"/>
  <c r="AS450" i="5"/>
  <c r="AS442" i="5"/>
  <c r="AS434" i="5"/>
  <c r="AS426" i="5"/>
  <c r="AS418" i="5"/>
  <c r="AS410" i="5"/>
  <c r="AS402" i="5"/>
  <c r="AS394" i="5"/>
  <c r="AS386" i="5"/>
  <c r="AS378" i="5"/>
  <c r="AS370" i="5"/>
  <c r="AS362" i="5"/>
  <c r="AS354" i="5"/>
  <c r="AS346" i="5"/>
  <c r="AS338" i="5"/>
  <c r="AS330" i="5"/>
  <c r="AS322" i="5"/>
  <c r="AS314" i="5"/>
  <c r="AS306" i="5"/>
  <c r="AS298" i="5"/>
  <c r="AS290" i="5"/>
  <c r="AS282" i="5"/>
  <c r="AS274" i="5"/>
  <c r="AS266" i="5"/>
  <c r="AS258" i="5"/>
  <c r="AS250" i="5"/>
  <c r="AS242" i="5"/>
  <c r="AS234" i="5"/>
  <c r="AS226" i="5"/>
  <c r="AS218" i="5"/>
  <c r="AS210" i="5"/>
  <c r="AS202" i="5"/>
  <c r="AS194" i="5"/>
  <c r="AS186" i="5"/>
  <c r="AS178" i="5"/>
  <c r="AS170" i="5"/>
  <c r="AS162" i="5"/>
  <c r="AS154" i="5"/>
  <c r="AS146" i="5"/>
  <c r="AS138" i="5"/>
  <c r="AS130" i="5"/>
  <c r="AS122" i="5"/>
  <c r="AS114" i="5"/>
  <c r="AS106" i="5"/>
  <c r="AT499" i="5"/>
  <c r="AT491" i="5"/>
  <c r="AT483" i="5"/>
  <c r="AT475" i="5"/>
  <c r="AT467" i="5"/>
  <c r="AT459" i="5"/>
  <c r="AT451" i="5"/>
  <c r="AT443" i="5"/>
  <c r="AT435" i="5"/>
  <c r="AT427" i="5"/>
  <c r="AT419" i="5"/>
  <c r="AT411" i="5"/>
  <c r="AT403" i="5"/>
  <c r="AR136" i="5"/>
  <c r="AR128" i="5"/>
  <c r="AR120" i="5"/>
  <c r="AR112" i="5"/>
  <c r="AR104" i="5"/>
  <c r="AS497" i="5"/>
  <c r="AS489" i="5"/>
  <c r="AS481" i="5"/>
  <c r="AS473" i="5"/>
  <c r="AS465" i="5"/>
  <c r="AS457" i="5"/>
  <c r="AS449" i="5"/>
  <c r="AS441" i="5"/>
  <c r="AS433" i="5"/>
  <c r="AS425" i="5"/>
  <c r="AS417" i="5"/>
  <c r="AS409" i="5"/>
  <c r="AS401" i="5"/>
  <c r="AS393" i="5"/>
  <c r="AS385" i="5"/>
  <c r="AS377" i="5"/>
  <c r="AS369" i="5"/>
  <c r="AS361" i="5"/>
  <c r="AS353" i="5"/>
  <c r="AS345" i="5"/>
  <c r="AS337" i="5"/>
  <c r="AS329" i="5"/>
  <c r="AS321" i="5"/>
  <c r="AS313" i="5"/>
  <c r="AS305" i="5"/>
  <c r="AS297" i="5"/>
  <c r="AS289" i="5"/>
  <c r="AS281" i="5"/>
  <c r="AS273" i="5"/>
  <c r="AS265" i="5"/>
  <c r="AS257" i="5"/>
  <c r="AS249" i="5"/>
  <c r="AS241" i="5"/>
  <c r="AS233" i="5"/>
  <c r="AS225" i="5"/>
  <c r="AS217" i="5"/>
  <c r="AS209" i="5"/>
  <c r="AS201" i="5"/>
  <c r="AS193" i="5"/>
  <c r="AS185" i="5"/>
  <c r="AS177" i="5"/>
  <c r="AS169" i="5"/>
  <c r="AS161" i="5"/>
  <c r="AS153" i="5"/>
  <c r="AS145" i="5"/>
  <c r="AS137" i="5"/>
  <c r="AS129" i="5"/>
  <c r="AS121" i="5"/>
  <c r="AS113" i="5"/>
  <c r="AS105" i="5"/>
  <c r="AT498" i="5"/>
  <c r="AT490" i="5"/>
  <c r="AT482" i="5"/>
  <c r="AT474" i="5"/>
  <c r="AT466" i="5"/>
  <c r="AT458" i="5"/>
  <c r="AT450" i="5"/>
  <c r="AT442" i="5"/>
  <c r="AT434" i="5"/>
  <c r="AT426" i="5"/>
  <c r="AT418" i="5"/>
  <c r="AT410" i="5"/>
  <c r="AT402" i="5"/>
  <c r="AT394" i="5"/>
  <c r="AT386" i="5"/>
  <c r="AT378" i="5"/>
  <c r="AT370" i="5"/>
  <c r="AT362" i="5"/>
  <c r="AT354" i="5"/>
  <c r="AT346" i="5"/>
  <c r="AS104" i="5"/>
  <c r="AT497" i="5"/>
  <c r="AT489" i="5"/>
  <c r="AT481" i="5"/>
  <c r="AT473" i="5"/>
  <c r="AT465" i="5"/>
  <c r="AT457" i="5"/>
  <c r="AT449" i="5"/>
  <c r="AT441" i="5"/>
  <c r="AT433" i="5"/>
  <c r="AT425" i="5"/>
  <c r="AT417" i="5"/>
  <c r="AT409" i="5"/>
  <c r="AT401" i="5"/>
  <c r="AT393" i="5"/>
  <c r="AT385" i="5"/>
  <c r="AT377" i="5"/>
  <c r="AT369" i="5"/>
  <c r="AT361" i="5"/>
  <c r="AT353" i="5"/>
  <c r="AT345" i="5"/>
  <c r="AT337" i="5"/>
  <c r="AT329" i="5"/>
  <c r="AT321" i="5"/>
  <c r="AT313" i="5"/>
  <c r="AT305" i="5"/>
  <c r="AT297" i="5"/>
  <c r="AT289" i="5"/>
  <c r="AT281" i="5"/>
  <c r="AT273" i="5"/>
  <c r="AT265" i="5"/>
  <c r="AT257" i="5"/>
  <c r="AT249" i="5"/>
  <c r="AT241" i="5"/>
  <c r="AU441" i="5"/>
  <c r="AU433" i="5"/>
  <c r="AU425" i="5"/>
  <c r="AU417" i="5"/>
  <c r="AU409" i="5"/>
  <c r="AU401" i="5"/>
  <c r="AU393" i="5"/>
  <c r="AU385" i="5"/>
  <c r="AU377" i="5"/>
  <c r="AU369" i="5"/>
  <c r="AU361" i="5"/>
  <c r="AU353" i="5"/>
  <c r="AU345" i="5"/>
  <c r="AU337" i="5"/>
  <c r="AU329" i="5"/>
  <c r="AU321" i="5"/>
  <c r="AU313" i="5"/>
  <c r="AU305" i="5"/>
  <c r="AU297" i="5"/>
  <c r="AU289" i="5"/>
  <c r="AU281" i="5"/>
  <c r="AU273" i="5"/>
  <c r="AU265" i="5"/>
  <c r="AU257" i="5"/>
  <c r="AU249" i="5"/>
  <c r="AU241" i="5"/>
  <c r="AU233" i="5"/>
  <c r="AU225" i="5"/>
  <c r="AU217" i="5"/>
  <c r="AU209" i="5"/>
  <c r="AU201" i="5"/>
  <c r="AU193" i="5"/>
  <c r="AU185" i="5"/>
  <c r="AU177" i="5"/>
  <c r="AU169" i="5"/>
  <c r="AU161" i="5"/>
  <c r="AU153" i="5"/>
  <c r="AU145" i="5"/>
  <c r="AU137" i="5"/>
  <c r="AU129" i="5"/>
  <c r="AU121" i="5"/>
  <c r="AU113" i="5"/>
  <c r="AU105" i="5"/>
  <c r="AT341" i="5"/>
  <c r="AT333" i="5"/>
  <c r="AT325" i="5"/>
  <c r="AT317" i="5"/>
  <c r="AT309" i="5"/>
  <c r="AT301" i="5"/>
  <c r="AT293" i="5"/>
  <c r="AT285" i="5"/>
  <c r="AT277" i="5"/>
  <c r="AT269" i="5"/>
  <c r="AT261" i="5"/>
  <c r="AT253" i="5"/>
  <c r="AT245" i="5"/>
  <c r="AT237" i="5"/>
  <c r="AT229" i="5"/>
  <c r="AT221" i="5"/>
  <c r="AT213" i="5"/>
  <c r="AT205" i="5"/>
  <c r="AT197" i="5"/>
  <c r="AT189" i="5"/>
  <c r="AT181" i="5"/>
  <c r="AT173" i="5"/>
  <c r="AT165" i="5"/>
  <c r="AT157" i="5"/>
  <c r="AT149" i="5"/>
  <c r="AT141" i="5"/>
  <c r="AT133" i="5"/>
  <c r="AT125" i="5"/>
  <c r="AT117" i="5"/>
  <c r="AT109" i="5"/>
  <c r="AT101" i="5"/>
  <c r="AU494" i="5"/>
  <c r="AU486" i="5"/>
  <c r="AU478" i="5"/>
  <c r="AU470" i="5"/>
  <c r="AU462" i="5"/>
  <c r="AU454" i="5"/>
  <c r="AU446" i="5"/>
  <c r="AU438" i="5"/>
  <c r="AU430" i="5"/>
  <c r="AU422" i="5"/>
  <c r="AU414" i="5"/>
  <c r="AU406" i="5"/>
  <c r="AU398" i="5"/>
  <c r="AU390" i="5"/>
  <c r="AU382" i="5"/>
  <c r="AU374" i="5"/>
  <c r="AU366" i="5"/>
  <c r="AU358" i="5"/>
  <c r="AU350" i="5"/>
  <c r="AU342" i="5"/>
  <c r="AU334" i="5"/>
  <c r="AU326" i="5"/>
  <c r="AU318" i="5"/>
  <c r="AU310" i="5"/>
  <c r="AU302" i="5"/>
  <c r="AU294" i="5"/>
  <c r="AU286" i="5"/>
  <c r="AU278" i="5"/>
  <c r="AU270" i="5"/>
  <c r="AU262" i="5"/>
  <c r="AU254" i="5"/>
  <c r="AU246" i="5"/>
  <c r="AU238" i="5"/>
  <c r="AU230" i="5"/>
  <c r="AU222" i="5"/>
  <c r="AU214" i="5"/>
  <c r="AU206" i="5"/>
  <c r="AU198" i="5"/>
  <c r="AU190" i="5"/>
  <c r="AU182" i="5"/>
  <c r="AU174" i="5"/>
  <c r="AU166" i="5"/>
  <c r="AU158" i="5"/>
  <c r="AU150" i="5"/>
  <c r="AU142" i="5"/>
  <c r="AU134" i="5"/>
  <c r="AU126" i="5"/>
  <c r="AU118" i="5"/>
  <c r="AU110" i="5"/>
  <c r="AU102" i="5"/>
  <c r="AT395" i="5"/>
  <c r="AT387" i="5"/>
  <c r="AT379" i="5"/>
  <c r="AT371" i="5"/>
  <c r="AT363" i="5"/>
  <c r="AT355" i="5"/>
  <c r="AT347" i="5"/>
  <c r="AT339" i="5"/>
  <c r="AT331" i="5"/>
  <c r="AT323" i="5"/>
  <c r="AT315" i="5"/>
  <c r="AT307" i="5"/>
  <c r="AT299" i="5"/>
  <c r="AT291" i="5"/>
  <c r="AT283" i="5"/>
  <c r="AT275" i="5"/>
  <c r="AT267" i="5"/>
  <c r="AT259" i="5"/>
  <c r="AT251" i="5"/>
  <c r="AT243" i="5"/>
  <c r="AT235" i="5"/>
  <c r="AT227" i="5"/>
  <c r="AT219" i="5"/>
  <c r="AT211" i="5"/>
  <c r="AT203" i="5"/>
  <c r="AT195" i="5"/>
  <c r="AT187" i="5"/>
  <c r="AT179" i="5"/>
  <c r="AT171" i="5"/>
  <c r="AT163" i="5"/>
  <c r="AT155" i="5"/>
  <c r="AT147" i="5"/>
  <c r="AT139" i="5"/>
  <c r="AT131" i="5"/>
  <c r="AT123" i="5"/>
  <c r="AT115" i="5"/>
  <c r="AT107" i="5"/>
  <c r="AU500" i="5"/>
  <c r="AU492" i="5"/>
  <c r="AU484" i="5"/>
  <c r="AU476" i="5"/>
  <c r="AU468" i="5"/>
  <c r="AU460" i="5"/>
  <c r="AU452" i="5"/>
  <c r="AU444" i="5"/>
  <c r="AU436" i="5"/>
  <c r="AU428" i="5"/>
  <c r="AU420" i="5"/>
  <c r="AU412" i="5"/>
  <c r="AU404" i="5"/>
  <c r="AU396" i="5"/>
  <c r="AU388" i="5"/>
  <c r="AU380" i="5"/>
  <c r="AU372" i="5"/>
  <c r="AU364" i="5"/>
  <c r="AU356" i="5"/>
  <c r="AU348" i="5"/>
  <c r="AU340" i="5"/>
  <c r="AU332" i="5"/>
  <c r="AU324" i="5"/>
  <c r="AU316" i="5"/>
  <c r="AU308" i="5"/>
  <c r="AU300" i="5"/>
  <c r="AU292" i="5"/>
  <c r="AU284" i="5"/>
  <c r="AU276" i="5"/>
  <c r="AU268" i="5"/>
  <c r="AU260" i="5"/>
  <c r="AU252" i="5"/>
  <c r="AU244" i="5"/>
  <c r="AU236" i="5"/>
  <c r="AU228" i="5"/>
  <c r="AU220" i="5"/>
  <c r="AU212" i="5"/>
  <c r="AU204" i="5"/>
  <c r="AU196" i="5"/>
  <c r="AU188" i="5"/>
  <c r="AU180" i="5"/>
  <c r="AU172" i="5"/>
  <c r="AU164" i="5"/>
  <c r="AU156" i="5"/>
  <c r="AU148" i="5"/>
  <c r="AU140" i="5"/>
  <c r="AU132" i="5"/>
  <c r="AU124" i="5"/>
  <c r="AU116" i="5"/>
  <c r="AU108" i="5"/>
  <c r="AT338" i="5"/>
  <c r="AT330" i="5"/>
  <c r="AT322" i="5"/>
  <c r="AT314" i="5"/>
  <c r="AT306" i="5"/>
  <c r="AT298" i="5"/>
  <c r="AT290" i="5"/>
  <c r="AT282" i="5"/>
  <c r="AT274" i="5"/>
  <c r="AT266" i="5"/>
  <c r="AT258" i="5"/>
  <c r="AT250" i="5"/>
  <c r="AT242" i="5"/>
  <c r="AT234" i="5"/>
  <c r="AT226" i="5"/>
  <c r="AT218" i="5"/>
  <c r="AT210" i="5"/>
  <c r="AT202" i="5"/>
  <c r="AT194" i="5"/>
  <c r="AT186" i="5"/>
  <c r="AT178" i="5"/>
  <c r="AT170" i="5"/>
  <c r="AT162" i="5"/>
  <c r="AT154" i="5"/>
  <c r="AT146" i="5"/>
  <c r="AT138" i="5"/>
  <c r="AT130" i="5"/>
  <c r="AT122" i="5"/>
  <c r="AT114" i="5"/>
  <c r="AT106" i="5"/>
  <c r="AU499" i="5"/>
  <c r="AU491" i="5"/>
  <c r="AU483" i="5"/>
  <c r="AU475" i="5"/>
  <c r="AU467" i="5"/>
  <c r="AU459" i="5"/>
  <c r="AU451" i="5"/>
  <c r="AU443" i="5"/>
  <c r="AU435" i="5"/>
  <c r="AU427" i="5"/>
  <c r="AU419" i="5"/>
  <c r="AU411" i="5"/>
  <c r="AU403" i="5"/>
  <c r="AU395" i="5"/>
  <c r="AU387" i="5"/>
  <c r="AU379" i="5"/>
  <c r="AU371" i="5"/>
  <c r="AU363" i="5"/>
  <c r="AU355" i="5"/>
  <c r="AU347" i="5"/>
  <c r="AU339" i="5"/>
  <c r="AU331" i="5"/>
  <c r="AU323" i="5"/>
  <c r="AU315" i="5"/>
  <c r="AU307" i="5"/>
  <c r="AU299" i="5"/>
  <c r="AU291" i="5"/>
  <c r="AU283" i="5"/>
  <c r="AU275" i="5"/>
  <c r="AU267" i="5"/>
  <c r="AU259" i="5"/>
  <c r="AU251" i="5"/>
  <c r="AU243" i="5"/>
  <c r="AU235" i="5"/>
  <c r="AU227" i="5"/>
  <c r="AU219" i="5"/>
  <c r="AU211" i="5"/>
  <c r="AU203" i="5"/>
  <c r="AU195" i="5"/>
  <c r="AU187" i="5"/>
  <c r="AU179" i="5"/>
  <c r="AU171" i="5"/>
  <c r="AU163" i="5"/>
  <c r="AU155" i="5"/>
  <c r="AU147" i="5"/>
  <c r="AU139" i="5"/>
  <c r="AU131" i="5"/>
  <c r="AU123" i="5"/>
  <c r="AU115" i="5"/>
  <c r="AU107" i="5"/>
  <c r="AT233" i="5"/>
  <c r="AT225" i="5"/>
  <c r="AT217" i="5"/>
  <c r="AT209" i="5"/>
  <c r="AT201" i="5"/>
  <c r="AT193" i="5"/>
  <c r="AT185" i="5"/>
  <c r="AT177" i="5"/>
  <c r="AT169" i="5"/>
  <c r="AT161" i="5"/>
  <c r="AT153" i="5"/>
  <c r="AT145" i="5"/>
  <c r="AT137" i="5"/>
  <c r="AT129" i="5"/>
  <c r="AT121" i="5"/>
  <c r="AT113" i="5"/>
  <c r="AT105" i="5"/>
  <c r="AU498" i="5"/>
  <c r="AU490" i="5"/>
  <c r="AU482" i="5"/>
  <c r="AU474" i="5"/>
  <c r="AU466" i="5"/>
  <c r="AU458" i="5"/>
  <c r="AU450" i="5"/>
  <c r="AU442" i="5"/>
  <c r="AU434" i="5"/>
  <c r="AU426" i="5"/>
  <c r="AU418" i="5"/>
  <c r="AU410" i="5"/>
  <c r="AU402" i="5"/>
  <c r="AU394" i="5"/>
  <c r="AU386" i="5"/>
  <c r="AU378" i="5"/>
  <c r="AU370" i="5"/>
  <c r="AU362" i="5"/>
  <c r="AU354" i="5"/>
  <c r="AU346" i="5"/>
  <c r="AU338" i="5"/>
  <c r="AU330" i="5"/>
  <c r="AU322" i="5"/>
  <c r="AU314" i="5"/>
  <c r="AU306" i="5"/>
  <c r="AU298" i="5"/>
  <c r="AU290" i="5"/>
  <c r="AU282" i="5"/>
  <c r="AU274" i="5"/>
  <c r="AU266" i="5"/>
  <c r="AU258" i="5"/>
  <c r="AU250" i="5"/>
  <c r="AU242" i="5"/>
  <c r="AU234" i="5"/>
  <c r="AU226" i="5"/>
  <c r="AU218" i="5"/>
  <c r="AU210" i="5"/>
  <c r="AU202" i="5"/>
  <c r="AU194" i="5"/>
  <c r="AU186" i="5"/>
  <c r="AU178" i="5"/>
  <c r="AU170" i="5"/>
  <c r="AU162" i="5"/>
  <c r="AU154" i="5"/>
  <c r="AU146" i="5"/>
  <c r="AU138" i="5"/>
  <c r="AU130" i="5"/>
  <c r="AU122" i="5"/>
  <c r="AU114" i="5"/>
  <c r="AU106" i="5"/>
  <c r="J5" i="5"/>
  <c r="AR3" i="4"/>
  <c r="AP3" i="5" s="1"/>
  <c r="BC328" i="5"/>
  <c r="BC272" i="5"/>
  <c r="BC136" i="5"/>
  <c r="BC414" i="5"/>
  <c r="BC358" i="5"/>
  <c r="BC254" i="5"/>
  <c r="BC222" i="5"/>
  <c r="BC198" i="5"/>
  <c r="BC190" i="5"/>
  <c r="BC166" i="5"/>
  <c r="BC158" i="5"/>
  <c r="BC134" i="5"/>
  <c r="BC126" i="5"/>
  <c r="BA430" i="5"/>
  <c r="BA366" i="5"/>
  <c r="BA302" i="5"/>
  <c r="BA238" i="5"/>
  <c r="BA174" i="5"/>
  <c r="BA158" i="5"/>
  <c r="BB241" i="5"/>
  <c r="G19" i="1"/>
  <c r="L19" i="1"/>
  <c r="L20" i="1"/>
  <c r="BK7" i="4"/>
  <c r="BC7" i="5" s="1"/>
  <c r="BC102" i="5"/>
  <c r="BB377" i="5"/>
  <c r="BB416" i="5"/>
  <c r="AY429" i="5"/>
  <c r="AY173" i="5"/>
  <c r="AY141" i="5"/>
  <c r="AY109" i="5"/>
  <c r="BB455" i="5"/>
  <c r="BB391" i="5"/>
  <c r="BB343" i="5"/>
  <c r="BB191" i="5"/>
  <c r="BC488" i="5"/>
  <c r="AX284" i="5"/>
  <c r="BB494" i="5"/>
  <c r="BB486" i="5"/>
  <c r="BB478" i="5"/>
  <c r="BB470" i="5"/>
  <c r="BB462" i="5"/>
  <c r="BB454" i="5"/>
  <c r="BB446" i="5"/>
  <c r="BB438" i="5"/>
  <c r="BB430" i="5"/>
  <c r="BB422" i="5"/>
  <c r="BB414" i="5"/>
  <c r="BB406" i="5"/>
  <c r="BB398" i="5"/>
  <c r="BB390" i="5"/>
  <c r="BB382" i="5"/>
  <c r="BB374" i="5"/>
  <c r="BB326" i="5"/>
  <c r="BB310" i="5"/>
  <c r="BB206" i="5"/>
  <c r="BC471" i="5"/>
  <c r="BC455" i="5"/>
  <c r="BC383" i="5"/>
  <c r="BB277" i="5"/>
  <c r="BB173" i="5"/>
  <c r="BB500" i="5"/>
  <c r="BB492" i="5"/>
  <c r="BB484" i="5"/>
  <c r="BB476" i="5"/>
  <c r="BB468" i="5"/>
  <c r="BB460" i="5"/>
  <c r="BB452" i="5"/>
  <c r="BB444" i="5"/>
  <c r="BB436" i="5"/>
  <c r="BB428" i="5"/>
  <c r="BB420" i="5"/>
  <c r="BB412" i="5"/>
  <c r="BB404" i="5"/>
  <c r="BB396" i="5"/>
  <c r="BB388" i="5"/>
  <c r="BB380" i="5"/>
  <c r="BB372" i="5"/>
  <c r="BB364" i="5"/>
  <c r="BB356" i="5"/>
  <c r="BB348" i="5"/>
  <c r="BB340" i="5"/>
  <c r="BB332" i="5"/>
  <c r="BB324" i="5"/>
  <c r="BB316" i="5"/>
  <c r="BB308" i="5"/>
  <c r="BB300" i="5"/>
  <c r="BB292" i="5"/>
  <c r="BB284" i="5"/>
  <c r="BB276" i="5"/>
  <c r="BB268" i="5"/>
  <c r="BB260" i="5"/>
  <c r="BB252" i="5"/>
  <c r="BB244" i="5"/>
  <c r="BB236" i="5"/>
  <c r="BB228" i="5"/>
  <c r="BB220" i="5"/>
  <c r="BB212" i="5"/>
  <c r="BB204" i="5"/>
  <c r="BB196" i="5"/>
  <c r="BB188" i="5"/>
  <c r="BB180" i="5"/>
  <c r="BB172" i="5"/>
  <c r="BB164" i="5"/>
  <c r="BB156" i="5"/>
  <c r="BB148" i="5"/>
  <c r="BB140" i="5"/>
  <c r="BB132" i="5"/>
  <c r="BB124" i="5"/>
  <c r="BB116" i="5"/>
  <c r="BB108" i="5"/>
  <c r="BC493" i="5"/>
  <c r="BC485" i="5"/>
  <c r="BC477" i="5"/>
  <c r="BC469" i="5"/>
  <c r="BC461" i="5"/>
  <c r="BC453" i="5"/>
  <c r="BC445" i="5"/>
  <c r="BC437" i="5"/>
  <c r="BC429" i="5"/>
  <c r="BC421" i="5"/>
  <c r="BC413" i="5"/>
  <c r="BC405" i="5"/>
  <c r="BC397" i="5"/>
  <c r="BC389" i="5"/>
  <c r="BC381" i="5"/>
  <c r="BC373" i="5"/>
  <c r="BC365" i="5"/>
  <c r="BC357" i="5"/>
  <c r="BC349" i="5"/>
  <c r="BC341" i="5"/>
  <c r="BC333" i="5"/>
  <c r="BC325" i="5"/>
  <c r="BC317" i="5"/>
  <c r="BC309" i="5"/>
  <c r="BC301" i="5"/>
  <c r="BC293" i="5"/>
  <c r="BC285" i="5"/>
  <c r="BC277" i="5"/>
  <c r="BC269" i="5"/>
  <c r="BC261" i="5"/>
  <c r="BC253" i="5"/>
  <c r="BB467" i="5"/>
  <c r="BB403" i="5"/>
  <c r="BB291" i="5"/>
  <c r="BB155" i="5"/>
  <c r="BB139" i="5"/>
  <c r="BC436" i="5"/>
  <c r="BB498" i="5"/>
  <c r="BB490" i="5"/>
  <c r="BB482" i="5"/>
  <c r="BB474" i="5"/>
  <c r="BB466" i="5"/>
  <c r="BB362" i="5"/>
  <c r="BB258" i="5"/>
  <c r="BB497" i="5"/>
  <c r="BB489" i="5"/>
  <c r="BB481" i="5"/>
  <c r="BB473" i="5"/>
  <c r="BB465" i="5"/>
  <c r="BB457" i="5"/>
  <c r="BB449" i="5"/>
  <c r="BB441" i="5"/>
  <c r="BB433" i="5"/>
  <c r="BB425" i="5"/>
  <c r="BB417" i="5"/>
  <c r="BB409" i="5"/>
  <c r="BB401" i="5"/>
  <c r="BB393" i="5"/>
  <c r="BB385" i="5"/>
  <c r="BB225" i="5"/>
  <c r="BB121" i="5"/>
  <c r="BC298" i="5"/>
  <c r="BB499" i="5"/>
  <c r="BB491" i="5"/>
  <c r="BB483" i="5"/>
  <c r="BB475" i="5"/>
  <c r="BB459" i="5"/>
  <c r="BB451" i="5"/>
  <c r="BB443" i="5"/>
  <c r="BB435" i="5"/>
  <c r="BB427" i="5"/>
  <c r="BB419" i="5"/>
  <c r="BB411" i="5"/>
  <c r="BB395" i="5"/>
  <c r="BB387" i="5"/>
  <c r="BB379" i="5"/>
  <c r="BB371" i="5"/>
  <c r="BB363" i="5"/>
  <c r="BB355" i="5"/>
  <c r="BB347" i="5"/>
  <c r="BB339" i="5"/>
  <c r="BB331" i="5"/>
  <c r="BB323" i="5"/>
  <c r="BB315" i="5"/>
  <c r="BB307" i="5"/>
  <c r="BB299" i="5"/>
  <c r="BB283" i="5"/>
  <c r="BB275" i="5"/>
  <c r="BB267" i="5"/>
  <c r="BB259" i="5"/>
  <c r="BB251" i="5"/>
  <c r="BB243" i="5"/>
  <c r="BB235" i="5"/>
  <c r="BB227" i="5"/>
  <c r="BB219" i="5"/>
  <c r="BB211" i="5"/>
  <c r="BB203" i="5"/>
  <c r="BB195" i="5"/>
  <c r="BB187" i="5"/>
  <c r="BB179" i="5"/>
  <c r="BB171" i="5"/>
  <c r="BB163" i="5"/>
  <c r="BB147" i="5"/>
  <c r="BB131" i="5"/>
  <c r="BB123" i="5"/>
  <c r="BB115" i="5"/>
  <c r="BB107" i="5"/>
  <c r="BC500" i="5"/>
  <c r="BC492" i="5"/>
  <c r="BC484" i="5"/>
  <c r="BC476" i="5"/>
  <c r="BC468" i="5"/>
  <c r="BC460" i="5"/>
  <c r="BC452" i="5"/>
  <c r="BC444" i="5"/>
  <c r="BC428" i="5"/>
  <c r="BC420" i="5"/>
  <c r="BC412" i="5"/>
  <c r="BC404" i="5"/>
  <c r="BC396" i="5"/>
  <c r="BC388" i="5"/>
  <c r="BC380" i="5"/>
  <c r="BC372" i="5"/>
  <c r="BC364" i="5"/>
  <c r="BC356" i="5"/>
  <c r="BC348" i="5"/>
  <c r="BC340" i="5"/>
  <c r="BC332" i="5"/>
  <c r="BC324" i="5"/>
  <c r="BC316" i="5"/>
  <c r="BC308" i="5"/>
  <c r="BC300" i="5"/>
  <c r="BC292" i="5"/>
  <c r="BC284" i="5"/>
  <c r="BC276" i="5"/>
  <c r="BC268" i="5"/>
  <c r="BC260" i="5"/>
  <c r="BC252" i="5"/>
  <c r="BC244" i="5"/>
  <c r="BC236" i="5"/>
  <c r="BC228" i="5"/>
  <c r="BC180" i="5"/>
  <c r="BC148" i="5"/>
  <c r="BC116" i="5"/>
  <c r="BB458" i="5"/>
  <c r="BB450" i="5"/>
  <c r="BB442" i="5"/>
  <c r="BB434" i="5"/>
  <c r="BB426" i="5"/>
  <c r="BB418" i="5"/>
  <c r="BB410" i="5"/>
  <c r="BB402" i="5"/>
  <c r="BB394" i="5"/>
  <c r="BB386" i="5"/>
  <c r="BB378" i="5"/>
  <c r="BB370" i="5"/>
  <c r="BB354" i="5"/>
  <c r="BB346" i="5"/>
  <c r="BB338" i="5"/>
  <c r="BB330" i="5"/>
  <c r="BB322" i="5"/>
  <c r="BB314" i="5"/>
  <c r="BB306" i="5"/>
  <c r="BB298" i="5"/>
  <c r="BB290" i="5"/>
  <c r="BB282" i="5"/>
  <c r="BB274" i="5"/>
  <c r="BB266" i="5"/>
  <c r="BB250" i="5"/>
  <c r="BB242" i="5"/>
  <c r="BB234" i="5"/>
  <c r="BB226" i="5"/>
  <c r="BB218" i="5"/>
  <c r="BB210" i="5"/>
  <c r="BB202" i="5"/>
  <c r="BB194" i="5"/>
  <c r="BB186" i="5"/>
  <c r="BB178" i="5"/>
  <c r="BB170" i="5"/>
  <c r="BB162" i="5"/>
  <c r="BB154" i="5"/>
  <c r="BB146" i="5"/>
  <c r="BB138" i="5"/>
  <c r="BB130" i="5"/>
  <c r="BB122" i="5"/>
  <c r="BB114" i="5"/>
  <c r="BC499" i="5"/>
  <c r="BC491" i="5"/>
  <c r="BC483" i="5"/>
  <c r="BC475" i="5"/>
  <c r="BC467" i="5"/>
  <c r="BC459" i="5"/>
  <c r="BC451" i="5"/>
  <c r="BC443" i="5"/>
  <c r="BC435" i="5"/>
  <c r="BC427" i="5"/>
  <c r="BC419" i="5"/>
  <c r="BC411" i="5"/>
  <c r="BC403" i="5"/>
  <c r="BC395" i="5"/>
  <c r="BC387" i="5"/>
  <c r="BC379" i="5"/>
  <c r="BC371" i="5"/>
  <c r="BC347" i="5"/>
  <c r="BC339" i="5"/>
  <c r="BC315" i="5"/>
  <c r="BC307" i="5"/>
  <c r="BC283" i="5"/>
  <c r="BC275" i="5"/>
  <c r="BC251" i="5"/>
  <c r="BC219" i="5"/>
  <c r="BC211" i="5"/>
  <c r="BB369" i="5"/>
  <c r="BB361" i="5"/>
  <c r="BB353" i="5"/>
  <c r="BB345" i="5"/>
  <c r="BB337" i="5"/>
  <c r="BB329" i="5"/>
  <c r="BB321" i="5"/>
  <c r="BB313" i="5"/>
  <c r="BB305" i="5"/>
  <c r="BB297" i="5"/>
  <c r="BB289" i="5"/>
  <c r="BB281" i="5"/>
  <c r="BB273" i="5"/>
  <c r="BB265" i="5"/>
  <c r="BB257" i="5"/>
  <c r="BB249" i="5"/>
  <c r="BB233" i="5"/>
  <c r="BB217" i="5"/>
  <c r="BB209" i="5"/>
  <c r="BB201" i="5"/>
  <c r="BB193" i="5"/>
  <c r="BB185" i="5"/>
  <c r="BB177" i="5"/>
  <c r="BB169" i="5"/>
  <c r="BB161" i="5"/>
  <c r="BB153" i="5"/>
  <c r="BB145" i="5"/>
  <c r="BB137" i="5"/>
  <c r="BB129" i="5"/>
  <c r="BB113" i="5"/>
  <c r="BB105" i="5"/>
  <c r="BC498" i="5"/>
  <c r="BC490" i="5"/>
  <c r="BC482" i="5"/>
  <c r="BC474" i="5"/>
  <c r="BC466" i="5"/>
  <c r="BC458" i="5"/>
  <c r="BC450" i="5"/>
  <c r="BC442" i="5"/>
  <c r="BC434" i="5"/>
  <c r="BC426" i="5"/>
  <c r="BC418" i="5"/>
  <c r="BC410" i="5"/>
  <c r="BC402" i="5"/>
  <c r="BC394" i="5"/>
  <c r="BC386" i="5"/>
  <c r="BC378" i="5"/>
  <c r="BC370" i="5"/>
  <c r="BC362" i="5"/>
  <c r="BC354" i="5"/>
  <c r="BC346" i="5"/>
  <c r="BC338" i="5"/>
  <c r="BC330" i="5"/>
  <c r="BC322" i="5"/>
  <c r="BC314" i="5"/>
  <c r="BC306" i="5"/>
  <c r="BC290" i="5"/>
  <c r="BC282" i="5"/>
  <c r="BC274" i="5"/>
  <c r="BC266" i="5"/>
  <c r="BC258" i="5"/>
  <c r="BC250" i="5"/>
  <c r="BC242" i="5"/>
  <c r="BC234" i="5"/>
  <c r="BC226" i="5"/>
  <c r="BC218" i="5"/>
  <c r="BC210" i="5"/>
  <c r="BC202" i="5"/>
  <c r="BC194" i="5"/>
  <c r="BC186" i="5"/>
  <c r="BC178" i="5"/>
  <c r="BC170" i="5"/>
  <c r="BC162" i="5"/>
  <c r="BC154" i="5"/>
  <c r="BC146" i="5"/>
  <c r="BC138" i="5"/>
  <c r="BC130" i="5"/>
  <c r="BC122" i="5"/>
  <c r="BC114" i="5"/>
  <c r="BC106" i="5"/>
  <c r="BB496" i="5"/>
  <c r="BB488" i="5"/>
  <c r="BB472" i="5"/>
  <c r="BB464" i="5"/>
  <c r="BB456" i="5"/>
  <c r="BB448" i="5"/>
  <c r="BB440" i="5"/>
  <c r="BB432" i="5"/>
  <c r="BB424" i="5"/>
  <c r="BB408" i="5"/>
  <c r="BB400" i="5"/>
  <c r="BB392" i="5"/>
  <c r="BB384" i="5"/>
  <c r="BB376" i="5"/>
  <c r="BB368" i="5"/>
  <c r="BB360" i="5"/>
  <c r="BB352" i="5"/>
  <c r="BB344" i="5"/>
  <c r="BB336" i="5"/>
  <c r="BB328" i="5"/>
  <c r="BB320" i="5"/>
  <c r="BB312" i="5"/>
  <c r="BB304" i="5"/>
  <c r="BB296" i="5"/>
  <c r="BB288" i="5"/>
  <c r="BB280" i="5"/>
  <c r="BB272" i="5"/>
  <c r="BB264" i="5"/>
  <c r="BB256" i="5"/>
  <c r="BB248" i="5"/>
  <c r="BB240" i="5"/>
  <c r="BB232" i="5"/>
  <c r="BB224" i="5"/>
  <c r="BB216" i="5"/>
  <c r="BB208" i="5"/>
  <c r="BB200" i="5"/>
  <c r="BB192" i="5"/>
  <c r="BB184" i="5"/>
  <c r="BB176" i="5"/>
  <c r="BB168" i="5"/>
  <c r="BB160" i="5"/>
  <c r="BB152" i="5"/>
  <c r="BB144" i="5"/>
  <c r="BB136" i="5"/>
  <c r="BB128" i="5"/>
  <c r="BB120" i="5"/>
  <c r="BB112" i="5"/>
  <c r="BB104" i="5"/>
  <c r="BC497" i="5"/>
  <c r="BC489" i="5"/>
  <c r="BC481" i="5"/>
  <c r="BC473" i="5"/>
  <c r="BC465" i="5"/>
  <c r="BC457" i="5"/>
  <c r="BB495" i="5"/>
  <c r="BB487" i="5"/>
  <c r="BB479" i="5"/>
  <c r="BB471" i="5"/>
  <c r="BB463" i="5"/>
  <c r="BB447" i="5"/>
  <c r="BB439" i="5"/>
  <c r="BB431" i="5"/>
  <c r="BB423" i="5"/>
  <c r="BB415" i="5"/>
  <c r="BB407" i="5"/>
  <c r="BB399" i="5"/>
  <c r="BB383" i="5"/>
  <c r="BB375" i="5"/>
  <c r="BB367" i="5"/>
  <c r="BB359" i="5"/>
  <c r="BB351" i="5"/>
  <c r="BB335" i="5"/>
  <c r="BB327" i="5"/>
  <c r="BB319" i="5"/>
  <c r="BB311" i="5"/>
  <c r="BB303" i="5"/>
  <c r="BB295" i="5"/>
  <c r="BB287" i="5"/>
  <c r="BB279" i="5"/>
  <c r="BB271" i="5"/>
  <c r="BB263" i="5"/>
  <c r="BB255" i="5"/>
  <c r="BB247" i="5"/>
  <c r="BB239" i="5"/>
  <c r="BB231" i="5"/>
  <c r="BB223" i="5"/>
  <c r="BB215" i="5"/>
  <c r="BB207" i="5"/>
  <c r="BB199" i="5"/>
  <c r="BB183" i="5"/>
  <c r="BB175" i="5"/>
  <c r="BB167" i="5"/>
  <c r="BB159" i="5"/>
  <c r="BB151" i="5"/>
  <c r="BB143" i="5"/>
  <c r="BB135" i="5"/>
  <c r="BB127" i="5"/>
  <c r="BB119" i="5"/>
  <c r="BB111" i="5"/>
  <c r="BB103" i="5"/>
  <c r="BC496" i="5"/>
  <c r="BC480" i="5"/>
  <c r="BC472" i="5"/>
  <c r="BC464" i="5"/>
  <c r="BC456" i="5"/>
  <c r="BC448" i="5"/>
  <c r="BC440" i="5"/>
  <c r="BC432" i="5"/>
  <c r="BC424" i="5"/>
  <c r="BC416" i="5"/>
  <c r="BC408" i="5"/>
  <c r="BC400" i="5"/>
  <c r="BC392" i="5"/>
  <c r="BC384" i="5"/>
  <c r="BC376" i="5"/>
  <c r="BC368" i="5"/>
  <c r="BC360" i="5"/>
  <c r="BC336" i="5"/>
  <c r="BC304" i="5"/>
  <c r="BC296" i="5"/>
  <c r="BC264" i="5"/>
  <c r="BC240" i="5"/>
  <c r="BC232" i="5"/>
  <c r="BC208" i="5"/>
  <c r="BC200" i="5"/>
  <c r="BC176" i="5"/>
  <c r="BC168" i="5"/>
  <c r="BC144" i="5"/>
  <c r="BC104" i="5"/>
  <c r="BB366" i="5"/>
  <c r="BB358" i="5"/>
  <c r="BB350" i="5"/>
  <c r="BB342" i="5"/>
  <c r="BB334" i="5"/>
  <c r="BB318" i="5"/>
  <c r="BB302" i="5"/>
  <c r="BB294" i="5"/>
  <c r="BB286" i="5"/>
  <c r="BB278" i="5"/>
  <c r="BB270" i="5"/>
  <c r="BB262" i="5"/>
  <c r="BB254" i="5"/>
  <c r="BB246" i="5"/>
  <c r="BB238" i="5"/>
  <c r="BB230" i="5"/>
  <c r="BB222" i="5"/>
  <c r="BB214" i="5"/>
  <c r="BB198" i="5"/>
  <c r="BB190" i="5"/>
  <c r="BB182" i="5"/>
  <c r="BB174" i="5"/>
  <c r="BB166" i="5"/>
  <c r="BB158" i="5"/>
  <c r="BB150" i="5"/>
  <c r="BB142" i="5"/>
  <c r="BB134" i="5"/>
  <c r="BB126" i="5"/>
  <c r="BB118" i="5"/>
  <c r="BB110" i="5"/>
  <c r="BB102" i="5"/>
  <c r="BC495" i="5"/>
  <c r="BC487" i="5"/>
  <c r="BC479" i="5"/>
  <c r="BC463" i="5"/>
  <c r="BC447" i="5"/>
  <c r="BC439" i="5"/>
  <c r="BC431" i="5"/>
  <c r="BC423" i="5"/>
  <c r="BC415" i="5"/>
  <c r="BC407" i="5"/>
  <c r="BC399" i="5"/>
  <c r="BC391" i="5"/>
  <c r="BC375" i="5"/>
  <c r="BC367" i="5"/>
  <c r="BC359" i="5"/>
  <c r="BC351" i="5"/>
  <c r="BC343" i="5"/>
  <c r="BC335" i="5"/>
  <c r="BC327" i="5"/>
  <c r="BC319" i="5"/>
  <c r="BC311" i="5"/>
  <c r="BC303" i="5"/>
  <c r="BC295" i="5"/>
  <c r="BC287" i="5"/>
  <c r="BC279" i="5"/>
  <c r="BC255" i="5"/>
  <c r="BC223" i="5"/>
  <c r="BC191" i="5"/>
  <c r="BC159" i="5"/>
  <c r="BB493" i="5"/>
  <c r="BB485" i="5"/>
  <c r="BB477" i="5"/>
  <c r="BB469" i="5"/>
  <c r="BB461" i="5"/>
  <c r="BB453" i="5"/>
  <c r="BB445" i="5"/>
  <c r="BB437" i="5"/>
  <c r="BB429" i="5"/>
  <c r="BB421" i="5"/>
  <c r="BB413" i="5"/>
  <c r="BB405" i="5"/>
  <c r="BB397" i="5"/>
  <c r="BB389" i="5"/>
  <c r="BB381" i="5"/>
  <c r="BB373" i="5"/>
  <c r="BB365" i="5"/>
  <c r="BB357" i="5"/>
  <c r="BB349" i="5"/>
  <c r="BB341" i="5"/>
  <c r="BB333" i="5"/>
  <c r="BB325" i="5"/>
  <c r="BB317" i="5"/>
  <c r="BB309" i="5"/>
  <c r="BB301" i="5"/>
  <c r="BB293" i="5"/>
  <c r="BB285" i="5"/>
  <c r="BB269" i="5"/>
  <c r="BB261" i="5"/>
  <c r="BB253" i="5"/>
  <c r="BB245" i="5"/>
  <c r="BB237" i="5"/>
  <c r="BB229" i="5"/>
  <c r="BB221" i="5"/>
  <c r="BB213" i="5"/>
  <c r="BB205" i="5"/>
  <c r="BB197" i="5"/>
  <c r="BB189" i="5"/>
  <c r="BB181" i="5"/>
  <c r="BB165" i="5"/>
  <c r="BB157" i="5"/>
  <c r="BB149" i="5"/>
  <c r="BB141" i="5"/>
  <c r="BB133" i="5"/>
  <c r="BB125" i="5"/>
  <c r="BB117" i="5"/>
  <c r="BB109" i="5"/>
  <c r="BC486" i="5"/>
  <c r="BC478" i="5"/>
  <c r="BC454" i="5"/>
  <c r="BC446" i="5"/>
  <c r="BC422" i="5"/>
  <c r="BC390" i="5"/>
  <c r="BC382" i="5"/>
  <c r="BC350" i="5"/>
  <c r="BC326" i="5"/>
  <c r="BC318" i="5"/>
  <c r="BC294" i="5"/>
  <c r="BC286" i="5"/>
  <c r="BC262" i="5"/>
  <c r="BC230" i="5"/>
  <c r="BC449" i="5"/>
  <c r="BC441" i="5"/>
  <c r="BC433" i="5"/>
  <c r="BC425" i="5"/>
  <c r="BC417" i="5"/>
  <c r="BC409" i="5"/>
  <c r="BC401" i="5"/>
  <c r="BC393" i="5"/>
  <c r="BC385" i="5"/>
  <c r="BC377" i="5"/>
  <c r="BC369" i="5"/>
  <c r="BC361" i="5"/>
  <c r="BC353" i="5"/>
  <c r="BC345" i="5"/>
  <c r="BC337" i="5"/>
  <c r="BC329" i="5"/>
  <c r="BC321" i="5"/>
  <c r="BC313" i="5"/>
  <c r="BC305" i="5"/>
  <c r="BC297" i="5"/>
  <c r="BC289" i="5"/>
  <c r="BC281" i="5"/>
  <c r="BC273" i="5"/>
  <c r="BC265" i="5"/>
  <c r="BC257" i="5"/>
  <c r="BC249" i="5"/>
  <c r="BC241" i="5"/>
  <c r="BC233" i="5"/>
  <c r="BC225" i="5"/>
  <c r="BC217" i="5"/>
  <c r="BC209" i="5"/>
  <c r="BC201" i="5"/>
  <c r="BC193" i="5"/>
  <c r="BC185" i="5"/>
  <c r="BC177" i="5"/>
  <c r="BC169" i="5"/>
  <c r="BC161" i="5"/>
  <c r="BC153" i="5"/>
  <c r="BC145" i="5"/>
  <c r="BC137" i="5"/>
  <c r="BC129" i="5"/>
  <c r="BC121" i="5"/>
  <c r="BC113" i="5"/>
  <c r="BC105" i="5"/>
  <c r="BC352" i="5"/>
  <c r="BC344" i="5"/>
  <c r="BC320" i="5"/>
  <c r="BC312" i="5"/>
  <c r="BC288" i="5"/>
  <c r="BC280" i="5"/>
  <c r="BC256" i="5"/>
  <c r="BC248" i="5"/>
  <c r="BC224" i="5"/>
  <c r="BC216" i="5"/>
  <c r="BC192" i="5"/>
  <c r="BC184" i="5"/>
  <c r="BC160" i="5"/>
  <c r="BC152" i="5"/>
  <c r="BC128" i="5"/>
  <c r="BC120" i="5"/>
  <c r="BC271" i="5"/>
  <c r="BC263" i="5"/>
  <c r="BC247" i="5"/>
  <c r="BC239" i="5"/>
  <c r="BC231" i="5"/>
  <c r="BC215" i="5"/>
  <c r="BC207" i="5"/>
  <c r="BC199" i="5"/>
  <c r="BC183" i="5"/>
  <c r="BC175" i="5"/>
  <c r="BC167" i="5"/>
  <c r="BC151" i="5"/>
  <c r="BC143" i="5"/>
  <c r="BC135" i="5"/>
  <c r="BC119" i="5"/>
  <c r="BC111" i="5"/>
  <c r="BC103" i="5"/>
  <c r="BB101" i="5"/>
  <c r="BC494" i="5"/>
  <c r="BC470" i="5"/>
  <c r="BC462" i="5"/>
  <c r="BC438" i="5"/>
  <c r="BC430" i="5"/>
  <c r="BC406" i="5"/>
  <c r="BC398" i="5"/>
  <c r="BC374" i="5"/>
  <c r="BC366" i="5"/>
  <c r="BC342" i="5"/>
  <c r="BC334" i="5"/>
  <c r="BC310" i="5"/>
  <c r="BC302" i="5"/>
  <c r="BC278" i="5"/>
  <c r="BC270" i="5"/>
  <c r="BC246" i="5"/>
  <c r="BC238" i="5"/>
  <c r="BC214" i="5"/>
  <c r="BC206" i="5"/>
  <c r="BC182" i="5"/>
  <c r="BC174" i="5"/>
  <c r="BC150" i="5"/>
  <c r="BC142" i="5"/>
  <c r="BC118" i="5"/>
  <c r="BC110" i="5"/>
  <c r="BC245" i="5"/>
  <c r="BC237" i="5"/>
  <c r="BC229" i="5"/>
  <c r="BC221" i="5"/>
  <c r="BC213" i="5"/>
  <c r="BC205" i="5"/>
  <c r="BC197" i="5"/>
  <c r="BC189" i="5"/>
  <c r="BC181" i="5"/>
  <c r="BC173" i="5"/>
  <c r="BC165" i="5"/>
  <c r="BC157" i="5"/>
  <c r="BC149" i="5"/>
  <c r="BC220" i="5"/>
  <c r="BC204" i="5"/>
  <c r="BC196" i="5"/>
  <c r="BC188" i="5"/>
  <c r="BC172" i="5"/>
  <c r="BC164" i="5"/>
  <c r="BC156" i="5"/>
  <c r="BC140" i="5"/>
  <c r="BC132" i="5"/>
  <c r="BC124" i="5"/>
  <c r="BC108" i="5"/>
  <c r="BC363" i="5"/>
  <c r="BC355" i="5"/>
  <c r="BC331" i="5"/>
  <c r="BC323" i="5"/>
  <c r="BC299" i="5"/>
  <c r="BC291" i="5"/>
  <c r="BC267" i="5"/>
  <c r="BC259" i="5"/>
  <c r="BC235" i="5"/>
  <c r="BC227" i="5"/>
  <c r="BC203" i="5"/>
  <c r="BC195" i="5"/>
  <c r="BC171" i="5"/>
  <c r="BC163" i="5"/>
  <c r="BC139" i="5"/>
  <c r="BC131" i="5"/>
  <c r="BC107" i="5"/>
  <c r="BC141" i="5"/>
  <c r="BC133" i="5"/>
  <c r="BC125" i="5"/>
  <c r="BC117" i="5"/>
  <c r="BC109" i="5"/>
  <c r="BC101" i="5"/>
  <c r="BA452" i="5"/>
  <c r="BA388" i="5"/>
  <c r="BA324" i="5"/>
  <c r="BA260" i="5"/>
  <c r="BA196" i="5"/>
  <c r="BA180" i="5"/>
  <c r="BA132" i="5"/>
  <c r="BA116" i="5"/>
  <c r="AZ493" i="5"/>
  <c r="AZ485" i="5"/>
  <c r="AZ477" i="5"/>
  <c r="AZ469" i="5"/>
  <c r="AZ461" i="5"/>
  <c r="AZ453" i="5"/>
  <c r="AZ445" i="5"/>
  <c r="AZ449" i="5"/>
  <c r="AZ385" i="5"/>
  <c r="AZ495" i="5"/>
  <c r="AZ487" i="5"/>
  <c r="AZ479" i="5"/>
  <c r="AZ471" i="5"/>
  <c r="AZ463" i="5"/>
  <c r="AZ455" i="5"/>
  <c r="AZ447" i="5"/>
  <c r="AZ437" i="5"/>
  <c r="AZ429" i="5"/>
  <c r="AZ421" i="5"/>
  <c r="AZ413" i="5"/>
  <c r="AZ405" i="5"/>
  <c r="AZ397" i="5"/>
  <c r="AZ389" i="5"/>
  <c r="AZ381" i="5"/>
  <c r="AZ373" i="5"/>
  <c r="AZ365" i="5"/>
  <c r="AZ357" i="5"/>
  <c r="AZ349" i="5"/>
  <c r="AZ341" i="5"/>
  <c r="AZ333" i="5"/>
  <c r="AZ325" i="5"/>
  <c r="AZ317" i="5"/>
  <c r="AZ309" i="5"/>
  <c r="AZ301" i="5"/>
  <c r="AZ293" i="5"/>
  <c r="AZ285" i="5"/>
  <c r="AZ277" i="5"/>
  <c r="AZ269" i="5"/>
  <c r="AZ261" i="5"/>
  <c r="AZ253" i="5"/>
  <c r="AZ245" i="5"/>
  <c r="AZ237" i="5"/>
  <c r="AZ229" i="5"/>
  <c r="AZ221" i="5"/>
  <c r="AZ213" i="5"/>
  <c r="AZ205" i="5"/>
  <c r="AZ197" i="5"/>
  <c r="AZ189" i="5"/>
  <c r="AZ181" i="5"/>
  <c r="AZ173" i="5"/>
  <c r="AZ165" i="5"/>
  <c r="AZ157" i="5"/>
  <c r="AZ149" i="5"/>
  <c r="AZ141" i="5"/>
  <c r="AZ133" i="5"/>
  <c r="AZ125" i="5"/>
  <c r="AZ117" i="5"/>
  <c r="AZ109" i="5"/>
  <c r="AZ101" i="5"/>
  <c r="BA494" i="5"/>
  <c r="BA486" i="5"/>
  <c r="BA478" i="5"/>
  <c r="BA470" i="5"/>
  <c r="BA462" i="5"/>
  <c r="BA454" i="5"/>
  <c r="BA446" i="5"/>
  <c r="BA438" i="5"/>
  <c r="BA422" i="5"/>
  <c r="BA414" i="5"/>
  <c r="BA406" i="5"/>
  <c r="BA398" i="5"/>
  <c r="BA390" i="5"/>
  <c r="BA382" i="5"/>
  <c r="BA374" i="5"/>
  <c r="BA358" i="5"/>
  <c r="BA350" i="5"/>
  <c r="BA342" i="5"/>
  <c r="BA334" i="5"/>
  <c r="BA326" i="5"/>
  <c r="BA318" i="5"/>
  <c r="BA310" i="5"/>
  <c r="BA294" i="5"/>
  <c r="BA286" i="5"/>
  <c r="BA278" i="5"/>
  <c r="BA270" i="5"/>
  <c r="BA262" i="5"/>
  <c r="BA254" i="5"/>
  <c r="BA246" i="5"/>
  <c r="BA230" i="5"/>
  <c r="BA222" i="5"/>
  <c r="BA214" i="5"/>
  <c r="BA206" i="5"/>
  <c r="BA198" i="5"/>
  <c r="BA190" i="5"/>
  <c r="BA182" i="5"/>
  <c r="BA166" i="5"/>
  <c r="BA150" i="5"/>
  <c r="BA142" i="5"/>
  <c r="BA134" i="5"/>
  <c r="BA126" i="5"/>
  <c r="BA118" i="5"/>
  <c r="AZ356" i="5"/>
  <c r="AZ332" i="5"/>
  <c r="AZ268" i="5"/>
  <c r="AZ204" i="5"/>
  <c r="AZ499" i="5"/>
  <c r="AZ491" i="5"/>
  <c r="AZ483" i="5"/>
  <c r="AZ475" i="5"/>
  <c r="AZ467" i="5"/>
  <c r="AZ459" i="5"/>
  <c r="AZ451" i="5"/>
  <c r="AZ443" i="5"/>
  <c r="AZ435" i="5"/>
  <c r="AZ427" i="5"/>
  <c r="AZ307" i="5"/>
  <c r="AZ243" i="5"/>
  <c r="AZ179" i="5"/>
  <c r="AZ115" i="5"/>
  <c r="AZ497" i="5"/>
  <c r="AZ489" i="5"/>
  <c r="AZ481" i="5"/>
  <c r="AZ473" i="5"/>
  <c r="AZ465" i="5"/>
  <c r="AZ457" i="5"/>
  <c r="AZ441" i="5"/>
  <c r="AZ433" i="5"/>
  <c r="AZ425" i="5"/>
  <c r="AZ417" i="5"/>
  <c r="AZ409" i="5"/>
  <c r="AZ401" i="5"/>
  <c r="AZ393" i="5"/>
  <c r="AZ377" i="5"/>
  <c r="AZ369" i="5"/>
  <c r="AZ361" i="5"/>
  <c r="AZ353" i="5"/>
  <c r="AZ345" i="5"/>
  <c r="AZ337" i="5"/>
  <c r="AZ329" i="5"/>
  <c r="AZ321" i="5"/>
  <c r="AZ313" i="5"/>
  <c r="AZ305" i="5"/>
  <c r="AZ297" i="5"/>
  <c r="AZ289" i="5"/>
  <c r="AZ281" i="5"/>
  <c r="AZ273" i="5"/>
  <c r="AZ265" i="5"/>
  <c r="AZ257" i="5"/>
  <c r="AZ249" i="5"/>
  <c r="AZ241" i="5"/>
  <c r="AZ233" i="5"/>
  <c r="AZ225" i="5"/>
  <c r="AZ217" i="5"/>
  <c r="AZ209" i="5"/>
  <c r="AZ201" i="5"/>
  <c r="AZ193" i="5"/>
  <c r="AZ185" i="5"/>
  <c r="AZ177" i="5"/>
  <c r="AZ169" i="5"/>
  <c r="AZ161" i="5"/>
  <c r="AZ153" i="5"/>
  <c r="AZ145" i="5"/>
  <c r="AZ137" i="5"/>
  <c r="AZ129" i="5"/>
  <c r="AZ121" i="5"/>
  <c r="AZ113" i="5"/>
  <c r="AZ105" i="5"/>
  <c r="BA498" i="5"/>
  <c r="BA490" i="5"/>
  <c r="BA482" i="5"/>
  <c r="BA474" i="5"/>
  <c r="AZ496" i="5"/>
  <c r="AZ376" i="5"/>
  <c r="AZ344" i="5"/>
  <c r="AZ280" i="5"/>
  <c r="AZ216" i="5"/>
  <c r="AZ439" i="5"/>
  <c r="AZ431" i="5"/>
  <c r="AZ423" i="5"/>
  <c r="AZ415" i="5"/>
  <c r="AZ407" i="5"/>
  <c r="AZ399" i="5"/>
  <c r="AZ391" i="5"/>
  <c r="AZ383" i="5"/>
  <c r="AZ375" i="5"/>
  <c r="AZ367" i="5"/>
  <c r="AZ359" i="5"/>
  <c r="AZ351" i="5"/>
  <c r="AZ343" i="5"/>
  <c r="AZ335" i="5"/>
  <c r="AZ327" i="5"/>
  <c r="AZ319" i="5"/>
  <c r="AZ311" i="5"/>
  <c r="AZ303" i="5"/>
  <c r="AZ295" i="5"/>
  <c r="AZ287" i="5"/>
  <c r="AZ279" i="5"/>
  <c r="AZ271" i="5"/>
  <c r="AZ263" i="5"/>
  <c r="AZ255" i="5"/>
  <c r="AZ247" i="5"/>
  <c r="AZ239" i="5"/>
  <c r="AZ231" i="5"/>
  <c r="AZ223" i="5"/>
  <c r="AZ215" i="5"/>
  <c r="AZ207" i="5"/>
  <c r="AZ199" i="5"/>
  <c r="AZ191" i="5"/>
  <c r="AZ183" i="5"/>
  <c r="AZ175" i="5"/>
  <c r="AZ167" i="5"/>
  <c r="AZ159" i="5"/>
  <c r="AZ151" i="5"/>
  <c r="AZ143" i="5"/>
  <c r="AZ135" i="5"/>
  <c r="AZ127" i="5"/>
  <c r="AZ119" i="5"/>
  <c r="AZ111" i="5"/>
  <c r="AZ103" i="5"/>
  <c r="BA496" i="5"/>
  <c r="BA488" i="5"/>
  <c r="BA480" i="5"/>
  <c r="BA472" i="5"/>
  <c r="BA464" i="5"/>
  <c r="AZ494" i="5"/>
  <c r="AZ486" i="5"/>
  <c r="AZ478" i="5"/>
  <c r="AZ470" i="5"/>
  <c r="AZ462" i="5"/>
  <c r="AZ454" i="5"/>
  <c r="AZ446" i="5"/>
  <c r="AZ438" i="5"/>
  <c r="AZ430" i="5"/>
  <c r="AZ366" i="5"/>
  <c r="AZ318" i="5"/>
  <c r="AZ254" i="5"/>
  <c r="AZ150" i="5"/>
  <c r="AZ134" i="5"/>
  <c r="AZ500" i="5"/>
  <c r="AZ492" i="5"/>
  <c r="AZ484" i="5"/>
  <c r="AZ476" i="5"/>
  <c r="AZ468" i="5"/>
  <c r="AZ460" i="5"/>
  <c r="AZ452" i="5"/>
  <c r="AZ444" i="5"/>
  <c r="AZ436" i="5"/>
  <c r="AZ428" i="5"/>
  <c r="AZ420" i="5"/>
  <c r="AZ412" i="5"/>
  <c r="AZ404" i="5"/>
  <c r="AZ396" i="5"/>
  <c r="AZ388" i="5"/>
  <c r="AZ380" i="5"/>
  <c r="AZ372" i="5"/>
  <c r="AZ364" i="5"/>
  <c r="AZ348" i="5"/>
  <c r="AZ340" i="5"/>
  <c r="AZ324" i="5"/>
  <c r="AZ316" i="5"/>
  <c r="AZ308" i="5"/>
  <c r="AZ300" i="5"/>
  <c r="AZ292" i="5"/>
  <c r="AZ284" i="5"/>
  <c r="AZ276" i="5"/>
  <c r="AZ260" i="5"/>
  <c r="AZ252" i="5"/>
  <c r="AZ244" i="5"/>
  <c r="AZ236" i="5"/>
  <c r="AZ228" i="5"/>
  <c r="AZ220" i="5"/>
  <c r="AZ212" i="5"/>
  <c r="AZ196" i="5"/>
  <c r="AZ188" i="5"/>
  <c r="AZ180" i="5"/>
  <c r="AZ172" i="5"/>
  <c r="AZ164" i="5"/>
  <c r="AZ156" i="5"/>
  <c r="AZ148" i="5"/>
  <c r="AZ140" i="5"/>
  <c r="AZ132" i="5"/>
  <c r="AZ124" i="5"/>
  <c r="AZ116" i="5"/>
  <c r="AZ108" i="5"/>
  <c r="BA493" i="5"/>
  <c r="BA485" i="5"/>
  <c r="BA477" i="5"/>
  <c r="BA469" i="5"/>
  <c r="BA461" i="5"/>
  <c r="BA453" i="5"/>
  <c r="BA445" i="5"/>
  <c r="BA437" i="5"/>
  <c r="BA429" i="5"/>
  <c r="BA421" i="5"/>
  <c r="BA413" i="5"/>
  <c r="BA405" i="5"/>
  <c r="BA397" i="5"/>
  <c r="BA389" i="5"/>
  <c r="BA381" i="5"/>
  <c r="BA373" i="5"/>
  <c r="BA365" i="5"/>
  <c r="BA357" i="5"/>
  <c r="BA349" i="5"/>
  <c r="AZ419" i="5"/>
  <c r="AZ411" i="5"/>
  <c r="AZ403" i="5"/>
  <c r="AZ395" i="5"/>
  <c r="AZ387" i="5"/>
  <c r="AZ379" i="5"/>
  <c r="AZ371" i="5"/>
  <c r="AZ363" i="5"/>
  <c r="AZ355" i="5"/>
  <c r="AZ347" i="5"/>
  <c r="AZ339" i="5"/>
  <c r="AZ331" i="5"/>
  <c r="AZ323" i="5"/>
  <c r="AZ315" i="5"/>
  <c r="AZ299" i="5"/>
  <c r="AZ291" i="5"/>
  <c r="AZ283" i="5"/>
  <c r="AZ275" i="5"/>
  <c r="AZ267" i="5"/>
  <c r="AZ259" i="5"/>
  <c r="AZ251" i="5"/>
  <c r="AZ235" i="5"/>
  <c r="AZ227" i="5"/>
  <c r="AZ219" i="5"/>
  <c r="AZ211" i="5"/>
  <c r="AZ203" i="5"/>
  <c r="AZ195" i="5"/>
  <c r="AZ187" i="5"/>
  <c r="AZ171" i="5"/>
  <c r="AZ163" i="5"/>
  <c r="AZ155" i="5"/>
  <c r="AZ147" i="5"/>
  <c r="AZ139" i="5"/>
  <c r="AZ131" i="5"/>
  <c r="AZ123" i="5"/>
  <c r="AZ107" i="5"/>
  <c r="BA500" i="5"/>
  <c r="BA492" i="5"/>
  <c r="BA484" i="5"/>
  <c r="BA476" i="5"/>
  <c r="BA468" i="5"/>
  <c r="BA460" i="5"/>
  <c r="BA444" i="5"/>
  <c r="BA436" i="5"/>
  <c r="BA428" i="5"/>
  <c r="BA420" i="5"/>
  <c r="BA412" i="5"/>
  <c r="BA404" i="5"/>
  <c r="BA396" i="5"/>
  <c r="BA380" i="5"/>
  <c r="BA372" i="5"/>
  <c r="BA364" i="5"/>
  <c r="BA356" i="5"/>
  <c r="BA348" i="5"/>
  <c r="BA340" i="5"/>
  <c r="BA332" i="5"/>
  <c r="BA316" i="5"/>
  <c r="BA308" i="5"/>
  <c r="BA300" i="5"/>
  <c r="BA292" i="5"/>
  <c r="BA284" i="5"/>
  <c r="BA276" i="5"/>
  <c r="BA268" i="5"/>
  <c r="BA252" i="5"/>
  <c r="BA244" i="5"/>
  <c r="BA236" i="5"/>
  <c r="BA228" i="5"/>
  <c r="BA220" i="5"/>
  <c r="BA212" i="5"/>
  <c r="BA204" i="5"/>
  <c r="BA188" i="5"/>
  <c r="BA172" i="5"/>
  <c r="BA164" i="5"/>
  <c r="BA156" i="5"/>
  <c r="BA148" i="5"/>
  <c r="BA140" i="5"/>
  <c r="BA124" i="5"/>
  <c r="BA108" i="5"/>
  <c r="AZ498" i="5"/>
  <c r="AZ490" i="5"/>
  <c r="AZ482" i="5"/>
  <c r="AZ474" i="5"/>
  <c r="AZ466" i="5"/>
  <c r="AZ458" i="5"/>
  <c r="AZ450" i="5"/>
  <c r="AZ442" i="5"/>
  <c r="AZ434" i="5"/>
  <c r="AZ426" i="5"/>
  <c r="AZ418" i="5"/>
  <c r="AZ410" i="5"/>
  <c r="AZ402" i="5"/>
  <c r="AZ394" i="5"/>
  <c r="AZ386" i="5"/>
  <c r="AZ378" i="5"/>
  <c r="AZ370" i="5"/>
  <c r="AZ362" i="5"/>
  <c r="AZ354" i="5"/>
  <c r="AZ346" i="5"/>
  <c r="AZ338" i="5"/>
  <c r="AZ330" i="5"/>
  <c r="AZ322" i="5"/>
  <c r="AZ314" i="5"/>
  <c r="AZ306" i="5"/>
  <c r="AZ298" i="5"/>
  <c r="AZ290" i="5"/>
  <c r="AZ282" i="5"/>
  <c r="AZ274" i="5"/>
  <c r="AZ266" i="5"/>
  <c r="AZ258" i="5"/>
  <c r="AZ250" i="5"/>
  <c r="AZ242" i="5"/>
  <c r="AZ234" i="5"/>
  <c r="AZ226" i="5"/>
  <c r="AZ218" i="5"/>
  <c r="AZ210" i="5"/>
  <c r="AZ202" i="5"/>
  <c r="AZ194" i="5"/>
  <c r="AZ186" i="5"/>
  <c r="AZ178" i="5"/>
  <c r="AZ170" i="5"/>
  <c r="AZ162" i="5"/>
  <c r="AZ154" i="5"/>
  <c r="AZ146" i="5"/>
  <c r="AZ138" i="5"/>
  <c r="AZ130" i="5"/>
  <c r="AZ122" i="5"/>
  <c r="AZ114" i="5"/>
  <c r="AZ106" i="5"/>
  <c r="BA499" i="5"/>
  <c r="BA491" i="5"/>
  <c r="BA483" i="5"/>
  <c r="BA475" i="5"/>
  <c r="BA467" i="5"/>
  <c r="BA459" i="5"/>
  <c r="BA451" i="5"/>
  <c r="BA443" i="5"/>
  <c r="BA435" i="5"/>
  <c r="BA427" i="5"/>
  <c r="BA419" i="5"/>
  <c r="BA411" i="5"/>
  <c r="BA403" i="5"/>
  <c r="BA395" i="5"/>
  <c r="BA387" i="5"/>
  <c r="BA379" i="5"/>
  <c r="BA371" i="5"/>
  <c r="BA363" i="5"/>
  <c r="BA355" i="5"/>
  <c r="BA347" i="5"/>
  <c r="BA339" i="5"/>
  <c r="BA466" i="5"/>
  <c r="BA458" i="5"/>
  <c r="BA450" i="5"/>
  <c r="BA442" i="5"/>
  <c r="BA434" i="5"/>
  <c r="BA426" i="5"/>
  <c r="BA418" i="5"/>
  <c r="BA410" i="5"/>
  <c r="BA402" i="5"/>
  <c r="BA394" i="5"/>
  <c r="BA386" i="5"/>
  <c r="BA378" i="5"/>
  <c r="BA370" i="5"/>
  <c r="BA362" i="5"/>
  <c r="BA354" i="5"/>
  <c r="BA346" i="5"/>
  <c r="BA338" i="5"/>
  <c r="BA330" i="5"/>
  <c r="BA322" i="5"/>
  <c r="BA314" i="5"/>
  <c r="BA306" i="5"/>
  <c r="BA298" i="5"/>
  <c r="BA290" i="5"/>
  <c r="BA282" i="5"/>
  <c r="BA274" i="5"/>
  <c r="BA266" i="5"/>
  <c r="BA258" i="5"/>
  <c r="BA250" i="5"/>
  <c r="BA242" i="5"/>
  <c r="BA234" i="5"/>
  <c r="BA226" i="5"/>
  <c r="BA218" i="5"/>
  <c r="BA210" i="5"/>
  <c r="BA202" i="5"/>
  <c r="BA194" i="5"/>
  <c r="BA186" i="5"/>
  <c r="BA178" i="5"/>
  <c r="BA170" i="5"/>
  <c r="BA162" i="5"/>
  <c r="BA154" i="5"/>
  <c r="BA146" i="5"/>
  <c r="BA138" i="5"/>
  <c r="BA130" i="5"/>
  <c r="AZ488" i="5"/>
  <c r="AZ480" i="5"/>
  <c r="AZ472" i="5"/>
  <c r="AZ464" i="5"/>
  <c r="AZ456" i="5"/>
  <c r="AZ448" i="5"/>
  <c r="AZ440" i="5"/>
  <c r="AZ432" i="5"/>
  <c r="AZ424" i="5"/>
  <c r="AZ416" i="5"/>
  <c r="AZ408" i="5"/>
  <c r="AZ400" i="5"/>
  <c r="AZ392" i="5"/>
  <c r="AZ384" i="5"/>
  <c r="AZ368" i="5"/>
  <c r="AZ360" i="5"/>
  <c r="AZ352" i="5"/>
  <c r="AZ336" i="5"/>
  <c r="AZ328" i="5"/>
  <c r="AZ320" i="5"/>
  <c r="AZ312" i="5"/>
  <c r="AZ304" i="5"/>
  <c r="AZ296" i="5"/>
  <c r="AZ288" i="5"/>
  <c r="AZ272" i="5"/>
  <c r="AZ264" i="5"/>
  <c r="AZ256" i="5"/>
  <c r="AZ248" i="5"/>
  <c r="AZ240" i="5"/>
  <c r="AZ232" i="5"/>
  <c r="AZ224" i="5"/>
  <c r="AZ208" i="5"/>
  <c r="AZ200" i="5"/>
  <c r="AZ192" i="5"/>
  <c r="AZ184" i="5"/>
  <c r="AZ176" i="5"/>
  <c r="AZ168" i="5"/>
  <c r="AZ160" i="5"/>
  <c r="AZ152" i="5"/>
  <c r="AZ144" i="5"/>
  <c r="AZ136" i="5"/>
  <c r="AZ128" i="5"/>
  <c r="AZ120" i="5"/>
  <c r="AZ104" i="5"/>
  <c r="BA497" i="5"/>
  <c r="BA489" i="5"/>
  <c r="BA481" i="5"/>
  <c r="BA473" i="5"/>
  <c r="BA465" i="5"/>
  <c r="BA457" i="5"/>
  <c r="BA449" i="5"/>
  <c r="BA441" i="5"/>
  <c r="BA433" i="5"/>
  <c r="BA425" i="5"/>
  <c r="BA417" i="5"/>
  <c r="BA409" i="5"/>
  <c r="BA401" i="5"/>
  <c r="BA393" i="5"/>
  <c r="BA385" i="5"/>
  <c r="BA377" i="5"/>
  <c r="BA369" i="5"/>
  <c r="BA361" i="5"/>
  <c r="BA353" i="5"/>
  <c r="BA345" i="5"/>
  <c r="BA456" i="5"/>
  <c r="BA448" i="5"/>
  <c r="BA440" i="5"/>
  <c r="BA432" i="5"/>
  <c r="BA424" i="5"/>
  <c r="BA416" i="5"/>
  <c r="BA408" i="5"/>
  <c r="BA400" i="5"/>
  <c r="BA392" i="5"/>
  <c r="BA384" i="5"/>
  <c r="BA376" i="5"/>
  <c r="BA368" i="5"/>
  <c r="BA360" i="5"/>
  <c r="BA352" i="5"/>
  <c r="BA344" i="5"/>
  <c r="BA336" i="5"/>
  <c r="BA328" i="5"/>
  <c r="BA320" i="5"/>
  <c r="BA312" i="5"/>
  <c r="BA304" i="5"/>
  <c r="BA296" i="5"/>
  <c r="BA288" i="5"/>
  <c r="BA280" i="5"/>
  <c r="BA272" i="5"/>
  <c r="BA264" i="5"/>
  <c r="BA256" i="5"/>
  <c r="BA248" i="5"/>
  <c r="BA240" i="5"/>
  <c r="BA232" i="5"/>
  <c r="BA224" i="5"/>
  <c r="BA216" i="5"/>
  <c r="BA208" i="5"/>
  <c r="BA200" i="5"/>
  <c r="BA192" i="5"/>
  <c r="BA184" i="5"/>
  <c r="BA176" i="5"/>
  <c r="BA168" i="5"/>
  <c r="BA160" i="5"/>
  <c r="BA152" i="5"/>
  <c r="BA144" i="5"/>
  <c r="BA136" i="5"/>
  <c r="BA128" i="5"/>
  <c r="BA120" i="5"/>
  <c r="BA104" i="5"/>
  <c r="AZ422" i="5"/>
  <c r="AZ414" i="5"/>
  <c r="AZ406" i="5"/>
  <c r="AZ398" i="5"/>
  <c r="AZ390" i="5"/>
  <c r="AZ382" i="5"/>
  <c r="AZ374" i="5"/>
  <c r="AZ358" i="5"/>
  <c r="AZ350" i="5"/>
  <c r="AZ342" i="5"/>
  <c r="AZ334" i="5"/>
  <c r="AZ326" i="5"/>
  <c r="AZ310" i="5"/>
  <c r="AZ302" i="5"/>
  <c r="AZ294" i="5"/>
  <c r="AZ286" i="5"/>
  <c r="AZ278" i="5"/>
  <c r="AZ270" i="5"/>
  <c r="AZ262" i="5"/>
  <c r="AZ246" i="5"/>
  <c r="AZ238" i="5"/>
  <c r="AZ230" i="5"/>
  <c r="AZ222" i="5"/>
  <c r="AZ214" i="5"/>
  <c r="AZ206" i="5"/>
  <c r="AZ198" i="5"/>
  <c r="AZ182" i="5"/>
  <c r="AZ174" i="5"/>
  <c r="AZ166" i="5"/>
  <c r="AZ158" i="5"/>
  <c r="AZ142" i="5"/>
  <c r="AZ126" i="5"/>
  <c r="AZ118" i="5"/>
  <c r="AZ110" i="5"/>
  <c r="AZ102" i="5"/>
  <c r="BA495" i="5"/>
  <c r="BA487" i="5"/>
  <c r="BA479" i="5"/>
  <c r="BA463" i="5"/>
  <c r="BA455" i="5"/>
  <c r="BA447" i="5"/>
  <c r="BA439" i="5"/>
  <c r="BA431" i="5"/>
  <c r="BA423" i="5"/>
  <c r="BA415" i="5"/>
  <c r="BA399" i="5"/>
  <c r="BA391" i="5"/>
  <c r="BA383" i="5"/>
  <c r="BA375" i="5"/>
  <c r="BA367" i="5"/>
  <c r="BA359" i="5"/>
  <c r="BA351" i="5"/>
  <c r="BA335" i="5"/>
  <c r="BA327" i="5"/>
  <c r="BA319" i="5"/>
  <c r="BA311" i="5"/>
  <c r="BA303" i="5"/>
  <c r="BA295" i="5"/>
  <c r="BA287" i="5"/>
  <c r="BA271" i="5"/>
  <c r="BA263" i="5"/>
  <c r="BA255" i="5"/>
  <c r="BA247" i="5"/>
  <c r="BA239" i="5"/>
  <c r="BA231" i="5"/>
  <c r="BA223" i="5"/>
  <c r="BA207" i="5"/>
  <c r="BA199" i="5"/>
  <c r="BA191" i="5"/>
  <c r="BA183" i="5"/>
  <c r="BA175" i="5"/>
  <c r="BA167" i="5"/>
  <c r="BA159" i="5"/>
  <c r="BA143" i="5"/>
  <c r="BA127" i="5"/>
  <c r="BA119" i="5"/>
  <c r="BA111" i="5"/>
  <c r="BA103" i="5"/>
  <c r="BA110" i="5"/>
  <c r="BA102" i="5"/>
  <c r="BA341" i="5"/>
  <c r="BA333" i="5"/>
  <c r="BA325" i="5"/>
  <c r="BA317" i="5"/>
  <c r="BA309" i="5"/>
  <c r="BA301" i="5"/>
  <c r="BA293" i="5"/>
  <c r="BA285" i="5"/>
  <c r="BA277" i="5"/>
  <c r="BA269" i="5"/>
  <c r="BA261" i="5"/>
  <c r="BA253" i="5"/>
  <c r="BA245" i="5"/>
  <c r="BA237" i="5"/>
  <c r="BA229" i="5"/>
  <c r="BA221" i="5"/>
  <c r="BA213" i="5"/>
  <c r="BA205" i="5"/>
  <c r="BA197" i="5"/>
  <c r="BA189" i="5"/>
  <c r="BA181" i="5"/>
  <c r="BA173" i="5"/>
  <c r="BA165" i="5"/>
  <c r="BA157" i="5"/>
  <c r="BA149" i="5"/>
  <c r="BA141" i="5"/>
  <c r="BA133" i="5"/>
  <c r="BA125" i="5"/>
  <c r="BA117" i="5"/>
  <c r="BA109" i="5"/>
  <c r="BA101" i="5"/>
  <c r="BA331" i="5"/>
  <c r="BA323" i="5"/>
  <c r="BA315" i="5"/>
  <c r="BA307" i="5"/>
  <c r="BA299" i="5"/>
  <c r="BA291" i="5"/>
  <c r="BA283" i="5"/>
  <c r="BA275" i="5"/>
  <c r="BA267" i="5"/>
  <c r="BA259" i="5"/>
  <c r="BA251" i="5"/>
  <c r="BA243" i="5"/>
  <c r="BA235" i="5"/>
  <c r="BA227" i="5"/>
  <c r="BA219" i="5"/>
  <c r="BA211" i="5"/>
  <c r="BA203" i="5"/>
  <c r="BA195" i="5"/>
  <c r="BA187" i="5"/>
  <c r="BA179" i="5"/>
  <c r="BA171" i="5"/>
  <c r="BA163" i="5"/>
  <c r="BA155" i="5"/>
  <c r="BA147" i="5"/>
  <c r="BA139" i="5"/>
  <c r="BA131" i="5"/>
  <c r="BA123" i="5"/>
  <c r="BA115" i="5"/>
  <c r="BA107" i="5"/>
  <c r="BA122" i="5"/>
  <c r="BA114" i="5"/>
  <c r="BA106" i="5"/>
  <c r="BA337" i="5"/>
  <c r="BA329" i="5"/>
  <c r="BA321" i="5"/>
  <c r="BA313" i="5"/>
  <c r="BA305" i="5"/>
  <c r="BA297" i="5"/>
  <c r="BA289" i="5"/>
  <c r="BA281" i="5"/>
  <c r="BA273" i="5"/>
  <c r="BA265" i="5"/>
  <c r="BA257" i="5"/>
  <c r="BA249" i="5"/>
  <c r="BA241" i="5"/>
  <c r="BA233" i="5"/>
  <c r="BA225" i="5"/>
  <c r="BA217" i="5"/>
  <c r="BA209" i="5"/>
  <c r="BA201" i="5"/>
  <c r="BA193" i="5"/>
  <c r="BA185" i="5"/>
  <c r="BA177" i="5"/>
  <c r="BA169" i="5"/>
  <c r="BA161" i="5"/>
  <c r="BA153" i="5"/>
  <c r="BA145" i="5"/>
  <c r="BA137" i="5"/>
  <c r="BA129" i="5"/>
  <c r="BA121" i="5"/>
  <c r="BA113" i="5"/>
  <c r="BA105" i="5"/>
  <c r="AN262" i="5"/>
  <c r="AN254" i="5"/>
  <c r="AN450" i="5"/>
  <c r="AN386" i="5"/>
  <c r="AN322" i="5"/>
  <c r="AN258" i="5"/>
  <c r="AN194" i="5"/>
  <c r="AX494" i="5"/>
  <c r="AX486" i="5"/>
  <c r="AX478" i="5"/>
  <c r="AX470" i="5"/>
  <c r="AX462" i="5"/>
  <c r="AX454" i="5"/>
  <c r="AX446" i="5"/>
  <c r="AX438" i="5"/>
  <c r="AX430" i="5"/>
  <c r="AX422" i="5"/>
  <c r="AX414" i="5"/>
  <c r="AX406" i="5"/>
  <c r="AX398" i="5"/>
  <c r="AX390" i="5"/>
  <c r="AX382" i="5"/>
  <c r="AX374" i="5"/>
  <c r="AX366" i="5"/>
  <c r="AX358" i="5"/>
  <c r="AX350" i="5"/>
  <c r="AX342" i="5"/>
  <c r="AX334" i="5"/>
  <c r="AX326" i="5"/>
  <c r="AX318" i="5"/>
  <c r="AX310" i="5"/>
  <c r="AX302" i="5"/>
  <c r="AX500" i="5"/>
  <c r="AX436" i="5"/>
  <c r="AX497" i="5"/>
  <c r="AX489" i="5"/>
  <c r="AX481" i="5"/>
  <c r="AX473" i="5"/>
  <c r="AX465" i="5"/>
  <c r="AX457" i="5"/>
  <c r="AX449" i="5"/>
  <c r="AX441" i="5"/>
  <c r="AX433" i="5"/>
  <c r="AX425" i="5"/>
  <c r="AX417" i="5"/>
  <c r="AX409" i="5"/>
  <c r="AX401" i="5"/>
  <c r="AX393" i="5"/>
  <c r="AX385" i="5"/>
  <c r="AX377" i="5"/>
  <c r="AX369" i="5"/>
  <c r="AX361" i="5"/>
  <c r="AX113" i="5"/>
  <c r="AY258" i="5"/>
  <c r="AX493" i="5"/>
  <c r="AX485" i="5"/>
  <c r="AX477" i="5"/>
  <c r="AX469" i="5"/>
  <c r="AX461" i="5"/>
  <c r="AX453" i="5"/>
  <c r="AX445" i="5"/>
  <c r="AX437" i="5"/>
  <c r="AX429" i="5"/>
  <c r="AX421" i="5"/>
  <c r="AX413" i="5"/>
  <c r="AX405" i="5"/>
  <c r="AX397" i="5"/>
  <c r="AX389" i="5"/>
  <c r="AX381" i="5"/>
  <c r="AX373" i="5"/>
  <c r="AX365" i="5"/>
  <c r="AX357" i="5"/>
  <c r="AX349" i="5"/>
  <c r="AX341" i="5"/>
  <c r="AX333" i="5"/>
  <c r="AX325" i="5"/>
  <c r="AX317" i="5"/>
  <c r="AX309" i="5"/>
  <c r="AX301" i="5"/>
  <c r="AX293" i="5"/>
  <c r="AX285" i="5"/>
  <c r="AX277" i="5"/>
  <c r="AX269" i="5"/>
  <c r="AX261" i="5"/>
  <c r="AX253" i="5"/>
  <c r="AX245" i="5"/>
  <c r="AX237" i="5"/>
  <c r="AX229" i="5"/>
  <c r="AX221" i="5"/>
  <c r="AX213" i="5"/>
  <c r="AX205" i="5"/>
  <c r="AX197" i="5"/>
  <c r="AX189" i="5"/>
  <c r="AX181" i="5"/>
  <c r="AX173" i="5"/>
  <c r="AX165" i="5"/>
  <c r="AX157" i="5"/>
  <c r="AX149" i="5"/>
  <c r="AX141" i="5"/>
  <c r="AX133" i="5"/>
  <c r="AX125" i="5"/>
  <c r="AX117" i="5"/>
  <c r="AX109" i="5"/>
  <c r="AX101" i="5"/>
  <c r="AY494" i="5"/>
  <c r="AY486" i="5"/>
  <c r="AX492" i="5"/>
  <c r="AX484" i="5"/>
  <c r="AX476" i="5"/>
  <c r="AX468" i="5"/>
  <c r="AX460" i="5"/>
  <c r="AX452" i="5"/>
  <c r="AX444" i="5"/>
  <c r="AX428" i="5"/>
  <c r="AX420" i="5"/>
  <c r="AX412" i="5"/>
  <c r="AX404" i="5"/>
  <c r="AX396" i="5"/>
  <c r="AX388" i="5"/>
  <c r="AX380" i="5"/>
  <c r="AX372" i="5"/>
  <c r="AX364" i="5"/>
  <c r="AX356" i="5"/>
  <c r="AX348" i="5"/>
  <c r="AX340" i="5"/>
  <c r="AX332" i="5"/>
  <c r="AX324" i="5"/>
  <c r="AX316" i="5"/>
  <c r="AX308" i="5"/>
  <c r="AX300" i="5"/>
  <c r="AX292" i="5"/>
  <c r="AX276" i="5"/>
  <c r="AX268" i="5"/>
  <c r="AX260" i="5"/>
  <c r="AX252" i="5"/>
  <c r="AX244" i="5"/>
  <c r="AX236" i="5"/>
  <c r="AX228" i="5"/>
  <c r="AX220" i="5"/>
  <c r="AX212" i="5"/>
  <c r="AX204" i="5"/>
  <c r="AX196" i="5"/>
  <c r="AX188" i="5"/>
  <c r="AX180" i="5"/>
  <c r="AX172" i="5"/>
  <c r="AX164" i="5"/>
  <c r="AX156" i="5"/>
  <c r="AX148" i="5"/>
  <c r="AX124" i="5"/>
  <c r="AY493" i="5"/>
  <c r="AY461" i="5"/>
  <c r="AY397" i="5"/>
  <c r="AY365" i="5"/>
  <c r="AY333" i="5"/>
  <c r="AY301" i="5"/>
  <c r="AY269" i="5"/>
  <c r="AY237" i="5"/>
  <c r="AY205" i="5"/>
  <c r="AX499" i="5"/>
  <c r="AX491" i="5"/>
  <c r="AX483" i="5"/>
  <c r="AX475" i="5"/>
  <c r="AX467" i="5"/>
  <c r="AX459" i="5"/>
  <c r="AX451" i="5"/>
  <c r="AX443" i="5"/>
  <c r="AX435" i="5"/>
  <c r="AX427" i="5"/>
  <c r="AX419" i="5"/>
  <c r="AX411" i="5"/>
  <c r="AX403" i="5"/>
  <c r="AX395" i="5"/>
  <c r="AX387" i="5"/>
  <c r="AX379" i="5"/>
  <c r="AX371" i="5"/>
  <c r="AX363" i="5"/>
  <c r="AX355" i="5"/>
  <c r="AX347" i="5"/>
  <c r="AX339" i="5"/>
  <c r="AX331" i="5"/>
  <c r="AX323" i="5"/>
  <c r="AX315" i="5"/>
  <c r="AX307" i="5"/>
  <c r="AX299" i="5"/>
  <c r="AX291" i="5"/>
  <c r="AX283" i="5"/>
  <c r="AX275" i="5"/>
  <c r="AX267" i="5"/>
  <c r="AX259" i="5"/>
  <c r="AX251" i="5"/>
  <c r="AX243" i="5"/>
  <c r="AX235" i="5"/>
  <c r="AX227" i="5"/>
  <c r="AX219" i="5"/>
  <c r="AX211" i="5"/>
  <c r="AX203" i="5"/>
  <c r="AX195" i="5"/>
  <c r="AX187" i="5"/>
  <c r="AX179" i="5"/>
  <c r="AX171" i="5"/>
  <c r="AX163" i="5"/>
  <c r="AX155" i="5"/>
  <c r="AX147" i="5"/>
  <c r="AX139" i="5"/>
  <c r="AX131" i="5"/>
  <c r="AX123" i="5"/>
  <c r="AX115" i="5"/>
  <c r="AX107" i="5"/>
  <c r="AY500" i="5"/>
  <c r="AY492" i="5"/>
  <c r="AY484" i="5"/>
  <c r="AY476" i="5"/>
  <c r="AY468" i="5"/>
  <c r="AX498" i="5"/>
  <c r="AX490" i="5"/>
  <c r="AX482" i="5"/>
  <c r="AX474" i="5"/>
  <c r="AX466" i="5"/>
  <c r="AX458" i="5"/>
  <c r="AX450" i="5"/>
  <c r="AX442" i="5"/>
  <c r="AX434" i="5"/>
  <c r="AX426" i="5"/>
  <c r="AX418" i="5"/>
  <c r="AX410" i="5"/>
  <c r="AX402" i="5"/>
  <c r="AX394" i="5"/>
  <c r="AX386" i="5"/>
  <c r="AX378" i="5"/>
  <c r="AX370" i="5"/>
  <c r="AX362" i="5"/>
  <c r="AX354" i="5"/>
  <c r="AX346" i="5"/>
  <c r="AX338" i="5"/>
  <c r="AX330" i="5"/>
  <c r="AX322" i="5"/>
  <c r="AX314" i="5"/>
  <c r="AX306" i="5"/>
  <c r="AX298" i="5"/>
  <c r="AX290" i="5"/>
  <c r="AX282" i="5"/>
  <c r="AX274" i="5"/>
  <c r="AX266" i="5"/>
  <c r="AX258" i="5"/>
  <c r="AX250" i="5"/>
  <c r="AX242" i="5"/>
  <c r="AX234" i="5"/>
  <c r="AX226" i="5"/>
  <c r="AX218" i="5"/>
  <c r="AX210" i="5"/>
  <c r="AX202" i="5"/>
  <c r="AX194" i="5"/>
  <c r="AX186" i="5"/>
  <c r="AX178" i="5"/>
  <c r="AX170" i="5"/>
  <c r="AX162" i="5"/>
  <c r="AX154" i="5"/>
  <c r="AX146" i="5"/>
  <c r="AX138" i="5"/>
  <c r="AX130" i="5"/>
  <c r="AX122" i="5"/>
  <c r="AX114" i="5"/>
  <c r="AX106" i="5"/>
  <c r="AY499" i="5"/>
  <c r="AY491" i="5"/>
  <c r="AY483" i="5"/>
  <c r="AY475" i="5"/>
  <c r="AY467" i="5"/>
  <c r="AY459" i="5"/>
  <c r="AX353" i="5"/>
  <c r="AX345" i="5"/>
  <c r="AX337" i="5"/>
  <c r="AX329" i="5"/>
  <c r="AX321" i="5"/>
  <c r="AX313" i="5"/>
  <c r="AX305" i="5"/>
  <c r="AX297" i="5"/>
  <c r="AX289" i="5"/>
  <c r="AX281" i="5"/>
  <c r="AX273" i="5"/>
  <c r="AX265" i="5"/>
  <c r="AX257" i="5"/>
  <c r="AX249" i="5"/>
  <c r="AX241" i="5"/>
  <c r="AX233" i="5"/>
  <c r="AX225" i="5"/>
  <c r="AX217" i="5"/>
  <c r="AX209" i="5"/>
  <c r="AX201" i="5"/>
  <c r="AX193" i="5"/>
  <c r="AX185" i="5"/>
  <c r="AX177" i="5"/>
  <c r="AX169" i="5"/>
  <c r="AX161" i="5"/>
  <c r="AX153" i="5"/>
  <c r="AX145" i="5"/>
  <c r="AX137" i="5"/>
  <c r="AX129" i="5"/>
  <c r="AX121" i="5"/>
  <c r="AX105" i="5"/>
  <c r="AY498" i="5"/>
  <c r="AY490" i="5"/>
  <c r="AY482" i="5"/>
  <c r="AY474" i="5"/>
  <c r="AY466" i="5"/>
  <c r="AY458" i="5"/>
  <c r="AY450" i="5"/>
  <c r="AY442" i="5"/>
  <c r="AY434" i="5"/>
  <c r="AY426" i="5"/>
  <c r="AY418" i="5"/>
  <c r="AY410" i="5"/>
  <c r="AY402" i="5"/>
  <c r="AY394" i="5"/>
  <c r="AY386" i="5"/>
  <c r="AY378" i="5"/>
  <c r="AY370" i="5"/>
  <c r="AY362" i="5"/>
  <c r="AY354" i="5"/>
  <c r="AY346" i="5"/>
  <c r="AY338" i="5"/>
  <c r="AY330" i="5"/>
  <c r="AY322" i="5"/>
  <c r="AY314" i="5"/>
  <c r="AY306" i="5"/>
  <c r="AY298" i="5"/>
  <c r="AY290" i="5"/>
  <c r="AY282" i="5"/>
  <c r="AY274" i="5"/>
  <c r="AY266" i="5"/>
  <c r="AY250" i="5"/>
  <c r="AY242" i="5"/>
  <c r="AY234" i="5"/>
  <c r="AY226" i="5"/>
  <c r="AY218" i="5"/>
  <c r="AY210" i="5"/>
  <c r="AY202" i="5"/>
  <c r="AY194" i="5"/>
  <c r="AY186" i="5"/>
  <c r="AY178" i="5"/>
  <c r="AY170" i="5"/>
  <c r="AY162" i="5"/>
  <c r="AY154" i="5"/>
  <c r="AY146" i="5"/>
  <c r="AY138" i="5"/>
  <c r="AY130" i="5"/>
  <c r="AY122" i="5"/>
  <c r="AY114" i="5"/>
  <c r="AY106" i="5"/>
  <c r="AN454" i="5"/>
  <c r="AN446" i="5"/>
  <c r="AN390" i="5"/>
  <c r="AN382" i="5"/>
  <c r="AN326" i="5"/>
  <c r="AN318" i="5"/>
  <c r="AX496" i="5"/>
  <c r="AX488" i="5"/>
  <c r="AX480" i="5"/>
  <c r="AX472" i="5"/>
  <c r="AX464" i="5"/>
  <c r="AX456" i="5"/>
  <c r="AX448" i="5"/>
  <c r="AX440" i="5"/>
  <c r="AX432" i="5"/>
  <c r="AX424" i="5"/>
  <c r="AX416" i="5"/>
  <c r="AX408" i="5"/>
  <c r="AX400" i="5"/>
  <c r="AX392" i="5"/>
  <c r="AX384" i="5"/>
  <c r="AX376" i="5"/>
  <c r="AX368" i="5"/>
  <c r="AX360" i="5"/>
  <c r="AX352" i="5"/>
  <c r="AX344" i="5"/>
  <c r="AX336" i="5"/>
  <c r="AX328" i="5"/>
  <c r="AX320" i="5"/>
  <c r="AX312" i="5"/>
  <c r="AX304" i="5"/>
  <c r="AX495" i="5"/>
  <c r="AX487" i="5"/>
  <c r="AX479" i="5"/>
  <c r="AX471" i="5"/>
  <c r="AX463" i="5"/>
  <c r="AX455" i="5"/>
  <c r="AX447" i="5"/>
  <c r="AX439" i="5"/>
  <c r="AX431" i="5"/>
  <c r="AX423" i="5"/>
  <c r="AX415" i="5"/>
  <c r="AX407" i="5"/>
  <c r="AX399" i="5"/>
  <c r="AX391" i="5"/>
  <c r="AX383" i="5"/>
  <c r="AX375" i="5"/>
  <c r="AX367" i="5"/>
  <c r="AX359" i="5"/>
  <c r="AX351" i="5"/>
  <c r="AX343" i="5"/>
  <c r="AX335" i="5"/>
  <c r="AX327" i="5"/>
  <c r="AX319" i="5"/>
  <c r="AX311" i="5"/>
  <c r="AX303" i="5"/>
  <c r="AX295" i="5"/>
  <c r="AX287" i="5"/>
  <c r="AX279" i="5"/>
  <c r="AX271" i="5"/>
  <c r="AX263" i="5"/>
  <c r="AX255" i="5"/>
  <c r="AX247" i="5"/>
  <c r="AX239" i="5"/>
  <c r="AX231" i="5"/>
  <c r="AX223" i="5"/>
  <c r="AX215" i="5"/>
  <c r="AX207" i="5"/>
  <c r="AX167" i="5"/>
  <c r="AX135" i="5"/>
  <c r="AX103" i="5"/>
  <c r="AY472" i="5"/>
  <c r="AY440" i="5"/>
  <c r="AY408" i="5"/>
  <c r="AY376" i="5"/>
  <c r="AY312" i="5"/>
  <c r="AY280" i="5"/>
  <c r="AY248" i="5"/>
  <c r="AX296" i="5"/>
  <c r="AX288" i="5"/>
  <c r="AX280" i="5"/>
  <c r="AX272" i="5"/>
  <c r="AX264" i="5"/>
  <c r="AX256" i="5"/>
  <c r="AX248" i="5"/>
  <c r="AX240" i="5"/>
  <c r="AX232" i="5"/>
  <c r="AX224" i="5"/>
  <c r="AX216" i="5"/>
  <c r="AX208" i="5"/>
  <c r="AX200" i="5"/>
  <c r="AX192" i="5"/>
  <c r="AX184" i="5"/>
  <c r="AX176" i="5"/>
  <c r="AX168" i="5"/>
  <c r="AX160" i="5"/>
  <c r="AX152" i="5"/>
  <c r="AX144" i="5"/>
  <c r="AX136" i="5"/>
  <c r="AX128" i="5"/>
  <c r="AX120" i="5"/>
  <c r="AX104" i="5"/>
  <c r="AY497" i="5"/>
  <c r="AY489" i="5"/>
  <c r="AY481" i="5"/>
  <c r="AY473" i="5"/>
  <c r="AY465" i="5"/>
  <c r="AY457" i="5"/>
  <c r="AY449" i="5"/>
  <c r="AY441" i="5"/>
  <c r="AY433" i="5"/>
  <c r="AY425" i="5"/>
  <c r="AY417" i="5"/>
  <c r="AY409" i="5"/>
  <c r="AY401" i="5"/>
  <c r="AY393" i="5"/>
  <c r="AY385" i="5"/>
  <c r="AY377" i="5"/>
  <c r="AY369" i="5"/>
  <c r="AY361" i="5"/>
  <c r="AY353" i="5"/>
  <c r="AY345" i="5"/>
  <c r="AY337" i="5"/>
  <c r="AY329" i="5"/>
  <c r="AY321" i="5"/>
  <c r="AY313" i="5"/>
  <c r="AY305" i="5"/>
  <c r="AY297" i="5"/>
  <c r="AY289" i="5"/>
  <c r="AY281" i="5"/>
  <c r="AY273" i="5"/>
  <c r="AY265" i="5"/>
  <c r="AY257" i="5"/>
  <c r="AY249" i="5"/>
  <c r="AY241" i="5"/>
  <c r="AY233" i="5"/>
  <c r="AY225" i="5"/>
  <c r="AY217" i="5"/>
  <c r="AY209" i="5"/>
  <c r="AY201" i="5"/>
  <c r="AY193" i="5"/>
  <c r="AY185" i="5"/>
  <c r="AY177" i="5"/>
  <c r="AY169" i="5"/>
  <c r="AY161" i="5"/>
  <c r="AY153" i="5"/>
  <c r="AY145" i="5"/>
  <c r="AY137" i="5"/>
  <c r="AY129" i="5"/>
  <c r="AY121" i="5"/>
  <c r="AY113" i="5"/>
  <c r="AY105" i="5"/>
  <c r="AX191" i="5"/>
  <c r="AX183" i="5"/>
  <c r="AX175" i="5"/>
  <c r="AX159" i="5"/>
  <c r="AX151" i="5"/>
  <c r="AX143" i="5"/>
  <c r="AX127" i="5"/>
  <c r="AX119" i="5"/>
  <c r="AX111" i="5"/>
  <c r="AY496" i="5"/>
  <c r="AY488" i="5"/>
  <c r="AY480" i="5"/>
  <c r="AY464" i="5"/>
  <c r="AY456" i="5"/>
  <c r="AY448" i="5"/>
  <c r="AY432" i="5"/>
  <c r="AY424" i="5"/>
  <c r="AY416" i="5"/>
  <c r="AY400" i="5"/>
  <c r="AY392" i="5"/>
  <c r="AY384" i="5"/>
  <c r="AY368" i="5"/>
  <c r="AY360" i="5"/>
  <c r="AY352" i="5"/>
  <c r="AY336" i="5"/>
  <c r="AY328" i="5"/>
  <c r="AY320" i="5"/>
  <c r="AY304" i="5"/>
  <c r="AY296" i="5"/>
  <c r="AY288" i="5"/>
  <c r="AY272" i="5"/>
  <c r="AY264" i="5"/>
  <c r="AY256" i="5"/>
  <c r="AY240" i="5"/>
  <c r="AY232" i="5"/>
  <c r="AY224" i="5"/>
  <c r="AY208" i="5"/>
  <c r="AY200" i="5"/>
  <c r="AY192" i="5"/>
  <c r="AY176" i="5"/>
  <c r="AY168" i="5"/>
  <c r="AY160" i="5"/>
  <c r="AY144" i="5"/>
  <c r="AY136" i="5"/>
  <c r="AY128" i="5"/>
  <c r="AY112" i="5"/>
  <c r="AY104" i="5"/>
  <c r="AX294" i="5"/>
  <c r="AX286" i="5"/>
  <c r="AX278" i="5"/>
  <c r="AX270" i="5"/>
  <c r="AX262" i="5"/>
  <c r="AX254" i="5"/>
  <c r="AX246" i="5"/>
  <c r="AX238" i="5"/>
  <c r="AX230" i="5"/>
  <c r="AX222" i="5"/>
  <c r="AX214" i="5"/>
  <c r="AX206" i="5"/>
  <c r="AX198" i="5"/>
  <c r="AX190" i="5"/>
  <c r="AX182" i="5"/>
  <c r="AX174" i="5"/>
  <c r="AX166" i="5"/>
  <c r="AX158" i="5"/>
  <c r="AX150" i="5"/>
  <c r="AX142" i="5"/>
  <c r="AX134" i="5"/>
  <c r="AX126" i="5"/>
  <c r="AX118" i="5"/>
  <c r="AX110" i="5"/>
  <c r="AX102" i="5"/>
  <c r="AY495" i="5"/>
  <c r="AY487" i="5"/>
  <c r="AY479" i="5"/>
  <c r="AY471" i="5"/>
  <c r="AY463" i="5"/>
  <c r="AY455" i="5"/>
  <c r="AY447" i="5"/>
  <c r="AY439" i="5"/>
  <c r="AY431" i="5"/>
  <c r="AY423" i="5"/>
  <c r="AY415" i="5"/>
  <c r="AY407" i="5"/>
  <c r="AY399" i="5"/>
  <c r="AY391" i="5"/>
  <c r="AY383" i="5"/>
  <c r="AY375" i="5"/>
  <c r="AY367" i="5"/>
  <c r="AY359" i="5"/>
  <c r="AY351" i="5"/>
  <c r="AY343" i="5"/>
  <c r="AY335" i="5"/>
  <c r="AY327" i="5"/>
  <c r="AY319" i="5"/>
  <c r="AY311" i="5"/>
  <c r="AY303" i="5"/>
  <c r="AY295" i="5"/>
  <c r="AY287" i="5"/>
  <c r="AY279" i="5"/>
  <c r="AY271" i="5"/>
  <c r="AY263" i="5"/>
  <c r="AY255" i="5"/>
  <c r="AY247" i="5"/>
  <c r="AY239" i="5"/>
  <c r="AY231" i="5"/>
  <c r="AY223" i="5"/>
  <c r="AY215" i="5"/>
  <c r="AY207" i="5"/>
  <c r="AY199" i="5"/>
  <c r="AY191" i="5"/>
  <c r="AY183" i="5"/>
  <c r="AY175" i="5"/>
  <c r="AY167" i="5"/>
  <c r="AY159" i="5"/>
  <c r="AY151" i="5"/>
  <c r="AY478" i="5"/>
  <c r="AY470" i="5"/>
  <c r="AY462" i="5"/>
  <c r="AY454" i="5"/>
  <c r="AY446" i="5"/>
  <c r="AY438" i="5"/>
  <c r="AY430" i="5"/>
  <c r="AY422" i="5"/>
  <c r="AY414" i="5"/>
  <c r="AY406" i="5"/>
  <c r="AY398" i="5"/>
  <c r="AY390" i="5"/>
  <c r="AY382" i="5"/>
  <c r="AY374" i="5"/>
  <c r="AY366" i="5"/>
  <c r="AY358" i="5"/>
  <c r="AY350" i="5"/>
  <c r="AY342" i="5"/>
  <c r="AY334" i="5"/>
  <c r="AY326" i="5"/>
  <c r="AY318" i="5"/>
  <c r="AY310" i="5"/>
  <c r="AY302" i="5"/>
  <c r="AY294" i="5"/>
  <c r="AY286" i="5"/>
  <c r="AY278" i="5"/>
  <c r="AY270" i="5"/>
  <c r="AY262" i="5"/>
  <c r="AY254" i="5"/>
  <c r="AY246" i="5"/>
  <c r="AY238" i="5"/>
  <c r="AY230" i="5"/>
  <c r="AY222" i="5"/>
  <c r="AY214" i="5"/>
  <c r="AY206" i="5"/>
  <c r="AY198" i="5"/>
  <c r="AY190" i="5"/>
  <c r="AY182" i="5"/>
  <c r="AY174" i="5"/>
  <c r="AY166" i="5"/>
  <c r="AY158" i="5"/>
  <c r="AY150" i="5"/>
  <c r="AY142" i="5"/>
  <c r="AY134" i="5"/>
  <c r="AY126" i="5"/>
  <c r="AY118" i="5"/>
  <c r="AY110" i="5"/>
  <c r="AY102" i="5"/>
  <c r="AX140" i="5"/>
  <c r="AX132" i="5"/>
  <c r="AX116" i="5"/>
  <c r="AX108" i="5"/>
  <c r="AY485" i="5"/>
  <c r="AY477" i="5"/>
  <c r="AY469" i="5"/>
  <c r="AY453" i="5"/>
  <c r="AY445" i="5"/>
  <c r="AY437" i="5"/>
  <c r="AY421" i="5"/>
  <c r="AY413" i="5"/>
  <c r="AY405" i="5"/>
  <c r="AY389" i="5"/>
  <c r="AY381" i="5"/>
  <c r="AY373" i="5"/>
  <c r="AY357" i="5"/>
  <c r="AY349" i="5"/>
  <c r="AY341" i="5"/>
  <c r="AY325" i="5"/>
  <c r="AY317" i="5"/>
  <c r="AY309" i="5"/>
  <c r="AY293" i="5"/>
  <c r="AY285" i="5"/>
  <c r="AY277" i="5"/>
  <c r="AY261" i="5"/>
  <c r="AY253" i="5"/>
  <c r="AY245" i="5"/>
  <c r="AY229" i="5"/>
  <c r="AY221" i="5"/>
  <c r="AY213" i="5"/>
  <c r="AY197" i="5"/>
  <c r="AY189" i="5"/>
  <c r="AY181" i="5"/>
  <c r="AY165" i="5"/>
  <c r="AY157" i="5"/>
  <c r="AY149" i="5"/>
  <c r="AY133" i="5"/>
  <c r="AY125" i="5"/>
  <c r="AY117" i="5"/>
  <c r="AY101" i="5"/>
  <c r="AY460" i="5"/>
  <c r="AY452" i="5"/>
  <c r="AY444" i="5"/>
  <c r="AY436" i="5"/>
  <c r="AY428" i="5"/>
  <c r="AY420" i="5"/>
  <c r="AY412" i="5"/>
  <c r="AY404" i="5"/>
  <c r="AY396" i="5"/>
  <c r="AY388" i="5"/>
  <c r="AY380" i="5"/>
  <c r="AY372" i="5"/>
  <c r="AY364" i="5"/>
  <c r="AY356" i="5"/>
  <c r="AY348" i="5"/>
  <c r="AY340" i="5"/>
  <c r="AY332" i="5"/>
  <c r="AY324" i="5"/>
  <c r="AY316" i="5"/>
  <c r="AY308" i="5"/>
  <c r="AY300" i="5"/>
  <c r="AY292" i="5"/>
  <c r="AY284" i="5"/>
  <c r="AY276" i="5"/>
  <c r="AY268" i="5"/>
  <c r="AY260" i="5"/>
  <c r="AY252" i="5"/>
  <c r="AY244" i="5"/>
  <c r="AY236" i="5"/>
  <c r="AY228" i="5"/>
  <c r="AY220" i="5"/>
  <c r="AY212" i="5"/>
  <c r="AY204" i="5"/>
  <c r="AY196" i="5"/>
  <c r="AY188" i="5"/>
  <c r="AY180" i="5"/>
  <c r="AY172" i="5"/>
  <c r="AY164" i="5"/>
  <c r="AY156" i="5"/>
  <c r="AY148" i="5"/>
  <c r="AY140" i="5"/>
  <c r="AY132" i="5"/>
  <c r="AY124" i="5"/>
  <c r="AY116" i="5"/>
  <c r="AY108" i="5"/>
  <c r="AY451" i="5"/>
  <c r="AY443" i="5"/>
  <c r="AY435" i="5"/>
  <c r="AY427" i="5"/>
  <c r="AY419" i="5"/>
  <c r="AY411" i="5"/>
  <c r="AY403" i="5"/>
  <c r="AY395" i="5"/>
  <c r="AY387" i="5"/>
  <c r="AY379" i="5"/>
  <c r="AY371" i="5"/>
  <c r="AY363" i="5"/>
  <c r="AY355" i="5"/>
  <c r="AY347" i="5"/>
  <c r="AY339" i="5"/>
  <c r="AY331" i="5"/>
  <c r="AY323" i="5"/>
  <c r="AY315" i="5"/>
  <c r="AY307" i="5"/>
  <c r="AY299" i="5"/>
  <c r="AY291" i="5"/>
  <c r="AY283" i="5"/>
  <c r="AY275" i="5"/>
  <c r="AY267" i="5"/>
  <c r="AY259" i="5"/>
  <c r="AY251" i="5"/>
  <c r="AY243" i="5"/>
  <c r="AY235" i="5"/>
  <c r="AY227" i="5"/>
  <c r="AY219" i="5"/>
  <c r="AY211" i="5"/>
  <c r="AY203" i="5"/>
  <c r="AY195" i="5"/>
  <c r="AY187" i="5"/>
  <c r="AY179" i="5"/>
  <c r="AY171" i="5"/>
  <c r="AY163" i="5"/>
  <c r="AY155" i="5"/>
  <c r="AY147" i="5"/>
  <c r="AY139" i="5"/>
  <c r="AY131" i="5"/>
  <c r="AY123" i="5"/>
  <c r="AY115" i="5"/>
  <c r="AY107" i="5"/>
  <c r="AY143" i="5"/>
  <c r="AY135" i="5"/>
  <c r="AY127" i="5"/>
  <c r="AY119" i="5"/>
  <c r="AY111" i="5"/>
  <c r="AY103" i="5"/>
  <c r="AN225" i="5"/>
  <c r="AW497" i="5"/>
  <c r="AW489" i="5"/>
  <c r="AW481" i="5"/>
  <c r="AW473" i="5"/>
  <c r="AW465" i="5"/>
  <c r="AW457" i="5"/>
  <c r="AW449" i="5"/>
  <c r="AW441" i="5"/>
  <c r="AW433" i="5"/>
  <c r="AW425" i="5"/>
  <c r="AW417" i="5"/>
  <c r="AW409" i="5"/>
  <c r="AW401" i="5"/>
  <c r="AW393" i="5"/>
  <c r="AW385" i="5"/>
  <c r="AW377" i="5"/>
  <c r="AW369" i="5"/>
  <c r="AW361" i="5"/>
  <c r="AW353" i="5"/>
  <c r="AW345" i="5"/>
  <c r="AV472" i="5"/>
  <c r="AN472" i="5"/>
  <c r="AV424" i="5"/>
  <c r="AN424" i="5"/>
  <c r="AV376" i="5"/>
  <c r="AN376" i="5"/>
  <c r="AV336" i="5"/>
  <c r="AN336" i="5"/>
  <c r="AV288" i="5"/>
  <c r="AN288" i="5"/>
  <c r="AV240" i="5"/>
  <c r="AN240" i="5"/>
  <c r="AV192" i="5"/>
  <c r="AN192" i="5"/>
  <c r="AN144" i="5"/>
  <c r="AV144" i="5"/>
  <c r="AV112" i="5"/>
  <c r="AN112" i="5"/>
  <c r="AV480" i="5"/>
  <c r="AN480" i="5"/>
  <c r="AV432" i="5"/>
  <c r="AN432" i="5"/>
  <c r="AV384" i="5"/>
  <c r="AN384" i="5"/>
  <c r="AV328" i="5"/>
  <c r="AN328" i="5"/>
  <c r="AV280" i="5"/>
  <c r="AN280" i="5"/>
  <c r="AV232" i="5"/>
  <c r="AN232" i="5"/>
  <c r="AV184" i="5"/>
  <c r="AN184" i="5"/>
  <c r="AV136" i="5"/>
  <c r="AN136" i="5"/>
  <c r="AV120" i="5"/>
  <c r="AN120" i="5"/>
  <c r="AV494" i="5"/>
  <c r="AN494" i="5"/>
  <c r="AV486" i="5"/>
  <c r="AN486" i="5"/>
  <c r="AV478" i="5"/>
  <c r="AN478" i="5"/>
  <c r="AV470" i="5"/>
  <c r="AN470" i="5"/>
  <c r="AV462" i="5"/>
  <c r="AV464" i="5"/>
  <c r="AN464" i="5"/>
  <c r="AV416" i="5"/>
  <c r="AN416" i="5"/>
  <c r="AV360" i="5"/>
  <c r="AN360" i="5"/>
  <c r="AV304" i="5"/>
  <c r="AN304" i="5"/>
  <c r="AV248" i="5"/>
  <c r="AN248" i="5"/>
  <c r="AV200" i="5"/>
  <c r="AN200" i="5"/>
  <c r="AV152" i="5"/>
  <c r="AN152" i="5"/>
  <c r="AV456" i="5"/>
  <c r="AN456" i="5"/>
  <c r="AV408" i="5"/>
  <c r="AN408" i="5"/>
  <c r="AV368" i="5"/>
  <c r="AN368" i="5"/>
  <c r="AV320" i="5"/>
  <c r="AN320" i="5"/>
  <c r="AV264" i="5"/>
  <c r="AN264" i="5"/>
  <c r="AV216" i="5"/>
  <c r="AN216" i="5"/>
  <c r="AV176" i="5"/>
  <c r="AN176" i="5"/>
  <c r="AV128" i="5"/>
  <c r="AN128" i="5"/>
  <c r="AV104" i="5"/>
  <c r="AN104" i="5"/>
  <c r="AW492" i="5"/>
  <c r="AV488" i="5"/>
  <c r="AN488" i="5"/>
  <c r="AV440" i="5"/>
  <c r="AN440" i="5"/>
  <c r="AV392" i="5"/>
  <c r="AN392" i="5"/>
  <c r="AV344" i="5"/>
  <c r="AN344" i="5"/>
  <c r="AV296" i="5"/>
  <c r="AN296" i="5"/>
  <c r="AV256" i="5"/>
  <c r="AN256" i="5"/>
  <c r="AV208" i="5"/>
  <c r="AN208" i="5"/>
  <c r="AV160" i="5"/>
  <c r="AN160" i="5"/>
  <c r="AV496" i="5"/>
  <c r="AN496" i="5"/>
  <c r="AV448" i="5"/>
  <c r="AN448" i="5"/>
  <c r="AV400" i="5"/>
  <c r="AN400" i="5"/>
  <c r="AV352" i="5"/>
  <c r="AN352" i="5"/>
  <c r="AV312" i="5"/>
  <c r="AN312" i="5"/>
  <c r="AV272" i="5"/>
  <c r="AN272" i="5"/>
  <c r="AV224" i="5"/>
  <c r="AN224" i="5"/>
  <c r="AV168" i="5"/>
  <c r="AN168" i="5"/>
  <c r="AV495" i="5"/>
  <c r="AN495" i="5"/>
  <c r="AV487" i="5"/>
  <c r="AN487" i="5"/>
  <c r="AV479" i="5"/>
  <c r="AN479" i="5"/>
  <c r="AV471" i="5"/>
  <c r="AN471" i="5"/>
  <c r="AV463" i="5"/>
  <c r="AN463" i="5"/>
  <c r="AV455" i="5"/>
  <c r="AN455" i="5"/>
  <c r="AV447" i="5"/>
  <c r="AN447" i="5"/>
  <c r="AV439" i="5"/>
  <c r="AN439" i="5"/>
  <c r="AV431" i="5"/>
  <c r="AN431" i="5"/>
  <c r="AV423" i="5"/>
  <c r="AN423" i="5"/>
  <c r="AV415" i="5"/>
  <c r="AN415" i="5"/>
  <c r="AV407" i="5"/>
  <c r="AN407" i="5"/>
  <c r="AV399" i="5"/>
  <c r="AN399" i="5"/>
  <c r="AV391" i="5"/>
  <c r="AN391" i="5"/>
  <c r="AV383" i="5"/>
  <c r="AN383" i="5"/>
  <c r="AV375" i="5"/>
  <c r="AN375" i="5"/>
  <c r="AV367" i="5"/>
  <c r="AN367" i="5"/>
  <c r="AV359" i="5"/>
  <c r="AN359" i="5"/>
  <c r="AV351" i="5"/>
  <c r="AN351" i="5"/>
  <c r="AV343" i="5"/>
  <c r="AN343" i="5"/>
  <c r="AV335" i="5"/>
  <c r="AN335" i="5"/>
  <c r="AV327" i="5"/>
  <c r="AN327" i="5"/>
  <c r="AV319" i="5"/>
  <c r="AN319" i="5"/>
  <c r="AV311" i="5"/>
  <c r="AN311" i="5"/>
  <c r="AV303" i="5"/>
  <c r="AN303" i="5"/>
  <c r="AV295" i="5"/>
  <c r="AN295" i="5"/>
  <c r="AV287" i="5"/>
  <c r="AN287" i="5"/>
  <c r="AV279" i="5"/>
  <c r="AN279" i="5"/>
  <c r="AV271" i="5"/>
  <c r="AN271" i="5"/>
  <c r="AV263" i="5"/>
  <c r="AN263" i="5"/>
  <c r="AV255" i="5"/>
  <c r="AN255" i="5"/>
  <c r="AV247" i="5"/>
  <c r="AN247" i="5"/>
  <c r="AV239" i="5"/>
  <c r="AN239" i="5"/>
  <c r="AN231" i="5"/>
  <c r="AV231" i="5"/>
  <c r="AN223" i="5"/>
  <c r="AV223" i="5"/>
  <c r="AN215" i="5"/>
  <c r="AV215" i="5"/>
  <c r="AN207" i="5"/>
  <c r="AV207" i="5"/>
  <c r="AN199" i="5"/>
  <c r="AV199" i="5"/>
  <c r="AN191" i="5"/>
  <c r="AV191" i="5"/>
  <c r="AN183" i="5"/>
  <c r="AV183" i="5"/>
  <c r="AN175" i="5"/>
  <c r="AV175" i="5"/>
  <c r="AN167" i="5"/>
  <c r="AV167" i="5"/>
  <c r="AN159" i="5"/>
  <c r="AV159" i="5"/>
  <c r="AV151" i="5"/>
  <c r="AN151" i="5"/>
  <c r="AN143" i="5"/>
  <c r="AV143" i="5"/>
  <c r="AV135" i="5"/>
  <c r="AN135" i="5"/>
  <c r="AN127" i="5"/>
  <c r="AV127" i="5"/>
  <c r="AV119" i="5"/>
  <c r="AN119" i="5"/>
  <c r="AN111" i="5"/>
  <c r="AV111" i="5"/>
  <c r="AN103" i="5"/>
  <c r="AV103" i="5"/>
  <c r="AW496" i="5"/>
  <c r="AW488" i="5"/>
  <c r="AW480" i="5"/>
  <c r="AW472" i="5"/>
  <c r="AW464" i="5"/>
  <c r="AW456" i="5"/>
  <c r="AW448" i="5"/>
  <c r="AW440" i="5"/>
  <c r="AW432" i="5"/>
  <c r="AW424" i="5"/>
  <c r="AW416" i="5"/>
  <c r="AW408" i="5"/>
  <c r="AW400" i="5"/>
  <c r="AW384" i="5"/>
  <c r="AW256" i="5"/>
  <c r="AW192" i="5"/>
  <c r="AW128" i="5"/>
  <c r="AV258" i="5"/>
  <c r="AV454" i="5"/>
  <c r="AV446" i="5"/>
  <c r="AV438" i="5"/>
  <c r="AV430" i="5"/>
  <c r="AV422" i="5"/>
  <c r="AV414" i="5"/>
  <c r="AV406" i="5"/>
  <c r="AV398" i="5"/>
  <c r="AV390" i="5"/>
  <c r="AV382" i="5"/>
  <c r="AV374" i="5"/>
  <c r="AV366" i="5"/>
  <c r="AV358" i="5"/>
  <c r="AV350" i="5"/>
  <c r="AV342" i="5"/>
  <c r="AV334" i="5"/>
  <c r="AV326" i="5"/>
  <c r="AV318" i="5"/>
  <c r="AV310" i="5"/>
  <c r="AV302" i="5"/>
  <c r="AV294" i="5"/>
  <c r="AV286" i="5"/>
  <c r="AV278" i="5"/>
  <c r="AV270" i="5"/>
  <c r="AV262" i="5"/>
  <c r="AV254" i="5"/>
  <c r="AV246" i="5"/>
  <c r="AV238" i="5"/>
  <c r="AN230" i="5"/>
  <c r="AV230" i="5"/>
  <c r="AN222" i="5"/>
  <c r="AV222" i="5"/>
  <c r="AN214" i="5"/>
  <c r="AV214" i="5"/>
  <c r="AN206" i="5"/>
  <c r="AV206" i="5"/>
  <c r="AN198" i="5"/>
  <c r="AV198" i="5"/>
  <c r="AN190" i="5"/>
  <c r="AV190" i="5"/>
  <c r="AN182" i="5"/>
  <c r="AV182" i="5"/>
  <c r="AN174" i="5"/>
  <c r="AV174" i="5"/>
  <c r="AN166" i="5"/>
  <c r="AV166" i="5"/>
  <c r="AV158" i="5"/>
  <c r="AN158" i="5"/>
  <c r="AV150" i="5"/>
  <c r="AN150" i="5"/>
  <c r="AV142" i="5"/>
  <c r="AN142" i="5"/>
  <c r="AV134" i="5"/>
  <c r="AN134" i="5"/>
  <c r="AV126" i="5"/>
  <c r="AN126" i="5"/>
  <c r="AV118" i="5"/>
  <c r="AN118" i="5"/>
  <c r="AV110" i="5"/>
  <c r="AN110" i="5"/>
  <c r="AV102" i="5"/>
  <c r="AN102" i="5"/>
  <c r="AW495" i="5"/>
  <c r="AW487" i="5"/>
  <c r="AW479" i="5"/>
  <c r="AW471" i="5"/>
  <c r="AW463" i="5"/>
  <c r="AW455" i="5"/>
  <c r="AW447" i="5"/>
  <c r="AW439" i="5"/>
  <c r="AW431" i="5"/>
  <c r="AW423" i="5"/>
  <c r="AW415" i="5"/>
  <c r="AW407" i="5"/>
  <c r="AW399" i="5"/>
  <c r="AW391" i="5"/>
  <c r="AW383" i="5"/>
  <c r="AW375" i="5"/>
  <c r="AW367" i="5"/>
  <c r="AW359" i="5"/>
  <c r="AW351" i="5"/>
  <c r="AW343" i="5"/>
  <c r="AW335" i="5"/>
  <c r="AW327" i="5"/>
  <c r="AW319" i="5"/>
  <c r="AW311" i="5"/>
  <c r="AW303" i="5"/>
  <c r="AW295" i="5"/>
  <c r="AW287" i="5"/>
  <c r="AW279" i="5"/>
  <c r="AW271" i="5"/>
  <c r="AW263" i="5"/>
  <c r="AW255" i="5"/>
  <c r="AW247" i="5"/>
  <c r="AW239" i="5"/>
  <c r="AW231" i="5"/>
  <c r="AW223" i="5"/>
  <c r="AW215" i="5"/>
  <c r="AW207" i="5"/>
  <c r="AW199" i="5"/>
  <c r="AW191" i="5"/>
  <c r="AW183" i="5"/>
  <c r="AW175" i="5"/>
  <c r="AW167" i="5"/>
  <c r="AW159" i="5"/>
  <c r="AW151" i="5"/>
  <c r="AW143" i="5"/>
  <c r="AW135" i="5"/>
  <c r="AW127" i="5"/>
  <c r="AW119" i="5"/>
  <c r="AW111" i="5"/>
  <c r="AW103" i="5"/>
  <c r="AN438" i="5"/>
  <c r="AN374" i="5"/>
  <c r="AN310" i="5"/>
  <c r="AN246" i="5"/>
  <c r="AV194" i="5"/>
  <c r="AV501" i="5"/>
  <c r="BD501" i="5" s="1"/>
  <c r="AN501" i="5"/>
  <c r="AV493" i="5"/>
  <c r="AN493" i="5"/>
  <c r="AV485" i="5"/>
  <c r="AN485" i="5"/>
  <c r="AV477" i="5"/>
  <c r="AN477" i="5"/>
  <c r="AV469" i="5"/>
  <c r="AN469" i="5"/>
  <c r="AV461" i="5"/>
  <c r="AN461" i="5"/>
  <c r="AV453" i="5"/>
  <c r="AN453" i="5"/>
  <c r="AV445" i="5"/>
  <c r="AN445" i="5"/>
  <c r="AV437" i="5"/>
  <c r="AN437" i="5"/>
  <c r="AV429" i="5"/>
  <c r="AN429" i="5"/>
  <c r="AV421" i="5"/>
  <c r="AN421" i="5"/>
  <c r="AV413" i="5"/>
  <c r="AN413" i="5"/>
  <c r="AV405" i="5"/>
  <c r="AN405" i="5"/>
  <c r="AV397" i="5"/>
  <c r="AN397" i="5"/>
  <c r="AV389" i="5"/>
  <c r="AN389" i="5"/>
  <c r="AV381" i="5"/>
  <c r="AN381" i="5"/>
  <c r="AV373" i="5"/>
  <c r="AN373" i="5"/>
  <c r="AV365" i="5"/>
  <c r="AN365" i="5"/>
  <c r="AV357" i="5"/>
  <c r="AN357" i="5"/>
  <c r="AV349" i="5"/>
  <c r="AN349" i="5"/>
  <c r="AV341" i="5"/>
  <c r="AN341" i="5"/>
  <c r="AV333" i="5"/>
  <c r="AN333" i="5"/>
  <c r="AV325" i="5"/>
  <c r="AN325" i="5"/>
  <c r="AV317" i="5"/>
  <c r="AN317" i="5"/>
  <c r="AV309" i="5"/>
  <c r="AN309" i="5"/>
  <c r="AV301" i="5"/>
  <c r="AN301" i="5"/>
  <c r="AV293" i="5"/>
  <c r="AN293" i="5"/>
  <c r="AV285" i="5"/>
  <c r="AN285" i="5"/>
  <c r="AV277" i="5"/>
  <c r="AN277" i="5"/>
  <c r="AV269" i="5"/>
  <c r="AN269" i="5"/>
  <c r="AV261" i="5"/>
  <c r="AN261" i="5"/>
  <c r="AV253" i="5"/>
  <c r="AN253" i="5"/>
  <c r="AV245" i="5"/>
  <c r="AN245" i="5"/>
  <c r="AV237" i="5"/>
  <c r="AN237" i="5"/>
  <c r="AN229" i="5"/>
  <c r="AV229" i="5"/>
  <c r="AN221" i="5"/>
  <c r="AV221" i="5"/>
  <c r="AN213" i="5"/>
  <c r="AV213" i="5"/>
  <c r="AN205" i="5"/>
  <c r="AV205" i="5"/>
  <c r="AN197" i="5"/>
  <c r="AV197" i="5"/>
  <c r="AN189" i="5"/>
  <c r="AV189" i="5"/>
  <c r="AN181" i="5"/>
  <c r="AV181" i="5"/>
  <c r="AN173" i="5"/>
  <c r="AV173" i="5"/>
  <c r="AN165" i="5"/>
  <c r="AV165" i="5"/>
  <c r="AN157" i="5"/>
  <c r="AV157" i="5"/>
  <c r="AN149" i="5"/>
  <c r="AV149" i="5"/>
  <c r="AN141" i="5"/>
  <c r="AV141" i="5"/>
  <c r="AN133" i="5"/>
  <c r="AV133" i="5"/>
  <c r="AN125" i="5"/>
  <c r="AV125" i="5"/>
  <c r="AV117" i="5"/>
  <c r="AN117" i="5"/>
  <c r="AN109" i="5"/>
  <c r="AV109" i="5"/>
  <c r="AN101" i="5"/>
  <c r="AV101" i="5"/>
  <c r="AW494" i="5"/>
  <c r="AW486" i="5"/>
  <c r="AW478" i="5"/>
  <c r="AW470" i="5"/>
  <c r="AW462" i="5"/>
  <c r="AW454" i="5"/>
  <c r="AW446" i="5"/>
  <c r="AW438" i="5"/>
  <c r="AW430" i="5"/>
  <c r="AW422" i="5"/>
  <c r="AW414" i="5"/>
  <c r="AW406" i="5"/>
  <c r="AW398" i="5"/>
  <c r="AW342" i="5"/>
  <c r="AW278" i="5"/>
  <c r="AW214" i="5"/>
  <c r="AN430" i="5"/>
  <c r="AN366" i="5"/>
  <c r="AN302" i="5"/>
  <c r="AN238" i="5"/>
  <c r="AV500" i="5"/>
  <c r="AN500" i="5"/>
  <c r="AV492" i="5"/>
  <c r="AN492" i="5"/>
  <c r="AV484" i="5"/>
  <c r="AN484" i="5"/>
  <c r="AV476" i="5"/>
  <c r="AN476" i="5"/>
  <c r="AV468" i="5"/>
  <c r="AN468" i="5"/>
  <c r="AV460" i="5"/>
  <c r="AN460" i="5"/>
  <c r="AV452" i="5"/>
  <c r="AN452" i="5"/>
  <c r="AV444" i="5"/>
  <c r="AN444" i="5"/>
  <c r="AV436" i="5"/>
  <c r="AN436" i="5"/>
  <c r="AV428" i="5"/>
  <c r="AN428" i="5"/>
  <c r="AV420" i="5"/>
  <c r="AN420" i="5"/>
  <c r="AV412" i="5"/>
  <c r="AN412" i="5"/>
  <c r="AV404" i="5"/>
  <c r="AN404" i="5"/>
  <c r="AV396" i="5"/>
  <c r="AN396" i="5"/>
  <c r="AV388" i="5"/>
  <c r="AN388" i="5"/>
  <c r="AV380" i="5"/>
  <c r="AN380" i="5"/>
  <c r="AV372" i="5"/>
  <c r="AN372" i="5"/>
  <c r="AV364" i="5"/>
  <c r="AN364" i="5"/>
  <c r="AV356" i="5"/>
  <c r="AN356" i="5"/>
  <c r="AV348" i="5"/>
  <c r="AN348" i="5"/>
  <c r="AV340" i="5"/>
  <c r="AN340" i="5"/>
  <c r="AV332" i="5"/>
  <c r="AN332" i="5"/>
  <c r="AV324" i="5"/>
  <c r="AN324" i="5"/>
  <c r="AV316" i="5"/>
  <c r="AN316" i="5"/>
  <c r="AV308" i="5"/>
  <c r="AN308" i="5"/>
  <c r="AV300" i="5"/>
  <c r="AN300" i="5"/>
  <c r="AV292" i="5"/>
  <c r="AN292" i="5"/>
  <c r="AV284" i="5"/>
  <c r="AN284" i="5"/>
  <c r="AV276" i="5"/>
  <c r="AN276" i="5"/>
  <c r="AV268" i="5"/>
  <c r="AN268" i="5"/>
  <c r="AV260" i="5"/>
  <c r="AN260" i="5"/>
  <c r="AV252" i="5"/>
  <c r="AN252" i="5"/>
  <c r="AV244" i="5"/>
  <c r="AN244" i="5"/>
  <c r="AN236" i="5"/>
  <c r="AV236" i="5"/>
  <c r="AN228" i="5"/>
  <c r="AV228" i="5"/>
  <c r="AN220" i="5"/>
  <c r="AV220" i="5"/>
  <c r="AN212" i="5"/>
  <c r="AV212" i="5"/>
  <c r="AN204" i="5"/>
  <c r="AV204" i="5"/>
  <c r="AN196" i="5"/>
  <c r="AV196" i="5"/>
  <c r="AN188" i="5"/>
  <c r="AV188" i="5"/>
  <c r="AN180" i="5"/>
  <c r="AV180" i="5"/>
  <c r="AN172" i="5"/>
  <c r="AV172" i="5"/>
  <c r="AN164" i="5"/>
  <c r="AV164" i="5"/>
  <c r="AV156" i="5"/>
  <c r="AN156" i="5"/>
  <c r="AV148" i="5"/>
  <c r="AN148" i="5"/>
  <c r="AV140" i="5"/>
  <c r="AN140" i="5"/>
  <c r="AV132" i="5"/>
  <c r="AN132" i="5"/>
  <c r="AV124" i="5"/>
  <c r="AN124" i="5"/>
  <c r="AV116" i="5"/>
  <c r="AN116" i="5"/>
  <c r="AV108" i="5"/>
  <c r="AN108" i="5"/>
  <c r="AW493" i="5"/>
  <c r="AW485" i="5"/>
  <c r="AW477" i="5"/>
  <c r="AW469" i="5"/>
  <c r="AW461" i="5"/>
  <c r="AW453" i="5"/>
  <c r="AW445" i="5"/>
  <c r="AW437" i="5"/>
  <c r="AW429" i="5"/>
  <c r="AW421" i="5"/>
  <c r="AW413" i="5"/>
  <c r="AW405" i="5"/>
  <c r="AW397" i="5"/>
  <c r="AN422" i="5"/>
  <c r="AN358" i="5"/>
  <c r="AN294" i="5"/>
  <c r="AV499" i="5"/>
  <c r="AN499" i="5"/>
  <c r="AV491" i="5"/>
  <c r="AN491" i="5"/>
  <c r="AV483" i="5"/>
  <c r="AN483" i="5"/>
  <c r="AV475" i="5"/>
  <c r="AN475" i="5"/>
  <c r="AV467" i="5"/>
  <c r="AN467" i="5"/>
  <c r="AV459" i="5"/>
  <c r="AN459" i="5"/>
  <c r="AV451" i="5"/>
  <c r="AN451" i="5"/>
  <c r="AV443" i="5"/>
  <c r="AN443" i="5"/>
  <c r="AV435" i="5"/>
  <c r="AN435" i="5"/>
  <c r="AV427" i="5"/>
  <c r="AN427" i="5"/>
  <c r="AV419" i="5"/>
  <c r="AN419" i="5"/>
  <c r="AV411" i="5"/>
  <c r="AN411" i="5"/>
  <c r="AV403" i="5"/>
  <c r="AN403" i="5"/>
  <c r="AV395" i="5"/>
  <c r="AN395" i="5"/>
  <c r="AV387" i="5"/>
  <c r="AN387" i="5"/>
  <c r="AV379" i="5"/>
  <c r="AN379" i="5"/>
  <c r="AV371" i="5"/>
  <c r="AN371" i="5"/>
  <c r="AV363" i="5"/>
  <c r="AN363" i="5"/>
  <c r="AV355" i="5"/>
  <c r="AN355" i="5"/>
  <c r="AV347" i="5"/>
  <c r="AN347" i="5"/>
  <c r="AV339" i="5"/>
  <c r="AN339" i="5"/>
  <c r="AV331" i="5"/>
  <c r="AN331" i="5"/>
  <c r="AV323" i="5"/>
  <c r="AN323" i="5"/>
  <c r="AV315" i="5"/>
  <c r="AN315" i="5"/>
  <c r="AV307" i="5"/>
  <c r="AN307" i="5"/>
  <c r="AV299" i="5"/>
  <c r="AN299" i="5"/>
  <c r="AV291" i="5"/>
  <c r="AN291" i="5"/>
  <c r="AV283" i="5"/>
  <c r="AN283" i="5"/>
  <c r="AV275" i="5"/>
  <c r="AN275" i="5"/>
  <c r="AV267" i="5"/>
  <c r="AN267" i="5"/>
  <c r="AV259" i="5"/>
  <c r="AN259" i="5"/>
  <c r="AV251" i="5"/>
  <c r="AN251" i="5"/>
  <c r="AV243" i="5"/>
  <c r="AN243" i="5"/>
  <c r="AV235" i="5"/>
  <c r="AN235" i="5"/>
  <c r="AV227" i="5"/>
  <c r="AN227" i="5"/>
  <c r="AV219" i="5"/>
  <c r="AN219" i="5"/>
  <c r="AV211" i="5"/>
  <c r="AN211" i="5"/>
  <c r="AV203" i="5"/>
  <c r="AV195" i="5"/>
  <c r="AN195" i="5"/>
  <c r="AV187" i="5"/>
  <c r="AN187" i="5"/>
  <c r="AV179" i="5"/>
  <c r="AN179" i="5"/>
  <c r="AV171" i="5"/>
  <c r="AV163" i="5"/>
  <c r="AN163" i="5"/>
  <c r="AV155" i="5"/>
  <c r="AN155" i="5"/>
  <c r="AV147" i="5"/>
  <c r="AN147" i="5"/>
  <c r="AV139" i="5"/>
  <c r="AN139" i="5"/>
  <c r="AV131" i="5"/>
  <c r="AV123" i="5"/>
  <c r="AN123" i="5"/>
  <c r="AV115" i="5"/>
  <c r="AN115" i="5"/>
  <c r="AV107" i="5"/>
  <c r="AN107" i="5"/>
  <c r="AW500" i="5"/>
  <c r="AW484" i="5"/>
  <c r="AW476" i="5"/>
  <c r="AW468" i="5"/>
  <c r="AW460" i="5"/>
  <c r="AW452" i="5"/>
  <c r="AW444" i="5"/>
  <c r="AW436" i="5"/>
  <c r="AW428" i="5"/>
  <c r="AW420" i="5"/>
  <c r="AW412" i="5"/>
  <c r="AW404" i="5"/>
  <c r="AW396" i="5"/>
  <c r="AW388" i="5"/>
  <c r="AW380" i="5"/>
  <c r="AW372" i="5"/>
  <c r="AW364" i="5"/>
  <c r="AW356" i="5"/>
  <c r="AW348" i="5"/>
  <c r="AW340" i="5"/>
  <c r="AW300" i="5"/>
  <c r="AW236" i="5"/>
  <c r="AW172" i="5"/>
  <c r="AW108" i="5"/>
  <c r="AN414" i="5"/>
  <c r="AN350" i="5"/>
  <c r="AN286" i="5"/>
  <c r="AN203" i="5"/>
  <c r="AN498" i="5"/>
  <c r="AV498" i="5"/>
  <c r="AN490" i="5"/>
  <c r="AV490" i="5"/>
  <c r="AV482" i="5"/>
  <c r="AN482" i="5"/>
  <c r="AV474" i="5"/>
  <c r="AN474" i="5"/>
  <c r="AV466" i="5"/>
  <c r="AN466" i="5"/>
  <c r="AV458" i="5"/>
  <c r="AN458" i="5"/>
  <c r="AN442" i="5"/>
  <c r="AV442" i="5"/>
  <c r="AN434" i="5"/>
  <c r="AV434" i="5"/>
  <c r="AN426" i="5"/>
  <c r="AV426" i="5"/>
  <c r="AV418" i="5"/>
  <c r="AN418" i="5"/>
  <c r="AV410" i="5"/>
  <c r="AN410" i="5"/>
  <c r="AV402" i="5"/>
  <c r="AN402" i="5"/>
  <c r="AV394" i="5"/>
  <c r="AN394" i="5"/>
  <c r="AN378" i="5"/>
  <c r="AV378" i="5"/>
  <c r="AN370" i="5"/>
  <c r="AV370" i="5"/>
  <c r="AN362" i="5"/>
  <c r="AV362" i="5"/>
  <c r="AV354" i="5"/>
  <c r="AN354" i="5"/>
  <c r="AV346" i="5"/>
  <c r="AN346" i="5"/>
  <c r="AV338" i="5"/>
  <c r="AN338" i="5"/>
  <c r="AV330" i="5"/>
  <c r="AN330" i="5"/>
  <c r="AN314" i="5"/>
  <c r="AV314" i="5"/>
  <c r="AN306" i="5"/>
  <c r="AV306" i="5"/>
  <c r="AN298" i="5"/>
  <c r="AV298" i="5"/>
  <c r="AV290" i="5"/>
  <c r="AN290" i="5"/>
  <c r="AV282" i="5"/>
  <c r="AN282" i="5"/>
  <c r="AV274" i="5"/>
  <c r="AN274" i="5"/>
  <c r="AV266" i="5"/>
  <c r="AN266" i="5"/>
  <c r="AN250" i="5"/>
  <c r="AV250" i="5"/>
  <c r="AN242" i="5"/>
  <c r="AV242" i="5"/>
  <c r="AV234" i="5"/>
  <c r="AN234" i="5"/>
  <c r="AN226" i="5"/>
  <c r="AV226" i="5"/>
  <c r="AV218" i="5"/>
  <c r="AN218" i="5"/>
  <c r="AN210" i="5"/>
  <c r="AV210" i="5"/>
  <c r="AN202" i="5"/>
  <c r="AV202" i="5"/>
  <c r="AN186" i="5"/>
  <c r="AV186" i="5"/>
  <c r="AN178" i="5"/>
  <c r="AV178" i="5"/>
  <c r="AN170" i="5"/>
  <c r="AV170" i="5"/>
  <c r="AN162" i="5"/>
  <c r="AV162" i="5"/>
  <c r="AV154" i="5"/>
  <c r="AN154" i="5"/>
  <c r="AV146" i="5"/>
  <c r="AN146" i="5"/>
  <c r="AV138" i="5"/>
  <c r="AN138" i="5"/>
  <c r="AV130" i="5"/>
  <c r="AN130" i="5"/>
  <c r="AV122" i="5"/>
  <c r="AN122" i="5"/>
  <c r="AV114" i="5"/>
  <c r="AN114" i="5"/>
  <c r="AV106" i="5"/>
  <c r="AN106" i="5"/>
  <c r="AW499" i="5"/>
  <c r="AW491" i="5"/>
  <c r="AW483" i="5"/>
  <c r="AW475" i="5"/>
  <c r="AW467" i="5"/>
  <c r="AW459" i="5"/>
  <c r="AW451" i="5"/>
  <c r="AW443" i="5"/>
  <c r="AW435" i="5"/>
  <c r="AW427" i="5"/>
  <c r="AW419" i="5"/>
  <c r="AW411" i="5"/>
  <c r="AW403" i="5"/>
  <c r="AW395" i="5"/>
  <c r="AW387" i="5"/>
  <c r="AW379" i="5"/>
  <c r="AW371" i="5"/>
  <c r="AW363" i="5"/>
  <c r="AW355" i="5"/>
  <c r="AW347" i="5"/>
  <c r="AN406" i="5"/>
  <c r="AN342" i="5"/>
  <c r="AN278" i="5"/>
  <c r="AN171" i="5"/>
  <c r="AV450" i="5"/>
  <c r="AV497" i="5"/>
  <c r="AN497" i="5"/>
  <c r="AV489" i="5"/>
  <c r="AN489" i="5"/>
  <c r="AV481" i="5"/>
  <c r="AN481" i="5"/>
  <c r="AV473" i="5"/>
  <c r="AN473" i="5"/>
  <c r="AV465" i="5"/>
  <c r="AN465" i="5"/>
  <c r="AV457" i="5"/>
  <c r="AN457" i="5"/>
  <c r="AV449" i="5"/>
  <c r="AN449" i="5"/>
  <c r="AV441" i="5"/>
  <c r="AN441" i="5"/>
  <c r="AV433" i="5"/>
  <c r="AN433" i="5"/>
  <c r="AV425" i="5"/>
  <c r="AN425" i="5"/>
  <c r="AV417" i="5"/>
  <c r="AN417" i="5"/>
  <c r="AV409" i="5"/>
  <c r="AN409" i="5"/>
  <c r="AV401" i="5"/>
  <c r="AN401" i="5"/>
  <c r="AV393" i="5"/>
  <c r="AN393" i="5"/>
  <c r="AV385" i="5"/>
  <c r="AN385" i="5"/>
  <c r="AV377" i="5"/>
  <c r="AN377" i="5"/>
  <c r="AV369" i="5"/>
  <c r="AN369" i="5"/>
  <c r="AV361" i="5"/>
  <c r="AN361" i="5"/>
  <c r="AV353" i="5"/>
  <c r="AN353" i="5"/>
  <c r="AV345" i="5"/>
  <c r="AN345" i="5"/>
  <c r="AV337" i="5"/>
  <c r="AN337" i="5"/>
  <c r="AV329" i="5"/>
  <c r="AN329" i="5"/>
  <c r="AV321" i="5"/>
  <c r="AN321" i="5"/>
  <c r="AV313" i="5"/>
  <c r="AN313" i="5"/>
  <c r="AV305" i="5"/>
  <c r="AN305" i="5"/>
  <c r="AV297" i="5"/>
  <c r="AN297" i="5"/>
  <c r="AV289" i="5"/>
  <c r="AN289" i="5"/>
  <c r="AV281" i="5"/>
  <c r="AN281" i="5"/>
  <c r="AV273" i="5"/>
  <c r="AN273" i="5"/>
  <c r="AV265" i="5"/>
  <c r="AN265" i="5"/>
  <c r="AV257" i="5"/>
  <c r="AN257" i="5"/>
  <c r="AV249" i="5"/>
  <c r="AN249" i="5"/>
  <c r="AV241" i="5"/>
  <c r="AN241" i="5"/>
  <c r="AV233" i="5"/>
  <c r="AN233" i="5"/>
  <c r="AV225" i="5"/>
  <c r="AV217" i="5"/>
  <c r="AN217" i="5"/>
  <c r="AN209" i="5"/>
  <c r="AV209" i="5"/>
  <c r="AN201" i="5"/>
  <c r="AV201" i="5"/>
  <c r="AN193" i="5"/>
  <c r="AV193" i="5"/>
  <c r="AN185" i="5"/>
  <c r="AV185" i="5"/>
  <c r="AN177" i="5"/>
  <c r="AV177" i="5"/>
  <c r="AN169" i="5"/>
  <c r="AV169" i="5"/>
  <c r="AN161" i="5"/>
  <c r="AV161" i="5"/>
  <c r="AV153" i="5"/>
  <c r="AN153" i="5"/>
  <c r="AV145" i="5"/>
  <c r="AN145" i="5"/>
  <c r="AV137" i="5"/>
  <c r="AN137" i="5"/>
  <c r="AV129" i="5"/>
  <c r="AN129" i="5"/>
  <c r="AV121" i="5"/>
  <c r="AN121" i="5"/>
  <c r="AV113" i="5"/>
  <c r="AN113" i="5"/>
  <c r="AV105" i="5"/>
  <c r="AN105" i="5"/>
  <c r="AW498" i="5"/>
  <c r="AW490" i="5"/>
  <c r="AW482" i="5"/>
  <c r="AW474" i="5"/>
  <c r="AW466" i="5"/>
  <c r="AW458" i="5"/>
  <c r="AW450" i="5"/>
  <c r="AW442" i="5"/>
  <c r="AW434" i="5"/>
  <c r="AW426" i="5"/>
  <c r="AW418" i="5"/>
  <c r="AW410" i="5"/>
  <c r="AW402" i="5"/>
  <c r="AW394" i="5"/>
  <c r="AN462" i="5"/>
  <c r="AN398" i="5"/>
  <c r="AN334" i="5"/>
  <c r="AN270" i="5"/>
  <c r="AN131" i="5"/>
  <c r="AV386" i="5"/>
  <c r="AW390" i="5"/>
  <c r="AW382" i="5"/>
  <c r="AW374" i="5"/>
  <c r="AW366" i="5"/>
  <c r="AW358" i="5"/>
  <c r="AW350" i="5"/>
  <c r="AW334" i="5"/>
  <c r="AW326" i="5"/>
  <c r="AW318" i="5"/>
  <c r="AW310" i="5"/>
  <c r="AW302" i="5"/>
  <c r="AW294" i="5"/>
  <c r="AW286" i="5"/>
  <c r="AW270" i="5"/>
  <c r="AW262" i="5"/>
  <c r="AW254" i="5"/>
  <c r="AW246" i="5"/>
  <c r="AW238" i="5"/>
  <c r="AW230" i="5"/>
  <c r="AW222" i="5"/>
  <c r="AW206" i="5"/>
  <c r="AW198" i="5"/>
  <c r="AW190" i="5"/>
  <c r="AW182" i="5"/>
  <c r="AW174" i="5"/>
  <c r="AW166" i="5"/>
  <c r="AW158" i="5"/>
  <c r="AW142" i="5"/>
  <c r="AW134" i="5"/>
  <c r="AW126" i="5"/>
  <c r="AW118" i="5"/>
  <c r="AW110" i="5"/>
  <c r="AW102" i="5"/>
  <c r="AW389" i="5"/>
  <c r="AW381" i="5"/>
  <c r="AW373" i="5"/>
  <c r="AW365" i="5"/>
  <c r="AW357" i="5"/>
  <c r="AW349" i="5"/>
  <c r="AW341" i="5"/>
  <c r="AW333" i="5"/>
  <c r="AW325" i="5"/>
  <c r="AW317" i="5"/>
  <c r="AW309" i="5"/>
  <c r="AW301" i="5"/>
  <c r="AW293" i="5"/>
  <c r="AW285" i="5"/>
  <c r="AW277" i="5"/>
  <c r="AW269" i="5"/>
  <c r="AW261" i="5"/>
  <c r="AW253" i="5"/>
  <c r="AW245" i="5"/>
  <c r="AW237" i="5"/>
  <c r="AW229" i="5"/>
  <c r="AW221" i="5"/>
  <c r="AW213" i="5"/>
  <c r="AW205" i="5"/>
  <c r="AW197" i="5"/>
  <c r="AW189" i="5"/>
  <c r="AW181" i="5"/>
  <c r="AW173" i="5"/>
  <c r="AW165" i="5"/>
  <c r="AW157" i="5"/>
  <c r="AW149" i="5"/>
  <c r="AW141" i="5"/>
  <c r="AW133" i="5"/>
  <c r="AW125" i="5"/>
  <c r="AW117" i="5"/>
  <c r="AW109" i="5"/>
  <c r="AW101" i="5"/>
  <c r="AW332" i="5"/>
  <c r="AW324" i="5"/>
  <c r="AW316" i="5"/>
  <c r="AW308" i="5"/>
  <c r="AW292" i="5"/>
  <c r="AW284" i="5"/>
  <c r="AW276" i="5"/>
  <c r="AW268" i="5"/>
  <c r="AW260" i="5"/>
  <c r="AW252" i="5"/>
  <c r="AW244" i="5"/>
  <c r="AW228" i="5"/>
  <c r="AW220" i="5"/>
  <c r="AW212" i="5"/>
  <c r="AW204" i="5"/>
  <c r="AW196" i="5"/>
  <c r="AW188" i="5"/>
  <c r="AW180" i="5"/>
  <c r="AW164" i="5"/>
  <c r="AW156" i="5"/>
  <c r="AW148" i="5"/>
  <c r="AW140" i="5"/>
  <c r="AW132" i="5"/>
  <c r="AW124" i="5"/>
  <c r="AW116" i="5"/>
  <c r="AW339" i="5"/>
  <c r="AW331" i="5"/>
  <c r="AW323" i="5"/>
  <c r="AW315" i="5"/>
  <c r="AW307" i="5"/>
  <c r="AW299" i="5"/>
  <c r="AW291" i="5"/>
  <c r="AW283" i="5"/>
  <c r="AW275" i="5"/>
  <c r="AW267" i="5"/>
  <c r="AW259" i="5"/>
  <c r="AW251" i="5"/>
  <c r="AW243" i="5"/>
  <c r="AW235" i="5"/>
  <c r="AW227" i="5"/>
  <c r="AW219" i="5"/>
  <c r="AW211" i="5"/>
  <c r="AW203" i="5"/>
  <c r="AW195" i="5"/>
  <c r="AW187" i="5"/>
  <c r="AW179" i="5"/>
  <c r="AW171" i="5"/>
  <c r="AW163" i="5"/>
  <c r="AW155" i="5"/>
  <c r="AW147" i="5"/>
  <c r="AW139" i="5"/>
  <c r="AW131" i="5"/>
  <c r="AW123" i="5"/>
  <c r="AW115" i="5"/>
  <c r="AW107" i="5"/>
  <c r="AW386" i="5"/>
  <c r="AW378" i="5"/>
  <c r="AW370" i="5"/>
  <c r="AW362" i="5"/>
  <c r="AW354" i="5"/>
  <c r="AW346" i="5"/>
  <c r="AW338" i="5"/>
  <c r="AW330" i="5"/>
  <c r="AW322" i="5"/>
  <c r="AW314" i="5"/>
  <c r="AW306" i="5"/>
  <c r="AW298" i="5"/>
  <c r="AW290" i="5"/>
  <c r="AW282" i="5"/>
  <c r="AW274" i="5"/>
  <c r="AW266" i="5"/>
  <c r="AW258" i="5"/>
  <c r="AW250" i="5"/>
  <c r="AW242" i="5"/>
  <c r="AW234" i="5"/>
  <c r="AW226" i="5"/>
  <c r="AW218" i="5"/>
  <c r="AW210" i="5"/>
  <c r="AW202" i="5"/>
  <c r="AW194" i="5"/>
  <c r="AW186" i="5"/>
  <c r="AW178" i="5"/>
  <c r="AW170" i="5"/>
  <c r="AW162" i="5"/>
  <c r="AW154" i="5"/>
  <c r="AW146" i="5"/>
  <c r="AW138" i="5"/>
  <c r="AW130" i="5"/>
  <c r="AW122" i="5"/>
  <c r="AW114" i="5"/>
  <c r="AW106" i="5"/>
  <c r="AW337" i="5"/>
  <c r="AW329" i="5"/>
  <c r="AW321" i="5"/>
  <c r="AW313" i="5"/>
  <c r="AW305" i="5"/>
  <c r="AW297" i="5"/>
  <c r="AW289" i="5"/>
  <c r="AW281" i="5"/>
  <c r="AW273" i="5"/>
  <c r="AW265" i="5"/>
  <c r="AW257" i="5"/>
  <c r="AW249" i="5"/>
  <c r="AW241" i="5"/>
  <c r="AW233" i="5"/>
  <c r="AW225" i="5"/>
  <c r="AW217" i="5"/>
  <c r="AW209" i="5"/>
  <c r="AW201" i="5"/>
  <c r="AW193" i="5"/>
  <c r="AW185" i="5"/>
  <c r="AW177" i="5"/>
  <c r="AW169" i="5"/>
  <c r="AW161" i="5"/>
  <c r="AW153" i="5"/>
  <c r="AW145" i="5"/>
  <c r="AW137" i="5"/>
  <c r="AW129" i="5"/>
  <c r="AW121" i="5"/>
  <c r="AW113" i="5"/>
  <c r="AW105" i="5"/>
  <c r="AW392" i="5"/>
  <c r="AW376" i="5"/>
  <c r="AW368" i="5"/>
  <c r="AW360" i="5"/>
  <c r="AW352" i="5"/>
  <c r="AW344" i="5"/>
  <c r="AW336" i="5"/>
  <c r="AW328" i="5"/>
  <c r="AW312" i="5"/>
  <c r="AW304" i="5"/>
  <c r="AW296" i="5"/>
  <c r="AW288" i="5"/>
  <c r="AW280" i="5"/>
  <c r="AW272" i="5"/>
  <c r="AW264" i="5"/>
  <c r="AW248" i="5"/>
  <c r="AW240" i="5"/>
  <c r="AW232" i="5"/>
  <c r="AW224" i="5"/>
  <c r="AW216" i="5"/>
  <c r="AW208" i="5"/>
  <c r="AW200" i="5"/>
  <c r="AW184" i="5"/>
  <c r="AW176" i="5"/>
  <c r="AW168" i="5"/>
  <c r="AW160" i="5"/>
  <c r="AW152" i="5"/>
  <c r="AW144" i="5"/>
  <c r="AW136" i="5"/>
  <c r="AW120" i="5"/>
  <c r="AW112" i="5"/>
  <c r="AW104" i="5"/>
  <c r="AU89" i="5"/>
  <c r="AP96" i="5"/>
  <c r="AP88" i="5"/>
  <c r="AP80" i="5"/>
  <c r="AP24" i="5"/>
  <c r="AP8" i="5"/>
  <c r="AR94" i="5"/>
  <c r="AR86" i="5"/>
  <c r="AQ90" i="5"/>
  <c r="AQ82" i="5"/>
  <c r="AP94" i="5"/>
  <c r="AP86" i="5"/>
  <c r="AP78" i="5"/>
  <c r="AQ97" i="5"/>
  <c r="AQ89" i="5"/>
  <c r="AQ81" i="5"/>
  <c r="AR92" i="5"/>
  <c r="AR84" i="5"/>
  <c r="AS95" i="5"/>
  <c r="AS87" i="5"/>
  <c r="AS79" i="5"/>
  <c r="AP93" i="5"/>
  <c r="AP85" i="5"/>
  <c r="AQ96" i="5"/>
  <c r="AQ88" i="5"/>
  <c r="AQ80" i="5"/>
  <c r="AQ72" i="5"/>
  <c r="AQ64" i="5"/>
  <c r="AQ56" i="5"/>
  <c r="AQ32" i="5"/>
  <c r="AR99" i="5"/>
  <c r="AR91" i="5"/>
  <c r="AS94" i="5"/>
  <c r="AS86" i="5"/>
  <c r="AS78" i="5"/>
  <c r="AT98" i="5"/>
  <c r="AT90" i="5"/>
  <c r="AT82" i="5"/>
  <c r="AU93" i="5"/>
  <c r="AU85" i="5"/>
  <c r="AU69" i="5"/>
  <c r="AP100" i="5"/>
  <c r="AP92" i="5"/>
  <c r="AP84" i="5"/>
  <c r="AP4" i="5"/>
  <c r="AQ95" i="5"/>
  <c r="AQ87" i="5"/>
  <c r="AQ79" i="5"/>
  <c r="AR98" i="5"/>
  <c r="AR90" i="5"/>
  <c r="AR82" i="5"/>
  <c r="AS93" i="5"/>
  <c r="AS85" i="5"/>
  <c r="AT97" i="5"/>
  <c r="AT89" i="5"/>
  <c r="AU92" i="5"/>
  <c r="AU84" i="5"/>
  <c r="AP99" i="5"/>
  <c r="AP91" i="5"/>
  <c r="AP83" i="5"/>
  <c r="AP51" i="5"/>
  <c r="AP43" i="5"/>
  <c r="AP27" i="5"/>
  <c r="AP19" i="5"/>
  <c r="AQ94" i="5"/>
  <c r="AQ86" i="5"/>
  <c r="AQ78" i="5"/>
  <c r="AR97" i="5"/>
  <c r="AR89" i="5"/>
  <c r="AS92" i="5"/>
  <c r="AS84" i="5"/>
  <c r="AT96" i="5"/>
  <c r="AT88" i="5"/>
  <c r="AP98" i="5"/>
  <c r="AP90" i="5"/>
  <c r="AP58" i="5"/>
  <c r="AP50" i="5"/>
  <c r="AP42" i="5"/>
  <c r="AQ93" i="5"/>
  <c r="AQ85" i="5"/>
  <c r="AQ69" i="5"/>
  <c r="AR96" i="5"/>
  <c r="AR88" i="5"/>
  <c r="AS99" i="5"/>
  <c r="AS83" i="5"/>
  <c r="AT95" i="5"/>
  <c r="AP97" i="5"/>
  <c r="AP89" i="5"/>
  <c r="AP73" i="5"/>
  <c r="AP65" i="5"/>
  <c r="AP57" i="5"/>
  <c r="AQ100" i="5"/>
  <c r="AQ92" i="5"/>
  <c r="AQ84" i="5"/>
  <c r="AR95" i="5"/>
  <c r="AR87" i="5"/>
  <c r="AS98" i="5"/>
  <c r="AS90" i="5"/>
  <c r="AS82" i="5"/>
  <c r="AT94" i="5"/>
  <c r="AT86" i="5"/>
  <c r="AT78" i="5"/>
  <c r="AT70" i="5"/>
  <c r="AU97" i="5"/>
  <c r="AU81" i="5"/>
  <c r="AQ99" i="5"/>
  <c r="AQ91" i="5"/>
  <c r="AQ83" i="5"/>
  <c r="AR78" i="5"/>
  <c r="AS97" i="5"/>
  <c r="AS89" i="5"/>
  <c r="AS81" i="5"/>
  <c r="AT93" i="5"/>
  <c r="AT85" i="5"/>
  <c r="AU96" i="5"/>
  <c r="AU88" i="5"/>
  <c r="AP95" i="5"/>
  <c r="AP87" i="5"/>
  <c r="AP79" i="5"/>
  <c r="AP71" i="5"/>
  <c r="AR93" i="5"/>
  <c r="AR85" i="5"/>
  <c r="AR69" i="5"/>
  <c r="AS96" i="5"/>
  <c r="AS88" i="5"/>
  <c r="AT92" i="5"/>
  <c r="AT84" i="5"/>
  <c r="AU99" i="5"/>
  <c r="AU91" i="5"/>
  <c r="AU83" i="5"/>
  <c r="AU98" i="5"/>
  <c r="AU90" i="5"/>
  <c r="AU82" i="5"/>
  <c r="AT69" i="5"/>
  <c r="AU95" i="5"/>
  <c r="AU87" i="5"/>
  <c r="AU79" i="5"/>
  <c r="AT99" i="5"/>
  <c r="AT91" i="5"/>
  <c r="AU94" i="5"/>
  <c r="AU86" i="5"/>
  <c r="AU78" i="5"/>
  <c r="J3" i="5"/>
  <c r="D82" i="5"/>
  <c r="D50" i="5"/>
  <c r="D497" i="5"/>
  <c r="D489" i="5"/>
  <c r="D481" i="5"/>
  <c r="D473" i="5"/>
  <c r="D465" i="5"/>
  <c r="D457" i="5"/>
  <c r="D449" i="5"/>
  <c r="D441" i="5"/>
  <c r="D433" i="5"/>
  <c r="D425" i="5"/>
  <c r="D417" i="5"/>
  <c r="D409" i="5"/>
  <c r="D401" i="5"/>
  <c r="D393" i="5"/>
  <c r="D385" i="5"/>
  <c r="D377" i="5"/>
  <c r="D369" i="5"/>
  <c r="D361" i="5"/>
  <c r="D353" i="5"/>
  <c r="D345" i="5"/>
  <c r="D337" i="5"/>
  <c r="D329" i="5"/>
  <c r="D321" i="5"/>
  <c r="D313" i="5"/>
  <c r="D305" i="5"/>
  <c r="D297" i="5"/>
  <c r="D97" i="5"/>
  <c r="D89" i="5"/>
  <c r="D81" i="5"/>
  <c r="D73" i="5"/>
  <c r="D65" i="5"/>
  <c r="D57" i="5"/>
  <c r="D49" i="5"/>
  <c r="D41" i="5"/>
  <c r="D33" i="5"/>
  <c r="D25" i="5"/>
  <c r="D17" i="5"/>
  <c r="D9" i="5"/>
  <c r="G498" i="5"/>
  <c r="G490" i="5"/>
  <c r="G482" i="5"/>
  <c r="G474" i="5"/>
  <c r="G466" i="5"/>
  <c r="G458" i="5"/>
  <c r="G450" i="5"/>
  <c r="G442" i="5"/>
  <c r="G434" i="5"/>
  <c r="G426" i="5"/>
  <c r="G418" i="5"/>
  <c r="G410" i="5"/>
  <c r="G402" i="5"/>
  <c r="G394" i="5"/>
  <c r="G386" i="5"/>
  <c r="G378" i="5"/>
  <c r="G370" i="5"/>
  <c r="G362" i="5"/>
  <c r="G354" i="5"/>
  <c r="G346" i="5"/>
  <c r="G338" i="5"/>
  <c r="G330" i="5"/>
  <c r="G322" i="5"/>
  <c r="G314" i="5"/>
  <c r="G306" i="5"/>
  <c r="G298" i="5"/>
  <c r="G290" i="5"/>
  <c r="G282" i="5"/>
  <c r="G274" i="5"/>
  <c r="G266" i="5"/>
  <c r="G258" i="5"/>
  <c r="G250" i="5"/>
  <c r="G242" i="5"/>
  <c r="G234" i="5"/>
  <c r="G226" i="5"/>
  <c r="G218" i="5"/>
  <c r="G210" i="5"/>
  <c r="G202" i="5"/>
  <c r="G194" i="5"/>
  <c r="G186" i="5"/>
  <c r="G178" i="5"/>
  <c r="G170" i="5"/>
  <c r="G162" i="5"/>
  <c r="G154" i="5"/>
  <c r="G146" i="5"/>
  <c r="G138" i="5"/>
  <c r="G130" i="5"/>
  <c r="G122" i="5"/>
  <c r="G114" i="5"/>
  <c r="G106" i="5"/>
  <c r="G98" i="5"/>
  <c r="G90" i="5"/>
  <c r="G82" i="5"/>
  <c r="G74" i="5"/>
  <c r="G66" i="5"/>
  <c r="G58" i="5"/>
  <c r="G50" i="5"/>
  <c r="G42" i="5"/>
  <c r="G34" i="5"/>
  <c r="G26" i="5"/>
  <c r="G18" i="5"/>
  <c r="G10" i="5"/>
  <c r="BK13" i="4"/>
  <c r="BC13" i="5" s="1"/>
  <c r="D289" i="5"/>
  <c r="D281" i="5"/>
  <c r="D273" i="5"/>
  <c r="D265" i="5"/>
  <c r="D257" i="5"/>
  <c r="D249" i="5"/>
  <c r="D241" i="5"/>
  <c r="D233" i="5"/>
  <c r="D225" i="5"/>
  <c r="D217" i="5"/>
  <c r="D209" i="5"/>
  <c r="D201" i="5"/>
  <c r="D193" i="5"/>
  <c r="D185" i="5"/>
  <c r="D177" i="5"/>
  <c r="D169" i="5"/>
  <c r="D161" i="5"/>
  <c r="D153" i="5"/>
  <c r="D145" i="5"/>
  <c r="D137" i="5"/>
  <c r="D129" i="5"/>
  <c r="D121" i="5"/>
  <c r="G496" i="5"/>
  <c r="G488" i="5"/>
  <c r="G480" i="5"/>
  <c r="G472" i="5"/>
  <c r="G464" i="5"/>
  <c r="G456" i="5"/>
  <c r="G448" i="5"/>
  <c r="G440" i="5"/>
  <c r="G432" i="5"/>
  <c r="G424" i="5"/>
  <c r="G416" i="5"/>
  <c r="G408" i="5"/>
  <c r="G400" i="5"/>
  <c r="G392" i="5"/>
  <c r="G384" i="5"/>
  <c r="G376" i="5"/>
  <c r="G368" i="5"/>
  <c r="G360" i="5"/>
  <c r="G352" i="5"/>
  <c r="G344" i="5"/>
  <c r="G336" i="5"/>
  <c r="G328" i="5"/>
  <c r="G320" i="5"/>
  <c r="G312" i="5"/>
  <c r="G304" i="5"/>
  <c r="G296" i="5"/>
  <c r="G288" i="5"/>
  <c r="G280" i="5"/>
  <c r="G272" i="5"/>
  <c r="G264" i="5"/>
  <c r="G256" i="5"/>
  <c r="G248" i="5"/>
  <c r="G240" i="5"/>
  <c r="G232" i="5"/>
  <c r="G224" i="5"/>
  <c r="G216" i="5"/>
  <c r="G208" i="5"/>
  <c r="G200" i="5"/>
  <c r="G192" i="5"/>
  <c r="G184" i="5"/>
  <c r="G176" i="5"/>
  <c r="G168" i="5"/>
  <c r="G160" i="5"/>
  <c r="G152" i="5"/>
  <c r="G144" i="5"/>
  <c r="G136" i="5"/>
  <c r="G128" i="5"/>
  <c r="G120" i="5"/>
  <c r="G112" i="5"/>
  <c r="G104" i="5"/>
  <c r="G96" i="5"/>
  <c r="G88" i="5"/>
  <c r="G80" i="5"/>
  <c r="G72" i="5"/>
  <c r="G64" i="5"/>
  <c r="G56" i="5"/>
  <c r="G48" i="5"/>
  <c r="G40" i="5"/>
  <c r="G32" i="5"/>
  <c r="G24" i="5"/>
  <c r="G16" i="5"/>
  <c r="G8" i="5"/>
  <c r="J2" i="5"/>
  <c r="G254" i="5"/>
  <c r="G238" i="5"/>
  <c r="D493" i="5"/>
  <c r="D429" i="5"/>
  <c r="D349" i="5"/>
  <c r="D205" i="5"/>
  <c r="D133" i="5"/>
  <c r="D498" i="5"/>
  <c r="D490" i="5"/>
  <c r="D482" i="5"/>
  <c r="D474" i="5"/>
  <c r="D458" i="5"/>
  <c r="D450" i="5"/>
  <c r="D442" i="5"/>
  <c r="D434" i="5"/>
  <c r="D426" i="5"/>
  <c r="D418" i="5"/>
  <c r="D410" i="5"/>
  <c r="D394" i="5"/>
  <c r="D386" i="5"/>
  <c r="D378" i="5"/>
  <c r="D370" i="5"/>
  <c r="D362" i="5"/>
  <c r="D354" i="5"/>
  <c r="D346" i="5"/>
  <c r="D330" i="5"/>
  <c r="D322" i="5"/>
  <c r="D314" i="5"/>
  <c r="D306" i="5"/>
  <c r="D298" i="5"/>
  <c r="D290" i="5"/>
  <c r="D282" i="5"/>
  <c r="D266" i="5"/>
  <c r="D258" i="5"/>
  <c r="D250" i="5"/>
  <c r="D242" i="5"/>
  <c r="D496" i="5"/>
  <c r="D488" i="5"/>
  <c r="D480" i="5"/>
  <c r="D472" i="5"/>
  <c r="D464" i="5"/>
  <c r="D456" i="5"/>
  <c r="D448" i="5"/>
  <c r="D440" i="5"/>
  <c r="D432" i="5"/>
  <c r="D424" i="5"/>
  <c r="D416" i="5"/>
  <c r="D408" i="5"/>
  <c r="D400" i="5"/>
  <c r="D4" i="5"/>
  <c r="M3" i="5"/>
  <c r="D500" i="5"/>
  <c r="D492" i="5"/>
  <c r="D484" i="5"/>
  <c r="D476" i="5"/>
  <c r="D468" i="5"/>
  <c r="D460" i="5"/>
  <c r="D452" i="5"/>
  <c r="D444" i="5"/>
  <c r="D436" i="5"/>
  <c r="D428" i="5"/>
  <c r="D420" i="5"/>
  <c r="D412" i="5"/>
  <c r="D404" i="5"/>
  <c r="D396" i="5"/>
  <c r="D388" i="5"/>
  <c r="D380" i="5"/>
  <c r="D372" i="5"/>
  <c r="D364" i="5"/>
  <c r="D356" i="5"/>
  <c r="D348" i="5"/>
  <c r="D340" i="5"/>
  <c r="D332" i="5"/>
  <c r="D324" i="5"/>
  <c r="D316" i="5"/>
  <c r="D308" i="5"/>
  <c r="D300" i="5"/>
  <c r="D292" i="5"/>
  <c r="D284" i="5"/>
  <c r="D276" i="5"/>
  <c r="D268" i="5"/>
  <c r="D260" i="5"/>
  <c r="D252" i="5"/>
  <c r="D244" i="5"/>
  <c r="D236" i="5"/>
  <c r="D228" i="5"/>
  <c r="D220" i="5"/>
  <c r="D212" i="5"/>
  <c r="D204" i="5"/>
  <c r="D196" i="5"/>
  <c r="D188" i="5"/>
  <c r="D180" i="5"/>
  <c r="D172" i="5"/>
  <c r="D164" i="5"/>
  <c r="D156" i="5"/>
  <c r="D148" i="5"/>
  <c r="D140" i="5"/>
  <c r="D132" i="5"/>
  <c r="D124" i="5"/>
  <c r="D116" i="5"/>
  <c r="D108" i="5"/>
  <c r="D100" i="5"/>
  <c r="D92" i="5"/>
  <c r="D84" i="5"/>
  <c r="D76" i="5"/>
  <c r="D68" i="5"/>
  <c r="D60" i="5"/>
  <c r="D52" i="5"/>
  <c r="D44" i="5"/>
  <c r="D36" i="5"/>
  <c r="D28" i="5"/>
  <c r="D20" i="5"/>
  <c r="D12" i="5"/>
  <c r="D99" i="5"/>
  <c r="D91" i="5"/>
  <c r="D83" i="5"/>
  <c r="D75" i="5"/>
  <c r="D67" i="5"/>
  <c r="D59" i="5"/>
  <c r="D51" i="5"/>
  <c r="D43" i="5"/>
  <c r="D35" i="5"/>
  <c r="D27" i="5"/>
  <c r="D19" i="5"/>
  <c r="D11" i="5"/>
  <c r="D3" i="5"/>
  <c r="D93" i="5"/>
  <c r="D85" i="5"/>
  <c r="D77" i="5"/>
  <c r="D69" i="5"/>
  <c r="D61" i="5"/>
  <c r="D53" i="5"/>
  <c r="D45" i="5"/>
  <c r="D37" i="5"/>
  <c r="D29" i="5"/>
  <c r="D21" i="5"/>
  <c r="D13" i="5"/>
  <c r="D454" i="5"/>
  <c r="D310" i="5"/>
  <c r="D262" i="5"/>
  <c r="G395" i="5"/>
  <c r="G363" i="5"/>
  <c r="G331" i="5"/>
  <c r="G299" i="5"/>
  <c r="D499" i="5"/>
  <c r="D491" i="5"/>
  <c r="D483" i="5"/>
  <c r="D475" i="5"/>
  <c r="D467" i="5"/>
  <c r="D459" i="5"/>
  <c r="D451" i="5"/>
  <c r="D443" i="5"/>
  <c r="D435" i="5"/>
  <c r="D427" i="5"/>
  <c r="D419" i="5"/>
  <c r="D411" i="5"/>
  <c r="D403" i="5"/>
  <c r="D395" i="5"/>
  <c r="D387" i="5"/>
  <c r="D379" i="5"/>
  <c r="D371" i="5"/>
  <c r="D363" i="5"/>
  <c r="D355" i="5"/>
  <c r="D347" i="5"/>
  <c r="D339" i="5"/>
  <c r="D331" i="5"/>
  <c r="D323" i="5"/>
  <c r="D315" i="5"/>
  <c r="D307" i="5"/>
  <c r="D299" i="5"/>
  <c r="D291" i="5"/>
  <c r="D283" i="5"/>
  <c r="D275" i="5"/>
  <c r="D267" i="5"/>
  <c r="D259" i="5"/>
  <c r="D251" i="5"/>
  <c r="D243" i="5"/>
  <c r="D235" i="5"/>
  <c r="D227" i="5"/>
  <c r="D219" i="5"/>
  <c r="D211" i="5"/>
  <c r="D203" i="5"/>
  <c r="D195" i="5"/>
  <c r="D187" i="5"/>
  <c r="D179" i="5"/>
  <c r="D171" i="5"/>
  <c r="D163" i="5"/>
  <c r="D155" i="5"/>
  <c r="D147" i="5"/>
  <c r="D139" i="5"/>
  <c r="D131" i="5"/>
  <c r="D123" i="5"/>
  <c r="D115" i="5"/>
  <c r="D107" i="5"/>
  <c r="G267" i="5"/>
  <c r="G235" i="5"/>
  <c r="G203" i="5"/>
  <c r="G171" i="5"/>
  <c r="G139" i="5"/>
  <c r="G107" i="5"/>
  <c r="G75" i="5"/>
  <c r="G59" i="5"/>
  <c r="G43" i="5"/>
  <c r="G27" i="5"/>
  <c r="G11" i="5"/>
  <c r="V493" i="4"/>
  <c r="AQ493" i="4" s="1"/>
  <c r="V485" i="4"/>
  <c r="AQ485" i="4" s="1"/>
  <c r="V477" i="4"/>
  <c r="AQ477" i="4" s="1"/>
  <c r="V469" i="4"/>
  <c r="AQ469" i="4" s="1"/>
  <c r="V461" i="4"/>
  <c r="AQ461" i="4" s="1"/>
  <c r="V453" i="4"/>
  <c r="AQ453" i="4" s="1"/>
  <c r="V445" i="4"/>
  <c r="AQ445" i="4" s="1"/>
  <c r="V437" i="4"/>
  <c r="AQ437" i="4" s="1"/>
  <c r="V429" i="4"/>
  <c r="AQ429" i="4" s="1"/>
  <c r="V421" i="4"/>
  <c r="AQ421" i="4" s="1"/>
  <c r="V413" i="4"/>
  <c r="AQ413" i="4" s="1"/>
  <c r="V405" i="4"/>
  <c r="AQ405" i="4" s="1"/>
  <c r="V397" i="4"/>
  <c r="AQ397" i="4" s="1"/>
  <c r="V389" i="4"/>
  <c r="AQ389" i="4" s="1"/>
  <c r="V381" i="4"/>
  <c r="AQ381" i="4" s="1"/>
  <c r="V373" i="4"/>
  <c r="AQ373" i="4" s="1"/>
  <c r="V365" i="4"/>
  <c r="AQ365" i="4" s="1"/>
  <c r="V357" i="4"/>
  <c r="AQ357" i="4" s="1"/>
  <c r="V349" i="4"/>
  <c r="AQ349" i="4" s="1"/>
  <c r="V341" i="4"/>
  <c r="AQ341" i="4" s="1"/>
  <c r="V333" i="4"/>
  <c r="AQ333" i="4" s="1"/>
  <c r="V325" i="4"/>
  <c r="AQ325" i="4" s="1"/>
  <c r="V317" i="4"/>
  <c r="AQ317" i="4" s="1"/>
  <c r="V309" i="4"/>
  <c r="AQ309" i="4" s="1"/>
  <c r="V301" i="4"/>
  <c r="AQ301" i="4" s="1"/>
  <c r="V293" i="4"/>
  <c r="AQ293" i="4" s="1"/>
  <c r="V285" i="4"/>
  <c r="AQ285" i="4" s="1"/>
  <c r="V277" i="4"/>
  <c r="AQ277" i="4" s="1"/>
  <c r="V269" i="4"/>
  <c r="AQ269" i="4" s="1"/>
  <c r="V261" i="4"/>
  <c r="AQ261" i="4" s="1"/>
  <c r="V253" i="4"/>
  <c r="AQ253" i="4" s="1"/>
  <c r="V245" i="4"/>
  <c r="AQ245" i="4" s="1"/>
  <c r="V237" i="4"/>
  <c r="AQ237" i="4" s="1"/>
  <c r="V229" i="4"/>
  <c r="AQ229" i="4" s="1"/>
  <c r="V221" i="4"/>
  <c r="AQ221" i="4" s="1"/>
  <c r="V213" i="4"/>
  <c r="AQ213" i="4" s="1"/>
  <c r="V205" i="4"/>
  <c r="AQ205" i="4" s="1"/>
  <c r="V197" i="4"/>
  <c r="AQ197" i="4" s="1"/>
  <c r="V189" i="4"/>
  <c r="AQ189" i="4" s="1"/>
  <c r="V181" i="4"/>
  <c r="AQ181" i="4" s="1"/>
  <c r="V173" i="4"/>
  <c r="AQ173" i="4" s="1"/>
  <c r="V165" i="4"/>
  <c r="AQ165" i="4" s="1"/>
  <c r="V157" i="4"/>
  <c r="AQ157" i="4" s="1"/>
  <c r="V149" i="4"/>
  <c r="AQ149" i="4" s="1"/>
  <c r="V141" i="4"/>
  <c r="AQ141" i="4" s="1"/>
  <c r="V133" i="4"/>
  <c r="AQ133" i="4" s="1"/>
  <c r="V125" i="4"/>
  <c r="AQ125" i="4" s="1"/>
  <c r="V117" i="4"/>
  <c r="AQ117" i="4" s="1"/>
  <c r="V109" i="4"/>
  <c r="AQ109" i="4" s="1"/>
  <c r="V101" i="4"/>
  <c r="AQ101" i="4" s="1"/>
  <c r="V93" i="4"/>
  <c r="AQ93" i="4" s="1"/>
  <c r="V85" i="4"/>
  <c r="AQ85" i="4" s="1"/>
  <c r="V77" i="4"/>
  <c r="AQ77" i="4" s="1"/>
  <c r="V69" i="4"/>
  <c r="AQ69" i="4" s="1"/>
  <c r="V61" i="4"/>
  <c r="V53" i="4"/>
  <c r="V45" i="4"/>
  <c r="V37" i="4"/>
  <c r="V29" i="4"/>
  <c r="V21" i="4"/>
  <c r="V5" i="4"/>
  <c r="AQ5" i="4" s="1"/>
  <c r="V498" i="4"/>
  <c r="AQ498" i="4" s="1"/>
  <c r="V490" i="4"/>
  <c r="AQ490" i="4" s="1"/>
  <c r="V482" i="4"/>
  <c r="AQ482" i="4" s="1"/>
  <c r="V474" i="4"/>
  <c r="AQ474" i="4" s="1"/>
  <c r="V466" i="4"/>
  <c r="AQ466" i="4" s="1"/>
  <c r="V458" i="4"/>
  <c r="AQ458" i="4" s="1"/>
  <c r="V450" i="4"/>
  <c r="AQ450" i="4" s="1"/>
  <c r="V442" i="4"/>
  <c r="AQ442" i="4" s="1"/>
  <c r="V434" i="4"/>
  <c r="AQ434" i="4" s="1"/>
  <c r="V426" i="4"/>
  <c r="AQ426" i="4" s="1"/>
  <c r="V418" i="4"/>
  <c r="AQ418" i="4" s="1"/>
  <c r="V410" i="4"/>
  <c r="AQ410" i="4" s="1"/>
  <c r="V402" i="4"/>
  <c r="AQ402" i="4" s="1"/>
  <c r="V394" i="4"/>
  <c r="AQ394" i="4" s="1"/>
  <c r="V386" i="4"/>
  <c r="AQ386" i="4" s="1"/>
  <c r="V378" i="4"/>
  <c r="AQ378" i="4" s="1"/>
  <c r="V370" i="4"/>
  <c r="AQ370" i="4" s="1"/>
  <c r="V362" i="4"/>
  <c r="AQ362" i="4" s="1"/>
  <c r="V354" i="4"/>
  <c r="AQ354" i="4" s="1"/>
  <c r="V346" i="4"/>
  <c r="AQ346" i="4" s="1"/>
  <c r="V338" i="4"/>
  <c r="AQ338" i="4" s="1"/>
  <c r="V330" i="4"/>
  <c r="AQ330" i="4" s="1"/>
  <c r="V322" i="4"/>
  <c r="AQ322" i="4" s="1"/>
  <c r="V314" i="4"/>
  <c r="AQ314" i="4" s="1"/>
  <c r="V306" i="4"/>
  <c r="AQ306" i="4" s="1"/>
  <c r="V298" i="4"/>
  <c r="AQ298" i="4" s="1"/>
  <c r="V290" i="4"/>
  <c r="AQ290" i="4" s="1"/>
  <c r="V282" i="4"/>
  <c r="AQ282" i="4" s="1"/>
  <c r="V274" i="4"/>
  <c r="AQ274" i="4" s="1"/>
  <c r="V266" i="4"/>
  <c r="AQ266" i="4" s="1"/>
  <c r="V258" i="4"/>
  <c r="AQ258" i="4" s="1"/>
  <c r="V250" i="4"/>
  <c r="AQ250" i="4" s="1"/>
  <c r="V242" i="4"/>
  <c r="AQ242" i="4" s="1"/>
  <c r="V234" i="4"/>
  <c r="AQ234" i="4" s="1"/>
  <c r="V226" i="4"/>
  <c r="AQ226" i="4" s="1"/>
  <c r="V218" i="4"/>
  <c r="AQ218" i="4" s="1"/>
  <c r="V210" i="4"/>
  <c r="AQ210" i="4" s="1"/>
  <c r="V202" i="4"/>
  <c r="AQ202" i="4" s="1"/>
  <c r="V194" i="4"/>
  <c r="AQ194" i="4" s="1"/>
  <c r="V186" i="4"/>
  <c r="AQ186" i="4" s="1"/>
  <c r="V178" i="4"/>
  <c r="AQ178" i="4" s="1"/>
  <c r="V170" i="4"/>
  <c r="AQ170" i="4" s="1"/>
  <c r="V162" i="4"/>
  <c r="AQ162" i="4" s="1"/>
  <c r="V154" i="4"/>
  <c r="AQ154" i="4" s="1"/>
  <c r="V146" i="4"/>
  <c r="AQ146" i="4" s="1"/>
  <c r="V138" i="4"/>
  <c r="AQ138" i="4" s="1"/>
  <c r="V130" i="4"/>
  <c r="AQ130" i="4" s="1"/>
  <c r="V122" i="4"/>
  <c r="AQ122" i="4" s="1"/>
  <c r="V114" i="4"/>
  <c r="AQ114" i="4" s="1"/>
  <c r="V106" i="4"/>
  <c r="AQ106" i="4" s="1"/>
  <c r="V98" i="4"/>
  <c r="AQ98" i="4" s="1"/>
  <c r="V90" i="4"/>
  <c r="AQ90" i="4" s="1"/>
  <c r="V82" i="4"/>
  <c r="V74" i="4"/>
  <c r="AQ74" i="4" s="1"/>
  <c r="V66" i="4"/>
  <c r="AQ66" i="4" s="1"/>
  <c r="V58" i="4"/>
  <c r="V50" i="4"/>
  <c r="V42" i="4"/>
  <c r="V34" i="4"/>
  <c r="V26" i="4"/>
  <c r="AQ26" i="4" s="1"/>
  <c r="V10" i="4"/>
  <c r="V390" i="4"/>
  <c r="AQ390" i="4" s="1"/>
  <c r="V382" i="4"/>
  <c r="AQ382" i="4" s="1"/>
  <c r="V374" i="4"/>
  <c r="AQ374" i="4" s="1"/>
  <c r="V366" i="4"/>
  <c r="AQ366" i="4" s="1"/>
  <c r="V358" i="4"/>
  <c r="AQ358" i="4" s="1"/>
  <c r="V350" i="4"/>
  <c r="AQ350" i="4" s="1"/>
  <c r="V342" i="4"/>
  <c r="AQ342" i="4" s="1"/>
  <c r="V334" i="4"/>
  <c r="AQ334" i="4" s="1"/>
  <c r="V326" i="4"/>
  <c r="AQ326" i="4" s="1"/>
  <c r="V318" i="4"/>
  <c r="AQ318" i="4" s="1"/>
  <c r="V310" i="4"/>
  <c r="AQ310" i="4" s="1"/>
  <c r="V302" i="4"/>
  <c r="AQ302" i="4" s="1"/>
  <c r="V294" i="4"/>
  <c r="AQ294" i="4" s="1"/>
  <c r="V286" i="4"/>
  <c r="AQ286" i="4" s="1"/>
  <c r="V278" i="4"/>
  <c r="AQ278" i="4" s="1"/>
  <c r="V270" i="4"/>
  <c r="AQ270" i="4" s="1"/>
  <c r="V262" i="4"/>
  <c r="AQ262" i="4" s="1"/>
  <c r="V254" i="4"/>
  <c r="AQ254" i="4" s="1"/>
  <c r="V246" i="4"/>
  <c r="AQ246" i="4" s="1"/>
  <c r="V238" i="4"/>
  <c r="AQ238" i="4" s="1"/>
  <c r="V230" i="4"/>
  <c r="AQ230" i="4" s="1"/>
  <c r="V222" i="4"/>
  <c r="AQ222" i="4" s="1"/>
  <c r="V214" i="4"/>
  <c r="AQ214" i="4" s="1"/>
  <c r="V206" i="4"/>
  <c r="AQ206" i="4" s="1"/>
  <c r="V198" i="4"/>
  <c r="AQ198" i="4" s="1"/>
  <c r="V190" i="4"/>
  <c r="AQ190" i="4" s="1"/>
  <c r="V182" i="4"/>
  <c r="AQ182" i="4" s="1"/>
  <c r="D5" i="4"/>
  <c r="G95" i="4"/>
  <c r="G87" i="4"/>
  <c r="G79" i="4"/>
  <c r="G71" i="4"/>
  <c r="G63" i="4"/>
  <c r="G55" i="4"/>
  <c r="G47" i="4"/>
  <c r="G39" i="4"/>
  <c r="G31" i="4"/>
  <c r="G23" i="4"/>
  <c r="G15" i="4"/>
  <c r="G7" i="4"/>
  <c r="D93" i="4"/>
  <c r="D85" i="4"/>
  <c r="D77" i="4"/>
  <c r="D69" i="4"/>
  <c r="D61" i="4"/>
  <c r="D53" i="4"/>
  <c r="D45" i="4"/>
  <c r="D37" i="4"/>
  <c r="D29" i="4"/>
  <c r="D21" i="4"/>
  <c r="D13" i="4"/>
  <c r="D101" i="4"/>
  <c r="D493" i="4"/>
  <c r="D485" i="4"/>
  <c r="D477" i="4"/>
  <c r="D469" i="4"/>
  <c r="D461" i="4"/>
  <c r="D453" i="4"/>
  <c r="D445" i="4"/>
  <c r="D437" i="4"/>
  <c r="D429" i="4"/>
  <c r="D421" i="4"/>
  <c r="D413" i="4"/>
  <c r="D405" i="4"/>
  <c r="D397" i="4"/>
  <c r="D389" i="4"/>
  <c r="D381" i="4"/>
  <c r="D373" i="4"/>
  <c r="D365" i="4"/>
  <c r="D357" i="4"/>
  <c r="D349" i="4"/>
  <c r="D341" i="4"/>
  <c r="D333" i="4"/>
  <c r="D325" i="4"/>
  <c r="D317" i="4"/>
  <c r="D309" i="4"/>
  <c r="D301" i="4"/>
  <c r="D293" i="4"/>
  <c r="D285" i="4"/>
  <c r="D277" i="4"/>
  <c r="D269" i="4"/>
  <c r="D261" i="4"/>
  <c r="D253" i="4"/>
  <c r="D245" i="4"/>
  <c r="D237" i="4"/>
  <c r="D229" i="4"/>
  <c r="D221" i="4"/>
  <c r="D213" i="4"/>
  <c r="D205" i="4"/>
  <c r="D197" i="4"/>
  <c r="D189" i="4"/>
  <c r="D181" i="4"/>
  <c r="D173" i="4"/>
  <c r="D165" i="4"/>
  <c r="D157" i="4"/>
  <c r="D149" i="4"/>
  <c r="D141" i="4"/>
  <c r="D133" i="4"/>
  <c r="D125" i="4"/>
  <c r="D117" i="4"/>
  <c r="D109" i="4"/>
  <c r="V500" i="4"/>
  <c r="AQ500" i="4" s="1"/>
  <c r="V492" i="4"/>
  <c r="AQ492" i="4" s="1"/>
  <c r="V484" i="4"/>
  <c r="AQ484" i="4" s="1"/>
  <c r="V476" i="4"/>
  <c r="AQ476" i="4" s="1"/>
  <c r="V468" i="4"/>
  <c r="AQ468" i="4" s="1"/>
  <c r="V460" i="4"/>
  <c r="AQ460" i="4" s="1"/>
  <c r="V452" i="4"/>
  <c r="AQ452" i="4" s="1"/>
  <c r="V444" i="4"/>
  <c r="AQ444" i="4" s="1"/>
  <c r="V436" i="4"/>
  <c r="AQ436" i="4" s="1"/>
  <c r="V428" i="4"/>
  <c r="AQ428" i="4" s="1"/>
  <c r="V420" i="4"/>
  <c r="AQ420" i="4" s="1"/>
  <c r="V412" i="4"/>
  <c r="AQ412" i="4" s="1"/>
  <c r="V404" i="4"/>
  <c r="AQ404" i="4" s="1"/>
  <c r="V396" i="4"/>
  <c r="AQ396" i="4" s="1"/>
  <c r="V388" i="4"/>
  <c r="AQ388" i="4" s="1"/>
  <c r="V380" i="4"/>
  <c r="AQ380" i="4" s="1"/>
  <c r="V372" i="4"/>
  <c r="AQ372" i="4" s="1"/>
  <c r="V364" i="4"/>
  <c r="AQ364" i="4" s="1"/>
  <c r="V356" i="4"/>
  <c r="AQ356" i="4" s="1"/>
  <c r="V348" i="4"/>
  <c r="AQ348" i="4" s="1"/>
  <c r="V340" i="4"/>
  <c r="AQ340" i="4" s="1"/>
  <c r="V332" i="4"/>
  <c r="AQ332" i="4" s="1"/>
  <c r="V324" i="4"/>
  <c r="AQ324" i="4" s="1"/>
  <c r="V316" i="4"/>
  <c r="AQ316" i="4" s="1"/>
  <c r="V308" i="4"/>
  <c r="AQ308" i="4" s="1"/>
  <c r="V300" i="4"/>
  <c r="AQ300" i="4" s="1"/>
  <c r="V292" i="4"/>
  <c r="AQ292" i="4" s="1"/>
  <c r="V284" i="4"/>
  <c r="AQ284" i="4" s="1"/>
  <c r="V276" i="4"/>
  <c r="AQ276" i="4" s="1"/>
  <c r="V268" i="4"/>
  <c r="AQ268" i="4" s="1"/>
  <c r="V260" i="4"/>
  <c r="AQ260" i="4" s="1"/>
  <c r="V252" i="4"/>
  <c r="AQ252" i="4" s="1"/>
  <c r="V244" i="4"/>
  <c r="AQ244" i="4" s="1"/>
  <c r="V236" i="4"/>
  <c r="AQ236" i="4" s="1"/>
  <c r="V228" i="4"/>
  <c r="AQ228" i="4" s="1"/>
  <c r="V220" i="4"/>
  <c r="AQ220" i="4" s="1"/>
  <c r="V212" i="4"/>
  <c r="AQ212" i="4" s="1"/>
  <c r="V204" i="4"/>
  <c r="AQ204" i="4" s="1"/>
  <c r="V196" i="4"/>
  <c r="AQ196" i="4" s="1"/>
  <c r="V188" i="4"/>
  <c r="AQ188" i="4" s="1"/>
  <c r="V180" i="4"/>
  <c r="AQ180" i="4" s="1"/>
  <c r="V172" i="4"/>
  <c r="AQ172" i="4" s="1"/>
  <c r="V164" i="4"/>
  <c r="AQ164" i="4" s="1"/>
  <c r="V156" i="4"/>
  <c r="AQ156" i="4" s="1"/>
  <c r="V148" i="4"/>
  <c r="AQ148" i="4" s="1"/>
  <c r="V140" i="4"/>
  <c r="AQ140" i="4" s="1"/>
  <c r="V132" i="4"/>
  <c r="AQ132" i="4" s="1"/>
  <c r="V124" i="4"/>
  <c r="AQ124" i="4" s="1"/>
  <c r="V116" i="4"/>
  <c r="AQ116" i="4" s="1"/>
  <c r="V108" i="4"/>
  <c r="AQ108" i="4" s="1"/>
  <c r="V92" i="4"/>
  <c r="AQ92" i="4" s="1"/>
  <c r="V84" i="4"/>
  <c r="V76" i="4"/>
  <c r="AQ76" i="4" s="1"/>
  <c r="V68" i="4"/>
  <c r="AQ68" i="4" s="1"/>
  <c r="V60" i="4"/>
  <c r="V52" i="4"/>
  <c r="V44" i="4"/>
  <c r="V36" i="4"/>
  <c r="V28" i="4"/>
  <c r="V20" i="4"/>
  <c r="V12" i="4"/>
  <c r="V4" i="4"/>
  <c r="AQ4" i="4" s="1"/>
  <c r="S182" i="4"/>
  <c r="AN182" i="4" s="1"/>
  <c r="D4" i="4"/>
  <c r="S190" i="4"/>
  <c r="AN190" i="4" s="1"/>
  <c r="D84" i="4"/>
  <c r="D44" i="4"/>
  <c r="D500" i="4"/>
  <c r="D476" i="4"/>
  <c r="D436" i="4"/>
  <c r="D404" i="4"/>
  <c r="D364" i="4"/>
  <c r="D324" i="4"/>
  <c r="D284" i="4"/>
  <c r="D244" i="4"/>
  <c r="D204" i="4"/>
  <c r="D180" i="4"/>
  <c r="D140" i="4"/>
  <c r="D92" i="4"/>
  <c r="D60" i="4"/>
  <c r="D28" i="4"/>
  <c r="D484" i="4"/>
  <c r="D444" i="4"/>
  <c r="D396" i="4"/>
  <c r="D356" i="4"/>
  <c r="D316" i="4"/>
  <c r="D276" i="4"/>
  <c r="D236" i="4"/>
  <c r="D196" i="4"/>
  <c r="D156" i="4"/>
  <c r="D132" i="4"/>
  <c r="D76" i="4"/>
  <c r="D20" i="4"/>
  <c r="D468" i="4"/>
  <c r="D428" i="4"/>
  <c r="D380" i="4"/>
  <c r="D340" i="4"/>
  <c r="D300" i="4"/>
  <c r="D252" i="4"/>
  <c r="D212" i="4"/>
  <c r="D164" i="4"/>
  <c r="D108" i="4"/>
  <c r="D100" i="4"/>
  <c r="D52" i="4"/>
  <c r="D12" i="4"/>
  <c r="D460" i="4"/>
  <c r="D420" i="4"/>
  <c r="D372" i="4"/>
  <c r="D332" i="4"/>
  <c r="D292" i="4"/>
  <c r="D260" i="4"/>
  <c r="D220" i="4"/>
  <c r="D172" i="4"/>
  <c r="D116" i="4"/>
  <c r="M16" i="4"/>
  <c r="AH16" i="4" s="1"/>
  <c r="M8" i="4"/>
  <c r="V499" i="4"/>
  <c r="AQ499" i="4" s="1"/>
  <c r="V491" i="4"/>
  <c r="AQ491" i="4" s="1"/>
  <c r="V483" i="4"/>
  <c r="AQ483" i="4" s="1"/>
  <c r="V475" i="4"/>
  <c r="AQ475" i="4" s="1"/>
  <c r="V467" i="4"/>
  <c r="AQ467" i="4" s="1"/>
  <c r="V459" i="4"/>
  <c r="AQ459" i="4" s="1"/>
  <c r="V451" i="4"/>
  <c r="AQ451" i="4" s="1"/>
  <c r="V443" i="4"/>
  <c r="AQ443" i="4" s="1"/>
  <c r="V435" i="4"/>
  <c r="AQ435" i="4" s="1"/>
  <c r="V427" i="4"/>
  <c r="AQ427" i="4" s="1"/>
  <c r="V419" i="4"/>
  <c r="AQ419" i="4" s="1"/>
  <c r="V411" i="4"/>
  <c r="AQ411" i="4" s="1"/>
  <c r="V403" i="4"/>
  <c r="AQ403" i="4" s="1"/>
  <c r="V395" i="4"/>
  <c r="AQ395" i="4" s="1"/>
  <c r="V387" i="4"/>
  <c r="AQ387" i="4" s="1"/>
  <c r="V379" i="4"/>
  <c r="AQ379" i="4" s="1"/>
  <c r="V371" i="4"/>
  <c r="AQ371" i="4" s="1"/>
  <c r="V363" i="4"/>
  <c r="AQ363" i="4" s="1"/>
  <c r="V355" i="4"/>
  <c r="AQ355" i="4" s="1"/>
  <c r="V347" i="4"/>
  <c r="AQ347" i="4" s="1"/>
  <c r="V339" i="4"/>
  <c r="AQ339" i="4" s="1"/>
  <c r="V331" i="4"/>
  <c r="AQ331" i="4" s="1"/>
  <c r="V323" i="4"/>
  <c r="AQ323" i="4" s="1"/>
  <c r="V315" i="4"/>
  <c r="AQ315" i="4" s="1"/>
  <c r="V307" i="4"/>
  <c r="AQ307" i="4" s="1"/>
  <c r="V299" i="4"/>
  <c r="AQ299" i="4" s="1"/>
  <c r="V291" i="4"/>
  <c r="AQ291" i="4" s="1"/>
  <c r="V283" i="4"/>
  <c r="AQ283" i="4" s="1"/>
  <c r="V275" i="4"/>
  <c r="AQ275" i="4" s="1"/>
  <c r="V267" i="4"/>
  <c r="AQ267" i="4" s="1"/>
  <c r="V259" i="4"/>
  <c r="AQ259" i="4" s="1"/>
  <c r="V251" i="4"/>
  <c r="AQ251" i="4" s="1"/>
  <c r="V243" i="4"/>
  <c r="AQ243" i="4" s="1"/>
  <c r="V235" i="4"/>
  <c r="AQ235" i="4" s="1"/>
  <c r="V227" i="4"/>
  <c r="AQ227" i="4" s="1"/>
  <c r="V219" i="4"/>
  <c r="AQ219" i="4" s="1"/>
  <c r="V211" i="4"/>
  <c r="AQ211" i="4" s="1"/>
  <c r="V203" i="4"/>
  <c r="AQ203" i="4" s="1"/>
  <c r="V195" i="4"/>
  <c r="AQ195" i="4" s="1"/>
  <c r="V187" i="4"/>
  <c r="AQ187" i="4" s="1"/>
  <c r="V179" i="4"/>
  <c r="AQ179" i="4" s="1"/>
  <c r="V171" i="4"/>
  <c r="AQ171" i="4" s="1"/>
  <c r="V163" i="4"/>
  <c r="AQ163" i="4" s="1"/>
  <c r="V155" i="4"/>
  <c r="AQ155" i="4" s="1"/>
  <c r="V147" i="4"/>
  <c r="AQ147" i="4" s="1"/>
  <c r="V139" i="4"/>
  <c r="AQ139" i="4" s="1"/>
  <c r="V131" i="4"/>
  <c r="AQ131" i="4" s="1"/>
  <c r="V123" i="4"/>
  <c r="AQ123" i="4" s="1"/>
  <c r="V115" i="4"/>
  <c r="AQ115" i="4" s="1"/>
  <c r="V107" i="4"/>
  <c r="AQ107" i="4" s="1"/>
  <c r="V99" i="4"/>
  <c r="AQ99" i="4" s="1"/>
  <c r="V91" i="4"/>
  <c r="AQ91" i="4" s="1"/>
  <c r="V83" i="4"/>
  <c r="AQ83" i="4" s="1"/>
  <c r="BL83" i="4" s="1"/>
  <c r="V75" i="4"/>
  <c r="AQ75" i="4" s="1"/>
  <c r="V67" i="4"/>
  <c r="AQ67" i="4" s="1"/>
  <c r="V59" i="4"/>
  <c r="AQ59" i="4" s="1"/>
  <c r="V51" i="4"/>
  <c r="V43" i="4"/>
  <c r="V35" i="4"/>
  <c r="V27" i="4"/>
  <c r="V19" i="4"/>
  <c r="V11" i="4"/>
  <c r="V3" i="4"/>
  <c r="AQ3" i="4" s="1"/>
  <c r="D68" i="4"/>
  <c r="D36" i="4"/>
  <c r="D492" i="4"/>
  <c r="D452" i="4"/>
  <c r="D412" i="4"/>
  <c r="D388" i="4"/>
  <c r="D348" i="4"/>
  <c r="D308" i="4"/>
  <c r="D268" i="4"/>
  <c r="D228" i="4"/>
  <c r="D188" i="4"/>
  <c r="D148" i="4"/>
  <c r="D124" i="4"/>
  <c r="S482" i="4"/>
  <c r="AN482" i="4" s="1"/>
  <c r="S490" i="4"/>
  <c r="AN490" i="4" s="1"/>
  <c r="J492" i="4"/>
  <c r="J460" i="4"/>
  <c r="J444" i="4"/>
  <c r="J428" i="4"/>
  <c r="J412" i="4"/>
  <c r="J396" i="4"/>
  <c r="J380" i="4"/>
  <c r="J364" i="4"/>
  <c r="J348" i="4"/>
  <c r="J332" i="4"/>
  <c r="J316" i="4"/>
  <c r="J300" i="4"/>
  <c r="J284" i="4"/>
  <c r="J268" i="4"/>
  <c r="J252" i="4"/>
  <c r="J236" i="4"/>
  <c r="J220" i="4"/>
  <c r="J204" i="4"/>
  <c r="J188" i="4"/>
  <c r="J172" i="4"/>
  <c r="J156" i="4"/>
  <c r="J140" i="4"/>
  <c r="J124" i="4"/>
  <c r="J108" i="4"/>
  <c r="J92" i="4"/>
  <c r="J76" i="4"/>
  <c r="J60" i="4"/>
  <c r="J44" i="4"/>
  <c r="J28" i="4"/>
  <c r="J12" i="4"/>
  <c r="D96" i="4"/>
  <c r="D88" i="4"/>
  <c r="D80" i="4"/>
  <c r="AB80" i="4" s="1"/>
  <c r="AW80" i="4" s="1"/>
  <c r="D72" i="4"/>
  <c r="AB72" i="4" s="1"/>
  <c r="AW72" i="4" s="1"/>
  <c r="D64" i="4"/>
  <c r="D56" i="4"/>
  <c r="D48" i="4"/>
  <c r="D40" i="4"/>
  <c r="D32" i="4"/>
  <c r="D24" i="4"/>
  <c r="D16" i="4"/>
  <c r="D8" i="4"/>
  <c r="D496" i="4"/>
  <c r="D488" i="4"/>
  <c r="D480" i="4"/>
  <c r="D472" i="4"/>
  <c r="D464" i="4"/>
  <c r="D456" i="4"/>
  <c r="D448" i="4"/>
  <c r="D440" i="4"/>
  <c r="D432" i="4"/>
  <c r="D424" i="4"/>
  <c r="D416" i="4"/>
  <c r="D408" i="4"/>
  <c r="D400" i="4"/>
  <c r="D392" i="4"/>
  <c r="D384" i="4"/>
  <c r="D376" i="4"/>
  <c r="D368" i="4"/>
  <c r="D360" i="4"/>
  <c r="D352" i="4"/>
  <c r="D344" i="4"/>
  <c r="D336" i="4"/>
  <c r="D328" i="4"/>
  <c r="D320" i="4"/>
  <c r="D312" i="4"/>
  <c r="D304" i="4"/>
  <c r="D296" i="4"/>
  <c r="D288" i="4"/>
  <c r="D280" i="4"/>
  <c r="D272" i="4"/>
  <c r="D264" i="4"/>
  <c r="D256" i="4"/>
  <c r="D248" i="4"/>
  <c r="D240" i="4"/>
  <c r="D232" i="4"/>
  <c r="D224" i="4"/>
  <c r="D216" i="4"/>
  <c r="D208" i="4"/>
  <c r="D200" i="4"/>
  <c r="D192" i="4"/>
  <c r="D184" i="4"/>
  <c r="D176" i="4"/>
  <c r="D168" i="4"/>
  <c r="D160" i="4"/>
  <c r="D152" i="4"/>
  <c r="D144" i="4"/>
  <c r="D136" i="4"/>
  <c r="D128" i="4"/>
  <c r="D120" i="4"/>
  <c r="D112" i="4"/>
  <c r="D104" i="4"/>
  <c r="J476" i="4"/>
  <c r="V495" i="4"/>
  <c r="AQ495" i="4" s="1"/>
  <c r="V487" i="4"/>
  <c r="AQ487" i="4" s="1"/>
  <c r="V479" i="4"/>
  <c r="AQ479" i="4" s="1"/>
  <c r="V471" i="4"/>
  <c r="AQ471" i="4" s="1"/>
  <c r="V463" i="4"/>
  <c r="AQ463" i="4" s="1"/>
  <c r="V455" i="4"/>
  <c r="AQ455" i="4" s="1"/>
  <c r="V447" i="4"/>
  <c r="AQ447" i="4" s="1"/>
  <c r="V439" i="4"/>
  <c r="AQ439" i="4" s="1"/>
  <c r="V431" i="4"/>
  <c r="AQ431" i="4" s="1"/>
  <c r="V423" i="4"/>
  <c r="AQ423" i="4" s="1"/>
  <c r="V415" i="4"/>
  <c r="AQ415" i="4" s="1"/>
  <c r="V407" i="4"/>
  <c r="AQ407" i="4" s="1"/>
  <c r="V399" i="4"/>
  <c r="AQ399" i="4" s="1"/>
  <c r="V391" i="4"/>
  <c r="AQ391" i="4" s="1"/>
  <c r="V383" i="4"/>
  <c r="AQ383" i="4" s="1"/>
  <c r="V375" i="4"/>
  <c r="AQ375" i="4" s="1"/>
  <c r="V367" i="4"/>
  <c r="AQ367" i="4" s="1"/>
  <c r="V359" i="4"/>
  <c r="AQ359" i="4" s="1"/>
  <c r="V351" i="4"/>
  <c r="AQ351" i="4" s="1"/>
  <c r="V343" i="4"/>
  <c r="AQ343" i="4" s="1"/>
  <c r="V335" i="4"/>
  <c r="AQ335" i="4" s="1"/>
  <c r="V327" i="4"/>
  <c r="AQ327" i="4" s="1"/>
  <c r="V319" i="4"/>
  <c r="AQ319" i="4" s="1"/>
  <c r="V311" i="4"/>
  <c r="AQ311" i="4" s="1"/>
  <c r="V303" i="4"/>
  <c r="AQ303" i="4" s="1"/>
  <c r="V295" i="4"/>
  <c r="AQ295" i="4" s="1"/>
  <c r="V287" i="4"/>
  <c r="AQ287" i="4" s="1"/>
  <c r="V279" i="4"/>
  <c r="AQ279" i="4" s="1"/>
  <c r="V271" i="4"/>
  <c r="AQ271" i="4" s="1"/>
  <c r="V263" i="4"/>
  <c r="AQ263" i="4" s="1"/>
  <c r="V255" i="4"/>
  <c r="AQ255" i="4" s="1"/>
  <c r="V247" i="4"/>
  <c r="AQ247" i="4" s="1"/>
  <c r="V239" i="4"/>
  <c r="AQ239" i="4" s="1"/>
  <c r="V231" i="4"/>
  <c r="AQ231" i="4" s="1"/>
  <c r="V223" i="4"/>
  <c r="AQ223" i="4" s="1"/>
  <c r="V215" i="4"/>
  <c r="AQ215" i="4" s="1"/>
  <c r="V207" i="4"/>
  <c r="AQ207" i="4" s="1"/>
  <c r="V199" i="4"/>
  <c r="AQ199" i="4" s="1"/>
  <c r="V191" i="4"/>
  <c r="AQ191" i="4" s="1"/>
  <c r="V183" i="4"/>
  <c r="AQ183" i="4" s="1"/>
  <c r="V175" i="4"/>
  <c r="AQ175" i="4" s="1"/>
  <c r="V167" i="4"/>
  <c r="AQ167" i="4" s="1"/>
  <c r="V159" i="4"/>
  <c r="AQ159" i="4" s="1"/>
  <c r="V151" i="4"/>
  <c r="AQ151" i="4" s="1"/>
  <c r="V143" i="4"/>
  <c r="AQ143" i="4" s="1"/>
  <c r="V135" i="4"/>
  <c r="AQ135" i="4" s="1"/>
  <c r="V127" i="4"/>
  <c r="AQ127" i="4" s="1"/>
  <c r="V119" i="4"/>
  <c r="AQ119" i="4" s="1"/>
  <c r="V111" i="4"/>
  <c r="AQ111" i="4" s="1"/>
  <c r="V103" i="4"/>
  <c r="AQ103" i="4" s="1"/>
  <c r="V95" i="4"/>
  <c r="AQ95" i="4" s="1"/>
  <c r="V87" i="4"/>
  <c r="AQ87" i="4" s="1"/>
  <c r="V79" i="4"/>
  <c r="AQ79" i="4" s="1"/>
  <c r="BL79" i="4" s="1"/>
  <c r="V71" i="4"/>
  <c r="AQ71" i="4" s="1"/>
  <c r="V63" i="4"/>
  <c r="AQ63" i="4" s="1"/>
  <c r="V55" i="4"/>
  <c r="V47" i="4"/>
  <c r="V39" i="4"/>
  <c r="V31" i="4"/>
  <c r="V23" i="4"/>
  <c r="V15" i="4"/>
  <c r="V144" i="4"/>
  <c r="AQ144" i="4" s="1"/>
  <c r="V80" i="4"/>
  <c r="AQ80" i="4" s="1"/>
  <c r="V16" i="4"/>
  <c r="V100" i="4"/>
  <c r="AQ100" i="4" s="1"/>
  <c r="V18" i="4"/>
  <c r="AQ18" i="4" s="1"/>
  <c r="V7" i="4"/>
  <c r="V174" i="4"/>
  <c r="AQ174" i="4" s="1"/>
  <c r="V166" i="4"/>
  <c r="AQ166" i="4" s="1"/>
  <c r="V158" i="4"/>
  <c r="AQ158" i="4" s="1"/>
  <c r="V150" i="4"/>
  <c r="AQ150" i="4" s="1"/>
  <c r="V142" i="4"/>
  <c r="AQ142" i="4" s="1"/>
  <c r="V134" i="4"/>
  <c r="AQ134" i="4" s="1"/>
  <c r="V126" i="4"/>
  <c r="AQ126" i="4" s="1"/>
  <c r="V118" i="4"/>
  <c r="AQ118" i="4" s="1"/>
  <c r="V110" i="4"/>
  <c r="AQ110" i="4" s="1"/>
  <c r="V102" i="4"/>
  <c r="AQ102" i="4" s="1"/>
  <c r="V94" i="4"/>
  <c r="AQ94" i="4" s="1"/>
  <c r="V86" i="4"/>
  <c r="AQ86" i="4" s="1"/>
  <c r="V78" i="4"/>
  <c r="AQ78" i="4" s="1"/>
  <c r="V70" i="4"/>
  <c r="V62" i="4"/>
  <c r="AQ62" i="4" s="1"/>
  <c r="V54" i="4"/>
  <c r="V46" i="4"/>
  <c r="V38" i="4"/>
  <c r="V30" i="4"/>
  <c r="V22" i="4"/>
  <c r="V14" i="4"/>
  <c r="V6" i="4"/>
  <c r="V2" i="4"/>
  <c r="D159" i="5"/>
  <c r="D151" i="5"/>
  <c r="D143" i="5"/>
  <c r="D111" i="5"/>
  <c r="D103" i="5"/>
  <c r="D95" i="5"/>
  <c r="D87" i="5"/>
  <c r="D79" i="5"/>
  <c r="D71" i="5"/>
  <c r="D63" i="5"/>
  <c r="D55" i="5"/>
  <c r="D47" i="5"/>
  <c r="D39" i="5"/>
  <c r="D31" i="5"/>
  <c r="D23" i="5"/>
  <c r="D15" i="5"/>
  <c r="D7" i="5"/>
  <c r="D285" i="5"/>
  <c r="D237" i="5"/>
  <c r="G497" i="5"/>
  <c r="G489" i="5"/>
  <c r="G481" i="5"/>
  <c r="G473" i="5"/>
  <c r="G465" i="5"/>
  <c r="G457" i="5"/>
  <c r="G449" i="5"/>
  <c r="G441" i="5"/>
  <c r="G433" i="5"/>
  <c r="G425" i="5"/>
  <c r="G417" i="5"/>
  <c r="G409" i="5"/>
  <c r="G401" i="5"/>
  <c r="G393" i="5"/>
  <c r="G385" i="5"/>
  <c r="G377" i="5"/>
  <c r="G369" i="5"/>
  <c r="G361" i="5"/>
  <c r="G353" i="5"/>
  <c r="G345" i="5"/>
  <c r="G337" i="5"/>
  <c r="G329" i="5"/>
  <c r="G321" i="5"/>
  <c r="G313" i="5"/>
  <c r="G305" i="5"/>
  <c r="G297" i="5"/>
  <c r="G289" i="5"/>
  <c r="G281" i="5"/>
  <c r="G273" i="5"/>
  <c r="G265" i="5"/>
  <c r="G257" i="5"/>
  <c r="G249" i="5"/>
  <c r="G241" i="5"/>
  <c r="G233" i="5"/>
  <c r="G225" i="5"/>
  <c r="G217" i="5"/>
  <c r="G209" i="5"/>
  <c r="G201" i="5"/>
  <c r="G193" i="5"/>
  <c r="G185" i="5"/>
  <c r="D2" i="5"/>
  <c r="D6" i="5"/>
  <c r="D5" i="5"/>
  <c r="D494" i="5"/>
  <c r="D486" i="5"/>
  <c r="D478" i="5"/>
  <c r="D470" i="5"/>
  <c r="D462" i="5"/>
  <c r="D446" i="5"/>
  <c r="D438" i="5"/>
  <c r="D430" i="5"/>
  <c r="D422" i="5"/>
  <c r="D414" i="5"/>
  <c r="D406" i="5"/>
  <c r="D398" i="5"/>
  <c r="D390" i="5"/>
  <c r="D382" i="5"/>
  <c r="D374" i="5"/>
  <c r="D366" i="5"/>
  <c r="D358" i="5"/>
  <c r="D350" i="5"/>
  <c r="D342" i="5"/>
  <c r="D334" i="5"/>
  <c r="D326" i="5"/>
  <c r="D318" i="5"/>
  <c r="D302" i="5"/>
  <c r="D294" i="5"/>
  <c r="D286" i="5"/>
  <c r="D278" i="5"/>
  <c r="D270" i="5"/>
  <c r="D254" i="5"/>
  <c r="D246" i="5"/>
  <c r="D238" i="5"/>
  <c r="D230" i="5"/>
  <c r="D222" i="5"/>
  <c r="D214" i="5"/>
  <c r="D206" i="5"/>
  <c r="D198" i="5"/>
  <c r="D190" i="5"/>
  <c r="D182" i="5"/>
  <c r="D174" i="5"/>
  <c r="D166" i="5"/>
  <c r="D158" i="5"/>
  <c r="D150" i="5"/>
  <c r="D142" i="5"/>
  <c r="D134" i="5"/>
  <c r="D126" i="5"/>
  <c r="D118" i="5"/>
  <c r="D110" i="5"/>
  <c r="D102" i="5"/>
  <c r="D94" i="5"/>
  <c r="D86" i="5"/>
  <c r="D78" i="5"/>
  <c r="D70" i="5"/>
  <c r="D62" i="5"/>
  <c r="D54" i="5"/>
  <c r="D46" i="5"/>
  <c r="D38" i="5"/>
  <c r="D30" i="5"/>
  <c r="D22" i="5"/>
  <c r="D14" i="5"/>
  <c r="D501" i="5"/>
  <c r="D485" i="5"/>
  <c r="D477" i="5"/>
  <c r="D469" i="5"/>
  <c r="D461" i="5"/>
  <c r="D453" i="5"/>
  <c r="D445" i="5"/>
  <c r="D437" i="5"/>
  <c r="D421" i="5"/>
  <c r="D413" i="5"/>
  <c r="D405" i="5"/>
  <c r="D397" i="5"/>
  <c r="D365" i="5"/>
  <c r="D301" i="5"/>
  <c r="D221" i="5"/>
  <c r="D141" i="5"/>
  <c r="D389" i="5"/>
  <c r="D381" i="5"/>
  <c r="D373" i="5"/>
  <c r="D357" i="5"/>
  <c r="D341" i="5"/>
  <c r="D333" i="5"/>
  <c r="D325" i="5"/>
  <c r="D317" i="5"/>
  <c r="D309" i="5"/>
  <c r="D293" i="5"/>
  <c r="D277" i="5"/>
  <c r="D269" i="5"/>
  <c r="D261" i="5"/>
  <c r="D253" i="5"/>
  <c r="D245" i="5"/>
  <c r="D229" i="5"/>
  <c r="D213" i="5"/>
  <c r="D197" i="5"/>
  <c r="D189" i="5"/>
  <c r="D181" i="5"/>
  <c r="D173" i="5"/>
  <c r="D165" i="5"/>
  <c r="D157" i="5"/>
  <c r="D149" i="5"/>
  <c r="D125" i="5"/>
  <c r="D117" i="5"/>
  <c r="D109" i="5"/>
  <c r="D101" i="5"/>
  <c r="G486" i="5"/>
  <c r="G470" i="5"/>
  <c r="G454" i="5"/>
  <c r="G438" i="5"/>
  <c r="G422" i="5"/>
  <c r="G414" i="5"/>
  <c r="G406" i="5"/>
  <c r="G398" i="5"/>
  <c r="G390" i="5"/>
  <c r="G382" i="5"/>
  <c r="G374" i="5"/>
  <c r="G358" i="5"/>
  <c r="G342" i="5"/>
  <c r="G334" i="5"/>
  <c r="G326" i="5"/>
  <c r="G310" i="5"/>
  <c r="G294" i="5"/>
  <c r="G278" i="5"/>
  <c r="G270" i="5"/>
  <c r="G262" i="5"/>
  <c r="G246" i="5"/>
  <c r="G230" i="5"/>
  <c r="G214" i="5"/>
  <c r="G206" i="5"/>
  <c r="G198" i="5"/>
  <c r="G182" i="5"/>
  <c r="G166" i="5"/>
  <c r="G150" i="5"/>
  <c r="G142" i="5"/>
  <c r="G134" i="5"/>
  <c r="G126" i="5"/>
  <c r="G118" i="5"/>
  <c r="G102" i="5"/>
  <c r="G86" i="5"/>
  <c r="G78" i="5"/>
  <c r="G70" i="5"/>
  <c r="G54" i="5"/>
  <c r="G38" i="5"/>
  <c r="G22" i="5"/>
  <c r="G14" i="5"/>
  <c r="G6" i="5"/>
  <c r="J18" i="5"/>
  <c r="G327" i="5"/>
  <c r="G319" i="5"/>
  <c r="G311" i="5"/>
  <c r="G303" i="5"/>
  <c r="G295" i="5"/>
  <c r="G287" i="5"/>
  <c r="G279" i="5"/>
  <c r="G271" i="5"/>
  <c r="G263" i="5"/>
  <c r="G255" i="5"/>
  <c r="G247" i="5"/>
  <c r="G239" i="5"/>
  <c r="G231" i="5"/>
  <c r="G223" i="5"/>
  <c r="G215" i="5"/>
  <c r="G207" i="5"/>
  <c r="G199" i="5"/>
  <c r="G191" i="5"/>
  <c r="G183" i="5"/>
  <c r="G175" i="5"/>
  <c r="G167" i="5"/>
  <c r="G159" i="5"/>
  <c r="G151" i="5"/>
  <c r="G143" i="5"/>
  <c r="G135" i="5"/>
  <c r="G127" i="5"/>
  <c r="G119" i="5"/>
  <c r="G111" i="5"/>
  <c r="G103" i="5"/>
  <c r="G95" i="5"/>
  <c r="G87" i="5"/>
  <c r="G79" i="5"/>
  <c r="G71" i="5"/>
  <c r="G63" i="5"/>
  <c r="G55" i="5"/>
  <c r="G47" i="5"/>
  <c r="G39" i="5"/>
  <c r="G31" i="5"/>
  <c r="G23" i="5"/>
  <c r="G15" i="5"/>
  <c r="G7" i="5"/>
  <c r="D392" i="5"/>
  <c r="D384" i="5"/>
  <c r="D376" i="5"/>
  <c r="D368" i="5"/>
  <c r="D360" i="5"/>
  <c r="D352" i="5"/>
  <c r="D344" i="5"/>
  <c r="D336" i="5"/>
  <c r="D328" i="5"/>
  <c r="D320" i="5"/>
  <c r="D312" i="5"/>
  <c r="D304" i="5"/>
  <c r="D296" i="5"/>
  <c r="D288" i="5"/>
  <c r="D280" i="5"/>
  <c r="D272" i="5"/>
  <c r="D264" i="5"/>
  <c r="D256" i="5"/>
  <c r="D248" i="5"/>
  <c r="D240" i="5"/>
  <c r="D232" i="5"/>
  <c r="D224" i="5"/>
  <c r="D216" i="5"/>
  <c r="D208" i="5"/>
  <c r="D200" i="5"/>
  <c r="D192" i="5"/>
  <c r="D184" i="5"/>
  <c r="D176" i="5"/>
  <c r="D168" i="5"/>
  <c r="D160" i="5"/>
  <c r="D152" i="5"/>
  <c r="D144" i="5"/>
  <c r="D136" i="5"/>
  <c r="D128" i="5"/>
  <c r="D120" i="5"/>
  <c r="D112" i="5"/>
  <c r="D104" i="5"/>
  <c r="D466" i="5"/>
  <c r="D402" i="5"/>
  <c r="D338" i="5"/>
  <c r="D274" i="5"/>
  <c r="D234" i="5"/>
  <c r="D226" i="5"/>
  <c r="D218" i="5"/>
  <c r="D210" i="5"/>
  <c r="D202" i="5"/>
  <c r="D194" i="5"/>
  <c r="D186" i="5"/>
  <c r="D178" i="5"/>
  <c r="D170" i="5"/>
  <c r="D162" i="5"/>
  <c r="D122" i="5"/>
  <c r="D114" i="5"/>
  <c r="D18" i="5"/>
  <c r="D96" i="5"/>
  <c r="D88" i="5"/>
  <c r="D80" i="5"/>
  <c r="D72" i="5"/>
  <c r="D64" i="5"/>
  <c r="D56" i="5"/>
  <c r="D48" i="5"/>
  <c r="D40" i="5"/>
  <c r="D32" i="5"/>
  <c r="D24" i="5"/>
  <c r="D16" i="5"/>
  <c r="D8" i="5"/>
  <c r="D495" i="5"/>
  <c r="D487" i="5"/>
  <c r="D479" i="5"/>
  <c r="D471" i="5"/>
  <c r="D463" i="5"/>
  <c r="D455" i="5"/>
  <c r="D447" i="5"/>
  <c r="D439" i="5"/>
  <c r="D431" i="5"/>
  <c r="D423" i="5"/>
  <c r="D415" i="5"/>
  <c r="D407" i="5"/>
  <c r="D399" i="5"/>
  <c r="D391" i="5"/>
  <c r="D383" i="5"/>
  <c r="D375" i="5"/>
  <c r="D367" i="5"/>
  <c r="D359" i="5"/>
  <c r="D351" i="5"/>
  <c r="D343" i="5"/>
  <c r="D335" i="5"/>
  <c r="D327" i="5"/>
  <c r="D319" i="5"/>
  <c r="D311" i="5"/>
  <c r="D303" i="5"/>
  <c r="D295" i="5"/>
  <c r="D287" i="5"/>
  <c r="D279" i="5"/>
  <c r="D271" i="5"/>
  <c r="D263" i="5"/>
  <c r="D255" i="5"/>
  <c r="D247" i="5"/>
  <c r="D239" i="5"/>
  <c r="D231" i="5"/>
  <c r="D223" i="5"/>
  <c r="D215" i="5"/>
  <c r="D207" i="5"/>
  <c r="D199" i="5"/>
  <c r="D191" i="5"/>
  <c r="D183" i="5"/>
  <c r="D175" i="5"/>
  <c r="D167" i="5"/>
  <c r="D135" i="5"/>
  <c r="D127" i="5"/>
  <c r="D119" i="5"/>
  <c r="D154" i="5"/>
  <c r="D146" i="5"/>
  <c r="D138" i="5"/>
  <c r="D130" i="5"/>
  <c r="D106" i="5"/>
  <c r="D98" i="5"/>
  <c r="D90" i="5"/>
  <c r="D74" i="5"/>
  <c r="D66" i="5"/>
  <c r="D58" i="5"/>
  <c r="D42" i="5"/>
  <c r="D34" i="5"/>
  <c r="D26" i="5"/>
  <c r="D10" i="5"/>
  <c r="G499" i="5"/>
  <c r="G491" i="5"/>
  <c r="G483" i="5"/>
  <c r="G475" i="5"/>
  <c r="G467" i="5"/>
  <c r="G459" i="5"/>
  <c r="G451" i="5"/>
  <c r="G443" i="5"/>
  <c r="G435" i="5"/>
  <c r="G427" i="5"/>
  <c r="G419" i="5"/>
  <c r="G411" i="5"/>
  <c r="G403" i="5"/>
  <c r="G387" i="5"/>
  <c r="G379" i="5"/>
  <c r="G371" i="5"/>
  <c r="G355" i="5"/>
  <c r="G347" i="5"/>
  <c r="G339" i="5"/>
  <c r="G323" i="5"/>
  <c r="G315" i="5"/>
  <c r="G307" i="5"/>
  <c r="G291" i="5"/>
  <c r="G494" i="5"/>
  <c r="G462" i="5"/>
  <c r="G430" i="5"/>
  <c r="G318" i="5"/>
  <c r="G190" i="5"/>
  <c r="G158" i="5"/>
  <c r="G62" i="5"/>
  <c r="G46" i="5"/>
  <c r="G30" i="5"/>
  <c r="D113" i="5"/>
  <c r="D105" i="5"/>
  <c r="G500" i="5"/>
  <c r="G492" i="5"/>
  <c r="G484" i="5"/>
  <c r="G476" i="5"/>
  <c r="G468" i="5"/>
  <c r="G460" i="5"/>
  <c r="G452" i="5"/>
  <c r="G444" i="5"/>
  <c r="G436" i="5"/>
  <c r="G428" i="5"/>
  <c r="G420" i="5"/>
  <c r="G412" i="5"/>
  <c r="G404" i="5"/>
  <c r="G396" i="5"/>
  <c r="G388" i="5"/>
  <c r="G380" i="5"/>
  <c r="G372" i="5"/>
  <c r="G364" i="5"/>
  <c r="G356" i="5"/>
  <c r="G348" i="5"/>
  <c r="G340" i="5"/>
  <c r="G332" i="5"/>
  <c r="G324" i="5"/>
  <c r="G316" i="5"/>
  <c r="G308" i="5"/>
  <c r="G300" i="5"/>
  <c r="G292" i="5"/>
  <c r="G284" i="5"/>
  <c r="G276" i="5"/>
  <c r="G268" i="5"/>
  <c r="G260" i="5"/>
  <c r="G252" i="5"/>
  <c r="G244" i="5"/>
  <c r="G236" i="5"/>
  <c r="G228" i="5"/>
  <c r="G220" i="5"/>
  <c r="G212" i="5"/>
  <c r="G204" i="5"/>
  <c r="G196" i="5"/>
  <c r="G188" i="5"/>
  <c r="G180" i="5"/>
  <c r="G172" i="5"/>
  <c r="G164" i="5"/>
  <c r="G156" i="5"/>
  <c r="G148" i="5"/>
  <c r="G140" i="5"/>
  <c r="G132" i="5"/>
  <c r="G124" i="5"/>
  <c r="G116" i="5"/>
  <c r="G108" i="5"/>
  <c r="G100" i="5"/>
  <c r="G92" i="5"/>
  <c r="G84" i="5"/>
  <c r="G76" i="5"/>
  <c r="G68" i="5"/>
  <c r="G60" i="5"/>
  <c r="G52" i="5"/>
  <c r="G44" i="5"/>
  <c r="G36" i="5"/>
  <c r="G28" i="5"/>
  <c r="G20" i="5"/>
  <c r="G12" i="5"/>
  <c r="G4" i="5"/>
  <c r="G283" i="5"/>
  <c r="G275" i="5"/>
  <c r="G259" i="5"/>
  <c r="G251" i="5"/>
  <c r="G243" i="5"/>
  <c r="G227" i="5"/>
  <c r="G219" i="5"/>
  <c r="G211" i="5"/>
  <c r="G495" i="5"/>
  <c r="G487" i="5"/>
  <c r="G479" i="5"/>
  <c r="G471" i="5"/>
  <c r="G463" i="5"/>
  <c r="G455" i="5"/>
  <c r="G447" i="5"/>
  <c r="G439" i="5"/>
  <c r="G431" i="5"/>
  <c r="G423" i="5"/>
  <c r="G415" i="5"/>
  <c r="G407" i="5"/>
  <c r="G399" i="5"/>
  <c r="G391" i="5"/>
  <c r="G383" i="5"/>
  <c r="G375" i="5"/>
  <c r="G367" i="5"/>
  <c r="G359" i="5"/>
  <c r="G351" i="5"/>
  <c r="G343" i="5"/>
  <c r="G335" i="5"/>
  <c r="G478" i="5"/>
  <c r="G446" i="5"/>
  <c r="G366" i="5"/>
  <c r="G350" i="5"/>
  <c r="G302" i="5"/>
  <c r="G286" i="5"/>
  <c r="G222" i="5"/>
  <c r="G174" i="5"/>
  <c r="G110" i="5"/>
  <c r="G94" i="5"/>
  <c r="G501" i="5"/>
  <c r="G493" i="5"/>
  <c r="G485" i="5"/>
  <c r="G477" i="5"/>
  <c r="G469" i="5"/>
  <c r="G461" i="5"/>
  <c r="G453" i="5"/>
  <c r="G445" i="5"/>
  <c r="G437" i="5"/>
  <c r="G429" i="5"/>
  <c r="G421" i="5"/>
  <c r="G413" i="5"/>
  <c r="G405" i="5"/>
  <c r="G397" i="5"/>
  <c r="G389" i="5"/>
  <c r="G381" i="5"/>
  <c r="G373" i="5"/>
  <c r="G365" i="5"/>
  <c r="G357" i="5"/>
  <c r="G349" i="5"/>
  <c r="G341" i="5"/>
  <c r="G333" i="5"/>
  <c r="G325" i="5"/>
  <c r="G317" i="5"/>
  <c r="G309" i="5"/>
  <c r="G301" i="5"/>
  <c r="G293" i="5"/>
  <c r="G285" i="5"/>
  <c r="G277" i="5"/>
  <c r="G269" i="5"/>
  <c r="G261" i="5"/>
  <c r="G253" i="5"/>
  <c r="G245" i="5"/>
  <c r="G237" i="5"/>
  <c r="G229" i="5"/>
  <c r="G221" i="5"/>
  <c r="G213" i="5"/>
  <c r="G205" i="5"/>
  <c r="G197" i="5"/>
  <c r="G189" i="5"/>
  <c r="G181" i="5"/>
  <c r="G173" i="5"/>
  <c r="G165" i="5"/>
  <c r="G157" i="5"/>
  <c r="G149" i="5"/>
  <c r="G141" i="5"/>
  <c r="G133" i="5"/>
  <c r="G125" i="5"/>
  <c r="G117" i="5"/>
  <c r="G109" i="5"/>
  <c r="G101" i="5"/>
  <c r="G93" i="5"/>
  <c r="G85" i="5"/>
  <c r="G77" i="5"/>
  <c r="G69" i="5"/>
  <c r="G61" i="5"/>
  <c r="G53" i="5"/>
  <c r="G45" i="5"/>
  <c r="G37" i="5"/>
  <c r="G29" i="5"/>
  <c r="G21" i="5"/>
  <c r="G13" i="5"/>
  <c r="G5" i="5"/>
  <c r="G195" i="5"/>
  <c r="G187" i="5"/>
  <c r="G179" i="5"/>
  <c r="G163" i="5"/>
  <c r="G155" i="5"/>
  <c r="G147" i="5"/>
  <c r="G131" i="5"/>
  <c r="G123" i="5"/>
  <c r="G115" i="5"/>
  <c r="G99" i="5"/>
  <c r="G91" i="5"/>
  <c r="G83" i="5"/>
  <c r="G67" i="5"/>
  <c r="G51" i="5"/>
  <c r="G35" i="5"/>
  <c r="G19" i="5"/>
  <c r="G3" i="5"/>
  <c r="AV7" i="4"/>
  <c r="AS7" i="5" s="1"/>
  <c r="AV100" i="4"/>
  <c r="AU100" i="5" s="1"/>
  <c r="AV4" i="4"/>
  <c r="AU4" i="5" s="1"/>
  <c r="AV75" i="4"/>
  <c r="AS75" i="5" s="1"/>
  <c r="AV74" i="4"/>
  <c r="AS74" i="5" s="1"/>
  <c r="P424" i="4"/>
  <c r="AK424" i="4" s="1"/>
  <c r="P400" i="4"/>
  <c r="AK400" i="4" s="1"/>
  <c r="J2" i="4"/>
  <c r="J493" i="4"/>
  <c r="J485" i="4"/>
  <c r="J477" i="4"/>
  <c r="J469" i="4"/>
  <c r="J461" i="4"/>
  <c r="J453" i="4"/>
  <c r="J445" i="4"/>
  <c r="J437" i="4"/>
  <c r="J429" i="4"/>
  <c r="J421" i="4"/>
  <c r="J413" i="4"/>
  <c r="J405" i="4"/>
  <c r="J397" i="4"/>
  <c r="J389" i="4"/>
  <c r="J381" i="4"/>
  <c r="J373" i="4"/>
  <c r="J365" i="4"/>
  <c r="J357" i="4"/>
  <c r="J349" i="4"/>
  <c r="J341" i="4"/>
  <c r="J333" i="4"/>
  <c r="J325" i="4"/>
  <c r="J317" i="4"/>
  <c r="J309" i="4"/>
  <c r="J301" i="4"/>
  <c r="J293" i="4"/>
  <c r="J285" i="4"/>
  <c r="J277" i="4"/>
  <c r="J269" i="4"/>
  <c r="J261" i="4"/>
  <c r="J253" i="4"/>
  <c r="J245" i="4"/>
  <c r="J237" i="4"/>
  <c r="J229" i="4"/>
  <c r="J221" i="4"/>
  <c r="J213" i="4"/>
  <c r="J205" i="4"/>
  <c r="J197" i="4"/>
  <c r="J189" i="4"/>
  <c r="J181" i="4"/>
  <c r="J173" i="4"/>
  <c r="J165" i="4"/>
  <c r="J157" i="4"/>
  <c r="J149" i="4"/>
  <c r="J141" i="4"/>
  <c r="J133" i="4"/>
  <c r="J125" i="4"/>
  <c r="J117" i="4"/>
  <c r="J109" i="4"/>
  <c r="J101" i="4"/>
  <c r="J93" i="4"/>
  <c r="J85" i="4"/>
  <c r="J77" i="4"/>
  <c r="J69" i="4"/>
  <c r="J61" i="4"/>
  <c r="J53" i="4"/>
  <c r="J45" i="4"/>
  <c r="J37" i="4"/>
  <c r="J29" i="4"/>
  <c r="J21" i="4"/>
  <c r="J13" i="4"/>
  <c r="J5" i="4"/>
  <c r="G499" i="4"/>
  <c r="G491" i="4"/>
  <c r="G483" i="4"/>
  <c r="G475" i="4"/>
  <c r="G467" i="4"/>
  <c r="G459" i="4"/>
  <c r="G451" i="4"/>
  <c r="G443" i="4"/>
  <c r="G435" i="4"/>
  <c r="G427" i="4"/>
  <c r="G419" i="4"/>
  <c r="G411" i="4"/>
  <c r="G403" i="4"/>
  <c r="G395" i="4"/>
  <c r="G387" i="4"/>
  <c r="G379" i="4"/>
  <c r="G371" i="4"/>
  <c r="G363" i="4"/>
  <c r="G355" i="4"/>
  <c r="G347" i="4"/>
  <c r="G339" i="4"/>
  <c r="G331" i="4"/>
  <c r="G323" i="4"/>
  <c r="G315" i="4"/>
  <c r="G307" i="4"/>
  <c r="G299" i="4"/>
  <c r="G291" i="4"/>
  <c r="G283" i="4"/>
  <c r="G275" i="4"/>
  <c r="G267" i="4"/>
  <c r="G259" i="4"/>
  <c r="G251" i="4"/>
  <c r="G243" i="4"/>
  <c r="G235" i="4"/>
  <c r="G227" i="4"/>
  <c r="G219" i="4"/>
  <c r="G211" i="4"/>
  <c r="G203" i="4"/>
  <c r="G195" i="4"/>
  <c r="G187" i="4"/>
  <c r="G179" i="4"/>
  <c r="G171" i="4"/>
  <c r="G163" i="4"/>
  <c r="G155" i="4"/>
  <c r="G147" i="4"/>
  <c r="G139" i="4"/>
  <c r="G131" i="4"/>
  <c r="G123" i="4"/>
  <c r="G115" i="4"/>
  <c r="G107" i="4"/>
  <c r="M94" i="4"/>
  <c r="AH94" i="4" s="1"/>
  <c r="BC94" i="4" s="1"/>
  <c r="M78" i="4"/>
  <c r="M116" i="4"/>
  <c r="D87" i="4"/>
  <c r="D71" i="4"/>
  <c r="D55" i="4"/>
  <c r="Y55" i="4" s="1"/>
  <c r="D31" i="4"/>
  <c r="D15" i="4"/>
  <c r="D495" i="4"/>
  <c r="D479" i="4"/>
  <c r="D455" i="4"/>
  <c r="D431" i="4"/>
  <c r="D391" i="4"/>
  <c r="D95" i="4"/>
  <c r="Y95" i="4" s="1"/>
  <c r="D79" i="4"/>
  <c r="D63" i="4"/>
  <c r="D47" i="4"/>
  <c r="D23" i="4"/>
  <c r="D7" i="4"/>
  <c r="Y7" i="4" s="1"/>
  <c r="D487" i="4"/>
  <c r="D471" i="4"/>
  <c r="D463" i="4"/>
  <c r="D447" i="4"/>
  <c r="D423" i="4"/>
  <c r="D383" i="4"/>
  <c r="D39" i="4"/>
  <c r="G97" i="4"/>
  <c r="G89" i="4"/>
  <c r="G81" i="4"/>
  <c r="G73" i="4"/>
  <c r="G65" i="4"/>
  <c r="G57" i="4"/>
  <c r="G49" i="4"/>
  <c r="G41" i="4"/>
  <c r="G33" i="4"/>
  <c r="G25" i="4"/>
  <c r="G17" i="4"/>
  <c r="G9" i="4"/>
  <c r="J315" i="4"/>
  <c r="J251" i="4"/>
  <c r="J187" i="4"/>
  <c r="J123" i="4"/>
  <c r="J59" i="4"/>
  <c r="D375" i="4"/>
  <c r="D367" i="4"/>
  <c r="D359" i="4"/>
  <c r="D351" i="4"/>
  <c r="D343" i="4"/>
  <c r="D335" i="4"/>
  <c r="D327" i="4"/>
  <c r="D319" i="4"/>
  <c r="D311" i="4"/>
  <c r="D303" i="4"/>
  <c r="D295" i="4"/>
  <c r="D287" i="4"/>
  <c r="D279" i="4"/>
  <c r="D271" i="4"/>
  <c r="D263" i="4"/>
  <c r="D255" i="4"/>
  <c r="D247" i="4"/>
  <c r="D239" i="4"/>
  <c r="D231" i="4"/>
  <c r="D223" i="4"/>
  <c r="D215" i="4"/>
  <c r="D207" i="4"/>
  <c r="D199" i="4"/>
  <c r="D191" i="4"/>
  <c r="D183" i="4"/>
  <c r="D175" i="4"/>
  <c r="D167" i="4"/>
  <c r="D159" i="4"/>
  <c r="D151" i="4"/>
  <c r="D143" i="4"/>
  <c r="D135" i="4"/>
  <c r="D127" i="4"/>
  <c r="D119" i="4"/>
  <c r="D111" i="4"/>
  <c r="D103" i="4"/>
  <c r="M495" i="4"/>
  <c r="M487" i="4"/>
  <c r="M479" i="4"/>
  <c r="M471" i="4"/>
  <c r="M463" i="4"/>
  <c r="M455" i="4"/>
  <c r="M447" i="4"/>
  <c r="M439" i="4"/>
  <c r="M431" i="4"/>
  <c r="M423" i="4"/>
  <c r="M415" i="4"/>
  <c r="M407" i="4"/>
  <c r="M399" i="4"/>
  <c r="M391" i="4"/>
  <c r="M383" i="4"/>
  <c r="M375" i="4"/>
  <c r="M367" i="4"/>
  <c r="M359" i="4"/>
  <c r="M351" i="4"/>
  <c r="M343" i="4"/>
  <c r="M335" i="4"/>
  <c r="M327" i="4"/>
  <c r="M319" i="4"/>
  <c r="M311" i="4"/>
  <c r="M303" i="4"/>
  <c r="M295" i="4"/>
  <c r="M287" i="4"/>
  <c r="M279" i="4"/>
  <c r="M271" i="4"/>
  <c r="M263" i="4"/>
  <c r="M255" i="4"/>
  <c r="M247" i="4"/>
  <c r="M239" i="4"/>
  <c r="M231" i="4"/>
  <c r="M223" i="4"/>
  <c r="M215" i="4"/>
  <c r="M207" i="4"/>
  <c r="M199" i="4"/>
  <c r="M191" i="4"/>
  <c r="M183" i="4"/>
  <c r="M175" i="4"/>
  <c r="M167" i="4"/>
  <c r="M159" i="4"/>
  <c r="M151" i="4"/>
  <c r="M143" i="4"/>
  <c r="M135" i="4"/>
  <c r="M127" i="4"/>
  <c r="M119" i="4"/>
  <c r="M111" i="4"/>
  <c r="M103" i="4"/>
  <c r="M101" i="4"/>
  <c r="M493" i="4"/>
  <c r="M485" i="4"/>
  <c r="M477" i="4"/>
  <c r="M469" i="4"/>
  <c r="M461" i="4"/>
  <c r="M453" i="4"/>
  <c r="M445" i="4"/>
  <c r="M437" i="4"/>
  <c r="M429" i="4"/>
  <c r="M421" i="4"/>
  <c r="M413" i="4"/>
  <c r="M405" i="4"/>
  <c r="M397" i="4"/>
  <c r="M389" i="4"/>
  <c r="M381" i="4"/>
  <c r="M373" i="4"/>
  <c r="M365" i="4"/>
  <c r="M357" i="4"/>
  <c r="M349" i="4"/>
  <c r="M341" i="4"/>
  <c r="M333" i="4"/>
  <c r="M325" i="4"/>
  <c r="M317" i="4"/>
  <c r="M309" i="4"/>
  <c r="M301" i="4"/>
  <c r="M293" i="4"/>
  <c r="M285" i="4"/>
  <c r="M277" i="4"/>
  <c r="M269" i="4"/>
  <c r="M261" i="4"/>
  <c r="M253" i="4"/>
  <c r="M245" i="4"/>
  <c r="M237" i="4"/>
  <c r="M229" i="4"/>
  <c r="M221" i="4"/>
  <c r="M213" i="4"/>
  <c r="M205" i="4"/>
  <c r="M197" i="4"/>
  <c r="M189" i="4"/>
  <c r="M181" i="4"/>
  <c r="M173" i="4"/>
  <c r="M165" i="4"/>
  <c r="M157" i="4"/>
  <c r="M149" i="4"/>
  <c r="M141" i="4"/>
  <c r="M133" i="4"/>
  <c r="M125" i="4"/>
  <c r="M117" i="4"/>
  <c r="M109" i="4"/>
  <c r="M442" i="4"/>
  <c r="M266" i="4"/>
  <c r="M202" i="4"/>
  <c r="M170" i="4"/>
  <c r="M102" i="4"/>
  <c r="M396" i="4"/>
  <c r="M497" i="4"/>
  <c r="M433" i="4"/>
  <c r="M369" i="4"/>
  <c r="M305" i="4"/>
  <c r="M100" i="4"/>
  <c r="AH100" i="4" s="1"/>
  <c r="M92" i="4"/>
  <c r="AH92" i="4" s="1"/>
  <c r="BC92" i="4" s="1"/>
  <c r="M84" i="4"/>
  <c r="AH84" i="4" s="1"/>
  <c r="BC84" i="4" s="1"/>
  <c r="M76" i="4"/>
  <c r="M68" i="4"/>
  <c r="M60" i="4"/>
  <c r="M52" i="4"/>
  <c r="AH52" i="4" s="1"/>
  <c r="BC52" i="4" s="1"/>
  <c r="M44" i="4"/>
  <c r="M36" i="4"/>
  <c r="AH36" i="4" s="1"/>
  <c r="BC36" i="4" s="1"/>
  <c r="M28" i="4"/>
  <c r="AH28" i="4" s="1"/>
  <c r="M20" i="4"/>
  <c r="M12" i="4"/>
  <c r="AH12" i="4" s="1"/>
  <c r="M4" i="4"/>
  <c r="M30" i="4"/>
  <c r="AH30" i="4" s="1"/>
  <c r="BC30" i="4" s="1"/>
  <c r="M496" i="4"/>
  <c r="M488" i="4"/>
  <c r="M480" i="4"/>
  <c r="M472" i="4"/>
  <c r="M464" i="4"/>
  <c r="M456" i="4"/>
  <c r="M448" i="4"/>
  <c r="M440" i="4"/>
  <c r="M432" i="4"/>
  <c r="M424" i="4"/>
  <c r="M416" i="4"/>
  <c r="M408" i="4"/>
  <c r="M400" i="4"/>
  <c r="M392" i="4"/>
  <c r="M384" i="4"/>
  <c r="M376" i="4"/>
  <c r="M99" i="4"/>
  <c r="AH99" i="4" s="1"/>
  <c r="BC99" i="4" s="1"/>
  <c r="M91" i="4"/>
  <c r="AH91" i="4" s="1"/>
  <c r="BC91" i="4" s="1"/>
  <c r="M83" i="4"/>
  <c r="AH83" i="4" s="1"/>
  <c r="BC83" i="4" s="1"/>
  <c r="M75" i="4"/>
  <c r="AH75" i="4" s="1"/>
  <c r="M67" i="4"/>
  <c r="AH67" i="4" s="1"/>
  <c r="BC67" i="4" s="1"/>
  <c r="M59" i="4"/>
  <c r="M51" i="4"/>
  <c r="M43" i="4"/>
  <c r="AH43" i="4" s="1"/>
  <c r="BC43" i="4" s="1"/>
  <c r="M35" i="4"/>
  <c r="AH35" i="4" s="1"/>
  <c r="M27" i="4"/>
  <c r="M19" i="4"/>
  <c r="AH19" i="4" s="1"/>
  <c r="M11" i="4"/>
  <c r="AH11" i="4" s="1"/>
  <c r="M3" i="4"/>
  <c r="M72" i="4"/>
  <c r="AH72" i="4" s="1"/>
  <c r="BC72" i="4" s="1"/>
  <c r="M460" i="4"/>
  <c r="M276" i="4"/>
  <c r="M244" i="4"/>
  <c r="M212" i="4"/>
  <c r="M148" i="4"/>
  <c r="M314" i="4"/>
  <c r="M498" i="4"/>
  <c r="M490" i="4"/>
  <c r="M482" i="4"/>
  <c r="M474" i="4"/>
  <c r="M466" i="4"/>
  <c r="M458" i="4"/>
  <c r="M450" i="4"/>
  <c r="M434" i="4"/>
  <c r="M426" i="4"/>
  <c r="M418" i="4"/>
  <c r="M410" i="4"/>
  <c r="M402" i="4"/>
  <c r="M394" i="4"/>
  <c r="M386" i="4"/>
  <c r="M378" i="4"/>
  <c r="M370" i="4"/>
  <c r="M362" i="4"/>
  <c r="M354" i="4"/>
  <c r="M346" i="4"/>
  <c r="M338" i="4"/>
  <c r="M330" i="4"/>
  <c r="M322" i="4"/>
  <c r="M306" i="4"/>
  <c r="M298" i="4"/>
  <c r="M290" i="4"/>
  <c r="M282" i="4"/>
  <c r="M274" i="4"/>
  <c r="M258" i="4"/>
  <c r="M250" i="4"/>
  <c r="M242" i="4"/>
  <c r="M234" i="4"/>
  <c r="M226" i="4"/>
  <c r="M218" i="4"/>
  <c r="M210" i="4"/>
  <c r="M194" i="4"/>
  <c r="M186" i="4"/>
  <c r="M178" i="4"/>
  <c r="M162" i="4"/>
  <c r="M154" i="4"/>
  <c r="M146" i="4"/>
  <c r="M138" i="4"/>
  <c r="M130" i="4"/>
  <c r="M122" i="4"/>
  <c r="M114" i="4"/>
  <c r="M106" i="4"/>
  <c r="M64" i="4"/>
  <c r="AH64" i="4" s="1"/>
  <c r="BC64" i="4" s="1"/>
  <c r="M56" i="4"/>
  <c r="M368" i="4"/>
  <c r="M360" i="4"/>
  <c r="M352" i="4"/>
  <c r="M344" i="4"/>
  <c r="M336" i="4"/>
  <c r="M328" i="4"/>
  <c r="M320" i="4"/>
  <c r="M312" i="4"/>
  <c r="M304" i="4"/>
  <c r="M296" i="4"/>
  <c r="M288" i="4"/>
  <c r="M280" i="4"/>
  <c r="M272" i="4"/>
  <c r="M264" i="4"/>
  <c r="M256" i="4"/>
  <c r="M248" i="4"/>
  <c r="M240" i="4"/>
  <c r="M232" i="4"/>
  <c r="M224" i="4"/>
  <c r="M216" i="4"/>
  <c r="M208" i="4"/>
  <c r="M200" i="4"/>
  <c r="M192" i="4"/>
  <c r="M184" i="4"/>
  <c r="M176" i="4"/>
  <c r="M168" i="4"/>
  <c r="M160" i="4"/>
  <c r="M152" i="4"/>
  <c r="M144" i="4"/>
  <c r="M136" i="4"/>
  <c r="M128" i="4"/>
  <c r="M120" i="4"/>
  <c r="M112" i="4"/>
  <c r="M104" i="4"/>
  <c r="M95" i="4"/>
  <c r="AH95" i="4" s="1"/>
  <c r="BC95" i="4" s="1"/>
  <c r="M87" i="4"/>
  <c r="AH87" i="4" s="1"/>
  <c r="BC87" i="4" s="1"/>
  <c r="M79" i="4"/>
  <c r="AH79" i="4" s="1"/>
  <c r="BC79" i="4" s="1"/>
  <c r="M71" i="4"/>
  <c r="AH71" i="4" s="1"/>
  <c r="BC71" i="4" s="1"/>
  <c r="M63" i="4"/>
  <c r="AH63" i="4" s="1"/>
  <c r="BC63" i="4" s="1"/>
  <c r="M55" i="4"/>
  <c r="AH55" i="4" s="1"/>
  <c r="BC55" i="4" s="1"/>
  <c r="M47" i="4"/>
  <c r="M39" i="4"/>
  <c r="AH39" i="4" s="1"/>
  <c r="BC39" i="4" s="1"/>
  <c r="M31" i="4"/>
  <c r="AH31" i="4" s="1"/>
  <c r="BC31" i="4" s="1"/>
  <c r="M23" i="4"/>
  <c r="M15" i="4"/>
  <c r="M7" i="4"/>
  <c r="M86" i="4"/>
  <c r="AH86" i="4" s="1"/>
  <c r="BC86" i="4" s="1"/>
  <c r="M70" i="4"/>
  <c r="M62" i="4"/>
  <c r="M54" i="4"/>
  <c r="AH54" i="4" s="1"/>
  <c r="BC54" i="4" s="1"/>
  <c r="M46" i="4"/>
  <c r="AH46" i="4" s="1"/>
  <c r="BC46" i="4" s="1"/>
  <c r="M38" i="4"/>
  <c r="M22" i="4"/>
  <c r="M14" i="4"/>
  <c r="M6" i="4"/>
  <c r="M80" i="4"/>
  <c r="AH80" i="4" s="1"/>
  <c r="BC80" i="4" s="1"/>
  <c r="M500" i="4"/>
  <c r="M484" i="4"/>
  <c r="M436" i="4"/>
  <c r="M420" i="4"/>
  <c r="M372" i="4"/>
  <c r="M356" i="4"/>
  <c r="M332" i="4"/>
  <c r="M308" i="4"/>
  <c r="M292" i="4"/>
  <c r="M180" i="4"/>
  <c r="M96" i="4"/>
  <c r="AH96" i="4" s="1"/>
  <c r="BC96" i="4" s="1"/>
  <c r="M88" i="4"/>
  <c r="M48" i="4"/>
  <c r="M40" i="4"/>
  <c r="M32" i="4"/>
  <c r="M24" i="4"/>
  <c r="M97" i="4"/>
  <c r="AH97" i="4" s="1"/>
  <c r="BC97" i="4" s="1"/>
  <c r="M89" i="4"/>
  <c r="AH89" i="4" s="1"/>
  <c r="BC89" i="4" s="1"/>
  <c r="M81" i="4"/>
  <c r="AH81" i="4" s="1"/>
  <c r="BC81" i="4" s="1"/>
  <c r="M73" i="4"/>
  <c r="M93" i="4"/>
  <c r="AH93" i="4" s="1"/>
  <c r="BC93" i="4" s="1"/>
  <c r="M85" i="4"/>
  <c r="M77" i="4"/>
  <c r="AH77" i="4" s="1"/>
  <c r="BC77" i="4" s="1"/>
  <c r="M69" i="4"/>
  <c r="M61" i="4"/>
  <c r="M53" i="4"/>
  <c r="M45" i="4"/>
  <c r="M37" i="4"/>
  <c r="AH37" i="4" s="1"/>
  <c r="BC37" i="4" s="1"/>
  <c r="M29" i="4"/>
  <c r="AH29" i="4" s="1"/>
  <c r="BC29" i="4" s="1"/>
  <c r="M21" i="4"/>
  <c r="M13" i="4"/>
  <c r="M5" i="4"/>
  <c r="M492" i="4"/>
  <c r="M476" i="4"/>
  <c r="M468" i="4"/>
  <c r="M452" i="4"/>
  <c r="M444" i="4"/>
  <c r="M428" i="4"/>
  <c r="M412" i="4"/>
  <c r="M404" i="4"/>
  <c r="M388" i="4"/>
  <c r="M380" i="4"/>
  <c r="M364" i="4"/>
  <c r="M348" i="4"/>
  <c r="M340" i="4"/>
  <c r="M324" i="4"/>
  <c r="M316" i="4"/>
  <c r="M300" i="4"/>
  <c r="M284" i="4"/>
  <c r="M268" i="4"/>
  <c r="M260" i="4"/>
  <c r="M252" i="4"/>
  <c r="M236" i="4"/>
  <c r="M228" i="4"/>
  <c r="M220" i="4"/>
  <c r="M204" i="4"/>
  <c r="M196" i="4"/>
  <c r="M188" i="4"/>
  <c r="M172" i="4"/>
  <c r="M164" i="4"/>
  <c r="M156" i="4"/>
  <c r="M140" i="4"/>
  <c r="M132" i="4"/>
  <c r="M124" i="4"/>
  <c r="M108" i="4"/>
  <c r="M499" i="4"/>
  <c r="M491" i="4"/>
  <c r="M483" i="4"/>
  <c r="M475" i="4"/>
  <c r="M467" i="4"/>
  <c r="M459" i="4"/>
  <c r="M451" i="4"/>
  <c r="M443" i="4"/>
  <c r="M435" i="4"/>
  <c r="M427" i="4"/>
  <c r="M419" i="4"/>
  <c r="M411" i="4"/>
  <c r="M403" i="4"/>
  <c r="M395" i="4"/>
  <c r="M387" i="4"/>
  <c r="M379" i="4"/>
  <c r="M371" i="4"/>
  <c r="M363" i="4"/>
  <c r="M355" i="4"/>
  <c r="M347" i="4"/>
  <c r="M339" i="4"/>
  <c r="M331" i="4"/>
  <c r="M323" i="4"/>
  <c r="M315" i="4"/>
  <c r="M307" i="4"/>
  <c r="M299" i="4"/>
  <c r="M291" i="4"/>
  <c r="M283" i="4"/>
  <c r="M275" i="4"/>
  <c r="M267" i="4"/>
  <c r="M259" i="4"/>
  <c r="M251" i="4"/>
  <c r="M243" i="4"/>
  <c r="M235" i="4"/>
  <c r="M227" i="4"/>
  <c r="M219" i="4"/>
  <c r="M211" i="4"/>
  <c r="M203" i="4"/>
  <c r="M195" i="4"/>
  <c r="M187" i="4"/>
  <c r="M179" i="4"/>
  <c r="M171" i="4"/>
  <c r="M163" i="4"/>
  <c r="M155" i="4"/>
  <c r="M147" i="4"/>
  <c r="M139" i="4"/>
  <c r="M131" i="4"/>
  <c r="M123" i="4"/>
  <c r="M115" i="4"/>
  <c r="M107" i="4"/>
  <c r="M98" i="4"/>
  <c r="AH98" i="4" s="1"/>
  <c r="BC98" i="4" s="1"/>
  <c r="M90" i="4"/>
  <c r="M82" i="4"/>
  <c r="M74" i="4"/>
  <c r="AH74" i="4" s="1"/>
  <c r="M66" i="4"/>
  <c r="M58" i="4"/>
  <c r="M50" i="4"/>
  <c r="AH50" i="4" s="1"/>
  <c r="BC50" i="4" s="1"/>
  <c r="M42" i="4"/>
  <c r="M34" i="4"/>
  <c r="M26" i="4"/>
  <c r="AH26" i="4" s="1"/>
  <c r="BC26" i="4" s="1"/>
  <c r="M18" i="4"/>
  <c r="M10" i="4"/>
  <c r="AH10" i="4" s="1"/>
  <c r="M489" i="4"/>
  <c r="M481" i="4"/>
  <c r="M473" i="4"/>
  <c r="M465" i="4"/>
  <c r="M457" i="4"/>
  <c r="M449" i="4"/>
  <c r="M441" i="4"/>
  <c r="M425" i="4"/>
  <c r="M417" i="4"/>
  <c r="M409" i="4"/>
  <c r="M401" i="4"/>
  <c r="M393" i="4"/>
  <c r="M385" i="4"/>
  <c r="M377" i="4"/>
  <c r="M361" i="4"/>
  <c r="M353" i="4"/>
  <c r="M345" i="4"/>
  <c r="M337" i="4"/>
  <c r="M329" i="4"/>
  <c r="M321" i="4"/>
  <c r="M313" i="4"/>
  <c r="M297" i="4"/>
  <c r="M289" i="4"/>
  <c r="M65" i="4"/>
  <c r="AH65" i="4" s="1"/>
  <c r="BC65" i="4" s="1"/>
  <c r="M57" i="4"/>
  <c r="AH57" i="4" s="1"/>
  <c r="BC57" i="4" s="1"/>
  <c r="M49" i="4"/>
  <c r="M41" i="4"/>
  <c r="AH41" i="4" s="1"/>
  <c r="BC41" i="4" s="1"/>
  <c r="M33" i="4"/>
  <c r="M25" i="4"/>
  <c r="M17" i="4"/>
  <c r="AH17" i="4" s="1"/>
  <c r="M9" i="4"/>
  <c r="M494" i="4"/>
  <c r="M486" i="4"/>
  <c r="M478" i="4"/>
  <c r="M470" i="4"/>
  <c r="M462" i="4"/>
  <c r="M454" i="4"/>
  <c r="M446" i="4"/>
  <c r="M438" i="4"/>
  <c r="M430" i="4"/>
  <c r="M422" i="4"/>
  <c r="M414" i="4"/>
  <c r="M406" i="4"/>
  <c r="M398" i="4"/>
  <c r="M390" i="4"/>
  <c r="M382" i="4"/>
  <c r="M374" i="4"/>
  <c r="M366" i="4"/>
  <c r="M358" i="4"/>
  <c r="M350" i="4"/>
  <c r="M342" i="4"/>
  <c r="M334" i="4"/>
  <c r="M326" i="4"/>
  <c r="M318" i="4"/>
  <c r="M310" i="4"/>
  <c r="M302" i="4"/>
  <c r="M294" i="4"/>
  <c r="M286" i="4"/>
  <c r="M278" i="4"/>
  <c r="M270" i="4"/>
  <c r="M262" i="4"/>
  <c r="M254" i="4"/>
  <c r="M246" i="4"/>
  <c r="M238" i="4"/>
  <c r="M230" i="4"/>
  <c r="M222" i="4"/>
  <c r="M214" i="4"/>
  <c r="M206" i="4"/>
  <c r="M198" i="4"/>
  <c r="M190" i="4"/>
  <c r="M182" i="4"/>
  <c r="M174" i="4"/>
  <c r="M166" i="4"/>
  <c r="M158" i="4"/>
  <c r="M150" i="4"/>
  <c r="M142" i="4"/>
  <c r="M134" i="4"/>
  <c r="M126" i="4"/>
  <c r="M118" i="4"/>
  <c r="M110" i="4"/>
  <c r="M281" i="4"/>
  <c r="M273" i="4"/>
  <c r="M265" i="4"/>
  <c r="M257" i="4"/>
  <c r="M249" i="4"/>
  <c r="M241" i="4"/>
  <c r="M233" i="4"/>
  <c r="M225" i="4"/>
  <c r="M217" i="4"/>
  <c r="M209" i="4"/>
  <c r="M201" i="4"/>
  <c r="M193" i="4"/>
  <c r="M185" i="4"/>
  <c r="M177" i="4"/>
  <c r="M169" i="4"/>
  <c r="M161" i="4"/>
  <c r="M153" i="4"/>
  <c r="M145" i="4"/>
  <c r="M137" i="4"/>
  <c r="M129" i="4"/>
  <c r="M121" i="4"/>
  <c r="M113" i="4"/>
  <c r="M105" i="4"/>
  <c r="G177" i="5"/>
  <c r="G169" i="5"/>
  <c r="G161" i="5"/>
  <c r="G153" i="5"/>
  <c r="G145" i="5"/>
  <c r="G137" i="5"/>
  <c r="G129" i="5"/>
  <c r="G121" i="5"/>
  <c r="G113" i="5"/>
  <c r="G105" i="5"/>
  <c r="G97" i="5"/>
  <c r="G89" i="5"/>
  <c r="G81" i="5"/>
  <c r="G73" i="5"/>
  <c r="G65" i="5"/>
  <c r="G57" i="5"/>
  <c r="G49" i="5"/>
  <c r="G41" i="5"/>
  <c r="G33" i="5"/>
  <c r="G25" i="5"/>
  <c r="G17" i="5"/>
  <c r="G9" i="5"/>
  <c r="G2" i="5"/>
  <c r="G498" i="4"/>
  <c r="G490" i="4"/>
  <c r="G482" i="4"/>
  <c r="G474" i="4"/>
  <c r="G466" i="4"/>
  <c r="G458" i="4"/>
  <c r="G450" i="4"/>
  <c r="G442" i="4"/>
  <c r="G434" i="4"/>
  <c r="G426" i="4"/>
  <c r="G418" i="4"/>
  <c r="G410" i="4"/>
  <c r="G402" i="4"/>
  <c r="G394" i="4"/>
  <c r="G386" i="4"/>
  <c r="G378" i="4"/>
  <c r="G370" i="4"/>
  <c r="G362" i="4"/>
  <c r="G354" i="4"/>
  <c r="G346" i="4"/>
  <c r="G338" i="4"/>
  <c r="G330" i="4"/>
  <c r="G322" i="4"/>
  <c r="G314" i="4"/>
  <c r="G306" i="4"/>
  <c r="G298" i="4"/>
  <c r="G290" i="4"/>
  <c r="G282" i="4"/>
  <c r="G274" i="4"/>
  <c r="G266" i="4"/>
  <c r="G258" i="4"/>
  <c r="G250" i="4"/>
  <c r="G242" i="4"/>
  <c r="G234" i="4"/>
  <c r="G226" i="4"/>
  <c r="G218" i="4"/>
  <c r="G210" i="4"/>
  <c r="G202" i="4"/>
  <c r="G194" i="4"/>
  <c r="G186" i="4"/>
  <c r="G178" i="4"/>
  <c r="G170" i="4"/>
  <c r="G162" i="4"/>
  <c r="G154" i="4"/>
  <c r="G146" i="4"/>
  <c r="G138" i="4"/>
  <c r="G130" i="4"/>
  <c r="G122" i="4"/>
  <c r="G114" i="4"/>
  <c r="G106" i="4"/>
  <c r="D98" i="4"/>
  <c r="D90" i="4"/>
  <c r="Y90" i="4" s="1"/>
  <c r="D82" i="4"/>
  <c r="D74" i="4"/>
  <c r="Y74" i="4" s="1"/>
  <c r="D66" i="4"/>
  <c r="D58" i="4"/>
  <c r="Y58" i="4" s="1"/>
  <c r="D50" i="4"/>
  <c r="Y50" i="4" s="1"/>
  <c r="D42" i="4"/>
  <c r="Y42" i="4" s="1"/>
  <c r="D34" i="4"/>
  <c r="D26" i="4"/>
  <c r="Y26" i="4" s="1"/>
  <c r="D18" i="4"/>
  <c r="D10" i="4"/>
  <c r="D498" i="4"/>
  <c r="D490" i="4"/>
  <c r="D482" i="4"/>
  <c r="D474" i="4"/>
  <c r="D466" i="4"/>
  <c r="D458" i="4"/>
  <c r="D450" i="4"/>
  <c r="D442" i="4"/>
  <c r="D434" i="4"/>
  <c r="D426" i="4"/>
  <c r="D418" i="4"/>
  <c r="D410" i="4"/>
  <c r="D402" i="4"/>
  <c r="D394" i="4"/>
  <c r="D386" i="4"/>
  <c r="D378" i="4"/>
  <c r="D370" i="4"/>
  <c r="D362" i="4"/>
  <c r="D354" i="4"/>
  <c r="D346" i="4"/>
  <c r="D338" i="4"/>
  <c r="D330" i="4"/>
  <c r="D322" i="4"/>
  <c r="D314" i="4"/>
  <c r="D306" i="4"/>
  <c r="D298" i="4"/>
  <c r="D290" i="4"/>
  <c r="D282" i="4"/>
  <c r="D274" i="4"/>
  <c r="D266" i="4"/>
  <c r="D258" i="4"/>
  <c r="D250" i="4"/>
  <c r="D242" i="4"/>
  <c r="D234" i="4"/>
  <c r="D226" i="4"/>
  <c r="D218" i="4"/>
  <c r="D210" i="4"/>
  <c r="D202" i="4"/>
  <c r="D194" i="4"/>
  <c r="D186" i="4"/>
  <c r="D178" i="4"/>
  <c r="D170" i="4"/>
  <c r="D162" i="4"/>
  <c r="D154" i="4"/>
  <c r="D146" i="4"/>
  <c r="D138" i="4"/>
  <c r="D130" i="4"/>
  <c r="D122" i="4"/>
  <c r="D114" i="4"/>
  <c r="D106" i="4"/>
  <c r="D97" i="4"/>
  <c r="D89" i="4"/>
  <c r="D81" i="4"/>
  <c r="D73" i="4"/>
  <c r="D65" i="4"/>
  <c r="D57" i="4"/>
  <c r="D49" i="4"/>
  <c r="D41" i="4"/>
  <c r="D33" i="4"/>
  <c r="D25" i="4"/>
  <c r="D17" i="4"/>
  <c r="D9" i="4"/>
  <c r="D497" i="4"/>
  <c r="D489" i="4"/>
  <c r="D481" i="4"/>
  <c r="D473" i="4"/>
  <c r="D465" i="4"/>
  <c r="D457" i="4"/>
  <c r="D449" i="4"/>
  <c r="D441" i="4"/>
  <c r="D433" i="4"/>
  <c r="D425" i="4"/>
  <c r="D417" i="4"/>
  <c r="D409" i="4"/>
  <c r="D401" i="4"/>
  <c r="D393" i="4"/>
  <c r="D385" i="4"/>
  <c r="D377" i="4"/>
  <c r="D369" i="4"/>
  <c r="D361" i="4"/>
  <c r="D353" i="4"/>
  <c r="D345" i="4"/>
  <c r="D337" i="4"/>
  <c r="D329" i="4"/>
  <c r="D321" i="4"/>
  <c r="D313" i="4"/>
  <c r="D305" i="4"/>
  <c r="D297" i="4"/>
  <c r="D289" i="4"/>
  <c r="D281" i="4"/>
  <c r="D273" i="4"/>
  <c r="D265" i="4"/>
  <c r="D257" i="4"/>
  <c r="D249" i="4"/>
  <c r="D241" i="4"/>
  <c r="D233" i="4"/>
  <c r="D225" i="4"/>
  <c r="D217" i="4"/>
  <c r="D209" i="4"/>
  <c r="D201" i="4"/>
  <c r="D193" i="4"/>
  <c r="D185" i="4"/>
  <c r="D177" i="4"/>
  <c r="D169" i="4"/>
  <c r="D161" i="4"/>
  <c r="D153" i="4"/>
  <c r="D145" i="4"/>
  <c r="D137" i="4"/>
  <c r="D129" i="4"/>
  <c r="D121" i="4"/>
  <c r="D113" i="4"/>
  <c r="D105" i="4"/>
  <c r="G102" i="4"/>
  <c r="G494" i="4"/>
  <c r="G486" i="4"/>
  <c r="G478" i="4"/>
  <c r="G470" i="4"/>
  <c r="G462" i="4"/>
  <c r="G454" i="4"/>
  <c r="G446" i="4"/>
  <c r="G438" i="4"/>
  <c r="G430" i="4"/>
  <c r="G422" i="4"/>
  <c r="G414" i="4"/>
  <c r="G406" i="4"/>
  <c r="G398" i="4"/>
  <c r="G390" i="4"/>
  <c r="G382" i="4"/>
  <c r="G374" i="4"/>
  <c r="G366" i="4"/>
  <c r="G358" i="4"/>
  <c r="G350" i="4"/>
  <c r="G342" i="4"/>
  <c r="J443" i="4"/>
  <c r="J379" i="4"/>
  <c r="J3" i="4"/>
  <c r="G4" i="4"/>
  <c r="G496" i="4"/>
  <c r="G488" i="4"/>
  <c r="G480" i="4"/>
  <c r="G472" i="4"/>
  <c r="G464" i="4"/>
  <c r="G456" i="4"/>
  <c r="G448" i="4"/>
  <c r="G440" i="4"/>
  <c r="G432" i="4"/>
  <c r="G424" i="4"/>
  <c r="G416" i="4"/>
  <c r="G408" i="4"/>
  <c r="G400" i="4"/>
  <c r="G392" i="4"/>
  <c r="G384" i="4"/>
  <c r="G376" i="4"/>
  <c r="G368" i="4"/>
  <c r="G360" i="4"/>
  <c r="G352" i="4"/>
  <c r="G344" i="4"/>
  <c r="G336" i="4"/>
  <c r="G328" i="4"/>
  <c r="G320" i="4"/>
  <c r="G312" i="4"/>
  <c r="G304" i="4"/>
  <c r="G296" i="4"/>
  <c r="G288" i="4"/>
  <c r="G280" i="4"/>
  <c r="G272" i="4"/>
  <c r="G264" i="4"/>
  <c r="G256" i="4"/>
  <c r="G248" i="4"/>
  <c r="G240" i="4"/>
  <c r="G232" i="4"/>
  <c r="G224" i="4"/>
  <c r="G216" i="4"/>
  <c r="G208" i="4"/>
  <c r="G200" i="4"/>
  <c r="G192" i="4"/>
  <c r="G184" i="4"/>
  <c r="G176" i="4"/>
  <c r="G168" i="4"/>
  <c r="G160" i="4"/>
  <c r="G152" i="4"/>
  <c r="G144" i="4"/>
  <c r="G136" i="4"/>
  <c r="G128" i="4"/>
  <c r="G120" i="4"/>
  <c r="G112" i="4"/>
  <c r="G104" i="4"/>
  <c r="J491" i="4"/>
  <c r="J475" i="4"/>
  <c r="J459" i="4"/>
  <c r="J427" i="4"/>
  <c r="J411" i="4"/>
  <c r="J395" i="4"/>
  <c r="J363" i="4"/>
  <c r="J347" i="4"/>
  <c r="J331" i="4"/>
  <c r="J299" i="4"/>
  <c r="J283" i="4"/>
  <c r="J267" i="4"/>
  <c r="J235" i="4"/>
  <c r="J219" i="4"/>
  <c r="J203" i="4"/>
  <c r="J171" i="4"/>
  <c r="J155" i="4"/>
  <c r="J139" i="4"/>
  <c r="J107" i="4"/>
  <c r="J91" i="4"/>
  <c r="J75" i="4"/>
  <c r="J43" i="4"/>
  <c r="J27" i="4"/>
  <c r="J11" i="4"/>
  <c r="J498" i="4"/>
  <c r="J490" i="4"/>
  <c r="J482" i="4"/>
  <c r="J474" i="4"/>
  <c r="J466" i="4"/>
  <c r="J458" i="4"/>
  <c r="J450" i="4"/>
  <c r="J442" i="4"/>
  <c r="J434" i="4"/>
  <c r="J426" i="4"/>
  <c r="J418" i="4"/>
  <c r="J410" i="4"/>
  <c r="J402" i="4"/>
  <c r="J394" i="4"/>
  <c r="J386" i="4"/>
  <c r="J378" i="4"/>
  <c r="J370" i="4"/>
  <c r="J362" i="4"/>
  <c r="J354" i="4"/>
  <c r="J346" i="4"/>
  <c r="J338" i="4"/>
  <c r="J330" i="4"/>
  <c r="J322" i="4"/>
  <c r="J314" i="4"/>
  <c r="J306" i="4"/>
  <c r="J298" i="4"/>
  <c r="J290" i="4"/>
  <c r="J282" i="4"/>
  <c r="J274" i="4"/>
  <c r="J266" i="4"/>
  <c r="J258" i="4"/>
  <c r="J250" i="4"/>
  <c r="J242" i="4"/>
  <c r="J234" i="4"/>
  <c r="J226" i="4"/>
  <c r="J218" i="4"/>
  <c r="J210" i="4"/>
  <c r="J202" i="4"/>
  <c r="J194" i="4"/>
  <c r="J186" i="4"/>
  <c r="J178" i="4"/>
  <c r="J170" i="4"/>
  <c r="J162" i="4"/>
  <c r="J154" i="4"/>
  <c r="J146" i="4"/>
  <c r="J138" i="4"/>
  <c r="J130" i="4"/>
  <c r="J122" i="4"/>
  <c r="J114" i="4"/>
  <c r="J106" i="4"/>
  <c r="J98" i="4"/>
  <c r="J90" i="4"/>
  <c r="J82" i="4"/>
  <c r="J74" i="4"/>
  <c r="J66" i="4"/>
  <c r="J58" i="4"/>
  <c r="J50" i="4"/>
  <c r="J42" i="4"/>
  <c r="J34" i="4"/>
  <c r="J26" i="4"/>
  <c r="J18" i="4"/>
  <c r="J10" i="4"/>
  <c r="G334" i="4"/>
  <c r="G326" i="4"/>
  <c r="G318" i="4"/>
  <c r="G310" i="4"/>
  <c r="G302" i="4"/>
  <c r="G294" i="4"/>
  <c r="G286" i="4"/>
  <c r="G278" i="4"/>
  <c r="G270" i="4"/>
  <c r="G262" i="4"/>
  <c r="G254" i="4"/>
  <c r="G246" i="4"/>
  <c r="G238" i="4"/>
  <c r="G230" i="4"/>
  <c r="G222" i="4"/>
  <c r="G214" i="4"/>
  <c r="G206" i="4"/>
  <c r="G198" i="4"/>
  <c r="G190" i="4"/>
  <c r="G182" i="4"/>
  <c r="G174" i="4"/>
  <c r="G166" i="4"/>
  <c r="G158" i="4"/>
  <c r="G150" i="4"/>
  <c r="G142" i="4"/>
  <c r="G134" i="4"/>
  <c r="G126" i="4"/>
  <c r="G118" i="4"/>
  <c r="G110" i="4"/>
  <c r="D439" i="4"/>
  <c r="D415" i="4"/>
  <c r="D399" i="4"/>
  <c r="D407" i="4"/>
  <c r="G3" i="4"/>
  <c r="G495" i="4"/>
  <c r="G487" i="4"/>
  <c r="G479" i="4"/>
  <c r="G471" i="4"/>
  <c r="G463" i="4"/>
  <c r="G455" i="4"/>
  <c r="G447" i="4"/>
  <c r="G439" i="4"/>
  <c r="G431" i="4"/>
  <c r="G423" i="4"/>
  <c r="G415" i="4"/>
  <c r="G407" i="4"/>
  <c r="G399" i="4"/>
  <c r="G391" i="4"/>
  <c r="G383" i="4"/>
  <c r="G375" i="4"/>
  <c r="G367" i="4"/>
  <c r="G359" i="4"/>
  <c r="G351" i="4"/>
  <c r="G343" i="4"/>
  <c r="G335" i="4"/>
  <c r="G327" i="4"/>
  <c r="G319" i="4"/>
  <c r="G311" i="4"/>
  <c r="G303" i="4"/>
  <c r="G295" i="4"/>
  <c r="G287" i="4"/>
  <c r="G279" i="4"/>
  <c r="G271" i="4"/>
  <c r="G263" i="4"/>
  <c r="G255" i="4"/>
  <c r="G247" i="4"/>
  <c r="G239" i="4"/>
  <c r="G231" i="4"/>
  <c r="G223" i="4"/>
  <c r="G215" i="4"/>
  <c r="G207" i="4"/>
  <c r="G199" i="4"/>
  <c r="G191" i="4"/>
  <c r="G183" i="4"/>
  <c r="G175" i="4"/>
  <c r="G167" i="4"/>
  <c r="G159" i="4"/>
  <c r="G151" i="4"/>
  <c r="G143" i="4"/>
  <c r="G135" i="4"/>
  <c r="G127" i="4"/>
  <c r="G119" i="4"/>
  <c r="G111" i="4"/>
  <c r="G103" i="4"/>
  <c r="J497" i="4"/>
  <c r="J489" i="4"/>
  <c r="J481" i="4"/>
  <c r="J473" i="4"/>
  <c r="J465" i="4"/>
  <c r="J457" i="4"/>
  <c r="J449" i="4"/>
  <c r="J441" i="4"/>
  <c r="J433" i="4"/>
  <c r="J425" i="4"/>
  <c r="J417" i="4"/>
  <c r="J409" i="4"/>
  <c r="J401" i="4"/>
  <c r="J393" i="4"/>
  <c r="J385" i="4"/>
  <c r="J377" i="4"/>
  <c r="G99" i="4"/>
  <c r="G91" i="4"/>
  <c r="G83" i="4"/>
  <c r="G75" i="4"/>
  <c r="G67" i="4"/>
  <c r="G59" i="4"/>
  <c r="G51" i="4"/>
  <c r="G43" i="4"/>
  <c r="G35" i="4"/>
  <c r="G27" i="4"/>
  <c r="G19" i="4"/>
  <c r="G11" i="4"/>
  <c r="J496" i="4"/>
  <c r="J488" i="4"/>
  <c r="J480" i="4"/>
  <c r="J472" i="4"/>
  <c r="J464" i="4"/>
  <c r="J456" i="4"/>
  <c r="J448" i="4"/>
  <c r="J440" i="4"/>
  <c r="J432" i="4"/>
  <c r="J424" i="4"/>
  <c r="J416" i="4"/>
  <c r="J408" i="4"/>
  <c r="J400" i="4"/>
  <c r="J392" i="4"/>
  <c r="J384" i="4"/>
  <c r="J376" i="4"/>
  <c r="J368" i="4"/>
  <c r="J360" i="4"/>
  <c r="J352" i="4"/>
  <c r="J344" i="4"/>
  <c r="J336" i="4"/>
  <c r="J328" i="4"/>
  <c r="J320" i="4"/>
  <c r="J312" i="4"/>
  <c r="J304" i="4"/>
  <c r="J296" i="4"/>
  <c r="J288" i="4"/>
  <c r="J280" i="4"/>
  <c r="J272" i="4"/>
  <c r="J264" i="4"/>
  <c r="J256" i="4"/>
  <c r="J248" i="4"/>
  <c r="J240" i="4"/>
  <c r="J232" i="4"/>
  <c r="J224" i="4"/>
  <c r="J216" i="4"/>
  <c r="J208" i="4"/>
  <c r="J200" i="4"/>
  <c r="J192" i="4"/>
  <c r="J184" i="4"/>
  <c r="J176" i="4"/>
  <c r="J168" i="4"/>
  <c r="J160" i="4"/>
  <c r="J152" i="4"/>
  <c r="J144" i="4"/>
  <c r="J136" i="4"/>
  <c r="J128" i="4"/>
  <c r="J120" i="4"/>
  <c r="J112" i="4"/>
  <c r="J104" i="4"/>
  <c r="J96" i="4"/>
  <c r="J88" i="4"/>
  <c r="J80" i="4"/>
  <c r="J72" i="4"/>
  <c r="J64" i="4"/>
  <c r="J56" i="4"/>
  <c r="J48" i="4"/>
  <c r="J40" i="4"/>
  <c r="J32" i="4"/>
  <c r="J24" i="4"/>
  <c r="J16" i="4"/>
  <c r="J8" i="4"/>
  <c r="J495" i="4"/>
  <c r="J487" i="4"/>
  <c r="J479" i="4"/>
  <c r="J471" i="4"/>
  <c r="J463" i="4"/>
  <c r="J455" i="4"/>
  <c r="J447" i="4"/>
  <c r="J439" i="4"/>
  <c r="J431" i="4"/>
  <c r="J423" i="4"/>
  <c r="J415" i="4"/>
  <c r="J407" i="4"/>
  <c r="J399" i="4"/>
  <c r="J391" i="4"/>
  <c r="J383" i="4"/>
  <c r="J375" i="4"/>
  <c r="J367" i="4"/>
  <c r="J359" i="4"/>
  <c r="J351" i="4"/>
  <c r="J343" i="4"/>
  <c r="J335" i="4"/>
  <c r="J327" i="4"/>
  <c r="J319" i="4"/>
  <c r="J311" i="4"/>
  <c r="J303" i="4"/>
  <c r="J295" i="4"/>
  <c r="J287" i="4"/>
  <c r="J279" i="4"/>
  <c r="J271" i="4"/>
  <c r="J263" i="4"/>
  <c r="J255" i="4"/>
  <c r="J247" i="4"/>
  <c r="J239" i="4"/>
  <c r="J231" i="4"/>
  <c r="J223" i="4"/>
  <c r="J215" i="4"/>
  <c r="J207" i="4"/>
  <c r="J199" i="4"/>
  <c r="J191" i="4"/>
  <c r="J183" i="4"/>
  <c r="J175" i="4"/>
  <c r="J167" i="4"/>
  <c r="J159" i="4"/>
  <c r="J151" i="4"/>
  <c r="J143" i="4"/>
  <c r="J135" i="4"/>
  <c r="J127" i="4"/>
  <c r="J119" i="4"/>
  <c r="J111" i="4"/>
  <c r="J103" i="4"/>
  <c r="J95" i="4"/>
  <c r="J87" i="4"/>
  <c r="J79" i="4"/>
  <c r="J71" i="4"/>
  <c r="J63" i="4"/>
  <c r="J55" i="4"/>
  <c r="J47" i="4"/>
  <c r="J39" i="4"/>
  <c r="J31" i="4"/>
  <c r="J23" i="4"/>
  <c r="J15" i="4"/>
  <c r="J7" i="4"/>
  <c r="J500" i="4"/>
  <c r="J484" i="4"/>
  <c r="J468" i="4"/>
  <c r="J452" i="4"/>
  <c r="J436" i="4"/>
  <c r="J420" i="4"/>
  <c r="J404" i="4"/>
  <c r="J388" i="4"/>
  <c r="J372" i="4"/>
  <c r="J356" i="4"/>
  <c r="J340" i="4"/>
  <c r="J324" i="4"/>
  <c r="J308" i="4"/>
  <c r="J292" i="4"/>
  <c r="J276" i="4"/>
  <c r="J260" i="4"/>
  <c r="J244" i="4"/>
  <c r="J228" i="4"/>
  <c r="J212" i="4"/>
  <c r="J196" i="4"/>
  <c r="J180" i="4"/>
  <c r="J164" i="4"/>
  <c r="J148" i="4"/>
  <c r="J132" i="4"/>
  <c r="J116" i="4"/>
  <c r="J100" i="4"/>
  <c r="J84" i="4"/>
  <c r="J68" i="4"/>
  <c r="J52" i="4"/>
  <c r="J36" i="4"/>
  <c r="J20" i="4"/>
  <c r="J4" i="4"/>
  <c r="J369" i="4"/>
  <c r="J361" i="4"/>
  <c r="J353" i="4"/>
  <c r="J345" i="4"/>
  <c r="J337" i="4"/>
  <c r="J329" i="4"/>
  <c r="J321" i="4"/>
  <c r="J313" i="4"/>
  <c r="J305" i="4"/>
  <c r="J297" i="4"/>
  <c r="J289" i="4"/>
  <c r="J281" i="4"/>
  <c r="J273" i="4"/>
  <c r="J265" i="4"/>
  <c r="J257" i="4"/>
  <c r="J249" i="4"/>
  <c r="J241" i="4"/>
  <c r="J233" i="4"/>
  <c r="J225" i="4"/>
  <c r="J217" i="4"/>
  <c r="J209" i="4"/>
  <c r="J201" i="4"/>
  <c r="J193" i="4"/>
  <c r="J185" i="4"/>
  <c r="J177" i="4"/>
  <c r="J169" i="4"/>
  <c r="J161" i="4"/>
  <c r="J153" i="4"/>
  <c r="J145" i="4"/>
  <c r="J137" i="4"/>
  <c r="J129" i="4"/>
  <c r="J121" i="4"/>
  <c r="J113" i="4"/>
  <c r="J105" i="4"/>
  <c r="J97" i="4"/>
  <c r="J89" i="4"/>
  <c r="J81" i="4"/>
  <c r="J73" i="4"/>
  <c r="J65" i="4"/>
  <c r="J57" i="4"/>
  <c r="J49" i="4"/>
  <c r="J41" i="4"/>
  <c r="J33" i="4"/>
  <c r="J25" i="4"/>
  <c r="J17" i="4"/>
  <c r="J9" i="4"/>
  <c r="J499" i="4"/>
  <c r="J483" i="4"/>
  <c r="J467" i="4"/>
  <c r="J451" i="4"/>
  <c r="J435" i="4"/>
  <c r="J419" i="4"/>
  <c r="J403" i="4"/>
  <c r="J387" i="4"/>
  <c r="J371" i="4"/>
  <c r="J355" i="4"/>
  <c r="J339" i="4"/>
  <c r="J323" i="4"/>
  <c r="J307" i="4"/>
  <c r="J291" i="4"/>
  <c r="J275" i="4"/>
  <c r="J259" i="4"/>
  <c r="J243" i="4"/>
  <c r="J227" i="4"/>
  <c r="J211" i="4"/>
  <c r="J195" i="4"/>
  <c r="J179" i="4"/>
  <c r="J163" i="4"/>
  <c r="J147" i="4"/>
  <c r="J131" i="4"/>
  <c r="J115" i="4"/>
  <c r="J99" i="4"/>
  <c r="J83" i="4"/>
  <c r="J67" i="4"/>
  <c r="J51" i="4"/>
  <c r="J35" i="4"/>
  <c r="J19" i="4"/>
  <c r="D6" i="4"/>
  <c r="G93" i="4"/>
  <c r="AB93" i="4" s="1"/>
  <c r="G85" i="4"/>
  <c r="AB85" i="4" s="1"/>
  <c r="G77" i="4"/>
  <c r="G69" i="4"/>
  <c r="AB69" i="4" s="1"/>
  <c r="G61" i="4"/>
  <c r="G53" i="4"/>
  <c r="G45" i="4"/>
  <c r="G37" i="4"/>
  <c r="G29" i="4"/>
  <c r="G21" i="4"/>
  <c r="G13" i="4"/>
  <c r="G5" i="4"/>
  <c r="G101" i="4"/>
  <c r="G493" i="4"/>
  <c r="G485" i="4"/>
  <c r="G477" i="4"/>
  <c r="G469" i="4"/>
  <c r="G461" i="4"/>
  <c r="G453" i="4"/>
  <c r="G445" i="4"/>
  <c r="G437" i="4"/>
  <c r="G429" i="4"/>
  <c r="G421" i="4"/>
  <c r="G413" i="4"/>
  <c r="G405" i="4"/>
  <c r="G397" i="4"/>
  <c r="G389" i="4"/>
  <c r="G381" i="4"/>
  <c r="G373" i="4"/>
  <c r="G365" i="4"/>
  <c r="G357" i="4"/>
  <c r="G349" i="4"/>
  <c r="G341" i="4"/>
  <c r="G333" i="4"/>
  <c r="G325" i="4"/>
  <c r="G317" i="4"/>
  <c r="G309" i="4"/>
  <c r="G301" i="4"/>
  <c r="G293" i="4"/>
  <c r="G285" i="4"/>
  <c r="G277" i="4"/>
  <c r="G269" i="4"/>
  <c r="G261" i="4"/>
  <c r="G253" i="4"/>
  <c r="G245" i="4"/>
  <c r="G237" i="4"/>
  <c r="G229" i="4"/>
  <c r="G221" i="4"/>
  <c r="G213" i="4"/>
  <c r="G205" i="4"/>
  <c r="G197" i="4"/>
  <c r="G189" i="4"/>
  <c r="G181" i="4"/>
  <c r="G173" i="4"/>
  <c r="G165" i="4"/>
  <c r="G157" i="4"/>
  <c r="G149" i="4"/>
  <c r="G141" i="4"/>
  <c r="G133" i="4"/>
  <c r="G125" i="4"/>
  <c r="G117" i="4"/>
  <c r="G109" i="4"/>
  <c r="G98" i="4"/>
  <c r="AB98" i="4" s="1"/>
  <c r="G90" i="4"/>
  <c r="AB90" i="4" s="1"/>
  <c r="G82" i="4"/>
  <c r="AB82" i="4" s="1"/>
  <c r="G74" i="4"/>
  <c r="G66" i="4"/>
  <c r="G58" i="4"/>
  <c r="G50" i="4"/>
  <c r="G42" i="4"/>
  <c r="G34" i="4"/>
  <c r="G26" i="4"/>
  <c r="G18" i="4"/>
  <c r="G10" i="4"/>
  <c r="G2" i="4"/>
  <c r="G497" i="4"/>
  <c r="G489" i="4"/>
  <c r="G481" i="4"/>
  <c r="G473" i="4"/>
  <c r="G465" i="4"/>
  <c r="G457" i="4"/>
  <c r="G449" i="4"/>
  <c r="G441" i="4"/>
  <c r="G433" i="4"/>
  <c r="G425" i="4"/>
  <c r="G417" i="4"/>
  <c r="G409" i="4"/>
  <c r="G401" i="4"/>
  <c r="G393" i="4"/>
  <c r="G385" i="4"/>
  <c r="G377" i="4"/>
  <c r="G369" i="4"/>
  <c r="G361" i="4"/>
  <c r="G353" i="4"/>
  <c r="G345" i="4"/>
  <c r="G337" i="4"/>
  <c r="G329" i="4"/>
  <c r="G321" i="4"/>
  <c r="G313" i="4"/>
  <c r="G305" i="4"/>
  <c r="G297" i="4"/>
  <c r="G289" i="4"/>
  <c r="G281" i="4"/>
  <c r="G273" i="4"/>
  <c r="G265" i="4"/>
  <c r="G257" i="4"/>
  <c r="G249" i="4"/>
  <c r="G241" i="4"/>
  <c r="G233" i="4"/>
  <c r="G225" i="4"/>
  <c r="G94" i="4"/>
  <c r="AB94" i="4" s="1"/>
  <c r="G86" i="4"/>
  <c r="AB86" i="4" s="1"/>
  <c r="G78" i="4"/>
  <c r="AB78" i="4" s="1"/>
  <c r="G70" i="4"/>
  <c r="G62" i="4"/>
  <c r="AB62" i="4" s="1"/>
  <c r="G54" i="4"/>
  <c r="G46" i="4"/>
  <c r="G38" i="4"/>
  <c r="G30" i="4"/>
  <c r="G22" i="4"/>
  <c r="G14" i="4"/>
  <c r="G6" i="4"/>
  <c r="G217" i="4"/>
  <c r="G209" i="4"/>
  <c r="G201" i="4"/>
  <c r="G193" i="4"/>
  <c r="G185" i="4"/>
  <c r="G177" i="4"/>
  <c r="G169" i="4"/>
  <c r="G161" i="4"/>
  <c r="G153" i="4"/>
  <c r="G145" i="4"/>
  <c r="G137" i="4"/>
  <c r="G129" i="4"/>
  <c r="G121" i="4"/>
  <c r="G113" i="4"/>
  <c r="G105" i="4"/>
  <c r="D2" i="4"/>
  <c r="X3" i="5"/>
  <c r="X4" i="5"/>
  <c r="X5" i="5"/>
  <c r="X6" i="5"/>
  <c r="X7" i="5"/>
  <c r="X8" i="5"/>
  <c r="X9" i="5"/>
  <c r="X10" i="5"/>
  <c r="X11" i="5"/>
  <c r="X12" i="5"/>
  <c r="X13" i="5"/>
  <c r="X14" i="5"/>
  <c r="X15" i="5"/>
  <c r="X16" i="5"/>
  <c r="X17" i="5"/>
  <c r="X18" i="5"/>
  <c r="X19" i="5"/>
  <c r="X20" i="5"/>
  <c r="X21" i="5"/>
  <c r="X22" i="5"/>
  <c r="X23" i="5"/>
  <c r="X24" i="5"/>
  <c r="X25" i="5"/>
  <c r="X26" i="5"/>
  <c r="X27" i="5"/>
  <c r="X28" i="5"/>
  <c r="X29" i="5"/>
  <c r="X30" i="5"/>
  <c r="X31" i="5"/>
  <c r="X32" i="5"/>
  <c r="X33" i="5"/>
  <c r="X34" i="5"/>
  <c r="X35" i="5"/>
  <c r="X36" i="5"/>
  <c r="X37" i="5"/>
  <c r="X38" i="5"/>
  <c r="X39" i="5"/>
  <c r="X40" i="5"/>
  <c r="X41" i="5"/>
  <c r="X42" i="5"/>
  <c r="X43" i="5"/>
  <c r="X44" i="5"/>
  <c r="X45" i="5"/>
  <c r="X46" i="5"/>
  <c r="X47" i="5"/>
  <c r="X48" i="5"/>
  <c r="X49" i="5"/>
  <c r="X50" i="5"/>
  <c r="X51" i="5"/>
  <c r="X52" i="5"/>
  <c r="X53" i="5"/>
  <c r="X54" i="5"/>
  <c r="X55" i="5"/>
  <c r="X56" i="5"/>
  <c r="X57" i="5"/>
  <c r="X58" i="5"/>
  <c r="X59" i="5"/>
  <c r="X60" i="5"/>
  <c r="X61" i="5"/>
  <c r="X62" i="5"/>
  <c r="X63" i="5"/>
  <c r="X64" i="5"/>
  <c r="X65" i="5"/>
  <c r="X66" i="5"/>
  <c r="X67" i="5"/>
  <c r="X68" i="5"/>
  <c r="X69" i="5"/>
  <c r="X70" i="5"/>
  <c r="X71" i="5"/>
  <c r="X72" i="5"/>
  <c r="X73" i="5"/>
  <c r="X74" i="5"/>
  <c r="X75" i="5"/>
  <c r="X76" i="5"/>
  <c r="X77" i="5"/>
  <c r="X78" i="5"/>
  <c r="X79" i="5"/>
  <c r="X80" i="5"/>
  <c r="X81" i="5"/>
  <c r="X82" i="5"/>
  <c r="X83" i="5"/>
  <c r="X84" i="5"/>
  <c r="X85" i="5"/>
  <c r="X86" i="5"/>
  <c r="X87" i="5"/>
  <c r="X88" i="5"/>
  <c r="X89" i="5"/>
  <c r="X90" i="5"/>
  <c r="X91" i="5"/>
  <c r="X92" i="5"/>
  <c r="X93" i="5"/>
  <c r="X94" i="5"/>
  <c r="X95" i="5"/>
  <c r="X96" i="5"/>
  <c r="X97" i="5"/>
  <c r="X98" i="5"/>
  <c r="X99" i="5"/>
  <c r="X100" i="5"/>
  <c r="A21" i="4"/>
  <c r="A21" i="6" s="1"/>
  <c r="A22" i="4"/>
  <c r="A22" i="6" s="1"/>
  <c r="A23" i="4"/>
  <c r="A23" i="6" s="1"/>
  <c r="A24" i="4"/>
  <c r="A24" i="6" s="1"/>
  <c r="A25" i="4"/>
  <c r="A25" i="6" s="1"/>
  <c r="A26" i="4"/>
  <c r="A26" i="6" s="1"/>
  <c r="A27" i="4"/>
  <c r="A27" i="6" s="1"/>
  <c r="A28" i="4"/>
  <c r="A28" i="6" s="1"/>
  <c r="A29" i="4"/>
  <c r="A29" i="6" s="1"/>
  <c r="A30" i="4"/>
  <c r="A30" i="6" s="1"/>
  <c r="A31" i="4"/>
  <c r="A31" i="6" s="1"/>
  <c r="A32" i="4"/>
  <c r="A32" i="6" s="1"/>
  <c r="A33" i="4"/>
  <c r="A33" i="6" s="1"/>
  <c r="A34" i="4"/>
  <c r="A34" i="6" s="1"/>
  <c r="A35" i="4"/>
  <c r="A35" i="6" s="1"/>
  <c r="A36" i="4"/>
  <c r="A36" i="6" s="1"/>
  <c r="A37" i="4"/>
  <c r="A37" i="6" s="1"/>
  <c r="A38" i="4"/>
  <c r="A38" i="6" s="1"/>
  <c r="A39" i="4"/>
  <c r="A39" i="6" s="1"/>
  <c r="A40" i="4"/>
  <c r="A40" i="6" s="1"/>
  <c r="A41" i="4"/>
  <c r="A41" i="6" s="1"/>
  <c r="A42" i="4"/>
  <c r="A43" i="4"/>
  <c r="A43" i="6" s="1"/>
  <c r="A44" i="4"/>
  <c r="A44" i="6" s="1"/>
  <c r="A45" i="4"/>
  <c r="A45" i="6" s="1"/>
  <c r="A46" i="4"/>
  <c r="A46" i="6" s="1"/>
  <c r="A47" i="4"/>
  <c r="A47" i="6" s="1"/>
  <c r="A48" i="4"/>
  <c r="A48" i="6" s="1"/>
  <c r="A49" i="4"/>
  <c r="A49" i="6" s="1"/>
  <c r="A50" i="4"/>
  <c r="A50" i="6" s="1"/>
  <c r="A51" i="4"/>
  <c r="A51" i="6" s="1"/>
  <c r="A52" i="4"/>
  <c r="A52" i="6" s="1"/>
  <c r="A53" i="4"/>
  <c r="A53" i="6" s="1"/>
  <c r="A54" i="4"/>
  <c r="A54" i="6" s="1"/>
  <c r="A55" i="4"/>
  <c r="A55" i="6" s="1"/>
  <c r="A56" i="4"/>
  <c r="A56" i="6" s="1"/>
  <c r="A57" i="4"/>
  <c r="A57" i="6" s="1"/>
  <c r="A58" i="4"/>
  <c r="A58" i="6" s="1"/>
  <c r="A59" i="4"/>
  <c r="A59" i="6" s="1"/>
  <c r="A60" i="4"/>
  <c r="A60" i="6" s="1"/>
  <c r="A61" i="4"/>
  <c r="A61" i="6" s="1"/>
  <c r="A62" i="4"/>
  <c r="A62" i="6" s="1"/>
  <c r="A63" i="4"/>
  <c r="A63" i="6" s="1"/>
  <c r="A64" i="4"/>
  <c r="A64" i="6" s="1"/>
  <c r="A65" i="4"/>
  <c r="A65" i="6" s="1"/>
  <c r="A66" i="4"/>
  <c r="A66" i="6" s="1"/>
  <c r="A67" i="4"/>
  <c r="A67" i="6" s="1"/>
  <c r="A68" i="4"/>
  <c r="A68" i="6" s="1"/>
  <c r="A69" i="4"/>
  <c r="A69" i="6" s="1"/>
  <c r="A70" i="4"/>
  <c r="A70" i="6" s="1"/>
  <c r="A71" i="4"/>
  <c r="A71" i="6" s="1"/>
  <c r="A72" i="4"/>
  <c r="A72" i="6" s="1"/>
  <c r="A73" i="4"/>
  <c r="A73" i="6" s="1"/>
  <c r="A74" i="4"/>
  <c r="A74" i="6" s="1"/>
  <c r="A75" i="4"/>
  <c r="A75" i="6" s="1"/>
  <c r="A76" i="4"/>
  <c r="A76" i="6" s="1"/>
  <c r="A77" i="4"/>
  <c r="A78" i="4"/>
  <c r="A78" i="6" s="1"/>
  <c r="A79" i="4"/>
  <c r="A79" i="6" s="1"/>
  <c r="A80" i="4"/>
  <c r="A80" i="6" s="1"/>
  <c r="A81" i="4"/>
  <c r="A81" i="6" s="1"/>
  <c r="A82" i="4"/>
  <c r="A82" i="6" s="1"/>
  <c r="A83" i="4"/>
  <c r="A83" i="6" s="1"/>
  <c r="A84" i="4"/>
  <c r="A84" i="6" s="1"/>
  <c r="A85" i="4"/>
  <c r="A85" i="6" s="1"/>
  <c r="A86" i="4"/>
  <c r="A86" i="6" s="1"/>
  <c r="A87" i="4"/>
  <c r="A87" i="6" s="1"/>
  <c r="A88" i="4"/>
  <c r="A88" i="6" s="1"/>
  <c r="A89" i="4"/>
  <c r="A89" i="6" s="1"/>
  <c r="A90" i="4"/>
  <c r="A90" i="6" s="1"/>
  <c r="A91" i="4"/>
  <c r="A91" i="6" s="1"/>
  <c r="A92" i="4"/>
  <c r="A92" i="6" s="1"/>
  <c r="A93" i="4"/>
  <c r="A93" i="6" s="1"/>
  <c r="A94" i="4"/>
  <c r="A94" i="6" s="1"/>
  <c r="A95" i="4"/>
  <c r="A95" i="6" s="1"/>
  <c r="A96" i="4"/>
  <c r="A96" i="6" s="1"/>
  <c r="A97" i="4"/>
  <c r="A97" i="6" s="1"/>
  <c r="A98" i="4"/>
  <c r="A98" i="6" s="1"/>
  <c r="A99" i="4"/>
  <c r="A99" i="6" s="1"/>
  <c r="A100" i="4"/>
  <c r="A100" i="6" s="1"/>
  <c r="R21" i="4"/>
  <c r="AM21" i="4" s="1"/>
  <c r="R22" i="4"/>
  <c r="AM22" i="4" s="1"/>
  <c r="BH22" i="4" s="1"/>
  <c r="R23" i="4"/>
  <c r="AM23" i="4" s="1"/>
  <c r="R24" i="4"/>
  <c r="AM24" i="4" s="1"/>
  <c r="BH24" i="4" s="1"/>
  <c r="R25" i="4"/>
  <c r="AM25" i="4" s="1"/>
  <c r="BH25" i="4" s="1"/>
  <c r="R26" i="4"/>
  <c r="AM26" i="4" s="1"/>
  <c r="BH26" i="4" s="1"/>
  <c r="R27" i="4"/>
  <c r="AM27" i="4" s="1"/>
  <c r="BH27" i="4" s="1"/>
  <c r="R28" i="4"/>
  <c r="AM28" i="4" s="1"/>
  <c r="BH28" i="4" s="1"/>
  <c r="R29" i="4"/>
  <c r="AM29" i="4" s="1"/>
  <c r="BH29" i="4" s="1"/>
  <c r="R30" i="4"/>
  <c r="AM30" i="4" s="1"/>
  <c r="BH30" i="4" s="1"/>
  <c r="R31" i="4"/>
  <c r="AM31" i="4" s="1"/>
  <c r="BH31" i="4" s="1"/>
  <c r="R32" i="4"/>
  <c r="R33" i="4"/>
  <c r="AM33" i="4" s="1"/>
  <c r="BH33" i="4" s="1"/>
  <c r="R34" i="4"/>
  <c r="AM34" i="4" s="1"/>
  <c r="BH34" i="4" s="1"/>
  <c r="R35" i="4"/>
  <c r="AM35" i="4" s="1"/>
  <c r="S35" i="6" s="1"/>
  <c r="R36" i="4"/>
  <c r="AM36" i="4" s="1"/>
  <c r="BH36" i="4" s="1"/>
  <c r="R37" i="4"/>
  <c r="AM37" i="4" s="1"/>
  <c r="BH37" i="4" s="1"/>
  <c r="R38" i="4"/>
  <c r="AM38" i="4" s="1"/>
  <c r="BH38" i="4" s="1"/>
  <c r="R39" i="4"/>
  <c r="AM39" i="4" s="1"/>
  <c r="BH39" i="4" s="1"/>
  <c r="R40" i="4"/>
  <c r="R41" i="4"/>
  <c r="AM41" i="4" s="1"/>
  <c r="T41" i="6" s="1"/>
  <c r="R42" i="4"/>
  <c r="AM42" i="4" s="1"/>
  <c r="S42" i="6" s="1"/>
  <c r="R43" i="4"/>
  <c r="AM43" i="4" s="1"/>
  <c r="BH43" i="4" s="1"/>
  <c r="R44" i="4"/>
  <c r="AM44" i="4" s="1"/>
  <c r="BH44" i="4" s="1"/>
  <c r="R45" i="4"/>
  <c r="AM45" i="4" s="1"/>
  <c r="BH45" i="4" s="1"/>
  <c r="R46" i="4"/>
  <c r="AM46" i="4" s="1"/>
  <c r="BH46" i="4" s="1"/>
  <c r="R47" i="4"/>
  <c r="AM47" i="4" s="1"/>
  <c r="BH47" i="4" s="1"/>
  <c r="R48" i="4"/>
  <c r="R49" i="4"/>
  <c r="AM49" i="4" s="1"/>
  <c r="BH49" i="4" s="1"/>
  <c r="R50" i="4"/>
  <c r="AM50" i="4" s="1"/>
  <c r="BH50" i="4" s="1"/>
  <c r="R51" i="4"/>
  <c r="AM51" i="4" s="1"/>
  <c r="BH51" i="4" s="1"/>
  <c r="R52" i="4"/>
  <c r="AM52" i="4" s="1"/>
  <c r="S52" i="6" s="1"/>
  <c r="R53" i="4"/>
  <c r="AM53" i="4" s="1"/>
  <c r="BH53" i="4" s="1"/>
  <c r="R54" i="4"/>
  <c r="AM54" i="4" s="1"/>
  <c r="BH54" i="4" s="1"/>
  <c r="R55" i="4"/>
  <c r="AM55" i="4" s="1"/>
  <c r="BH55" i="4" s="1"/>
  <c r="R56" i="4"/>
  <c r="R57" i="4"/>
  <c r="AM57" i="4" s="1"/>
  <c r="R58" i="4"/>
  <c r="AM58" i="4" s="1"/>
  <c r="BH58" i="4" s="1"/>
  <c r="R59" i="4"/>
  <c r="AM59" i="4" s="1"/>
  <c r="BH59" i="4" s="1"/>
  <c r="R60" i="4"/>
  <c r="AM60" i="4" s="1"/>
  <c r="BH60" i="4" s="1"/>
  <c r="R61" i="4"/>
  <c r="AM61" i="4" s="1"/>
  <c r="BH61" i="4" s="1"/>
  <c r="R62" i="4"/>
  <c r="AM62" i="4" s="1"/>
  <c r="BH62" i="4" s="1"/>
  <c r="R63" i="4"/>
  <c r="AM63" i="4" s="1"/>
  <c r="S63" i="6" s="1"/>
  <c r="R64" i="4"/>
  <c r="AM64" i="4" s="1"/>
  <c r="S64" i="6" s="1"/>
  <c r="R65" i="4"/>
  <c r="AM65" i="4" s="1"/>
  <c r="T65" i="6" s="1"/>
  <c r="R66" i="4"/>
  <c r="AM66" i="4" s="1"/>
  <c r="S66" i="6" s="1"/>
  <c r="R67" i="4"/>
  <c r="AM67" i="4" s="1"/>
  <c r="BH67" i="4" s="1"/>
  <c r="R68" i="4"/>
  <c r="AM68" i="4" s="1"/>
  <c r="S68" i="6" s="1"/>
  <c r="R69" i="4"/>
  <c r="AM69" i="4" s="1"/>
  <c r="S69" i="6" s="1"/>
  <c r="R70" i="4"/>
  <c r="AM70" i="4" s="1"/>
  <c r="BH70" i="4" s="1"/>
  <c r="R71" i="4"/>
  <c r="AM71" i="4" s="1"/>
  <c r="BH71" i="4" s="1"/>
  <c r="R72" i="4"/>
  <c r="AM72" i="4" s="1"/>
  <c r="T72" i="6" s="1"/>
  <c r="R73" i="4"/>
  <c r="AM73" i="4" s="1"/>
  <c r="S73" i="6" s="1"/>
  <c r="R74" i="4"/>
  <c r="AM74" i="4" s="1"/>
  <c r="BH74" i="4" s="1"/>
  <c r="R75" i="4"/>
  <c r="AM75" i="4" s="1"/>
  <c r="T75" i="6" s="1"/>
  <c r="R76" i="4"/>
  <c r="AM76" i="4" s="1"/>
  <c r="S76" i="6" s="1"/>
  <c r="R77" i="4"/>
  <c r="AM77" i="4" s="1"/>
  <c r="BH77" i="4" s="1"/>
  <c r="R78" i="4"/>
  <c r="AM78" i="4" s="1"/>
  <c r="S78" i="6" s="1"/>
  <c r="R79" i="4"/>
  <c r="AM79" i="4" s="1"/>
  <c r="S79" i="6" s="1"/>
  <c r="R80" i="4"/>
  <c r="AM80" i="4" s="1"/>
  <c r="T80" i="6" s="1"/>
  <c r="R81" i="4"/>
  <c r="AM81" i="4" s="1"/>
  <c r="T81" i="6" s="1"/>
  <c r="R82" i="4"/>
  <c r="AM82" i="4" s="1"/>
  <c r="S82" i="6" s="1"/>
  <c r="R83" i="4"/>
  <c r="AM83" i="4" s="1"/>
  <c r="T83" i="6" s="1"/>
  <c r="R84" i="4"/>
  <c r="AM84" i="4" s="1"/>
  <c r="T84" i="6" s="1"/>
  <c r="R85" i="4"/>
  <c r="R86" i="4"/>
  <c r="R87" i="4"/>
  <c r="R88" i="4"/>
  <c r="R89" i="4"/>
  <c r="R90" i="4"/>
  <c r="R91" i="4"/>
  <c r="R92" i="4"/>
  <c r="R93" i="4"/>
  <c r="R94" i="4"/>
  <c r="R95" i="4"/>
  <c r="R96" i="4"/>
  <c r="R97" i="4"/>
  <c r="AM97" i="4" s="1"/>
  <c r="T97" i="6" s="1"/>
  <c r="R98" i="4"/>
  <c r="R99" i="4"/>
  <c r="R100" i="4"/>
  <c r="AM100" i="4" s="1"/>
  <c r="S100" i="6" s="1"/>
  <c r="Q21" i="4"/>
  <c r="AL21" i="4" s="1"/>
  <c r="Q22" i="4"/>
  <c r="AL22" i="4" s="1"/>
  <c r="Q23" i="4"/>
  <c r="AL23" i="4" s="1"/>
  <c r="Q24" i="4"/>
  <c r="AL24" i="4" s="1"/>
  <c r="Q25" i="4"/>
  <c r="AL25" i="4" s="1"/>
  <c r="Q26" i="4"/>
  <c r="AL26" i="4" s="1"/>
  <c r="Q27" i="4"/>
  <c r="AL27" i="4" s="1"/>
  <c r="Q28" i="4"/>
  <c r="AL28" i="4" s="1"/>
  <c r="Q29" i="4"/>
  <c r="AL29" i="4" s="1"/>
  <c r="Q30" i="4"/>
  <c r="AL30" i="4" s="1"/>
  <c r="Q31" i="4"/>
  <c r="AL31" i="4" s="1"/>
  <c r="Q32" i="4"/>
  <c r="AL32" i="4" s="1"/>
  <c r="Q33" i="4"/>
  <c r="AL33" i="4" s="1"/>
  <c r="Q34" i="4"/>
  <c r="AL34" i="4" s="1"/>
  <c r="Q35" i="4"/>
  <c r="AL35" i="4" s="1"/>
  <c r="R35" i="6" s="1"/>
  <c r="Q36" i="4"/>
  <c r="AL36" i="4" s="1"/>
  <c r="Q37" i="4"/>
  <c r="AL37" i="4" s="1"/>
  <c r="Q38" i="4"/>
  <c r="AL38" i="4" s="1"/>
  <c r="Q39" i="4"/>
  <c r="AL39" i="4" s="1"/>
  <c r="Q40" i="4"/>
  <c r="AL40" i="4" s="1"/>
  <c r="Q41" i="4"/>
  <c r="Q42" i="4"/>
  <c r="Q43" i="4"/>
  <c r="AL43" i="4" s="1"/>
  <c r="Q44" i="4"/>
  <c r="AL44" i="4" s="1"/>
  <c r="Q45" i="4"/>
  <c r="AL45" i="4" s="1"/>
  <c r="Q46" i="4"/>
  <c r="AL46" i="4" s="1"/>
  <c r="Q47" i="4"/>
  <c r="AL47" i="4" s="1"/>
  <c r="Q48" i="4"/>
  <c r="AL48" i="4" s="1"/>
  <c r="Q49" i="4"/>
  <c r="AL49" i="4" s="1"/>
  <c r="Q50" i="4"/>
  <c r="AL50" i="4" s="1"/>
  <c r="Q51" i="4"/>
  <c r="AL51" i="4" s="1"/>
  <c r="Q52" i="4"/>
  <c r="Q53" i="4"/>
  <c r="Q54" i="4"/>
  <c r="AL54" i="4" s="1"/>
  <c r="Q55" i="4"/>
  <c r="AL55" i="4" s="1"/>
  <c r="Q56" i="4"/>
  <c r="AL56" i="4" s="1"/>
  <c r="Q57" i="4"/>
  <c r="Q58" i="4"/>
  <c r="AL58" i="4" s="1"/>
  <c r="Q59" i="4"/>
  <c r="AL59" i="4" s="1"/>
  <c r="Q60" i="4"/>
  <c r="AL60" i="4" s="1"/>
  <c r="Q61" i="4"/>
  <c r="AL61" i="4" s="1"/>
  <c r="Q62" i="4"/>
  <c r="AL62" i="4" s="1"/>
  <c r="Q63" i="4"/>
  <c r="AL63" i="4" s="1"/>
  <c r="R63" i="6" s="1"/>
  <c r="Q64" i="4"/>
  <c r="Q65" i="4"/>
  <c r="Q66" i="4"/>
  <c r="Q67" i="4"/>
  <c r="Q68" i="4"/>
  <c r="Q69" i="4"/>
  <c r="Q70" i="4"/>
  <c r="Q71" i="4"/>
  <c r="Q72" i="4"/>
  <c r="Q73" i="4"/>
  <c r="Q74" i="4"/>
  <c r="Q75" i="4"/>
  <c r="AL75" i="4" s="1"/>
  <c r="R75" i="6" s="1"/>
  <c r="Q76" i="4"/>
  <c r="Q77" i="4"/>
  <c r="Q78" i="4"/>
  <c r="Q79" i="4"/>
  <c r="Q80" i="4"/>
  <c r="Q81" i="4"/>
  <c r="Q82" i="4"/>
  <c r="Q83" i="4"/>
  <c r="Q84" i="4"/>
  <c r="Q85" i="4"/>
  <c r="Q86" i="4"/>
  <c r="Q87" i="4"/>
  <c r="Q88" i="4"/>
  <c r="Q89" i="4"/>
  <c r="S89" i="4" s="1"/>
  <c r="AN89" i="4" s="1"/>
  <c r="Q90" i="4"/>
  <c r="S90" i="4" s="1"/>
  <c r="AN90" i="4" s="1"/>
  <c r="Q91" i="4"/>
  <c r="S91" i="4" s="1"/>
  <c r="AN91" i="4" s="1"/>
  <c r="Q92" i="4"/>
  <c r="S92" i="4" s="1"/>
  <c r="AN92" i="4" s="1"/>
  <c r="Q93" i="4"/>
  <c r="S93" i="4" s="1"/>
  <c r="AN93" i="4" s="1"/>
  <c r="Q94" i="4"/>
  <c r="S94" i="4" s="1"/>
  <c r="AN94" i="4" s="1"/>
  <c r="Q95" i="4"/>
  <c r="S95" i="4" s="1"/>
  <c r="AN95" i="4" s="1"/>
  <c r="Q96" i="4"/>
  <c r="S96" i="4" s="1"/>
  <c r="AN96" i="4" s="1"/>
  <c r="Q97" i="4"/>
  <c r="Q98" i="4"/>
  <c r="S98" i="4" s="1"/>
  <c r="AN98" i="4" s="1"/>
  <c r="Q99" i="4"/>
  <c r="S99" i="4" s="1"/>
  <c r="AN99" i="4" s="1"/>
  <c r="Q10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3" i="4"/>
  <c r="P54" i="4"/>
  <c r="P55" i="4"/>
  <c r="P56" i="4"/>
  <c r="P57" i="4"/>
  <c r="P58" i="4"/>
  <c r="P59" i="4"/>
  <c r="P60" i="4"/>
  <c r="P61" i="4"/>
  <c r="P62" i="4"/>
  <c r="P63" i="4"/>
  <c r="P64" i="4"/>
  <c r="P65" i="4"/>
  <c r="P66" i="4"/>
  <c r="P67" i="4"/>
  <c r="P68" i="4"/>
  <c r="P69" i="4"/>
  <c r="P70" i="4"/>
  <c r="P71" i="4"/>
  <c r="P72" i="4"/>
  <c r="P73" i="4"/>
  <c r="P74" i="4"/>
  <c r="P75" i="4"/>
  <c r="P76" i="4"/>
  <c r="P77" i="4"/>
  <c r="P78" i="4"/>
  <c r="P79" i="4"/>
  <c r="AK79" i="4" s="1"/>
  <c r="BF79" i="4" s="1"/>
  <c r="P80" i="4"/>
  <c r="P81" i="4"/>
  <c r="P82" i="4"/>
  <c r="P83" i="4"/>
  <c r="P84" i="4"/>
  <c r="P85" i="4"/>
  <c r="P86" i="4"/>
  <c r="P87" i="4"/>
  <c r="P88" i="4"/>
  <c r="AK88" i="4" s="1"/>
  <c r="P89" i="4"/>
  <c r="AK89" i="4" s="1"/>
  <c r="P90" i="4"/>
  <c r="AK90" i="4" s="1"/>
  <c r="P91" i="4"/>
  <c r="AK91" i="4" s="1"/>
  <c r="P92" i="4"/>
  <c r="AK92" i="4" s="1"/>
  <c r="P93" i="4"/>
  <c r="AK93" i="4" s="1"/>
  <c r="P94" i="4"/>
  <c r="AK94" i="4" s="1"/>
  <c r="P95" i="4"/>
  <c r="AK95" i="4" s="1"/>
  <c r="P96" i="4"/>
  <c r="AK96" i="4" s="1"/>
  <c r="P97" i="4"/>
  <c r="AK97" i="4" s="1"/>
  <c r="BF97" i="4" s="1"/>
  <c r="P98" i="4"/>
  <c r="AK98" i="4" s="1"/>
  <c r="P99" i="4"/>
  <c r="AK99" i="4" s="1"/>
  <c r="BC28" i="4"/>
  <c r="BC35" i="4"/>
  <c r="BC74" i="4"/>
  <c r="BE22" i="4"/>
  <c r="BE25" i="4"/>
  <c r="BE26" i="4"/>
  <c r="BE27" i="4"/>
  <c r="BE28" i="4"/>
  <c r="BE30" i="4"/>
  <c r="BE31" i="4"/>
  <c r="BE33" i="4"/>
  <c r="BE34" i="4"/>
  <c r="BE35" i="4"/>
  <c r="BE39" i="4"/>
  <c r="BE40" i="4"/>
  <c r="BE41" i="4"/>
  <c r="BE42" i="4"/>
  <c r="BE43" i="4"/>
  <c r="BE46" i="4"/>
  <c r="BE47" i="4"/>
  <c r="BE48" i="4"/>
  <c r="BE49" i="4"/>
  <c r="BE50" i="4"/>
  <c r="BE51" i="4"/>
  <c r="BE53" i="4"/>
  <c r="BE54" i="4"/>
  <c r="BE55" i="4"/>
  <c r="BE56" i="4"/>
  <c r="BE57" i="4"/>
  <c r="BE58" i="4"/>
  <c r="BE59" i="4"/>
  <c r="BE60" i="4"/>
  <c r="BE63" i="4"/>
  <c r="BE64" i="4"/>
  <c r="BE65" i="4"/>
  <c r="BE66" i="4"/>
  <c r="BE67" i="4"/>
  <c r="BE68" i="4"/>
  <c r="BE69" i="4"/>
  <c r="BE71" i="4"/>
  <c r="BE72" i="4"/>
  <c r="BE73" i="4"/>
  <c r="BE74" i="4"/>
  <c r="BE77" i="4"/>
  <c r="BE79" i="4"/>
  <c r="BE80" i="4"/>
  <c r="BE81" i="4"/>
  <c r="BE82" i="4"/>
  <c r="BE83" i="4"/>
  <c r="BE84" i="4"/>
  <c r="BH84" i="4"/>
  <c r="BE85" i="4"/>
  <c r="BF85" i="4"/>
  <c r="BG85" i="4"/>
  <c r="BH85" i="4"/>
  <c r="BI85" i="4"/>
  <c r="BE86" i="4"/>
  <c r="BF86" i="4"/>
  <c r="BG86" i="4"/>
  <c r="BH86" i="4"/>
  <c r="BI86" i="4"/>
  <c r="BE87" i="4"/>
  <c r="BF87" i="4"/>
  <c r="BG87" i="4"/>
  <c r="BH87" i="4"/>
  <c r="BI87" i="4"/>
  <c r="BE88" i="4"/>
  <c r="BF88" i="4"/>
  <c r="BG88" i="4"/>
  <c r="BH88" i="4"/>
  <c r="BI88" i="4"/>
  <c r="BE89" i="4"/>
  <c r="BF89" i="4"/>
  <c r="BG89" i="4"/>
  <c r="BH89" i="4"/>
  <c r="BI89" i="4"/>
  <c r="BE90" i="4"/>
  <c r="BF90" i="4"/>
  <c r="BG90" i="4"/>
  <c r="BH90" i="4"/>
  <c r="BI90" i="4"/>
  <c r="BE91" i="4"/>
  <c r="BF91" i="4"/>
  <c r="BG91" i="4"/>
  <c r="BH91" i="4"/>
  <c r="BI91" i="4"/>
  <c r="BE92" i="4"/>
  <c r="BF92" i="4"/>
  <c r="BG92" i="4"/>
  <c r="BH92" i="4"/>
  <c r="BI92" i="4"/>
  <c r="BE93" i="4"/>
  <c r="BF93" i="4"/>
  <c r="BG93" i="4"/>
  <c r="BH93" i="4"/>
  <c r="BI93" i="4"/>
  <c r="BE94" i="4"/>
  <c r="BF94" i="4"/>
  <c r="BG94" i="4"/>
  <c r="BH94" i="4"/>
  <c r="BI94" i="4"/>
  <c r="BE95" i="4"/>
  <c r="BF95" i="4"/>
  <c r="BG95" i="4"/>
  <c r="BH95" i="4"/>
  <c r="BI95" i="4"/>
  <c r="BE96" i="4"/>
  <c r="BF96" i="4"/>
  <c r="BG96" i="4"/>
  <c r="BH96" i="4"/>
  <c r="BI96" i="4"/>
  <c r="BE97" i="4"/>
  <c r="BE98" i="4"/>
  <c r="BF98" i="4"/>
  <c r="BG98" i="4"/>
  <c r="BH98" i="4"/>
  <c r="BI98" i="4"/>
  <c r="BE99" i="4"/>
  <c r="BF99" i="4"/>
  <c r="BG99" i="4"/>
  <c r="BH99" i="4"/>
  <c r="BI99" i="4"/>
  <c r="BC20" i="5"/>
  <c r="BC24" i="5"/>
  <c r="BC26" i="5"/>
  <c r="BC38" i="5"/>
  <c r="BC39" i="5"/>
  <c r="BC58" i="5"/>
  <c r="BC63" i="5"/>
  <c r="BC64" i="5"/>
  <c r="BC65" i="5"/>
  <c r="BC66" i="5"/>
  <c r="BC67" i="5"/>
  <c r="BC68" i="5"/>
  <c r="BC69" i="5"/>
  <c r="BC71" i="5"/>
  <c r="BC72" i="5"/>
  <c r="BC73" i="5"/>
  <c r="BC74" i="5"/>
  <c r="BC75" i="5"/>
  <c r="BC76" i="5"/>
  <c r="BC77" i="5"/>
  <c r="BC78" i="5"/>
  <c r="BC79" i="5"/>
  <c r="BC80" i="5"/>
  <c r="BC81" i="5"/>
  <c r="BC82" i="5"/>
  <c r="BC83" i="5"/>
  <c r="BC84" i="5"/>
  <c r="BC85" i="5"/>
  <c r="BC86" i="5"/>
  <c r="BC87" i="5"/>
  <c r="BC88" i="5"/>
  <c r="BC89" i="5"/>
  <c r="BC90" i="5"/>
  <c r="BC91" i="5"/>
  <c r="BC92" i="5"/>
  <c r="BC93" i="5"/>
  <c r="BC94" i="5"/>
  <c r="BC95" i="5"/>
  <c r="BC96" i="5"/>
  <c r="BC97" i="5"/>
  <c r="BC98" i="5"/>
  <c r="BC99" i="5"/>
  <c r="BB20" i="5"/>
  <c r="BB22" i="5"/>
  <c r="BB23" i="5"/>
  <c r="BB26" i="5"/>
  <c r="BB27" i="5"/>
  <c r="BB28" i="5"/>
  <c r="BB31" i="5"/>
  <c r="BB34" i="5"/>
  <c r="BB36" i="5"/>
  <c r="BB38" i="5"/>
  <c r="BB39" i="5"/>
  <c r="BB43" i="5"/>
  <c r="BB46" i="5"/>
  <c r="BB50" i="5"/>
  <c r="BB51" i="5"/>
  <c r="BB52" i="5"/>
  <c r="BB53" i="5"/>
  <c r="BB54" i="5"/>
  <c r="BB55" i="5"/>
  <c r="BB58" i="5"/>
  <c r="BB62" i="5"/>
  <c r="BB63" i="5"/>
  <c r="BB64" i="5"/>
  <c r="BB65" i="5"/>
  <c r="BB66" i="5"/>
  <c r="BB67" i="5"/>
  <c r="BB68" i="5"/>
  <c r="BB69" i="5"/>
  <c r="BB70" i="5"/>
  <c r="BB71" i="5"/>
  <c r="BB72" i="5"/>
  <c r="BB73" i="5"/>
  <c r="BB74" i="5"/>
  <c r="BB75" i="5"/>
  <c r="BB76" i="5"/>
  <c r="BB77" i="5"/>
  <c r="BB78" i="5"/>
  <c r="BB79" i="5"/>
  <c r="BB80" i="5"/>
  <c r="BB81" i="5"/>
  <c r="BB82" i="5"/>
  <c r="BB83" i="5"/>
  <c r="BB84" i="5"/>
  <c r="BB85" i="5"/>
  <c r="BB86" i="5"/>
  <c r="BB87" i="5"/>
  <c r="BB88" i="5"/>
  <c r="BB89" i="5"/>
  <c r="BB90" i="5"/>
  <c r="BB91" i="5"/>
  <c r="BB92" i="5"/>
  <c r="BB93" i="5"/>
  <c r="BB94" i="5"/>
  <c r="BB95" i="5"/>
  <c r="BB96" i="5"/>
  <c r="BB98" i="5"/>
  <c r="BB99" i="5"/>
  <c r="S20" i="5"/>
  <c r="S21" i="5"/>
  <c r="S22" i="5"/>
  <c r="S23" i="5"/>
  <c r="S24" i="5"/>
  <c r="BL24" i="4" s="1"/>
  <c r="S25" i="5"/>
  <c r="S26" i="5"/>
  <c r="S27" i="5"/>
  <c r="S28" i="5"/>
  <c r="S29" i="5"/>
  <c r="S30" i="5"/>
  <c r="S31" i="5"/>
  <c r="S32" i="5"/>
  <c r="S33" i="5"/>
  <c r="S34" i="5"/>
  <c r="S35" i="5"/>
  <c r="S36" i="5"/>
  <c r="S37" i="5"/>
  <c r="S38" i="5"/>
  <c r="S39" i="5"/>
  <c r="S40" i="5"/>
  <c r="AQ41" i="4" s="1"/>
  <c r="S41" i="5"/>
  <c r="S42" i="5"/>
  <c r="S43" i="5"/>
  <c r="S44" i="5"/>
  <c r="S45" i="5"/>
  <c r="S46" i="5"/>
  <c r="S47" i="5"/>
  <c r="S48" i="5"/>
  <c r="S49" i="5"/>
  <c r="S50" i="5"/>
  <c r="S51" i="5"/>
  <c r="S52" i="5"/>
  <c r="S53" i="5"/>
  <c r="S54" i="5"/>
  <c r="S55" i="5"/>
  <c r="S56" i="5"/>
  <c r="S57" i="5"/>
  <c r="BL57" i="4" s="1"/>
  <c r="S58" i="5"/>
  <c r="S59" i="5"/>
  <c r="S60" i="5"/>
  <c r="S61" i="5"/>
  <c r="S62" i="5"/>
  <c r="S63" i="5"/>
  <c r="S64" i="5"/>
  <c r="S65" i="5"/>
  <c r="S66" i="5"/>
  <c r="S67" i="5"/>
  <c r="S68" i="5"/>
  <c r="S69" i="5"/>
  <c r="S70" i="5"/>
  <c r="S71" i="5"/>
  <c r="S72" i="5"/>
  <c r="S73" i="5"/>
  <c r="S74" i="5"/>
  <c r="S76" i="5"/>
  <c r="S77" i="5"/>
  <c r="S78" i="5"/>
  <c r="S79" i="5"/>
  <c r="S80" i="5"/>
  <c r="S81" i="5"/>
  <c r="S82" i="5"/>
  <c r="S83" i="5"/>
  <c r="S84" i="5"/>
  <c r="S85" i="5"/>
  <c r="S86" i="5"/>
  <c r="S87" i="5"/>
  <c r="S88" i="5"/>
  <c r="S89" i="5"/>
  <c r="S90" i="5"/>
  <c r="S91" i="5"/>
  <c r="S92" i="5"/>
  <c r="S93" i="5"/>
  <c r="S94" i="5"/>
  <c r="S95" i="5"/>
  <c r="S96" i="5"/>
  <c r="S97" i="5"/>
  <c r="S98" i="5"/>
  <c r="S99" i="5"/>
  <c r="P20" i="5"/>
  <c r="P21" i="5"/>
  <c r="P22" i="5"/>
  <c r="P23" i="5"/>
  <c r="P24" i="5"/>
  <c r="P25" i="5"/>
  <c r="P26" i="5"/>
  <c r="P27" i="5"/>
  <c r="P28" i="5"/>
  <c r="P29" i="5"/>
  <c r="P30" i="5"/>
  <c r="P31" i="5"/>
  <c r="P32" i="5"/>
  <c r="P33" i="5"/>
  <c r="P34" i="5"/>
  <c r="P35" i="5"/>
  <c r="P36" i="5"/>
  <c r="P37" i="5"/>
  <c r="P38" i="5"/>
  <c r="P39" i="5"/>
  <c r="P40" i="5"/>
  <c r="P41" i="5"/>
  <c r="P42" i="5"/>
  <c r="P43" i="5"/>
  <c r="P44" i="5"/>
  <c r="P45" i="5"/>
  <c r="P46" i="5"/>
  <c r="P47" i="5"/>
  <c r="P48" i="5"/>
  <c r="P49" i="5"/>
  <c r="P50" i="5"/>
  <c r="P51" i="5"/>
  <c r="P52" i="5"/>
  <c r="P53" i="5"/>
  <c r="P54" i="5"/>
  <c r="P55" i="5"/>
  <c r="P56" i="5"/>
  <c r="P57" i="5"/>
  <c r="P58" i="5"/>
  <c r="P59" i="5"/>
  <c r="P60" i="5"/>
  <c r="P61" i="5"/>
  <c r="P62" i="5"/>
  <c r="P63" i="5"/>
  <c r="P64" i="5"/>
  <c r="P65" i="5"/>
  <c r="P66" i="5"/>
  <c r="P67" i="5"/>
  <c r="P68" i="5"/>
  <c r="P69" i="5"/>
  <c r="P70" i="5"/>
  <c r="P71" i="5"/>
  <c r="P72" i="5"/>
  <c r="P73" i="5"/>
  <c r="P74" i="5"/>
  <c r="P76" i="5"/>
  <c r="P77" i="5"/>
  <c r="P78" i="5"/>
  <c r="P79" i="5"/>
  <c r="P80" i="5"/>
  <c r="P81" i="5"/>
  <c r="P82" i="5"/>
  <c r="P83" i="5"/>
  <c r="P84" i="5"/>
  <c r="P85" i="5"/>
  <c r="P86" i="5"/>
  <c r="P87" i="5"/>
  <c r="P88" i="5"/>
  <c r="P89" i="5"/>
  <c r="P90" i="5"/>
  <c r="P91" i="5"/>
  <c r="P92" i="5"/>
  <c r="P93" i="5"/>
  <c r="P94" i="5"/>
  <c r="P95" i="5"/>
  <c r="P96" i="5"/>
  <c r="P97" i="5"/>
  <c r="P98" i="5"/>
  <c r="P99" i="5"/>
  <c r="BC9" i="5"/>
  <c r="BB6" i="5"/>
  <c r="BB11" i="5"/>
  <c r="BB14" i="5"/>
  <c r="BB15" i="5"/>
  <c r="BB16" i="5"/>
  <c r="BB19" i="5"/>
  <c r="S5" i="5"/>
  <c r="S6" i="5"/>
  <c r="S8" i="5"/>
  <c r="BL8" i="4" s="1"/>
  <c r="S9" i="5"/>
  <c r="BL9" i="4" s="1"/>
  <c r="S10" i="5"/>
  <c r="S11" i="5"/>
  <c r="S12" i="5"/>
  <c r="AQ13" i="4" s="1"/>
  <c r="S13" i="5"/>
  <c r="S15" i="5"/>
  <c r="S16" i="5"/>
  <c r="S17" i="5"/>
  <c r="S18" i="5"/>
  <c r="S19" i="5"/>
  <c r="P5" i="5"/>
  <c r="P6" i="5"/>
  <c r="P8" i="5"/>
  <c r="P9" i="5"/>
  <c r="P10" i="5"/>
  <c r="P11" i="5"/>
  <c r="P12" i="5"/>
  <c r="P13" i="5"/>
  <c r="P15" i="5"/>
  <c r="P16" i="5"/>
  <c r="P17" i="5"/>
  <c r="P18" i="5"/>
  <c r="P19" i="5"/>
  <c r="BE9" i="4"/>
  <c r="BE10" i="4"/>
  <c r="BE11" i="4"/>
  <c r="BE12" i="4"/>
  <c r="BE13" i="4"/>
  <c r="BE17" i="4"/>
  <c r="BE19" i="4"/>
  <c r="R3" i="4"/>
  <c r="AM3" i="4" s="1"/>
  <c r="R4" i="4"/>
  <c r="AM4" i="4" s="1"/>
  <c r="R5" i="4"/>
  <c r="AM5" i="4" s="1"/>
  <c r="R6" i="4"/>
  <c r="AM6" i="4" s="1"/>
  <c r="R7" i="4"/>
  <c r="AM7" i="4" s="1"/>
  <c r="R8" i="4"/>
  <c r="AM8" i="4" s="1"/>
  <c r="R9" i="4"/>
  <c r="AM9" i="4" s="1"/>
  <c r="R10" i="4"/>
  <c r="AM10" i="4" s="1"/>
  <c r="R11" i="4"/>
  <c r="AM11" i="4" s="1"/>
  <c r="R12" i="4"/>
  <c r="AM12" i="4" s="1"/>
  <c r="R13" i="4"/>
  <c r="AM13" i="4" s="1"/>
  <c r="R14" i="4"/>
  <c r="AM14" i="4" s="1"/>
  <c r="R15" i="4"/>
  <c r="AM15" i="4" s="1"/>
  <c r="R16" i="4"/>
  <c r="AM16" i="4" s="1"/>
  <c r="R17" i="4"/>
  <c r="AM17" i="4" s="1"/>
  <c r="R18" i="4"/>
  <c r="AM18" i="4" s="1"/>
  <c r="R19" i="4"/>
  <c r="AM19" i="4" s="1"/>
  <c r="R20" i="4"/>
  <c r="AM20" i="4" s="1"/>
  <c r="Q3" i="4"/>
  <c r="Q4" i="4"/>
  <c r="Q5" i="4"/>
  <c r="AL5" i="4" s="1"/>
  <c r="Q6" i="4"/>
  <c r="Q7" i="4"/>
  <c r="Q8" i="4"/>
  <c r="AL8" i="4" s="1"/>
  <c r="Q9" i="4"/>
  <c r="AL9" i="4" s="1"/>
  <c r="Q10" i="4"/>
  <c r="AL10" i="4" s="1"/>
  <c r="Q11" i="4"/>
  <c r="Q12" i="4"/>
  <c r="Q13" i="4"/>
  <c r="Q14" i="4"/>
  <c r="Q15" i="4"/>
  <c r="Q16" i="4"/>
  <c r="Q17" i="4"/>
  <c r="AL17" i="4" s="1"/>
  <c r="Q18" i="4"/>
  <c r="AL18" i="4" s="1"/>
  <c r="Q19" i="4"/>
  <c r="AL19" i="4" s="1"/>
  <c r="Q20" i="4"/>
  <c r="AL20" i="4" s="1"/>
  <c r="A3" i="4"/>
  <c r="A3" i="6" s="1"/>
  <c r="A4" i="4"/>
  <c r="A5" i="4"/>
  <c r="A5" i="6" s="1"/>
  <c r="A6" i="4"/>
  <c r="A6" i="6" s="1"/>
  <c r="A7" i="4"/>
  <c r="A7" i="6" s="1"/>
  <c r="A8" i="4"/>
  <c r="A8" i="6" s="1"/>
  <c r="A9" i="4"/>
  <c r="A9" i="6" s="1"/>
  <c r="A10" i="4"/>
  <c r="A10" i="6" s="1"/>
  <c r="A11" i="4"/>
  <c r="A11" i="6" s="1"/>
  <c r="A12" i="4"/>
  <c r="A12" i="6" s="1"/>
  <c r="A13" i="4"/>
  <c r="A13" i="6" s="1"/>
  <c r="A14" i="4"/>
  <c r="A14" i="6" s="1"/>
  <c r="A15" i="4"/>
  <c r="A15" i="6" s="1"/>
  <c r="A16" i="4"/>
  <c r="A16" i="6" s="1"/>
  <c r="A17" i="4"/>
  <c r="A17" i="6" s="1"/>
  <c r="A18" i="4"/>
  <c r="A18" i="6" s="1"/>
  <c r="A19" i="4"/>
  <c r="A19" i="6" s="1"/>
  <c r="A20" i="4"/>
  <c r="A20" i="6" s="1"/>
  <c r="X2" i="5"/>
  <c r="H5" i="3"/>
  <c r="H6" i="3"/>
  <c r="H7" i="3"/>
  <c r="H8" i="3"/>
  <c r="H9" i="3"/>
  <c r="H10" i="3"/>
  <c r="H14" i="3"/>
  <c r="H15" i="3"/>
  <c r="H16" i="3"/>
  <c r="H17" i="3"/>
  <c r="H18" i="3"/>
  <c r="H20" i="3"/>
  <c r="H21" i="3"/>
  <c r="H22" i="3"/>
  <c r="H23" i="3"/>
  <c r="H26" i="3"/>
  <c r="H29" i="3"/>
  <c r="H30" i="3"/>
  <c r="H31" i="3"/>
  <c r="C11" i="6" l="1"/>
  <c r="AH32" i="4"/>
  <c r="BC32" i="4" s="1"/>
  <c r="AS8" i="4"/>
  <c r="AQ8" i="5" s="1"/>
  <c r="Y4" i="4"/>
  <c r="AV66" i="4"/>
  <c r="AS66" i="5" s="1"/>
  <c r="D54" i="6"/>
  <c r="AS54" i="4"/>
  <c r="AQ54" i="5" s="1"/>
  <c r="AB30" i="4"/>
  <c r="AQ35" i="4"/>
  <c r="BL35" i="4" s="1"/>
  <c r="Y5" i="4"/>
  <c r="AH24" i="4"/>
  <c r="BC24" i="4" s="1"/>
  <c r="BE18" i="4"/>
  <c r="BJ35" i="4"/>
  <c r="BB35" i="5" s="1"/>
  <c r="V42" i="6"/>
  <c r="BK35" i="4"/>
  <c r="BC35" i="5" s="1"/>
  <c r="BK112" i="4"/>
  <c r="BC112" i="5" s="1"/>
  <c r="BE15" i="4"/>
  <c r="AY15" i="5" s="1"/>
  <c r="C61" i="6"/>
  <c r="AQ84" i="4"/>
  <c r="BL84" i="4" s="1"/>
  <c r="BE38" i="4"/>
  <c r="BE29" i="4"/>
  <c r="BE21" i="4"/>
  <c r="AH40" i="4"/>
  <c r="BC40" i="4" s="1"/>
  <c r="AH20" i="4"/>
  <c r="AB84" i="4"/>
  <c r="AW84" i="4" s="1"/>
  <c r="AS58" i="4"/>
  <c r="AQ58" i="5" s="1"/>
  <c r="C52" i="6"/>
  <c r="AS20" i="4"/>
  <c r="AQ20" i="5" s="1"/>
  <c r="AB64" i="4"/>
  <c r="AW64" i="4" s="1"/>
  <c r="BE70" i="4"/>
  <c r="AV70" i="4"/>
  <c r="AU70" i="5" s="1"/>
  <c r="BH82" i="4"/>
  <c r="AQ82" i="4"/>
  <c r="BL82" i="4" s="1"/>
  <c r="J82" i="6"/>
  <c r="AY82" i="4"/>
  <c r="AX81" i="4"/>
  <c r="AY10" i="4"/>
  <c r="AY69" i="4"/>
  <c r="AY14" i="4"/>
  <c r="AY3" i="4"/>
  <c r="AY81" i="4"/>
  <c r="AY75" i="4"/>
  <c r="AY78" i="4"/>
  <c r="AX64" i="4"/>
  <c r="AU81" i="4"/>
  <c r="AR79" i="5"/>
  <c r="BH69" i="4"/>
  <c r="S112" i="6"/>
  <c r="BH97" i="4"/>
  <c r="BH81" i="4"/>
  <c r="BA81" i="5" s="1"/>
  <c r="BE45" i="4"/>
  <c r="AY45" i="5" s="1"/>
  <c r="BE44" i="4"/>
  <c r="BE78" i="4"/>
  <c r="BE32" i="4"/>
  <c r="AY32" i="5" s="1"/>
  <c r="BE23" i="4"/>
  <c r="BE6" i="4"/>
  <c r="BE37" i="4"/>
  <c r="BE61" i="4"/>
  <c r="BE36" i="4"/>
  <c r="AY36" i="5" s="1"/>
  <c r="BE20" i="4"/>
  <c r="AY20" i="5" s="1"/>
  <c r="BE62" i="4"/>
  <c r="AH66" i="4"/>
  <c r="BC66" i="4" s="1"/>
  <c r="AH70" i="4"/>
  <c r="BC70" i="4" s="1"/>
  <c r="AH53" i="4"/>
  <c r="BC53" i="4" s="1"/>
  <c r="AH56" i="4"/>
  <c r="BC56" i="4" s="1"/>
  <c r="AH13" i="4"/>
  <c r="AH27" i="4"/>
  <c r="BC27" i="4" s="1"/>
  <c r="AH7" i="4"/>
  <c r="AS80" i="5"/>
  <c r="AT77" i="5"/>
  <c r="BH75" i="4"/>
  <c r="AB54" i="4"/>
  <c r="AS50" i="4"/>
  <c r="AQ50" i="5" s="1"/>
  <c r="AB10" i="4"/>
  <c r="AV14" i="4"/>
  <c r="AU14" i="5" s="1"/>
  <c r="AU65" i="4"/>
  <c r="AU63" i="4"/>
  <c r="AU36" i="4"/>
  <c r="AT36" i="5" s="1"/>
  <c r="AX75" i="4"/>
  <c r="BH78" i="4"/>
  <c r="BA78" i="5" s="1"/>
  <c r="AK84" i="4"/>
  <c r="BF84" i="4" s="1"/>
  <c r="AR60" i="4"/>
  <c r="AP60" i="5" s="1"/>
  <c r="BJ10" i="4"/>
  <c r="BB10" i="5" s="1"/>
  <c r="BK10" i="4"/>
  <c r="BC10" i="5" s="1"/>
  <c r="AK82" i="4"/>
  <c r="BF82" i="4" s="1"/>
  <c r="T82" i="6"/>
  <c r="AK81" i="4"/>
  <c r="BF81" i="4" s="1"/>
  <c r="AX80" i="4"/>
  <c r="AQ70" i="4"/>
  <c r="BL70" i="4" s="1"/>
  <c r="AK87" i="4"/>
  <c r="AK86" i="4"/>
  <c r="AK62" i="4"/>
  <c r="AV76" i="4"/>
  <c r="AU76" i="5" s="1"/>
  <c r="AY64" i="4"/>
  <c r="AQ64" i="4"/>
  <c r="BL64" i="4" s="1"/>
  <c r="AK85" i="4"/>
  <c r="AK69" i="4"/>
  <c r="BF69" i="4" s="1"/>
  <c r="AU12" i="4"/>
  <c r="AS57" i="4"/>
  <c r="AQ57" i="5" s="1"/>
  <c r="AS19" i="4"/>
  <c r="AQ19" i="5" s="1"/>
  <c r="AH18" i="4"/>
  <c r="BC18" i="4" s="1"/>
  <c r="AH15" i="4"/>
  <c r="AS46" i="4"/>
  <c r="AQ46" i="5" s="1"/>
  <c r="AS43" i="4"/>
  <c r="AQ43" i="5" s="1"/>
  <c r="C38" i="6"/>
  <c r="AS38" i="4"/>
  <c r="AQ38" i="5" s="1"/>
  <c r="AT75" i="4"/>
  <c r="AB53" i="4"/>
  <c r="AS47" i="4"/>
  <c r="AQ47" i="5" s="1"/>
  <c r="AS45" i="4"/>
  <c r="AQ45" i="5" s="1"/>
  <c r="AS41" i="4"/>
  <c r="AQ41" i="5" s="1"/>
  <c r="AS37" i="4"/>
  <c r="AQ37" i="5" s="1"/>
  <c r="C36" i="6"/>
  <c r="AS22" i="4"/>
  <c r="AQ22" i="5" s="1"/>
  <c r="AS13" i="4"/>
  <c r="AQ13" i="5" s="1"/>
  <c r="AB11" i="4"/>
  <c r="AW11" i="4" s="1"/>
  <c r="S88" i="4"/>
  <c r="AN88" i="4" s="1"/>
  <c r="AL88" i="4"/>
  <c r="R88" i="6" s="1"/>
  <c r="S87" i="4"/>
  <c r="AN87" i="4" s="1"/>
  <c r="AL87" i="4"/>
  <c r="R87" i="6" s="1"/>
  <c r="S86" i="4"/>
  <c r="AN86" i="4" s="1"/>
  <c r="AL86" i="4"/>
  <c r="R86" i="6" s="1"/>
  <c r="S85" i="4"/>
  <c r="AN85" i="4" s="1"/>
  <c r="AL85" i="4"/>
  <c r="R85" i="6" s="1"/>
  <c r="S84" i="4"/>
  <c r="AN84" i="4" s="1"/>
  <c r="BI84" i="4" s="1"/>
  <c r="AL84" i="4"/>
  <c r="S82" i="4"/>
  <c r="AN82" i="4" s="1"/>
  <c r="BI82" i="4" s="1"/>
  <c r="AL82" i="4"/>
  <c r="S81" i="4"/>
  <c r="AN81" i="4" s="1"/>
  <c r="BI81" i="4" s="1"/>
  <c r="AL81" i="4"/>
  <c r="S78" i="4"/>
  <c r="AN78" i="4" s="1"/>
  <c r="BI78" i="4" s="1"/>
  <c r="AL78" i="4"/>
  <c r="S69" i="4"/>
  <c r="AN69" i="4" s="1"/>
  <c r="BI69" i="4" s="1"/>
  <c r="AL69" i="4"/>
  <c r="S84" i="6"/>
  <c r="S81" i="6"/>
  <c r="BH80" i="4"/>
  <c r="BA80" i="5" s="1"/>
  <c r="T78" i="6"/>
  <c r="S75" i="6"/>
  <c r="T69" i="6"/>
  <c r="AY74" i="4"/>
  <c r="AX67" i="4"/>
  <c r="AX65" i="4"/>
  <c r="AY63" i="4"/>
  <c r="AK54" i="4"/>
  <c r="BF54" i="4" s="1"/>
  <c r="BE52" i="4"/>
  <c r="AY52" i="5" s="1"/>
  <c r="AK78" i="4"/>
  <c r="BF78" i="4" s="1"/>
  <c r="AU67" i="4"/>
  <c r="AV65" i="4"/>
  <c r="AS65" i="5" s="1"/>
  <c r="AY72" i="4"/>
  <c r="AN112" i="4"/>
  <c r="BI112" i="4" s="1"/>
  <c r="C28" i="6"/>
  <c r="AS59" i="4"/>
  <c r="AQ59" i="5" s="1"/>
  <c r="AY76" i="4"/>
  <c r="AS14" i="4"/>
  <c r="AQ14" i="5" s="1"/>
  <c r="C13" i="6"/>
  <c r="C33" i="6"/>
  <c r="AS26" i="4"/>
  <c r="AQ26" i="5" s="1"/>
  <c r="AX77" i="4"/>
  <c r="AS33" i="4"/>
  <c r="AQ33" i="5" s="1"/>
  <c r="AS11" i="4"/>
  <c r="AQ11" i="5" s="1"/>
  <c r="AV63" i="4"/>
  <c r="AS63" i="5" s="1"/>
  <c r="AS18" i="4"/>
  <c r="AQ18" i="5" s="1"/>
  <c r="AB13" i="4"/>
  <c r="AW13" i="4" s="1"/>
  <c r="AU66" i="4"/>
  <c r="AU74" i="4"/>
  <c r="AB74" i="4"/>
  <c r="AW74" i="4" s="1"/>
  <c r="AY70" i="4"/>
  <c r="AV77" i="4"/>
  <c r="AU77" i="5" s="1"/>
  <c r="AX83" i="4"/>
  <c r="AY66" i="4"/>
  <c r="AV73" i="4"/>
  <c r="AS73" i="5" s="1"/>
  <c r="AY68" i="4"/>
  <c r="S97" i="6"/>
  <c r="S97" i="4"/>
  <c r="AN97" i="4" s="1"/>
  <c r="BI97" i="4" s="1"/>
  <c r="AL97" i="4"/>
  <c r="AH44" i="4"/>
  <c r="BC44" i="4" s="1"/>
  <c r="BH79" i="4"/>
  <c r="BA79" i="5" s="1"/>
  <c r="BE76" i="4"/>
  <c r="AY76" i="5" s="1"/>
  <c r="AB22" i="4"/>
  <c r="AW22" i="4" s="1"/>
  <c r="AH9" i="4"/>
  <c r="AR83" i="5"/>
  <c r="C21" i="6"/>
  <c r="D23" i="6"/>
  <c r="AS42" i="4"/>
  <c r="AQ42" i="5" s="1"/>
  <c r="AH48" i="4"/>
  <c r="BC48" i="4" s="1"/>
  <c r="AH22" i="4"/>
  <c r="BC22" i="4" s="1"/>
  <c r="AY15" i="4"/>
  <c r="AS30" i="4"/>
  <c r="AQ30" i="5" s="1"/>
  <c r="BG63" i="4"/>
  <c r="AZ63" i="5" s="1"/>
  <c r="AB4" i="4"/>
  <c r="AH33" i="4"/>
  <c r="AH45" i="4"/>
  <c r="BC45" i="4" s="1"/>
  <c r="AS36" i="4"/>
  <c r="AQ36" i="5" s="1"/>
  <c r="AB58" i="4"/>
  <c r="AW58" i="4" s="1"/>
  <c r="C49" i="6"/>
  <c r="AX3" i="4"/>
  <c r="AU52" i="4"/>
  <c r="BJ97" i="4"/>
  <c r="BB97" i="5" s="1"/>
  <c r="V97" i="6"/>
  <c r="T100" i="6"/>
  <c r="AU71" i="4"/>
  <c r="BH83" i="4"/>
  <c r="AB70" i="4"/>
  <c r="AW70" i="4" s="1"/>
  <c r="AB21" i="4"/>
  <c r="AW21" i="4" s="1"/>
  <c r="AV2" i="4"/>
  <c r="AS10" i="4"/>
  <c r="AQ10" i="5" s="1"/>
  <c r="AY77" i="4"/>
  <c r="F100" i="6"/>
  <c r="AU100" i="4"/>
  <c r="AH6" i="4"/>
  <c r="Y70" i="4"/>
  <c r="AT70" i="4" s="1"/>
  <c r="AY65" i="4"/>
  <c r="BH100" i="4"/>
  <c r="V100" i="6"/>
  <c r="AV5" i="4"/>
  <c r="AE70" i="4"/>
  <c r="AZ70" i="4" s="1"/>
  <c r="AH68" i="4"/>
  <c r="BC68" i="4" s="1"/>
  <c r="R112" i="6"/>
  <c r="BG112" i="4"/>
  <c r="AZ112" i="5" s="1"/>
  <c r="S83" i="6"/>
  <c r="J83" i="6"/>
  <c r="AY83" i="4"/>
  <c r="S83" i="4"/>
  <c r="AN83" i="4" s="1"/>
  <c r="BI83" i="4" s="1"/>
  <c r="AL83" i="4"/>
  <c r="AK83" i="4"/>
  <c r="BF83" i="4" s="1"/>
  <c r="S79" i="4"/>
  <c r="AN79" i="4" s="1"/>
  <c r="BI79" i="4" s="1"/>
  <c r="AL79" i="4"/>
  <c r="T79" i="6"/>
  <c r="AS15" i="4"/>
  <c r="AQ15" i="5" s="1"/>
  <c r="AX73" i="4"/>
  <c r="AV67" i="4"/>
  <c r="AU67" i="5" s="1"/>
  <c r="BH41" i="4"/>
  <c r="AS39" i="4"/>
  <c r="AQ39" i="5" s="1"/>
  <c r="AV68" i="4"/>
  <c r="AS68" i="5" s="1"/>
  <c r="AX66" i="4"/>
  <c r="AY71" i="4"/>
  <c r="W2" i="6"/>
  <c r="AS9" i="4"/>
  <c r="AQ9" i="5" s="1"/>
  <c r="AV64" i="4"/>
  <c r="AB37" i="4"/>
  <c r="AW37" i="4" s="1"/>
  <c r="AU73" i="4"/>
  <c r="AX72" i="4"/>
  <c r="AU75" i="4"/>
  <c r="AR75" i="5" s="1"/>
  <c r="F80" i="6"/>
  <c r="AU80" i="4"/>
  <c r="S80" i="4"/>
  <c r="AN80" i="4" s="1"/>
  <c r="BI80" i="4" s="1"/>
  <c r="AL80" i="4"/>
  <c r="S80" i="6"/>
  <c r="AK80" i="4"/>
  <c r="BF80" i="4" s="1"/>
  <c r="J80" i="6"/>
  <c r="AY80" i="4"/>
  <c r="AV71" i="4"/>
  <c r="AU71" i="5" s="1"/>
  <c r="D74" i="6"/>
  <c r="AS74" i="4"/>
  <c r="AQ74" i="5" s="1"/>
  <c r="AV72" i="4"/>
  <c r="AS72" i="5" s="1"/>
  <c r="AK60" i="4"/>
  <c r="BF60" i="4" s="1"/>
  <c r="AY73" i="4"/>
  <c r="C68" i="6"/>
  <c r="AR68" i="4"/>
  <c r="AP68" i="5" s="1"/>
  <c r="D67" i="6"/>
  <c r="AS67" i="4"/>
  <c r="AQ67" i="5" s="1"/>
  <c r="AB68" i="4"/>
  <c r="AW68" i="4" s="1"/>
  <c r="AB76" i="4"/>
  <c r="AW76" i="4" s="1"/>
  <c r="C76" i="6"/>
  <c r="AR76" i="4"/>
  <c r="AP76" i="5" s="1"/>
  <c r="C69" i="6"/>
  <c r="AR69" i="4"/>
  <c r="AP69" i="5" s="1"/>
  <c r="D77" i="6"/>
  <c r="AS77" i="4"/>
  <c r="AQ77" i="5" s="1"/>
  <c r="C77" i="6"/>
  <c r="AR77" i="4"/>
  <c r="AP77" i="5" s="1"/>
  <c r="AY67" i="4"/>
  <c r="D55" i="6"/>
  <c r="AS55" i="4"/>
  <c r="AQ55" i="5" s="1"/>
  <c r="BH72" i="4"/>
  <c r="BA72" i="5" s="1"/>
  <c r="S77" i="6"/>
  <c r="BH76" i="4"/>
  <c r="BA76" i="5" s="1"/>
  <c r="BH73" i="4"/>
  <c r="BA73" i="5" s="1"/>
  <c r="S70" i="6"/>
  <c r="T74" i="6"/>
  <c r="BH57" i="4"/>
  <c r="BA57" i="5" s="1"/>
  <c r="T70" i="6"/>
  <c r="S70" i="4"/>
  <c r="AN70" i="4" s="1"/>
  <c r="BI70" i="4" s="1"/>
  <c r="AL70" i="4"/>
  <c r="T77" i="6"/>
  <c r="S77" i="4"/>
  <c r="AN77" i="4" s="1"/>
  <c r="BI77" i="4" s="1"/>
  <c r="AL77" i="4"/>
  <c r="S74" i="6"/>
  <c r="S74" i="4"/>
  <c r="AN74" i="4" s="1"/>
  <c r="BI74" i="4" s="1"/>
  <c r="AL74" i="4"/>
  <c r="BH68" i="4"/>
  <c r="BA68" i="5" s="1"/>
  <c r="T68" i="6"/>
  <c r="BH66" i="4"/>
  <c r="BA66" i="5" s="1"/>
  <c r="T66" i="6"/>
  <c r="BH64" i="4"/>
  <c r="BA64" i="5" s="1"/>
  <c r="T64" i="6"/>
  <c r="S53" i="6"/>
  <c r="T53" i="6"/>
  <c r="T71" i="6"/>
  <c r="S71" i="6"/>
  <c r="BH63" i="4"/>
  <c r="T63" i="6"/>
  <c r="T67" i="6"/>
  <c r="S67" i="6"/>
  <c r="T73" i="6"/>
  <c r="S65" i="6"/>
  <c r="BH65" i="4"/>
  <c r="BA65" i="5" s="1"/>
  <c r="S72" i="6"/>
  <c r="T76" i="6"/>
  <c r="BH52" i="4"/>
  <c r="BA52" i="5" s="1"/>
  <c r="T52" i="6"/>
  <c r="BH35" i="4"/>
  <c r="BA35" i="5" s="1"/>
  <c r="AK50" i="4"/>
  <c r="BF50" i="4" s="1"/>
  <c r="BE8" i="4"/>
  <c r="AY8" i="5" s="1"/>
  <c r="AB77" i="4"/>
  <c r="AW77" i="4" s="1"/>
  <c r="AS62" i="4"/>
  <c r="AQ62" i="5" s="1"/>
  <c r="AS51" i="4"/>
  <c r="AQ51" i="5" s="1"/>
  <c r="AS49" i="4"/>
  <c r="AQ49" i="5" s="1"/>
  <c r="AS35" i="4"/>
  <c r="AQ35" i="5" s="1"/>
  <c r="AS34" i="4"/>
  <c r="AQ34" i="5" s="1"/>
  <c r="AS29" i="4"/>
  <c r="AQ29" i="5" s="1"/>
  <c r="AS21" i="4"/>
  <c r="AQ21" i="5" s="1"/>
  <c r="AS17" i="4"/>
  <c r="AQ17" i="5" s="1"/>
  <c r="D2" i="6"/>
  <c r="AB50" i="4"/>
  <c r="AW50" i="4" s="1"/>
  <c r="S68" i="4"/>
  <c r="AN68" i="4" s="1"/>
  <c r="BI68" i="4" s="1"/>
  <c r="AL68" i="4"/>
  <c r="S66" i="4"/>
  <c r="AN66" i="4" s="1"/>
  <c r="BI66" i="4" s="1"/>
  <c r="AL66" i="4"/>
  <c r="S64" i="4"/>
  <c r="AN64" i="4" s="1"/>
  <c r="BI64" i="4" s="1"/>
  <c r="AL64" i="4"/>
  <c r="S53" i="4"/>
  <c r="AN53" i="4" s="1"/>
  <c r="BI53" i="4" s="1"/>
  <c r="AL53" i="4"/>
  <c r="BG35" i="4"/>
  <c r="AZ35" i="5" s="1"/>
  <c r="I70" i="6"/>
  <c r="AX70" i="4"/>
  <c r="AX46" i="4"/>
  <c r="AS77" i="5"/>
  <c r="AS76" i="5"/>
  <c r="AS70" i="5"/>
  <c r="AU66" i="5"/>
  <c r="AU63" i="5"/>
  <c r="AB6" i="4"/>
  <c r="AW6" i="4" s="1"/>
  <c r="F76" i="6"/>
  <c r="AU76" i="4"/>
  <c r="F72" i="6"/>
  <c r="AU72" i="4"/>
  <c r="F68" i="6"/>
  <c r="AU68" i="4"/>
  <c r="F64" i="6"/>
  <c r="AU64" i="4"/>
  <c r="S71" i="4"/>
  <c r="AN71" i="4" s="1"/>
  <c r="BI71" i="4" s="1"/>
  <c r="AL71" i="4"/>
  <c r="S67" i="4"/>
  <c r="AN67" i="4" s="1"/>
  <c r="BI67" i="4" s="1"/>
  <c r="AL67" i="4"/>
  <c r="S73" i="4"/>
  <c r="AN73" i="4" s="1"/>
  <c r="BI73" i="4" s="1"/>
  <c r="AL73" i="4"/>
  <c r="S65" i="4"/>
  <c r="AN65" i="4" s="1"/>
  <c r="BI65" i="4" s="1"/>
  <c r="AL65" i="4"/>
  <c r="S72" i="4"/>
  <c r="AN72" i="4" s="1"/>
  <c r="BI72" i="4" s="1"/>
  <c r="AL72" i="4"/>
  <c r="S76" i="4"/>
  <c r="AN76" i="4" s="1"/>
  <c r="BI76" i="4" s="1"/>
  <c r="AL76" i="4"/>
  <c r="S52" i="4"/>
  <c r="AN52" i="4" s="1"/>
  <c r="BI52" i="4" s="1"/>
  <c r="AL52" i="4"/>
  <c r="AK55" i="4"/>
  <c r="D66" i="6"/>
  <c r="AS66" i="4"/>
  <c r="AQ66" i="5" s="1"/>
  <c r="D65" i="6"/>
  <c r="AS65" i="4"/>
  <c r="AQ65" i="5" s="1"/>
  <c r="D53" i="6"/>
  <c r="AS53" i="4"/>
  <c r="AQ53" i="5" s="1"/>
  <c r="D52" i="6"/>
  <c r="AS52" i="4"/>
  <c r="AQ52" i="5" s="1"/>
  <c r="AR9" i="4"/>
  <c r="AP9" i="5" s="1"/>
  <c r="AS27" i="4"/>
  <c r="AQ27" i="5" s="1"/>
  <c r="D31" i="6"/>
  <c r="AS31" i="4"/>
  <c r="AQ31" i="5" s="1"/>
  <c r="D44" i="6"/>
  <c r="AS44" i="4"/>
  <c r="AQ44" i="5" s="1"/>
  <c r="Y6" i="4"/>
  <c r="D73" i="6"/>
  <c r="AS73" i="4"/>
  <c r="AQ73" i="5" s="1"/>
  <c r="BE16" i="4"/>
  <c r="C62" i="6"/>
  <c r="Y14" i="4"/>
  <c r="AT14" i="4" s="1"/>
  <c r="D63" i="6"/>
  <c r="AS63" i="4"/>
  <c r="AQ63" i="5" s="1"/>
  <c r="AK67" i="4"/>
  <c r="BF67" i="4" s="1"/>
  <c r="AH8" i="4"/>
  <c r="BC8" i="4" s="1"/>
  <c r="Y9" i="4"/>
  <c r="AT9" i="4" s="1"/>
  <c r="D76" i="6"/>
  <c r="AS76" i="4"/>
  <c r="AQ76" i="5" s="1"/>
  <c r="AK77" i="4"/>
  <c r="BF77" i="4" s="1"/>
  <c r="AH3" i="4"/>
  <c r="AY4" i="4"/>
  <c r="D71" i="6"/>
  <c r="AS71" i="4"/>
  <c r="AQ71" i="5" s="1"/>
  <c r="D70" i="6"/>
  <c r="AS70" i="4"/>
  <c r="AQ70" i="5" s="1"/>
  <c r="D68" i="6"/>
  <c r="AS68" i="4"/>
  <c r="AQ68" i="5" s="1"/>
  <c r="AS60" i="4"/>
  <c r="AQ60" i="5" s="1"/>
  <c r="AK74" i="4"/>
  <c r="BF74" i="4" s="1"/>
  <c r="AK59" i="4"/>
  <c r="AK56" i="4"/>
  <c r="BF56" i="4" s="1"/>
  <c r="AR17" i="4"/>
  <c r="AP17" i="5" s="1"/>
  <c r="AH76" i="4"/>
  <c r="BC76" i="4" s="1"/>
  <c r="AY9" i="4"/>
  <c r="AH51" i="4"/>
  <c r="BC51" i="4" s="1"/>
  <c r="AR12" i="4"/>
  <c r="AP12" i="5" s="1"/>
  <c r="AK72" i="4"/>
  <c r="BF72" i="4" s="1"/>
  <c r="BE24" i="4"/>
  <c r="AY24" i="5" s="1"/>
  <c r="AR25" i="4"/>
  <c r="AP25" i="5" s="1"/>
  <c r="AV3" i="4"/>
  <c r="AS3" i="5" s="1"/>
  <c r="AK70" i="4"/>
  <c r="BF70" i="4" s="1"/>
  <c r="AK45" i="4"/>
  <c r="BF45" i="4" s="1"/>
  <c r="AH42" i="4"/>
  <c r="BC42" i="4" s="1"/>
  <c r="AK71" i="4"/>
  <c r="BF71" i="4" s="1"/>
  <c r="AK63" i="4"/>
  <c r="BF63" i="4" s="1"/>
  <c r="AH4" i="4"/>
  <c r="AK73" i="4"/>
  <c r="BF73" i="4" s="1"/>
  <c r="AK65" i="4"/>
  <c r="BF65" i="4" s="1"/>
  <c r="AH14" i="4"/>
  <c r="AR20" i="4"/>
  <c r="AP20" i="5" s="1"/>
  <c r="AK76" i="4"/>
  <c r="BF76" i="4" s="1"/>
  <c r="AK68" i="4"/>
  <c r="BF68" i="4" s="1"/>
  <c r="AK51" i="4"/>
  <c r="BF51" i="4" s="1"/>
  <c r="AB100" i="4"/>
  <c r="AW100" i="4" s="1"/>
  <c r="AX14" i="4"/>
  <c r="AY18" i="4"/>
  <c r="AY12" i="4"/>
  <c r="AY13" i="4"/>
  <c r="AU56" i="4"/>
  <c r="AX30" i="4"/>
  <c r="AX62" i="4"/>
  <c r="C30" i="6"/>
  <c r="C54" i="6"/>
  <c r="AK66" i="4"/>
  <c r="BF66" i="4" s="1"/>
  <c r="AK64" i="4"/>
  <c r="BF64" i="4" s="1"/>
  <c r="AK61" i="4"/>
  <c r="BF61" i="4" s="1"/>
  <c r="AK58" i="4"/>
  <c r="BF58" i="4" s="1"/>
  <c r="AK57" i="4"/>
  <c r="BF57" i="4" s="1"/>
  <c r="AK53" i="4"/>
  <c r="BF53" i="4" s="1"/>
  <c r="AK36" i="4"/>
  <c r="BF36" i="4" s="1"/>
  <c r="AK49" i="4"/>
  <c r="BF49" i="4" s="1"/>
  <c r="T42" i="6"/>
  <c r="BH42" i="4"/>
  <c r="S41" i="6"/>
  <c r="T35" i="6"/>
  <c r="AL13" i="4"/>
  <c r="S42" i="4"/>
  <c r="AN42" i="4" s="1"/>
  <c r="BI42" i="4" s="1"/>
  <c r="AL42" i="4"/>
  <c r="AY23" i="4"/>
  <c r="AY7" i="4"/>
  <c r="AV22" i="4"/>
  <c r="AB18" i="4"/>
  <c r="AW18" i="4" s="1"/>
  <c r="AS7" i="4"/>
  <c r="AQ7" i="5" s="1"/>
  <c r="AY8" i="4"/>
  <c r="AH5" i="4"/>
  <c r="BC5" i="4" s="1"/>
  <c r="AK48" i="4"/>
  <c r="BF48" i="4" s="1"/>
  <c r="AK47" i="4"/>
  <c r="BF47" i="4" s="1"/>
  <c r="AK46" i="4"/>
  <c r="BF46" i="4" s="1"/>
  <c r="AK44" i="4"/>
  <c r="AK38" i="4"/>
  <c r="BF38" i="4" s="1"/>
  <c r="AK35" i="4"/>
  <c r="BF35" i="4" s="1"/>
  <c r="AK28" i="4"/>
  <c r="BF28" i="4" s="1"/>
  <c r="S41" i="4"/>
  <c r="AN41" i="4" s="1"/>
  <c r="BI41" i="4" s="1"/>
  <c r="AL41" i="4"/>
  <c r="AB46" i="4"/>
  <c r="AW46" i="4" s="1"/>
  <c r="AB42" i="4"/>
  <c r="AW42" i="4" s="1"/>
  <c r="AB38" i="4"/>
  <c r="AW38" i="4" s="1"/>
  <c r="AB34" i="4"/>
  <c r="AW34" i="4" s="1"/>
  <c r="AB3" i="4"/>
  <c r="AW3" i="4" s="1"/>
  <c r="AU32" i="4"/>
  <c r="AU24" i="4"/>
  <c r="AE2" i="4"/>
  <c r="AZ2" i="4" s="1"/>
  <c r="AX39" i="4"/>
  <c r="AB2" i="4"/>
  <c r="AW2" i="4" s="1"/>
  <c r="Y3" i="4"/>
  <c r="AY5" i="4"/>
  <c r="AU16" i="4"/>
  <c r="AT16" i="5" s="1"/>
  <c r="AX6" i="4"/>
  <c r="AU20" i="4"/>
  <c r="AR20" i="5" s="1"/>
  <c r="AU28" i="4"/>
  <c r="AU44" i="4"/>
  <c r="AU60" i="4"/>
  <c r="AY19" i="4"/>
  <c r="AY6" i="4"/>
  <c r="AY22" i="4"/>
  <c r="AU48" i="4"/>
  <c r="AY24" i="4"/>
  <c r="AX38" i="4"/>
  <c r="AX54" i="4"/>
  <c r="AY17" i="4"/>
  <c r="AV34" i="4"/>
  <c r="I2" i="6"/>
  <c r="AV11" i="4"/>
  <c r="C2" i="6"/>
  <c r="AX27" i="4"/>
  <c r="D6" i="6"/>
  <c r="AS6" i="4"/>
  <c r="AQ6" i="5" s="1"/>
  <c r="BK5" i="4"/>
  <c r="BC5" i="5" s="1"/>
  <c r="C14" i="6"/>
  <c r="C46" i="6"/>
  <c r="AV58" i="4"/>
  <c r="AV57" i="4"/>
  <c r="AY60" i="4"/>
  <c r="AX50" i="4"/>
  <c r="BK59" i="4"/>
  <c r="BC59" i="5" s="1"/>
  <c r="BK43" i="4"/>
  <c r="BC43" i="5" s="1"/>
  <c r="BK11" i="4"/>
  <c r="BC11" i="5" s="1"/>
  <c r="BK51" i="4"/>
  <c r="BC51" i="5" s="1"/>
  <c r="BK56" i="4"/>
  <c r="BC56" i="5" s="1"/>
  <c r="BK19" i="4"/>
  <c r="BC19" i="5" s="1"/>
  <c r="BK47" i="4"/>
  <c r="BC47" i="5" s="1"/>
  <c r="BK17" i="4"/>
  <c r="BC17" i="5" s="1"/>
  <c r="BK27" i="4"/>
  <c r="BC27" i="5" s="1"/>
  <c r="AQ22" i="4"/>
  <c r="AQ16" i="4"/>
  <c r="AQ43" i="4"/>
  <c r="AQ12" i="4"/>
  <c r="AQ21" i="4"/>
  <c r="AQ17" i="4"/>
  <c r="AQ46" i="4"/>
  <c r="AQ15" i="4"/>
  <c r="BL15" i="4" s="1"/>
  <c r="AQ29" i="4"/>
  <c r="AQ28" i="4"/>
  <c r="AQ37" i="4"/>
  <c r="AQ32" i="4"/>
  <c r="BL32" i="4" s="1"/>
  <c r="AQ31" i="4"/>
  <c r="BL31" i="4" s="1"/>
  <c r="AQ11" i="4"/>
  <c r="AQ36" i="4"/>
  <c r="AQ33" i="4"/>
  <c r="BL33" i="4" s="1"/>
  <c r="AQ6" i="4"/>
  <c r="AQ19" i="4"/>
  <c r="AQ44" i="4"/>
  <c r="AQ34" i="4"/>
  <c r="AQ40" i="4"/>
  <c r="AQ47" i="4"/>
  <c r="AQ27" i="4"/>
  <c r="AK42" i="4"/>
  <c r="BF42" i="4" s="1"/>
  <c r="AK34" i="4"/>
  <c r="BF34" i="4" s="1"/>
  <c r="AK26" i="4"/>
  <c r="AK41" i="4"/>
  <c r="BF41" i="4" s="1"/>
  <c r="AK33" i="4"/>
  <c r="BF33" i="4" s="1"/>
  <c r="AK25" i="4"/>
  <c r="BF25" i="4" s="1"/>
  <c r="AK40" i="4"/>
  <c r="BF40" i="4" s="1"/>
  <c r="AK32" i="4"/>
  <c r="BF32" i="4" s="1"/>
  <c r="AK24" i="4"/>
  <c r="BF24" i="4" s="1"/>
  <c r="AK39" i="4"/>
  <c r="AK31" i="4"/>
  <c r="AK23" i="4"/>
  <c r="BF23" i="4" s="1"/>
  <c r="AK30" i="4"/>
  <c r="BF30" i="4" s="1"/>
  <c r="AK22" i="4"/>
  <c r="BF22" i="4" s="1"/>
  <c r="AK37" i="4"/>
  <c r="BF37" i="4" s="1"/>
  <c r="AK29" i="4"/>
  <c r="BF29" i="4" s="1"/>
  <c r="AK21" i="4"/>
  <c r="BF21" i="4" s="1"/>
  <c r="AK43" i="4"/>
  <c r="BF43" i="4" s="1"/>
  <c r="AK27" i="4"/>
  <c r="AX22" i="4"/>
  <c r="AY16" i="4"/>
  <c r="AY52" i="4"/>
  <c r="AY21" i="4"/>
  <c r="AV18" i="4"/>
  <c r="AV50" i="4"/>
  <c r="AV26" i="4"/>
  <c r="AV24" i="4"/>
  <c r="AV10" i="4"/>
  <c r="AV42" i="4"/>
  <c r="AU45" i="4"/>
  <c r="AU33" i="4"/>
  <c r="AX20" i="4"/>
  <c r="AX45" i="4"/>
  <c r="AY28" i="4"/>
  <c r="AY37" i="4"/>
  <c r="AY42" i="4"/>
  <c r="AY36" i="4"/>
  <c r="AY40" i="4"/>
  <c r="AY44" i="4"/>
  <c r="BK36" i="4"/>
  <c r="BC36" i="5" s="1"/>
  <c r="BK29" i="4"/>
  <c r="BC29" i="5" s="1"/>
  <c r="AV12" i="4"/>
  <c r="AV44" i="4"/>
  <c r="AY38" i="4"/>
  <c r="AX8" i="4"/>
  <c r="AX40" i="4"/>
  <c r="AU14" i="4"/>
  <c r="AU46" i="4"/>
  <c r="BK6" i="4"/>
  <c r="BC6" i="5" s="1"/>
  <c r="BK46" i="4"/>
  <c r="BC46" i="5" s="1"/>
  <c r="AV21" i="4"/>
  <c r="AV53" i="4"/>
  <c r="AY39" i="4"/>
  <c r="AX17" i="4"/>
  <c r="AX49" i="4"/>
  <c r="AU23" i="4"/>
  <c r="AU55" i="4"/>
  <c r="AX61" i="4"/>
  <c r="AY49" i="4"/>
  <c r="AV56" i="4"/>
  <c r="AX52" i="4"/>
  <c r="AU10" i="4"/>
  <c r="AV25" i="4"/>
  <c r="AB41" i="4"/>
  <c r="AW41" i="4" s="1"/>
  <c r="AV43" i="4"/>
  <c r="AX21" i="4"/>
  <c r="BK37" i="4"/>
  <c r="BC37" i="5" s="1"/>
  <c r="AV20" i="4"/>
  <c r="AV52" i="4"/>
  <c r="AY46" i="4"/>
  <c r="AX16" i="4"/>
  <c r="AX48" i="4"/>
  <c r="AU22" i="4"/>
  <c r="AU54" i="4"/>
  <c r="AU42" i="4"/>
  <c r="BK14" i="4"/>
  <c r="BC14" i="5" s="1"/>
  <c r="BK54" i="4"/>
  <c r="BC54" i="5" s="1"/>
  <c r="AV29" i="4"/>
  <c r="AV61" i="4"/>
  <c r="AY47" i="4"/>
  <c r="AX25" i="4"/>
  <c r="AX57" i="4"/>
  <c r="AU31" i="4"/>
  <c r="F2" i="6"/>
  <c r="AU27" i="4"/>
  <c r="AV54" i="4"/>
  <c r="AX59" i="4"/>
  <c r="BK50" i="4"/>
  <c r="BC50" i="5" s="1"/>
  <c r="AY51" i="4"/>
  <c r="AX7" i="4"/>
  <c r="AU43" i="4"/>
  <c r="BK45" i="4"/>
  <c r="BC45" i="5" s="1"/>
  <c r="AV28" i="4"/>
  <c r="AV60" i="4"/>
  <c r="AY54" i="4"/>
  <c r="AX24" i="4"/>
  <c r="AX56" i="4"/>
  <c r="AU30" i="4"/>
  <c r="AU62" i="4"/>
  <c r="AX5" i="4"/>
  <c r="BK22" i="4"/>
  <c r="BC22" i="5" s="1"/>
  <c r="BK62" i="4"/>
  <c r="BC62" i="5" s="1"/>
  <c r="AV37" i="4"/>
  <c r="AS3" i="4"/>
  <c r="AQ3" i="5" s="1"/>
  <c r="AY55" i="4"/>
  <c r="AX33" i="4"/>
  <c r="AU7" i="4"/>
  <c r="AU39" i="4"/>
  <c r="AU26" i="4"/>
  <c r="AX18" i="4"/>
  <c r="BK16" i="4"/>
  <c r="BC16" i="5" s="1"/>
  <c r="AU13" i="4"/>
  <c r="BK21" i="4"/>
  <c r="BC21" i="5" s="1"/>
  <c r="BK61" i="4"/>
  <c r="BC61" i="5" s="1"/>
  <c r="AV36" i="4"/>
  <c r="AS36" i="5" s="1"/>
  <c r="AY30" i="4"/>
  <c r="AY62" i="4"/>
  <c r="AX32" i="4"/>
  <c r="AU6" i="4"/>
  <c r="AU38" i="4"/>
  <c r="AT38" i="5" s="1"/>
  <c r="AU59" i="4"/>
  <c r="AT59" i="5" s="1"/>
  <c r="BK30" i="4"/>
  <c r="BC30" i="5" s="1"/>
  <c r="AV13" i="4"/>
  <c r="AV45" i="4"/>
  <c r="AU45" i="5" s="1"/>
  <c r="AY31" i="4"/>
  <c r="AX9" i="4"/>
  <c r="AX41" i="4"/>
  <c r="AU15" i="4"/>
  <c r="AU47" i="4"/>
  <c r="AT47" i="5" s="1"/>
  <c r="AX13" i="4"/>
  <c r="AV39" i="4"/>
  <c r="BK49" i="4"/>
  <c r="BC49" i="5" s="1"/>
  <c r="AB20" i="4"/>
  <c r="AW20" i="4" s="1"/>
  <c r="AB52" i="4"/>
  <c r="AB129" i="4"/>
  <c r="AW129" i="4" s="1"/>
  <c r="AB225" i="4"/>
  <c r="AW225" i="4" s="1"/>
  <c r="AB289" i="4"/>
  <c r="AW289" i="4" s="1"/>
  <c r="AB353" i="4"/>
  <c r="AW353" i="4" s="1"/>
  <c r="AB417" i="4"/>
  <c r="AW417" i="4" s="1"/>
  <c r="AB481" i="4"/>
  <c r="AW481" i="4" s="1"/>
  <c r="AB173" i="4"/>
  <c r="AW173" i="4" s="1"/>
  <c r="AB237" i="4"/>
  <c r="AW237" i="4" s="1"/>
  <c r="AB301" i="4"/>
  <c r="AW301" i="4" s="1"/>
  <c r="AB365" i="4"/>
  <c r="AW365" i="4" s="1"/>
  <c r="AB429" i="4"/>
  <c r="AW429" i="4" s="1"/>
  <c r="AB493" i="4"/>
  <c r="AW493" i="4" s="1"/>
  <c r="AE35" i="4"/>
  <c r="AZ35" i="4" s="1"/>
  <c r="AE163" i="4"/>
  <c r="AZ163" i="4" s="1"/>
  <c r="AE291" i="4"/>
  <c r="AZ291" i="4" s="1"/>
  <c r="AE419" i="4"/>
  <c r="AZ419" i="4" s="1"/>
  <c r="AE25" i="4"/>
  <c r="AZ25" i="4" s="1"/>
  <c r="AE89" i="4"/>
  <c r="AZ89" i="4" s="1"/>
  <c r="AE153" i="4"/>
  <c r="AZ153" i="4" s="1"/>
  <c r="AE217" i="4"/>
  <c r="AZ217" i="4" s="1"/>
  <c r="AE281" i="4"/>
  <c r="AZ281" i="4" s="1"/>
  <c r="AE345" i="4"/>
  <c r="AZ345" i="4" s="1"/>
  <c r="AE68" i="4"/>
  <c r="AZ68" i="4" s="1"/>
  <c r="AE196" i="4"/>
  <c r="AZ196" i="4" s="1"/>
  <c r="AE324" i="4"/>
  <c r="AZ324" i="4" s="1"/>
  <c r="AE452" i="4"/>
  <c r="AZ452" i="4" s="1"/>
  <c r="AE39" i="4"/>
  <c r="AZ39" i="4" s="1"/>
  <c r="AE103" i="4"/>
  <c r="AZ103" i="4" s="1"/>
  <c r="AB193" i="4"/>
  <c r="AW193" i="4" s="1"/>
  <c r="AB109" i="4"/>
  <c r="AW109" i="4" s="1"/>
  <c r="AE359" i="4"/>
  <c r="AZ359" i="4" s="1"/>
  <c r="AE184" i="4"/>
  <c r="AZ184" i="4" s="1"/>
  <c r="AB75" i="4"/>
  <c r="AW75" i="4" s="1"/>
  <c r="AB327" i="4"/>
  <c r="AW327" i="4" s="1"/>
  <c r="AB214" i="4"/>
  <c r="AW214" i="4" s="1"/>
  <c r="AE138" i="4"/>
  <c r="AZ138" i="4" s="1"/>
  <c r="AE458" i="4"/>
  <c r="AZ458" i="4" s="1"/>
  <c r="AB120" i="4"/>
  <c r="AW120" i="4" s="1"/>
  <c r="AB376" i="4"/>
  <c r="AW376" i="4" s="1"/>
  <c r="AB438" i="4"/>
  <c r="AW438" i="4" s="1"/>
  <c r="Y289" i="4"/>
  <c r="AT289" i="4" s="1"/>
  <c r="Y481" i="4"/>
  <c r="AT481" i="4" s="1"/>
  <c r="Y370" i="4"/>
  <c r="AT370" i="4" s="1"/>
  <c r="AB322" i="4"/>
  <c r="AW322" i="4" s="1"/>
  <c r="AH177" i="4"/>
  <c r="BC177" i="4" s="1"/>
  <c r="AH382" i="4"/>
  <c r="BC382" i="4" s="1"/>
  <c r="AH449" i="4"/>
  <c r="BC449" i="4" s="1"/>
  <c r="AH283" i="4"/>
  <c r="BC283" i="4" s="1"/>
  <c r="AH236" i="4"/>
  <c r="BC236" i="4" s="1"/>
  <c r="AH336" i="4"/>
  <c r="BC336" i="4" s="1"/>
  <c r="AH276" i="4"/>
  <c r="BC276" i="4" s="1"/>
  <c r="AH237" i="4"/>
  <c r="BC237" i="4" s="1"/>
  <c r="Y479" i="4"/>
  <c r="AT479" i="4" s="1"/>
  <c r="AB411" i="4"/>
  <c r="AW411" i="4" s="1"/>
  <c r="AE229" i="4"/>
  <c r="AZ229" i="4" s="1"/>
  <c r="Y396" i="4"/>
  <c r="AT396" i="4" s="1"/>
  <c r="Y269" i="4"/>
  <c r="AT269" i="4" s="1"/>
  <c r="Y93" i="4"/>
  <c r="AT93" i="4" s="1"/>
  <c r="Y395" i="4"/>
  <c r="AT395" i="4" s="1"/>
  <c r="AL12" i="4"/>
  <c r="R12" i="6" s="1"/>
  <c r="AL4" i="4"/>
  <c r="R4" i="6" s="1"/>
  <c r="AB137" i="4"/>
  <c r="AW137" i="4" s="1"/>
  <c r="AB201" i="4"/>
  <c r="AW201" i="4" s="1"/>
  <c r="AB233" i="4"/>
  <c r="AW233" i="4" s="1"/>
  <c r="AB297" i="4"/>
  <c r="AW297" i="4" s="1"/>
  <c r="AB361" i="4"/>
  <c r="AW361" i="4" s="1"/>
  <c r="AB425" i="4"/>
  <c r="AW425" i="4" s="1"/>
  <c r="AB489" i="4"/>
  <c r="AW489" i="4" s="1"/>
  <c r="AB117" i="4"/>
  <c r="AW117" i="4" s="1"/>
  <c r="AB181" i="4"/>
  <c r="AW181" i="4" s="1"/>
  <c r="AB245" i="4"/>
  <c r="AW245" i="4" s="1"/>
  <c r="AB309" i="4"/>
  <c r="AW309" i="4" s="1"/>
  <c r="AB373" i="4"/>
  <c r="AW373" i="4" s="1"/>
  <c r="AB437" i="4"/>
  <c r="AW437" i="4" s="1"/>
  <c r="AB101" i="4"/>
  <c r="AW101" i="4" s="1"/>
  <c r="AB61" i="4"/>
  <c r="AW61" i="4" s="1"/>
  <c r="AE51" i="4"/>
  <c r="AZ51" i="4" s="1"/>
  <c r="AE179" i="4"/>
  <c r="AZ179" i="4" s="1"/>
  <c r="AE307" i="4"/>
  <c r="AZ307" i="4" s="1"/>
  <c r="AE435" i="4"/>
  <c r="AZ435" i="4" s="1"/>
  <c r="AE33" i="4"/>
  <c r="AZ33" i="4" s="1"/>
  <c r="AE97" i="4"/>
  <c r="AZ97" i="4" s="1"/>
  <c r="AE161" i="4"/>
  <c r="AZ161" i="4" s="1"/>
  <c r="AE225" i="4"/>
  <c r="AZ225" i="4" s="1"/>
  <c r="AE289" i="4"/>
  <c r="AZ289" i="4" s="1"/>
  <c r="AE353" i="4"/>
  <c r="AZ353" i="4" s="1"/>
  <c r="AE84" i="4"/>
  <c r="AZ84" i="4" s="1"/>
  <c r="AE212" i="4"/>
  <c r="AZ212" i="4" s="1"/>
  <c r="AE340" i="4"/>
  <c r="AZ340" i="4" s="1"/>
  <c r="AE468" i="4"/>
  <c r="AZ468" i="4" s="1"/>
  <c r="AE47" i="4"/>
  <c r="AZ47" i="4" s="1"/>
  <c r="AE111" i="4"/>
  <c r="AZ111" i="4" s="1"/>
  <c r="AE175" i="4"/>
  <c r="AZ175" i="4" s="1"/>
  <c r="AE239" i="4"/>
  <c r="AZ239" i="4" s="1"/>
  <c r="AE303" i="4"/>
  <c r="AZ303" i="4" s="1"/>
  <c r="AE367" i="4"/>
  <c r="AZ367" i="4" s="1"/>
  <c r="AE431" i="4"/>
  <c r="AZ431" i="4" s="1"/>
  <c r="AE495" i="4"/>
  <c r="AZ495" i="4" s="1"/>
  <c r="AE64" i="4"/>
  <c r="AZ64" i="4" s="1"/>
  <c r="AE128" i="4"/>
  <c r="AZ128" i="4" s="1"/>
  <c r="AE192" i="4"/>
  <c r="AZ192" i="4" s="1"/>
  <c r="AE256" i="4"/>
  <c r="AZ256" i="4" s="1"/>
  <c r="AE320" i="4"/>
  <c r="AZ320" i="4" s="1"/>
  <c r="AE384" i="4"/>
  <c r="AZ384" i="4" s="1"/>
  <c r="AE448" i="4"/>
  <c r="AZ448" i="4" s="1"/>
  <c r="AB19" i="4"/>
  <c r="AW19" i="4" s="1"/>
  <c r="AB83" i="4"/>
  <c r="AW83" i="4" s="1"/>
  <c r="AE417" i="4"/>
  <c r="AZ417" i="4" s="1"/>
  <c r="AE481" i="4"/>
  <c r="AZ481" i="4" s="1"/>
  <c r="AB143" i="4"/>
  <c r="AW143" i="4" s="1"/>
  <c r="AB207" i="4"/>
  <c r="AW207" i="4" s="1"/>
  <c r="AB271" i="4"/>
  <c r="AW271" i="4" s="1"/>
  <c r="AB335" i="4"/>
  <c r="AW335" i="4" s="1"/>
  <c r="AB399" i="4"/>
  <c r="AW399" i="4" s="1"/>
  <c r="AB463" i="4"/>
  <c r="AW463" i="4" s="1"/>
  <c r="Y415" i="4"/>
  <c r="AT415" i="4" s="1"/>
  <c r="AB158" i="4"/>
  <c r="AW158" i="4" s="1"/>
  <c r="AB222" i="4"/>
  <c r="AW222" i="4" s="1"/>
  <c r="AB286" i="4"/>
  <c r="AW286" i="4" s="1"/>
  <c r="AE18" i="4"/>
  <c r="AZ18" i="4" s="1"/>
  <c r="AE82" i="4"/>
  <c r="AZ82" i="4" s="1"/>
  <c r="AE146" i="4"/>
  <c r="AZ146" i="4" s="1"/>
  <c r="AE210" i="4"/>
  <c r="AZ210" i="4" s="1"/>
  <c r="AE274" i="4"/>
  <c r="AZ274" i="4" s="1"/>
  <c r="AE338" i="4"/>
  <c r="AZ338" i="4" s="1"/>
  <c r="AE402" i="4"/>
  <c r="AZ402" i="4" s="1"/>
  <c r="AE466" i="4"/>
  <c r="AZ466" i="4" s="1"/>
  <c r="AE75" i="4"/>
  <c r="AZ75" i="4" s="1"/>
  <c r="AE235" i="4"/>
  <c r="AZ235" i="4" s="1"/>
  <c r="AE411" i="4"/>
  <c r="AZ411" i="4" s="1"/>
  <c r="AB128" i="4"/>
  <c r="AW128" i="4" s="1"/>
  <c r="AB192" i="4"/>
  <c r="AW192" i="4" s="1"/>
  <c r="AB256" i="4"/>
  <c r="AW256" i="4" s="1"/>
  <c r="AB320" i="4"/>
  <c r="AW320" i="4" s="1"/>
  <c r="AB384" i="4"/>
  <c r="AW384" i="4" s="1"/>
  <c r="AB448" i="4"/>
  <c r="AW448" i="4" s="1"/>
  <c r="AE3" i="4"/>
  <c r="AZ3" i="4" s="1"/>
  <c r="AB382" i="4"/>
  <c r="AW382" i="4" s="1"/>
  <c r="AB446" i="4"/>
  <c r="AW446" i="4" s="1"/>
  <c r="Y105" i="4"/>
  <c r="AT105" i="4" s="1"/>
  <c r="Y169" i="4"/>
  <c r="AT169" i="4" s="1"/>
  <c r="Y233" i="4"/>
  <c r="AT233" i="4" s="1"/>
  <c r="Y297" i="4"/>
  <c r="AT297" i="4" s="1"/>
  <c r="Y361" i="4"/>
  <c r="AT361" i="4" s="1"/>
  <c r="Y425" i="4"/>
  <c r="AT425" i="4" s="1"/>
  <c r="Y489" i="4"/>
  <c r="AT489" i="4" s="1"/>
  <c r="Y57" i="4"/>
  <c r="AT57" i="4" s="1"/>
  <c r="Y122" i="4"/>
  <c r="AT122" i="4" s="1"/>
  <c r="Y186" i="4"/>
  <c r="AT186" i="4" s="1"/>
  <c r="Y250" i="4"/>
  <c r="AT250" i="4" s="1"/>
  <c r="Y314" i="4"/>
  <c r="AT314" i="4" s="1"/>
  <c r="Y378" i="4"/>
  <c r="AT378" i="4" s="1"/>
  <c r="Y442" i="4"/>
  <c r="AT442" i="4" s="1"/>
  <c r="Y10" i="4"/>
  <c r="AT10" i="4" s="1"/>
  <c r="AB138" i="4"/>
  <c r="AW138" i="4" s="1"/>
  <c r="AB202" i="4"/>
  <c r="AW202" i="4" s="1"/>
  <c r="AB266" i="4"/>
  <c r="AW266" i="4" s="1"/>
  <c r="AB330" i="4"/>
  <c r="AW330" i="4" s="1"/>
  <c r="AB394" i="4"/>
  <c r="AW394" i="4" s="1"/>
  <c r="AB458" i="4"/>
  <c r="AW458" i="4" s="1"/>
  <c r="AH121" i="4"/>
  <c r="BC121" i="4" s="1"/>
  <c r="AH185" i="4"/>
  <c r="BC185" i="4" s="1"/>
  <c r="AH249" i="4"/>
  <c r="BC249" i="4" s="1"/>
  <c r="AH134" i="4"/>
  <c r="BC134" i="4" s="1"/>
  <c r="AH198" i="4"/>
  <c r="BC198" i="4" s="1"/>
  <c r="AH262" i="4"/>
  <c r="BC262" i="4" s="1"/>
  <c r="AH326" i="4"/>
  <c r="BC326" i="4" s="1"/>
  <c r="AH390" i="4"/>
  <c r="BC390" i="4" s="1"/>
  <c r="AH454" i="4"/>
  <c r="BC454" i="4" s="1"/>
  <c r="AH25" i="4"/>
  <c r="BC25" i="4" s="1"/>
  <c r="AH313" i="4"/>
  <c r="BC313" i="4" s="1"/>
  <c r="AH385" i="4"/>
  <c r="BC385" i="4" s="1"/>
  <c r="AH457" i="4"/>
  <c r="BC457" i="4" s="1"/>
  <c r="AH34" i="4"/>
  <c r="BC34" i="4" s="1"/>
  <c r="AH163" i="4"/>
  <c r="BC163" i="4" s="1"/>
  <c r="AH227" i="4"/>
  <c r="BC227" i="4" s="1"/>
  <c r="AH291" i="4"/>
  <c r="BC291" i="4" s="1"/>
  <c r="AH355" i="4"/>
  <c r="BC355" i="4" s="1"/>
  <c r="AH419" i="4"/>
  <c r="BC419" i="4" s="1"/>
  <c r="AH483" i="4"/>
  <c r="BC483" i="4" s="1"/>
  <c r="AH164" i="4"/>
  <c r="BC164" i="4" s="1"/>
  <c r="AH252" i="4"/>
  <c r="BC252" i="4" s="1"/>
  <c r="AH348" i="4"/>
  <c r="BC348" i="4" s="1"/>
  <c r="AH452" i="4"/>
  <c r="BC452" i="4" s="1"/>
  <c r="AH73" i="4"/>
  <c r="BC73" i="4" s="1"/>
  <c r="AH88" i="4"/>
  <c r="BC88" i="4" s="1"/>
  <c r="AH420" i="4"/>
  <c r="BC420" i="4" s="1"/>
  <c r="AH38" i="4"/>
  <c r="BC38" i="4" s="1"/>
  <c r="AH23" i="4"/>
  <c r="BC23" i="4" s="1"/>
  <c r="AH152" i="4"/>
  <c r="BC152" i="4" s="1"/>
  <c r="AH216" i="4"/>
  <c r="BC216" i="4" s="1"/>
  <c r="AH280" i="4"/>
  <c r="BC280" i="4" s="1"/>
  <c r="AH344" i="4"/>
  <c r="BC344" i="4" s="1"/>
  <c r="AH122" i="4"/>
  <c r="BC122" i="4" s="1"/>
  <c r="AH194" i="4"/>
  <c r="BC194" i="4" s="1"/>
  <c r="AH274" i="4"/>
  <c r="BC274" i="4" s="1"/>
  <c r="AH346" i="4"/>
  <c r="BC346" i="4" s="1"/>
  <c r="AH410" i="4"/>
  <c r="BC410" i="4" s="1"/>
  <c r="AH482" i="4"/>
  <c r="BC482" i="4" s="1"/>
  <c r="AH460" i="4"/>
  <c r="BC460" i="4" s="1"/>
  <c r="AH384" i="4"/>
  <c r="BC384" i="4" s="1"/>
  <c r="AH448" i="4"/>
  <c r="BC448" i="4" s="1"/>
  <c r="AH497" i="4"/>
  <c r="BC497" i="4" s="1"/>
  <c r="AH117" i="4"/>
  <c r="BC117" i="4" s="1"/>
  <c r="AH181" i="4"/>
  <c r="BC181" i="4" s="1"/>
  <c r="AH245" i="4"/>
  <c r="BC245" i="4" s="1"/>
  <c r="AH309" i="4"/>
  <c r="BC309" i="4" s="1"/>
  <c r="AH373" i="4"/>
  <c r="BC373" i="4" s="1"/>
  <c r="AH437" i="4"/>
  <c r="BC437" i="4" s="1"/>
  <c r="AH101" i="4"/>
  <c r="BC101" i="4" s="1"/>
  <c r="AH159" i="4"/>
  <c r="BC159" i="4" s="1"/>
  <c r="AH223" i="4"/>
  <c r="BC223" i="4" s="1"/>
  <c r="AH287" i="4"/>
  <c r="BC287" i="4" s="1"/>
  <c r="AH351" i="4"/>
  <c r="BC351" i="4" s="1"/>
  <c r="AH415" i="4"/>
  <c r="BC415" i="4" s="1"/>
  <c r="AH479" i="4"/>
  <c r="BC479" i="4" s="1"/>
  <c r="Y143" i="4"/>
  <c r="AT143" i="4" s="1"/>
  <c r="Y207" i="4"/>
  <c r="AT207" i="4" s="1"/>
  <c r="Y271" i="4"/>
  <c r="AT271" i="4" s="1"/>
  <c r="Y335" i="4"/>
  <c r="AT335" i="4" s="1"/>
  <c r="AE187" i="4"/>
  <c r="AZ187" i="4" s="1"/>
  <c r="AB49" i="4"/>
  <c r="AW49" i="4" s="1"/>
  <c r="Y383" i="4"/>
  <c r="AT383" i="4" s="1"/>
  <c r="Y47" i="4"/>
  <c r="AT47" i="4" s="1"/>
  <c r="Y495" i="4"/>
  <c r="AT495" i="4" s="1"/>
  <c r="AB163" i="4"/>
  <c r="AW163" i="4" s="1"/>
  <c r="AB227" i="4"/>
  <c r="AW227" i="4" s="1"/>
  <c r="AB291" i="4"/>
  <c r="AW291" i="4" s="1"/>
  <c r="AB355" i="4"/>
  <c r="AW355" i="4" s="1"/>
  <c r="AB419" i="4"/>
  <c r="AW419" i="4" s="1"/>
  <c r="AB483" i="4"/>
  <c r="AW483" i="4" s="1"/>
  <c r="AE45" i="4"/>
  <c r="AZ45" i="4" s="1"/>
  <c r="AE109" i="4"/>
  <c r="AZ109" i="4" s="1"/>
  <c r="AE173" i="4"/>
  <c r="AZ173" i="4" s="1"/>
  <c r="AE237" i="4"/>
  <c r="AZ237" i="4" s="1"/>
  <c r="AE301" i="4"/>
  <c r="AZ301" i="4" s="1"/>
  <c r="AE365" i="4"/>
  <c r="AZ365" i="4" s="1"/>
  <c r="AE429" i="4"/>
  <c r="AZ429" i="4" s="1"/>
  <c r="AE493" i="4"/>
  <c r="AZ493" i="4" s="1"/>
  <c r="AQ54" i="4"/>
  <c r="BL54" i="4" s="1"/>
  <c r="AQ23" i="4"/>
  <c r="BL23" i="4" s="1"/>
  <c r="Y128" i="4"/>
  <c r="AT128" i="4" s="1"/>
  <c r="Y192" i="4"/>
  <c r="AT192" i="4" s="1"/>
  <c r="Y256" i="4"/>
  <c r="AT256" i="4" s="1"/>
  <c r="Y320" i="4"/>
  <c r="AT320" i="4" s="1"/>
  <c r="Y384" i="4"/>
  <c r="AT384" i="4" s="1"/>
  <c r="Y448" i="4"/>
  <c r="AT448" i="4" s="1"/>
  <c r="Y16" i="4"/>
  <c r="AT16" i="4" s="1"/>
  <c r="Y80" i="4"/>
  <c r="AT80" i="4" s="1"/>
  <c r="AE92" i="4"/>
  <c r="AZ92" i="4" s="1"/>
  <c r="AE220" i="4"/>
  <c r="AZ220" i="4" s="1"/>
  <c r="AE348" i="4"/>
  <c r="AZ348" i="4" s="1"/>
  <c r="AE492" i="4"/>
  <c r="AZ492" i="4" s="1"/>
  <c r="Y308" i="4"/>
  <c r="AT308" i="4" s="1"/>
  <c r="Y420" i="4"/>
  <c r="AT420" i="4" s="1"/>
  <c r="Y252" i="4"/>
  <c r="AT252" i="4" s="1"/>
  <c r="Y132" i="4"/>
  <c r="AT132" i="4" s="1"/>
  <c r="Y444" i="4"/>
  <c r="AT444" i="4" s="1"/>
  <c r="Y244" i="4"/>
  <c r="AT244" i="4" s="1"/>
  <c r="Y44" i="4"/>
  <c r="AT44" i="4" s="1"/>
  <c r="Y149" i="4"/>
  <c r="AT149" i="4" s="1"/>
  <c r="Y213" i="4"/>
  <c r="AT213" i="4" s="1"/>
  <c r="Y277" i="4"/>
  <c r="AT277" i="4" s="1"/>
  <c r="Y341" i="4"/>
  <c r="AT341" i="4" s="1"/>
  <c r="Y405" i="4"/>
  <c r="AT405" i="4" s="1"/>
  <c r="Y469" i="4"/>
  <c r="AT469" i="4" s="1"/>
  <c r="Y37" i="4"/>
  <c r="AT37" i="4" s="1"/>
  <c r="AB7" i="4"/>
  <c r="AB71" i="4"/>
  <c r="AW71" i="4" s="1"/>
  <c r="AQ10" i="4"/>
  <c r="BL10" i="4" s="1"/>
  <c r="AU36" i="5"/>
  <c r="Y147" i="4"/>
  <c r="AT147" i="4" s="1"/>
  <c r="Y211" i="4"/>
  <c r="AT211" i="4" s="1"/>
  <c r="Y275" i="4"/>
  <c r="AT275" i="4" s="1"/>
  <c r="Y339" i="4"/>
  <c r="AT339" i="4" s="1"/>
  <c r="Y403" i="4"/>
  <c r="AT403" i="4" s="1"/>
  <c r="Y467" i="4"/>
  <c r="AT467" i="4" s="1"/>
  <c r="Y35" i="4"/>
  <c r="AT35" i="4" s="1"/>
  <c r="Y99" i="4"/>
  <c r="AT99" i="4" s="1"/>
  <c r="BK12" i="4"/>
  <c r="BC12" i="5" s="1"/>
  <c r="BK60" i="4"/>
  <c r="BC60" i="5" s="1"/>
  <c r="AV27" i="4"/>
  <c r="AV59" i="4"/>
  <c r="AY53" i="4"/>
  <c r="AX23" i="4"/>
  <c r="AX55" i="4"/>
  <c r="AU29" i="4"/>
  <c r="AU61" i="4"/>
  <c r="AU34" i="4"/>
  <c r="BK23" i="4"/>
  <c r="BC23" i="5" s="1"/>
  <c r="AV38" i="4"/>
  <c r="AS4" i="4"/>
  <c r="AQ4" i="5" s="1"/>
  <c r="AY56" i="4"/>
  <c r="AX34" i="4"/>
  <c r="AB8" i="4"/>
  <c r="AB40" i="4"/>
  <c r="AU18" i="4"/>
  <c r="AU51" i="4"/>
  <c r="BK40" i="4"/>
  <c r="BC40" i="5" s="1"/>
  <c r="AV23" i="4"/>
  <c r="AV55" i="4"/>
  <c r="AY33" i="4"/>
  <c r="AX11" i="4"/>
  <c r="AX43" i="4"/>
  <c r="AU17" i="4"/>
  <c r="AU49" i="4"/>
  <c r="AX53" i="4"/>
  <c r="BK33" i="4"/>
  <c r="BC33" i="5" s="1"/>
  <c r="AV8" i="4"/>
  <c r="AV40" i="4"/>
  <c r="AY26" i="4"/>
  <c r="AY58" i="4"/>
  <c r="AX36" i="4"/>
  <c r="AX37" i="4"/>
  <c r="BK34" i="4"/>
  <c r="BC34" i="5" s="1"/>
  <c r="AV9" i="4"/>
  <c r="AV41" i="4"/>
  <c r="AY35" i="4"/>
  <c r="AE231" i="4"/>
  <c r="AZ231" i="4" s="1"/>
  <c r="AB263" i="4"/>
  <c r="AW263" i="4" s="1"/>
  <c r="Y399" i="4"/>
  <c r="AT399" i="4" s="1"/>
  <c r="AE202" i="4"/>
  <c r="AZ202" i="4" s="1"/>
  <c r="AE395" i="4"/>
  <c r="AZ395" i="4" s="1"/>
  <c r="AB312" i="4"/>
  <c r="AW312" i="4" s="1"/>
  <c r="AB374" i="4"/>
  <c r="AW374" i="4" s="1"/>
  <c r="Y353" i="4"/>
  <c r="AT353" i="4" s="1"/>
  <c r="Y114" i="4"/>
  <c r="AT114" i="4" s="1"/>
  <c r="Y498" i="4"/>
  <c r="AT498" i="4" s="1"/>
  <c r="AB450" i="4"/>
  <c r="AW450" i="4" s="1"/>
  <c r="AH126" i="4"/>
  <c r="BC126" i="4" s="1"/>
  <c r="AH475" i="4"/>
  <c r="BC475" i="4" s="1"/>
  <c r="AH340" i="4"/>
  <c r="BC340" i="4" s="1"/>
  <c r="AH372" i="4"/>
  <c r="BC372" i="4" s="1"/>
  <c r="AH272" i="4"/>
  <c r="BC272" i="4" s="1"/>
  <c r="AH402" i="4"/>
  <c r="BC402" i="4" s="1"/>
  <c r="AH440" i="4"/>
  <c r="BC440" i="4" s="1"/>
  <c r="AH109" i="4"/>
  <c r="BC109" i="4" s="1"/>
  <c r="AH493" i="4"/>
  <c r="BC493" i="4" s="1"/>
  <c r="AH279" i="4"/>
  <c r="BC279" i="4" s="1"/>
  <c r="Y199" i="4"/>
  <c r="AT199" i="4" s="1"/>
  <c r="AE123" i="4"/>
  <c r="AZ123" i="4" s="1"/>
  <c r="AB155" i="4"/>
  <c r="AW155" i="4" s="1"/>
  <c r="AE37" i="4"/>
  <c r="AZ37" i="4" s="1"/>
  <c r="AE357" i="4"/>
  <c r="AZ357" i="4" s="1"/>
  <c r="Y184" i="4"/>
  <c r="AT184" i="4" s="1"/>
  <c r="Y8" i="4"/>
  <c r="AT8" i="4" s="1"/>
  <c r="Y268" i="4"/>
  <c r="AT268" i="4" s="1"/>
  <c r="Y212" i="4"/>
  <c r="AT212" i="4" s="1"/>
  <c r="BL20" i="4"/>
  <c r="AQ20" i="4"/>
  <c r="Y397" i="4"/>
  <c r="AT397" i="4" s="1"/>
  <c r="Y331" i="4"/>
  <c r="AT331" i="4" s="1"/>
  <c r="AL11" i="4"/>
  <c r="R11" i="6" s="1"/>
  <c r="AL3" i="4"/>
  <c r="R3" i="6" s="1"/>
  <c r="AL100" i="4"/>
  <c r="R100" i="6" s="1"/>
  <c r="AB145" i="4"/>
  <c r="AW145" i="4" s="1"/>
  <c r="AB209" i="4"/>
  <c r="AW209" i="4" s="1"/>
  <c r="AB241" i="4"/>
  <c r="AW241" i="4" s="1"/>
  <c r="AB305" i="4"/>
  <c r="AW305" i="4" s="1"/>
  <c r="AB369" i="4"/>
  <c r="AW369" i="4" s="1"/>
  <c r="AB433" i="4"/>
  <c r="AW433" i="4" s="1"/>
  <c r="AB497" i="4"/>
  <c r="AW497" i="4" s="1"/>
  <c r="AB125" i="4"/>
  <c r="AW125" i="4" s="1"/>
  <c r="AB189" i="4"/>
  <c r="AW189" i="4" s="1"/>
  <c r="AB253" i="4"/>
  <c r="AW253" i="4" s="1"/>
  <c r="AB317" i="4"/>
  <c r="AW317" i="4" s="1"/>
  <c r="AB381" i="4"/>
  <c r="AW381" i="4" s="1"/>
  <c r="AB445" i="4"/>
  <c r="AW445" i="4" s="1"/>
  <c r="AB5" i="4"/>
  <c r="AW5" i="4" s="1"/>
  <c r="AE67" i="4"/>
  <c r="AZ67" i="4" s="1"/>
  <c r="AE195" i="4"/>
  <c r="AZ195" i="4" s="1"/>
  <c r="AE323" i="4"/>
  <c r="AZ323" i="4" s="1"/>
  <c r="AE451" i="4"/>
  <c r="AZ451" i="4" s="1"/>
  <c r="AE41" i="4"/>
  <c r="AZ41" i="4" s="1"/>
  <c r="AE105" i="4"/>
  <c r="AZ105" i="4" s="1"/>
  <c r="AE169" i="4"/>
  <c r="AZ169" i="4" s="1"/>
  <c r="AE233" i="4"/>
  <c r="AZ233" i="4" s="1"/>
  <c r="AE297" i="4"/>
  <c r="AZ297" i="4" s="1"/>
  <c r="AE361" i="4"/>
  <c r="AZ361" i="4" s="1"/>
  <c r="AE100" i="4"/>
  <c r="AZ100" i="4" s="1"/>
  <c r="AE228" i="4"/>
  <c r="AZ228" i="4" s="1"/>
  <c r="AE356" i="4"/>
  <c r="AZ356" i="4" s="1"/>
  <c r="AE484" i="4"/>
  <c r="AZ484" i="4" s="1"/>
  <c r="AE55" i="4"/>
  <c r="AZ55" i="4" s="1"/>
  <c r="AE119" i="4"/>
  <c r="AZ119" i="4" s="1"/>
  <c r="AE183" i="4"/>
  <c r="AZ183" i="4" s="1"/>
  <c r="AE247" i="4"/>
  <c r="AZ247" i="4" s="1"/>
  <c r="AE311" i="4"/>
  <c r="AZ311" i="4" s="1"/>
  <c r="AE375" i="4"/>
  <c r="AZ375" i="4" s="1"/>
  <c r="AE439" i="4"/>
  <c r="AZ439" i="4" s="1"/>
  <c r="AE8" i="4"/>
  <c r="AZ8" i="4" s="1"/>
  <c r="AE72" i="4"/>
  <c r="AZ72" i="4" s="1"/>
  <c r="AE136" i="4"/>
  <c r="AZ136" i="4" s="1"/>
  <c r="AE200" i="4"/>
  <c r="AZ200" i="4" s="1"/>
  <c r="AE264" i="4"/>
  <c r="AZ264" i="4" s="1"/>
  <c r="AE328" i="4"/>
  <c r="AZ328" i="4" s="1"/>
  <c r="AE392" i="4"/>
  <c r="AZ392" i="4" s="1"/>
  <c r="AE456" i="4"/>
  <c r="AZ456" i="4" s="1"/>
  <c r="AB27" i="4"/>
  <c r="AW27" i="4" s="1"/>
  <c r="AB91" i="4"/>
  <c r="AW91" i="4" s="1"/>
  <c r="AE425" i="4"/>
  <c r="AZ425" i="4" s="1"/>
  <c r="AE489" i="4"/>
  <c r="AZ489" i="4" s="1"/>
  <c r="AB151" i="4"/>
  <c r="AW151" i="4" s="1"/>
  <c r="AB215" i="4"/>
  <c r="AW215" i="4" s="1"/>
  <c r="AB279" i="4"/>
  <c r="AW279" i="4" s="1"/>
  <c r="AB343" i="4"/>
  <c r="AW343" i="4" s="1"/>
  <c r="AB407" i="4"/>
  <c r="AW407" i="4" s="1"/>
  <c r="AB471" i="4"/>
  <c r="AW471" i="4" s="1"/>
  <c r="Y439" i="4"/>
  <c r="AT439" i="4" s="1"/>
  <c r="AB166" i="4"/>
  <c r="AW166" i="4" s="1"/>
  <c r="AB230" i="4"/>
  <c r="AW230" i="4" s="1"/>
  <c r="AB294" i="4"/>
  <c r="AW294" i="4" s="1"/>
  <c r="AE26" i="4"/>
  <c r="AZ26" i="4" s="1"/>
  <c r="AE90" i="4"/>
  <c r="AZ90" i="4" s="1"/>
  <c r="AE154" i="4"/>
  <c r="AZ154" i="4" s="1"/>
  <c r="AE218" i="4"/>
  <c r="AZ218" i="4" s="1"/>
  <c r="AE282" i="4"/>
  <c r="AZ282" i="4" s="1"/>
  <c r="AE346" i="4"/>
  <c r="AZ346" i="4" s="1"/>
  <c r="AE410" i="4"/>
  <c r="AZ410" i="4" s="1"/>
  <c r="AE474" i="4"/>
  <c r="AZ474" i="4" s="1"/>
  <c r="AE91" i="4"/>
  <c r="AZ91" i="4" s="1"/>
  <c r="AE267" i="4"/>
  <c r="AZ267" i="4" s="1"/>
  <c r="AE427" i="4"/>
  <c r="AZ427" i="4" s="1"/>
  <c r="AB136" i="4"/>
  <c r="AW136" i="4" s="1"/>
  <c r="AB200" i="4"/>
  <c r="AW200" i="4" s="1"/>
  <c r="AB264" i="4"/>
  <c r="AW264" i="4" s="1"/>
  <c r="AB328" i="4"/>
  <c r="AW328" i="4" s="1"/>
  <c r="AB392" i="4"/>
  <c r="AW392" i="4" s="1"/>
  <c r="AB456" i="4"/>
  <c r="AW456" i="4" s="1"/>
  <c r="AE379" i="4"/>
  <c r="AZ379" i="4" s="1"/>
  <c r="AB390" i="4"/>
  <c r="AW390" i="4" s="1"/>
  <c r="AB454" i="4"/>
  <c r="AW454" i="4" s="1"/>
  <c r="Y113" i="4"/>
  <c r="AT113" i="4" s="1"/>
  <c r="Y177" i="4"/>
  <c r="AT177" i="4" s="1"/>
  <c r="Y241" i="4"/>
  <c r="AT241" i="4" s="1"/>
  <c r="Y305" i="4"/>
  <c r="AT305" i="4" s="1"/>
  <c r="Y369" i="4"/>
  <c r="AT369" i="4" s="1"/>
  <c r="Y433" i="4"/>
  <c r="AT433" i="4" s="1"/>
  <c r="Y497" i="4"/>
  <c r="AT497" i="4" s="1"/>
  <c r="Y65" i="4"/>
  <c r="AT65" i="4" s="1"/>
  <c r="Y130" i="4"/>
  <c r="AT130" i="4" s="1"/>
  <c r="Y194" i="4"/>
  <c r="AT194" i="4" s="1"/>
  <c r="Y258" i="4"/>
  <c r="AT258" i="4" s="1"/>
  <c r="Y322" i="4"/>
  <c r="AT322" i="4" s="1"/>
  <c r="Y386" i="4"/>
  <c r="AT386" i="4" s="1"/>
  <c r="Y450" i="4"/>
  <c r="AT450" i="4" s="1"/>
  <c r="Y18" i="4"/>
  <c r="AT18" i="4" s="1"/>
  <c r="Y82" i="4"/>
  <c r="AT82" i="4" s="1"/>
  <c r="AB146" i="4"/>
  <c r="AW146" i="4" s="1"/>
  <c r="AB210" i="4"/>
  <c r="AW210" i="4" s="1"/>
  <c r="AB274" i="4"/>
  <c r="AW274" i="4" s="1"/>
  <c r="AB338" i="4"/>
  <c r="AW338" i="4" s="1"/>
  <c r="AB402" i="4"/>
  <c r="AW402" i="4" s="1"/>
  <c r="AB466" i="4"/>
  <c r="AW466" i="4" s="1"/>
  <c r="AH129" i="4"/>
  <c r="BC129" i="4" s="1"/>
  <c r="AH193" i="4"/>
  <c r="BC193" i="4" s="1"/>
  <c r="AH257" i="4"/>
  <c r="BC257" i="4" s="1"/>
  <c r="AH142" i="4"/>
  <c r="BC142" i="4" s="1"/>
  <c r="AH206" i="4"/>
  <c r="BC206" i="4" s="1"/>
  <c r="AH270" i="4"/>
  <c r="BC270" i="4" s="1"/>
  <c r="AH334" i="4"/>
  <c r="BC334" i="4" s="1"/>
  <c r="AH398" i="4"/>
  <c r="BC398" i="4" s="1"/>
  <c r="AH462" i="4"/>
  <c r="BC462" i="4" s="1"/>
  <c r="AH321" i="4"/>
  <c r="BC321" i="4" s="1"/>
  <c r="AH393" i="4"/>
  <c r="BC393" i="4" s="1"/>
  <c r="AH465" i="4"/>
  <c r="BC465" i="4" s="1"/>
  <c r="AH107" i="4"/>
  <c r="BC107" i="4" s="1"/>
  <c r="AH171" i="4"/>
  <c r="BC171" i="4" s="1"/>
  <c r="AH235" i="4"/>
  <c r="BC235" i="4" s="1"/>
  <c r="AH299" i="4"/>
  <c r="BC299" i="4" s="1"/>
  <c r="AH363" i="4"/>
  <c r="BC363" i="4" s="1"/>
  <c r="AH427" i="4"/>
  <c r="BC427" i="4" s="1"/>
  <c r="AH491" i="4"/>
  <c r="BC491" i="4" s="1"/>
  <c r="AH172" i="4"/>
  <c r="BC172" i="4" s="1"/>
  <c r="AH260" i="4"/>
  <c r="BC260" i="4" s="1"/>
  <c r="AH364" i="4"/>
  <c r="BC364" i="4" s="1"/>
  <c r="AH468" i="4"/>
  <c r="BC468" i="4" s="1"/>
  <c r="AH436" i="4"/>
  <c r="BC436" i="4" s="1"/>
  <c r="AH160" i="4"/>
  <c r="BC160" i="4" s="1"/>
  <c r="AH224" i="4"/>
  <c r="BC224" i="4" s="1"/>
  <c r="AH288" i="4"/>
  <c r="BC288" i="4" s="1"/>
  <c r="AH352" i="4"/>
  <c r="BC352" i="4" s="1"/>
  <c r="AH130" i="4"/>
  <c r="BC130" i="4" s="1"/>
  <c r="AH210" i="4"/>
  <c r="BC210" i="4" s="1"/>
  <c r="AH282" i="4"/>
  <c r="BC282" i="4" s="1"/>
  <c r="AH354" i="4"/>
  <c r="BC354" i="4" s="1"/>
  <c r="AH418" i="4"/>
  <c r="BC418" i="4" s="1"/>
  <c r="AH490" i="4"/>
  <c r="BC490" i="4" s="1"/>
  <c r="AH59" i="4"/>
  <c r="BC59" i="4" s="1"/>
  <c r="AH392" i="4"/>
  <c r="BC392" i="4" s="1"/>
  <c r="AH456" i="4"/>
  <c r="BC456" i="4" s="1"/>
  <c r="AH396" i="4"/>
  <c r="BC396" i="4" s="1"/>
  <c r="AH125" i="4"/>
  <c r="BC125" i="4" s="1"/>
  <c r="AH189" i="4"/>
  <c r="BC189" i="4" s="1"/>
  <c r="AH253" i="4"/>
  <c r="BC253" i="4" s="1"/>
  <c r="AH317" i="4"/>
  <c r="BC317" i="4" s="1"/>
  <c r="AH381" i="4"/>
  <c r="BC381" i="4" s="1"/>
  <c r="AH445" i="4"/>
  <c r="BC445" i="4" s="1"/>
  <c r="AH103" i="4"/>
  <c r="BC103" i="4" s="1"/>
  <c r="AH167" i="4"/>
  <c r="BC167" i="4" s="1"/>
  <c r="AH231" i="4"/>
  <c r="BC231" i="4" s="1"/>
  <c r="AH295" i="4"/>
  <c r="BC295" i="4" s="1"/>
  <c r="AH359" i="4"/>
  <c r="BC359" i="4" s="1"/>
  <c r="AH423" i="4"/>
  <c r="BC423" i="4" s="1"/>
  <c r="AH487" i="4"/>
  <c r="BC487" i="4" s="1"/>
  <c r="Y151" i="4"/>
  <c r="AT151" i="4" s="1"/>
  <c r="Y215" i="4"/>
  <c r="AT215" i="4" s="1"/>
  <c r="Y279" i="4"/>
  <c r="AT279" i="4" s="1"/>
  <c r="Y343" i="4"/>
  <c r="AT343" i="4" s="1"/>
  <c r="AE251" i="4"/>
  <c r="AZ251" i="4" s="1"/>
  <c r="AB57" i="4"/>
  <c r="AW57" i="4" s="1"/>
  <c r="Y423" i="4"/>
  <c r="AT423" i="4" s="1"/>
  <c r="Y63" i="4"/>
  <c r="AT63" i="4" s="1"/>
  <c r="Y15" i="4"/>
  <c r="AT15" i="4" s="1"/>
  <c r="AB107" i="4"/>
  <c r="AW107" i="4" s="1"/>
  <c r="AB171" i="4"/>
  <c r="AW171" i="4" s="1"/>
  <c r="AB235" i="4"/>
  <c r="AW235" i="4" s="1"/>
  <c r="AB299" i="4"/>
  <c r="AW299" i="4" s="1"/>
  <c r="AB363" i="4"/>
  <c r="AW363" i="4" s="1"/>
  <c r="AB427" i="4"/>
  <c r="AW427" i="4" s="1"/>
  <c r="AB491" i="4"/>
  <c r="AW491" i="4" s="1"/>
  <c r="AE53" i="4"/>
  <c r="AZ53" i="4" s="1"/>
  <c r="AE117" i="4"/>
  <c r="AZ117" i="4" s="1"/>
  <c r="AE181" i="4"/>
  <c r="AZ181" i="4" s="1"/>
  <c r="AE245" i="4"/>
  <c r="AZ245" i="4" s="1"/>
  <c r="AE309" i="4"/>
  <c r="AZ309" i="4" s="1"/>
  <c r="AE373" i="4"/>
  <c r="AZ373" i="4" s="1"/>
  <c r="AE437" i="4"/>
  <c r="AZ437" i="4" s="1"/>
  <c r="Y136" i="4"/>
  <c r="AT136" i="4" s="1"/>
  <c r="Y200" i="4"/>
  <c r="AT200" i="4" s="1"/>
  <c r="Y264" i="4"/>
  <c r="AT264" i="4" s="1"/>
  <c r="Y328" i="4"/>
  <c r="AT328" i="4" s="1"/>
  <c r="Y392" i="4"/>
  <c r="AT392" i="4" s="1"/>
  <c r="Y456" i="4"/>
  <c r="AT456" i="4" s="1"/>
  <c r="Y24" i="4"/>
  <c r="AT24" i="4" s="1"/>
  <c r="Y88" i="4"/>
  <c r="AT88" i="4" s="1"/>
  <c r="AE108" i="4"/>
  <c r="AZ108" i="4" s="1"/>
  <c r="AE236" i="4"/>
  <c r="AZ236" i="4" s="1"/>
  <c r="AE364" i="4"/>
  <c r="AZ364" i="4" s="1"/>
  <c r="Y348" i="4"/>
  <c r="AT348" i="4" s="1"/>
  <c r="Y116" i="4"/>
  <c r="AT116" i="4" s="1"/>
  <c r="Y460" i="4"/>
  <c r="AT460" i="4" s="1"/>
  <c r="Y300" i="4"/>
  <c r="AT300" i="4" s="1"/>
  <c r="Y156" i="4"/>
  <c r="AT156" i="4" s="1"/>
  <c r="Y484" i="4"/>
  <c r="AT484" i="4" s="1"/>
  <c r="Y284" i="4"/>
  <c r="AT284" i="4" s="1"/>
  <c r="Y84" i="4"/>
  <c r="AT84" i="4" s="1"/>
  <c r="Y157" i="4"/>
  <c r="AT157" i="4" s="1"/>
  <c r="Y221" i="4"/>
  <c r="AT221" i="4" s="1"/>
  <c r="Y285" i="4"/>
  <c r="AT285" i="4" s="1"/>
  <c r="Y349" i="4"/>
  <c r="AT349" i="4" s="1"/>
  <c r="Y413" i="4"/>
  <c r="AT413" i="4" s="1"/>
  <c r="Y477" i="4"/>
  <c r="AT477" i="4" s="1"/>
  <c r="Y45" i="4"/>
  <c r="AT45" i="4" s="1"/>
  <c r="AB15" i="4"/>
  <c r="AB79" i="4"/>
  <c r="AW79" i="4" s="1"/>
  <c r="AQ45" i="4"/>
  <c r="BL45" i="4" s="1"/>
  <c r="AS45" i="5"/>
  <c r="Y155" i="4"/>
  <c r="AT155" i="4" s="1"/>
  <c r="Y219" i="4"/>
  <c r="AT219" i="4" s="1"/>
  <c r="Y283" i="4"/>
  <c r="AT283" i="4" s="1"/>
  <c r="Y347" i="4"/>
  <c r="AT347" i="4" s="1"/>
  <c r="Y411" i="4"/>
  <c r="AT411" i="4" s="1"/>
  <c r="Y475" i="4"/>
  <c r="AT475" i="4" s="1"/>
  <c r="Y43" i="4"/>
  <c r="AT43" i="4" s="1"/>
  <c r="AU40" i="4"/>
  <c r="AE14" i="4"/>
  <c r="AZ14" i="4" s="1"/>
  <c r="AE46" i="4"/>
  <c r="AZ46" i="4" s="1"/>
  <c r="AB28" i="4"/>
  <c r="AB60" i="4"/>
  <c r="Y46" i="4"/>
  <c r="AT46" i="4" s="1"/>
  <c r="AH155" i="4"/>
  <c r="BC155" i="4" s="1"/>
  <c r="AE6" i="4"/>
  <c r="AZ6" i="4" s="1"/>
  <c r="AB153" i="4"/>
  <c r="AW153" i="4" s="1"/>
  <c r="AB217" i="4"/>
  <c r="AW217" i="4" s="1"/>
  <c r="AB249" i="4"/>
  <c r="AW249" i="4" s="1"/>
  <c r="AB313" i="4"/>
  <c r="AW313" i="4" s="1"/>
  <c r="AB377" i="4"/>
  <c r="AW377" i="4" s="1"/>
  <c r="AB441" i="4"/>
  <c r="AW441" i="4" s="1"/>
  <c r="AB66" i="4"/>
  <c r="AW66" i="4" s="1"/>
  <c r="AB133" i="4"/>
  <c r="AW133" i="4" s="1"/>
  <c r="AB197" i="4"/>
  <c r="AW197" i="4" s="1"/>
  <c r="AB261" i="4"/>
  <c r="AW261" i="4" s="1"/>
  <c r="AB325" i="4"/>
  <c r="AW325" i="4" s="1"/>
  <c r="AB389" i="4"/>
  <c r="AW389" i="4" s="1"/>
  <c r="AB453" i="4"/>
  <c r="AW453" i="4" s="1"/>
  <c r="AE83" i="4"/>
  <c r="AZ83" i="4" s="1"/>
  <c r="AE211" i="4"/>
  <c r="AZ211" i="4" s="1"/>
  <c r="AE339" i="4"/>
  <c r="AZ339" i="4" s="1"/>
  <c r="AE467" i="4"/>
  <c r="AZ467" i="4" s="1"/>
  <c r="AE49" i="4"/>
  <c r="AZ49" i="4" s="1"/>
  <c r="AE113" i="4"/>
  <c r="AZ113" i="4" s="1"/>
  <c r="AE177" i="4"/>
  <c r="AZ177" i="4" s="1"/>
  <c r="AE241" i="4"/>
  <c r="AZ241" i="4" s="1"/>
  <c r="AE305" i="4"/>
  <c r="AZ305" i="4" s="1"/>
  <c r="AE369" i="4"/>
  <c r="AZ369" i="4" s="1"/>
  <c r="AE116" i="4"/>
  <c r="AZ116" i="4" s="1"/>
  <c r="AE244" i="4"/>
  <c r="AZ244" i="4" s="1"/>
  <c r="AE372" i="4"/>
  <c r="AZ372" i="4" s="1"/>
  <c r="AE500" i="4"/>
  <c r="AZ500" i="4" s="1"/>
  <c r="AE63" i="4"/>
  <c r="AZ63" i="4" s="1"/>
  <c r="AE127" i="4"/>
  <c r="AZ127" i="4" s="1"/>
  <c r="AE191" i="4"/>
  <c r="AZ191" i="4" s="1"/>
  <c r="AE255" i="4"/>
  <c r="AZ255" i="4" s="1"/>
  <c r="AE319" i="4"/>
  <c r="AZ319" i="4" s="1"/>
  <c r="AE383" i="4"/>
  <c r="AZ383" i="4" s="1"/>
  <c r="AE447" i="4"/>
  <c r="AZ447" i="4" s="1"/>
  <c r="AE16" i="4"/>
  <c r="AZ16" i="4" s="1"/>
  <c r="AE80" i="4"/>
  <c r="AZ80" i="4" s="1"/>
  <c r="AE144" i="4"/>
  <c r="AZ144" i="4" s="1"/>
  <c r="AE208" i="4"/>
  <c r="AZ208" i="4" s="1"/>
  <c r="AE272" i="4"/>
  <c r="AZ272" i="4" s="1"/>
  <c r="AE336" i="4"/>
  <c r="AZ336" i="4" s="1"/>
  <c r="AE400" i="4"/>
  <c r="AZ400" i="4" s="1"/>
  <c r="AE464" i="4"/>
  <c r="AZ464" i="4" s="1"/>
  <c r="AB35" i="4"/>
  <c r="AW35" i="4" s="1"/>
  <c r="AB99" i="4"/>
  <c r="AW99" i="4" s="1"/>
  <c r="AE433" i="4"/>
  <c r="AZ433" i="4" s="1"/>
  <c r="AE497" i="4"/>
  <c r="AZ497" i="4" s="1"/>
  <c r="AB159" i="4"/>
  <c r="AW159" i="4" s="1"/>
  <c r="AB223" i="4"/>
  <c r="AW223" i="4" s="1"/>
  <c r="AB287" i="4"/>
  <c r="AW287" i="4" s="1"/>
  <c r="AB351" i="4"/>
  <c r="AW351" i="4" s="1"/>
  <c r="AB415" i="4"/>
  <c r="AW415" i="4" s="1"/>
  <c r="AB479" i="4"/>
  <c r="AW479" i="4" s="1"/>
  <c r="AB110" i="4"/>
  <c r="AW110" i="4" s="1"/>
  <c r="AB174" i="4"/>
  <c r="AW174" i="4" s="1"/>
  <c r="AB238" i="4"/>
  <c r="AW238" i="4" s="1"/>
  <c r="AB302" i="4"/>
  <c r="AW302" i="4" s="1"/>
  <c r="AE34" i="4"/>
  <c r="AZ34" i="4" s="1"/>
  <c r="AE98" i="4"/>
  <c r="AZ98" i="4" s="1"/>
  <c r="AE162" i="4"/>
  <c r="AZ162" i="4" s="1"/>
  <c r="AE226" i="4"/>
  <c r="AZ226" i="4" s="1"/>
  <c r="AE290" i="4"/>
  <c r="AZ290" i="4" s="1"/>
  <c r="AE354" i="4"/>
  <c r="AZ354" i="4" s="1"/>
  <c r="AE418" i="4"/>
  <c r="AZ418" i="4" s="1"/>
  <c r="AE482" i="4"/>
  <c r="AZ482" i="4" s="1"/>
  <c r="AE107" i="4"/>
  <c r="AZ107" i="4" s="1"/>
  <c r="AE283" i="4"/>
  <c r="AZ283" i="4" s="1"/>
  <c r="AE459" i="4"/>
  <c r="AZ459" i="4" s="1"/>
  <c r="AB144" i="4"/>
  <c r="AW144" i="4" s="1"/>
  <c r="AB208" i="4"/>
  <c r="AW208" i="4" s="1"/>
  <c r="AB272" i="4"/>
  <c r="AW272" i="4" s="1"/>
  <c r="AB336" i="4"/>
  <c r="AW336" i="4" s="1"/>
  <c r="AB400" i="4"/>
  <c r="AW400" i="4" s="1"/>
  <c r="AB464" i="4"/>
  <c r="AW464" i="4" s="1"/>
  <c r="AE443" i="4"/>
  <c r="AZ443" i="4" s="1"/>
  <c r="AB398" i="4"/>
  <c r="AW398" i="4" s="1"/>
  <c r="AB462" i="4"/>
  <c r="AW462" i="4" s="1"/>
  <c r="Y121" i="4"/>
  <c r="AT121" i="4" s="1"/>
  <c r="Y185" i="4"/>
  <c r="AT185" i="4" s="1"/>
  <c r="Y249" i="4"/>
  <c r="AT249" i="4" s="1"/>
  <c r="Y313" i="4"/>
  <c r="AT313" i="4" s="1"/>
  <c r="Y377" i="4"/>
  <c r="AT377" i="4" s="1"/>
  <c r="Y441" i="4"/>
  <c r="AT441" i="4" s="1"/>
  <c r="Y73" i="4"/>
  <c r="AT73" i="4" s="1"/>
  <c r="Y138" i="4"/>
  <c r="AT138" i="4" s="1"/>
  <c r="Y202" i="4"/>
  <c r="AT202" i="4" s="1"/>
  <c r="Y266" i="4"/>
  <c r="AT266" i="4" s="1"/>
  <c r="Y330" i="4"/>
  <c r="AT330" i="4" s="1"/>
  <c r="Y394" i="4"/>
  <c r="AT394" i="4" s="1"/>
  <c r="Y458" i="4"/>
  <c r="AT458" i="4" s="1"/>
  <c r="AB154" i="4"/>
  <c r="AW154" i="4" s="1"/>
  <c r="AB218" i="4"/>
  <c r="AW218" i="4" s="1"/>
  <c r="AB282" i="4"/>
  <c r="AW282" i="4" s="1"/>
  <c r="AB346" i="4"/>
  <c r="AW346" i="4" s="1"/>
  <c r="AB410" i="4"/>
  <c r="AW410" i="4" s="1"/>
  <c r="AB474" i="4"/>
  <c r="AW474" i="4" s="1"/>
  <c r="AH137" i="4"/>
  <c r="BC137" i="4" s="1"/>
  <c r="AH201" i="4"/>
  <c r="BC201" i="4" s="1"/>
  <c r="AH265" i="4"/>
  <c r="BC265" i="4" s="1"/>
  <c r="AH150" i="4"/>
  <c r="BC150" i="4" s="1"/>
  <c r="AH214" i="4"/>
  <c r="BC214" i="4" s="1"/>
  <c r="AH278" i="4"/>
  <c r="BC278" i="4" s="1"/>
  <c r="AH342" i="4"/>
  <c r="BC342" i="4" s="1"/>
  <c r="AH406" i="4"/>
  <c r="BC406" i="4" s="1"/>
  <c r="AH470" i="4"/>
  <c r="BC470" i="4" s="1"/>
  <c r="AH329" i="4"/>
  <c r="BC329" i="4" s="1"/>
  <c r="AH401" i="4"/>
  <c r="BC401" i="4" s="1"/>
  <c r="AH473" i="4"/>
  <c r="BC473" i="4" s="1"/>
  <c r="AH115" i="4"/>
  <c r="BC115" i="4" s="1"/>
  <c r="AH179" i="4"/>
  <c r="BC179" i="4" s="1"/>
  <c r="AH243" i="4"/>
  <c r="BC243" i="4" s="1"/>
  <c r="AH307" i="4"/>
  <c r="BC307" i="4" s="1"/>
  <c r="AH371" i="4"/>
  <c r="BC371" i="4" s="1"/>
  <c r="AH435" i="4"/>
  <c r="BC435" i="4" s="1"/>
  <c r="AH499" i="4"/>
  <c r="BC499" i="4" s="1"/>
  <c r="AH188" i="4"/>
  <c r="BC188" i="4" s="1"/>
  <c r="AH268" i="4"/>
  <c r="BC268" i="4" s="1"/>
  <c r="AH380" i="4"/>
  <c r="BC380" i="4" s="1"/>
  <c r="AH476" i="4"/>
  <c r="BC476" i="4" s="1"/>
  <c r="AH180" i="4"/>
  <c r="BC180" i="4" s="1"/>
  <c r="AH484" i="4"/>
  <c r="BC484" i="4" s="1"/>
  <c r="AH104" i="4"/>
  <c r="BC104" i="4" s="1"/>
  <c r="AH168" i="4"/>
  <c r="BC168" i="4" s="1"/>
  <c r="AH232" i="4"/>
  <c r="BC232" i="4" s="1"/>
  <c r="AH296" i="4"/>
  <c r="BC296" i="4" s="1"/>
  <c r="AH360" i="4"/>
  <c r="BC360" i="4" s="1"/>
  <c r="AH138" i="4"/>
  <c r="BC138" i="4" s="1"/>
  <c r="AH218" i="4"/>
  <c r="BC218" i="4" s="1"/>
  <c r="AH290" i="4"/>
  <c r="BC290" i="4" s="1"/>
  <c r="AH362" i="4"/>
  <c r="BC362" i="4" s="1"/>
  <c r="AH426" i="4"/>
  <c r="BC426" i="4" s="1"/>
  <c r="AH498" i="4"/>
  <c r="BC498" i="4" s="1"/>
  <c r="AH400" i="4"/>
  <c r="BC400" i="4" s="1"/>
  <c r="AH464" i="4"/>
  <c r="BC464" i="4" s="1"/>
  <c r="AH102" i="4"/>
  <c r="BC102" i="4" s="1"/>
  <c r="AH133" i="4"/>
  <c r="BC133" i="4" s="1"/>
  <c r="AH197" i="4"/>
  <c r="BC197" i="4" s="1"/>
  <c r="AH261" i="4"/>
  <c r="BC261" i="4" s="1"/>
  <c r="AH325" i="4"/>
  <c r="BC325" i="4" s="1"/>
  <c r="AH389" i="4"/>
  <c r="BC389" i="4" s="1"/>
  <c r="AH453" i="4"/>
  <c r="BC453" i="4" s="1"/>
  <c r="AH111" i="4"/>
  <c r="BC111" i="4" s="1"/>
  <c r="AH175" i="4"/>
  <c r="BC175" i="4" s="1"/>
  <c r="AH239" i="4"/>
  <c r="BC239" i="4" s="1"/>
  <c r="AH303" i="4"/>
  <c r="BC303" i="4" s="1"/>
  <c r="AH367" i="4"/>
  <c r="BC367" i="4" s="1"/>
  <c r="AH431" i="4"/>
  <c r="BC431" i="4" s="1"/>
  <c r="AH495" i="4"/>
  <c r="BC495" i="4" s="1"/>
  <c r="Y159" i="4"/>
  <c r="AT159" i="4" s="1"/>
  <c r="Y223" i="4"/>
  <c r="AT223" i="4" s="1"/>
  <c r="Y287" i="4"/>
  <c r="AT287" i="4" s="1"/>
  <c r="Y351" i="4"/>
  <c r="AT351" i="4" s="1"/>
  <c r="AE315" i="4"/>
  <c r="AZ315" i="4" s="1"/>
  <c r="AB65" i="4"/>
  <c r="AW65" i="4" s="1"/>
  <c r="Y447" i="4"/>
  <c r="AT447" i="4" s="1"/>
  <c r="Y79" i="4"/>
  <c r="AT79" i="4" s="1"/>
  <c r="Y31" i="4"/>
  <c r="AT31" i="4" s="1"/>
  <c r="AB115" i="4"/>
  <c r="AW115" i="4" s="1"/>
  <c r="AB179" i="4"/>
  <c r="AW179" i="4" s="1"/>
  <c r="AB243" i="4"/>
  <c r="AW243" i="4" s="1"/>
  <c r="AB307" i="4"/>
  <c r="AW307" i="4" s="1"/>
  <c r="AB371" i="4"/>
  <c r="AW371" i="4" s="1"/>
  <c r="AB435" i="4"/>
  <c r="AW435" i="4" s="1"/>
  <c r="AB499" i="4"/>
  <c r="AW499" i="4" s="1"/>
  <c r="AE61" i="4"/>
  <c r="AZ61" i="4" s="1"/>
  <c r="AE125" i="4"/>
  <c r="AZ125" i="4" s="1"/>
  <c r="AE189" i="4"/>
  <c r="AZ189" i="4" s="1"/>
  <c r="AE253" i="4"/>
  <c r="AZ253" i="4" s="1"/>
  <c r="AE317" i="4"/>
  <c r="AZ317" i="4" s="1"/>
  <c r="AE381" i="4"/>
  <c r="AZ381" i="4" s="1"/>
  <c r="AE445" i="4"/>
  <c r="AZ445" i="4" s="1"/>
  <c r="BL39" i="4"/>
  <c r="AQ39" i="4"/>
  <c r="Y144" i="4"/>
  <c r="AT144" i="4" s="1"/>
  <c r="Y208" i="4"/>
  <c r="AT208" i="4" s="1"/>
  <c r="Y272" i="4"/>
  <c r="AT272" i="4" s="1"/>
  <c r="Y336" i="4"/>
  <c r="AT336" i="4" s="1"/>
  <c r="Y400" i="4"/>
  <c r="AT400" i="4" s="1"/>
  <c r="Y464" i="4"/>
  <c r="AT464" i="4" s="1"/>
  <c r="Y32" i="4"/>
  <c r="AT32" i="4" s="1"/>
  <c r="Y96" i="4"/>
  <c r="AT96" i="4" s="1"/>
  <c r="AE124" i="4"/>
  <c r="AZ124" i="4" s="1"/>
  <c r="AE252" i="4"/>
  <c r="AZ252" i="4" s="1"/>
  <c r="AE380" i="4"/>
  <c r="AZ380" i="4" s="1"/>
  <c r="Y388" i="4"/>
  <c r="AT388" i="4" s="1"/>
  <c r="Y172" i="4"/>
  <c r="AT172" i="4" s="1"/>
  <c r="Y12" i="4"/>
  <c r="AT12" i="4" s="1"/>
  <c r="Y340" i="4"/>
  <c r="AT340" i="4" s="1"/>
  <c r="Y196" i="4"/>
  <c r="AT196" i="4" s="1"/>
  <c r="Y28" i="4"/>
  <c r="AT28" i="4" s="1"/>
  <c r="Y324" i="4"/>
  <c r="AT324" i="4" s="1"/>
  <c r="Y165" i="4"/>
  <c r="AT165" i="4" s="1"/>
  <c r="Y229" i="4"/>
  <c r="AT229" i="4" s="1"/>
  <c r="Y293" i="4"/>
  <c r="AT293" i="4" s="1"/>
  <c r="Y357" i="4"/>
  <c r="AT357" i="4" s="1"/>
  <c r="Y421" i="4"/>
  <c r="AT421" i="4" s="1"/>
  <c r="Y485" i="4"/>
  <c r="AT485" i="4" s="1"/>
  <c r="Y53" i="4"/>
  <c r="AT53" i="4" s="1"/>
  <c r="AB23" i="4"/>
  <c r="AB87" i="4"/>
  <c r="AW87" i="4" s="1"/>
  <c r="AQ53" i="4"/>
  <c r="BL53" i="4" s="1"/>
  <c r="AU3" i="5"/>
  <c r="Y163" i="4"/>
  <c r="AT163" i="4" s="1"/>
  <c r="Y227" i="4"/>
  <c r="AT227" i="4" s="1"/>
  <c r="Y291" i="4"/>
  <c r="AT291" i="4" s="1"/>
  <c r="Y355" i="4"/>
  <c r="AT355" i="4" s="1"/>
  <c r="Y419" i="4"/>
  <c r="AT419" i="4" s="1"/>
  <c r="Y483" i="4"/>
  <c r="AT483" i="4" s="1"/>
  <c r="Y51" i="4"/>
  <c r="AT51" i="4" s="1"/>
  <c r="AU8" i="4"/>
  <c r="AR8" i="5" s="1"/>
  <c r="BK28" i="4"/>
  <c r="BC28" i="5" s="1"/>
  <c r="BK100" i="4"/>
  <c r="BC100" i="5" s="1"/>
  <c r="AV35" i="4"/>
  <c r="AY29" i="4"/>
  <c r="AY61" i="4"/>
  <c r="AX31" i="4"/>
  <c r="AU5" i="4"/>
  <c r="AU37" i="4"/>
  <c r="AU3" i="4"/>
  <c r="BK31" i="4"/>
  <c r="BC31" i="5" s="1"/>
  <c r="AV6" i="4"/>
  <c r="AV46" i="4"/>
  <c r="AY32" i="4"/>
  <c r="AX10" i="4"/>
  <c r="AX42" i="4"/>
  <c r="AB16" i="4"/>
  <c r="AB48" i="4"/>
  <c r="AU50" i="4"/>
  <c r="BK8" i="4"/>
  <c r="BC8" i="5" s="1"/>
  <c r="BK48" i="4"/>
  <c r="BC48" i="5" s="1"/>
  <c r="AV31" i="4"/>
  <c r="AS5" i="4"/>
  <c r="AQ5" i="5" s="1"/>
  <c r="AY41" i="4"/>
  <c r="AX19" i="4"/>
  <c r="AX51" i="4"/>
  <c r="AU25" i="4"/>
  <c r="AU57" i="4"/>
  <c r="AU19" i="4"/>
  <c r="BK41" i="4"/>
  <c r="BC41" i="5" s="1"/>
  <c r="AV16" i="4"/>
  <c r="AV48" i="4"/>
  <c r="AY34" i="4"/>
  <c r="AX12" i="4"/>
  <c r="AX44" i="4"/>
  <c r="AU11" i="4"/>
  <c r="BK42" i="4"/>
  <c r="BC42" i="5" s="1"/>
  <c r="AV17" i="4"/>
  <c r="AV49" i="4"/>
  <c r="AY43" i="4"/>
  <c r="AE423" i="4"/>
  <c r="AZ423" i="4" s="1"/>
  <c r="AE248" i="4"/>
  <c r="AZ248" i="4" s="1"/>
  <c r="AE473" i="4"/>
  <c r="AZ473" i="4" s="1"/>
  <c r="AB455" i="4"/>
  <c r="AW455" i="4" s="1"/>
  <c r="AE74" i="4"/>
  <c r="AZ74" i="4" s="1"/>
  <c r="AE266" i="4"/>
  <c r="AZ266" i="4" s="1"/>
  <c r="AE219" i="4"/>
  <c r="AZ219" i="4" s="1"/>
  <c r="AB184" i="4"/>
  <c r="AW184" i="4" s="1"/>
  <c r="AB440" i="4"/>
  <c r="AW440" i="4" s="1"/>
  <c r="AB102" i="4"/>
  <c r="AW102" i="4" s="1"/>
  <c r="Y417" i="4"/>
  <c r="AT417" i="4" s="1"/>
  <c r="Y306" i="4"/>
  <c r="AT306" i="4" s="1"/>
  <c r="AB194" i="4"/>
  <c r="AW194" i="4" s="1"/>
  <c r="AH241" i="4"/>
  <c r="BC241" i="4" s="1"/>
  <c r="AH446" i="4"/>
  <c r="BC446" i="4" s="1"/>
  <c r="AH90" i="4"/>
  <c r="BC90" i="4" s="1"/>
  <c r="AH144" i="4"/>
  <c r="BC144" i="4" s="1"/>
  <c r="AH258" i="4"/>
  <c r="BC258" i="4" s="1"/>
  <c r="AH365" i="4"/>
  <c r="BC365" i="4" s="1"/>
  <c r="AH471" i="4"/>
  <c r="BC471" i="4" s="1"/>
  <c r="Y39" i="4"/>
  <c r="AT39" i="4" s="1"/>
  <c r="AB347" i="4"/>
  <c r="AW347" i="4" s="1"/>
  <c r="Y248" i="4"/>
  <c r="AT248" i="4" s="1"/>
  <c r="AE76" i="4"/>
  <c r="AZ76" i="4" s="1"/>
  <c r="Y204" i="4"/>
  <c r="AT204" i="4" s="1"/>
  <c r="Y333" i="4"/>
  <c r="AT333" i="4" s="1"/>
  <c r="AB63" i="4"/>
  <c r="AW63" i="4" s="1"/>
  <c r="Y203" i="4"/>
  <c r="AT203" i="4" s="1"/>
  <c r="Y27" i="4"/>
  <c r="AT27" i="4" s="1"/>
  <c r="AE38" i="4"/>
  <c r="AZ38" i="4" s="1"/>
  <c r="Y38" i="4"/>
  <c r="AT38" i="4" s="1"/>
  <c r="S35" i="4"/>
  <c r="AN35" i="4" s="1"/>
  <c r="BI35" i="4" s="1"/>
  <c r="AB161" i="4"/>
  <c r="AW161" i="4" s="1"/>
  <c r="AB257" i="4"/>
  <c r="AW257" i="4" s="1"/>
  <c r="AB321" i="4"/>
  <c r="AW321" i="4" s="1"/>
  <c r="AB385" i="4"/>
  <c r="AW385" i="4" s="1"/>
  <c r="AB449" i="4"/>
  <c r="AW449" i="4" s="1"/>
  <c r="AB141" i="4"/>
  <c r="AW141" i="4" s="1"/>
  <c r="AB205" i="4"/>
  <c r="AW205" i="4" s="1"/>
  <c r="AB269" i="4"/>
  <c r="AW269" i="4" s="1"/>
  <c r="AB333" i="4"/>
  <c r="AW333" i="4" s="1"/>
  <c r="AB397" i="4"/>
  <c r="AW397" i="4" s="1"/>
  <c r="AB461" i="4"/>
  <c r="AW461" i="4" s="1"/>
  <c r="AE99" i="4"/>
  <c r="AZ99" i="4" s="1"/>
  <c r="AE227" i="4"/>
  <c r="AZ227" i="4" s="1"/>
  <c r="AE355" i="4"/>
  <c r="AZ355" i="4" s="1"/>
  <c r="AE483" i="4"/>
  <c r="AZ483" i="4" s="1"/>
  <c r="AE57" i="4"/>
  <c r="AZ57" i="4" s="1"/>
  <c r="AE121" i="4"/>
  <c r="AZ121" i="4" s="1"/>
  <c r="AE185" i="4"/>
  <c r="AZ185" i="4" s="1"/>
  <c r="AE249" i="4"/>
  <c r="AZ249" i="4" s="1"/>
  <c r="AE313" i="4"/>
  <c r="AZ313" i="4" s="1"/>
  <c r="AE4" i="4"/>
  <c r="AZ4" i="4" s="1"/>
  <c r="AE132" i="4"/>
  <c r="AZ132" i="4" s="1"/>
  <c r="AE260" i="4"/>
  <c r="AZ260" i="4" s="1"/>
  <c r="AE388" i="4"/>
  <c r="AZ388" i="4" s="1"/>
  <c r="AE7" i="4"/>
  <c r="AZ7" i="4" s="1"/>
  <c r="AE71" i="4"/>
  <c r="AZ71" i="4" s="1"/>
  <c r="AE135" i="4"/>
  <c r="AZ135" i="4" s="1"/>
  <c r="AE199" i="4"/>
  <c r="AZ199" i="4" s="1"/>
  <c r="AE263" i="4"/>
  <c r="AZ263" i="4" s="1"/>
  <c r="AE327" i="4"/>
  <c r="AZ327" i="4" s="1"/>
  <c r="AE391" i="4"/>
  <c r="AZ391" i="4" s="1"/>
  <c r="AE455" i="4"/>
  <c r="AZ455" i="4" s="1"/>
  <c r="AE24" i="4"/>
  <c r="AZ24" i="4" s="1"/>
  <c r="AE88" i="4"/>
  <c r="AZ88" i="4" s="1"/>
  <c r="AE152" i="4"/>
  <c r="AZ152" i="4" s="1"/>
  <c r="AE216" i="4"/>
  <c r="AZ216" i="4" s="1"/>
  <c r="AE280" i="4"/>
  <c r="AZ280" i="4" s="1"/>
  <c r="AE344" i="4"/>
  <c r="AZ344" i="4" s="1"/>
  <c r="AE408" i="4"/>
  <c r="AZ408" i="4" s="1"/>
  <c r="AE472" i="4"/>
  <c r="AZ472" i="4" s="1"/>
  <c r="AB43" i="4"/>
  <c r="AW43" i="4" s="1"/>
  <c r="AE377" i="4"/>
  <c r="AZ377" i="4" s="1"/>
  <c r="AE441" i="4"/>
  <c r="AZ441" i="4" s="1"/>
  <c r="AB103" i="4"/>
  <c r="AW103" i="4" s="1"/>
  <c r="AB167" i="4"/>
  <c r="AW167" i="4" s="1"/>
  <c r="AB231" i="4"/>
  <c r="AW231" i="4" s="1"/>
  <c r="AB295" i="4"/>
  <c r="AW295" i="4" s="1"/>
  <c r="AB359" i="4"/>
  <c r="AW359" i="4" s="1"/>
  <c r="AB423" i="4"/>
  <c r="AW423" i="4" s="1"/>
  <c r="AB487" i="4"/>
  <c r="AW487" i="4" s="1"/>
  <c r="AB118" i="4"/>
  <c r="AW118" i="4" s="1"/>
  <c r="AB182" i="4"/>
  <c r="AW182" i="4" s="1"/>
  <c r="AB246" i="4"/>
  <c r="AW246" i="4" s="1"/>
  <c r="AB310" i="4"/>
  <c r="AW310" i="4" s="1"/>
  <c r="AE42" i="4"/>
  <c r="AZ42" i="4" s="1"/>
  <c r="AE106" i="4"/>
  <c r="AZ106" i="4" s="1"/>
  <c r="AE170" i="4"/>
  <c r="AZ170" i="4" s="1"/>
  <c r="AE234" i="4"/>
  <c r="AZ234" i="4" s="1"/>
  <c r="AE298" i="4"/>
  <c r="AZ298" i="4" s="1"/>
  <c r="AE362" i="4"/>
  <c r="AZ362" i="4" s="1"/>
  <c r="AE426" i="4"/>
  <c r="AZ426" i="4" s="1"/>
  <c r="AE490" i="4"/>
  <c r="AZ490" i="4" s="1"/>
  <c r="AE139" i="4"/>
  <c r="AZ139" i="4" s="1"/>
  <c r="AE299" i="4"/>
  <c r="AZ299" i="4" s="1"/>
  <c r="AE475" i="4"/>
  <c r="AZ475" i="4" s="1"/>
  <c r="AB152" i="4"/>
  <c r="AW152" i="4" s="1"/>
  <c r="AB216" i="4"/>
  <c r="AW216" i="4" s="1"/>
  <c r="AB280" i="4"/>
  <c r="AW280" i="4" s="1"/>
  <c r="AB344" i="4"/>
  <c r="AW344" i="4" s="1"/>
  <c r="AB408" i="4"/>
  <c r="AW408" i="4" s="1"/>
  <c r="AB472" i="4"/>
  <c r="AW472" i="4" s="1"/>
  <c r="AB342" i="4"/>
  <c r="AW342" i="4" s="1"/>
  <c r="AB406" i="4"/>
  <c r="AW406" i="4" s="1"/>
  <c r="AB470" i="4"/>
  <c r="AW470" i="4" s="1"/>
  <c r="Y129" i="4"/>
  <c r="AT129" i="4" s="1"/>
  <c r="Y193" i="4"/>
  <c r="AT193" i="4" s="1"/>
  <c r="Y257" i="4"/>
  <c r="AT257" i="4" s="1"/>
  <c r="Y321" i="4"/>
  <c r="AT321" i="4" s="1"/>
  <c r="Y385" i="4"/>
  <c r="AT385" i="4" s="1"/>
  <c r="Y449" i="4"/>
  <c r="AT449" i="4" s="1"/>
  <c r="Y17" i="4"/>
  <c r="AT17" i="4" s="1"/>
  <c r="Y81" i="4"/>
  <c r="AT81" i="4" s="1"/>
  <c r="Y146" i="4"/>
  <c r="AT146" i="4" s="1"/>
  <c r="Y210" i="4"/>
  <c r="AT210" i="4" s="1"/>
  <c r="Y274" i="4"/>
  <c r="AT274" i="4" s="1"/>
  <c r="Y338" i="4"/>
  <c r="AT338" i="4" s="1"/>
  <c r="Y402" i="4"/>
  <c r="AT402" i="4" s="1"/>
  <c r="Y466" i="4"/>
  <c r="AT466" i="4" s="1"/>
  <c r="Y34" i="4"/>
  <c r="AT34" i="4" s="1"/>
  <c r="Y98" i="4"/>
  <c r="AT98" i="4" s="1"/>
  <c r="AB162" i="4"/>
  <c r="AW162" i="4" s="1"/>
  <c r="AB226" i="4"/>
  <c r="AW226" i="4" s="1"/>
  <c r="AB290" i="4"/>
  <c r="AW290" i="4" s="1"/>
  <c r="AB354" i="4"/>
  <c r="AW354" i="4" s="1"/>
  <c r="AB418" i="4"/>
  <c r="AW418" i="4" s="1"/>
  <c r="AB482" i="4"/>
  <c r="AW482" i="4" s="1"/>
  <c r="AH145" i="4"/>
  <c r="BC145" i="4" s="1"/>
  <c r="AH209" i="4"/>
  <c r="BC209" i="4" s="1"/>
  <c r="AH273" i="4"/>
  <c r="BC273" i="4" s="1"/>
  <c r="AH158" i="4"/>
  <c r="BC158" i="4" s="1"/>
  <c r="AH222" i="4"/>
  <c r="BC222" i="4" s="1"/>
  <c r="AH286" i="4"/>
  <c r="BC286" i="4" s="1"/>
  <c r="AH350" i="4"/>
  <c r="BC350" i="4" s="1"/>
  <c r="AH414" i="4"/>
  <c r="BC414" i="4" s="1"/>
  <c r="AH478" i="4"/>
  <c r="BC478" i="4" s="1"/>
  <c r="AH49" i="4"/>
  <c r="BC49" i="4" s="1"/>
  <c r="AH337" i="4"/>
  <c r="BC337" i="4" s="1"/>
  <c r="AH409" i="4"/>
  <c r="BC409" i="4" s="1"/>
  <c r="AH481" i="4"/>
  <c r="BC481" i="4" s="1"/>
  <c r="AH58" i="4"/>
  <c r="BC58" i="4" s="1"/>
  <c r="AH123" i="4"/>
  <c r="BC123" i="4" s="1"/>
  <c r="AH187" i="4"/>
  <c r="BC187" i="4" s="1"/>
  <c r="AH251" i="4"/>
  <c r="BC251" i="4" s="1"/>
  <c r="AH315" i="4"/>
  <c r="BC315" i="4" s="1"/>
  <c r="AH379" i="4"/>
  <c r="BC379" i="4" s="1"/>
  <c r="AH443" i="4"/>
  <c r="BC443" i="4" s="1"/>
  <c r="AH108" i="4"/>
  <c r="BC108" i="4" s="1"/>
  <c r="AH196" i="4"/>
  <c r="BC196" i="4" s="1"/>
  <c r="AH284" i="4"/>
  <c r="BC284" i="4" s="1"/>
  <c r="AH388" i="4"/>
  <c r="BC388" i="4" s="1"/>
  <c r="AH492" i="4"/>
  <c r="BC492" i="4" s="1"/>
  <c r="AH61" i="4"/>
  <c r="BC61" i="4" s="1"/>
  <c r="AH292" i="4"/>
  <c r="BC292" i="4" s="1"/>
  <c r="AH500" i="4"/>
  <c r="BC500" i="4" s="1"/>
  <c r="AH62" i="4"/>
  <c r="BC62" i="4" s="1"/>
  <c r="AH47" i="4"/>
  <c r="BC47" i="4" s="1"/>
  <c r="AH112" i="4"/>
  <c r="BC112" i="4" s="1"/>
  <c r="AH176" i="4"/>
  <c r="BC176" i="4" s="1"/>
  <c r="AH240" i="4"/>
  <c r="BC240" i="4" s="1"/>
  <c r="AH304" i="4"/>
  <c r="BC304" i="4" s="1"/>
  <c r="AH368" i="4"/>
  <c r="BC368" i="4" s="1"/>
  <c r="AH146" i="4"/>
  <c r="BC146" i="4" s="1"/>
  <c r="AH226" i="4"/>
  <c r="BC226" i="4" s="1"/>
  <c r="AH298" i="4"/>
  <c r="BC298" i="4" s="1"/>
  <c r="AH370" i="4"/>
  <c r="BC370" i="4" s="1"/>
  <c r="AH434" i="4"/>
  <c r="BC434" i="4" s="1"/>
  <c r="AH314" i="4"/>
  <c r="BC314" i="4" s="1"/>
  <c r="AH408" i="4"/>
  <c r="BC408" i="4" s="1"/>
  <c r="AH472" i="4"/>
  <c r="BC472" i="4" s="1"/>
  <c r="AH170" i="4"/>
  <c r="BC170" i="4" s="1"/>
  <c r="AH141" i="4"/>
  <c r="BC141" i="4" s="1"/>
  <c r="AH205" i="4"/>
  <c r="BC205" i="4" s="1"/>
  <c r="AH269" i="4"/>
  <c r="BC269" i="4" s="1"/>
  <c r="AH333" i="4"/>
  <c r="BC333" i="4" s="1"/>
  <c r="AH397" i="4"/>
  <c r="BC397" i="4" s="1"/>
  <c r="AH461" i="4"/>
  <c r="BC461" i="4" s="1"/>
  <c r="AH119" i="4"/>
  <c r="BC119" i="4" s="1"/>
  <c r="AH183" i="4"/>
  <c r="BC183" i="4" s="1"/>
  <c r="AH247" i="4"/>
  <c r="BC247" i="4" s="1"/>
  <c r="AH311" i="4"/>
  <c r="BC311" i="4" s="1"/>
  <c r="AH375" i="4"/>
  <c r="BC375" i="4" s="1"/>
  <c r="AH439" i="4"/>
  <c r="BC439" i="4" s="1"/>
  <c r="Y103" i="4"/>
  <c r="AT103" i="4" s="1"/>
  <c r="Y167" i="4"/>
  <c r="AT167" i="4" s="1"/>
  <c r="Y231" i="4"/>
  <c r="AT231" i="4" s="1"/>
  <c r="Y295" i="4"/>
  <c r="AT295" i="4" s="1"/>
  <c r="Y359" i="4"/>
  <c r="AT359" i="4" s="1"/>
  <c r="AB9" i="4"/>
  <c r="AW9" i="4" s="1"/>
  <c r="AB73" i="4"/>
  <c r="AW73" i="4" s="1"/>
  <c r="Y463" i="4"/>
  <c r="AT463" i="4" s="1"/>
  <c r="AB123" i="4"/>
  <c r="AW123" i="4" s="1"/>
  <c r="AB187" i="4"/>
  <c r="AW187" i="4" s="1"/>
  <c r="AB251" i="4"/>
  <c r="AW251" i="4" s="1"/>
  <c r="AB315" i="4"/>
  <c r="AW315" i="4" s="1"/>
  <c r="AB379" i="4"/>
  <c r="AW379" i="4" s="1"/>
  <c r="AB443" i="4"/>
  <c r="AW443" i="4" s="1"/>
  <c r="AE5" i="4"/>
  <c r="AZ5" i="4" s="1"/>
  <c r="AE69" i="4"/>
  <c r="AZ69" i="4" s="1"/>
  <c r="AE133" i="4"/>
  <c r="AZ133" i="4" s="1"/>
  <c r="AE197" i="4"/>
  <c r="AZ197" i="4" s="1"/>
  <c r="AE261" i="4"/>
  <c r="AZ261" i="4" s="1"/>
  <c r="AE325" i="4"/>
  <c r="AZ325" i="4" s="1"/>
  <c r="AE389" i="4"/>
  <c r="AZ389" i="4" s="1"/>
  <c r="AE453" i="4"/>
  <c r="AZ453" i="4" s="1"/>
  <c r="AQ14" i="4"/>
  <c r="BL14" i="4" s="1"/>
  <c r="Y152" i="4"/>
  <c r="AT152" i="4" s="1"/>
  <c r="Y216" i="4"/>
  <c r="AT216" i="4" s="1"/>
  <c r="Y280" i="4"/>
  <c r="AT280" i="4" s="1"/>
  <c r="Y344" i="4"/>
  <c r="AT344" i="4" s="1"/>
  <c r="Y408" i="4"/>
  <c r="AT408" i="4" s="1"/>
  <c r="Y472" i="4"/>
  <c r="AT472" i="4" s="1"/>
  <c r="Y40" i="4"/>
  <c r="AT40" i="4" s="1"/>
  <c r="AE12" i="4"/>
  <c r="AZ12" i="4" s="1"/>
  <c r="AE140" i="4"/>
  <c r="AZ140" i="4" s="1"/>
  <c r="AE268" i="4"/>
  <c r="AZ268" i="4" s="1"/>
  <c r="AE396" i="4"/>
  <c r="AZ396" i="4" s="1"/>
  <c r="Y124" i="4"/>
  <c r="AT124" i="4" s="1"/>
  <c r="Y412" i="4"/>
  <c r="AT412" i="4" s="1"/>
  <c r="Y220" i="4"/>
  <c r="AT220" i="4" s="1"/>
  <c r="Y52" i="4"/>
  <c r="AT52" i="4" s="1"/>
  <c r="Y380" i="4"/>
  <c r="AT380" i="4" s="1"/>
  <c r="Y236" i="4"/>
  <c r="AT236" i="4" s="1"/>
  <c r="Y60" i="4"/>
  <c r="AT60" i="4" s="1"/>
  <c r="Y364" i="4"/>
  <c r="AT364" i="4" s="1"/>
  <c r="BL52" i="4"/>
  <c r="AQ52" i="4"/>
  <c r="Y109" i="4"/>
  <c r="AT109" i="4" s="1"/>
  <c r="Y173" i="4"/>
  <c r="AT173" i="4" s="1"/>
  <c r="Y237" i="4"/>
  <c r="AT237" i="4" s="1"/>
  <c r="Y301" i="4"/>
  <c r="AT301" i="4" s="1"/>
  <c r="Y365" i="4"/>
  <c r="AT365" i="4" s="1"/>
  <c r="Y429" i="4"/>
  <c r="AT429" i="4" s="1"/>
  <c r="Y493" i="4"/>
  <c r="AT493" i="4" s="1"/>
  <c r="Y61" i="4"/>
  <c r="AT61" i="4" s="1"/>
  <c r="AB31" i="4"/>
  <c r="AW31" i="4" s="1"/>
  <c r="AB95" i="4"/>
  <c r="AW95" i="4" s="1"/>
  <c r="AQ42" i="4"/>
  <c r="BL42" i="4" s="1"/>
  <c r="AQ61" i="4"/>
  <c r="BL61" i="4" s="1"/>
  <c r="Y107" i="4"/>
  <c r="AT107" i="4" s="1"/>
  <c r="Y171" i="4"/>
  <c r="AT171" i="4" s="1"/>
  <c r="Y235" i="4"/>
  <c r="AT235" i="4" s="1"/>
  <c r="Y299" i="4"/>
  <c r="AT299" i="4" s="1"/>
  <c r="Y363" i="4"/>
  <c r="AT363" i="4" s="1"/>
  <c r="Y427" i="4"/>
  <c r="AT427" i="4" s="1"/>
  <c r="Y491" i="4"/>
  <c r="AT491" i="4" s="1"/>
  <c r="Y59" i="4"/>
  <c r="AT59" i="4" s="1"/>
  <c r="AQ49" i="4"/>
  <c r="BL49" i="4" s="1"/>
  <c r="AE22" i="4"/>
  <c r="AZ22" i="4" s="1"/>
  <c r="AE54" i="4"/>
  <c r="AZ54" i="4" s="1"/>
  <c r="AB36" i="4"/>
  <c r="Y22" i="4"/>
  <c r="AT22" i="4" s="1"/>
  <c r="Y54" i="4"/>
  <c r="AT54" i="4" s="1"/>
  <c r="AE167" i="4"/>
  <c r="AZ167" i="4" s="1"/>
  <c r="AE56" i="4"/>
  <c r="AZ56" i="4" s="1"/>
  <c r="AE376" i="4"/>
  <c r="AZ376" i="4" s="1"/>
  <c r="AB199" i="4"/>
  <c r="AW199" i="4" s="1"/>
  <c r="AB278" i="4"/>
  <c r="AW278" i="4" s="1"/>
  <c r="AE43" i="4"/>
  <c r="AZ43" i="4" s="1"/>
  <c r="Y178" i="4"/>
  <c r="AT178" i="4" s="1"/>
  <c r="Y66" i="4"/>
  <c r="AT66" i="4" s="1"/>
  <c r="AB386" i="4"/>
  <c r="AW386" i="4" s="1"/>
  <c r="AH254" i="4"/>
  <c r="BC254" i="4" s="1"/>
  <c r="AH297" i="4"/>
  <c r="BC297" i="4" s="1"/>
  <c r="AH347" i="4"/>
  <c r="BC347" i="4" s="1"/>
  <c r="AH186" i="4"/>
  <c r="BC186" i="4" s="1"/>
  <c r="AH474" i="4"/>
  <c r="BC474" i="4" s="1"/>
  <c r="AH60" i="4"/>
  <c r="BC60" i="4" s="1"/>
  <c r="AH301" i="4"/>
  <c r="BC301" i="4" s="1"/>
  <c r="AH215" i="4"/>
  <c r="BC215" i="4" s="1"/>
  <c r="Y135" i="4"/>
  <c r="AT135" i="4" s="1"/>
  <c r="Y327" i="4"/>
  <c r="AT327" i="4" s="1"/>
  <c r="AH78" i="4"/>
  <c r="BC78" i="4" s="1"/>
  <c r="AB475" i="4"/>
  <c r="AW475" i="4" s="1"/>
  <c r="AE293" i="4"/>
  <c r="AZ293" i="4" s="1"/>
  <c r="Y376" i="4"/>
  <c r="AT376" i="4" s="1"/>
  <c r="AE204" i="4"/>
  <c r="AZ204" i="4" s="1"/>
  <c r="Y68" i="4"/>
  <c r="AT68" i="4" s="1"/>
  <c r="Y141" i="4"/>
  <c r="AT141" i="4" s="1"/>
  <c r="Y29" i="4"/>
  <c r="AT29" i="4" s="1"/>
  <c r="Y459" i="4"/>
  <c r="AT459" i="4" s="1"/>
  <c r="AL57" i="4"/>
  <c r="AB105" i="4"/>
  <c r="AW105" i="4" s="1"/>
  <c r="AB169" i="4"/>
  <c r="AW169" i="4" s="1"/>
  <c r="AB14" i="4"/>
  <c r="AW14" i="4" s="1"/>
  <c r="AB265" i="4"/>
  <c r="AW265" i="4" s="1"/>
  <c r="AB329" i="4"/>
  <c r="AW329" i="4" s="1"/>
  <c r="AB393" i="4"/>
  <c r="AW393" i="4" s="1"/>
  <c r="AB457" i="4"/>
  <c r="AW457" i="4" s="1"/>
  <c r="AB149" i="4"/>
  <c r="AW149" i="4" s="1"/>
  <c r="AB213" i="4"/>
  <c r="AW213" i="4" s="1"/>
  <c r="AB277" i="4"/>
  <c r="AW277" i="4" s="1"/>
  <c r="AB341" i="4"/>
  <c r="AW341" i="4" s="1"/>
  <c r="AB405" i="4"/>
  <c r="AW405" i="4" s="1"/>
  <c r="AB469" i="4"/>
  <c r="AW469" i="4" s="1"/>
  <c r="AB29" i="4"/>
  <c r="AW29" i="4" s="1"/>
  <c r="AE115" i="4"/>
  <c r="AZ115" i="4" s="1"/>
  <c r="AE243" i="4"/>
  <c r="AZ243" i="4" s="1"/>
  <c r="AE371" i="4"/>
  <c r="AZ371" i="4" s="1"/>
  <c r="AE499" i="4"/>
  <c r="AZ499" i="4" s="1"/>
  <c r="AE65" i="4"/>
  <c r="AZ65" i="4" s="1"/>
  <c r="AE129" i="4"/>
  <c r="AZ129" i="4" s="1"/>
  <c r="AE193" i="4"/>
  <c r="AZ193" i="4" s="1"/>
  <c r="AE257" i="4"/>
  <c r="AZ257" i="4" s="1"/>
  <c r="AE321" i="4"/>
  <c r="AZ321" i="4" s="1"/>
  <c r="AE20" i="4"/>
  <c r="AZ20" i="4" s="1"/>
  <c r="AE148" i="4"/>
  <c r="AZ148" i="4" s="1"/>
  <c r="AE276" i="4"/>
  <c r="AZ276" i="4" s="1"/>
  <c r="AE404" i="4"/>
  <c r="AZ404" i="4" s="1"/>
  <c r="AE15" i="4"/>
  <c r="AZ15" i="4" s="1"/>
  <c r="AE79" i="4"/>
  <c r="AZ79" i="4" s="1"/>
  <c r="AE143" i="4"/>
  <c r="AZ143" i="4" s="1"/>
  <c r="AE207" i="4"/>
  <c r="AZ207" i="4" s="1"/>
  <c r="AE271" i="4"/>
  <c r="AZ271" i="4" s="1"/>
  <c r="AE335" i="4"/>
  <c r="AZ335" i="4" s="1"/>
  <c r="AE399" i="4"/>
  <c r="AZ399" i="4" s="1"/>
  <c r="AE463" i="4"/>
  <c r="AZ463" i="4" s="1"/>
  <c r="AE32" i="4"/>
  <c r="AZ32" i="4" s="1"/>
  <c r="AE96" i="4"/>
  <c r="AZ96" i="4" s="1"/>
  <c r="AE160" i="4"/>
  <c r="AZ160" i="4" s="1"/>
  <c r="AE224" i="4"/>
  <c r="AZ224" i="4" s="1"/>
  <c r="AE288" i="4"/>
  <c r="AZ288" i="4" s="1"/>
  <c r="AE352" i="4"/>
  <c r="AZ352" i="4" s="1"/>
  <c r="AE416" i="4"/>
  <c r="AZ416" i="4" s="1"/>
  <c r="AE480" i="4"/>
  <c r="AZ480" i="4" s="1"/>
  <c r="AB51" i="4"/>
  <c r="AW51" i="4" s="1"/>
  <c r="AE385" i="4"/>
  <c r="AZ385" i="4" s="1"/>
  <c r="AE449" i="4"/>
  <c r="AZ449" i="4" s="1"/>
  <c r="AB111" i="4"/>
  <c r="AW111" i="4" s="1"/>
  <c r="AB175" i="4"/>
  <c r="AW175" i="4" s="1"/>
  <c r="AB239" i="4"/>
  <c r="AW239" i="4" s="1"/>
  <c r="AB303" i="4"/>
  <c r="AW303" i="4" s="1"/>
  <c r="AB367" i="4"/>
  <c r="AW367" i="4" s="1"/>
  <c r="AB431" i="4"/>
  <c r="AW431" i="4" s="1"/>
  <c r="AB495" i="4"/>
  <c r="AW495" i="4" s="1"/>
  <c r="AB126" i="4"/>
  <c r="AW126" i="4" s="1"/>
  <c r="AB190" i="4"/>
  <c r="AW190" i="4" s="1"/>
  <c r="AB254" i="4"/>
  <c r="AW254" i="4" s="1"/>
  <c r="AB318" i="4"/>
  <c r="AW318" i="4" s="1"/>
  <c r="AE50" i="4"/>
  <c r="AZ50" i="4" s="1"/>
  <c r="AE114" i="4"/>
  <c r="AZ114" i="4" s="1"/>
  <c r="AE178" i="4"/>
  <c r="AZ178" i="4" s="1"/>
  <c r="AE242" i="4"/>
  <c r="AZ242" i="4" s="1"/>
  <c r="AE306" i="4"/>
  <c r="AZ306" i="4" s="1"/>
  <c r="AE370" i="4"/>
  <c r="AZ370" i="4" s="1"/>
  <c r="AE434" i="4"/>
  <c r="AZ434" i="4" s="1"/>
  <c r="AE498" i="4"/>
  <c r="AZ498" i="4" s="1"/>
  <c r="AE155" i="4"/>
  <c r="AZ155" i="4" s="1"/>
  <c r="AE331" i="4"/>
  <c r="AZ331" i="4" s="1"/>
  <c r="AE491" i="4"/>
  <c r="AZ491" i="4" s="1"/>
  <c r="AB160" i="4"/>
  <c r="AW160" i="4" s="1"/>
  <c r="AB224" i="4"/>
  <c r="AW224" i="4" s="1"/>
  <c r="AB288" i="4"/>
  <c r="AW288" i="4" s="1"/>
  <c r="AB352" i="4"/>
  <c r="AW352" i="4" s="1"/>
  <c r="AB416" i="4"/>
  <c r="AW416" i="4" s="1"/>
  <c r="AB480" i="4"/>
  <c r="AW480" i="4" s="1"/>
  <c r="AB350" i="4"/>
  <c r="AW350" i="4" s="1"/>
  <c r="AB414" i="4"/>
  <c r="AW414" i="4" s="1"/>
  <c r="AB478" i="4"/>
  <c r="AW478" i="4" s="1"/>
  <c r="Y137" i="4"/>
  <c r="AT137" i="4" s="1"/>
  <c r="Y201" i="4"/>
  <c r="AT201" i="4" s="1"/>
  <c r="Y265" i="4"/>
  <c r="AT265" i="4" s="1"/>
  <c r="Y329" i="4"/>
  <c r="AT329" i="4" s="1"/>
  <c r="Y393" i="4"/>
  <c r="AT393" i="4" s="1"/>
  <c r="Y457" i="4"/>
  <c r="AT457" i="4" s="1"/>
  <c r="Y25" i="4"/>
  <c r="AT25" i="4" s="1"/>
  <c r="Y89" i="4"/>
  <c r="AT89" i="4" s="1"/>
  <c r="Y154" i="4"/>
  <c r="AT154" i="4" s="1"/>
  <c r="Y218" i="4"/>
  <c r="AT218" i="4" s="1"/>
  <c r="Y282" i="4"/>
  <c r="AT282" i="4" s="1"/>
  <c r="Y346" i="4"/>
  <c r="AT346" i="4" s="1"/>
  <c r="Y410" i="4"/>
  <c r="AT410" i="4" s="1"/>
  <c r="Y474" i="4"/>
  <c r="AT474" i="4" s="1"/>
  <c r="AB106" i="4"/>
  <c r="AW106" i="4" s="1"/>
  <c r="AB170" i="4"/>
  <c r="AW170" i="4" s="1"/>
  <c r="AB234" i="4"/>
  <c r="AW234" i="4" s="1"/>
  <c r="AB298" i="4"/>
  <c r="AW298" i="4" s="1"/>
  <c r="AB362" i="4"/>
  <c r="AW362" i="4" s="1"/>
  <c r="AB426" i="4"/>
  <c r="AW426" i="4" s="1"/>
  <c r="AB490" i="4"/>
  <c r="AW490" i="4" s="1"/>
  <c r="AH153" i="4"/>
  <c r="BC153" i="4" s="1"/>
  <c r="AH217" i="4"/>
  <c r="BC217" i="4" s="1"/>
  <c r="AH281" i="4"/>
  <c r="BC281" i="4" s="1"/>
  <c r="AH166" i="4"/>
  <c r="BC166" i="4" s="1"/>
  <c r="AH230" i="4"/>
  <c r="BC230" i="4" s="1"/>
  <c r="AH294" i="4"/>
  <c r="BC294" i="4" s="1"/>
  <c r="AH358" i="4"/>
  <c r="BC358" i="4" s="1"/>
  <c r="AH422" i="4"/>
  <c r="BC422" i="4" s="1"/>
  <c r="AH486" i="4"/>
  <c r="BC486" i="4" s="1"/>
  <c r="AH345" i="4"/>
  <c r="BC345" i="4" s="1"/>
  <c r="AH417" i="4"/>
  <c r="BC417" i="4" s="1"/>
  <c r="AH489" i="4"/>
  <c r="BC489" i="4" s="1"/>
  <c r="AH131" i="4"/>
  <c r="BC131" i="4" s="1"/>
  <c r="AH195" i="4"/>
  <c r="BC195" i="4" s="1"/>
  <c r="AH259" i="4"/>
  <c r="BC259" i="4" s="1"/>
  <c r="AH323" i="4"/>
  <c r="BC323" i="4" s="1"/>
  <c r="AH387" i="4"/>
  <c r="BC387" i="4" s="1"/>
  <c r="AH451" i="4"/>
  <c r="BC451" i="4" s="1"/>
  <c r="AH124" i="4"/>
  <c r="BC124" i="4" s="1"/>
  <c r="AH204" i="4"/>
  <c r="BC204" i="4" s="1"/>
  <c r="AH300" i="4"/>
  <c r="BC300" i="4" s="1"/>
  <c r="AH404" i="4"/>
  <c r="BC404" i="4" s="1"/>
  <c r="AH69" i="4"/>
  <c r="BC69" i="4" s="1"/>
  <c r="AH308" i="4"/>
  <c r="BC308" i="4" s="1"/>
  <c r="AH120" i="4"/>
  <c r="BC120" i="4" s="1"/>
  <c r="AH184" i="4"/>
  <c r="BC184" i="4" s="1"/>
  <c r="AH248" i="4"/>
  <c r="BC248" i="4" s="1"/>
  <c r="AH312" i="4"/>
  <c r="BC312" i="4" s="1"/>
  <c r="AH154" i="4"/>
  <c r="BC154" i="4" s="1"/>
  <c r="AH234" i="4"/>
  <c r="BC234" i="4" s="1"/>
  <c r="AH306" i="4"/>
  <c r="BC306" i="4" s="1"/>
  <c r="AH378" i="4"/>
  <c r="BC378" i="4" s="1"/>
  <c r="AH450" i="4"/>
  <c r="BC450" i="4" s="1"/>
  <c r="AH148" i="4"/>
  <c r="BC148" i="4" s="1"/>
  <c r="AH416" i="4"/>
  <c r="BC416" i="4" s="1"/>
  <c r="AH480" i="4"/>
  <c r="BC480" i="4" s="1"/>
  <c r="AH202" i="4"/>
  <c r="BC202" i="4" s="1"/>
  <c r="AH149" i="4"/>
  <c r="BC149" i="4" s="1"/>
  <c r="AH213" i="4"/>
  <c r="BC213" i="4" s="1"/>
  <c r="AH277" i="4"/>
  <c r="BC277" i="4" s="1"/>
  <c r="AH341" i="4"/>
  <c r="BC341" i="4" s="1"/>
  <c r="AH405" i="4"/>
  <c r="BC405" i="4" s="1"/>
  <c r="AH469" i="4"/>
  <c r="BC469" i="4" s="1"/>
  <c r="AH127" i="4"/>
  <c r="BC127" i="4" s="1"/>
  <c r="AH191" i="4"/>
  <c r="BC191" i="4" s="1"/>
  <c r="AH255" i="4"/>
  <c r="BC255" i="4" s="1"/>
  <c r="AH319" i="4"/>
  <c r="BC319" i="4" s="1"/>
  <c r="AH383" i="4"/>
  <c r="BC383" i="4" s="1"/>
  <c r="AH447" i="4"/>
  <c r="BC447" i="4" s="1"/>
  <c r="Y111" i="4"/>
  <c r="AT111" i="4" s="1"/>
  <c r="Y175" i="4"/>
  <c r="AT175" i="4" s="1"/>
  <c r="Y239" i="4"/>
  <c r="AT239" i="4" s="1"/>
  <c r="Y303" i="4"/>
  <c r="AT303" i="4" s="1"/>
  <c r="Y367" i="4"/>
  <c r="AT367" i="4" s="1"/>
  <c r="AB17" i="4"/>
  <c r="AW17" i="4" s="1"/>
  <c r="AB81" i="4"/>
  <c r="AW81" i="4" s="1"/>
  <c r="Y471" i="4"/>
  <c r="AT471" i="4" s="1"/>
  <c r="Y391" i="4"/>
  <c r="AT391" i="4" s="1"/>
  <c r="Y71" i="4"/>
  <c r="AT71" i="4" s="1"/>
  <c r="AB131" i="4"/>
  <c r="AW131" i="4" s="1"/>
  <c r="AB195" i="4"/>
  <c r="AW195" i="4" s="1"/>
  <c r="AB259" i="4"/>
  <c r="AW259" i="4" s="1"/>
  <c r="AB323" i="4"/>
  <c r="AW323" i="4" s="1"/>
  <c r="AB387" i="4"/>
  <c r="AW387" i="4" s="1"/>
  <c r="AB451" i="4"/>
  <c r="AW451" i="4" s="1"/>
  <c r="AE13" i="4"/>
  <c r="AZ13" i="4" s="1"/>
  <c r="AE77" i="4"/>
  <c r="AZ77" i="4" s="1"/>
  <c r="AE141" i="4"/>
  <c r="AZ141" i="4" s="1"/>
  <c r="AE205" i="4"/>
  <c r="AZ205" i="4" s="1"/>
  <c r="AE269" i="4"/>
  <c r="AZ269" i="4" s="1"/>
  <c r="AE333" i="4"/>
  <c r="AZ333" i="4" s="1"/>
  <c r="AE397" i="4"/>
  <c r="AZ397" i="4" s="1"/>
  <c r="AE461" i="4"/>
  <c r="AZ461" i="4" s="1"/>
  <c r="AQ55" i="4"/>
  <c r="BL55" i="4" s="1"/>
  <c r="AE476" i="4"/>
  <c r="AZ476" i="4" s="1"/>
  <c r="Y160" i="4"/>
  <c r="AT160" i="4" s="1"/>
  <c r="Y224" i="4"/>
  <c r="AT224" i="4" s="1"/>
  <c r="Y288" i="4"/>
  <c r="AT288" i="4" s="1"/>
  <c r="Y352" i="4"/>
  <c r="AT352" i="4" s="1"/>
  <c r="Y416" i="4"/>
  <c r="AT416" i="4" s="1"/>
  <c r="Y480" i="4"/>
  <c r="AT480" i="4" s="1"/>
  <c r="Y48" i="4"/>
  <c r="AT48" i="4" s="1"/>
  <c r="AE28" i="4"/>
  <c r="AZ28" i="4" s="1"/>
  <c r="AE156" i="4"/>
  <c r="AZ156" i="4" s="1"/>
  <c r="AE284" i="4"/>
  <c r="AZ284" i="4" s="1"/>
  <c r="AE412" i="4"/>
  <c r="AZ412" i="4" s="1"/>
  <c r="Y148" i="4"/>
  <c r="AT148" i="4" s="1"/>
  <c r="Y452" i="4"/>
  <c r="AT452" i="4" s="1"/>
  <c r="Y260" i="4"/>
  <c r="AT260" i="4" s="1"/>
  <c r="Y100" i="4"/>
  <c r="AT100" i="4" s="1"/>
  <c r="Y428" i="4"/>
  <c r="AT428" i="4" s="1"/>
  <c r="Y276" i="4"/>
  <c r="AT276" i="4" s="1"/>
  <c r="Y92" i="4"/>
  <c r="AT92" i="4" s="1"/>
  <c r="Y404" i="4"/>
  <c r="AT404" i="4" s="1"/>
  <c r="AQ60" i="4"/>
  <c r="BL60" i="4" s="1"/>
  <c r="Y117" i="4"/>
  <c r="AT117" i="4" s="1"/>
  <c r="Y181" i="4"/>
  <c r="AT181" i="4" s="1"/>
  <c r="Y245" i="4"/>
  <c r="AT245" i="4" s="1"/>
  <c r="Y309" i="4"/>
  <c r="AT309" i="4" s="1"/>
  <c r="Y373" i="4"/>
  <c r="AT373" i="4" s="1"/>
  <c r="Y437" i="4"/>
  <c r="AT437" i="4" s="1"/>
  <c r="Y101" i="4"/>
  <c r="AT101" i="4" s="1"/>
  <c r="Y69" i="4"/>
  <c r="AT69" i="4" s="1"/>
  <c r="AB39" i="4"/>
  <c r="AQ50" i="4"/>
  <c r="BL50" i="4" s="1"/>
  <c r="AR4" i="5"/>
  <c r="Y115" i="4"/>
  <c r="AT115" i="4" s="1"/>
  <c r="Y179" i="4"/>
  <c r="AT179" i="4" s="1"/>
  <c r="Y243" i="4"/>
  <c r="AT243" i="4" s="1"/>
  <c r="Y307" i="4"/>
  <c r="AT307" i="4" s="1"/>
  <c r="Y371" i="4"/>
  <c r="AT371" i="4" s="1"/>
  <c r="Y435" i="4"/>
  <c r="AT435" i="4" s="1"/>
  <c r="Y499" i="4"/>
  <c r="AT499" i="4" s="1"/>
  <c r="Y67" i="4"/>
  <c r="AT67" i="4" s="1"/>
  <c r="AB24" i="4"/>
  <c r="AB56" i="4"/>
  <c r="AQ48" i="4"/>
  <c r="BL48" i="4" s="1"/>
  <c r="AE295" i="4"/>
  <c r="AZ295" i="4" s="1"/>
  <c r="AE120" i="4"/>
  <c r="AZ120" i="4" s="1"/>
  <c r="AE440" i="4"/>
  <c r="AZ440" i="4" s="1"/>
  <c r="AB135" i="4"/>
  <c r="AW135" i="4" s="1"/>
  <c r="AB150" i="4"/>
  <c r="AW150" i="4" s="1"/>
  <c r="AE330" i="4"/>
  <c r="AZ330" i="4" s="1"/>
  <c r="AB248" i="4"/>
  <c r="AW248" i="4" s="1"/>
  <c r="Y161" i="4"/>
  <c r="AT161" i="4" s="1"/>
  <c r="Y242" i="4"/>
  <c r="AT242" i="4" s="1"/>
  <c r="AB130" i="4"/>
  <c r="AW130" i="4" s="1"/>
  <c r="AH113" i="4"/>
  <c r="BC113" i="4" s="1"/>
  <c r="AH318" i="4"/>
  <c r="BC318" i="4" s="1"/>
  <c r="AH377" i="4"/>
  <c r="BC377" i="4" s="1"/>
  <c r="AH411" i="4"/>
  <c r="BC411" i="4" s="1"/>
  <c r="AH444" i="4"/>
  <c r="BC444" i="4" s="1"/>
  <c r="AH114" i="4"/>
  <c r="BC114" i="4" s="1"/>
  <c r="AH433" i="4"/>
  <c r="BC433" i="4" s="1"/>
  <c r="AH429" i="4"/>
  <c r="BC429" i="4" s="1"/>
  <c r="AH343" i="4"/>
  <c r="BC343" i="4" s="1"/>
  <c r="AB219" i="4"/>
  <c r="AW219" i="4" s="1"/>
  <c r="AE101" i="4"/>
  <c r="AZ101" i="4" s="1"/>
  <c r="AE421" i="4"/>
  <c r="AZ421" i="4" s="1"/>
  <c r="Y120" i="4"/>
  <c r="AT120" i="4" s="1"/>
  <c r="Y440" i="4"/>
  <c r="AT440" i="4" s="1"/>
  <c r="AE460" i="4"/>
  <c r="AZ460" i="4" s="1"/>
  <c r="Y76" i="4"/>
  <c r="AT76" i="4" s="1"/>
  <c r="Y205" i="4"/>
  <c r="AT205" i="4" s="1"/>
  <c r="Y139" i="4"/>
  <c r="AT139" i="4" s="1"/>
  <c r="Y91" i="4"/>
  <c r="AT91" i="4" s="1"/>
  <c r="AL16" i="4"/>
  <c r="R16" i="6" s="1"/>
  <c r="AM56" i="4"/>
  <c r="BH56" i="4" s="1"/>
  <c r="BA56" i="5" s="1"/>
  <c r="AM48" i="4"/>
  <c r="BH48" i="4" s="1"/>
  <c r="BA48" i="5" s="1"/>
  <c r="AM40" i="4"/>
  <c r="BH40" i="4" s="1"/>
  <c r="BA40" i="5" s="1"/>
  <c r="AM32" i="4"/>
  <c r="BH32" i="4" s="1"/>
  <c r="BA32" i="5" s="1"/>
  <c r="AB113" i="4"/>
  <c r="AW113" i="4" s="1"/>
  <c r="AB177" i="4"/>
  <c r="AW177" i="4" s="1"/>
  <c r="AB273" i="4"/>
  <c r="AW273" i="4" s="1"/>
  <c r="AB337" i="4"/>
  <c r="AW337" i="4" s="1"/>
  <c r="AB401" i="4"/>
  <c r="AW401" i="4" s="1"/>
  <c r="AB465" i="4"/>
  <c r="AW465" i="4" s="1"/>
  <c r="AB26" i="4"/>
  <c r="AW26" i="4" s="1"/>
  <c r="AB157" i="4"/>
  <c r="AW157" i="4" s="1"/>
  <c r="AB221" i="4"/>
  <c r="AW221" i="4" s="1"/>
  <c r="AB285" i="4"/>
  <c r="AW285" i="4" s="1"/>
  <c r="AB349" i="4"/>
  <c r="AW349" i="4" s="1"/>
  <c r="AB413" i="4"/>
  <c r="AW413" i="4" s="1"/>
  <c r="AB477" i="4"/>
  <c r="AW477" i="4" s="1"/>
  <c r="AE131" i="4"/>
  <c r="AZ131" i="4" s="1"/>
  <c r="AE259" i="4"/>
  <c r="AZ259" i="4" s="1"/>
  <c r="AE387" i="4"/>
  <c r="AZ387" i="4" s="1"/>
  <c r="AE9" i="4"/>
  <c r="AZ9" i="4" s="1"/>
  <c r="AE73" i="4"/>
  <c r="AZ73" i="4" s="1"/>
  <c r="AE137" i="4"/>
  <c r="AZ137" i="4" s="1"/>
  <c r="AE201" i="4"/>
  <c r="AZ201" i="4" s="1"/>
  <c r="AE265" i="4"/>
  <c r="AZ265" i="4" s="1"/>
  <c r="AE329" i="4"/>
  <c r="AZ329" i="4" s="1"/>
  <c r="AE36" i="4"/>
  <c r="AZ36" i="4" s="1"/>
  <c r="AE164" i="4"/>
  <c r="AZ164" i="4" s="1"/>
  <c r="AE292" i="4"/>
  <c r="AZ292" i="4" s="1"/>
  <c r="AE420" i="4"/>
  <c r="AZ420" i="4" s="1"/>
  <c r="AE23" i="4"/>
  <c r="AZ23" i="4" s="1"/>
  <c r="AE87" i="4"/>
  <c r="AZ87" i="4" s="1"/>
  <c r="AE151" i="4"/>
  <c r="AZ151" i="4" s="1"/>
  <c r="AE215" i="4"/>
  <c r="AZ215" i="4" s="1"/>
  <c r="AE279" i="4"/>
  <c r="AZ279" i="4" s="1"/>
  <c r="AE343" i="4"/>
  <c r="AZ343" i="4" s="1"/>
  <c r="AE407" i="4"/>
  <c r="AZ407" i="4" s="1"/>
  <c r="AE471" i="4"/>
  <c r="AZ471" i="4" s="1"/>
  <c r="AE40" i="4"/>
  <c r="AZ40" i="4" s="1"/>
  <c r="AE104" i="4"/>
  <c r="AZ104" i="4" s="1"/>
  <c r="AE168" i="4"/>
  <c r="AZ168" i="4" s="1"/>
  <c r="AE232" i="4"/>
  <c r="AZ232" i="4" s="1"/>
  <c r="AE296" i="4"/>
  <c r="AZ296" i="4" s="1"/>
  <c r="AE360" i="4"/>
  <c r="AZ360" i="4" s="1"/>
  <c r="AE424" i="4"/>
  <c r="AZ424" i="4" s="1"/>
  <c r="AE488" i="4"/>
  <c r="AZ488" i="4" s="1"/>
  <c r="AB59" i="4"/>
  <c r="AW59" i="4" s="1"/>
  <c r="AE393" i="4"/>
  <c r="AZ393" i="4" s="1"/>
  <c r="AE457" i="4"/>
  <c r="AZ457" i="4" s="1"/>
  <c r="AB119" i="4"/>
  <c r="AW119" i="4" s="1"/>
  <c r="AB183" i="4"/>
  <c r="AW183" i="4" s="1"/>
  <c r="AB247" i="4"/>
  <c r="AW247" i="4" s="1"/>
  <c r="AB311" i="4"/>
  <c r="AW311" i="4" s="1"/>
  <c r="AB375" i="4"/>
  <c r="AW375" i="4" s="1"/>
  <c r="AB439" i="4"/>
  <c r="AW439" i="4" s="1"/>
  <c r="AB134" i="4"/>
  <c r="AW134" i="4" s="1"/>
  <c r="AB198" i="4"/>
  <c r="AW198" i="4" s="1"/>
  <c r="AB262" i="4"/>
  <c r="AW262" i="4" s="1"/>
  <c r="AB326" i="4"/>
  <c r="AW326" i="4" s="1"/>
  <c r="AE58" i="4"/>
  <c r="AZ58" i="4" s="1"/>
  <c r="AE122" i="4"/>
  <c r="AZ122" i="4" s="1"/>
  <c r="AE186" i="4"/>
  <c r="AZ186" i="4" s="1"/>
  <c r="AE250" i="4"/>
  <c r="AZ250" i="4" s="1"/>
  <c r="AE314" i="4"/>
  <c r="AZ314" i="4" s="1"/>
  <c r="AE378" i="4"/>
  <c r="AZ378" i="4" s="1"/>
  <c r="AE442" i="4"/>
  <c r="AZ442" i="4" s="1"/>
  <c r="AE11" i="4"/>
  <c r="AZ11" i="4" s="1"/>
  <c r="AE171" i="4"/>
  <c r="AZ171" i="4" s="1"/>
  <c r="AE347" i="4"/>
  <c r="AZ347" i="4" s="1"/>
  <c r="AB104" i="4"/>
  <c r="AW104" i="4" s="1"/>
  <c r="AB168" i="4"/>
  <c r="AW168" i="4" s="1"/>
  <c r="AB232" i="4"/>
  <c r="AW232" i="4" s="1"/>
  <c r="AB296" i="4"/>
  <c r="AW296" i="4" s="1"/>
  <c r="AB360" i="4"/>
  <c r="AW360" i="4" s="1"/>
  <c r="AB424" i="4"/>
  <c r="AW424" i="4" s="1"/>
  <c r="AB488" i="4"/>
  <c r="AW488" i="4" s="1"/>
  <c r="AB358" i="4"/>
  <c r="AW358" i="4" s="1"/>
  <c r="AB422" i="4"/>
  <c r="AW422" i="4" s="1"/>
  <c r="AB486" i="4"/>
  <c r="AW486" i="4" s="1"/>
  <c r="Y145" i="4"/>
  <c r="AT145" i="4" s="1"/>
  <c r="Y209" i="4"/>
  <c r="AT209" i="4" s="1"/>
  <c r="Y273" i="4"/>
  <c r="AT273" i="4" s="1"/>
  <c r="Y337" i="4"/>
  <c r="AT337" i="4" s="1"/>
  <c r="Y401" i="4"/>
  <c r="AT401" i="4" s="1"/>
  <c r="Y465" i="4"/>
  <c r="AT465" i="4" s="1"/>
  <c r="Y33" i="4"/>
  <c r="AT33" i="4" s="1"/>
  <c r="Y97" i="4"/>
  <c r="AT97" i="4" s="1"/>
  <c r="Y162" i="4"/>
  <c r="AT162" i="4" s="1"/>
  <c r="Y226" i="4"/>
  <c r="AT226" i="4" s="1"/>
  <c r="Y290" i="4"/>
  <c r="AT290" i="4" s="1"/>
  <c r="Y354" i="4"/>
  <c r="AT354" i="4" s="1"/>
  <c r="Y418" i="4"/>
  <c r="AT418" i="4" s="1"/>
  <c r="Y482" i="4"/>
  <c r="AT482" i="4" s="1"/>
  <c r="AB114" i="4"/>
  <c r="AW114" i="4" s="1"/>
  <c r="AB178" i="4"/>
  <c r="AW178" i="4" s="1"/>
  <c r="AB242" i="4"/>
  <c r="AW242" i="4" s="1"/>
  <c r="AB306" i="4"/>
  <c r="AW306" i="4" s="1"/>
  <c r="AB370" i="4"/>
  <c r="AW370" i="4" s="1"/>
  <c r="AB434" i="4"/>
  <c r="AW434" i="4" s="1"/>
  <c r="AB498" i="4"/>
  <c r="AW498" i="4" s="1"/>
  <c r="AH161" i="4"/>
  <c r="BC161" i="4" s="1"/>
  <c r="AH225" i="4"/>
  <c r="BC225" i="4" s="1"/>
  <c r="AH110" i="4"/>
  <c r="BC110" i="4" s="1"/>
  <c r="AH174" i="4"/>
  <c r="BC174" i="4" s="1"/>
  <c r="AH238" i="4"/>
  <c r="BC238" i="4" s="1"/>
  <c r="AH302" i="4"/>
  <c r="BC302" i="4" s="1"/>
  <c r="AH366" i="4"/>
  <c r="BC366" i="4" s="1"/>
  <c r="AH430" i="4"/>
  <c r="BC430" i="4" s="1"/>
  <c r="AH494" i="4"/>
  <c r="BC494" i="4" s="1"/>
  <c r="AH353" i="4"/>
  <c r="BC353" i="4" s="1"/>
  <c r="AH425" i="4"/>
  <c r="BC425" i="4" s="1"/>
  <c r="AH139" i="4"/>
  <c r="BC139" i="4" s="1"/>
  <c r="AH203" i="4"/>
  <c r="BC203" i="4" s="1"/>
  <c r="AH267" i="4"/>
  <c r="BC267" i="4" s="1"/>
  <c r="AH331" i="4"/>
  <c r="BC331" i="4" s="1"/>
  <c r="AH395" i="4"/>
  <c r="BC395" i="4" s="1"/>
  <c r="AH459" i="4"/>
  <c r="BC459" i="4" s="1"/>
  <c r="AH132" i="4"/>
  <c r="BC132" i="4" s="1"/>
  <c r="AH220" i="4"/>
  <c r="BC220" i="4" s="1"/>
  <c r="AH316" i="4"/>
  <c r="BC316" i="4" s="1"/>
  <c r="AH412" i="4"/>
  <c r="BC412" i="4" s="1"/>
  <c r="AH332" i="4"/>
  <c r="BC332" i="4" s="1"/>
  <c r="AH128" i="4"/>
  <c r="BC128" i="4" s="1"/>
  <c r="AH192" i="4"/>
  <c r="BC192" i="4" s="1"/>
  <c r="AH256" i="4"/>
  <c r="BC256" i="4" s="1"/>
  <c r="AH320" i="4"/>
  <c r="BC320" i="4" s="1"/>
  <c r="AH162" i="4"/>
  <c r="BC162" i="4" s="1"/>
  <c r="AH242" i="4"/>
  <c r="BC242" i="4" s="1"/>
  <c r="AH322" i="4"/>
  <c r="BC322" i="4" s="1"/>
  <c r="AH386" i="4"/>
  <c r="BC386" i="4" s="1"/>
  <c r="AH458" i="4"/>
  <c r="BC458" i="4" s="1"/>
  <c r="AH212" i="4"/>
  <c r="BC212" i="4" s="1"/>
  <c r="AH424" i="4"/>
  <c r="BC424" i="4" s="1"/>
  <c r="AH488" i="4"/>
  <c r="BC488" i="4" s="1"/>
  <c r="AH305" i="4"/>
  <c r="BC305" i="4" s="1"/>
  <c r="AH266" i="4"/>
  <c r="BC266" i="4" s="1"/>
  <c r="AH157" i="4"/>
  <c r="BC157" i="4" s="1"/>
  <c r="AH221" i="4"/>
  <c r="BC221" i="4" s="1"/>
  <c r="AH285" i="4"/>
  <c r="BC285" i="4" s="1"/>
  <c r="AH349" i="4"/>
  <c r="BC349" i="4" s="1"/>
  <c r="AH413" i="4"/>
  <c r="BC413" i="4" s="1"/>
  <c r="AH477" i="4"/>
  <c r="BC477" i="4" s="1"/>
  <c r="AH135" i="4"/>
  <c r="BC135" i="4" s="1"/>
  <c r="AH199" i="4"/>
  <c r="BC199" i="4" s="1"/>
  <c r="AH263" i="4"/>
  <c r="BC263" i="4" s="1"/>
  <c r="AH327" i="4"/>
  <c r="BC327" i="4" s="1"/>
  <c r="AH391" i="4"/>
  <c r="BC391" i="4" s="1"/>
  <c r="AH455" i="4"/>
  <c r="BC455" i="4" s="1"/>
  <c r="Y119" i="4"/>
  <c r="AT119" i="4" s="1"/>
  <c r="Y183" i="4"/>
  <c r="AT183" i="4" s="1"/>
  <c r="Y247" i="4"/>
  <c r="AT247" i="4" s="1"/>
  <c r="Y311" i="4"/>
  <c r="AT311" i="4" s="1"/>
  <c r="Y375" i="4"/>
  <c r="AT375" i="4" s="1"/>
  <c r="AB25" i="4"/>
  <c r="AB89" i="4"/>
  <c r="AW89" i="4" s="1"/>
  <c r="Y487" i="4"/>
  <c r="AT487" i="4" s="1"/>
  <c r="Y431" i="4"/>
  <c r="AT431" i="4" s="1"/>
  <c r="Y87" i="4"/>
  <c r="AT87" i="4" s="1"/>
  <c r="AB139" i="4"/>
  <c r="AW139" i="4" s="1"/>
  <c r="AB203" i="4"/>
  <c r="AW203" i="4" s="1"/>
  <c r="AB267" i="4"/>
  <c r="AW267" i="4" s="1"/>
  <c r="AB331" i="4"/>
  <c r="AW331" i="4" s="1"/>
  <c r="AB395" i="4"/>
  <c r="AW395" i="4" s="1"/>
  <c r="AB459" i="4"/>
  <c r="AW459" i="4" s="1"/>
  <c r="AE21" i="4"/>
  <c r="AZ21" i="4" s="1"/>
  <c r="AE85" i="4"/>
  <c r="AZ85" i="4" s="1"/>
  <c r="AE149" i="4"/>
  <c r="AZ149" i="4" s="1"/>
  <c r="AE213" i="4"/>
  <c r="AZ213" i="4" s="1"/>
  <c r="AE277" i="4"/>
  <c r="AZ277" i="4" s="1"/>
  <c r="AE341" i="4"/>
  <c r="AZ341" i="4" s="1"/>
  <c r="AE405" i="4"/>
  <c r="AZ405" i="4" s="1"/>
  <c r="AE469" i="4"/>
  <c r="AZ469" i="4" s="1"/>
  <c r="AQ30" i="4"/>
  <c r="BL30" i="4" s="1"/>
  <c r="Y104" i="4"/>
  <c r="AT104" i="4" s="1"/>
  <c r="Y168" i="4"/>
  <c r="AT168" i="4" s="1"/>
  <c r="Y232" i="4"/>
  <c r="AT232" i="4" s="1"/>
  <c r="Y296" i="4"/>
  <c r="AT296" i="4" s="1"/>
  <c r="Y360" i="4"/>
  <c r="AT360" i="4" s="1"/>
  <c r="Y424" i="4"/>
  <c r="AT424" i="4" s="1"/>
  <c r="Y488" i="4"/>
  <c r="AT488" i="4" s="1"/>
  <c r="Y56" i="4"/>
  <c r="AT56" i="4" s="1"/>
  <c r="AE44" i="4"/>
  <c r="AZ44" i="4" s="1"/>
  <c r="AE172" i="4"/>
  <c r="AZ172" i="4" s="1"/>
  <c r="AE300" i="4"/>
  <c r="AZ300" i="4" s="1"/>
  <c r="AE428" i="4"/>
  <c r="AZ428" i="4" s="1"/>
  <c r="Y188" i="4"/>
  <c r="AT188" i="4" s="1"/>
  <c r="Y492" i="4"/>
  <c r="AT492" i="4" s="1"/>
  <c r="Y292" i="4"/>
  <c r="AT292" i="4" s="1"/>
  <c r="Y108" i="4"/>
  <c r="AT108" i="4" s="1"/>
  <c r="Y468" i="4"/>
  <c r="AT468" i="4" s="1"/>
  <c r="Y316" i="4"/>
  <c r="AT316" i="4" s="1"/>
  <c r="Y140" i="4"/>
  <c r="AT140" i="4" s="1"/>
  <c r="Y436" i="4"/>
  <c r="AT436" i="4" s="1"/>
  <c r="Y125" i="4"/>
  <c r="AT125" i="4" s="1"/>
  <c r="Y189" i="4"/>
  <c r="AT189" i="4" s="1"/>
  <c r="Y253" i="4"/>
  <c r="AT253" i="4" s="1"/>
  <c r="Y317" i="4"/>
  <c r="AT317" i="4" s="1"/>
  <c r="Y381" i="4"/>
  <c r="AT381" i="4" s="1"/>
  <c r="Y445" i="4"/>
  <c r="AT445" i="4" s="1"/>
  <c r="Y13" i="4"/>
  <c r="AT13" i="4" s="1"/>
  <c r="Y77" i="4"/>
  <c r="AT77" i="4" s="1"/>
  <c r="AB47" i="4"/>
  <c r="BL58" i="4"/>
  <c r="AQ58" i="4"/>
  <c r="Y123" i="4"/>
  <c r="AT123" i="4" s="1"/>
  <c r="Y187" i="4"/>
  <c r="AT187" i="4" s="1"/>
  <c r="Y251" i="4"/>
  <c r="AT251" i="4" s="1"/>
  <c r="Y315" i="4"/>
  <c r="AT315" i="4" s="1"/>
  <c r="Y379" i="4"/>
  <c r="AT379" i="4" s="1"/>
  <c r="Y443" i="4"/>
  <c r="AT443" i="4" s="1"/>
  <c r="Y11" i="4"/>
  <c r="AT11" i="4" s="1"/>
  <c r="AQ25" i="4"/>
  <c r="BL25" i="4" s="1"/>
  <c r="AE30" i="4"/>
  <c r="AZ30" i="4" s="1"/>
  <c r="AE62" i="4"/>
  <c r="AZ62" i="4" s="1"/>
  <c r="AB12" i="4"/>
  <c r="AB44" i="4"/>
  <c r="Y30" i="4"/>
  <c r="AT30" i="4" s="1"/>
  <c r="Y62" i="4"/>
  <c r="AT62" i="4" s="1"/>
  <c r="AE487" i="4"/>
  <c r="AZ487" i="4" s="1"/>
  <c r="AE312" i="4"/>
  <c r="AZ312" i="4" s="1"/>
  <c r="AE409" i="4"/>
  <c r="AZ409" i="4" s="1"/>
  <c r="AB391" i="4"/>
  <c r="AW391" i="4" s="1"/>
  <c r="AE10" i="4"/>
  <c r="AZ10" i="4" s="1"/>
  <c r="AE394" i="4"/>
  <c r="AZ394" i="4" s="1"/>
  <c r="Y225" i="4"/>
  <c r="AT225" i="4" s="1"/>
  <c r="Y49" i="4"/>
  <c r="AT49" i="4" s="1"/>
  <c r="Y434" i="4"/>
  <c r="AT434" i="4" s="1"/>
  <c r="AB258" i="4"/>
  <c r="AW258" i="4" s="1"/>
  <c r="AH190" i="4"/>
  <c r="BC190" i="4" s="1"/>
  <c r="AH219" i="4"/>
  <c r="BC219" i="4" s="1"/>
  <c r="AH156" i="4"/>
  <c r="BC156" i="4" s="1"/>
  <c r="AH208" i="4"/>
  <c r="BC208" i="4" s="1"/>
  <c r="AH338" i="4"/>
  <c r="BC338" i="4" s="1"/>
  <c r="AH376" i="4"/>
  <c r="BC376" i="4" s="1"/>
  <c r="AH173" i="4"/>
  <c r="BC173" i="4" s="1"/>
  <c r="AH151" i="4"/>
  <c r="BC151" i="4" s="1"/>
  <c r="AH407" i="4"/>
  <c r="BC407" i="4" s="1"/>
  <c r="Y263" i="4"/>
  <c r="AT263" i="4" s="1"/>
  <c r="Y23" i="4"/>
  <c r="AT23" i="4" s="1"/>
  <c r="AB283" i="4"/>
  <c r="AW283" i="4" s="1"/>
  <c r="AE165" i="4"/>
  <c r="AZ165" i="4" s="1"/>
  <c r="AE485" i="4"/>
  <c r="AZ485" i="4" s="1"/>
  <c r="Y312" i="4"/>
  <c r="AT312" i="4" s="1"/>
  <c r="Y72" i="4"/>
  <c r="AT72" i="4" s="1"/>
  <c r="AE332" i="4"/>
  <c r="AZ332" i="4" s="1"/>
  <c r="Y372" i="4"/>
  <c r="AT372" i="4" s="1"/>
  <c r="Y500" i="4"/>
  <c r="AT500" i="4" s="1"/>
  <c r="Y461" i="4"/>
  <c r="AT461" i="4" s="1"/>
  <c r="Y267" i="4"/>
  <c r="AT267" i="4" s="1"/>
  <c r="AL15" i="4"/>
  <c r="BG15" i="4" s="1"/>
  <c r="AZ15" i="5" s="1"/>
  <c r="AL7" i="4"/>
  <c r="R7" i="6" s="1"/>
  <c r="AL14" i="4"/>
  <c r="R14" i="6" s="1"/>
  <c r="AL6" i="4"/>
  <c r="R6" i="6" s="1"/>
  <c r="AB121" i="4"/>
  <c r="AW121" i="4" s="1"/>
  <c r="AB185" i="4"/>
  <c r="AW185" i="4" s="1"/>
  <c r="AB281" i="4"/>
  <c r="AW281" i="4" s="1"/>
  <c r="AB345" i="4"/>
  <c r="AW345" i="4" s="1"/>
  <c r="AB409" i="4"/>
  <c r="AW409" i="4" s="1"/>
  <c r="AB473" i="4"/>
  <c r="AW473" i="4" s="1"/>
  <c r="AB165" i="4"/>
  <c r="AW165" i="4" s="1"/>
  <c r="AB229" i="4"/>
  <c r="AW229" i="4" s="1"/>
  <c r="AB293" i="4"/>
  <c r="AW293" i="4" s="1"/>
  <c r="AB357" i="4"/>
  <c r="AW357" i="4" s="1"/>
  <c r="AB421" i="4"/>
  <c r="AW421" i="4" s="1"/>
  <c r="AB485" i="4"/>
  <c r="AW485" i="4" s="1"/>
  <c r="AB45" i="4"/>
  <c r="AW45" i="4" s="1"/>
  <c r="AE19" i="4"/>
  <c r="AZ19" i="4" s="1"/>
  <c r="AE147" i="4"/>
  <c r="AZ147" i="4" s="1"/>
  <c r="AE275" i="4"/>
  <c r="AZ275" i="4" s="1"/>
  <c r="AE403" i="4"/>
  <c r="AZ403" i="4" s="1"/>
  <c r="AE17" i="4"/>
  <c r="AZ17" i="4" s="1"/>
  <c r="AE81" i="4"/>
  <c r="AZ81" i="4" s="1"/>
  <c r="AE145" i="4"/>
  <c r="AZ145" i="4" s="1"/>
  <c r="AE209" i="4"/>
  <c r="AZ209" i="4" s="1"/>
  <c r="AE273" i="4"/>
  <c r="AZ273" i="4" s="1"/>
  <c r="AE337" i="4"/>
  <c r="AZ337" i="4" s="1"/>
  <c r="AE52" i="4"/>
  <c r="AZ52" i="4" s="1"/>
  <c r="AE180" i="4"/>
  <c r="AZ180" i="4" s="1"/>
  <c r="AE308" i="4"/>
  <c r="AZ308" i="4" s="1"/>
  <c r="AE436" i="4"/>
  <c r="AZ436" i="4" s="1"/>
  <c r="AE31" i="4"/>
  <c r="AZ31" i="4" s="1"/>
  <c r="AE95" i="4"/>
  <c r="AZ95" i="4" s="1"/>
  <c r="AE159" i="4"/>
  <c r="AZ159" i="4" s="1"/>
  <c r="AE223" i="4"/>
  <c r="AZ223" i="4" s="1"/>
  <c r="AE287" i="4"/>
  <c r="AZ287" i="4" s="1"/>
  <c r="AE351" i="4"/>
  <c r="AZ351" i="4" s="1"/>
  <c r="AE415" i="4"/>
  <c r="AZ415" i="4" s="1"/>
  <c r="AE479" i="4"/>
  <c r="AZ479" i="4" s="1"/>
  <c r="AE48" i="4"/>
  <c r="AZ48" i="4" s="1"/>
  <c r="AE112" i="4"/>
  <c r="AZ112" i="4" s="1"/>
  <c r="AE176" i="4"/>
  <c r="AZ176" i="4" s="1"/>
  <c r="AE240" i="4"/>
  <c r="AZ240" i="4" s="1"/>
  <c r="AE304" i="4"/>
  <c r="AZ304" i="4" s="1"/>
  <c r="AE368" i="4"/>
  <c r="AZ368" i="4" s="1"/>
  <c r="AE432" i="4"/>
  <c r="AZ432" i="4" s="1"/>
  <c r="AE496" i="4"/>
  <c r="AZ496" i="4" s="1"/>
  <c r="AB67" i="4"/>
  <c r="AW67" i="4" s="1"/>
  <c r="AE401" i="4"/>
  <c r="AZ401" i="4" s="1"/>
  <c r="AE465" i="4"/>
  <c r="AZ465" i="4" s="1"/>
  <c r="AB127" i="4"/>
  <c r="AW127" i="4" s="1"/>
  <c r="AB191" i="4"/>
  <c r="AW191" i="4" s="1"/>
  <c r="AB255" i="4"/>
  <c r="AW255" i="4" s="1"/>
  <c r="AB319" i="4"/>
  <c r="AW319" i="4" s="1"/>
  <c r="AB383" i="4"/>
  <c r="AW383" i="4" s="1"/>
  <c r="AB447" i="4"/>
  <c r="AW447" i="4" s="1"/>
  <c r="Y407" i="4"/>
  <c r="AT407" i="4" s="1"/>
  <c r="AB142" i="4"/>
  <c r="AW142" i="4" s="1"/>
  <c r="AB206" i="4"/>
  <c r="AW206" i="4" s="1"/>
  <c r="AB270" i="4"/>
  <c r="AW270" i="4" s="1"/>
  <c r="AB334" i="4"/>
  <c r="AW334" i="4" s="1"/>
  <c r="AE66" i="4"/>
  <c r="AZ66" i="4" s="1"/>
  <c r="AE130" i="4"/>
  <c r="AZ130" i="4" s="1"/>
  <c r="AE194" i="4"/>
  <c r="AZ194" i="4" s="1"/>
  <c r="AE258" i="4"/>
  <c r="AZ258" i="4" s="1"/>
  <c r="AE322" i="4"/>
  <c r="AZ322" i="4" s="1"/>
  <c r="AE386" i="4"/>
  <c r="AZ386" i="4" s="1"/>
  <c r="AE450" i="4"/>
  <c r="AZ450" i="4" s="1"/>
  <c r="AE27" i="4"/>
  <c r="AZ27" i="4" s="1"/>
  <c r="AE203" i="4"/>
  <c r="AZ203" i="4" s="1"/>
  <c r="AE363" i="4"/>
  <c r="AZ363" i="4" s="1"/>
  <c r="AB112" i="4"/>
  <c r="AW112" i="4" s="1"/>
  <c r="AB176" i="4"/>
  <c r="AW176" i="4" s="1"/>
  <c r="AB240" i="4"/>
  <c r="AW240" i="4" s="1"/>
  <c r="AB304" i="4"/>
  <c r="AW304" i="4" s="1"/>
  <c r="AB368" i="4"/>
  <c r="AW368" i="4" s="1"/>
  <c r="AB432" i="4"/>
  <c r="AW432" i="4" s="1"/>
  <c r="AB496" i="4"/>
  <c r="AW496" i="4" s="1"/>
  <c r="AB366" i="4"/>
  <c r="AW366" i="4" s="1"/>
  <c r="AB430" i="4"/>
  <c r="AW430" i="4" s="1"/>
  <c r="AB494" i="4"/>
  <c r="AW494" i="4" s="1"/>
  <c r="Y153" i="4"/>
  <c r="AT153" i="4" s="1"/>
  <c r="Y217" i="4"/>
  <c r="AT217" i="4" s="1"/>
  <c r="Y281" i="4"/>
  <c r="AT281" i="4" s="1"/>
  <c r="Y345" i="4"/>
  <c r="AT345" i="4" s="1"/>
  <c r="Y409" i="4"/>
  <c r="AT409" i="4" s="1"/>
  <c r="Y473" i="4"/>
  <c r="AT473" i="4" s="1"/>
  <c r="Y41" i="4"/>
  <c r="AT41" i="4" s="1"/>
  <c r="Y106" i="4"/>
  <c r="AT106" i="4" s="1"/>
  <c r="Y170" i="4"/>
  <c r="AT170" i="4" s="1"/>
  <c r="Y234" i="4"/>
  <c r="AT234" i="4" s="1"/>
  <c r="Y298" i="4"/>
  <c r="AT298" i="4" s="1"/>
  <c r="Y362" i="4"/>
  <c r="AT362" i="4" s="1"/>
  <c r="Y426" i="4"/>
  <c r="AT426" i="4" s="1"/>
  <c r="Y490" i="4"/>
  <c r="AT490" i="4" s="1"/>
  <c r="AB122" i="4"/>
  <c r="AW122" i="4" s="1"/>
  <c r="AB186" i="4"/>
  <c r="AW186" i="4" s="1"/>
  <c r="AB250" i="4"/>
  <c r="AW250" i="4" s="1"/>
  <c r="AB314" i="4"/>
  <c r="AW314" i="4" s="1"/>
  <c r="AB378" i="4"/>
  <c r="AW378" i="4" s="1"/>
  <c r="AB442" i="4"/>
  <c r="AW442" i="4" s="1"/>
  <c r="AH105" i="4"/>
  <c r="BC105" i="4" s="1"/>
  <c r="AH169" i="4"/>
  <c r="BC169" i="4" s="1"/>
  <c r="AH233" i="4"/>
  <c r="BC233" i="4" s="1"/>
  <c r="AH118" i="4"/>
  <c r="BC118" i="4" s="1"/>
  <c r="AH182" i="4"/>
  <c r="BC182" i="4" s="1"/>
  <c r="AH246" i="4"/>
  <c r="BC246" i="4" s="1"/>
  <c r="AH310" i="4"/>
  <c r="BC310" i="4" s="1"/>
  <c r="AH374" i="4"/>
  <c r="BC374" i="4" s="1"/>
  <c r="AH438" i="4"/>
  <c r="BC438" i="4" s="1"/>
  <c r="AH289" i="4"/>
  <c r="BC289" i="4" s="1"/>
  <c r="AH361" i="4"/>
  <c r="BC361" i="4" s="1"/>
  <c r="AH441" i="4"/>
  <c r="BC441" i="4" s="1"/>
  <c r="AH82" i="4"/>
  <c r="BC82" i="4" s="1"/>
  <c r="AH147" i="4"/>
  <c r="BC147" i="4" s="1"/>
  <c r="AH211" i="4"/>
  <c r="BC211" i="4" s="1"/>
  <c r="AH275" i="4"/>
  <c r="BC275" i="4" s="1"/>
  <c r="AH339" i="4"/>
  <c r="BC339" i="4" s="1"/>
  <c r="AH403" i="4"/>
  <c r="BC403" i="4" s="1"/>
  <c r="AH467" i="4"/>
  <c r="BC467" i="4" s="1"/>
  <c r="AH140" i="4"/>
  <c r="BC140" i="4" s="1"/>
  <c r="AH228" i="4"/>
  <c r="BC228" i="4" s="1"/>
  <c r="AH324" i="4"/>
  <c r="BC324" i="4" s="1"/>
  <c r="AH428" i="4"/>
  <c r="BC428" i="4" s="1"/>
  <c r="AH21" i="4"/>
  <c r="BC21" i="4" s="1"/>
  <c r="AH85" i="4"/>
  <c r="BC85" i="4" s="1"/>
  <c r="AH356" i="4"/>
  <c r="BC356" i="4" s="1"/>
  <c r="AH136" i="4"/>
  <c r="BC136" i="4" s="1"/>
  <c r="AH200" i="4"/>
  <c r="BC200" i="4" s="1"/>
  <c r="AH264" i="4"/>
  <c r="BC264" i="4" s="1"/>
  <c r="AH328" i="4"/>
  <c r="BC328" i="4" s="1"/>
  <c r="AH106" i="4"/>
  <c r="BC106" i="4" s="1"/>
  <c r="AH178" i="4"/>
  <c r="BC178" i="4" s="1"/>
  <c r="AH250" i="4"/>
  <c r="BC250" i="4" s="1"/>
  <c r="AH330" i="4"/>
  <c r="BC330" i="4" s="1"/>
  <c r="AH394" i="4"/>
  <c r="BC394" i="4" s="1"/>
  <c r="AH466" i="4"/>
  <c r="BC466" i="4" s="1"/>
  <c r="AH244" i="4"/>
  <c r="BC244" i="4" s="1"/>
  <c r="AH432" i="4"/>
  <c r="BC432" i="4" s="1"/>
  <c r="AH496" i="4"/>
  <c r="BC496" i="4" s="1"/>
  <c r="AH369" i="4"/>
  <c r="BC369" i="4" s="1"/>
  <c r="AH442" i="4"/>
  <c r="BC442" i="4" s="1"/>
  <c r="AH165" i="4"/>
  <c r="BC165" i="4" s="1"/>
  <c r="AH229" i="4"/>
  <c r="BC229" i="4" s="1"/>
  <c r="AH293" i="4"/>
  <c r="BC293" i="4" s="1"/>
  <c r="AH357" i="4"/>
  <c r="BC357" i="4" s="1"/>
  <c r="AH421" i="4"/>
  <c r="BC421" i="4" s="1"/>
  <c r="AH485" i="4"/>
  <c r="BC485" i="4" s="1"/>
  <c r="AH143" i="4"/>
  <c r="BC143" i="4" s="1"/>
  <c r="AH207" i="4"/>
  <c r="BC207" i="4" s="1"/>
  <c r="AH271" i="4"/>
  <c r="BC271" i="4" s="1"/>
  <c r="AH335" i="4"/>
  <c r="BC335" i="4" s="1"/>
  <c r="AH399" i="4"/>
  <c r="BC399" i="4" s="1"/>
  <c r="AH463" i="4"/>
  <c r="BC463" i="4" s="1"/>
  <c r="Y127" i="4"/>
  <c r="AT127" i="4" s="1"/>
  <c r="Y191" i="4"/>
  <c r="AT191" i="4" s="1"/>
  <c r="Y255" i="4"/>
  <c r="AT255" i="4" s="1"/>
  <c r="Y319" i="4"/>
  <c r="AT319" i="4" s="1"/>
  <c r="AE59" i="4"/>
  <c r="AZ59" i="4" s="1"/>
  <c r="AB33" i="4"/>
  <c r="AW33" i="4" s="1"/>
  <c r="AB97" i="4"/>
  <c r="AW97" i="4" s="1"/>
  <c r="Y455" i="4"/>
  <c r="AT455" i="4" s="1"/>
  <c r="AH116" i="4"/>
  <c r="BC116" i="4" s="1"/>
  <c r="AB147" i="4"/>
  <c r="AW147" i="4" s="1"/>
  <c r="AB211" i="4"/>
  <c r="AW211" i="4" s="1"/>
  <c r="AB275" i="4"/>
  <c r="AW275" i="4" s="1"/>
  <c r="AB339" i="4"/>
  <c r="AW339" i="4" s="1"/>
  <c r="AB403" i="4"/>
  <c r="AW403" i="4" s="1"/>
  <c r="AB467" i="4"/>
  <c r="AW467" i="4" s="1"/>
  <c r="AE29" i="4"/>
  <c r="AZ29" i="4" s="1"/>
  <c r="AE93" i="4"/>
  <c r="AZ93" i="4" s="1"/>
  <c r="AE157" i="4"/>
  <c r="AZ157" i="4" s="1"/>
  <c r="AE221" i="4"/>
  <c r="AZ221" i="4" s="1"/>
  <c r="AE285" i="4"/>
  <c r="AZ285" i="4" s="1"/>
  <c r="AE349" i="4"/>
  <c r="AZ349" i="4" s="1"/>
  <c r="AE413" i="4"/>
  <c r="AZ413" i="4" s="1"/>
  <c r="AE477" i="4"/>
  <c r="AZ477" i="4" s="1"/>
  <c r="BL38" i="4"/>
  <c r="AQ38" i="4"/>
  <c r="Y112" i="4"/>
  <c r="AT112" i="4" s="1"/>
  <c r="Y176" i="4"/>
  <c r="AT176" i="4" s="1"/>
  <c r="Y240" i="4"/>
  <c r="AT240" i="4" s="1"/>
  <c r="Y304" i="4"/>
  <c r="AT304" i="4" s="1"/>
  <c r="Y368" i="4"/>
  <c r="AT368" i="4" s="1"/>
  <c r="Y432" i="4"/>
  <c r="AT432" i="4" s="1"/>
  <c r="Y496" i="4"/>
  <c r="AT496" i="4" s="1"/>
  <c r="Y64" i="4"/>
  <c r="AT64" i="4" s="1"/>
  <c r="AE60" i="4"/>
  <c r="AZ60" i="4" s="1"/>
  <c r="AE188" i="4"/>
  <c r="AZ188" i="4" s="1"/>
  <c r="AE316" i="4"/>
  <c r="AZ316" i="4" s="1"/>
  <c r="AE444" i="4"/>
  <c r="AZ444" i="4" s="1"/>
  <c r="Y228" i="4"/>
  <c r="AT228" i="4" s="1"/>
  <c r="Y36" i="4"/>
  <c r="AT36" i="4" s="1"/>
  <c r="AQ51" i="4"/>
  <c r="BL51" i="4" s="1"/>
  <c r="Y332" i="4"/>
  <c r="AT332" i="4" s="1"/>
  <c r="Y164" i="4"/>
  <c r="AT164" i="4" s="1"/>
  <c r="Y20" i="4"/>
  <c r="AT20" i="4" s="1"/>
  <c r="Y356" i="4"/>
  <c r="AT356" i="4" s="1"/>
  <c r="Y180" i="4"/>
  <c r="AT180" i="4" s="1"/>
  <c r="Y476" i="4"/>
  <c r="AT476" i="4" s="1"/>
  <c r="Y133" i="4"/>
  <c r="AT133" i="4" s="1"/>
  <c r="Y197" i="4"/>
  <c r="AT197" i="4" s="1"/>
  <c r="Y261" i="4"/>
  <c r="AT261" i="4" s="1"/>
  <c r="Y325" i="4"/>
  <c r="AT325" i="4" s="1"/>
  <c r="Y389" i="4"/>
  <c r="AT389" i="4" s="1"/>
  <c r="Y453" i="4"/>
  <c r="AT453" i="4" s="1"/>
  <c r="Y21" i="4"/>
  <c r="AT21" i="4" s="1"/>
  <c r="Y85" i="4"/>
  <c r="AT85" i="4" s="1"/>
  <c r="AB55" i="4"/>
  <c r="AW55" i="4" s="1"/>
  <c r="Y131" i="4"/>
  <c r="AT131" i="4" s="1"/>
  <c r="Y195" i="4"/>
  <c r="AT195" i="4" s="1"/>
  <c r="Y259" i="4"/>
  <c r="AT259" i="4" s="1"/>
  <c r="Y323" i="4"/>
  <c r="AT323" i="4" s="1"/>
  <c r="Y387" i="4"/>
  <c r="AT387" i="4" s="1"/>
  <c r="Y451" i="4"/>
  <c r="AT451" i="4" s="1"/>
  <c r="Y19" i="4"/>
  <c r="AT19" i="4" s="1"/>
  <c r="Y83" i="4"/>
  <c r="AT83" i="4" s="1"/>
  <c r="AU35" i="4"/>
  <c r="BK44" i="4"/>
  <c r="BC44" i="5" s="1"/>
  <c r="AV19" i="4"/>
  <c r="AV51" i="4"/>
  <c r="AY45" i="4"/>
  <c r="AX15" i="4"/>
  <c r="AX47" i="4"/>
  <c r="AU21" i="4"/>
  <c r="AU53" i="4"/>
  <c r="AR5" i="4"/>
  <c r="AP5" i="5" s="1"/>
  <c r="BK15" i="4"/>
  <c r="BC15" i="5" s="1"/>
  <c r="BK55" i="4"/>
  <c r="BC55" i="5" s="1"/>
  <c r="AV30" i="4"/>
  <c r="AV62" i="4"/>
  <c r="AY48" i="4"/>
  <c r="AX26" i="4"/>
  <c r="AX58" i="4"/>
  <c r="AB32" i="4"/>
  <c r="AX29" i="4"/>
  <c r="BK32" i="4"/>
  <c r="BC32" i="5" s="1"/>
  <c r="AV15" i="4"/>
  <c r="AV47" i="4"/>
  <c r="AY25" i="4"/>
  <c r="AY57" i="4"/>
  <c r="AX35" i="4"/>
  <c r="AU9" i="4"/>
  <c r="AU41" i="4"/>
  <c r="BK25" i="4"/>
  <c r="BC25" i="5" s="1"/>
  <c r="BK57" i="4"/>
  <c r="BC57" i="5" s="1"/>
  <c r="AV32" i="4"/>
  <c r="AY50" i="4"/>
  <c r="AX28" i="4"/>
  <c r="AX60" i="4"/>
  <c r="AU58" i="4"/>
  <c r="BK18" i="4"/>
  <c r="BC18" i="5" s="1"/>
  <c r="BL56" i="4"/>
  <c r="AQ56" i="4"/>
  <c r="AV33" i="4"/>
  <c r="AY27" i="4"/>
  <c r="AY59" i="4"/>
  <c r="BG8" i="4"/>
  <c r="AZ8" i="5" s="1"/>
  <c r="R8" i="6"/>
  <c r="BH18" i="4"/>
  <c r="BA18" i="5" s="1"/>
  <c r="T18" i="6"/>
  <c r="S18" i="6"/>
  <c r="T10" i="6"/>
  <c r="S10" i="6"/>
  <c r="BH10" i="4"/>
  <c r="BA10" i="5" s="1"/>
  <c r="T24" i="6"/>
  <c r="S24" i="6"/>
  <c r="BH17" i="4"/>
  <c r="BA17" i="5" s="1"/>
  <c r="T17" i="6"/>
  <c r="S17" i="6"/>
  <c r="BH9" i="4"/>
  <c r="BA9" i="5" s="1"/>
  <c r="T9" i="6"/>
  <c r="S9" i="6"/>
  <c r="T55" i="6"/>
  <c r="S55" i="6"/>
  <c r="T47" i="6"/>
  <c r="S47" i="6"/>
  <c r="T39" i="6"/>
  <c r="S39" i="6"/>
  <c r="T31" i="6"/>
  <c r="S31" i="6"/>
  <c r="BH23" i="4"/>
  <c r="BA23" i="5" s="1"/>
  <c r="T23" i="6"/>
  <c r="S23" i="6"/>
  <c r="BH16" i="4"/>
  <c r="BA16" i="5" s="1"/>
  <c r="T16" i="6"/>
  <c r="S16" i="6"/>
  <c r="BH8" i="4"/>
  <c r="BA8" i="5" s="1"/>
  <c r="T8" i="6"/>
  <c r="S8" i="6"/>
  <c r="S62" i="6"/>
  <c r="T62" i="6"/>
  <c r="S54" i="6"/>
  <c r="T54" i="6"/>
  <c r="S46" i="6"/>
  <c r="T46" i="6"/>
  <c r="S38" i="6"/>
  <c r="T38" i="6"/>
  <c r="S30" i="6"/>
  <c r="T30" i="6"/>
  <c r="S22" i="6"/>
  <c r="T22" i="6"/>
  <c r="BG17" i="4"/>
  <c r="AZ17" i="5" s="1"/>
  <c r="R17" i="6"/>
  <c r="BH15" i="4"/>
  <c r="BA15" i="5" s="1"/>
  <c r="T15" i="6"/>
  <c r="S15" i="6"/>
  <c r="T7" i="6"/>
  <c r="S7" i="6"/>
  <c r="S61" i="6"/>
  <c r="T61" i="6"/>
  <c r="S45" i="6"/>
  <c r="T45" i="6"/>
  <c r="T37" i="6"/>
  <c r="S37" i="6"/>
  <c r="S29" i="6"/>
  <c r="T29" i="6"/>
  <c r="BH21" i="4"/>
  <c r="BA21" i="5" s="1"/>
  <c r="S21" i="6"/>
  <c r="T21" i="6"/>
  <c r="S14" i="6"/>
  <c r="T14" i="6"/>
  <c r="S6" i="6"/>
  <c r="T6" i="6"/>
  <c r="T60" i="6"/>
  <c r="S60" i="6"/>
  <c r="T44" i="6"/>
  <c r="S44" i="6"/>
  <c r="T36" i="6"/>
  <c r="S36" i="6"/>
  <c r="T28" i="6"/>
  <c r="S28" i="6"/>
  <c r="BG19" i="4"/>
  <c r="AZ19" i="5" s="1"/>
  <c r="R19" i="6"/>
  <c r="BH13" i="4"/>
  <c r="BA13" i="5" s="1"/>
  <c r="S13" i="6"/>
  <c r="T13" i="6"/>
  <c r="S5" i="6"/>
  <c r="T5" i="6"/>
  <c r="T59" i="6"/>
  <c r="S59" i="6"/>
  <c r="T51" i="6"/>
  <c r="S51" i="6"/>
  <c r="T43" i="6"/>
  <c r="S43" i="6"/>
  <c r="T27" i="6"/>
  <c r="S27" i="6"/>
  <c r="BG18" i="4"/>
  <c r="AZ18" i="5" s="1"/>
  <c r="R18" i="6"/>
  <c r="BG10" i="4"/>
  <c r="AZ10" i="5" s="1"/>
  <c r="R10" i="6"/>
  <c r="BH20" i="4"/>
  <c r="BA20" i="5" s="1"/>
  <c r="T20" i="6"/>
  <c r="S20" i="6"/>
  <c r="BH12" i="4"/>
  <c r="BA12" i="5" s="1"/>
  <c r="T12" i="6"/>
  <c r="S12" i="6"/>
  <c r="T58" i="6"/>
  <c r="S58" i="6"/>
  <c r="T50" i="6"/>
  <c r="S50" i="6"/>
  <c r="T34" i="6"/>
  <c r="S34" i="6"/>
  <c r="T26" i="6"/>
  <c r="S26" i="6"/>
  <c r="BG9" i="4"/>
  <c r="AZ9" i="5" s="1"/>
  <c r="R9" i="6"/>
  <c r="BH19" i="4"/>
  <c r="BA19" i="5" s="1"/>
  <c r="T19" i="6"/>
  <c r="S19" i="6"/>
  <c r="BH11" i="4"/>
  <c r="BA11" i="5" s="1"/>
  <c r="T11" i="6"/>
  <c r="S11" i="6"/>
  <c r="T3" i="6"/>
  <c r="S3" i="6"/>
  <c r="BH6" i="4"/>
  <c r="BA6" i="5" s="1"/>
  <c r="BL41" i="4"/>
  <c r="BL40" i="4"/>
  <c r="T57" i="6"/>
  <c r="S57" i="6"/>
  <c r="T49" i="6"/>
  <c r="S49" i="6"/>
  <c r="T33" i="6"/>
  <c r="S33" i="6"/>
  <c r="T25" i="6"/>
  <c r="S25" i="6"/>
  <c r="J2" i="6"/>
  <c r="Y2" i="4"/>
  <c r="AT2" i="4" s="1"/>
  <c r="BJ25" i="4"/>
  <c r="BB25" i="5" s="1"/>
  <c r="V25" i="6"/>
  <c r="BJ21" i="4"/>
  <c r="BB21" i="5" s="1"/>
  <c r="V21" i="6"/>
  <c r="BJ32" i="4"/>
  <c r="BB32" i="5" s="1"/>
  <c r="V32" i="6"/>
  <c r="BJ29" i="4"/>
  <c r="BB29" i="5" s="1"/>
  <c r="V29" i="6"/>
  <c r="BJ18" i="4"/>
  <c r="BB18" i="5" s="1"/>
  <c r="V18" i="6"/>
  <c r="BJ5" i="4"/>
  <c r="BB5" i="5" s="1"/>
  <c r="V5" i="6"/>
  <c r="BJ8" i="4"/>
  <c r="BB8" i="5" s="1"/>
  <c r="V8" i="6"/>
  <c r="BJ40" i="4"/>
  <c r="BB40" i="5" s="1"/>
  <c r="V40" i="6"/>
  <c r="BJ41" i="4"/>
  <c r="BB41" i="5" s="1"/>
  <c r="V41" i="6"/>
  <c r="BJ37" i="4"/>
  <c r="BB37" i="5" s="1"/>
  <c r="V37" i="6"/>
  <c r="BJ17" i="4"/>
  <c r="BB17" i="5" s="1"/>
  <c r="V17" i="6"/>
  <c r="BJ48" i="4"/>
  <c r="BB48" i="5" s="1"/>
  <c r="V48" i="6"/>
  <c r="BJ49" i="4"/>
  <c r="BB49" i="5" s="1"/>
  <c r="V49" i="6"/>
  <c r="BJ45" i="4"/>
  <c r="BB45" i="5" s="1"/>
  <c r="V45" i="6"/>
  <c r="BJ7" i="4"/>
  <c r="BB7" i="5" s="1"/>
  <c r="V7" i="6"/>
  <c r="BJ33" i="4"/>
  <c r="BB33" i="5" s="1"/>
  <c r="V33" i="6"/>
  <c r="BJ9" i="4"/>
  <c r="BB9" i="5" s="1"/>
  <c r="V9" i="6"/>
  <c r="BJ56" i="4"/>
  <c r="BB56" i="5" s="1"/>
  <c r="V56" i="6"/>
  <c r="BJ57" i="4"/>
  <c r="BB57" i="5" s="1"/>
  <c r="V57" i="6"/>
  <c r="BJ61" i="4"/>
  <c r="BB61" i="5" s="1"/>
  <c r="V61" i="6"/>
  <c r="BB2" i="5"/>
  <c r="V2" i="6"/>
  <c r="BJ24" i="4"/>
  <c r="BB24" i="5" s="1"/>
  <c r="V24" i="6"/>
  <c r="BJ13" i="4"/>
  <c r="BB13" i="5" s="1"/>
  <c r="V13" i="6"/>
  <c r="AR7" i="4"/>
  <c r="AP7" i="5" s="1"/>
  <c r="C7" i="6"/>
  <c r="BG11" i="4"/>
  <c r="AZ11" i="5" s="1"/>
  <c r="S49" i="4"/>
  <c r="R49" i="6"/>
  <c r="S33" i="4"/>
  <c r="R33" i="6"/>
  <c r="S25" i="4"/>
  <c r="R25" i="6"/>
  <c r="BL46" i="4"/>
  <c r="BL43" i="4"/>
  <c r="S56" i="4"/>
  <c r="R56" i="6"/>
  <c r="S48" i="4"/>
  <c r="R48" i="6"/>
  <c r="S40" i="4"/>
  <c r="R40" i="6"/>
  <c r="S32" i="4"/>
  <c r="R32" i="6"/>
  <c r="BL12" i="4"/>
  <c r="BF39" i="4"/>
  <c r="BF31" i="4"/>
  <c r="S55" i="4"/>
  <c r="R55" i="6"/>
  <c r="S47" i="4"/>
  <c r="R47" i="6"/>
  <c r="S39" i="4"/>
  <c r="R39" i="6"/>
  <c r="S31" i="4"/>
  <c r="R31" i="6"/>
  <c r="BL62" i="4"/>
  <c r="BL59" i="4"/>
  <c r="BF55" i="4"/>
  <c r="S62" i="4"/>
  <c r="R62" i="6"/>
  <c r="S54" i="4"/>
  <c r="R54" i="6"/>
  <c r="S46" i="4"/>
  <c r="R46" i="6"/>
  <c r="S38" i="4"/>
  <c r="R38" i="6"/>
  <c r="S30" i="4"/>
  <c r="R30" i="6"/>
  <c r="BL28" i="4"/>
  <c r="BL29" i="4"/>
  <c r="BF62" i="4"/>
  <c r="S61" i="4"/>
  <c r="R61" i="6"/>
  <c r="S45" i="4"/>
  <c r="R45" i="6"/>
  <c r="S37" i="4"/>
  <c r="R37" i="6"/>
  <c r="S29" i="4"/>
  <c r="R29" i="6"/>
  <c r="BL11" i="4"/>
  <c r="BL36" i="4"/>
  <c r="BL37" i="4"/>
  <c r="BF44" i="4"/>
  <c r="S60" i="4"/>
  <c r="R60" i="6"/>
  <c r="S44" i="4"/>
  <c r="R44" i="6"/>
  <c r="S36" i="4"/>
  <c r="R36" i="6"/>
  <c r="S28" i="4"/>
  <c r="R28" i="6"/>
  <c r="BL22" i="4"/>
  <c r="BL44" i="4"/>
  <c r="BL34" i="4"/>
  <c r="BF27" i="4"/>
  <c r="S59" i="4"/>
  <c r="R59" i="6"/>
  <c r="S51" i="4"/>
  <c r="R51" i="6"/>
  <c r="S43" i="4"/>
  <c r="R43" i="6"/>
  <c r="S27" i="4"/>
  <c r="R27" i="6"/>
  <c r="BL47" i="4"/>
  <c r="BL27" i="4"/>
  <c r="BL17" i="4"/>
  <c r="BF59" i="4"/>
  <c r="BF26" i="4"/>
  <c r="S58" i="4"/>
  <c r="R58" i="6"/>
  <c r="S50" i="4"/>
  <c r="R50" i="6"/>
  <c r="S34" i="4"/>
  <c r="R34" i="6"/>
  <c r="S26" i="4"/>
  <c r="R26" i="6"/>
  <c r="BL16" i="4"/>
  <c r="S22" i="4"/>
  <c r="R22" i="6"/>
  <c r="S21" i="4"/>
  <c r="R21" i="6"/>
  <c r="BL21" i="4"/>
  <c r="AT2" i="5"/>
  <c r="S23" i="4"/>
  <c r="R23" i="6"/>
  <c r="BL6" i="4"/>
  <c r="AT20" i="5"/>
  <c r="BL19" i="4"/>
  <c r="S24" i="4"/>
  <c r="R24" i="6"/>
  <c r="AE25" i="1"/>
  <c r="AE26" i="1"/>
  <c r="AE22" i="1"/>
  <c r="AE21" i="1"/>
  <c r="AE28" i="1"/>
  <c r="AE27" i="1"/>
  <c r="AE24" i="1"/>
  <c r="AE23" i="1"/>
  <c r="S57" i="4"/>
  <c r="BL5" i="4"/>
  <c r="AT3" i="4"/>
  <c r="R5" i="6"/>
  <c r="BH5" i="4"/>
  <c r="BA5" i="5" s="1"/>
  <c r="BE5" i="4"/>
  <c r="AY5" i="5" s="1"/>
  <c r="BD320" i="5"/>
  <c r="BE320" i="5" s="1"/>
  <c r="BD369" i="5"/>
  <c r="BE369" i="5" s="1"/>
  <c r="BD401" i="5"/>
  <c r="BE401" i="5" s="1"/>
  <c r="BD433" i="5"/>
  <c r="BE433" i="5" s="1"/>
  <c r="BD465" i="5"/>
  <c r="BE465" i="5" s="1"/>
  <c r="BD492" i="5"/>
  <c r="BE492" i="5" s="1"/>
  <c r="BD497" i="5"/>
  <c r="BE497" i="5" s="1"/>
  <c r="BD322" i="5"/>
  <c r="BE322" i="5" s="1"/>
  <c r="BD409" i="5"/>
  <c r="BE409" i="5" s="1"/>
  <c r="BD473" i="5"/>
  <c r="BE473" i="5" s="1"/>
  <c r="BD150" i="5"/>
  <c r="BE150" i="5" s="1"/>
  <c r="BD393" i="5"/>
  <c r="BE393" i="5" s="1"/>
  <c r="BD457" i="5"/>
  <c r="BE457" i="5" s="1"/>
  <c r="BD345" i="5"/>
  <c r="BE345" i="5" s="1"/>
  <c r="BD353" i="5"/>
  <c r="BE353" i="5" s="1"/>
  <c r="BD417" i="5"/>
  <c r="BE417" i="5" s="1"/>
  <c r="BD481" i="5"/>
  <c r="BE481" i="5" s="1"/>
  <c r="BD361" i="5"/>
  <c r="BE361" i="5" s="1"/>
  <c r="BD425" i="5"/>
  <c r="BE425" i="5" s="1"/>
  <c r="BD489" i="5"/>
  <c r="BE489" i="5" s="1"/>
  <c r="BD193" i="5"/>
  <c r="BE193" i="5" s="1"/>
  <c r="BD450" i="5"/>
  <c r="BE450" i="5" s="1"/>
  <c r="BD346" i="5"/>
  <c r="BE346" i="5" s="1"/>
  <c r="BD161" i="5"/>
  <c r="BE161" i="5" s="1"/>
  <c r="BD225" i="5"/>
  <c r="BE225" i="5" s="1"/>
  <c r="BD289" i="5"/>
  <c r="BE289" i="5" s="1"/>
  <c r="BD385" i="5"/>
  <c r="BE385" i="5" s="1"/>
  <c r="BD449" i="5"/>
  <c r="BE449" i="5" s="1"/>
  <c r="BD178" i="5"/>
  <c r="BE178" i="5" s="1"/>
  <c r="BD250" i="5"/>
  <c r="BE250" i="5" s="1"/>
  <c r="BD434" i="5"/>
  <c r="BE434" i="5" s="1"/>
  <c r="BD155" i="5"/>
  <c r="BE155" i="5" s="1"/>
  <c r="BD355" i="5"/>
  <c r="BE355" i="5" s="1"/>
  <c r="BD387" i="5"/>
  <c r="BE387" i="5" s="1"/>
  <c r="BD419" i="5"/>
  <c r="BE419" i="5" s="1"/>
  <c r="BD451" i="5"/>
  <c r="BE451" i="5" s="1"/>
  <c r="BD483" i="5"/>
  <c r="BE483" i="5" s="1"/>
  <c r="BD500" i="5"/>
  <c r="BE500" i="5" s="1"/>
  <c r="BD169" i="5"/>
  <c r="BE169" i="5" s="1"/>
  <c r="BD201" i="5"/>
  <c r="BE201" i="5" s="1"/>
  <c r="BD233" i="5"/>
  <c r="BE233" i="5" s="1"/>
  <c r="BD265" i="5"/>
  <c r="BE265" i="5" s="1"/>
  <c r="BD297" i="5"/>
  <c r="BE297" i="5" s="1"/>
  <c r="BD329" i="5"/>
  <c r="BE329" i="5" s="1"/>
  <c r="BD348" i="5"/>
  <c r="BE348" i="5" s="1"/>
  <c r="BD412" i="5"/>
  <c r="BE412" i="5" s="1"/>
  <c r="BD476" i="5"/>
  <c r="BE476" i="5" s="1"/>
  <c r="BD405" i="5"/>
  <c r="BE405" i="5" s="1"/>
  <c r="BD469" i="5"/>
  <c r="BE469" i="5" s="1"/>
  <c r="BE501" i="5"/>
  <c r="BD128" i="5"/>
  <c r="BE128" i="5" s="1"/>
  <c r="BD202" i="5"/>
  <c r="BE202" i="5" s="1"/>
  <c r="BD403" i="5"/>
  <c r="BE403" i="5" s="1"/>
  <c r="BD467" i="5"/>
  <c r="BE467" i="5" s="1"/>
  <c r="BD388" i="5"/>
  <c r="BE388" i="5" s="1"/>
  <c r="BD111" i="5"/>
  <c r="BE111" i="5" s="1"/>
  <c r="BD175" i="5"/>
  <c r="BE175" i="5" s="1"/>
  <c r="BD416" i="5"/>
  <c r="BE416" i="5" s="1"/>
  <c r="BD113" i="5"/>
  <c r="BE113" i="5" s="1"/>
  <c r="BD145" i="5"/>
  <c r="BE145" i="5" s="1"/>
  <c r="BD130" i="5"/>
  <c r="BE130" i="5" s="1"/>
  <c r="BD274" i="5"/>
  <c r="BE274" i="5" s="1"/>
  <c r="BD418" i="5"/>
  <c r="BE418" i="5" s="1"/>
  <c r="BD458" i="5"/>
  <c r="BE458" i="5" s="1"/>
  <c r="BD107" i="5"/>
  <c r="BE107" i="5" s="1"/>
  <c r="BD179" i="5"/>
  <c r="BE179" i="5" s="1"/>
  <c r="BD204" i="5"/>
  <c r="BE204" i="5" s="1"/>
  <c r="BD236" i="5"/>
  <c r="BE236" i="5" s="1"/>
  <c r="BD101" i="5"/>
  <c r="BE101" i="5" s="1"/>
  <c r="BD133" i="5"/>
  <c r="BE133" i="5" s="1"/>
  <c r="BD165" i="5"/>
  <c r="BE165" i="5" s="1"/>
  <c r="BD197" i="5"/>
  <c r="BE197" i="5" s="1"/>
  <c r="BD229" i="5"/>
  <c r="BE229" i="5" s="1"/>
  <c r="BD110" i="5"/>
  <c r="BE110" i="5" s="1"/>
  <c r="BD142" i="5"/>
  <c r="BE142" i="5" s="1"/>
  <c r="BD310" i="5"/>
  <c r="BE310" i="5" s="1"/>
  <c r="BD374" i="5"/>
  <c r="BE374" i="5" s="1"/>
  <c r="BD239" i="5"/>
  <c r="BE239" i="5" s="1"/>
  <c r="BD303" i="5"/>
  <c r="BE303" i="5" s="1"/>
  <c r="BD367" i="5"/>
  <c r="BE367" i="5" s="1"/>
  <c r="BD431" i="5"/>
  <c r="BE431" i="5" s="1"/>
  <c r="BD495" i="5"/>
  <c r="BE495" i="5" s="1"/>
  <c r="BD312" i="5"/>
  <c r="BE312" i="5" s="1"/>
  <c r="BD496" i="5"/>
  <c r="BE496" i="5" s="1"/>
  <c r="BD296" i="5"/>
  <c r="BE296" i="5" s="1"/>
  <c r="BD488" i="5"/>
  <c r="BE488" i="5" s="1"/>
  <c r="BD486" i="5"/>
  <c r="BE486" i="5" s="1"/>
  <c r="BD184" i="5"/>
  <c r="BE184" i="5" s="1"/>
  <c r="BD384" i="5"/>
  <c r="BE384" i="5" s="1"/>
  <c r="BD336" i="5"/>
  <c r="BE336" i="5" s="1"/>
  <c r="BD377" i="5"/>
  <c r="BE377" i="5" s="1"/>
  <c r="BD441" i="5"/>
  <c r="BE441" i="5" s="1"/>
  <c r="BD172" i="5"/>
  <c r="BE172" i="5" s="1"/>
  <c r="BD438" i="5"/>
  <c r="BE438" i="5" s="1"/>
  <c r="BD271" i="5"/>
  <c r="BE271" i="5" s="1"/>
  <c r="BD335" i="5"/>
  <c r="BE335" i="5" s="1"/>
  <c r="BD399" i="5"/>
  <c r="BE399" i="5" s="1"/>
  <c r="BD463" i="5"/>
  <c r="BE463" i="5" s="1"/>
  <c r="BD386" i="5"/>
  <c r="BE386" i="5" s="1"/>
  <c r="BD185" i="5"/>
  <c r="BE185" i="5" s="1"/>
  <c r="BD249" i="5"/>
  <c r="BE249" i="5" s="1"/>
  <c r="BD281" i="5"/>
  <c r="BE281" i="5" s="1"/>
  <c r="BD313" i="5"/>
  <c r="BE313" i="5" s="1"/>
  <c r="BD170" i="5"/>
  <c r="BE170" i="5" s="1"/>
  <c r="BD210" i="5"/>
  <c r="BE210" i="5" s="1"/>
  <c r="BD242" i="5"/>
  <c r="BE242" i="5" s="1"/>
  <c r="BD314" i="5"/>
  <c r="BE314" i="5" s="1"/>
  <c r="BD426" i="5"/>
  <c r="BE426" i="5" s="1"/>
  <c r="BD498" i="5"/>
  <c r="BE498" i="5" s="1"/>
  <c r="BD147" i="5"/>
  <c r="BE147" i="5" s="1"/>
  <c r="BD219" i="5"/>
  <c r="BE219" i="5" s="1"/>
  <c r="BD251" i="5"/>
  <c r="BE251" i="5" s="1"/>
  <c r="BD283" i="5"/>
  <c r="BE283" i="5" s="1"/>
  <c r="BD315" i="5"/>
  <c r="BE315" i="5" s="1"/>
  <c r="BD347" i="5"/>
  <c r="BE347" i="5" s="1"/>
  <c r="BD379" i="5"/>
  <c r="BE379" i="5" s="1"/>
  <c r="BD411" i="5"/>
  <c r="BE411" i="5" s="1"/>
  <c r="BD443" i="5"/>
  <c r="BE443" i="5" s="1"/>
  <c r="BD475" i="5"/>
  <c r="BE475" i="5" s="1"/>
  <c r="BD108" i="5"/>
  <c r="BE108" i="5" s="1"/>
  <c r="BD140" i="5"/>
  <c r="BE140" i="5" s="1"/>
  <c r="BD268" i="5"/>
  <c r="BE268" i="5" s="1"/>
  <c r="BD300" i="5"/>
  <c r="BE300" i="5" s="1"/>
  <c r="BD332" i="5"/>
  <c r="BE332" i="5" s="1"/>
  <c r="BD364" i="5"/>
  <c r="BE364" i="5" s="1"/>
  <c r="BD396" i="5"/>
  <c r="BE396" i="5" s="1"/>
  <c r="BD428" i="5"/>
  <c r="BE428" i="5" s="1"/>
  <c r="BD460" i="5"/>
  <c r="BE460" i="5" s="1"/>
  <c r="BD261" i="5"/>
  <c r="BE261" i="5" s="1"/>
  <c r="BD293" i="5"/>
  <c r="BE293" i="5" s="1"/>
  <c r="BD325" i="5"/>
  <c r="BE325" i="5" s="1"/>
  <c r="BD357" i="5"/>
  <c r="BE357" i="5" s="1"/>
  <c r="BD389" i="5"/>
  <c r="BE389" i="5" s="1"/>
  <c r="BD421" i="5"/>
  <c r="BE421" i="5" s="1"/>
  <c r="BD453" i="5"/>
  <c r="BE453" i="5" s="1"/>
  <c r="BD485" i="5"/>
  <c r="BE485" i="5" s="1"/>
  <c r="BD182" i="5"/>
  <c r="BE182" i="5" s="1"/>
  <c r="BD214" i="5"/>
  <c r="BE214" i="5" s="1"/>
  <c r="BD254" i="5"/>
  <c r="BE254" i="5" s="1"/>
  <c r="BD318" i="5"/>
  <c r="BE318" i="5" s="1"/>
  <c r="BD382" i="5"/>
  <c r="BE382" i="5" s="1"/>
  <c r="BD446" i="5"/>
  <c r="BE446" i="5" s="1"/>
  <c r="BD183" i="5"/>
  <c r="BE183" i="5" s="1"/>
  <c r="BD215" i="5"/>
  <c r="BE215" i="5" s="1"/>
  <c r="BD216" i="5"/>
  <c r="BE216" i="5" s="1"/>
  <c r="BD408" i="5"/>
  <c r="BE408" i="5" s="1"/>
  <c r="BD248" i="5"/>
  <c r="BE248" i="5" s="1"/>
  <c r="BD464" i="5"/>
  <c r="BE464" i="5" s="1"/>
  <c r="BD234" i="5"/>
  <c r="BE234" i="5" s="1"/>
  <c r="BD246" i="5"/>
  <c r="BE246" i="5" s="1"/>
  <c r="BD121" i="5"/>
  <c r="BE121" i="5" s="1"/>
  <c r="BD153" i="5"/>
  <c r="BE153" i="5" s="1"/>
  <c r="BD217" i="5"/>
  <c r="BE217" i="5" s="1"/>
  <c r="BD106" i="5"/>
  <c r="BE106" i="5" s="1"/>
  <c r="BD138" i="5"/>
  <c r="BE138" i="5" s="1"/>
  <c r="BD282" i="5"/>
  <c r="BE282" i="5" s="1"/>
  <c r="BD354" i="5"/>
  <c r="BE354" i="5" s="1"/>
  <c r="BD394" i="5"/>
  <c r="BE394" i="5" s="1"/>
  <c r="BD466" i="5"/>
  <c r="BE466" i="5" s="1"/>
  <c r="BD115" i="5"/>
  <c r="BE115" i="5" s="1"/>
  <c r="BD187" i="5"/>
  <c r="BE187" i="5" s="1"/>
  <c r="BD180" i="5"/>
  <c r="BE180" i="5" s="1"/>
  <c r="BD212" i="5"/>
  <c r="BE212" i="5" s="1"/>
  <c r="BD109" i="5"/>
  <c r="BE109" i="5" s="1"/>
  <c r="BD141" i="5"/>
  <c r="BE141" i="5" s="1"/>
  <c r="BD173" i="5"/>
  <c r="BE173" i="5" s="1"/>
  <c r="BD205" i="5"/>
  <c r="BE205" i="5" s="1"/>
  <c r="BD118" i="5"/>
  <c r="BE118" i="5" s="1"/>
  <c r="BD262" i="5"/>
  <c r="BE262" i="5" s="1"/>
  <c r="BD326" i="5"/>
  <c r="BE326" i="5" s="1"/>
  <c r="BD390" i="5"/>
  <c r="BE390" i="5" s="1"/>
  <c r="BD454" i="5"/>
  <c r="BE454" i="5" s="1"/>
  <c r="BD119" i="5"/>
  <c r="BE119" i="5" s="1"/>
  <c r="BD151" i="5"/>
  <c r="BE151" i="5" s="1"/>
  <c r="BD247" i="5"/>
  <c r="BE247" i="5" s="1"/>
  <c r="BD279" i="5"/>
  <c r="BE279" i="5" s="1"/>
  <c r="BD311" i="5"/>
  <c r="BE311" i="5" s="1"/>
  <c r="BD343" i="5"/>
  <c r="BE343" i="5" s="1"/>
  <c r="BD375" i="5"/>
  <c r="BE375" i="5" s="1"/>
  <c r="BD407" i="5"/>
  <c r="BE407" i="5" s="1"/>
  <c r="BD439" i="5"/>
  <c r="BE439" i="5" s="1"/>
  <c r="BD471" i="5"/>
  <c r="BE471" i="5" s="1"/>
  <c r="BD168" i="5"/>
  <c r="BE168" i="5" s="1"/>
  <c r="BD352" i="5"/>
  <c r="BE352" i="5" s="1"/>
  <c r="BD160" i="5"/>
  <c r="BE160" i="5" s="1"/>
  <c r="BD344" i="5"/>
  <c r="BE344" i="5" s="1"/>
  <c r="BD462" i="5"/>
  <c r="BE462" i="5" s="1"/>
  <c r="BD494" i="5"/>
  <c r="BE494" i="5" s="1"/>
  <c r="BD232" i="5"/>
  <c r="BE232" i="5" s="1"/>
  <c r="BD432" i="5"/>
  <c r="BE432" i="5" s="1"/>
  <c r="BD192" i="5"/>
  <c r="BE192" i="5" s="1"/>
  <c r="BD376" i="5"/>
  <c r="BE376" i="5" s="1"/>
  <c r="BD257" i="5"/>
  <c r="BE257" i="5" s="1"/>
  <c r="BD321" i="5"/>
  <c r="BE321" i="5" s="1"/>
  <c r="BD362" i="5"/>
  <c r="BE362" i="5" s="1"/>
  <c r="BD227" i="5"/>
  <c r="BE227" i="5" s="1"/>
  <c r="BD259" i="5"/>
  <c r="BE259" i="5" s="1"/>
  <c r="BD291" i="5"/>
  <c r="BE291" i="5" s="1"/>
  <c r="BD323" i="5"/>
  <c r="BE323" i="5" s="1"/>
  <c r="BD116" i="5"/>
  <c r="BE116" i="5" s="1"/>
  <c r="BD148" i="5"/>
  <c r="BE148" i="5" s="1"/>
  <c r="BD244" i="5"/>
  <c r="BE244" i="5" s="1"/>
  <c r="BD276" i="5"/>
  <c r="BE276" i="5" s="1"/>
  <c r="BD308" i="5"/>
  <c r="BE308" i="5" s="1"/>
  <c r="BD340" i="5"/>
  <c r="BE340" i="5" s="1"/>
  <c r="BD372" i="5"/>
  <c r="BE372" i="5" s="1"/>
  <c r="BD404" i="5"/>
  <c r="BE404" i="5" s="1"/>
  <c r="BD436" i="5"/>
  <c r="BE436" i="5" s="1"/>
  <c r="BD468" i="5"/>
  <c r="BE468" i="5" s="1"/>
  <c r="BD237" i="5"/>
  <c r="BE237" i="5" s="1"/>
  <c r="BD269" i="5"/>
  <c r="BE269" i="5" s="1"/>
  <c r="BD301" i="5"/>
  <c r="BE301" i="5" s="1"/>
  <c r="BD333" i="5"/>
  <c r="BE333" i="5" s="1"/>
  <c r="BD365" i="5"/>
  <c r="BE365" i="5" s="1"/>
  <c r="BD397" i="5"/>
  <c r="BE397" i="5" s="1"/>
  <c r="BD429" i="5"/>
  <c r="BE429" i="5" s="1"/>
  <c r="BD461" i="5"/>
  <c r="BE461" i="5" s="1"/>
  <c r="BD493" i="5"/>
  <c r="BE493" i="5" s="1"/>
  <c r="BD190" i="5"/>
  <c r="BE190" i="5" s="1"/>
  <c r="BD222" i="5"/>
  <c r="BE222" i="5" s="1"/>
  <c r="BD270" i="5"/>
  <c r="BE270" i="5" s="1"/>
  <c r="BD334" i="5"/>
  <c r="BE334" i="5" s="1"/>
  <c r="BD398" i="5"/>
  <c r="BE398" i="5" s="1"/>
  <c r="BD258" i="5"/>
  <c r="BE258" i="5" s="1"/>
  <c r="BD127" i="5"/>
  <c r="BE127" i="5" s="1"/>
  <c r="BD159" i="5"/>
  <c r="BE159" i="5" s="1"/>
  <c r="BD191" i="5"/>
  <c r="BE191" i="5" s="1"/>
  <c r="BD223" i="5"/>
  <c r="BE223" i="5" s="1"/>
  <c r="BD104" i="5"/>
  <c r="BE104" i="5" s="1"/>
  <c r="BD264" i="5"/>
  <c r="BE264" i="5" s="1"/>
  <c r="BD456" i="5"/>
  <c r="BE456" i="5" s="1"/>
  <c r="BD304" i="5"/>
  <c r="BE304" i="5" s="1"/>
  <c r="BD129" i="5"/>
  <c r="BE129" i="5" s="1"/>
  <c r="BD114" i="5"/>
  <c r="BE114" i="5" s="1"/>
  <c r="BD146" i="5"/>
  <c r="BE146" i="5" s="1"/>
  <c r="BD218" i="5"/>
  <c r="BE218" i="5" s="1"/>
  <c r="BD290" i="5"/>
  <c r="BE290" i="5" s="1"/>
  <c r="BD330" i="5"/>
  <c r="BE330" i="5" s="1"/>
  <c r="BD402" i="5"/>
  <c r="BE402" i="5" s="1"/>
  <c r="BD474" i="5"/>
  <c r="BE474" i="5" s="1"/>
  <c r="BD123" i="5"/>
  <c r="BE123" i="5" s="1"/>
  <c r="BD195" i="5"/>
  <c r="BE195" i="5" s="1"/>
  <c r="BD188" i="5"/>
  <c r="BE188" i="5" s="1"/>
  <c r="BD220" i="5"/>
  <c r="BE220" i="5" s="1"/>
  <c r="BD149" i="5"/>
  <c r="BE149" i="5" s="1"/>
  <c r="BD181" i="5"/>
  <c r="BE181" i="5" s="1"/>
  <c r="BD213" i="5"/>
  <c r="BE213" i="5" s="1"/>
  <c r="BD126" i="5"/>
  <c r="BE126" i="5" s="1"/>
  <c r="BD158" i="5"/>
  <c r="BE158" i="5" s="1"/>
  <c r="BD278" i="5"/>
  <c r="BE278" i="5" s="1"/>
  <c r="BD342" i="5"/>
  <c r="BE342" i="5" s="1"/>
  <c r="BD406" i="5"/>
  <c r="BE406" i="5" s="1"/>
  <c r="BD255" i="5"/>
  <c r="BE255" i="5" s="1"/>
  <c r="BD287" i="5"/>
  <c r="BE287" i="5" s="1"/>
  <c r="BD319" i="5"/>
  <c r="BE319" i="5" s="1"/>
  <c r="BD351" i="5"/>
  <c r="BE351" i="5" s="1"/>
  <c r="BD383" i="5"/>
  <c r="BE383" i="5" s="1"/>
  <c r="BD415" i="5"/>
  <c r="BE415" i="5" s="1"/>
  <c r="BD447" i="5"/>
  <c r="BE447" i="5" s="1"/>
  <c r="BD479" i="5"/>
  <c r="BE479" i="5" s="1"/>
  <c r="BD224" i="5"/>
  <c r="BE224" i="5" s="1"/>
  <c r="BD400" i="5"/>
  <c r="BE400" i="5" s="1"/>
  <c r="BD208" i="5"/>
  <c r="BE208" i="5" s="1"/>
  <c r="BD392" i="5"/>
  <c r="BE392" i="5" s="1"/>
  <c r="BD470" i="5"/>
  <c r="BE470" i="5" s="1"/>
  <c r="BD120" i="5"/>
  <c r="BE120" i="5" s="1"/>
  <c r="BD280" i="5"/>
  <c r="BE280" i="5" s="1"/>
  <c r="BD480" i="5"/>
  <c r="BE480" i="5" s="1"/>
  <c r="BD240" i="5"/>
  <c r="BE240" i="5" s="1"/>
  <c r="BD424" i="5"/>
  <c r="BE424" i="5" s="1"/>
  <c r="BD186" i="5"/>
  <c r="BE186" i="5" s="1"/>
  <c r="BD226" i="5"/>
  <c r="BE226" i="5" s="1"/>
  <c r="BD298" i="5"/>
  <c r="BE298" i="5" s="1"/>
  <c r="BD370" i="5"/>
  <c r="BE370" i="5" s="1"/>
  <c r="BD442" i="5"/>
  <c r="BE442" i="5" s="1"/>
  <c r="BD131" i="5"/>
  <c r="BE131" i="5" s="1"/>
  <c r="BD163" i="5"/>
  <c r="BE163" i="5" s="1"/>
  <c r="BD203" i="5"/>
  <c r="BE203" i="5" s="1"/>
  <c r="BD235" i="5"/>
  <c r="BE235" i="5" s="1"/>
  <c r="BD267" i="5"/>
  <c r="BE267" i="5" s="1"/>
  <c r="BD299" i="5"/>
  <c r="BE299" i="5" s="1"/>
  <c r="BD331" i="5"/>
  <c r="BE331" i="5" s="1"/>
  <c r="BD363" i="5"/>
  <c r="BE363" i="5" s="1"/>
  <c r="BD395" i="5"/>
  <c r="BE395" i="5" s="1"/>
  <c r="BD427" i="5"/>
  <c r="BE427" i="5" s="1"/>
  <c r="BD459" i="5"/>
  <c r="BE459" i="5" s="1"/>
  <c r="BD491" i="5"/>
  <c r="BE491" i="5" s="1"/>
  <c r="BD124" i="5"/>
  <c r="BE124" i="5" s="1"/>
  <c r="BD156" i="5"/>
  <c r="BE156" i="5" s="1"/>
  <c r="BD252" i="5"/>
  <c r="BE252" i="5" s="1"/>
  <c r="BD284" i="5"/>
  <c r="BE284" i="5" s="1"/>
  <c r="BD316" i="5"/>
  <c r="BE316" i="5" s="1"/>
  <c r="BD380" i="5"/>
  <c r="BE380" i="5" s="1"/>
  <c r="BD444" i="5"/>
  <c r="BE444" i="5" s="1"/>
  <c r="BD117" i="5"/>
  <c r="BE117" i="5" s="1"/>
  <c r="BD245" i="5"/>
  <c r="BE245" i="5" s="1"/>
  <c r="BD277" i="5"/>
  <c r="BE277" i="5" s="1"/>
  <c r="BD309" i="5"/>
  <c r="BE309" i="5" s="1"/>
  <c r="BD341" i="5"/>
  <c r="BE341" i="5" s="1"/>
  <c r="BD373" i="5"/>
  <c r="BE373" i="5" s="1"/>
  <c r="BD437" i="5"/>
  <c r="BE437" i="5" s="1"/>
  <c r="BD166" i="5"/>
  <c r="BE166" i="5" s="1"/>
  <c r="BD198" i="5"/>
  <c r="BE198" i="5" s="1"/>
  <c r="BD230" i="5"/>
  <c r="BE230" i="5" s="1"/>
  <c r="BD286" i="5"/>
  <c r="BE286" i="5" s="1"/>
  <c r="BD350" i="5"/>
  <c r="BE350" i="5" s="1"/>
  <c r="BD414" i="5"/>
  <c r="BE414" i="5" s="1"/>
  <c r="BD103" i="5"/>
  <c r="BE103" i="5" s="1"/>
  <c r="BD167" i="5"/>
  <c r="BE167" i="5" s="1"/>
  <c r="BD199" i="5"/>
  <c r="BE199" i="5" s="1"/>
  <c r="BD231" i="5"/>
  <c r="BE231" i="5" s="1"/>
  <c r="BD152" i="5"/>
  <c r="BE152" i="5" s="1"/>
  <c r="BD360" i="5"/>
  <c r="BE360" i="5" s="1"/>
  <c r="BD105" i="5"/>
  <c r="BE105" i="5" s="1"/>
  <c r="BD137" i="5"/>
  <c r="BE137" i="5" s="1"/>
  <c r="BD122" i="5"/>
  <c r="BE122" i="5" s="1"/>
  <c r="BD154" i="5"/>
  <c r="BE154" i="5" s="1"/>
  <c r="BD266" i="5"/>
  <c r="BE266" i="5" s="1"/>
  <c r="BD338" i="5"/>
  <c r="BE338" i="5" s="1"/>
  <c r="BD410" i="5"/>
  <c r="BE410" i="5" s="1"/>
  <c r="BD482" i="5"/>
  <c r="BE482" i="5" s="1"/>
  <c r="BD171" i="5"/>
  <c r="BE171" i="5" s="1"/>
  <c r="BD164" i="5"/>
  <c r="BE164" i="5" s="1"/>
  <c r="BD196" i="5"/>
  <c r="BE196" i="5" s="1"/>
  <c r="BD228" i="5"/>
  <c r="BE228" i="5" s="1"/>
  <c r="BD125" i="5"/>
  <c r="BE125" i="5" s="1"/>
  <c r="BD157" i="5"/>
  <c r="BE157" i="5" s="1"/>
  <c r="BD189" i="5"/>
  <c r="BE189" i="5" s="1"/>
  <c r="BD221" i="5"/>
  <c r="BE221" i="5" s="1"/>
  <c r="BD194" i="5"/>
  <c r="BE194" i="5" s="1"/>
  <c r="BD102" i="5"/>
  <c r="BE102" i="5" s="1"/>
  <c r="BD134" i="5"/>
  <c r="BE134" i="5" s="1"/>
  <c r="BD294" i="5"/>
  <c r="BE294" i="5" s="1"/>
  <c r="BD358" i="5"/>
  <c r="BE358" i="5" s="1"/>
  <c r="BD422" i="5"/>
  <c r="BE422" i="5" s="1"/>
  <c r="BD135" i="5"/>
  <c r="BE135" i="5" s="1"/>
  <c r="BD263" i="5"/>
  <c r="BE263" i="5" s="1"/>
  <c r="BD295" i="5"/>
  <c r="BE295" i="5" s="1"/>
  <c r="BD327" i="5"/>
  <c r="BE327" i="5" s="1"/>
  <c r="BD359" i="5"/>
  <c r="BE359" i="5" s="1"/>
  <c r="BD391" i="5"/>
  <c r="BE391" i="5" s="1"/>
  <c r="BD423" i="5"/>
  <c r="BE423" i="5" s="1"/>
  <c r="BD455" i="5"/>
  <c r="BE455" i="5" s="1"/>
  <c r="BD487" i="5"/>
  <c r="BE487" i="5" s="1"/>
  <c r="BD272" i="5"/>
  <c r="BE272" i="5" s="1"/>
  <c r="BD448" i="5"/>
  <c r="BE448" i="5" s="1"/>
  <c r="BD256" i="5"/>
  <c r="BE256" i="5" s="1"/>
  <c r="BD440" i="5"/>
  <c r="BE440" i="5" s="1"/>
  <c r="BD478" i="5"/>
  <c r="BE478" i="5" s="1"/>
  <c r="BD136" i="5"/>
  <c r="BE136" i="5" s="1"/>
  <c r="BD328" i="5"/>
  <c r="BE328" i="5" s="1"/>
  <c r="BD288" i="5"/>
  <c r="BE288" i="5" s="1"/>
  <c r="BD472" i="5"/>
  <c r="BE472" i="5" s="1"/>
  <c r="BD177" i="5"/>
  <c r="BE177" i="5" s="1"/>
  <c r="BD209" i="5"/>
  <c r="BE209" i="5" s="1"/>
  <c r="BD241" i="5"/>
  <c r="BE241" i="5" s="1"/>
  <c r="BD273" i="5"/>
  <c r="BE273" i="5" s="1"/>
  <c r="BD305" i="5"/>
  <c r="BE305" i="5" s="1"/>
  <c r="BD337" i="5"/>
  <c r="BE337" i="5" s="1"/>
  <c r="BD162" i="5"/>
  <c r="BE162" i="5" s="1"/>
  <c r="BD306" i="5"/>
  <c r="BE306" i="5" s="1"/>
  <c r="BD378" i="5"/>
  <c r="BE378" i="5" s="1"/>
  <c r="BD490" i="5"/>
  <c r="BE490" i="5" s="1"/>
  <c r="BD139" i="5"/>
  <c r="BE139" i="5" s="1"/>
  <c r="BD211" i="5"/>
  <c r="BE211" i="5" s="1"/>
  <c r="BD243" i="5"/>
  <c r="BE243" i="5" s="1"/>
  <c r="BD275" i="5"/>
  <c r="BE275" i="5" s="1"/>
  <c r="BD307" i="5"/>
  <c r="BE307" i="5" s="1"/>
  <c r="BD339" i="5"/>
  <c r="BE339" i="5" s="1"/>
  <c r="BD371" i="5"/>
  <c r="BE371" i="5" s="1"/>
  <c r="BD435" i="5"/>
  <c r="BE435" i="5" s="1"/>
  <c r="BD499" i="5"/>
  <c r="BE499" i="5" s="1"/>
  <c r="BD132" i="5"/>
  <c r="BE132" i="5" s="1"/>
  <c r="BD260" i="5"/>
  <c r="BE260" i="5" s="1"/>
  <c r="BD292" i="5"/>
  <c r="BE292" i="5" s="1"/>
  <c r="BD324" i="5"/>
  <c r="BE324" i="5" s="1"/>
  <c r="BD356" i="5"/>
  <c r="BE356" i="5" s="1"/>
  <c r="BD420" i="5"/>
  <c r="BE420" i="5" s="1"/>
  <c r="BD452" i="5"/>
  <c r="BE452" i="5" s="1"/>
  <c r="BD484" i="5"/>
  <c r="BE484" i="5" s="1"/>
  <c r="BD253" i="5"/>
  <c r="BE253" i="5" s="1"/>
  <c r="BD285" i="5"/>
  <c r="BE285" i="5" s="1"/>
  <c r="BD317" i="5"/>
  <c r="BE317" i="5" s="1"/>
  <c r="BD349" i="5"/>
  <c r="BE349" i="5" s="1"/>
  <c r="BD381" i="5"/>
  <c r="BE381" i="5" s="1"/>
  <c r="BD413" i="5"/>
  <c r="BE413" i="5" s="1"/>
  <c r="BD445" i="5"/>
  <c r="BE445" i="5" s="1"/>
  <c r="BD477" i="5"/>
  <c r="BE477" i="5" s="1"/>
  <c r="BD174" i="5"/>
  <c r="BE174" i="5" s="1"/>
  <c r="BD206" i="5"/>
  <c r="BE206" i="5" s="1"/>
  <c r="BD238" i="5"/>
  <c r="BE238" i="5" s="1"/>
  <c r="BD302" i="5"/>
  <c r="BE302" i="5" s="1"/>
  <c r="BD366" i="5"/>
  <c r="BE366" i="5" s="1"/>
  <c r="BD430" i="5"/>
  <c r="BE430" i="5" s="1"/>
  <c r="BD143" i="5"/>
  <c r="BE143" i="5" s="1"/>
  <c r="BD207" i="5"/>
  <c r="BE207" i="5" s="1"/>
  <c r="BD176" i="5"/>
  <c r="BE176" i="5" s="1"/>
  <c r="BD368" i="5"/>
  <c r="BE368" i="5" s="1"/>
  <c r="BD200" i="5"/>
  <c r="BE200" i="5" s="1"/>
  <c r="BD144" i="5"/>
  <c r="BE144" i="5" s="1"/>
  <c r="AS100" i="5"/>
  <c r="AU75" i="5"/>
  <c r="AS14" i="5"/>
  <c r="AU74" i="5"/>
  <c r="AS4" i="5"/>
  <c r="AU7" i="5"/>
  <c r="AN12" i="5"/>
  <c r="AN4" i="5"/>
  <c r="AN98" i="5"/>
  <c r="AN90" i="5"/>
  <c r="AN82" i="5"/>
  <c r="AN74" i="5"/>
  <c r="AN66" i="5"/>
  <c r="AN58" i="5"/>
  <c r="AN50" i="5"/>
  <c r="AN42" i="5"/>
  <c r="AN34" i="5"/>
  <c r="AN26" i="5"/>
  <c r="AN16" i="5"/>
  <c r="AN8" i="5"/>
  <c r="AN94" i="5"/>
  <c r="AN86" i="5"/>
  <c r="AN78" i="5"/>
  <c r="AN70" i="5"/>
  <c r="AN62" i="5"/>
  <c r="AN54" i="5"/>
  <c r="AN46" i="5"/>
  <c r="AN38" i="5"/>
  <c r="AN30" i="5"/>
  <c r="AN22" i="5"/>
  <c r="AN85" i="5"/>
  <c r="AN61" i="5"/>
  <c r="AN29" i="5"/>
  <c r="AN77" i="5"/>
  <c r="AN53" i="5"/>
  <c r="AN37" i="5"/>
  <c r="AN93" i="5"/>
  <c r="AN69" i="5"/>
  <c r="AN45" i="5"/>
  <c r="AN21" i="5"/>
  <c r="AN13" i="5"/>
  <c r="AN5" i="5"/>
  <c r="AN99" i="5"/>
  <c r="AN91" i="5"/>
  <c r="AN83" i="5"/>
  <c r="AN75" i="5"/>
  <c r="AN67" i="5"/>
  <c r="AN59" i="5"/>
  <c r="AN51" i="5"/>
  <c r="AN43" i="5"/>
  <c r="AN35" i="5"/>
  <c r="AN27" i="5"/>
  <c r="AT7" i="4"/>
  <c r="AN97" i="5"/>
  <c r="AN89" i="5"/>
  <c r="AN81" i="5"/>
  <c r="AN73" i="5"/>
  <c r="AN65" i="5"/>
  <c r="AN57" i="5"/>
  <c r="AN49" i="5"/>
  <c r="AN41" i="5"/>
  <c r="AN33" i="5"/>
  <c r="AN25" i="5"/>
  <c r="AN17" i="5"/>
  <c r="AN9" i="5"/>
  <c r="AN95" i="5"/>
  <c r="AN87" i="5"/>
  <c r="AN79" i="5"/>
  <c r="AN71" i="5"/>
  <c r="AN63" i="5"/>
  <c r="AN55" i="5"/>
  <c r="AN47" i="5"/>
  <c r="AN39" i="5"/>
  <c r="AN31" i="5"/>
  <c r="AN23" i="5"/>
  <c r="AN7" i="5"/>
  <c r="AN15" i="5"/>
  <c r="AN14" i="5"/>
  <c r="AN6" i="5"/>
  <c r="AN100" i="5"/>
  <c r="AN92" i="5"/>
  <c r="AN84" i="5"/>
  <c r="AN76" i="5"/>
  <c r="AN68" i="5"/>
  <c r="AN60" i="5"/>
  <c r="AN52" i="5"/>
  <c r="AN44" i="5"/>
  <c r="AN36" i="5"/>
  <c r="AN28" i="5"/>
  <c r="AN20" i="5"/>
  <c r="AN11" i="5"/>
  <c r="AN19" i="5"/>
  <c r="AN3" i="5"/>
  <c r="AN18" i="5"/>
  <c r="AN10" i="5"/>
  <c r="AN2" i="5"/>
  <c r="AN96" i="5"/>
  <c r="AN88" i="5"/>
  <c r="AN80" i="5"/>
  <c r="AN72" i="5"/>
  <c r="AN64" i="5"/>
  <c r="AN56" i="5"/>
  <c r="AN48" i="5"/>
  <c r="AN40" i="5"/>
  <c r="AN32" i="5"/>
  <c r="AN24" i="5"/>
  <c r="AT4" i="4"/>
  <c r="BL18" i="4"/>
  <c r="BL13" i="4"/>
  <c r="AW4" i="4"/>
  <c r="AW30" i="4"/>
  <c r="AW94" i="4"/>
  <c r="AW98" i="4"/>
  <c r="AT50" i="4"/>
  <c r="AW53" i="4"/>
  <c r="AT58" i="4"/>
  <c r="AW54" i="4"/>
  <c r="AW69" i="4"/>
  <c r="AW62" i="4"/>
  <c r="AW10" i="4"/>
  <c r="AW85" i="4"/>
  <c r="AT26" i="4"/>
  <c r="AT90" i="4"/>
  <c r="AW78" i="4"/>
  <c r="AW82" i="4"/>
  <c r="AW93" i="4"/>
  <c r="AW86" i="4"/>
  <c r="AW90" i="4"/>
  <c r="AT6" i="4"/>
  <c r="AT42" i="4"/>
  <c r="AT95" i="4"/>
  <c r="AT55" i="4"/>
  <c r="AT74" i="4"/>
  <c r="BC33" i="4"/>
  <c r="S63" i="4"/>
  <c r="AN63" i="4" s="1"/>
  <c r="BI63" i="4" s="1"/>
  <c r="S75" i="4"/>
  <c r="AZ96" i="5"/>
  <c r="BA97" i="5"/>
  <c r="P52" i="4"/>
  <c r="AK52" i="4" s="1"/>
  <c r="BF52" i="4" s="1"/>
  <c r="BE100" i="4"/>
  <c r="AY100" i="5" s="1"/>
  <c r="BC13" i="4"/>
  <c r="P16" i="4"/>
  <c r="P8" i="4"/>
  <c r="AY88" i="5"/>
  <c r="BA94" i="5"/>
  <c r="P5" i="4"/>
  <c r="S19" i="4"/>
  <c r="P13" i="4"/>
  <c r="P15" i="4"/>
  <c r="S8" i="4"/>
  <c r="BC6" i="4"/>
  <c r="P19" i="4"/>
  <c r="P11" i="4"/>
  <c r="S15" i="4"/>
  <c r="BB75" i="4"/>
  <c r="AW75" i="5" s="1"/>
  <c r="S20" i="4"/>
  <c r="S12" i="4"/>
  <c r="S4" i="4"/>
  <c r="P17" i="4"/>
  <c r="P9" i="4"/>
  <c r="S13" i="4"/>
  <c r="AZ95" i="5"/>
  <c r="S17" i="4"/>
  <c r="BC10" i="4"/>
  <c r="S9" i="4"/>
  <c r="BC17" i="4"/>
  <c r="BC9" i="4"/>
  <c r="BC19" i="4"/>
  <c r="BC11" i="4"/>
  <c r="S18" i="4"/>
  <c r="S10" i="4"/>
  <c r="P20" i="4"/>
  <c r="P12" i="4"/>
  <c r="P4" i="4"/>
  <c r="P6" i="4"/>
  <c r="S11" i="4"/>
  <c r="P18" i="4"/>
  <c r="P10" i="4"/>
  <c r="BC12" i="4"/>
  <c r="BC20" i="4"/>
  <c r="S16" i="4"/>
  <c r="BA3" i="4"/>
  <c r="AV3" i="5" s="1"/>
  <c r="BA37" i="5"/>
  <c r="BC16" i="4"/>
  <c r="S6" i="4"/>
  <c r="BC15" i="4"/>
  <c r="S5" i="4"/>
  <c r="P3" i="4"/>
  <c r="BA29" i="5"/>
  <c r="AZ91" i="5"/>
  <c r="BA82" i="5"/>
  <c r="AY82" i="5"/>
  <c r="AY49" i="5"/>
  <c r="AY87" i="5"/>
  <c r="BA31" i="5"/>
  <c r="BA77" i="5"/>
  <c r="AY62" i="5"/>
  <c r="AY46" i="5"/>
  <c r="BA71" i="5"/>
  <c r="AY84" i="5"/>
  <c r="AY44" i="5"/>
  <c r="BA62" i="5"/>
  <c r="AY91" i="5"/>
  <c r="AY83" i="5"/>
  <c r="AY27" i="5"/>
  <c r="AY41" i="5"/>
  <c r="BA7" i="4"/>
  <c r="AV7" i="5" s="1"/>
  <c r="BA60" i="5"/>
  <c r="BA44" i="5"/>
  <c r="BA59" i="5"/>
  <c r="BA43" i="5"/>
  <c r="AY81" i="5"/>
  <c r="AY53" i="5"/>
  <c r="AY21" i="5"/>
  <c r="AY68" i="5"/>
  <c r="AY67" i="5"/>
  <c r="AY35" i="5"/>
  <c r="AY42" i="5"/>
  <c r="BA83" i="5"/>
  <c r="AY92" i="5"/>
  <c r="BA54" i="5"/>
  <c r="AY90" i="5"/>
  <c r="AY26" i="5"/>
  <c r="AY25" i="5"/>
  <c r="AY64" i="5"/>
  <c r="AY63" i="5"/>
  <c r="AY22" i="5"/>
  <c r="S75" i="5"/>
  <c r="S4" i="5"/>
  <c r="BL4" i="4" s="1"/>
  <c r="BA9" i="4"/>
  <c r="AV9" i="5" s="1"/>
  <c r="BA79" i="4"/>
  <c r="AV79" i="5" s="1"/>
  <c r="BA23" i="4"/>
  <c r="AV23" i="5" s="1"/>
  <c r="BB55" i="4"/>
  <c r="AW55" i="5" s="1"/>
  <c r="BA19" i="4"/>
  <c r="AV19" i="5" s="1"/>
  <c r="BA10" i="4"/>
  <c r="AV10" i="5" s="1"/>
  <c r="BB17" i="4"/>
  <c r="AW17" i="5" s="1"/>
  <c r="BB9" i="4"/>
  <c r="AW9" i="5" s="1"/>
  <c r="BA96" i="4"/>
  <c r="AV96" i="5" s="1"/>
  <c r="BA88" i="4"/>
  <c r="AV88" i="5" s="1"/>
  <c r="BA80" i="4"/>
  <c r="AV80" i="5" s="1"/>
  <c r="BA72" i="4"/>
  <c r="AV72" i="5" s="1"/>
  <c r="BA64" i="4"/>
  <c r="AV64" i="5" s="1"/>
  <c r="BA56" i="4"/>
  <c r="AV56" i="5" s="1"/>
  <c r="BA48" i="4"/>
  <c r="AV48" i="5" s="1"/>
  <c r="BA40" i="4"/>
  <c r="AV40" i="5" s="1"/>
  <c r="BA32" i="4"/>
  <c r="AV32" i="5" s="1"/>
  <c r="BA24" i="4"/>
  <c r="AV24" i="5" s="1"/>
  <c r="BB96" i="4"/>
  <c r="AW96" i="5" s="1"/>
  <c r="BB88" i="4"/>
  <c r="AW88" i="5" s="1"/>
  <c r="BB80" i="4"/>
  <c r="AW80" i="5" s="1"/>
  <c r="BB72" i="4"/>
  <c r="AW72" i="5" s="1"/>
  <c r="BB64" i="4"/>
  <c r="AW64" i="5" s="1"/>
  <c r="BB56" i="4"/>
  <c r="AW56" i="5" s="1"/>
  <c r="BB48" i="4"/>
  <c r="AW48" i="5" s="1"/>
  <c r="BB40" i="4"/>
  <c r="AW40" i="5" s="1"/>
  <c r="BB32" i="4"/>
  <c r="AW32" i="5" s="1"/>
  <c r="BB24" i="4"/>
  <c r="AW24" i="5" s="1"/>
  <c r="BA94" i="4"/>
  <c r="AV94" i="5" s="1"/>
  <c r="BA86" i="4"/>
  <c r="AV86" i="5" s="1"/>
  <c r="BA78" i="4"/>
  <c r="AV78" i="5" s="1"/>
  <c r="BA70" i="4"/>
  <c r="AV70" i="5" s="1"/>
  <c r="BA62" i="4"/>
  <c r="AV62" i="5" s="1"/>
  <c r="BA54" i="4"/>
  <c r="AV54" i="5" s="1"/>
  <c r="BA46" i="4"/>
  <c r="AV46" i="5" s="1"/>
  <c r="BA38" i="4"/>
  <c r="AV38" i="5" s="1"/>
  <c r="BA30" i="4"/>
  <c r="AV30" i="5" s="1"/>
  <c r="BA22" i="4"/>
  <c r="AV22" i="5" s="1"/>
  <c r="BB94" i="4"/>
  <c r="AW94" i="5" s="1"/>
  <c r="BB86" i="4"/>
  <c r="AW86" i="5" s="1"/>
  <c r="BB78" i="4"/>
  <c r="AW78" i="5" s="1"/>
  <c r="BB70" i="4"/>
  <c r="AW70" i="5" s="1"/>
  <c r="BB62" i="4"/>
  <c r="AW62" i="5" s="1"/>
  <c r="BB54" i="4"/>
  <c r="AW54" i="5" s="1"/>
  <c r="BB46" i="4"/>
  <c r="AW46" i="5" s="1"/>
  <c r="BB38" i="4"/>
  <c r="AW38" i="5" s="1"/>
  <c r="BB30" i="4"/>
  <c r="AW30" i="5" s="1"/>
  <c r="BB22" i="4"/>
  <c r="AW22" i="5" s="1"/>
  <c r="BA18" i="4"/>
  <c r="AV18" i="5" s="1"/>
  <c r="BA63" i="4"/>
  <c r="AV63" i="5" s="1"/>
  <c r="BB95" i="4"/>
  <c r="AW95" i="5" s="1"/>
  <c r="BB71" i="4"/>
  <c r="AW71" i="5" s="1"/>
  <c r="BB39" i="4"/>
  <c r="AW39" i="5" s="1"/>
  <c r="BB31" i="4"/>
  <c r="AW31" i="5" s="1"/>
  <c r="BB23" i="4"/>
  <c r="AW23" i="5" s="1"/>
  <c r="BA16" i="4"/>
  <c r="AV16" i="5" s="1"/>
  <c r="BA6" i="4"/>
  <c r="AV6" i="5" s="1"/>
  <c r="BB14" i="4"/>
  <c r="AW14" i="5" s="1"/>
  <c r="BB6" i="4"/>
  <c r="AW6" i="5" s="1"/>
  <c r="BA93" i="4"/>
  <c r="AV93" i="5" s="1"/>
  <c r="BA85" i="4"/>
  <c r="AV85" i="5" s="1"/>
  <c r="BA77" i="4"/>
  <c r="AV77" i="5" s="1"/>
  <c r="BA69" i="4"/>
  <c r="AV69" i="5" s="1"/>
  <c r="BA61" i="4"/>
  <c r="AV61" i="5" s="1"/>
  <c r="BA53" i="4"/>
  <c r="AV53" i="5" s="1"/>
  <c r="BA45" i="4"/>
  <c r="AV45" i="5" s="1"/>
  <c r="BA37" i="4"/>
  <c r="AV37" i="5" s="1"/>
  <c r="BA29" i="4"/>
  <c r="AV29" i="5" s="1"/>
  <c r="BA21" i="4"/>
  <c r="AV21" i="5" s="1"/>
  <c r="BB93" i="4"/>
  <c r="AW93" i="5" s="1"/>
  <c r="BB85" i="4"/>
  <c r="AW85" i="5" s="1"/>
  <c r="BB77" i="4"/>
  <c r="AW77" i="5" s="1"/>
  <c r="BB69" i="4"/>
  <c r="AW69" i="5" s="1"/>
  <c r="BB61" i="4"/>
  <c r="AW61" i="5" s="1"/>
  <c r="BB53" i="4"/>
  <c r="AW53" i="5" s="1"/>
  <c r="BB45" i="4"/>
  <c r="AW45" i="5" s="1"/>
  <c r="BB37" i="4"/>
  <c r="AW37" i="5" s="1"/>
  <c r="BB29" i="4"/>
  <c r="AW29" i="5" s="1"/>
  <c r="BB21" i="4"/>
  <c r="AW21" i="5" s="1"/>
  <c r="BB16" i="4"/>
  <c r="AW16" i="5" s="1"/>
  <c r="BA87" i="4"/>
  <c r="AV87" i="5" s="1"/>
  <c r="BA31" i="4"/>
  <c r="AV31" i="5" s="1"/>
  <c r="BB47" i="4"/>
  <c r="AW47" i="5" s="1"/>
  <c r="BA5" i="4"/>
  <c r="AV5" i="5" s="1"/>
  <c r="BA92" i="4"/>
  <c r="AV92" i="5" s="1"/>
  <c r="BA84" i="4"/>
  <c r="AV84" i="5" s="1"/>
  <c r="BA76" i="4"/>
  <c r="AV76" i="5" s="1"/>
  <c r="BA68" i="4"/>
  <c r="AV68" i="5" s="1"/>
  <c r="BA60" i="4"/>
  <c r="AV60" i="5" s="1"/>
  <c r="BA52" i="4"/>
  <c r="AV52" i="5" s="1"/>
  <c r="BA44" i="4"/>
  <c r="AV44" i="5" s="1"/>
  <c r="BA36" i="4"/>
  <c r="AV36" i="5" s="1"/>
  <c r="BA28" i="4"/>
  <c r="AV28" i="5" s="1"/>
  <c r="BB100" i="4"/>
  <c r="AW100" i="5" s="1"/>
  <c r="BB92" i="4"/>
  <c r="AW92" i="5" s="1"/>
  <c r="BB84" i="4"/>
  <c r="AW84" i="5" s="1"/>
  <c r="BB76" i="4"/>
  <c r="AW76" i="5" s="1"/>
  <c r="BB68" i="4"/>
  <c r="AW68" i="5" s="1"/>
  <c r="BB60" i="4"/>
  <c r="AW60" i="5" s="1"/>
  <c r="BB52" i="4"/>
  <c r="AW52" i="5" s="1"/>
  <c r="BB44" i="4"/>
  <c r="AW44" i="5" s="1"/>
  <c r="BB36" i="4"/>
  <c r="AW36" i="5" s="1"/>
  <c r="BB28" i="4"/>
  <c r="AW28" i="5" s="1"/>
  <c r="BA55" i="4"/>
  <c r="AV55" i="5" s="1"/>
  <c r="BB87" i="4"/>
  <c r="AW87" i="5" s="1"/>
  <c r="BB7" i="4"/>
  <c r="AW7" i="5" s="1"/>
  <c r="BB5" i="4"/>
  <c r="AW5" i="5" s="1"/>
  <c r="BA13" i="4"/>
  <c r="AV13" i="5" s="1"/>
  <c r="BB20" i="4"/>
  <c r="AW20" i="5" s="1"/>
  <c r="BB12" i="4"/>
  <c r="AW12" i="5" s="1"/>
  <c r="BA99" i="4"/>
  <c r="AV99" i="5" s="1"/>
  <c r="BA91" i="4"/>
  <c r="AV91" i="5" s="1"/>
  <c r="BA83" i="4"/>
  <c r="AV83" i="5" s="1"/>
  <c r="BA67" i="4"/>
  <c r="AV67" i="5" s="1"/>
  <c r="BA59" i="4"/>
  <c r="AV59" i="5" s="1"/>
  <c r="BA51" i="4"/>
  <c r="AV51" i="5" s="1"/>
  <c r="BA43" i="4"/>
  <c r="AV43" i="5" s="1"/>
  <c r="BA35" i="4"/>
  <c r="AV35" i="5" s="1"/>
  <c r="BA27" i="4"/>
  <c r="AV27" i="5" s="1"/>
  <c r="BB99" i="4"/>
  <c r="AW99" i="5" s="1"/>
  <c r="BB91" i="4"/>
  <c r="AW91" i="5" s="1"/>
  <c r="BB83" i="4"/>
  <c r="AW83" i="5" s="1"/>
  <c r="BB67" i="4"/>
  <c r="AW67" i="5" s="1"/>
  <c r="BB59" i="4"/>
  <c r="AW59" i="5" s="1"/>
  <c r="BB51" i="4"/>
  <c r="AW51" i="5" s="1"/>
  <c r="BB43" i="4"/>
  <c r="AW43" i="5" s="1"/>
  <c r="BB35" i="4"/>
  <c r="AW35" i="5" s="1"/>
  <c r="BB27" i="4"/>
  <c r="AW27" i="5" s="1"/>
  <c r="BA95" i="4"/>
  <c r="AV95" i="5" s="1"/>
  <c r="BA47" i="4"/>
  <c r="AV47" i="5" s="1"/>
  <c r="BB79" i="4"/>
  <c r="AW79" i="5" s="1"/>
  <c r="BA17" i="4"/>
  <c r="AV17" i="5" s="1"/>
  <c r="BB15" i="4"/>
  <c r="AW15" i="5" s="1"/>
  <c r="BA15" i="4"/>
  <c r="AV15" i="5" s="1"/>
  <c r="BA12" i="4"/>
  <c r="AV12" i="5" s="1"/>
  <c r="BB19" i="4"/>
  <c r="AW19" i="5" s="1"/>
  <c r="BB11" i="4"/>
  <c r="AW11" i="5" s="1"/>
  <c r="BA98" i="4"/>
  <c r="AV98" i="5" s="1"/>
  <c r="BA90" i="4"/>
  <c r="AV90" i="5" s="1"/>
  <c r="BA82" i="4"/>
  <c r="AV82" i="5" s="1"/>
  <c r="BA74" i="4"/>
  <c r="AV74" i="5" s="1"/>
  <c r="BA66" i="4"/>
  <c r="AV66" i="5" s="1"/>
  <c r="BA58" i="4"/>
  <c r="AV58" i="5" s="1"/>
  <c r="BA50" i="4"/>
  <c r="AV50" i="5" s="1"/>
  <c r="BA42" i="4"/>
  <c r="AV42" i="5" s="1"/>
  <c r="BA34" i="4"/>
  <c r="AV34" i="5" s="1"/>
  <c r="BA26" i="4"/>
  <c r="AV26" i="5" s="1"/>
  <c r="BB98" i="4"/>
  <c r="AW98" i="5" s="1"/>
  <c r="BB90" i="4"/>
  <c r="AW90" i="5" s="1"/>
  <c r="BB82" i="4"/>
  <c r="AW82" i="5" s="1"/>
  <c r="BB74" i="4"/>
  <c r="AW74" i="5" s="1"/>
  <c r="BB66" i="4"/>
  <c r="AW66" i="5" s="1"/>
  <c r="BB58" i="4"/>
  <c r="AW58" i="5" s="1"/>
  <c r="BB50" i="4"/>
  <c r="AW50" i="5" s="1"/>
  <c r="BB42" i="4"/>
  <c r="AW42" i="5" s="1"/>
  <c r="BB34" i="4"/>
  <c r="AW34" i="5" s="1"/>
  <c r="BB26" i="4"/>
  <c r="AW26" i="5" s="1"/>
  <c r="BB8" i="4"/>
  <c r="AW8" i="5" s="1"/>
  <c r="BA71" i="4"/>
  <c r="AV71" i="5" s="1"/>
  <c r="BA39" i="4"/>
  <c r="AV39" i="5" s="1"/>
  <c r="BB63" i="4"/>
  <c r="AW63" i="5" s="1"/>
  <c r="BA8" i="4"/>
  <c r="AV8" i="5" s="1"/>
  <c r="BB13" i="4"/>
  <c r="AW13" i="5" s="1"/>
  <c r="BA20" i="4"/>
  <c r="AV20" i="5" s="1"/>
  <c r="BA11" i="4"/>
  <c r="AV11" i="5" s="1"/>
  <c r="BB18" i="4"/>
  <c r="AW18" i="5" s="1"/>
  <c r="BB10" i="4"/>
  <c r="AW10" i="5" s="1"/>
  <c r="BA97" i="4"/>
  <c r="AV97" i="5" s="1"/>
  <c r="BA89" i="4"/>
  <c r="AV89" i="5" s="1"/>
  <c r="BA81" i="4"/>
  <c r="AV81" i="5" s="1"/>
  <c r="BA73" i="4"/>
  <c r="AV73" i="5" s="1"/>
  <c r="BA65" i="4"/>
  <c r="AV65" i="5" s="1"/>
  <c r="BA57" i="4"/>
  <c r="AV57" i="5" s="1"/>
  <c r="BA49" i="4"/>
  <c r="AV49" i="5" s="1"/>
  <c r="BA41" i="4"/>
  <c r="AV41" i="5" s="1"/>
  <c r="BA33" i="4"/>
  <c r="AV33" i="5" s="1"/>
  <c r="BA25" i="4"/>
  <c r="AV25" i="5" s="1"/>
  <c r="BB97" i="4"/>
  <c r="AW97" i="5" s="1"/>
  <c r="BB89" i="4"/>
  <c r="AW89" i="5" s="1"/>
  <c r="BB81" i="4"/>
  <c r="AW81" i="5" s="1"/>
  <c r="BB73" i="4"/>
  <c r="AW73" i="5" s="1"/>
  <c r="BB65" i="4"/>
  <c r="AW65" i="5" s="1"/>
  <c r="BB57" i="4"/>
  <c r="AW57" i="5" s="1"/>
  <c r="BB49" i="4"/>
  <c r="AW49" i="5" s="1"/>
  <c r="BB41" i="4"/>
  <c r="AW41" i="5" s="1"/>
  <c r="BB33" i="4"/>
  <c r="AW33" i="5" s="1"/>
  <c r="BB25" i="4"/>
  <c r="AW25" i="5" s="1"/>
  <c r="BD7" i="4"/>
  <c r="AX7" i="5" s="1"/>
  <c r="AY99" i="5"/>
  <c r="AY98" i="5"/>
  <c r="AY74" i="5"/>
  <c r="BA28" i="5"/>
  <c r="AY73" i="5"/>
  <c r="AY33" i="5"/>
  <c r="AY39" i="5"/>
  <c r="AY38" i="5"/>
  <c r="P100" i="5"/>
  <c r="AY61" i="5"/>
  <c r="BA55" i="5"/>
  <c r="BB4" i="4"/>
  <c r="AW4" i="5" s="1"/>
  <c r="A4" i="6"/>
  <c r="BA51" i="5"/>
  <c r="AY72" i="5"/>
  <c r="AZ89" i="5"/>
  <c r="BA50" i="5"/>
  <c r="BA26" i="5"/>
  <c r="BA92" i="5"/>
  <c r="AY95" i="5"/>
  <c r="AZ88" i="5"/>
  <c r="AY94" i="5"/>
  <c r="AY78" i="5"/>
  <c r="AY70" i="5"/>
  <c r="AZ87" i="5"/>
  <c r="BA88" i="5"/>
  <c r="AY77" i="5"/>
  <c r="AY29" i="5"/>
  <c r="BA87" i="5"/>
  <c r="BD84" i="4"/>
  <c r="AX84" i="5" s="1"/>
  <c r="BD35" i="4"/>
  <c r="AX35" i="5" s="1"/>
  <c r="BH3" i="4"/>
  <c r="BA3" i="5" s="1"/>
  <c r="BD6" i="4"/>
  <c r="AX6" i="5" s="1"/>
  <c r="BD15" i="4"/>
  <c r="AX15" i="5" s="1"/>
  <c r="BD5" i="4"/>
  <c r="AX5" i="5" s="1"/>
  <c r="BE4" i="4"/>
  <c r="AY4" i="5" s="1"/>
  <c r="S7" i="5"/>
  <c r="AQ7" i="4" s="1"/>
  <c r="AY57" i="5"/>
  <c r="BA75" i="5"/>
  <c r="BA67" i="5"/>
  <c r="BA27" i="5"/>
  <c r="BD93" i="4"/>
  <c r="AX93" i="5" s="1"/>
  <c r="BD85" i="4"/>
  <c r="AX85" i="5" s="1"/>
  <c r="BD77" i="4"/>
  <c r="AX77" i="5" s="1"/>
  <c r="BD68" i="4"/>
  <c r="AX68" i="5" s="1"/>
  <c r="BD60" i="4"/>
  <c r="AX60" i="5" s="1"/>
  <c r="BD52" i="4"/>
  <c r="AX52" i="5" s="1"/>
  <c r="BD44" i="4"/>
  <c r="AX44" i="5" s="1"/>
  <c r="BD36" i="4"/>
  <c r="AX36" i="5" s="1"/>
  <c r="BD28" i="4"/>
  <c r="AX28" i="5" s="1"/>
  <c r="BE75" i="4"/>
  <c r="AY75" i="5" s="1"/>
  <c r="BD43" i="4"/>
  <c r="AX43" i="5" s="1"/>
  <c r="AY71" i="5"/>
  <c r="BA49" i="5"/>
  <c r="BA25" i="5"/>
  <c r="BD99" i="4"/>
  <c r="AX99" i="5" s="1"/>
  <c r="BD91" i="4"/>
  <c r="AX91" i="5" s="1"/>
  <c r="BD83" i="4"/>
  <c r="AX83" i="5" s="1"/>
  <c r="BD74" i="4"/>
  <c r="AX74" i="5" s="1"/>
  <c r="BD66" i="4"/>
  <c r="AX66" i="5" s="1"/>
  <c r="BD58" i="4"/>
  <c r="AX58" i="5" s="1"/>
  <c r="BD50" i="4"/>
  <c r="AX50" i="5" s="1"/>
  <c r="BD42" i="4"/>
  <c r="AX42" i="5" s="1"/>
  <c r="BD34" i="4"/>
  <c r="AX34" i="5" s="1"/>
  <c r="BD26" i="4"/>
  <c r="AX26" i="5" s="1"/>
  <c r="BD92" i="4"/>
  <c r="AX92" i="5" s="1"/>
  <c r="BD11" i="4"/>
  <c r="AX11" i="5" s="1"/>
  <c r="AY30" i="5"/>
  <c r="BA24" i="5"/>
  <c r="BD98" i="4"/>
  <c r="AX98" i="5" s="1"/>
  <c r="BD90" i="4"/>
  <c r="AX90" i="5" s="1"/>
  <c r="BD82" i="4"/>
  <c r="AX82" i="5" s="1"/>
  <c r="BD73" i="4"/>
  <c r="AX73" i="5" s="1"/>
  <c r="BD65" i="4"/>
  <c r="AX65" i="5" s="1"/>
  <c r="BD57" i="4"/>
  <c r="AX57" i="5" s="1"/>
  <c r="BD49" i="4"/>
  <c r="AX49" i="5" s="1"/>
  <c r="BD41" i="4"/>
  <c r="AX41" i="5" s="1"/>
  <c r="BD33" i="4"/>
  <c r="AX33" i="5" s="1"/>
  <c r="BD25" i="4"/>
  <c r="AX25" i="5" s="1"/>
  <c r="BD59" i="4"/>
  <c r="AX59" i="5" s="1"/>
  <c r="BD19" i="4"/>
  <c r="AX19" i="5" s="1"/>
  <c r="BD10" i="4"/>
  <c r="AX10" i="5" s="1"/>
  <c r="AY93" i="5"/>
  <c r="AY37" i="5"/>
  <c r="BD97" i="4"/>
  <c r="AX97" i="5" s="1"/>
  <c r="BD89" i="4"/>
  <c r="AX89" i="5" s="1"/>
  <c r="BD81" i="4"/>
  <c r="AX81" i="5" s="1"/>
  <c r="BD72" i="4"/>
  <c r="AX72" i="5" s="1"/>
  <c r="BD64" i="4"/>
  <c r="AX64" i="5" s="1"/>
  <c r="BD56" i="4"/>
  <c r="AX56" i="5" s="1"/>
  <c r="BD48" i="4"/>
  <c r="AX48" i="5" s="1"/>
  <c r="BD40" i="4"/>
  <c r="AX40" i="5" s="1"/>
  <c r="BD32" i="4"/>
  <c r="AX32" i="5" s="1"/>
  <c r="BD24" i="4"/>
  <c r="AX24" i="5" s="1"/>
  <c r="BE14" i="4"/>
  <c r="AY14" i="5" s="1"/>
  <c r="BD67" i="4"/>
  <c r="AX67" i="5" s="1"/>
  <c r="BD12" i="4"/>
  <c r="AX12" i="5" s="1"/>
  <c r="BD18" i="4"/>
  <c r="AX18" i="5" s="1"/>
  <c r="BD9" i="4"/>
  <c r="AX9" i="5" s="1"/>
  <c r="BE7" i="4"/>
  <c r="AY7" i="5" s="1"/>
  <c r="AY60" i="5"/>
  <c r="BD96" i="4"/>
  <c r="AX96" i="5" s="1"/>
  <c r="BD88" i="4"/>
  <c r="AX88" i="5" s="1"/>
  <c r="BD80" i="4"/>
  <c r="AX80" i="5" s="1"/>
  <c r="BD71" i="4"/>
  <c r="AX71" i="5" s="1"/>
  <c r="BD63" i="4"/>
  <c r="AX63" i="5" s="1"/>
  <c r="BD55" i="4"/>
  <c r="AX55" i="5" s="1"/>
  <c r="BD47" i="4"/>
  <c r="AX47" i="5" s="1"/>
  <c r="BD39" i="4"/>
  <c r="AX39" i="5" s="1"/>
  <c r="BD31" i="4"/>
  <c r="AX31" i="5" s="1"/>
  <c r="BD23" i="4"/>
  <c r="AX23" i="5" s="1"/>
  <c r="BD76" i="4"/>
  <c r="AX76" i="5" s="1"/>
  <c r="BD27" i="4"/>
  <c r="AX27" i="5" s="1"/>
  <c r="BD20" i="4"/>
  <c r="AX20" i="5" s="1"/>
  <c r="BD17" i="4"/>
  <c r="AX17" i="5" s="1"/>
  <c r="BD8" i="4"/>
  <c r="AX8" i="5" s="1"/>
  <c r="AY59" i="5"/>
  <c r="BA85" i="5"/>
  <c r="BA53" i="5"/>
  <c r="BD95" i="4"/>
  <c r="AX95" i="5" s="1"/>
  <c r="BD87" i="4"/>
  <c r="AX87" i="5" s="1"/>
  <c r="BD79" i="4"/>
  <c r="AX79" i="5" s="1"/>
  <c r="BD70" i="4"/>
  <c r="AX70" i="5" s="1"/>
  <c r="BD62" i="4"/>
  <c r="AX62" i="5" s="1"/>
  <c r="BD54" i="4"/>
  <c r="AX54" i="5" s="1"/>
  <c r="BD46" i="4"/>
  <c r="AX46" i="5" s="1"/>
  <c r="BD38" i="4"/>
  <c r="AX38" i="5" s="1"/>
  <c r="BD30" i="4"/>
  <c r="AX30" i="5" s="1"/>
  <c r="BD22" i="4"/>
  <c r="AX22" i="5" s="1"/>
  <c r="BD13" i="4"/>
  <c r="AX13" i="5" s="1"/>
  <c r="BD51" i="4"/>
  <c r="AX51" i="5" s="1"/>
  <c r="BD16" i="4"/>
  <c r="AX16" i="5" s="1"/>
  <c r="AY58" i="5"/>
  <c r="AY34" i="5"/>
  <c r="BD94" i="4"/>
  <c r="AX94" i="5" s="1"/>
  <c r="BD86" i="4"/>
  <c r="AX86" i="5" s="1"/>
  <c r="BD78" i="4"/>
  <c r="AX78" i="5" s="1"/>
  <c r="BD69" i="4"/>
  <c r="AX69" i="5" s="1"/>
  <c r="BD61" i="4"/>
  <c r="AX61" i="5" s="1"/>
  <c r="BD53" i="4"/>
  <c r="AX53" i="5" s="1"/>
  <c r="BD45" i="4"/>
  <c r="AX45" i="5" s="1"/>
  <c r="BD37" i="4"/>
  <c r="AX37" i="5" s="1"/>
  <c r="BD29" i="4"/>
  <c r="AX29" i="5" s="1"/>
  <c r="BD21" i="4"/>
  <c r="AX21" i="5" s="1"/>
  <c r="P14" i="4"/>
  <c r="P75" i="5"/>
  <c r="AK75" i="4" s="1"/>
  <c r="BF75" i="4" s="1"/>
  <c r="AY55" i="5"/>
  <c r="BA41" i="5"/>
  <c r="P7" i="5"/>
  <c r="AY54" i="5"/>
  <c r="BA96" i="5"/>
  <c r="AY69" i="5"/>
  <c r="BA63" i="5"/>
  <c r="AY96" i="5"/>
  <c r="AY48" i="5"/>
  <c r="BA42" i="5"/>
  <c r="AY79" i="5"/>
  <c r="BA89" i="5"/>
  <c r="AY28" i="5"/>
  <c r="AY51" i="5"/>
  <c r="BA93" i="5"/>
  <c r="BA61" i="5"/>
  <c r="BA45" i="5"/>
  <c r="AY66" i="5"/>
  <c r="AY50" i="5"/>
  <c r="S7" i="4"/>
  <c r="P7" i="4"/>
  <c r="S3" i="4"/>
  <c r="S100" i="4"/>
  <c r="AY86" i="5"/>
  <c r="BA84" i="5"/>
  <c r="AY56" i="5"/>
  <c r="AZ92" i="5"/>
  <c r="AY85" i="5"/>
  <c r="AY40" i="5"/>
  <c r="BA47" i="5"/>
  <c r="AY97" i="5"/>
  <c r="AY65" i="5"/>
  <c r="AY43" i="5"/>
  <c r="AY23" i="5"/>
  <c r="BA99" i="5"/>
  <c r="AY89" i="5"/>
  <c r="BA69" i="5"/>
  <c r="AY47" i="5"/>
  <c r="BA36" i="5"/>
  <c r="AY31" i="5"/>
  <c r="BA39" i="5"/>
  <c r="AY80" i="5"/>
  <c r="P100" i="4"/>
  <c r="BA86" i="5"/>
  <c r="BA70" i="5"/>
  <c r="BA98" i="5"/>
  <c r="BA90" i="5"/>
  <c r="BA74" i="5"/>
  <c r="BA58" i="5"/>
  <c r="BA34" i="5"/>
  <c r="BA95" i="5"/>
  <c r="AZ93" i="5"/>
  <c r="AZ85" i="5"/>
  <c r="BA100" i="5"/>
  <c r="S100" i="5"/>
  <c r="BL100" i="4" s="1"/>
  <c r="BA46" i="5"/>
  <c r="BA38" i="5"/>
  <c r="BA30" i="5"/>
  <c r="BA22" i="5"/>
  <c r="AZ99" i="5"/>
  <c r="AZ94" i="5"/>
  <c r="BA91" i="5"/>
  <c r="AZ86" i="5"/>
  <c r="AZ98" i="5"/>
  <c r="BA33" i="5"/>
  <c r="AZ90" i="5"/>
  <c r="AY18" i="5"/>
  <c r="AY13" i="5"/>
  <c r="S3" i="5"/>
  <c r="BL3" i="4" s="1"/>
  <c r="AY19" i="5"/>
  <c r="AY10" i="5"/>
  <c r="S14" i="5"/>
  <c r="AY9" i="5"/>
  <c r="AY17" i="5"/>
  <c r="AY6" i="5"/>
  <c r="BH14" i="4"/>
  <c r="BA14" i="5" s="1"/>
  <c r="AY12" i="5"/>
  <c r="AY16" i="5"/>
  <c r="P14" i="5"/>
  <c r="S14" i="4"/>
  <c r="AY11" i="5"/>
  <c r="P4" i="5"/>
  <c r="S2" i="5"/>
  <c r="P3" i="5"/>
  <c r="P2" i="5"/>
  <c r="R2" i="4"/>
  <c r="AM2" i="4" s="1"/>
  <c r="Q2" i="4"/>
  <c r="AL2" i="4" s="1"/>
  <c r="N2" i="4"/>
  <c r="AI2" i="4" s="1"/>
  <c r="O2" i="4"/>
  <c r="AJ2" i="4" s="1"/>
  <c r="K2" i="4"/>
  <c r="AF2" i="4" s="1"/>
  <c r="L2" i="4"/>
  <c r="AG2" i="4" s="1"/>
  <c r="A2" i="4"/>
  <c r="BD112" i="5" l="1"/>
  <c r="BE112" i="5" s="1"/>
  <c r="R84" i="6"/>
  <c r="BG84" i="4"/>
  <c r="AZ84" i="5" s="1"/>
  <c r="BD84" i="5" s="1"/>
  <c r="BE84" i="5" s="1"/>
  <c r="X84" i="6" s="1"/>
  <c r="AT75" i="5"/>
  <c r="AR36" i="5"/>
  <c r="R82" i="6"/>
  <c r="BG82" i="4"/>
  <c r="AZ82" i="5" s="1"/>
  <c r="BD82" i="5" s="1"/>
  <c r="BE82" i="5" s="1"/>
  <c r="X82" i="6" s="1"/>
  <c r="AT81" i="5"/>
  <c r="AR81" i="5"/>
  <c r="BG12" i="4"/>
  <c r="AZ12" i="5" s="1"/>
  <c r="BG16" i="4"/>
  <c r="AZ16" i="5" s="1"/>
  <c r="R81" i="6"/>
  <c r="BG81" i="4"/>
  <c r="AZ81" i="5" s="1"/>
  <c r="R69" i="6"/>
  <c r="BG69" i="4"/>
  <c r="AZ69" i="5" s="1"/>
  <c r="AS67" i="5"/>
  <c r="AU65" i="5"/>
  <c r="AT65" i="5"/>
  <c r="AR65" i="5"/>
  <c r="AR63" i="5"/>
  <c r="AT63" i="5"/>
  <c r="AU73" i="5"/>
  <c r="AU72" i="5"/>
  <c r="AN75" i="4"/>
  <c r="BI75" i="4" s="1"/>
  <c r="AR12" i="5"/>
  <c r="AT12" i="5"/>
  <c r="R78" i="6"/>
  <c r="BG78" i="4"/>
  <c r="AZ78" i="5" s="1"/>
  <c r="BD78" i="5" s="1"/>
  <c r="BE78" i="5" s="1"/>
  <c r="X78" i="6" s="1"/>
  <c r="AH22" i="1"/>
  <c r="T32" i="6"/>
  <c r="AR67" i="5"/>
  <c r="AT67" i="5"/>
  <c r="AU68" i="5"/>
  <c r="AR74" i="5"/>
  <c r="AT74" i="5"/>
  <c r="AT66" i="5"/>
  <c r="AR66" i="5"/>
  <c r="AT8" i="5"/>
  <c r="AT52" i="5"/>
  <c r="AR52" i="5"/>
  <c r="R97" i="6"/>
  <c r="BG97" i="4"/>
  <c r="AZ97" i="5" s="1"/>
  <c r="AS5" i="5"/>
  <c r="AU5" i="5"/>
  <c r="AN14" i="4"/>
  <c r="BI14" i="4" s="1"/>
  <c r="AS2" i="5"/>
  <c r="AU2" i="5"/>
  <c r="AT100" i="5"/>
  <c r="AR100" i="5"/>
  <c r="AR71" i="5"/>
  <c r="AT71" i="5"/>
  <c r="R83" i="6"/>
  <c r="BG83" i="4"/>
  <c r="AZ83" i="5" s="1"/>
  <c r="BD83" i="5" s="1"/>
  <c r="BE83" i="5" s="1"/>
  <c r="X83" i="6" s="1"/>
  <c r="AR73" i="5"/>
  <c r="AT73" i="5"/>
  <c r="AS71" i="5"/>
  <c r="AU64" i="5"/>
  <c r="AS64" i="5"/>
  <c r="R79" i="6"/>
  <c r="BG79" i="4"/>
  <c r="AZ79" i="5" s="1"/>
  <c r="BD79" i="5" s="1"/>
  <c r="BE79" i="5" s="1"/>
  <c r="X79" i="6" s="1"/>
  <c r="R80" i="6"/>
  <c r="BG80" i="4"/>
  <c r="AZ80" i="5" s="1"/>
  <c r="AT80" i="5"/>
  <c r="AR80" i="5"/>
  <c r="BG57" i="4"/>
  <c r="AZ57" i="5" s="1"/>
  <c r="R70" i="6"/>
  <c r="BG70" i="4"/>
  <c r="AZ70" i="5" s="1"/>
  <c r="BD70" i="5" s="1"/>
  <c r="BE70" i="5" s="1"/>
  <c r="X70" i="6" s="1"/>
  <c r="R77" i="6"/>
  <c r="BG77" i="4"/>
  <c r="AZ77" i="5" s="1"/>
  <c r="BD77" i="5" s="1"/>
  <c r="BE77" i="5" s="1"/>
  <c r="X77" i="6" s="1"/>
  <c r="R74" i="6"/>
  <c r="BG74" i="4"/>
  <c r="AZ74" i="5" s="1"/>
  <c r="R68" i="6"/>
  <c r="BG68" i="4"/>
  <c r="AZ68" i="5" s="1"/>
  <c r="R66" i="6"/>
  <c r="BG66" i="4"/>
  <c r="AZ66" i="5" s="1"/>
  <c r="R64" i="6"/>
  <c r="BG64" i="4"/>
  <c r="AZ64" i="5" s="1"/>
  <c r="R53" i="6"/>
  <c r="BG53" i="4"/>
  <c r="AZ53" i="5" s="1"/>
  <c r="AK100" i="4"/>
  <c r="AT76" i="5"/>
  <c r="AR76" i="5"/>
  <c r="AR72" i="5"/>
  <c r="AT72" i="5"/>
  <c r="AR68" i="5"/>
  <c r="AT68" i="5"/>
  <c r="AR64" i="5"/>
  <c r="AT64" i="5"/>
  <c r="R73" i="6"/>
  <c r="BG73" i="4"/>
  <c r="AZ73" i="5" s="1"/>
  <c r="R13" i="6"/>
  <c r="BG13" i="4"/>
  <c r="AZ13" i="5" s="1"/>
  <c r="R52" i="6"/>
  <c r="BG52" i="4"/>
  <c r="AZ52" i="5" s="1"/>
  <c r="R76" i="6"/>
  <c r="BG76" i="4"/>
  <c r="AZ76" i="5" s="1"/>
  <c r="R72" i="6"/>
  <c r="BG72" i="4"/>
  <c r="AZ72" i="5" s="1"/>
  <c r="R71" i="6"/>
  <c r="BG71" i="4"/>
  <c r="AZ71" i="5" s="1"/>
  <c r="R67" i="6"/>
  <c r="BG67" i="4"/>
  <c r="AZ67" i="5" s="1"/>
  <c r="R65" i="6"/>
  <c r="BG65" i="4"/>
  <c r="AZ65" i="5" s="1"/>
  <c r="AR38" i="5"/>
  <c r="BG7" i="4"/>
  <c r="AZ7" i="5" s="1"/>
  <c r="BG3" i="4"/>
  <c r="AZ3" i="5" s="1"/>
  <c r="T56" i="6"/>
  <c r="AR59" i="5"/>
  <c r="AT56" i="5"/>
  <c r="AR56" i="5"/>
  <c r="AK7" i="4"/>
  <c r="BF7" i="4" s="1"/>
  <c r="S32" i="6"/>
  <c r="R42" i="6"/>
  <c r="BG42" i="4"/>
  <c r="AZ42" i="5" s="1"/>
  <c r="M2" i="6"/>
  <c r="BB2" i="4"/>
  <c r="AS22" i="5"/>
  <c r="AU22" i="5"/>
  <c r="AK14" i="4"/>
  <c r="BF14" i="4" s="1"/>
  <c r="R41" i="6"/>
  <c r="BG41" i="4"/>
  <c r="AZ41" i="5" s="1"/>
  <c r="BG6" i="4"/>
  <c r="AZ6" i="5" s="1"/>
  <c r="AN7" i="4"/>
  <c r="BI7" i="4" s="1"/>
  <c r="AR47" i="5"/>
  <c r="AT32" i="5"/>
  <c r="AR32" i="5"/>
  <c r="AR24" i="5"/>
  <c r="AT24" i="5"/>
  <c r="AR16" i="5"/>
  <c r="S56" i="6"/>
  <c r="AS11" i="5"/>
  <c r="AU11" i="5"/>
  <c r="AS34" i="5"/>
  <c r="AU34" i="5"/>
  <c r="AR44" i="5"/>
  <c r="AT44" i="5"/>
  <c r="AK3" i="4"/>
  <c r="BF3" i="4" s="1"/>
  <c r="AT48" i="5"/>
  <c r="AR48" i="5"/>
  <c r="AR60" i="5"/>
  <c r="AT60" i="5"/>
  <c r="AR28" i="5"/>
  <c r="AT28" i="5"/>
  <c r="T40" i="6"/>
  <c r="AN100" i="4"/>
  <c r="AN3" i="4"/>
  <c r="BI3" i="4" s="1"/>
  <c r="AN4" i="4"/>
  <c r="BI4" i="4" s="1"/>
  <c r="AQ2" i="4"/>
  <c r="BL2" i="4" s="1"/>
  <c r="AU57" i="5"/>
  <c r="AS57" i="5"/>
  <c r="AS58" i="5"/>
  <c r="AU58" i="5"/>
  <c r="S48" i="6"/>
  <c r="S40" i="6"/>
  <c r="BL7" i="4"/>
  <c r="AK4" i="4"/>
  <c r="AU42" i="5"/>
  <c r="AS42" i="5"/>
  <c r="AS10" i="5"/>
  <c r="AU10" i="5"/>
  <c r="AU24" i="5"/>
  <c r="AS24" i="5"/>
  <c r="AS26" i="5"/>
  <c r="AU26" i="5"/>
  <c r="AS50" i="5"/>
  <c r="AU50" i="5"/>
  <c r="AS18" i="5"/>
  <c r="AU18" i="5"/>
  <c r="AT33" i="5"/>
  <c r="AR33" i="5"/>
  <c r="AR45" i="5"/>
  <c r="AT45" i="5"/>
  <c r="R2" i="6"/>
  <c r="BG2" i="4"/>
  <c r="R57" i="6"/>
  <c r="AR6" i="5"/>
  <c r="AT6" i="5"/>
  <c r="AU37" i="5"/>
  <c r="AS37" i="5"/>
  <c r="AS61" i="5"/>
  <c r="AU61" i="5"/>
  <c r="AU25" i="5"/>
  <c r="AS25" i="5"/>
  <c r="AT14" i="5"/>
  <c r="AR14" i="5"/>
  <c r="AU60" i="5"/>
  <c r="AS60" i="5"/>
  <c r="AS54" i="5"/>
  <c r="AU54" i="5"/>
  <c r="AS29" i="5"/>
  <c r="AU29" i="5"/>
  <c r="AT10" i="5"/>
  <c r="AR10" i="5"/>
  <c r="AT26" i="5"/>
  <c r="AR26" i="5"/>
  <c r="AU28" i="5"/>
  <c r="AS28" i="5"/>
  <c r="AR27" i="5"/>
  <c r="AT27" i="5"/>
  <c r="AU52" i="5"/>
  <c r="AS52" i="5"/>
  <c r="AR39" i="5"/>
  <c r="AT39" i="5"/>
  <c r="AU20" i="5"/>
  <c r="AS20" i="5"/>
  <c r="AU56" i="5"/>
  <c r="AS56" i="5"/>
  <c r="AU53" i="5"/>
  <c r="AS53" i="5"/>
  <c r="AU39" i="5"/>
  <c r="AS39" i="5"/>
  <c r="AS13" i="5"/>
  <c r="AU13" i="5"/>
  <c r="AT7" i="5"/>
  <c r="AR7" i="5"/>
  <c r="AT62" i="5"/>
  <c r="AR62" i="5"/>
  <c r="AR43" i="5"/>
  <c r="AT43" i="5"/>
  <c r="AT31" i="5"/>
  <c r="AR31" i="5"/>
  <c r="AR42" i="5"/>
  <c r="AT42" i="5"/>
  <c r="AS21" i="5"/>
  <c r="AU21" i="5"/>
  <c r="AU44" i="5"/>
  <c r="AS44" i="5"/>
  <c r="AT30" i="5"/>
  <c r="AR30" i="5"/>
  <c r="AT54" i="5"/>
  <c r="AR54" i="5"/>
  <c r="AU12" i="5"/>
  <c r="AS12" i="5"/>
  <c r="AT22" i="5"/>
  <c r="AR22" i="5"/>
  <c r="AS43" i="5"/>
  <c r="AU43" i="5"/>
  <c r="AT55" i="5"/>
  <c r="AR55" i="5"/>
  <c r="AT15" i="5"/>
  <c r="AR15" i="5"/>
  <c r="AR13" i="5"/>
  <c r="AT13" i="5"/>
  <c r="AT23" i="5"/>
  <c r="AR23" i="5"/>
  <c r="AT46" i="5"/>
  <c r="AR46" i="5"/>
  <c r="AN11" i="4"/>
  <c r="BI11" i="4" s="1"/>
  <c r="AN58" i="4"/>
  <c r="BI58" i="4" s="1"/>
  <c r="AK6" i="4"/>
  <c r="BF6" i="4" s="1"/>
  <c r="AK9" i="4"/>
  <c r="BF9" i="4" s="1"/>
  <c r="AK11" i="4"/>
  <c r="BF11" i="4" s="1"/>
  <c r="AN61" i="4"/>
  <c r="BI61" i="4" s="1"/>
  <c r="AN30" i="4"/>
  <c r="BI30" i="4" s="1"/>
  <c r="AN62" i="4"/>
  <c r="BI62" i="4" s="1"/>
  <c r="AN31" i="4"/>
  <c r="BI31" i="4" s="1"/>
  <c r="AN49" i="4"/>
  <c r="BI49" i="4" s="1"/>
  <c r="T48" i="6"/>
  <c r="AT41" i="5"/>
  <c r="AR41" i="5"/>
  <c r="AS19" i="5"/>
  <c r="AU19" i="5"/>
  <c r="R15" i="6"/>
  <c r="AR19" i="5"/>
  <c r="AT19" i="5"/>
  <c r="AS46" i="5"/>
  <c r="AU46" i="5"/>
  <c r="P2" i="6"/>
  <c r="BE2" i="4"/>
  <c r="AN16" i="4"/>
  <c r="BI16" i="4" s="1"/>
  <c r="AK17" i="4"/>
  <c r="BF17" i="4" s="1"/>
  <c r="AK19" i="4"/>
  <c r="BF19" i="4" s="1"/>
  <c r="AN57" i="4"/>
  <c r="BI57" i="4" s="1"/>
  <c r="AN26" i="4"/>
  <c r="BI26" i="4" s="1"/>
  <c r="AN59" i="4"/>
  <c r="BI59" i="4" s="1"/>
  <c r="AN60" i="4"/>
  <c r="BI60" i="4" s="1"/>
  <c r="AN40" i="4"/>
  <c r="BI40" i="4" s="1"/>
  <c r="AT58" i="5"/>
  <c r="AR58" i="5"/>
  <c r="AR9" i="5"/>
  <c r="AT9" i="5"/>
  <c r="AN21" i="4"/>
  <c r="BI21" i="4" s="1"/>
  <c r="AN29" i="4"/>
  <c r="BI29" i="4" s="1"/>
  <c r="AN38" i="4"/>
  <c r="BI38" i="4" s="1"/>
  <c r="AN39" i="4"/>
  <c r="BI39" i="4" s="1"/>
  <c r="AR53" i="5"/>
  <c r="AT53" i="5"/>
  <c r="AR35" i="5"/>
  <c r="AT35" i="5"/>
  <c r="AK5" i="4"/>
  <c r="BF5" i="4" s="1"/>
  <c r="AN9" i="4"/>
  <c r="BI9" i="4" s="1"/>
  <c r="AN5" i="4"/>
  <c r="BI5" i="4" s="1"/>
  <c r="AK20" i="4"/>
  <c r="BF20" i="4" s="1"/>
  <c r="AN8" i="4"/>
  <c r="BI8" i="4" s="1"/>
  <c r="AK8" i="4"/>
  <c r="BF8" i="4" s="1"/>
  <c r="AN34" i="4"/>
  <c r="BI34" i="4" s="1"/>
  <c r="AN27" i="4"/>
  <c r="BI27" i="4" s="1"/>
  <c r="AN28" i="4"/>
  <c r="BI28" i="4" s="1"/>
  <c r="AN48" i="4"/>
  <c r="BI48" i="4" s="1"/>
  <c r="AR21" i="5"/>
  <c r="AT21" i="5"/>
  <c r="AT3" i="5"/>
  <c r="AR3" i="5"/>
  <c r="AN51" i="4"/>
  <c r="BI51" i="4" s="1"/>
  <c r="AS51" i="5"/>
  <c r="AU51" i="5"/>
  <c r="O2" i="6"/>
  <c r="BD2" i="4"/>
  <c r="AX2" i="5" s="1"/>
  <c r="S2" i="6"/>
  <c r="BH2" i="4"/>
  <c r="T2" i="6"/>
  <c r="AN10" i="4"/>
  <c r="BI10" i="4" s="1"/>
  <c r="AN12" i="4"/>
  <c r="BI12" i="4" s="1"/>
  <c r="AK15" i="4"/>
  <c r="BF15" i="4" s="1"/>
  <c r="AK16" i="4"/>
  <c r="BF16" i="4" s="1"/>
  <c r="AN24" i="4"/>
  <c r="BI24" i="4" s="1"/>
  <c r="AN22" i="4"/>
  <c r="BI22" i="4" s="1"/>
  <c r="AN37" i="4"/>
  <c r="BI37" i="4" s="1"/>
  <c r="AN46" i="4"/>
  <c r="BI46" i="4" s="1"/>
  <c r="AN47" i="4"/>
  <c r="BI47" i="4" s="1"/>
  <c r="AN25" i="4"/>
  <c r="BI25" i="4" s="1"/>
  <c r="AN13" i="4"/>
  <c r="BI13" i="4" s="1"/>
  <c r="AK12" i="4"/>
  <c r="BF12" i="4" s="1"/>
  <c r="AN6" i="4"/>
  <c r="BI6" i="4" s="1"/>
  <c r="AK10" i="4"/>
  <c r="BF10" i="4" s="1"/>
  <c r="AN18" i="4"/>
  <c r="BI18" i="4" s="1"/>
  <c r="AN17" i="4"/>
  <c r="BI17" i="4" s="1"/>
  <c r="AN20" i="4"/>
  <c r="BI20" i="4" s="1"/>
  <c r="AK13" i="4"/>
  <c r="BF13" i="4" s="1"/>
  <c r="AN50" i="4"/>
  <c r="BI50" i="4" s="1"/>
  <c r="AN43" i="4"/>
  <c r="BI43" i="4" s="1"/>
  <c r="AN36" i="4"/>
  <c r="BI36" i="4" s="1"/>
  <c r="AN56" i="4"/>
  <c r="BI56" i="4" s="1"/>
  <c r="AS33" i="5"/>
  <c r="AU33" i="5"/>
  <c r="AU32" i="5"/>
  <c r="AS32" i="5"/>
  <c r="AU47" i="5"/>
  <c r="AS47" i="5"/>
  <c r="AS62" i="5"/>
  <c r="AU62" i="5"/>
  <c r="AU48" i="5"/>
  <c r="AS48" i="5"/>
  <c r="AT5" i="5"/>
  <c r="AR5" i="5"/>
  <c r="AN15" i="4"/>
  <c r="BI15" i="4" s="1"/>
  <c r="AN44" i="4"/>
  <c r="BI44" i="4" s="1"/>
  <c r="AN32" i="4"/>
  <c r="BI32" i="4" s="1"/>
  <c r="AK18" i="4"/>
  <c r="BF18" i="4" s="1"/>
  <c r="AN19" i="4"/>
  <c r="BI19" i="4" s="1"/>
  <c r="AN23" i="4"/>
  <c r="BI23" i="4" s="1"/>
  <c r="AN45" i="4"/>
  <c r="BI45" i="4" s="1"/>
  <c r="AN54" i="4"/>
  <c r="BI54" i="4" s="1"/>
  <c r="AN55" i="4"/>
  <c r="BI55" i="4" s="1"/>
  <c r="AN33" i="4"/>
  <c r="BI33" i="4" s="1"/>
  <c r="AS15" i="5"/>
  <c r="AU15" i="5"/>
  <c r="AU30" i="5"/>
  <c r="AS30" i="5"/>
  <c r="AU49" i="5"/>
  <c r="AS49" i="5"/>
  <c r="AU16" i="5"/>
  <c r="AS16" i="5"/>
  <c r="AT49" i="5"/>
  <c r="AR49" i="5"/>
  <c r="AT51" i="5"/>
  <c r="AR51" i="5"/>
  <c r="AS27" i="5"/>
  <c r="AU27" i="5"/>
  <c r="AU9" i="5"/>
  <c r="AS9" i="5"/>
  <c r="AS23" i="5"/>
  <c r="AU23" i="5"/>
  <c r="AR37" i="5"/>
  <c r="AT37" i="5"/>
  <c r="AS38" i="5"/>
  <c r="AU38" i="5"/>
  <c r="AU59" i="5"/>
  <c r="AS59" i="5"/>
  <c r="AT40" i="5"/>
  <c r="AR40" i="5"/>
  <c r="AR17" i="5"/>
  <c r="AT17" i="5"/>
  <c r="AT18" i="5"/>
  <c r="AR18" i="5"/>
  <c r="AR34" i="5"/>
  <c r="AT34" i="5"/>
  <c r="AS17" i="5"/>
  <c r="AU17" i="5"/>
  <c r="AS31" i="5"/>
  <c r="AU31" i="5"/>
  <c r="AR61" i="5"/>
  <c r="AT61" i="5"/>
  <c r="AR29" i="5"/>
  <c r="AT29" i="5"/>
  <c r="AR11" i="5"/>
  <c r="AT11" i="5"/>
  <c r="AT57" i="5"/>
  <c r="AR57" i="5"/>
  <c r="AU6" i="5"/>
  <c r="AS6" i="5"/>
  <c r="AS35" i="5"/>
  <c r="AU35" i="5"/>
  <c r="AS40" i="5"/>
  <c r="AU40" i="5"/>
  <c r="AT25" i="5"/>
  <c r="AR25" i="5"/>
  <c r="AR50" i="5"/>
  <c r="AT50" i="5"/>
  <c r="AS41" i="5"/>
  <c r="AU41" i="5"/>
  <c r="AU8" i="5"/>
  <c r="AS8" i="5"/>
  <c r="AS55" i="5"/>
  <c r="AU55" i="5"/>
  <c r="BG5" i="4"/>
  <c r="AZ5" i="5" s="1"/>
  <c r="BH4" i="4"/>
  <c r="BA4" i="5" s="1"/>
  <c r="T4" i="6"/>
  <c r="S4" i="6"/>
  <c r="BG20" i="4"/>
  <c r="AZ20" i="5" s="1"/>
  <c r="R20" i="6"/>
  <c r="BA2" i="4"/>
  <c r="L2" i="6"/>
  <c r="AW60" i="4"/>
  <c r="BG44" i="4"/>
  <c r="AZ44" i="5" s="1"/>
  <c r="AW36" i="4"/>
  <c r="BG37" i="4"/>
  <c r="AZ37" i="5" s="1"/>
  <c r="BG48" i="4"/>
  <c r="AZ48" i="5" s="1"/>
  <c r="BG49" i="4"/>
  <c r="AZ49" i="5" s="1"/>
  <c r="BG50" i="4"/>
  <c r="AZ50" i="5" s="1"/>
  <c r="BG27" i="4"/>
  <c r="AZ27" i="5" s="1"/>
  <c r="BG46" i="4"/>
  <c r="AZ46" i="5" s="1"/>
  <c r="BG47" i="4"/>
  <c r="AZ47" i="5" s="1"/>
  <c r="AW39" i="4"/>
  <c r="AW48" i="4"/>
  <c r="BG60" i="4"/>
  <c r="AZ60" i="5" s="1"/>
  <c r="BG45" i="4"/>
  <c r="AZ45" i="5" s="1"/>
  <c r="AW28" i="4"/>
  <c r="BG56" i="4"/>
  <c r="AZ56" i="5" s="1"/>
  <c r="BG58" i="4"/>
  <c r="AZ58" i="5" s="1"/>
  <c r="AW52" i="4"/>
  <c r="BG43" i="4"/>
  <c r="AZ43" i="5" s="1"/>
  <c r="BG54" i="4"/>
  <c r="AZ54" i="5" s="1"/>
  <c r="BG55" i="4"/>
  <c r="AZ55" i="5" s="1"/>
  <c r="BG28" i="4"/>
  <c r="AZ28" i="5" s="1"/>
  <c r="BG61" i="4"/>
  <c r="AZ61" i="5" s="1"/>
  <c r="BG32" i="4"/>
  <c r="AZ32" i="5" s="1"/>
  <c r="BG25" i="4"/>
  <c r="AZ25" i="5" s="1"/>
  <c r="BG26" i="4"/>
  <c r="AZ26" i="5" s="1"/>
  <c r="BG51" i="4"/>
  <c r="AZ51" i="5" s="1"/>
  <c r="AW25" i="4"/>
  <c r="BG30" i="4"/>
  <c r="AZ30" i="5" s="1"/>
  <c r="BG62" i="4"/>
  <c r="AZ62" i="5" s="1"/>
  <c r="BG31" i="4"/>
  <c r="AZ31" i="5" s="1"/>
  <c r="AW40" i="4"/>
  <c r="BG36" i="4"/>
  <c r="AZ36" i="5" s="1"/>
  <c r="BG29" i="4"/>
  <c r="AZ29" i="5" s="1"/>
  <c r="BG40" i="4"/>
  <c r="AZ40" i="5" s="1"/>
  <c r="BG33" i="4"/>
  <c r="AZ33" i="5" s="1"/>
  <c r="AW56" i="4"/>
  <c r="BG34" i="4"/>
  <c r="AZ34" i="5" s="1"/>
  <c r="BG59" i="4"/>
  <c r="AZ59" i="5" s="1"/>
  <c r="AW44" i="4"/>
  <c r="AW32" i="4"/>
  <c r="BG38" i="4"/>
  <c r="AZ38" i="5" s="1"/>
  <c r="BG39" i="4"/>
  <c r="AZ39" i="5" s="1"/>
  <c r="AW47" i="4"/>
  <c r="AW16" i="4"/>
  <c r="AW8" i="4"/>
  <c r="AW12" i="4"/>
  <c r="AW23" i="4"/>
  <c r="BG22" i="4"/>
  <c r="AZ22" i="5" s="1"/>
  <c r="BG24" i="4"/>
  <c r="AZ24" i="5" s="1"/>
  <c r="BG21" i="4"/>
  <c r="AZ21" i="5" s="1"/>
  <c r="AW15" i="4"/>
  <c r="BG23" i="4"/>
  <c r="AZ23" i="5" s="1"/>
  <c r="AW24" i="4"/>
  <c r="AH25" i="1"/>
  <c r="AH26" i="1"/>
  <c r="AH27" i="1"/>
  <c r="AH28" i="1"/>
  <c r="AH21" i="1"/>
  <c r="AH23" i="1"/>
  <c r="AH24" i="1"/>
  <c r="BC3" i="4"/>
  <c r="AF28" i="1"/>
  <c r="H28" i="1" s="1"/>
  <c r="AF21" i="1"/>
  <c r="AJ21" i="1" s="1"/>
  <c r="AF22" i="1"/>
  <c r="AJ22" i="1" s="1"/>
  <c r="AF27" i="1"/>
  <c r="AF24" i="1"/>
  <c r="AF23" i="1"/>
  <c r="AF25" i="1"/>
  <c r="AF26" i="1"/>
  <c r="AT5" i="4"/>
  <c r="A2" i="6"/>
  <c r="N20" i="1"/>
  <c r="M20" i="1" s="1"/>
  <c r="N19" i="1"/>
  <c r="M19" i="1" s="1"/>
  <c r="N18" i="1"/>
  <c r="M18" i="1" s="1"/>
  <c r="N17" i="1"/>
  <c r="M17" i="1" s="1"/>
  <c r="O17" i="1"/>
  <c r="O15" i="1"/>
  <c r="N16" i="1"/>
  <c r="M16" i="1" s="1"/>
  <c r="O19" i="1"/>
  <c r="N15" i="1"/>
  <c r="M15" i="1" s="1"/>
  <c r="BD90" i="5"/>
  <c r="BE90" i="5" s="1"/>
  <c r="X90" i="6" s="1"/>
  <c r="BD69" i="5"/>
  <c r="BE69" i="5" s="1"/>
  <c r="X69" i="6" s="1"/>
  <c r="BD98" i="5"/>
  <c r="BE98" i="5" s="1"/>
  <c r="X98" i="6" s="1"/>
  <c r="BD99" i="5"/>
  <c r="BE99" i="5" s="1"/>
  <c r="X99" i="6" s="1"/>
  <c r="BD86" i="5"/>
  <c r="BE86" i="5" s="1"/>
  <c r="X86" i="6" s="1"/>
  <c r="BD88" i="5"/>
  <c r="BE88" i="5" s="1"/>
  <c r="X88" i="6" s="1"/>
  <c r="BD89" i="5"/>
  <c r="BE89" i="5" s="1"/>
  <c r="X89" i="6" s="1"/>
  <c r="BD95" i="5"/>
  <c r="BE95" i="5" s="1"/>
  <c r="X95" i="6" s="1"/>
  <c r="BD92" i="5"/>
  <c r="BE92" i="5" s="1"/>
  <c r="X92" i="6" s="1"/>
  <c r="BD85" i="5"/>
  <c r="BE85" i="5" s="1"/>
  <c r="X85" i="6" s="1"/>
  <c r="BD87" i="5"/>
  <c r="BE87" i="5" s="1"/>
  <c r="X87" i="6" s="1"/>
  <c r="BD94" i="5"/>
  <c r="BE94" i="5" s="1"/>
  <c r="X94" i="6" s="1"/>
  <c r="BD96" i="5"/>
  <c r="BE96" i="5" s="1"/>
  <c r="X96" i="6" s="1"/>
  <c r="BD97" i="5"/>
  <c r="BE97" i="5" s="1"/>
  <c r="X97" i="6" s="1"/>
  <c r="BD91" i="5"/>
  <c r="BE91" i="5" s="1"/>
  <c r="X91" i="6" s="1"/>
  <c r="BD93" i="5"/>
  <c r="BE93" i="5" s="1"/>
  <c r="X93" i="6" s="1"/>
  <c r="AW7" i="4"/>
  <c r="BD3" i="4"/>
  <c r="AX3" i="5" s="1"/>
  <c r="BC75" i="4"/>
  <c r="M2" i="4"/>
  <c r="BC14" i="4"/>
  <c r="BA14" i="4"/>
  <c r="AV14" i="5" s="1"/>
  <c r="BB3" i="4"/>
  <c r="AW3" i="5" s="1"/>
  <c r="BD4" i="4"/>
  <c r="AX4" i="5" s="1"/>
  <c r="BF100" i="4"/>
  <c r="BA75" i="4"/>
  <c r="AV75" i="5" s="1"/>
  <c r="BG4" i="4"/>
  <c r="AZ4" i="5" s="1"/>
  <c r="BC4" i="4"/>
  <c r="BA4" i="4"/>
  <c r="AV4" i="5" s="1"/>
  <c r="BH7" i="4"/>
  <c r="BA7" i="5" s="1"/>
  <c r="BE3" i="4"/>
  <c r="AY3" i="5" s="1"/>
  <c r="BD75" i="4"/>
  <c r="AX75" i="5" s="1"/>
  <c r="BD14" i="4"/>
  <c r="AX14" i="5" s="1"/>
  <c r="BG14" i="4"/>
  <c r="AZ14" i="5" s="1"/>
  <c r="BG75" i="4"/>
  <c r="AZ75" i="5" s="1"/>
  <c r="BC7" i="4"/>
  <c r="BI100" i="4"/>
  <c r="BG100" i="4"/>
  <c r="AZ100" i="5" s="1"/>
  <c r="BC100" i="4"/>
  <c r="BD100" i="4"/>
  <c r="AX100" i="5" s="1"/>
  <c r="BA100" i="4"/>
  <c r="AV100" i="5" s="1"/>
  <c r="P2" i="4"/>
  <c r="AK2" i="4" s="1"/>
  <c r="BF2" i="4" s="1"/>
  <c r="S2" i="4"/>
  <c r="AN2" i="4" s="1"/>
  <c r="BI2" i="4" s="1"/>
  <c r="M2" i="5"/>
  <c r="BD36" i="5" l="1"/>
  <c r="BE36" i="5" s="1"/>
  <c r="X36" i="6" s="1"/>
  <c r="BD81" i="5"/>
  <c r="BE81" i="5" s="1"/>
  <c r="X81" i="6" s="1"/>
  <c r="BD65" i="5"/>
  <c r="BE65" i="5" s="1"/>
  <c r="X65" i="6" s="1"/>
  <c r="BD63" i="5"/>
  <c r="BE63" i="5" s="1"/>
  <c r="X63" i="6" s="1"/>
  <c r="BD71" i="5"/>
  <c r="BE71" i="5" s="1"/>
  <c r="X71" i="6" s="1"/>
  <c r="BD64" i="5"/>
  <c r="BE64" i="5" s="1"/>
  <c r="X64" i="6" s="1"/>
  <c r="AI27" i="1"/>
  <c r="BD66" i="5"/>
  <c r="BE66" i="5" s="1"/>
  <c r="X66" i="6" s="1"/>
  <c r="BD67" i="5"/>
  <c r="BE67" i="5" s="1"/>
  <c r="X67" i="6" s="1"/>
  <c r="BD74" i="5"/>
  <c r="BE74" i="5" s="1"/>
  <c r="X74" i="6" s="1"/>
  <c r="BD73" i="5"/>
  <c r="BE73" i="5" s="1"/>
  <c r="X73" i="6" s="1"/>
  <c r="BD80" i="5"/>
  <c r="BE80" i="5" s="1"/>
  <c r="X80" i="6" s="1"/>
  <c r="BD72" i="5"/>
  <c r="BE72" i="5" s="1"/>
  <c r="X72" i="6" s="1"/>
  <c r="BD68" i="5"/>
  <c r="BE68" i="5" s="1"/>
  <c r="X68" i="6" s="1"/>
  <c r="BD12" i="5"/>
  <c r="BE12" i="5" s="1"/>
  <c r="X12" i="6" s="1"/>
  <c r="BD76" i="5"/>
  <c r="BE76" i="5" s="1"/>
  <c r="X76" i="6" s="1"/>
  <c r="BD52" i="5"/>
  <c r="BE52" i="5" s="1"/>
  <c r="X52" i="6" s="1"/>
  <c r="BD24" i="5"/>
  <c r="BE24" i="5" s="1"/>
  <c r="X24" i="6" s="1"/>
  <c r="BD47" i="5"/>
  <c r="BE47" i="5" s="1"/>
  <c r="X47" i="6" s="1"/>
  <c r="BD11" i="5"/>
  <c r="BE11" i="5" s="1"/>
  <c r="X11" i="6" s="1"/>
  <c r="BD17" i="5"/>
  <c r="BE17" i="5" s="1"/>
  <c r="X17" i="6" s="1"/>
  <c r="AH2" i="4"/>
  <c r="BC2" i="4" s="1"/>
  <c r="BD42" i="5"/>
  <c r="BE42" i="5" s="1"/>
  <c r="X42" i="6" s="1"/>
  <c r="BD45" i="5"/>
  <c r="BE45" i="5" s="1"/>
  <c r="X45" i="6" s="1"/>
  <c r="BD41" i="5"/>
  <c r="BE41" i="5" s="1"/>
  <c r="X41" i="6" s="1"/>
  <c r="BD16" i="5"/>
  <c r="BE16" i="5" s="1"/>
  <c r="X16" i="6" s="1"/>
  <c r="BD18" i="5"/>
  <c r="BE18" i="5" s="1"/>
  <c r="X18" i="6" s="1"/>
  <c r="BD7" i="5"/>
  <c r="BE7" i="5" s="1"/>
  <c r="X7" i="6" s="1"/>
  <c r="BD56" i="5"/>
  <c r="BE56" i="5" s="1"/>
  <c r="X56" i="6" s="1"/>
  <c r="BD59" i="5"/>
  <c r="BE59" i="5" s="1"/>
  <c r="X59" i="6" s="1"/>
  <c r="BD57" i="5"/>
  <c r="BE57" i="5" s="1"/>
  <c r="BD60" i="5"/>
  <c r="BE60" i="5" s="1"/>
  <c r="X60" i="6" s="1"/>
  <c r="BD53" i="5"/>
  <c r="BE53" i="5" s="1"/>
  <c r="X53" i="6" s="1"/>
  <c r="BD58" i="5"/>
  <c r="BE58" i="5" s="1"/>
  <c r="X58" i="6" s="1"/>
  <c r="BD62" i="5"/>
  <c r="BE62" i="5" s="1"/>
  <c r="X62" i="6" s="1"/>
  <c r="BD44" i="5"/>
  <c r="BE44" i="5" s="1"/>
  <c r="X44" i="6" s="1"/>
  <c r="BD28" i="5"/>
  <c r="BE28" i="5" s="1"/>
  <c r="X28" i="6" s="1"/>
  <c r="BD48" i="5"/>
  <c r="BE48" i="5" s="1"/>
  <c r="X48" i="6" s="1"/>
  <c r="BD8" i="5"/>
  <c r="BE8" i="5" s="1"/>
  <c r="X8" i="6" s="1"/>
  <c r="BD33" i="5"/>
  <c r="BE33" i="5" s="1"/>
  <c r="X33" i="6" s="1"/>
  <c r="BD9" i="5"/>
  <c r="BE9" i="5" s="1"/>
  <c r="X9" i="6" s="1"/>
  <c r="BD10" i="5"/>
  <c r="BE10" i="5" s="1"/>
  <c r="X10" i="6" s="1"/>
  <c r="BD29" i="5"/>
  <c r="BE29" i="5" s="1"/>
  <c r="X29" i="6" s="1"/>
  <c r="BD6" i="5"/>
  <c r="BE6" i="5" s="1"/>
  <c r="X6" i="6" s="1"/>
  <c r="BD34" i="5"/>
  <c r="BE34" i="5" s="1"/>
  <c r="X34" i="6" s="1"/>
  <c r="BD15" i="5"/>
  <c r="BE15" i="5" s="1"/>
  <c r="X15" i="6" s="1"/>
  <c r="BD13" i="5"/>
  <c r="BE13" i="5" s="1"/>
  <c r="X13" i="6" s="1"/>
  <c r="BD39" i="5"/>
  <c r="BE39" i="5" s="1"/>
  <c r="X39" i="6" s="1"/>
  <c r="BD26" i="5"/>
  <c r="BE26" i="5" s="1"/>
  <c r="X26" i="6" s="1"/>
  <c r="BD22" i="5"/>
  <c r="BE22" i="5" s="1"/>
  <c r="X22" i="6" s="1"/>
  <c r="BD38" i="5"/>
  <c r="BE38" i="5" s="1"/>
  <c r="X38" i="6" s="1"/>
  <c r="BD5" i="5"/>
  <c r="BE5" i="5" s="1"/>
  <c r="X5" i="6" s="1"/>
  <c r="N29" i="1"/>
  <c r="M29" i="1" s="1"/>
  <c r="BD43" i="5"/>
  <c r="BE43" i="5" s="1"/>
  <c r="X43" i="6" s="1"/>
  <c r="BD27" i="5"/>
  <c r="BE27" i="5" s="1"/>
  <c r="X27" i="6" s="1"/>
  <c r="BD25" i="5"/>
  <c r="BE25" i="5" s="1"/>
  <c r="X25" i="6" s="1"/>
  <c r="BD51" i="5"/>
  <c r="BE51" i="5" s="1"/>
  <c r="X51" i="6" s="1"/>
  <c r="BD31" i="5"/>
  <c r="BE31" i="5" s="1"/>
  <c r="X31" i="6" s="1"/>
  <c r="BD61" i="5"/>
  <c r="BE61" i="5" s="1"/>
  <c r="X61" i="6" s="1"/>
  <c r="BD50" i="5"/>
  <c r="BE50" i="5" s="1"/>
  <c r="X50" i="6" s="1"/>
  <c r="BD30" i="5"/>
  <c r="BE30" i="5" s="1"/>
  <c r="X30" i="6" s="1"/>
  <c r="BD23" i="5"/>
  <c r="BE23" i="5" s="1"/>
  <c r="X23" i="6" s="1"/>
  <c r="BD20" i="5"/>
  <c r="BE20" i="5" s="1"/>
  <c r="X20" i="6" s="1"/>
  <c r="BD19" i="5"/>
  <c r="BE19" i="5" s="1"/>
  <c r="X19" i="6" s="1"/>
  <c r="BD54" i="5"/>
  <c r="BE54" i="5" s="1"/>
  <c r="X54" i="6" s="1"/>
  <c r="BD35" i="5"/>
  <c r="BE35" i="5" s="1"/>
  <c r="X35" i="6" s="1"/>
  <c r="BD49" i="5"/>
  <c r="BE49" i="5" s="1"/>
  <c r="X49" i="6" s="1"/>
  <c r="BD55" i="5"/>
  <c r="BE55" i="5" s="1"/>
  <c r="X55" i="6" s="1"/>
  <c r="BD37" i="5"/>
  <c r="BE37" i="5" s="1"/>
  <c r="X37" i="6" s="1"/>
  <c r="BD21" i="5"/>
  <c r="BE21" i="5" s="1"/>
  <c r="X21" i="6" s="1"/>
  <c r="BD40" i="5"/>
  <c r="BE40" i="5" s="1"/>
  <c r="X40" i="6" s="1"/>
  <c r="BD46" i="5"/>
  <c r="BE46" i="5" s="1"/>
  <c r="X46" i="6" s="1"/>
  <c r="BD32" i="5"/>
  <c r="BE32" i="5" s="1"/>
  <c r="X32" i="6" s="1"/>
  <c r="AI25" i="1"/>
  <c r="N28" i="1"/>
  <c r="M28" i="1" s="1"/>
  <c r="AY2" i="5"/>
  <c r="AW2" i="5"/>
  <c r="BF4" i="4"/>
  <c r="AI23" i="1"/>
  <c r="H22" i="1"/>
  <c r="N22" i="1" s="1"/>
  <c r="M22" i="1" s="1"/>
  <c r="H21" i="1"/>
  <c r="AJ28" i="1"/>
  <c r="AJ25" i="1"/>
  <c r="H25" i="1"/>
  <c r="G28" i="1"/>
  <c r="L28" i="1"/>
  <c r="AJ23" i="1"/>
  <c r="H23" i="1"/>
  <c r="H24" i="1"/>
  <c r="N24" i="1" s="1"/>
  <c r="AJ24" i="1"/>
  <c r="AJ26" i="1"/>
  <c r="H26" i="1"/>
  <c r="N26" i="1" s="1"/>
  <c r="H27" i="1"/>
  <c r="AJ27" i="1"/>
  <c r="BA2" i="5"/>
  <c r="BD3" i="5"/>
  <c r="BE3" i="5" s="1"/>
  <c r="X3" i="6" s="1"/>
  <c r="BD14" i="5"/>
  <c r="BE14" i="5" s="1"/>
  <c r="X14" i="6" s="1"/>
  <c r="BD75" i="5"/>
  <c r="BE75" i="5" s="1"/>
  <c r="X75" i="6" s="1"/>
  <c r="BD4" i="5"/>
  <c r="BE4" i="5" s="1"/>
  <c r="X4" i="6" s="1"/>
  <c r="BD100" i="5"/>
  <c r="AZ2" i="5"/>
  <c r="AV2" i="5"/>
  <c r="AI21" i="1" l="1"/>
  <c r="O21" i="1" s="1"/>
  <c r="X57" i="6"/>
  <c r="L22" i="1"/>
  <c r="N21" i="1"/>
  <c r="M21" i="1" s="1"/>
  <c r="N23" i="1"/>
  <c r="M23" i="1" s="1"/>
  <c r="N25" i="1"/>
  <c r="M25" i="1" s="1"/>
  <c r="N27" i="1"/>
  <c r="M27" i="1" s="1"/>
  <c r="G22" i="1"/>
  <c r="G21" i="1"/>
  <c r="L21" i="1"/>
  <c r="M24" i="1"/>
  <c r="L24" i="1"/>
  <c r="G24" i="1"/>
  <c r="L23" i="1"/>
  <c r="G23" i="1"/>
  <c r="L27" i="1"/>
  <c r="G27" i="1"/>
  <c r="G25" i="1"/>
  <c r="L25" i="1"/>
  <c r="M26" i="1"/>
  <c r="G26" i="1"/>
  <c r="L26" i="1"/>
  <c r="BD2" i="5"/>
  <c r="BE2" i="5" s="1"/>
  <c r="M30" i="1" s="1"/>
  <c r="BE100" i="5"/>
  <c r="X100" i="6" s="1"/>
  <c r="O27" i="1" l="1"/>
  <c r="O25" i="1"/>
  <c r="O23" i="1"/>
  <c r="X2" i="6"/>
</calcChain>
</file>

<file path=xl/sharedStrings.xml><?xml version="1.0" encoding="utf-8"?>
<sst xmlns="http://schemas.openxmlformats.org/spreadsheetml/2006/main" count="700" uniqueCount="336">
  <si>
    <t>COMPULSORY 2</t>
  </si>
  <si>
    <t>OPTIONAL 1</t>
  </si>
  <si>
    <t>OPTIONAL 2</t>
  </si>
  <si>
    <t>OPTIONAL 3</t>
  </si>
  <si>
    <t>COPULSORY 1</t>
  </si>
  <si>
    <t>PR</t>
  </si>
  <si>
    <t>TH</t>
  </si>
  <si>
    <t>SYMBOL NO.</t>
  </si>
  <si>
    <t>NAME</t>
  </si>
  <si>
    <t>DOB B.S</t>
  </si>
  <si>
    <t>REGISTRATION NO.</t>
  </si>
  <si>
    <t>1th</t>
  </si>
  <si>
    <t>1pr</t>
  </si>
  <si>
    <t>1T</t>
  </si>
  <si>
    <t>2th</t>
  </si>
  <si>
    <t>2pr</t>
  </si>
  <si>
    <t>2T</t>
  </si>
  <si>
    <t>3th</t>
  </si>
  <si>
    <t>3pr</t>
  </si>
  <si>
    <t>3T</t>
  </si>
  <si>
    <t>Gr1T</t>
  </si>
  <si>
    <t>Gr2th</t>
  </si>
  <si>
    <t>Gr2pr</t>
  </si>
  <si>
    <t>Gr2T</t>
  </si>
  <si>
    <t>Gr3th</t>
  </si>
  <si>
    <t>Gr3pr</t>
  </si>
  <si>
    <t>Gr3T</t>
  </si>
  <si>
    <t>Gp1th</t>
  </si>
  <si>
    <t>Gp1pr</t>
  </si>
  <si>
    <t>Gp1T</t>
  </si>
  <si>
    <t>G2th</t>
  </si>
  <si>
    <t>G2pr</t>
  </si>
  <si>
    <t>Gp3th</t>
  </si>
  <si>
    <t>Gp3pr</t>
  </si>
  <si>
    <t>Gp3T</t>
  </si>
  <si>
    <t>Gp2T</t>
  </si>
  <si>
    <t>SYNBOL NO.</t>
  </si>
  <si>
    <t>Pr</t>
  </si>
  <si>
    <t>O1T</t>
  </si>
  <si>
    <t>O2TH</t>
  </si>
  <si>
    <t>O2PR</t>
  </si>
  <si>
    <t>O3TH</t>
  </si>
  <si>
    <t>O3PR</t>
  </si>
  <si>
    <t>O1TH</t>
  </si>
  <si>
    <t>O1PR</t>
  </si>
  <si>
    <t>O2T</t>
  </si>
  <si>
    <t>O3T</t>
  </si>
  <si>
    <t>co1pr</t>
  </si>
  <si>
    <t>co1th</t>
  </si>
  <si>
    <t>co2th</t>
  </si>
  <si>
    <t>c2pr</t>
  </si>
  <si>
    <t>co3th</t>
  </si>
  <si>
    <t>co3pr</t>
  </si>
  <si>
    <t>CHO1pr</t>
  </si>
  <si>
    <t>CHO2th</t>
  </si>
  <si>
    <t>CHO2pr</t>
  </si>
  <si>
    <t>CHO3th</t>
  </si>
  <si>
    <t>CHO3pr</t>
  </si>
  <si>
    <t>GPA</t>
  </si>
  <si>
    <t>SUBJECTS</t>
  </si>
  <si>
    <t xml:space="preserve">SUBJECT </t>
  </si>
  <si>
    <t>CODE</t>
  </si>
  <si>
    <t>CREDIT</t>
  </si>
  <si>
    <t>HOURS</t>
  </si>
  <si>
    <t>GRADE</t>
  </si>
  <si>
    <t>FINAL</t>
  </si>
  <si>
    <t>REMARK</t>
  </si>
  <si>
    <t>SYMBOL NUMBER</t>
  </si>
  <si>
    <t>OPTIONAL SUBJECTS (TH)</t>
  </si>
  <si>
    <t>Corresponding PRACTICLE SUBJECTS (PR)</t>
  </si>
  <si>
    <t>ECONOMICS (PR)</t>
  </si>
  <si>
    <t>MARKETING (PR)</t>
  </si>
  <si>
    <t>SUB</t>
  </si>
  <si>
    <t>OPTIONAL 4</t>
  </si>
  <si>
    <t>CH4TH</t>
  </si>
  <si>
    <t>CHPR</t>
  </si>
  <si>
    <t>totalcrh</t>
  </si>
  <si>
    <t>co4th</t>
  </si>
  <si>
    <t>co4pr</t>
  </si>
  <si>
    <t>DATE OF BIRTH:</t>
  </si>
  <si>
    <t>REGISTRATION NUMBER:</t>
  </si>
  <si>
    <t>GRADE: 11</t>
  </si>
  <si>
    <t>PREPARED BY:</t>
  </si>
  <si>
    <t>CHECKED BY</t>
  </si>
  <si>
    <t>(CLASS TEACHER)</t>
  </si>
  <si>
    <t>DATE OF ISSUE..</t>
  </si>
  <si>
    <t>HEADMASTER/CAMPUS CHIEF</t>
  </si>
  <si>
    <t>NOTE: ONE CREDIT HOUR IS 32 CLOCK HOURS</t>
  </si>
  <si>
    <t>TH: THEORY</t>
  </si>
  <si>
    <t xml:space="preserve">PR:PRACTICLE </t>
  </si>
  <si>
    <t xml:space="preserve">W= WITHHELD </t>
  </si>
  <si>
    <t>Code</t>
  </si>
  <si>
    <t>GR</t>
  </si>
  <si>
    <t>DOB A.D</t>
  </si>
  <si>
    <t>B.S.,</t>
  </si>
  <si>
    <t>A.D</t>
  </si>
  <si>
    <t>SYMBOL NUMBER:</t>
  </si>
  <si>
    <t>GRADE POINT AVERAGE</t>
  </si>
  <si>
    <t>(GPA)</t>
  </si>
  <si>
    <t>THIS PROGRAMME CALCULATES GRADE OF NEB GRADE 11 AND 12 ON THE BASIS OF OBTAINED MARKS.</t>
  </si>
  <si>
    <t>HOW TO USE !</t>
  </si>
  <si>
    <t>POINT</t>
  </si>
  <si>
    <t>www.jameelkhan.com.np</t>
  </si>
  <si>
    <t>code</t>
  </si>
  <si>
    <t>Crh. pr</t>
  </si>
  <si>
    <t>Crh.th</t>
  </si>
  <si>
    <t>Crh</t>
  </si>
  <si>
    <t>Crh,pr</t>
  </si>
  <si>
    <t>crh1th</t>
  </si>
  <si>
    <t>Tcrh</t>
  </si>
  <si>
    <t>F.m Th</t>
  </si>
  <si>
    <t>F.m Pr</t>
  </si>
  <si>
    <t>Theory Subjects</t>
  </si>
  <si>
    <t>Corresponding Practicle subjects (Pr)</t>
  </si>
  <si>
    <t>Crh.p</t>
  </si>
  <si>
    <t>Th</t>
  </si>
  <si>
    <t>Ch</t>
  </si>
  <si>
    <t>Corresponding Pr subjects (PR)</t>
  </si>
  <si>
    <t xml:space="preserve"> Subjects (TH)</t>
  </si>
  <si>
    <t>mPr</t>
  </si>
  <si>
    <t>Fm.Th</t>
  </si>
  <si>
    <t>COMPULSORY 3</t>
  </si>
  <si>
    <t>SUBJECTS (TH)</t>
  </si>
  <si>
    <t>Fth</t>
  </si>
  <si>
    <t>Fpr</t>
  </si>
  <si>
    <t>CRH</t>
  </si>
  <si>
    <t>0051</t>
  </si>
  <si>
    <t>0071</t>
  </si>
  <si>
    <t>0072</t>
  </si>
  <si>
    <t>0052</t>
  </si>
  <si>
    <t>COMPULSORY   3</t>
  </si>
  <si>
    <t>COMPULSORY 1</t>
  </si>
  <si>
    <t>COMPULSORY ENGLISH (TH)</t>
  </si>
  <si>
    <t>COMPULSORY ENGLISH (PR)</t>
  </si>
  <si>
    <t>0011</t>
  </si>
  <si>
    <t>0012</t>
  </si>
  <si>
    <t>COMPULSORY NEPALI (TH)</t>
  </si>
  <si>
    <t>COMPULSORY NEPALI (PR)</t>
  </si>
  <si>
    <t>0032</t>
  </si>
  <si>
    <t>0031</t>
  </si>
  <si>
    <t>SOCIAL STUDIES &amp; LIFE SKILL (TH)</t>
  </si>
  <si>
    <t>SOCIAL STUDIES &amp; LIFE SKILL (PR)</t>
  </si>
  <si>
    <t>MATHEMATICS (TH)</t>
  </si>
  <si>
    <t>MATHEMATICS (PR)</t>
  </si>
  <si>
    <t>ACCOUNTING (TH)</t>
  </si>
  <si>
    <t>CHILD DEVELOPMENT AND LEARNING (TH)</t>
  </si>
  <si>
    <t>Nth</t>
  </si>
  <si>
    <t>Npr</t>
  </si>
  <si>
    <t>ETH</t>
  </si>
  <si>
    <t>EPR</t>
  </si>
  <si>
    <t>C3Th</t>
  </si>
  <si>
    <t>C3Pr</t>
  </si>
  <si>
    <t>NT</t>
  </si>
  <si>
    <t>ET</t>
  </si>
  <si>
    <t>CT</t>
  </si>
  <si>
    <t>G1th</t>
  </si>
  <si>
    <t>G1pr</t>
  </si>
  <si>
    <t>GNTh</t>
  </si>
  <si>
    <t>GNpr</t>
  </si>
  <si>
    <t>GNT</t>
  </si>
  <si>
    <t>GETh</t>
  </si>
  <si>
    <t>GEPr</t>
  </si>
  <si>
    <t>GET</t>
  </si>
  <si>
    <t>Nt</t>
  </si>
  <si>
    <t>Eth</t>
  </si>
  <si>
    <t>Epr</t>
  </si>
  <si>
    <t>Et</t>
  </si>
  <si>
    <t>C1th</t>
  </si>
  <si>
    <t>C1pr</t>
  </si>
  <si>
    <t>C1T</t>
  </si>
  <si>
    <t>Gc3th</t>
  </si>
  <si>
    <t>Gc3pr</t>
  </si>
  <si>
    <t>Gc3T</t>
  </si>
  <si>
    <t>4th</t>
  </si>
  <si>
    <t>4pr</t>
  </si>
  <si>
    <t>4t</t>
  </si>
  <si>
    <t>G4th</t>
  </si>
  <si>
    <t>G4pr</t>
  </si>
  <si>
    <t>G4T</t>
  </si>
  <si>
    <t>O4th</t>
  </si>
  <si>
    <t>O4pr</t>
  </si>
  <si>
    <t>O4T</t>
  </si>
  <si>
    <t>GpNth</t>
  </si>
  <si>
    <t>GpnP</t>
  </si>
  <si>
    <t>GpNT</t>
  </si>
  <si>
    <t>GpEth</t>
  </si>
  <si>
    <t>GpEP</t>
  </si>
  <si>
    <t>GpeET</t>
  </si>
  <si>
    <t>GpCth</t>
  </si>
  <si>
    <t>GpCp</t>
  </si>
  <si>
    <t>GpCT</t>
  </si>
  <si>
    <t>Gp4th</t>
  </si>
  <si>
    <t>Gp4p</t>
  </si>
  <si>
    <t>Gp4T</t>
  </si>
  <si>
    <t>Chnt</t>
  </si>
  <si>
    <t>Chnp</t>
  </si>
  <si>
    <t>Cc3t</t>
  </si>
  <si>
    <t>Cc3p</t>
  </si>
  <si>
    <t>CEt</t>
  </si>
  <si>
    <t>CEp</t>
  </si>
  <si>
    <t>Cnt</t>
  </si>
  <si>
    <t>Cnp</t>
  </si>
  <si>
    <t>Cet</t>
  </si>
  <si>
    <t>Cep</t>
  </si>
  <si>
    <t>CHILD DEVELOPMENT AND LEARNING (PR)</t>
  </si>
  <si>
    <t xml:space="preserve">IN THE FINAL EXAMINATION CONDUCTED BY SCOOL/CAMPUS IN </t>
  </si>
  <si>
    <t>B.S</t>
  </si>
  <si>
    <t>EDUCATION AND DEVELOPMENT (TH)</t>
  </si>
  <si>
    <t>POPULATION STUDIES (TH)</t>
  </si>
  <si>
    <t>BUSINESS STUDIES (TH)</t>
  </si>
  <si>
    <t>EDUCATION AND DEVELOPMENT (PR)</t>
  </si>
  <si>
    <t>BUSINESS STUDIES (PR)</t>
  </si>
  <si>
    <t>POPULATION STUDIES (PR)</t>
  </si>
  <si>
    <t>ACCOUNTING (PR)</t>
  </si>
  <si>
    <t>ECONOMICS (TH)</t>
  </si>
  <si>
    <t>MARKETING (TH)</t>
  </si>
  <si>
    <t>ENGLISH (TH)</t>
  </si>
  <si>
    <t>NEPALI (TH)</t>
  </si>
  <si>
    <t>NEPALI (PR)</t>
  </si>
  <si>
    <t>ENGLISH (PR)</t>
  </si>
  <si>
    <t>HEALTH AND PHYSICAL STUDIES (TH)</t>
  </si>
  <si>
    <t>HEALTH AND PHYSICAL STUDIES (PR)</t>
  </si>
  <si>
    <t>AB: ABSENT</t>
  </si>
  <si>
    <t>THE FOLLOWING ARE THE GRADES OBTAINED BY</t>
  </si>
  <si>
    <t>optional subjects</t>
  </si>
  <si>
    <t>opt1</t>
  </si>
  <si>
    <t>opt2</t>
  </si>
  <si>
    <t>opt3</t>
  </si>
  <si>
    <t>opt4</t>
  </si>
  <si>
    <t>Rank</t>
  </si>
  <si>
    <t>large</t>
  </si>
  <si>
    <t>k</t>
  </si>
  <si>
    <t>l</t>
  </si>
  <si>
    <t>n</t>
  </si>
  <si>
    <t>Grade</t>
  </si>
  <si>
    <t>OPT1</t>
  </si>
  <si>
    <t>OPT2</t>
  </si>
  <si>
    <t>OPT3</t>
  </si>
  <si>
    <t>OPT4</t>
  </si>
  <si>
    <t>SHREE KARMAHAWA SECONDARY SCHOOL KARMAHAWA</t>
  </si>
  <si>
    <t>LUMBINI CULTTURAL MUNICIPALITY-7, RUPANDEHI</t>
  </si>
  <si>
    <t>ANITA KUMARI YADAV</t>
  </si>
  <si>
    <t>AMRIT KUMAR CHAUDHARY</t>
  </si>
  <si>
    <t>ARCHANA YADAV</t>
  </si>
  <si>
    <t>BABITA YADAV</t>
  </si>
  <si>
    <t>BALIRAM YADAV</t>
  </si>
  <si>
    <t>BANDANA DEVI YADAV</t>
  </si>
  <si>
    <t>BASANT BAHADUR KUNWAR</t>
  </si>
  <si>
    <t>BASANT ARYAL CHHETRI</t>
  </si>
  <si>
    <t>BASUDEV YADAV</t>
  </si>
  <si>
    <t>BHIM BAHADUR CHAUDHARY</t>
  </si>
  <si>
    <t>BHUPENDRA BUDHAMAGAR</t>
  </si>
  <si>
    <t>BIKRAM GHARTI MAGAR</t>
  </si>
  <si>
    <t>BINDRAWATI GUPTA</t>
  </si>
  <si>
    <t>CHHABILAL PRASAD KOHAR</t>
  </si>
  <si>
    <t>DEEP KUMAR KOHAR</t>
  </si>
  <si>
    <t>DILIP KUMAY YADAV</t>
  </si>
  <si>
    <t>GOVIND GADERIYA</t>
  </si>
  <si>
    <t>GUDDU LONIYA</t>
  </si>
  <si>
    <t>JAYRAM PAL</t>
  </si>
  <si>
    <t>KHUSHBU HARIJAN</t>
  </si>
  <si>
    <t>KRISTI MALLA</t>
  </si>
  <si>
    <t>LAXMI KUMARI YADAV</t>
  </si>
  <si>
    <t>MINA KUNWAR</t>
  </si>
  <si>
    <t>MOTIDAN PASI</t>
  </si>
  <si>
    <t>NITA CHAMAR HARIJAN</t>
  </si>
  <si>
    <t>POOJA YADAV</t>
  </si>
  <si>
    <t>PRAMILA YADAV</t>
  </si>
  <si>
    <t>PRINS MISHRA</t>
  </si>
  <si>
    <t>PUJA TELI</t>
  </si>
  <si>
    <t>POONAM GHARTI</t>
  </si>
  <si>
    <t>RABINDRA YADAV</t>
  </si>
  <si>
    <t>RABITA DHOBI</t>
  </si>
  <si>
    <t>RAJ NARAYAN YADAV</t>
  </si>
  <si>
    <t xml:space="preserve">RAJENDRA YADAV </t>
  </si>
  <si>
    <t>RAKESH KUMAR GAUD KAHAR</t>
  </si>
  <si>
    <t>RAM KESH YADAV</t>
  </si>
  <si>
    <t>RITA RIJAL</t>
  </si>
  <si>
    <t>RUPA THAPA</t>
  </si>
  <si>
    <t>SABINA THAPA</t>
  </si>
  <si>
    <t>SAGIR AHMAD MUSALMAN</t>
  </si>
  <si>
    <t>SANDEEP CHAUDHARY</t>
  </si>
  <si>
    <t>SANDEEP KUMAR YADAV</t>
  </si>
  <si>
    <t>SAROSATI DEVI THAKUR NAU</t>
  </si>
  <si>
    <t>SATYABHAMA KUMARI YADAV</t>
  </si>
  <si>
    <t>SHEELA GUPTA</t>
  </si>
  <si>
    <t>SHEKHAR MISHRA</t>
  </si>
  <si>
    <t>SIMA YADAV</t>
  </si>
  <si>
    <t>SIRJANA YADAV</t>
  </si>
  <si>
    <t>SUMINTRA YADAV</t>
  </si>
  <si>
    <t>SUNDARI YADAV</t>
  </si>
  <si>
    <t>SUNITA ACHARYA</t>
  </si>
  <si>
    <t>SURSATI YADAV</t>
  </si>
  <si>
    <t>SUSMITA SAHANI</t>
  </si>
  <si>
    <t>UMESH KUMAR YADAV</t>
  </si>
  <si>
    <t>24/08/1996</t>
  </si>
  <si>
    <t>F</t>
  </si>
  <si>
    <t>23/06/2003</t>
  </si>
  <si>
    <t>19/10/2005</t>
  </si>
  <si>
    <t>17/06/2007</t>
  </si>
  <si>
    <t>16/02/2005</t>
  </si>
  <si>
    <t>22/03/2006</t>
  </si>
  <si>
    <t>26/08/2006</t>
  </si>
  <si>
    <t>18/05/1982</t>
  </si>
  <si>
    <t>15/02/2005</t>
  </si>
  <si>
    <t>19/11/1996</t>
  </si>
  <si>
    <t>22/02/2006</t>
  </si>
  <si>
    <t>14/04/1993</t>
  </si>
  <si>
    <t>28/11/2001</t>
  </si>
  <si>
    <t>21/08/2001</t>
  </si>
  <si>
    <t>18/03/2005</t>
  </si>
  <si>
    <t>13/05/2002</t>
  </si>
  <si>
    <t>27/03/2007</t>
  </si>
  <si>
    <t>27/10/1994</t>
  </si>
  <si>
    <t>21/11/1990</t>
  </si>
  <si>
    <t>24/05/2003</t>
  </si>
  <si>
    <t>28/04/2007</t>
  </si>
  <si>
    <t>22/07/2007</t>
  </si>
  <si>
    <t>31/10/2005</t>
  </si>
  <si>
    <t>16/11/2006</t>
  </si>
  <si>
    <t>21/02/1985</t>
  </si>
  <si>
    <t>17/07/2003</t>
  </si>
  <si>
    <t>24/04/2007</t>
  </si>
  <si>
    <t>19/03/2004</t>
  </si>
  <si>
    <t>15/06/2008</t>
  </si>
  <si>
    <t>22/04/2000</t>
  </si>
  <si>
    <t>14/12/1988</t>
  </si>
  <si>
    <t>23/04/2006</t>
  </si>
  <si>
    <t>17/02/2004</t>
  </si>
  <si>
    <t>31/10/2004</t>
  </si>
  <si>
    <t>19/05/2007</t>
  </si>
  <si>
    <t>29/06/1994</t>
  </si>
  <si>
    <t>23/04/2005</t>
  </si>
  <si>
    <t>17/07/2006</t>
  </si>
  <si>
    <t>29/03/2006</t>
  </si>
  <si>
    <t>SIRJANA YADAVA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</si>
</sst>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39" x14ac:knownFonts="1">
    <font>
      <sz val="11"/>
      <color theme="1"/>
      <name val="Calibri"/>
      <family val="2"/>
      <scheme val="minor"/>
    </font>
    <font>
      <sz val="11"/>
      <color theme="0"/>
      <name val="Calibri"/>
      <family val="2"/>
      <scheme val="minor"/>
    </font>
    <font>
      <sz val="10"/>
      <color theme="1"/>
      <name val="Calibri"/>
      <family val="2"/>
      <scheme val="minor"/>
    </font>
    <font>
      <sz val="10"/>
      <name val="Calibri"/>
      <family val="2"/>
      <scheme val="minor"/>
    </font>
    <font>
      <sz val="11"/>
      <color rgb="FFFF0000"/>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b/>
      <sz val="11"/>
      <color theme="1"/>
      <name val="Calibri"/>
      <family val="2"/>
      <scheme val="minor"/>
    </font>
    <font>
      <sz val="8"/>
      <name val="Calibri"/>
      <family val="2"/>
      <scheme val="minor"/>
    </font>
    <font>
      <u/>
      <sz val="11"/>
      <color theme="10"/>
      <name val="Calibri"/>
      <family val="2"/>
      <scheme val="minor"/>
    </font>
    <font>
      <sz val="8"/>
      <color theme="1"/>
      <name val="Calibri"/>
      <family val="2"/>
      <scheme val="minor"/>
    </font>
    <font>
      <sz val="8"/>
      <color theme="0"/>
      <name val="Calibri"/>
      <family val="2"/>
      <scheme val="minor"/>
    </font>
    <font>
      <sz val="11"/>
      <name val="Calibri"/>
      <family val="2"/>
      <scheme val="minor"/>
    </font>
    <font>
      <sz val="16"/>
      <name val="Berlin Sans FB"/>
      <family val="2"/>
    </font>
    <font>
      <b/>
      <sz val="16"/>
      <name val="Calibri"/>
      <family val="2"/>
      <scheme val="minor"/>
    </font>
    <font>
      <sz val="12"/>
      <name val="Calibri"/>
      <family val="2"/>
      <scheme val="minor"/>
    </font>
    <font>
      <i/>
      <u/>
      <sz val="12"/>
      <name val="Calibri"/>
      <family val="2"/>
      <scheme val="minor"/>
    </font>
    <font>
      <u/>
      <sz val="12"/>
      <name val="Calibri"/>
      <family val="2"/>
      <scheme val="minor"/>
    </font>
    <font>
      <sz val="10"/>
      <color theme="0"/>
      <name val="Calibri"/>
      <family val="2"/>
      <scheme val="minor"/>
    </font>
    <font>
      <sz val="8"/>
      <color rgb="FFC00000"/>
      <name val="Calibri"/>
      <family val="2"/>
      <scheme val="minor"/>
    </font>
    <font>
      <sz val="8"/>
      <color rgb="FF002060"/>
      <name val="Calibri"/>
      <family val="2"/>
      <scheme val="minor"/>
    </font>
    <font>
      <sz val="8"/>
      <color rgb="FF0070C0"/>
      <name val="Calibri"/>
      <family val="2"/>
      <scheme val="minor"/>
    </font>
    <font>
      <sz val="14"/>
      <color theme="0"/>
      <name val="Calibri"/>
      <family val="2"/>
      <scheme val="minor"/>
    </font>
    <font>
      <sz val="16"/>
      <color theme="0"/>
      <name val="Calibri"/>
      <family val="2"/>
      <scheme val="minor"/>
    </font>
    <font>
      <sz val="18"/>
      <color theme="0"/>
      <name val="Calibri"/>
      <family val="2"/>
      <scheme val="minor"/>
    </font>
    <font>
      <sz val="10"/>
      <color theme="0"/>
      <name val="Malgun Gothic Semilight"/>
      <family val="2"/>
    </font>
    <font>
      <sz val="9"/>
      <color theme="1"/>
      <name val="Calibri"/>
      <family val="2"/>
      <scheme val="minor"/>
    </font>
  </fonts>
  <fills count="62">
    <fill>
      <patternFill patternType="none"/>
    </fill>
    <fill>
      <patternFill patternType="gray125"/>
    </fill>
    <fill>
      <patternFill patternType="solid">
        <fgColor theme="7" tint="-0.499984740745262"/>
        <bgColor indexed="64"/>
      </patternFill>
    </fill>
    <fill>
      <patternFill patternType="solid">
        <fgColor rgb="FF00B050"/>
        <bgColor indexed="64"/>
      </patternFill>
    </fill>
    <fill>
      <patternFill patternType="solid">
        <fgColor theme="0" tint="-0.14999847407452621"/>
        <bgColor indexed="64"/>
      </patternFill>
    </fill>
    <fill>
      <patternFill patternType="solid">
        <fgColor rgb="FFFF0000"/>
        <bgColor indexed="64"/>
      </patternFill>
    </fill>
    <fill>
      <patternFill patternType="solid">
        <fgColor theme="1" tint="4.9989318521683403E-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59999389629810485"/>
        <bgColor indexed="64"/>
      </patternFill>
    </fill>
    <fill>
      <patternFill patternType="solid">
        <fgColor theme="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39997558519241921"/>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2" tint="-0.499984740745262"/>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1"/>
        <bgColor indexed="64"/>
      </patternFill>
    </fill>
    <fill>
      <patternFill patternType="solid">
        <fgColor rgb="FFC00000"/>
        <bgColor indexed="64"/>
      </patternFill>
    </fill>
    <fill>
      <patternFill patternType="solid">
        <fgColor theme="3" tint="-0.249977111117893"/>
        <bgColor indexed="64"/>
      </patternFill>
    </fill>
    <fill>
      <patternFill patternType="solid">
        <fgColor theme="2"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9" tint="0.79998168889431442"/>
        <bgColor indexed="64"/>
      </patternFill>
    </fill>
    <fill>
      <patternFill patternType="solid">
        <fgColor theme="9" tint="-0.249977111117893"/>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theme="6" tint="-0.249977111117893"/>
        <bgColor indexed="64"/>
      </patternFill>
    </fill>
    <fill>
      <patternFill patternType="solid">
        <fgColor theme="1" tint="0.34998626667073579"/>
        <bgColor indexed="64"/>
      </patternFill>
    </fill>
    <fill>
      <patternFill patternType="solid">
        <fgColor theme="2" tint="-9.9978637043366805E-2"/>
        <bgColor indexed="64"/>
      </patternFill>
    </fill>
    <fill>
      <patternFill patternType="solid">
        <fgColor rgb="FF00B0F0"/>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medium">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6" fillId="0" borderId="0" applyNumberFormat="0" applyFill="0" applyBorder="0" applyAlignment="0" applyProtection="0"/>
    <xf numFmtId="0" fontId="7" fillId="0" borderId="17" applyNumberFormat="0" applyFill="0" applyAlignment="0" applyProtection="0"/>
    <xf numFmtId="0" fontId="8" fillId="0" borderId="18" applyNumberFormat="0" applyFill="0" applyAlignment="0" applyProtection="0"/>
    <xf numFmtId="0" fontId="9" fillId="0" borderId="19" applyNumberFormat="0" applyFill="0" applyAlignment="0" applyProtection="0"/>
    <xf numFmtId="0" fontId="9" fillId="0" borderId="0" applyNumberFormat="0" applyFill="0" applyBorder="0" applyAlignment="0" applyProtection="0"/>
    <xf numFmtId="0" fontId="10" fillId="11" borderId="0" applyNumberFormat="0" applyBorder="0" applyAlignment="0" applyProtection="0"/>
    <xf numFmtId="0" fontId="11" fillId="12" borderId="0" applyNumberFormat="0" applyBorder="0" applyAlignment="0" applyProtection="0"/>
    <xf numFmtId="0" fontId="12" fillId="13" borderId="0" applyNumberFormat="0" applyBorder="0" applyAlignment="0" applyProtection="0"/>
    <xf numFmtId="0" fontId="13" fillId="14" borderId="20" applyNumberFormat="0" applyAlignment="0" applyProtection="0"/>
    <xf numFmtId="0" fontId="14" fillId="15" borderId="21" applyNumberFormat="0" applyAlignment="0" applyProtection="0"/>
    <xf numFmtId="0" fontId="15" fillId="15" borderId="20" applyNumberFormat="0" applyAlignment="0" applyProtection="0"/>
    <xf numFmtId="0" fontId="16" fillId="0" borderId="22" applyNumberFormat="0" applyFill="0" applyAlignment="0" applyProtection="0"/>
    <xf numFmtId="0" fontId="17" fillId="16" borderId="23" applyNumberFormat="0" applyAlignment="0" applyProtection="0"/>
    <xf numFmtId="0" fontId="4" fillId="0" borderId="0" applyNumberFormat="0" applyFill="0" applyBorder="0" applyAlignment="0" applyProtection="0"/>
    <xf numFmtId="0" fontId="5" fillId="17" borderId="24" applyNumberFormat="0" applyFont="0" applyAlignment="0" applyProtection="0"/>
    <xf numFmtId="0" fontId="18" fillId="0" borderId="0" applyNumberFormat="0" applyFill="0" applyBorder="0" applyAlignment="0" applyProtection="0"/>
    <xf numFmtId="0" fontId="19" fillId="0" borderId="25" applyNumberFormat="0" applyFill="0" applyAlignment="0" applyProtection="0"/>
    <xf numFmtId="0" fontId="1" fillId="18" borderId="0" applyNumberFormat="0" applyBorder="0" applyAlignment="0" applyProtection="0"/>
    <xf numFmtId="0" fontId="5" fillId="19" borderId="0" applyNumberFormat="0" applyBorder="0" applyAlignment="0" applyProtection="0"/>
    <xf numFmtId="0" fontId="5" fillId="20" borderId="0" applyNumberFormat="0" applyBorder="0" applyAlignment="0" applyProtection="0"/>
    <xf numFmtId="0" fontId="5" fillId="21" borderId="0" applyNumberFormat="0" applyBorder="0" applyAlignment="0" applyProtection="0"/>
    <xf numFmtId="0" fontId="1" fillId="22" borderId="0" applyNumberFormat="0" applyBorder="0" applyAlignment="0" applyProtection="0"/>
    <xf numFmtId="0" fontId="5" fillId="23" borderId="0" applyNumberFormat="0" applyBorder="0" applyAlignment="0" applyProtection="0"/>
    <xf numFmtId="0" fontId="5" fillId="24" borderId="0" applyNumberFormat="0" applyBorder="0" applyAlignment="0" applyProtection="0"/>
    <xf numFmtId="0" fontId="5" fillId="25" borderId="0" applyNumberFormat="0" applyBorder="0" applyAlignment="0" applyProtection="0"/>
    <xf numFmtId="0" fontId="1" fillId="26" borderId="0" applyNumberFormat="0" applyBorder="0" applyAlignment="0" applyProtection="0"/>
    <xf numFmtId="0" fontId="5" fillId="27" borderId="0" applyNumberFormat="0" applyBorder="0" applyAlignment="0" applyProtection="0"/>
    <xf numFmtId="0" fontId="5" fillId="28" borderId="0" applyNumberFormat="0" applyBorder="0" applyAlignment="0" applyProtection="0"/>
    <xf numFmtId="0" fontId="5" fillId="29" borderId="0" applyNumberFormat="0" applyBorder="0" applyAlignment="0" applyProtection="0"/>
    <xf numFmtId="0" fontId="1" fillId="30" borderId="0" applyNumberFormat="0" applyBorder="0" applyAlignment="0" applyProtection="0"/>
    <xf numFmtId="0" fontId="5" fillId="31" borderId="0" applyNumberFormat="0" applyBorder="0" applyAlignment="0" applyProtection="0"/>
    <xf numFmtId="0" fontId="5" fillId="32" borderId="0" applyNumberFormat="0" applyBorder="0" applyAlignment="0" applyProtection="0"/>
    <xf numFmtId="0" fontId="5" fillId="33" borderId="0" applyNumberFormat="0" applyBorder="0" applyAlignment="0" applyProtection="0"/>
    <xf numFmtId="0" fontId="1" fillId="34" borderId="0" applyNumberFormat="0" applyBorder="0" applyAlignment="0" applyProtection="0"/>
    <xf numFmtId="0" fontId="5" fillId="35" borderId="0" applyNumberFormat="0" applyBorder="0" applyAlignment="0" applyProtection="0"/>
    <xf numFmtId="0" fontId="5" fillId="36" borderId="0" applyNumberFormat="0" applyBorder="0" applyAlignment="0" applyProtection="0"/>
    <xf numFmtId="0" fontId="5" fillId="37" borderId="0" applyNumberFormat="0" applyBorder="0" applyAlignment="0" applyProtection="0"/>
    <xf numFmtId="0" fontId="1" fillId="38" borderId="0" applyNumberFormat="0" applyBorder="0" applyAlignment="0" applyProtection="0"/>
    <xf numFmtId="0" fontId="5" fillId="39" borderId="0" applyNumberFormat="0" applyBorder="0" applyAlignment="0" applyProtection="0"/>
    <xf numFmtId="0" fontId="5" fillId="40" borderId="0" applyNumberFormat="0" applyBorder="0" applyAlignment="0" applyProtection="0"/>
    <xf numFmtId="0" fontId="5" fillId="41" borderId="0" applyNumberFormat="0" applyBorder="0" applyAlignment="0" applyProtection="0"/>
    <xf numFmtId="0" fontId="21" fillId="0" borderId="0" applyNumberFormat="0" applyFill="0" applyBorder="0" applyAlignment="0" applyProtection="0"/>
  </cellStyleXfs>
  <cellXfs count="186">
    <xf numFmtId="0" fontId="0" fillId="0" borderId="0" xfId="0"/>
    <xf numFmtId="0" fontId="0" fillId="2" borderId="0" xfId="0" applyFill="1"/>
    <xf numFmtId="0" fontId="0" fillId="0" borderId="4" xfId="0" applyBorder="1"/>
    <xf numFmtId="0" fontId="0" fillId="0" borderId="6" xfId="0" applyBorder="1"/>
    <xf numFmtId="0" fontId="0" fillId="0" borderId="9" xfId="0" applyBorder="1"/>
    <xf numFmtId="0" fontId="0" fillId="3" borderId="0" xfId="0" applyFill="1"/>
    <xf numFmtId="0" fontId="0" fillId="0" borderId="13" xfId="0" applyBorder="1"/>
    <xf numFmtId="0" fontId="0" fillId="8" borderId="0" xfId="0" applyFill="1"/>
    <xf numFmtId="0" fontId="0" fillId="0" borderId="0" xfId="0" applyAlignment="1">
      <alignment horizontal="center"/>
    </xf>
    <xf numFmtId="0" fontId="4" fillId="0" borderId="0" xfId="0" applyFont="1"/>
    <xf numFmtId="0" fontId="3" fillId="0" borderId="0" xfId="0" applyFont="1" applyProtection="1">
      <protection hidden="1"/>
    </xf>
    <xf numFmtId="0" fontId="1" fillId="0" borderId="0" xfId="0" applyFont="1" applyProtection="1">
      <protection hidden="1"/>
    </xf>
    <xf numFmtId="0" fontId="2" fillId="9" borderId="1" xfId="0" applyFont="1" applyFill="1" applyBorder="1" applyProtection="1">
      <protection hidden="1"/>
    </xf>
    <xf numFmtId="0" fontId="2" fillId="8" borderId="1" xfId="0" applyFont="1" applyFill="1" applyBorder="1" applyProtection="1">
      <protection hidden="1"/>
    </xf>
    <xf numFmtId="0" fontId="2" fillId="0" borderId="1" xfId="0" applyFont="1" applyBorder="1" applyProtection="1">
      <protection hidden="1"/>
    </xf>
    <xf numFmtId="0" fontId="0" fillId="10" borderId="0" xfId="0" applyFill="1"/>
    <xf numFmtId="0" fontId="0" fillId="0" borderId="2" xfId="0" applyBorder="1"/>
    <xf numFmtId="0" fontId="4" fillId="0" borderId="3" xfId="0" applyFont="1" applyBorder="1"/>
    <xf numFmtId="0" fontId="0" fillId="0" borderId="3" xfId="0" applyBorder="1"/>
    <xf numFmtId="0" fontId="0" fillId="0" borderId="5" xfId="0" applyBorder="1"/>
    <xf numFmtId="0" fontId="0" fillId="0" borderId="7" xfId="0" applyBorder="1"/>
    <xf numFmtId="0" fontId="0" fillId="0" borderId="8" xfId="0" applyBorder="1"/>
    <xf numFmtId="0" fontId="21" fillId="0" borderId="0" xfId="42" applyBorder="1"/>
    <xf numFmtId="0" fontId="22" fillId="0" borderId="0" xfId="0" applyFont="1"/>
    <xf numFmtId="0" fontId="23" fillId="0" borderId="0" xfId="0" applyFont="1"/>
    <xf numFmtId="0" fontId="22" fillId="10" borderId="0" xfId="0" applyFont="1" applyFill="1" applyProtection="1">
      <protection hidden="1"/>
    </xf>
    <xf numFmtId="0" fontId="22" fillId="0" borderId="0" xfId="0" applyFont="1" applyProtection="1">
      <protection hidden="1"/>
    </xf>
    <xf numFmtId="0" fontId="22" fillId="2" borderId="0" xfId="0" applyFont="1" applyFill="1" applyProtection="1">
      <protection hidden="1"/>
    </xf>
    <xf numFmtId="0" fontId="22" fillId="3" borderId="0" xfId="0" applyFont="1" applyFill="1" applyProtection="1">
      <protection hidden="1"/>
    </xf>
    <xf numFmtId="0" fontId="22" fillId="43" borderId="1" xfId="0" applyFont="1" applyFill="1" applyBorder="1" applyAlignment="1" applyProtection="1">
      <alignment horizontal="center"/>
      <protection locked="0"/>
    </xf>
    <xf numFmtId="0" fontId="20" fillId="43" borderId="1" xfId="0" applyFont="1" applyFill="1" applyBorder="1" applyProtection="1">
      <protection locked="0"/>
    </xf>
    <xf numFmtId="0" fontId="22" fillId="43" borderId="1" xfId="0" applyFont="1" applyFill="1" applyBorder="1" applyProtection="1">
      <protection locked="0"/>
    </xf>
    <xf numFmtId="0" fontId="24" fillId="0" borderId="0" xfId="0" applyFont="1"/>
    <xf numFmtId="0" fontId="24" fillId="0" borderId="0" xfId="0" applyFont="1" applyProtection="1">
      <protection hidden="1"/>
    </xf>
    <xf numFmtId="0" fontId="27" fillId="0" borderId="0" xfId="0" applyFont="1"/>
    <xf numFmtId="14" fontId="24" fillId="0" borderId="0" xfId="0" applyNumberFormat="1" applyFont="1"/>
    <xf numFmtId="14" fontId="28" fillId="0" borderId="0" xfId="0" applyNumberFormat="1" applyFont="1" applyAlignment="1" applyProtection="1">
      <alignment horizontal="left"/>
      <protection hidden="1"/>
    </xf>
    <xf numFmtId="0" fontId="27" fillId="0" borderId="0" xfId="0" applyFont="1" applyAlignment="1">
      <alignment horizontal="right"/>
    </xf>
    <xf numFmtId="0" fontId="24" fillId="0" borderId="0" xfId="0" applyFont="1" applyAlignment="1">
      <alignment horizontal="center"/>
    </xf>
    <xf numFmtId="0" fontId="24" fillId="0" borderId="0" xfId="0" quotePrefix="1" applyFont="1"/>
    <xf numFmtId="0" fontId="24" fillId="0" borderId="10" xfId="0" applyFont="1" applyBorder="1" applyProtection="1">
      <protection hidden="1"/>
    </xf>
    <xf numFmtId="0" fontId="24" fillId="0" borderId="3" xfId="0" applyFont="1" applyBorder="1" applyProtection="1">
      <protection hidden="1"/>
    </xf>
    <xf numFmtId="0" fontId="24" fillId="0" borderId="4" xfId="0" applyFont="1" applyBorder="1"/>
    <xf numFmtId="0" fontId="24" fillId="0" borderId="12" xfId="0" applyFont="1" applyBorder="1" applyAlignment="1" applyProtection="1">
      <alignment horizontal="center"/>
      <protection hidden="1"/>
    </xf>
    <xf numFmtId="0" fontId="24" fillId="0" borderId="8" xfId="0" applyFont="1" applyBorder="1" applyProtection="1">
      <protection hidden="1"/>
    </xf>
    <xf numFmtId="0" fontId="24" fillId="0" borderId="12" xfId="0" applyFont="1" applyBorder="1" applyProtection="1">
      <protection hidden="1"/>
    </xf>
    <xf numFmtId="0" fontId="24" fillId="0" borderId="9" xfId="0" applyFont="1" applyBorder="1"/>
    <xf numFmtId="0" fontId="24" fillId="0" borderId="11" xfId="0" applyFont="1" applyBorder="1" applyProtection="1">
      <protection hidden="1"/>
    </xf>
    <xf numFmtId="0" fontId="24" fillId="0" borderId="6" xfId="0" applyFont="1" applyBorder="1"/>
    <xf numFmtId="0" fontId="24" fillId="0" borderId="11" xfId="0" quotePrefix="1" applyFont="1" applyBorder="1" applyAlignment="1" applyProtection="1">
      <alignment horizontal="center"/>
      <protection hidden="1"/>
    </xf>
    <xf numFmtId="0" fontId="24" fillId="0" borderId="11" xfId="0" applyFont="1" applyBorder="1" applyAlignment="1" applyProtection="1">
      <alignment horizontal="center"/>
      <protection hidden="1"/>
    </xf>
    <xf numFmtId="0" fontId="24" fillId="0" borderId="0" xfId="0" quotePrefix="1" applyFont="1" applyAlignment="1">
      <alignment horizontal="center"/>
    </xf>
    <xf numFmtId="49" fontId="24" fillId="0" borderId="0" xfId="0" applyNumberFormat="1" applyFont="1"/>
    <xf numFmtId="0" fontId="24" fillId="0" borderId="15" xfId="0" applyFont="1" applyBorder="1" applyProtection="1">
      <protection hidden="1"/>
    </xf>
    <xf numFmtId="0" fontId="24" fillId="0" borderId="16" xfId="0" applyFont="1" applyBorder="1" applyProtection="1">
      <protection hidden="1"/>
    </xf>
    <xf numFmtId="0" fontId="24" fillId="0" borderId="14" xfId="0" applyFont="1" applyBorder="1"/>
    <xf numFmtId="0" fontId="20" fillId="44" borderId="1" xfId="0" applyFont="1" applyFill="1" applyBorder="1"/>
    <xf numFmtId="0" fontId="22" fillId="0" borderId="1" xfId="0" applyFont="1" applyBorder="1" applyProtection="1">
      <protection locked="0"/>
    </xf>
    <xf numFmtId="0" fontId="20" fillId="46" borderId="1" xfId="0" applyFont="1" applyFill="1" applyBorder="1"/>
    <xf numFmtId="0" fontId="22" fillId="47" borderId="1" xfId="0" applyFont="1" applyFill="1" applyBorder="1" applyProtection="1">
      <protection locked="0"/>
    </xf>
    <xf numFmtId="0" fontId="22" fillId="49" borderId="1" xfId="0" applyFont="1" applyFill="1" applyBorder="1"/>
    <xf numFmtId="0" fontId="23" fillId="49" borderId="1" xfId="0" applyFont="1" applyFill="1" applyBorder="1"/>
    <xf numFmtId="0" fontId="22" fillId="49" borderId="1" xfId="0" quotePrefix="1" applyFont="1" applyFill="1" applyBorder="1"/>
    <xf numFmtId="0" fontId="31" fillId="0" borderId="1" xfId="0" applyFont="1" applyBorder="1" applyProtection="1">
      <protection locked="0"/>
    </xf>
    <xf numFmtId="0" fontId="32" fillId="0" borderId="1" xfId="0" applyFont="1" applyBorder="1" applyProtection="1">
      <protection locked="0"/>
    </xf>
    <xf numFmtId="0" fontId="22" fillId="7" borderId="1" xfId="0" applyFont="1" applyFill="1" applyBorder="1" applyProtection="1">
      <protection locked="0"/>
    </xf>
    <xf numFmtId="0" fontId="31" fillId="4" borderId="1" xfId="0" applyFont="1" applyFill="1" applyBorder="1" applyProtection="1">
      <protection locked="0"/>
    </xf>
    <xf numFmtId="0" fontId="33" fillId="0" borderId="1" xfId="0" applyFont="1" applyBorder="1" applyProtection="1">
      <protection locked="0"/>
    </xf>
    <xf numFmtId="0" fontId="22" fillId="3" borderId="1" xfId="0" applyFont="1" applyFill="1" applyBorder="1" applyProtection="1">
      <protection locked="0"/>
    </xf>
    <xf numFmtId="0" fontId="31" fillId="3" borderId="1" xfId="0" applyFont="1" applyFill="1" applyBorder="1" applyProtection="1">
      <protection locked="0"/>
    </xf>
    <xf numFmtId="0" fontId="32" fillId="3" borderId="1" xfId="0" applyFont="1" applyFill="1" applyBorder="1" applyProtection="1">
      <protection locked="0"/>
    </xf>
    <xf numFmtId="0" fontId="22" fillId="49" borderId="1" xfId="0" applyFont="1" applyFill="1" applyBorder="1" applyProtection="1">
      <protection locked="0"/>
    </xf>
    <xf numFmtId="0" fontId="22" fillId="52" borderId="1" xfId="0" applyFont="1" applyFill="1" applyBorder="1" applyProtection="1">
      <protection locked="0"/>
    </xf>
    <xf numFmtId="0" fontId="0" fillId="53" borderId="0" xfId="0" applyFill="1"/>
    <xf numFmtId="0" fontId="22" fillId="54" borderId="0" xfId="0" applyFont="1" applyFill="1" applyProtection="1">
      <protection hidden="1"/>
    </xf>
    <xf numFmtId="0" fontId="22" fillId="42" borderId="0" xfId="0" applyFont="1" applyFill="1" applyProtection="1">
      <protection hidden="1"/>
    </xf>
    <xf numFmtId="0" fontId="22" fillId="55" borderId="0" xfId="0" applyFont="1" applyFill="1" applyProtection="1">
      <protection hidden="1"/>
    </xf>
    <xf numFmtId="0" fontId="22" fillId="56" borderId="0" xfId="0" applyFont="1" applyFill="1" applyProtection="1">
      <protection hidden="1"/>
    </xf>
    <xf numFmtId="0" fontId="22" fillId="57" borderId="0" xfId="0" applyFont="1" applyFill="1" applyProtection="1">
      <protection hidden="1"/>
    </xf>
    <xf numFmtId="0" fontId="22" fillId="58" borderId="0" xfId="0" applyFont="1" applyFill="1" applyProtection="1">
      <protection hidden="1"/>
    </xf>
    <xf numFmtId="0" fontId="22" fillId="5" borderId="0" xfId="0" applyFont="1" applyFill="1" applyProtection="1">
      <protection hidden="1"/>
    </xf>
    <xf numFmtId="0" fontId="22" fillId="59" borderId="0" xfId="0" applyFont="1" applyFill="1" applyProtection="1">
      <protection hidden="1"/>
    </xf>
    <xf numFmtId="0" fontId="22" fillId="47" borderId="0" xfId="0" applyFont="1" applyFill="1" applyProtection="1">
      <protection hidden="1"/>
    </xf>
    <xf numFmtId="0" fontId="22" fillId="53" borderId="0" xfId="0" applyFont="1" applyFill="1" applyProtection="1">
      <protection hidden="1"/>
    </xf>
    <xf numFmtId="0" fontId="24" fillId="0" borderId="11" xfId="0" applyFont="1" applyBorder="1" applyAlignment="1" applyProtection="1">
      <alignment horizontal="center" vertical="center"/>
      <protection hidden="1"/>
    </xf>
    <xf numFmtId="0" fontId="24" fillId="0" borderId="16" xfId="0" applyFont="1" applyBorder="1" applyAlignment="1" applyProtection="1">
      <alignment horizontal="center" vertical="center"/>
      <protection hidden="1"/>
    </xf>
    <xf numFmtId="0" fontId="34" fillId="5" borderId="1" xfId="0" applyFont="1" applyFill="1" applyBorder="1" applyAlignment="1">
      <alignment horizontal="center"/>
    </xf>
    <xf numFmtId="0" fontId="34" fillId="5" borderId="1" xfId="0" applyFont="1" applyFill="1" applyBorder="1"/>
    <xf numFmtId="0" fontId="35" fillId="5" borderId="1" xfId="0" applyFont="1" applyFill="1" applyBorder="1" applyAlignment="1">
      <alignment horizontal="center"/>
    </xf>
    <xf numFmtId="0" fontId="36" fillId="5" borderId="1" xfId="0" applyFont="1" applyFill="1" applyBorder="1" applyAlignment="1">
      <alignment horizontal="center"/>
    </xf>
    <xf numFmtId="0" fontId="22" fillId="6" borderId="15" xfId="0" applyFont="1" applyFill="1" applyBorder="1" applyProtection="1">
      <protection locked="0"/>
    </xf>
    <xf numFmtId="0" fontId="22" fillId="10" borderId="0" xfId="0" applyFont="1" applyFill="1" applyProtection="1">
      <protection locked="0"/>
    </xf>
    <xf numFmtId="0" fontId="22" fillId="0" borderId="15" xfId="0" applyFont="1" applyBorder="1" applyProtection="1">
      <protection locked="0"/>
    </xf>
    <xf numFmtId="0" fontId="22" fillId="0" borderId="0" xfId="0" applyFont="1" applyProtection="1">
      <protection locked="0"/>
    </xf>
    <xf numFmtId="0" fontId="22" fillId="6" borderId="1" xfId="0" applyFont="1" applyFill="1" applyBorder="1" applyProtection="1">
      <protection locked="0"/>
    </xf>
    <xf numFmtId="0" fontId="31" fillId="52" borderId="1" xfId="0" applyFont="1" applyFill="1" applyBorder="1" applyProtection="1">
      <protection locked="0"/>
    </xf>
    <xf numFmtId="0" fontId="32" fillId="52" borderId="1" xfId="0" applyFont="1" applyFill="1" applyBorder="1" applyProtection="1">
      <protection locked="0"/>
    </xf>
    <xf numFmtId="0" fontId="31" fillId="49" borderId="1" xfId="0" applyFont="1" applyFill="1" applyBorder="1" applyProtection="1">
      <protection locked="0"/>
    </xf>
    <xf numFmtId="0" fontId="32" fillId="49" borderId="1" xfId="0" applyFont="1" applyFill="1" applyBorder="1" applyProtection="1">
      <protection locked="0"/>
    </xf>
    <xf numFmtId="0" fontId="23" fillId="10" borderId="0" xfId="0" applyFont="1" applyFill="1"/>
    <xf numFmtId="0" fontId="22" fillId="10" borderId="0" xfId="0" applyFont="1" applyFill="1"/>
    <xf numFmtId="0" fontId="23" fillId="5" borderId="1" xfId="0" applyFont="1" applyFill="1" applyBorder="1"/>
    <xf numFmtId="0" fontId="23" fillId="6" borderId="15" xfId="0" applyFont="1" applyFill="1" applyBorder="1"/>
    <xf numFmtId="0" fontId="22" fillId="9" borderId="1" xfId="0" applyFont="1" applyFill="1" applyBorder="1"/>
    <xf numFmtId="0" fontId="20" fillId="42" borderId="1" xfId="0" applyFont="1" applyFill="1" applyBorder="1"/>
    <xf numFmtId="0" fontId="22" fillId="42" borderId="1" xfId="0" applyFont="1" applyFill="1" applyBorder="1"/>
    <xf numFmtId="0" fontId="20" fillId="42" borderId="0" xfId="0" applyFont="1" applyFill="1"/>
    <xf numFmtId="0" fontId="0" fillId="43" borderId="1" xfId="0" applyFill="1" applyBorder="1"/>
    <xf numFmtId="0" fontId="22" fillId="44" borderId="1" xfId="0" applyFont="1" applyFill="1" applyBorder="1"/>
    <xf numFmtId="0" fontId="22" fillId="45" borderId="1" xfId="0" applyFont="1" applyFill="1" applyBorder="1"/>
    <xf numFmtId="0" fontId="20" fillId="45" borderId="1" xfId="0" applyFont="1" applyFill="1" applyBorder="1"/>
    <xf numFmtId="0" fontId="22" fillId="42" borderId="1" xfId="0" applyFont="1" applyFill="1" applyBorder="1" applyAlignment="1">
      <alignment horizontal="center"/>
    </xf>
    <xf numFmtId="0" fontId="22" fillId="47" borderId="1" xfId="0" applyFont="1" applyFill="1" applyBorder="1"/>
    <xf numFmtId="0" fontId="22" fillId="46" borderId="1" xfId="0" applyFont="1" applyFill="1" applyBorder="1"/>
    <xf numFmtId="0" fontId="23" fillId="51" borderId="1" xfId="0" applyFont="1" applyFill="1" applyBorder="1"/>
    <xf numFmtId="0" fontId="20" fillId="51" borderId="1" xfId="0" applyFont="1" applyFill="1" applyBorder="1"/>
    <xf numFmtId="0" fontId="1" fillId="52" borderId="1" xfId="0" applyFont="1" applyFill="1" applyBorder="1"/>
    <xf numFmtId="0" fontId="24" fillId="52" borderId="1" xfId="0" applyFont="1" applyFill="1" applyBorder="1"/>
    <xf numFmtId="0" fontId="22" fillId="43" borderId="1" xfId="0" applyFont="1" applyFill="1" applyBorder="1"/>
    <xf numFmtId="0" fontId="20" fillId="52" borderId="1" xfId="0" applyFont="1" applyFill="1" applyBorder="1"/>
    <xf numFmtId="0" fontId="24" fillId="0" borderId="0" xfId="0" applyFont="1" applyProtection="1">
      <protection locked="0"/>
    </xf>
    <xf numFmtId="0" fontId="20" fillId="52" borderId="1" xfId="0" quotePrefix="1" applyFont="1" applyFill="1" applyBorder="1" applyProtection="1">
      <protection locked="0"/>
    </xf>
    <xf numFmtId="0" fontId="22" fillId="49" borderId="1" xfId="0" quotePrefix="1" applyFont="1" applyFill="1" applyBorder="1" applyProtection="1">
      <protection locked="0"/>
    </xf>
    <xf numFmtId="0" fontId="20" fillId="51" borderId="1" xfId="0" quotePrefix="1" applyFont="1" applyFill="1" applyBorder="1" applyProtection="1">
      <protection locked="0"/>
    </xf>
    <xf numFmtId="0" fontId="22" fillId="44" borderId="1" xfId="0" applyFont="1" applyFill="1" applyBorder="1" applyProtection="1">
      <protection locked="0"/>
    </xf>
    <xf numFmtId="0" fontId="20" fillId="44" borderId="1" xfId="0" applyFont="1" applyFill="1" applyBorder="1" applyProtection="1">
      <protection locked="0"/>
    </xf>
    <xf numFmtId="0" fontId="22" fillId="46" borderId="1" xfId="0" applyFont="1" applyFill="1" applyBorder="1" applyProtection="1">
      <protection locked="0"/>
    </xf>
    <xf numFmtId="0" fontId="20" fillId="46" borderId="1" xfId="0" applyFont="1" applyFill="1" applyBorder="1" applyProtection="1">
      <protection locked="0"/>
    </xf>
    <xf numFmtId="0" fontId="23" fillId="52" borderId="1" xfId="0" quotePrefix="1" applyFont="1" applyFill="1" applyBorder="1" applyProtection="1">
      <protection locked="0"/>
    </xf>
    <xf numFmtId="0" fontId="20" fillId="52" borderId="1" xfId="0" applyFont="1" applyFill="1" applyBorder="1" applyProtection="1">
      <protection locked="0"/>
    </xf>
    <xf numFmtId="0" fontId="23" fillId="51" borderId="1" xfId="0" quotePrefix="1" applyFont="1" applyFill="1" applyBorder="1" applyProtection="1">
      <protection locked="0"/>
    </xf>
    <xf numFmtId="0" fontId="20" fillId="51" borderId="1" xfId="0" applyFont="1" applyFill="1" applyBorder="1" applyProtection="1">
      <protection locked="0"/>
    </xf>
    <xf numFmtId="0" fontId="1" fillId="0" borderId="0" xfId="0" applyFont="1"/>
    <xf numFmtId="0" fontId="0" fillId="48" borderId="0" xfId="0" applyFill="1"/>
    <xf numFmtId="0" fontId="37" fillId="0" borderId="0" xfId="0" applyFont="1"/>
    <xf numFmtId="0" fontId="1" fillId="0" borderId="0" xfId="0" applyFont="1" applyAlignment="1">
      <alignment horizontal="left"/>
    </xf>
    <xf numFmtId="0" fontId="1" fillId="0" borderId="0" xfId="0" applyFont="1" applyAlignment="1">
      <alignment horizontal="center"/>
    </xf>
    <xf numFmtId="0" fontId="2" fillId="0" borderId="0" xfId="0" applyFont="1" applyProtection="1">
      <protection locked="0"/>
    </xf>
    <xf numFmtId="0" fontId="2" fillId="60" borderId="1" xfId="0" applyFont="1" applyFill="1" applyBorder="1" applyProtection="1">
      <protection hidden="1"/>
    </xf>
    <xf numFmtId="0" fontId="2" fillId="7" borderId="1" xfId="0" applyFont="1" applyFill="1" applyBorder="1" applyProtection="1">
      <protection hidden="1"/>
    </xf>
    <xf numFmtId="0" fontId="2" fillId="47" borderId="1" xfId="0" applyFont="1" applyFill="1" applyBorder="1" applyProtection="1">
      <protection hidden="1"/>
    </xf>
    <xf numFmtId="0" fontId="2" fillId="52" borderId="1" xfId="0" applyFont="1" applyFill="1" applyBorder="1" applyProtection="1">
      <protection hidden="1"/>
    </xf>
    <xf numFmtId="0" fontId="2" fillId="61" borderId="1" xfId="0" applyFont="1" applyFill="1" applyBorder="1" applyProtection="1">
      <protection hidden="1"/>
    </xf>
    <xf numFmtId="1" fontId="22" fillId="0" borderId="0" xfId="0" applyNumberFormat="1" applyFont="1" applyProtection="1">
      <protection locked="0"/>
    </xf>
    <xf numFmtId="1" fontId="23" fillId="5" borderId="1" xfId="0" applyNumberFormat="1" applyFont="1" applyFill="1" applyBorder="1"/>
    <xf numFmtId="1" fontId="22" fillId="0" borderId="1" xfId="0" applyNumberFormat="1" applyFont="1" applyBorder="1" applyProtection="1">
      <protection locked="0"/>
    </xf>
    <xf numFmtId="1" fontId="22" fillId="3" borderId="1" xfId="0" applyNumberFormat="1" applyFont="1" applyFill="1" applyBorder="1" applyProtection="1">
      <protection locked="0"/>
    </xf>
    <xf numFmtId="1" fontId="22" fillId="52" borderId="1" xfId="0" applyNumberFormat="1" applyFont="1" applyFill="1" applyBorder="1" applyProtection="1">
      <protection locked="0"/>
    </xf>
    <xf numFmtId="1" fontId="22" fillId="49" borderId="1" xfId="0" applyNumberFormat="1" applyFont="1" applyFill="1" applyBorder="1" applyProtection="1">
      <protection locked="0"/>
    </xf>
    <xf numFmtId="1" fontId="28" fillId="0" borderId="0" xfId="0" applyNumberFormat="1" applyFont="1" applyAlignment="1" applyProtection="1">
      <alignment horizontal="left"/>
      <protection hidden="1"/>
    </xf>
    <xf numFmtId="0" fontId="0" fillId="0" borderId="0" xfId="0" applyProtection="1">
      <protection locked="0"/>
    </xf>
    <xf numFmtId="0" fontId="2" fillId="0" borderId="1" xfId="0" applyFont="1" applyBorder="1" applyProtection="1">
      <protection locked="0"/>
    </xf>
    <xf numFmtId="164" fontId="22" fillId="0" borderId="1" xfId="0" applyNumberFormat="1" applyFont="1" applyBorder="1" applyProtection="1">
      <protection locked="0"/>
    </xf>
    <xf numFmtId="164" fontId="23" fillId="5" borderId="1" xfId="0" applyNumberFormat="1" applyFont="1" applyFill="1" applyBorder="1"/>
    <xf numFmtId="164" fontId="38" fillId="0" borderId="1" xfId="0" applyNumberFormat="1" applyFont="1" applyBorder="1" applyProtection="1">
      <protection locked="0"/>
    </xf>
    <xf numFmtId="164" fontId="22" fillId="0" borderId="12" xfId="0" applyNumberFormat="1" applyFont="1" applyBorder="1" applyProtection="1">
      <protection locked="0"/>
    </xf>
    <xf numFmtId="164" fontId="22" fillId="0" borderId="0" xfId="0" applyNumberFormat="1" applyFont="1" applyProtection="1">
      <protection locked="0"/>
    </xf>
    <xf numFmtId="164" fontId="22" fillId="3" borderId="1" xfId="0" applyNumberFormat="1" applyFont="1" applyFill="1" applyBorder="1" applyProtection="1">
      <protection locked="0"/>
    </xf>
    <xf numFmtId="164" fontId="22" fillId="52" borderId="1" xfId="0" applyNumberFormat="1" applyFont="1" applyFill="1" applyBorder="1" applyProtection="1">
      <protection locked="0"/>
    </xf>
    <xf numFmtId="164" fontId="22" fillId="49" borderId="1" xfId="0" applyNumberFormat="1" applyFont="1" applyFill="1" applyBorder="1" applyProtection="1">
      <protection locked="0"/>
    </xf>
    <xf numFmtId="49" fontId="2" fillId="8" borderId="1" xfId="0" applyNumberFormat="1" applyFont="1" applyFill="1" applyBorder="1" applyProtection="1">
      <protection hidden="1"/>
    </xf>
    <xf numFmtId="0" fontId="24" fillId="0" borderId="0" xfId="0" applyFont="1" applyAlignment="1">
      <alignment horizontal="center" vertical="center"/>
    </xf>
    <xf numFmtId="0" fontId="24" fillId="0" borderId="0" xfId="0" applyFont="1" applyAlignment="1">
      <alignment horizontal="left"/>
    </xf>
    <xf numFmtId="0" fontId="1" fillId="0" borderId="0" xfId="0" applyFont="1"/>
    <xf numFmtId="0" fontId="29" fillId="0" borderId="0" xfId="0" applyFont="1" applyAlignment="1" applyProtection="1">
      <alignment horizontal="center"/>
      <protection hidden="1"/>
    </xf>
    <xf numFmtId="14" fontId="28" fillId="0" borderId="0" xfId="0" applyNumberFormat="1" applyFont="1" applyAlignment="1" applyProtection="1">
      <alignment horizontal="right"/>
      <protection hidden="1"/>
    </xf>
    <xf numFmtId="0" fontId="24" fillId="0" borderId="11" xfId="0" applyFont="1" applyBorder="1" applyAlignment="1" applyProtection="1">
      <alignment horizontal="center" vertical="center"/>
      <protection hidden="1"/>
    </xf>
    <xf numFmtId="0" fontId="25" fillId="0" borderId="0" xfId="0" applyFont="1" applyAlignment="1">
      <alignment horizontal="center" vertical="center"/>
    </xf>
    <xf numFmtId="0" fontId="26" fillId="0" borderId="0" xfId="0" applyFont="1" applyAlignment="1">
      <alignment horizontal="center"/>
    </xf>
    <xf numFmtId="0" fontId="24" fillId="0" borderId="0" xfId="0" applyFont="1" applyAlignment="1">
      <alignment horizontal="center"/>
    </xf>
    <xf numFmtId="0" fontId="24" fillId="0" borderId="3" xfId="0" applyFont="1" applyBorder="1" applyAlignment="1" applyProtection="1">
      <alignment horizontal="center" vertical="center"/>
      <protection hidden="1"/>
    </xf>
    <xf numFmtId="0" fontId="24" fillId="0" borderId="8" xfId="0" applyFont="1" applyBorder="1" applyAlignment="1" applyProtection="1">
      <alignment horizontal="center" vertical="center"/>
      <protection hidden="1"/>
    </xf>
    <xf numFmtId="0" fontId="28" fillId="0" borderId="0" xfId="0" applyFont="1" applyAlignment="1" applyProtection="1">
      <alignment horizontal="center"/>
      <protection hidden="1"/>
    </xf>
    <xf numFmtId="0" fontId="30" fillId="48" borderId="15" xfId="0" applyFont="1" applyFill="1" applyBorder="1" applyAlignment="1">
      <alignment horizontal="center"/>
    </xf>
    <xf numFmtId="0" fontId="30" fillId="48" borderId="16" xfId="0" applyFont="1" applyFill="1" applyBorder="1" applyAlignment="1">
      <alignment horizontal="center"/>
    </xf>
    <xf numFmtId="0" fontId="30" fillId="48" borderId="14" xfId="0" applyFont="1" applyFill="1" applyBorder="1" applyAlignment="1">
      <alignment horizontal="center"/>
    </xf>
    <xf numFmtId="0" fontId="1" fillId="49" borderId="2" xfId="0" applyFont="1" applyFill="1" applyBorder="1" applyAlignment="1">
      <alignment horizontal="center"/>
    </xf>
    <xf numFmtId="0" fontId="1" fillId="49" borderId="3" xfId="0" applyFont="1" applyFill="1" applyBorder="1" applyAlignment="1">
      <alignment horizontal="center"/>
    </xf>
    <xf numFmtId="0" fontId="1" fillId="50" borderId="5" xfId="0" applyFont="1" applyFill="1" applyBorder="1" applyAlignment="1">
      <alignment horizontal="center"/>
    </xf>
    <xf numFmtId="0" fontId="24" fillId="50" borderId="0" xfId="0" applyFont="1" applyFill="1" applyAlignment="1">
      <alignment horizontal="center"/>
    </xf>
    <xf numFmtId="0" fontId="1" fillId="48" borderId="0" xfId="0" applyFont="1" applyFill="1" applyAlignment="1">
      <alignment horizontal="center"/>
    </xf>
    <xf numFmtId="0" fontId="0" fillId="48" borderId="0" xfId="0" applyFill="1" applyAlignment="1">
      <alignment horizontal="center"/>
    </xf>
    <xf numFmtId="0" fontId="1" fillId="2" borderId="2" xfId="0" applyFont="1" applyFill="1" applyBorder="1" applyAlignment="1">
      <alignment horizontal="center"/>
    </xf>
    <xf numFmtId="0" fontId="1" fillId="2" borderId="3" xfId="0" applyFont="1" applyFill="1" applyBorder="1" applyAlignment="1">
      <alignment horizontal="center"/>
    </xf>
    <xf numFmtId="0" fontId="1" fillId="2" borderId="4" xfId="0" applyFont="1" applyFill="1" applyBorder="1" applyAlignment="1">
      <alignment horizontal="center"/>
    </xf>
    <xf numFmtId="0" fontId="1" fillId="2" borderId="0" xfId="0" applyFont="1" applyFill="1" applyAlignment="1">
      <alignment horizontal="center"/>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colors>
    <mruColors>
      <color rgb="FFFFFF99"/>
      <color rgb="FF008000"/>
      <color rgb="FFFF00FF"/>
      <color rgb="FFFAEAF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hyperlink" Target="#'Read Me'!A1"/><Relationship Id="rId2" Type="http://schemas.openxmlformats.org/officeDocument/2006/relationships/hyperlink" Target="#'Sub Ref'!A1"/><Relationship Id="rId1" Type="http://schemas.openxmlformats.org/officeDocument/2006/relationships/hyperlink" Target="#'DATA ENTRY'!A1"/><Relationship Id="rId4" Type="http://schemas.openxmlformats.org/officeDocument/2006/relationships/hyperlink" Target="#'ST LEDGER'!A1"/></Relationships>
</file>

<file path=xl/drawings/_rels/drawing2.xml.rels><?xml version="1.0" encoding="UTF-8" standalone="yes"?>
<Relationships xmlns="http://schemas.openxmlformats.org/package/2006/relationships"><Relationship Id="rId3" Type="http://schemas.openxmlformats.org/officeDocument/2006/relationships/hyperlink" Target="#'ST LEDGER'!A1"/><Relationship Id="rId2" Type="http://schemas.openxmlformats.org/officeDocument/2006/relationships/hyperlink" Target="#'Sub Ref'!A1"/><Relationship Id="rId1" Type="http://schemas.openxmlformats.org/officeDocument/2006/relationships/hyperlink" Target="#RESULT!A1"/></Relationships>
</file>

<file path=xl/drawings/_rels/drawing3.xml.rels><?xml version="1.0" encoding="UTF-8" standalone="yes"?>
<Relationships xmlns="http://schemas.openxmlformats.org/package/2006/relationships"><Relationship Id="rId3" Type="http://schemas.openxmlformats.org/officeDocument/2006/relationships/hyperlink" Target="#RESULT!A1"/><Relationship Id="rId2" Type="http://schemas.openxmlformats.org/officeDocument/2006/relationships/hyperlink" Target="#'DATA ENTRY'!A1"/><Relationship Id="rId1" Type="http://schemas.openxmlformats.org/officeDocument/2006/relationships/hyperlink" Target="https://www.jameelkhan.com.np" TargetMode="External"/><Relationship Id="rId5" Type="http://schemas.openxmlformats.org/officeDocument/2006/relationships/hyperlink" Target="#'ST LEDGER'!A1"/><Relationship Id="rId4" Type="http://schemas.openxmlformats.org/officeDocument/2006/relationships/hyperlink" Target="#'Sub Ref'!A1"/></Relationships>
</file>

<file path=xl/drawings/_rels/drawing4.xml.rels><?xml version="1.0" encoding="UTF-8" standalone="yes"?>
<Relationships xmlns="http://schemas.openxmlformats.org/package/2006/relationships"><Relationship Id="rId3" Type="http://schemas.openxmlformats.org/officeDocument/2006/relationships/hyperlink" Target="#'Sub Ref'!A1"/><Relationship Id="rId2" Type="http://schemas.openxmlformats.org/officeDocument/2006/relationships/hyperlink" Target="#RESULT!A1"/><Relationship Id="rId1" Type="http://schemas.openxmlformats.org/officeDocument/2006/relationships/hyperlink" Target="#'DATA ENTRY'!A1"/></Relationships>
</file>

<file path=xl/drawings/_rels/drawing5.xml.rels><?xml version="1.0" encoding="UTF-8" standalone="yes"?>
<Relationships xmlns="http://schemas.openxmlformats.org/package/2006/relationships"><Relationship Id="rId3" Type="http://schemas.openxmlformats.org/officeDocument/2006/relationships/hyperlink" Target="#'ST LEDGER'!A1"/><Relationship Id="rId2" Type="http://schemas.openxmlformats.org/officeDocument/2006/relationships/hyperlink" Target="#RESULT!A1"/><Relationship Id="rId1" Type="http://schemas.openxmlformats.org/officeDocument/2006/relationships/hyperlink" Target="#'DATA ENTRY'!A1"/></Relationships>
</file>

<file path=xl/drawings/drawing1.xml><?xml version="1.0" encoding="utf-8"?>
<xdr:wsDr xmlns:xdr="http://schemas.openxmlformats.org/drawingml/2006/spreadsheetDrawing" xmlns:a="http://schemas.openxmlformats.org/drawingml/2006/main">
  <xdr:twoCellAnchor>
    <xdr:from>
      <xdr:col>9</xdr:col>
      <xdr:colOff>129540</xdr:colOff>
      <xdr:row>4</xdr:row>
      <xdr:rowOff>129540</xdr:rowOff>
    </xdr:from>
    <xdr:to>
      <xdr:col>11</xdr:col>
      <xdr:colOff>447894</xdr:colOff>
      <xdr:row>5</xdr:row>
      <xdr:rowOff>53340</xdr:rowOff>
    </xdr:to>
    <xdr:sp macro="" textlink="">
      <xdr:nvSpPr>
        <xdr:cNvPr id="18" name="Oval 17">
          <a:extLst>
            <a:ext uri="{FF2B5EF4-FFF2-40B4-BE49-F238E27FC236}">
              <a16:creationId xmlns:a16="http://schemas.microsoft.com/office/drawing/2014/main" id="{1693F5A8-0BF9-4027-BBAB-DDB8D3B6511B}"/>
            </a:ext>
          </a:extLst>
        </xdr:cNvPr>
        <xdr:cNvSpPr/>
      </xdr:nvSpPr>
      <xdr:spPr>
        <a:xfrm>
          <a:off x="5015647" y="1368517"/>
          <a:ext cx="1627132" cy="371693"/>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t>GRADE-SHEET</a:t>
          </a:r>
        </a:p>
      </xdr:txBody>
    </xdr:sp>
    <xdr:clientData/>
  </xdr:twoCellAnchor>
  <xdr:twoCellAnchor>
    <xdr:from>
      <xdr:col>5</xdr:col>
      <xdr:colOff>373380</xdr:colOff>
      <xdr:row>1</xdr:row>
      <xdr:rowOff>91440</xdr:rowOff>
    </xdr:from>
    <xdr:to>
      <xdr:col>16</xdr:col>
      <xdr:colOff>281940</xdr:colOff>
      <xdr:row>43</xdr:row>
      <xdr:rowOff>60960</xdr:rowOff>
    </xdr:to>
    <xdr:sp macro="" textlink="">
      <xdr:nvSpPr>
        <xdr:cNvPr id="2" name="Rectangle 1">
          <a:extLst>
            <a:ext uri="{FF2B5EF4-FFF2-40B4-BE49-F238E27FC236}">
              <a16:creationId xmlns:a16="http://schemas.microsoft.com/office/drawing/2014/main" id="{67462E43-8C61-4B2D-B62F-89011CC4F8C3}"/>
            </a:ext>
          </a:extLst>
        </xdr:cNvPr>
        <xdr:cNvSpPr/>
      </xdr:nvSpPr>
      <xdr:spPr>
        <a:xfrm>
          <a:off x="2956560" y="464820"/>
          <a:ext cx="6629400" cy="9159240"/>
        </a:xfrm>
        <a:prstGeom prst="rect">
          <a:avLst/>
        </a:prstGeom>
        <a:noFill/>
        <a:ln w="38100">
          <a:solidFill>
            <a:schemeClr val="accent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967740</xdr:colOff>
      <xdr:row>11</xdr:row>
      <xdr:rowOff>60960</xdr:rowOff>
    </xdr:from>
    <xdr:to>
      <xdr:col>19</xdr:col>
      <xdr:colOff>1363980</xdr:colOff>
      <xdr:row>19</xdr:row>
      <xdr:rowOff>38100</xdr:rowOff>
    </xdr:to>
    <xdr:sp macro="" textlink="">
      <xdr:nvSpPr>
        <xdr:cNvPr id="12" name="Rectangle: Rounded Corners 11">
          <a:extLst>
            <a:ext uri="{FF2B5EF4-FFF2-40B4-BE49-F238E27FC236}">
              <a16:creationId xmlns:a16="http://schemas.microsoft.com/office/drawing/2014/main" id="{6E77D6AB-204F-4D7D-86EA-AF9EBE783679}"/>
            </a:ext>
          </a:extLst>
        </xdr:cNvPr>
        <xdr:cNvSpPr/>
      </xdr:nvSpPr>
      <xdr:spPr>
        <a:xfrm>
          <a:off x="10195560" y="3246120"/>
          <a:ext cx="2849880" cy="1432560"/>
        </a:xfrm>
        <a:prstGeom prst="roundRect">
          <a:avLst/>
        </a:prstGeom>
        <a:noFill/>
        <a:ln>
          <a:solidFill>
            <a:srgbClr val="C00000"/>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220980</xdr:colOff>
      <xdr:row>15</xdr:row>
      <xdr:rowOff>15240</xdr:rowOff>
    </xdr:from>
    <xdr:to>
      <xdr:col>19</xdr:col>
      <xdr:colOff>1188720</xdr:colOff>
      <xdr:row>15</xdr:row>
      <xdr:rowOff>167640</xdr:rowOff>
    </xdr:to>
    <xdr:sp macro="" textlink="">
      <xdr:nvSpPr>
        <xdr:cNvPr id="14" name="Rectangle: Rounded Corners 13">
          <a:hlinkClick xmlns:r="http://schemas.openxmlformats.org/officeDocument/2006/relationships" r:id="rId1"/>
          <a:extLst>
            <a:ext uri="{FF2B5EF4-FFF2-40B4-BE49-F238E27FC236}">
              <a16:creationId xmlns:a16="http://schemas.microsoft.com/office/drawing/2014/main" id="{29465ABF-7AC0-46D5-BF61-7D0F1CBE73AD}"/>
            </a:ext>
          </a:extLst>
        </xdr:cNvPr>
        <xdr:cNvSpPr/>
      </xdr:nvSpPr>
      <xdr:spPr>
        <a:xfrm>
          <a:off x="11902440" y="3870960"/>
          <a:ext cx="967740" cy="152400"/>
        </a:xfrm>
        <a:prstGeom prst="roundRect">
          <a:avLst/>
        </a:prstGeom>
        <a:gradFill flip="none" rotWithShape="1">
          <a:gsLst>
            <a:gs pos="3401">
              <a:schemeClr val="accent2">
                <a:lumMod val="20000"/>
                <a:lumOff val="80000"/>
              </a:schemeClr>
            </a:gs>
            <a:gs pos="58000">
              <a:schemeClr val="accent1">
                <a:lumMod val="5000"/>
                <a:lumOff val="95000"/>
              </a:schemeClr>
            </a:gs>
            <a:gs pos="99000">
              <a:schemeClr val="accent2">
                <a:lumMod val="40000"/>
                <a:lumOff val="60000"/>
              </a:schemeClr>
            </a:gs>
          </a:gsLst>
          <a:path path="circle">
            <a:fillToRect l="100000" t="100000"/>
          </a:path>
          <a:tileRect r="-100000" b="-100000"/>
        </a:gradFill>
        <a:ln>
          <a:noFill/>
        </a:ln>
        <a:effectLst>
          <a:outerShdw blurRad="101600" dist="38100" dir="5400000" sx="97000" sy="97000" algn="t" rotWithShape="0">
            <a:prstClr val="black">
              <a:alpha val="33000"/>
            </a:prstClr>
          </a:outerShdw>
        </a:effectLst>
        <a:scene3d>
          <a:camera prst="orthographicFront">
            <a:rot lat="0" lon="0" rev="0"/>
          </a:camera>
          <a:lightRig rig="contrasting" dir="t">
            <a:rot lat="0" lon="0" rev="7800000"/>
          </a:lightRig>
        </a:scene3d>
        <a:sp3d>
          <a:bevelT w="139700" h="139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5">
                  <a:lumMod val="75000"/>
                </a:schemeClr>
              </a:solidFill>
              <a:latin typeface="+mj-lt"/>
            </a:rPr>
            <a:t>REGISTER</a:t>
          </a:r>
        </a:p>
      </xdr:txBody>
    </xdr:sp>
    <xdr:clientData/>
  </xdr:twoCellAnchor>
  <xdr:twoCellAnchor>
    <xdr:from>
      <xdr:col>18</xdr:col>
      <xdr:colOff>196175</xdr:colOff>
      <xdr:row>17</xdr:row>
      <xdr:rowOff>23562</xdr:rowOff>
    </xdr:from>
    <xdr:to>
      <xdr:col>18</xdr:col>
      <xdr:colOff>981035</xdr:colOff>
      <xdr:row>18</xdr:row>
      <xdr:rowOff>76200</xdr:rowOff>
    </xdr:to>
    <xdr:sp macro="[0]!printresult" textlink="">
      <xdr:nvSpPr>
        <xdr:cNvPr id="20" name="Rectangle: Rounded Corners 19">
          <a:extLst>
            <a:ext uri="{FF2B5EF4-FFF2-40B4-BE49-F238E27FC236}">
              <a16:creationId xmlns:a16="http://schemas.microsoft.com/office/drawing/2014/main" id="{CE15F3D0-E26B-4711-98A9-A62D008AD0DD}"/>
            </a:ext>
          </a:extLst>
        </xdr:cNvPr>
        <xdr:cNvSpPr/>
      </xdr:nvSpPr>
      <xdr:spPr>
        <a:xfrm>
          <a:off x="10749875" y="4267902"/>
          <a:ext cx="784860" cy="235518"/>
        </a:xfrm>
        <a:prstGeom prst="roundRect">
          <a:avLst/>
        </a:prstGeom>
        <a:gradFill flip="none" rotWithShape="1">
          <a:gsLst>
            <a:gs pos="3401">
              <a:schemeClr val="accent2">
                <a:lumMod val="60000"/>
                <a:lumOff val="40000"/>
              </a:schemeClr>
            </a:gs>
            <a:gs pos="58000">
              <a:schemeClr val="accent2">
                <a:lumMod val="40000"/>
                <a:lumOff val="60000"/>
              </a:schemeClr>
            </a:gs>
            <a:gs pos="99000">
              <a:schemeClr val="accent2">
                <a:lumMod val="60000"/>
                <a:lumOff val="40000"/>
              </a:schemeClr>
            </a:gs>
          </a:gsLst>
          <a:path path="circle">
            <a:fillToRect l="100000" t="100000"/>
          </a:path>
          <a:tileRect r="-100000" b="-100000"/>
        </a:gradFill>
        <a:ln>
          <a:noFill/>
        </a:ln>
        <a:effectLst/>
        <a:scene3d>
          <a:camera prst="orthographicFront">
            <a:rot lat="0" lon="0" rev="0"/>
          </a:camera>
          <a:lightRig rig="contrasting" dir="t">
            <a:rot lat="0" lon="0" rev="7800000"/>
          </a:lightRig>
        </a:scene3d>
        <a:sp3d>
          <a:bevelT w="139700" h="139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tx1">
                  <a:lumMod val="95000"/>
                  <a:lumOff val="5000"/>
                </a:schemeClr>
              </a:solidFill>
              <a:latin typeface="+mj-lt"/>
            </a:rPr>
            <a:t>PRINT</a:t>
          </a:r>
        </a:p>
      </xdr:txBody>
    </xdr:sp>
    <xdr:clientData/>
  </xdr:twoCellAnchor>
  <xdr:twoCellAnchor>
    <xdr:from>
      <xdr:col>19</xdr:col>
      <xdr:colOff>213360</xdr:colOff>
      <xdr:row>17</xdr:row>
      <xdr:rowOff>60960</xdr:rowOff>
    </xdr:from>
    <xdr:to>
      <xdr:col>19</xdr:col>
      <xdr:colOff>1181100</xdr:colOff>
      <xdr:row>18</xdr:row>
      <xdr:rowOff>45720</xdr:rowOff>
    </xdr:to>
    <xdr:sp macro="" textlink="">
      <xdr:nvSpPr>
        <xdr:cNvPr id="21" name="Rectangle: Rounded Corners 20">
          <a:hlinkClick xmlns:r="http://schemas.openxmlformats.org/officeDocument/2006/relationships" r:id="rId2"/>
          <a:extLst>
            <a:ext uri="{FF2B5EF4-FFF2-40B4-BE49-F238E27FC236}">
              <a16:creationId xmlns:a16="http://schemas.microsoft.com/office/drawing/2014/main" id="{0D19D89F-D69D-4FEE-9873-BD6BA5744BBA}"/>
            </a:ext>
          </a:extLst>
        </xdr:cNvPr>
        <xdr:cNvSpPr/>
      </xdr:nvSpPr>
      <xdr:spPr>
        <a:xfrm>
          <a:off x="11894820" y="4305300"/>
          <a:ext cx="967740" cy="167640"/>
        </a:xfrm>
        <a:prstGeom prst="roundRect">
          <a:avLst/>
        </a:prstGeom>
        <a:gradFill flip="none" rotWithShape="1">
          <a:gsLst>
            <a:gs pos="3401">
              <a:schemeClr val="accent2">
                <a:lumMod val="20000"/>
                <a:lumOff val="80000"/>
              </a:schemeClr>
            </a:gs>
            <a:gs pos="58000">
              <a:schemeClr val="accent1">
                <a:lumMod val="5000"/>
                <a:lumOff val="95000"/>
              </a:schemeClr>
            </a:gs>
            <a:gs pos="99000">
              <a:schemeClr val="accent2">
                <a:lumMod val="40000"/>
                <a:lumOff val="60000"/>
              </a:schemeClr>
            </a:gs>
          </a:gsLst>
          <a:path path="circle">
            <a:fillToRect l="100000" t="100000"/>
          </a:path>
          <a:tileRect r="-100000" b="-100000"/>
        </a:gradFill>
        <a:ln>
          <a:noFill/>
        </a:ln>
        <a:effectLst>
          <a:outerShdw blurRad="101600" dist="38100" dir="5400000" sx="97000" sy="97000" algn="t" rotWithShape="0">
            <a:prstClr val="black">
              <a:alpha val="33000"/>
            </a:prstClr>
          </a:outerShdw>
        </a:effectLst>
        <a:scene3d>
          <a:camera prst="orthographicFront">
            <a:rot lat="0" lon="0" rev="0"/>
          </a:camera>
          <a:lightRig rig="contrasting" dir="t">
            <a:rot lat="0" lon="0" rev="7800000"/>
          </a:lightRig>
        </a:scene3d>
        <a:sp3d>
          <a:bevelT w="139700" h="139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5">
                  <a:lumMod val="75000"/>
                </a:schemeClr>
              </a:solidFill>
              <a:latin typeface="+mj-lt"/>
            </a:rPr>
            <a:t>SUBJECTS</a:t>
          </a:r>
        </a:p>
      </xdr:txBody>
    </xdr:sp>
    <xdr:clientData/>
  </xdr:twoCellAnchor>
  <xdr:twoCellAnchor>
    <xdr:from>
      <xdr:col>17</xdr:col>
      <xdr:colOff>1321146</xdr:colOff>
      <xdr:row>13</xdr:row>
      <xdr:rowOff>94258</xdr:rowOff>
    </xdr:from>
    <xdr:to>
      <xdr:col>18</xdr:col>
      <xdr:colOff>1123027</xdr:colOff>
      <xdr:row>14</xdr:row>
      <xdr:rowOff>161249</xdr:rowOff>
    </xdr:to>
    <xdr:sp macro="" textlink="">
      <xdr:nvSpPr>
        <xdr:cNvPr id="3" name="Rectangle 2">
          <a:extLst>
            <a:ext uri="{FF2B5EF4-FFF2-40B4-BE49-F238E27FC236}">
              <a16:creationId xmlns:a16="http://schemas.microsoft.com/office/drawing/2014/main" id="{6D83974F-DBDE-4110-9734-0B2E467CF692}"/>
            </a:ext>
          </a:extLst>
        </xdr:cNvPr>
        <xdr:cNvSpPr/>
      </xdr:nvSpPr>
      <xdr:spPr>
        <a:xfrm>
          <a:off x="10548966" y="3607078"/>
          <a:ext cx="1127761" cy="219391"/>
        </a:xfrm>
        <a:prstGeom prst="rect">
          <a:avLst/>
        </a:prstGeom>
        <a:gradFill>
          <a:gsLst>
            <a:gs pos="3401">
              <a:srgbClr val="C00000"/>
            </a:gs>
            <a:gs pos="58000">
              <a:schemeClr val="accent2">
                <a:lumMod val="75000"/>
              </a:schemeClr>
            </a:gs>
            <a:gs pos="99000">
              <a:srgbClr val="C00000"/>
            </a:gs>
          </a:gsLst>
          <a:path path="circle">
            <a:fillToRect l="100000" t="100000"/>
          </a:path>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t>SYMBOL NUMBER</a:t>
          </a:r>
        </a:p>
      </xdr:txBody>
    </xdr:sp>
    <xdr:clientData/>
  </xdr:twoCellAnchor>
  <xdr:twoCellAnchor>
    <xdr:from>
      <xdr:col>18</xdr:col>
      <xdr:colOff>36306</xdr:colOff>
      <xdr:row>11</xdr:row>
      <xdr:rowOff>166595</xdr:rowOff>
    </xdr:from>
    <xdr:to>
      <xdr:col>18</xdr:col>
      <xdr:colOff>1004046</xdr:colOff>
      <xdr:row>13</xdr:row>
      <xdr:rowOff>14195</xdr:rowOff>
    </xdr:to>
    <xdr:sp macro="" textlink="">
      <xdr:nvSpPr>
        <xdr:cNvPr id="13" name="Rectangle: Rounded Corners 12">
          <a:hlinkClick xmlns:r="http://schemas.openxmlformats.org/officeDocument/2006/relationships" r:id="rId3"/>
          <a:extLst>
            <a:ext uri="{FF2B5EF4-FFF2-40B4-BE49-F238E27FC236}">
              <a16:creationId xmlns:a16="http://schemas.microsoft.com/office/drawing/2014/main" id="{B831D56C-5CB0-47A0-8E21-EF58F849A7CC}"/>
            </a:ext>
          </a:extLst>
        </xdr:cNvPr>
        <xdr:cNvSpPr/>
      </xdr:nvSpPr>
      <xdr:spPr>
        <a:xfrm>
          <a:off x="10590006" y="3351755"/>
          <a:ext cx="967740" cy="175260"/>
        </a:xfrm>
        <a:prstGeom prst="roundRect">
          <a:avLst/>
        </a:prstGeom>
        <a:gradFill flip="none" rotWithShape="1">
          <a:gsLst>
            <a:gs pos="3401">
              <a:schemeClr val="accent2">
                <a:lumMod val="20000"/>
                <a:lumOff val="80000"/>
              </a:schemeClr>
            </a:gs>
            <a:gs pos="58000">
              <a:schemeClr val="accent1">
                <a:lumMod val="5000"/>
                <a:lumOff val="95000"/>
              </a:schemeClr>
            </a:gs>
            <a:gs pos="99000">
              <a:schemeClr val="accent2">
                <a:lumMod val="40000"/>
                <a:lumOff val="60000"/>
              </a:schemeClr>
            </a:gs>
          </a:gsLst>
          <a:path path="circle">
            <a:fillToRect l="100000" t="100000"/>
          </a:path>
          <a:tileRect r="-100000" b="-100000"/>
        </a:gradFill>
        <a:ln>
          <a:noFill/>
        </a:ln>
        <a:effectLst>
          <a:outerShdw blurRad="101600" dist="38100" dir="5400000" sx="97000" sy="97000" algn="t" rotWithShape="0">
            <a:prstClr val="black">
              <a:alpha val="33000"/>
            </a:prstClr>
          </a:outerShdw>
        </a:effectLst>
        <a:scene3d>
          <a:camera prst="orthographicFront">
            <a:rot lat="0" lon="0" rev="0"/>
          </a:camera>
          <a:lightRig rig="contrasting" dir="t">
            <a:rot lat="0" lon="0" rev="7800000"/>
          </a:lightRig>
        </a:scene3d>
        <a:sp3d>
          <a:bevelT w="139700" h="139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aseline="0">
              <a:solidFill>
                <a:schemeClr val="accent5">
                  <a:lumMod val="75000"/>
                </a:schemeClr>
              </a:solidFill>
              <a:latin typeface="+mj-lt"/>
            </a:rPr>
            <a:t>READ ME</a:t>
          </a:r>
          <a:endParaRPr lang="en-US" sz="1000">
            <a:solidFill>
              <a:schemeClr val="accent5">
                <a:lumMod val="75000"/>
              </a:schemeClr>
            </a:solidFill>
            <a:latin typeface="+mj-lt"/>
          </a:endParaRPr>
        </a:p>
      </xdr:txBody>
    </xdr:sp>
    <xdr:clientData/>
  </xdr:twoCellAnchor>
  <xdr:twoCellAnchor>
    <xdr:from>
      <xdr:col>5</xdr:col>
      <xdr:colOff>398584</xdr:colOff>
      <xdr:row>39</xdr:row>
      <xdr:rowOff>15237</xdr:rowOff>
    </xdr:from>
    <xdr:to>
      <xdr:col>16</xdr:col>
      <xdr:colOff>285024</xdr:colOff>
      <xdr:row>39</xdr:row>
      <xdr:rowOff>63985</xdr:rowOff>
    </xdr:to>
    <xdr:sp macro="" textlink="">
      <xdr:nvSpPr>
        <xdr:cNvPr id="5" name="Rectangle 4">
          <a:extLst>
            <a:ext uri="{FF2B5EF4-FFF2-40B4-BE49-F238E27FC236}">
              <a16:creationId xmlns:a16="http://schemas.microsoft.com/office/drawing/2014/main" id="{BC68B67D-4307-45A0-B5B6-6FBDC439302F}"/>
            </a:ext>
          </a:extLst>
        </xdr:cNvPr>
        <xdr:cNvSpPr/>
      </xdr:nvSpPr>
      <xdr:spPr>
        <a:xfrm>
          <a:off x="2789286" y="8740428"/>
          <a:ext cx="6232562" cy="48748"/>
        </a:xfrm>
        <a:prstGeom prst="rect">
          <a:avLst/>
        </a:prstGeom>
        <a:noFill/>
        <a:ln w="12700">
          <a:solidFill>
            <a:schemeClr val="accent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91440</xdr:colOff>
      <xdr:row>3</xdr:row>
      <xdr:rowOff>0</xdr:rowOff>
    </xdr:from>
    <xdr:to>
      <xdr:col>7</xdr:col>
      <xdr:colOff>320040</xdr:colOff>
      <xdr:row>4</xdr:row>
      <xdr:rowOff>434340</xdr:rowOff>
    </xdr:to>
    <xdr:sp macro="" textlink="">
      <xdr:nvSpPr>
        <xdr:cNvPr id="6" name="Isosceles Triangle 5">
          <a:extLst>
            <a:ext uri="{FF2B5EF4-FFF2-40B4-BE49-F238E27FC236}">
              <a16:creationId xmlns:a16="http://schemas.microsoft.com/office/drawing/2014/main" id="{B8B9F665-AED6-4943-A0A6-6C1815E61F56}"/>
            </a:ext>
          </a:extLst>
        </xdr:cNvPr>
        <xdr:cNvSpPr/>
      </xdr:nvSpPr>
      <xdr:spPr>
        <a:xfrm>
          <a:off x="3413760" y="937260"/>
          <a:ext cx="777240" cy="739140"/>
        </a:xfrm>
        <a:prstGeom prst="triangle">
          <a:avLst/>
        </a:prstGeom>
        <a:noFill/>
        <a:ln>
          <a:solidFill>
            <a:schemeClr val="accent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76200</xdr:colOff>
      <xdr:row>3</xdr:row>
      <xdr:rowOff>243840</xdr:rowOff>
    </xdr:from>
    <xdr:to>
      <xdr:col>7</xdr:col>
      <xdr:colOff>304800</xdr:colOff>
      <xdr:row>5</xdr:row>
      <xdr:rowOff>228600</xdr:rowOff>
    </xdr:to>
    <xdr:sp macro="" textlink="">
      <xdr:nvSpPr>
        <xdr:cNvPr id="17" name="Isosceles Triangle 16">
          <a:extLst>
            <a:ext uri="{FF2B5EF4-FFF2-40B4-BE49-F238E27FC236}">
              <a16:creationId xmlns:a16="http://schemas.microsoft.com/office/drawing/2014/main" id="{7EDE219A-E8CC-4223-911B-CAB18BAD17D3}"/>
            </a:ext>
          </a:extLst>
        </xdr:cNvPr>
        <xdr:cNvSpPr/>
      </xdr:nvSpPr>
      <xdr:spPr>
        <a:xfrm rot="10800000">
          <a:off x="3398520" y="1181100"/>
          <a:ext cx="777240" cy="739140"/>
        </a:xfrm>
        <a:prstGeom prst="triangle">
          <a:avLst/>
        </a:prstGeom>
        <a:noFill/>
        <a:ln>
          <a:solidFill>
            <a:schemeClr val="accent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312420</xdr:colOff>
      <xdr:row>4</xdr:row>
      <xdr:rowOff>68581</xdr:rowOff>
    </xdr:from>
    <xdr:to>
      <xdr:col>7</xdr:col>
      <xdr:colOff>81915</xdr:colOff>
      <xdr:row>4</xdr:row>
      <xdr:rowOff>312421</xdr:rowOff>
    </xdr:to>
    <xdr:sp macro="" textlink="">
      <xdr:nvSpPr>
        <xdr:cNvPr id="7" name="Rectangle 6">
          <a:extLst>
            <a:ext uri="{FF2B5EF4-FFF2-40B4-BE49-F238E27FC236}">
              <a16:creationId xmlns:a16="http://schemas.microsoft.com/office/drawing/2014/main" id="{BFE3930E-E994-483C-9E2A-F4D2DC6133C8}"/>
            </a:ext>
          </a:extLst>
        </xdr:cNvPr>
        <xdr:cNvSpPr/>
      </xdr:nvSpPr>
      <xdr:spPr>
        <a:xfrm>
          <a:off x="3634740" y="1310641"/>
          <a:ext cx="318135" cy="243840"/>
        </a:xfrm>
        <a:prstGeom prst="rect">
          <a:avLst/>
        </a:prstGeom>
        <a:solidFill>
          <a:schemeClr val="bg1"/>
        </a:solidFill>
        <a:ln>
          <a:solidFill>
            <a:schemeClr val="tx1"/>
          </a:solidFill>
        </a:ln>
        <a:effectLst>
          <a:outerShdw blurRad="50800" dist="38100" dir="2700000" sx="101000" sy="101000" algn="tl" rotWithShape="0">
            <a:prstClr val="black">
              <a:alpha val="74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471488</xdr:colOff>
      <xdr:row>4</xdr:row>
      <xdr:rowOff>68581</xdr:rowOff>
    </xdr:from>
    <xdr:to>
      <xdr:col>6</xdr:col>
      <xdr:colOff>471488</xdr:colOff>
      <xdr:row>4</xdr:row>
      <xdr:rowOff>312421</xdr:rowOff>
    </xdr:to>
    <xdr:cxnSp macro="">
      <xdr:nvCxnSpPr>
        <xdr:cNvPr id="9" name="Straight Connector 8">
          <a:extLst>
            <a:ext uri="{FF2B5EF4-FFF2-40B4-BE49-F238E27FC236}">
              <a16:creationId xmlns:a16="http://schemas.microsoft.com/office/drawing/2014/main" id="{4B017587-5076-4B4D-87E7-7CE8F91199AF}"/>
            </a:ext>
          </a:extLst>
        </xdr:cNvPr>
        <xdr:cNvCxnSpPr>
          <a:stCxn id="7" idx="0"/>
          <a:endCxn id="7" idx="2"/>
        </xdr:cNvCxnSpPr>
      </xdr:nvCxnSpPr>
      <xdr:spPr>
        <a:xfrm>
          <a:off x="3793808" y="1310641"/>
          <a:ext cx="0" cy="24384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508038</xdr:colOff>
      <xdr:row>4</xdr:row>
      <xdr:rowOff>418809</xdr:rowOff>
    </xdr:from>
    <xdr:to>
      <xdr:col>7</xdr:col>
      <xdr:colOff>389724</xdr:colOff>
      <xdr:row>5</xdr:row>
      <xdr:rowOff>174504</xdr:rowOff>
    </xdr:to>
    <xdr:sp macro="" textlink="">
      <xdr:nvSpPr>
        <xdr:cNvPr id="19" name="Rectangle 18">
          <a:extLst>
            <a:ext uri="{FF2B5EF4-FFF2-40B4-BE49-F238E27FC236}">
              <a16:creationId xmlns:a16="http://schemas.microsoft.com/office/drawing/2014/main" id="{189A2D5F-2E2D-4DFC-BB34-3C5B369B3B6F}"/>
            </a:ext>
          </a:extLst>
        </xdr:cNvPr>
        <xdr:cNvSpPr/>
      </xdr:nvSpPr>
      <xdr:spPr>
        <a:xfrm>
          <a:off x="3631656" y="1657786"/>
          <a:ext cx="428465" cy="20358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700">
              <a:solidFill>
                <a:schemeClr val="accent5">
                  <a:lumMod val="50000"/>
                </a:schemeClr>
              </a:solidFill>
            </a:rPr>
            <a:t>2018</a:t>
          </a:r>
          <a:endParaRPr lang="en-US" sz="1100">
            <a:solidFill>
              <a:schemeClr val="accent5">
                <a:lumMod val="50000"/>
              </a:schemeClr>
            </a:solidFill>
          </a:endParaRPr>
        </a:p>
      </xdr:txBody>
    </xdr:sp>
    <xdr:clientData/>
  </xdr:twoCellAnchor>
  <xdr:twoCellAnchor>
    <xdr:from>
      <xdr:col>6</xdr:col>
      <xdr:colOff>65147</xdr:colOff>
      <xdr:row>4</xdr:row>
      <xdr:rowOff>414795</xdr:rowOff>
    </xdr:from>
    <xdr:to>
      <xdr:col>6</xdr:col>
      <xdr:colOff>493612</xdr:colOff>
      <xdr:row>5</xdr:row>
      <xdr:rowOff>170490</xdr:rowOff>
    </xdr:to>
    <xdr:sp macro="" textlink="">
      <xdr:nvSpPr>
        <xdr:cNvPr id="22" name="Rectangle 21">
          <a:extLst>
            <a:ext uri="{FF2B5EF4-FFF2-40B4-BE49-F238E27FC236}">
              <a16:creationId xmlns:a16="http://schemas.microsoft.com/office/drawing/2014/main" id="{30D02172-40AA-4377-A58A-9E947C2666AD}"/>
            </a:ext>
          </a:extLst>
        </xdr:cNvPr>
        <xdr:cNvSpPr/>
      </xdr:nvSpPr>
      <xdr:spPr>
        <a:xfrm>
          <a:off x="3181727" y="1656855"/>
          <a:ext cx="428465" cy="2052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700">
              <a:solidFill>
                <a:schemeClr val="accent1">
                  <a:lumMod val="50000"/>
                </a:schemeClr>
              </a:solidFill>
            </a:rPr>
            <a:t>ESTD</a:t>
          </a:r>
          <a:endParaRPr lang="en-US" sz="1100">
            <a:solidFill>
              <a:schemeClr val="accent1">
                <a:lumMod val="50000"/>
              </a:schemeClr>
            </a:solidFill>
          </a:endParaRPr>
        </a:p>
      </xdr:txBody>
    </xdr:sp>
    <xdr:clientData/>
  </xdr:twoCellAnchor>
  <xdr:twoCellAnchor>
    <xdr:from>
      <xdr:col>19</xdr:col>
      <xdr:colOff>198120</xdr:colOff>
      <xdr:row>12</xdr:row>
      <xdr:rowOff>83820</xdr:rowOff>
    </xdr:from>
    <xdr:to>
      <xdr:col>19</xdr:col>
      <xdr:colOff>1165860</xdr:colOff>
      <xdr:row>13</xdr:row>
      <xdr:rowOff>83820</xdr:rowOff>
    </xdr:to>
    <xdr:sp macro="" textlink="">
      <xdr:nvSpPr>
        <xdr:cNvPr id="24" name="Rectangle: Rounded Corners 23">
          <a:hlinkClick xmlns:r="http://schemas.openxmlformats.org/officeDocument/2006/relationships" r:id="rId4"/>
          <a:extLst>
            <a:ext uri="{FF2B5EF4-FFF2-40B4-BE49-F238E27FC236}">
              <a16:creationId xmlns:a16="http://schemas.microsoft.com/office/drawing/2014/main" id="{202B4C14-18F8-48A1-AB9D-9961CF1AF8F7}"/>
            </a:ext>
          </a:extLst>
        </xdr:cNvPr>
        <xdr:cNvSpPr/>
      </xdr:nvSpPr>
      <xdr:spPr>
        <a:xfrm>
          <a:off x="11879580" y="3444240"/>
          <a:ext cx="967740" cy="152400"/>
        </a:xfrm>
        <a:prstGeom prst="roundRect">
          <a:avLst/>
        </a:prstGeom>
        <a:gradFill flip="none" rotWithShape="1">
          <a:gsLst>
            <a:gs pos="3401">
              <a:schemeClr val="accent2">
                <a:lumMod val="20000"/>
                <a:lumOff val="80000"/>
              </a:schemeClr>
            </a:gs>
            <a:gs pos="58000">
              <a:schemeClr val="accent1">
                <a:lumMod val="5000"/>
                <a:lumOff val="95000"/>
              </a:schemeClr>
            </a:gs>
            <a:gs pos="99000">
              <a:schemeClr val="accent2">
                <a:lumMod val="40000"/>
                <a:lumOff val="60000"/>
              </a:schemeClr>
            </a:gs>
          </a:gsLst>
          <a:path path="circle">
            <a:fillToRect l="100000" t="100000"/>
          </a:path>
          <a:tileRect r="-100000" b="-100000"/>
        </a:gradFill>
        <a:ln>
          <a:noFill/>
        </a:ln>
        <a:effectLst>
          <a:outerShdw blurRad="101600" dist="38100" dir="5400000" sx="97000" sy="97000" algn="t" rotWithShape="0">
            <a:prstClr val="black">
              <a:alpha val="33000"/>
            </a:prstClr>
          </a:outerShdw>
        </a:effectLst>
        <a:scene3d>
          <a:camera prst="orthographicFront">
            <a:rot lat="0" lon="0" rev="0"/>
          </a:camera>
          <a:lightRig rig="contrasting" dir="t">
            <a:rot lat="0" lon="0" rev="7800000"/>
          </a:lightRig>
        </a:scene3d>
        <a:sp3d>
          <a:bevelT w="139700" h="139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5">
                  <a:lumMod val="75000"/>
                </a:schemeClr>
              </a:solidFill>
              <a:latin typeface="+mj-lt"/>
            </a:rPr>
            <a:t>ST.</a:t>
          </a:r>
          <a:r>
            <a:rPr lang="en-US" sz="1000" baseline="0">
              <a:solidFill>
                <a:schemeClr val="accent5">
                  <a:lumMod val="75000"/>
                </a:schemeClr>
              </a:solidFill>
              <a:latin typeface="+mj-lt"/>
            </a:rPr>
            <a:t> </a:t>
          </a:r>
          <a:r>
            <a:rPr lang="en-US" sz="1000">
              <a:solidFill>
                <a:schemeClr val="accent5">
                  <a:lumMod val="75000"/>
                </a:schemeClr>
              </a:solidFill>
              <a:latin typeface="+mj-lt"/>
            </a:rPr>
            <a:t>LEDGER</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27</xdr:col>
      <xdr:colOff>99060</xdr:colOff>
      <xdr:row>10</xdr:row>
      <xdr:rowOff>68580</xdr:rowOff>
    </xdr:from>
    <xdr:to>
      <xdr:col>29</xdr:col>
      <xdr:colOff>182880</xdr:colOff>
      <xdr:row>16</xdr:row>
      <xdr:rowOff>175260</xdr:rowOff>
    </xdr:to>
    <xdr:sp macro="" textlink="">
      <xdr:nvSpPr>
        <xdr:cNvPr id="2" name="Rectangle: Rounded Corners 1">
          <a:extLst>
            <a:ext uri="{FF2B5EF4-FFF2-40B4-BE49-F238E27FC236}">
              <a16:creationId xmlns:a16="http://schemas.microsoft.com/office/drawing/2014/main" id="{2DFB1444-5A05-4632-82E9-977AC5F5277B}"/>
            </a:ext>
          </a:extLst>
        </xdr:cNvPr>
        <xdr:cNvSpPr/>
      </xdr:nvSpPr>
      <xdr:spPr>
        <a:xfrm>
          <a:off x="23050500" y="2004060"/>
          <a:ext cx="1303020" cy="1203960"/>
        </a:xfrm>
        <a:prstGeom prst="roundRect">
          <a:avLst/>
        </a:prstGeom>
        <a:noFill/>
        <a:ln>
          <a:solidFill>
            <a:srgbClr val="C00000"/>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27</xdr:col>
      <xdr:colOff>297180</xdr:colOff>
      <xdr:row>11</xdr:row>
      <xdr:rowOff>0</xdr:rowOff>
    </xdr:from>
    <xdr:to>
      <xdr:col>29</xdr:col>
      <xdr:colOff>45720</xdr:colOff>
      <xdr:row>11</xdr:row>
      <xdr:rowOff>175260</xdr:rowOff>
    </xdr:to>
    <xdr:sp macro="" textlink="">
      <xdr:nvSpPr>
        <xdr:cNvPr id="3" name="Rectangle: Rounded Corners 2">
          <a:extLst>
            <a:ext uri="{FF2B5EF4-FFF2-40B4-BE49-F238E27FC236}">
              <a16:creationId xmlns:a16="http://schemas.microsoft.com/office/drawing/2014/main" id="{9597D5E2-CFF4-4D84-BD20-78B2A44F8ED0}"/>
            </a:ext>
          </a:extLst>
        </xdr:cNvPr>
        <xdr:cNvSpPr/>
      </xdr:nvSpPr>
      <xdr:spPr>
        <a:xfrm>
          <a:off x="23248620" y="2118360"/>
          <a:ext cx="967740" cy="175260"/>
        </a:xfrm>
        <a:prstGeom prst="roundRect">
          <a:avLst/>
        </a:prstGeom>
        <a:gradFill flip="none" rotWithShape="1">
          <a:gsLst>
            <a:gs pos="3401">
              <a:schemeClr val="accent2">
                <a:lumMod val="20000"/>
                <a:lumOff val="80000"/>
              </a:schemeClr>
            </a:gs>
            <a:gs pos="58000">
              <a:schemeClr val="accent1">
                <a:lumMod val="5000"/>
                <a:lumOff val="95000"/>
              </a:schemeClr>
            </a:gs>
            <a:gs pos="99000">
              <a:schemeClr val="accent2">
                <a:lumMod val="40000"/>
                <a:lumOff val="60000"/>
              </a:schemeClr>
            </a:gs>
          </a:gsLst>
          <a:path path="circle">
            <a:fillToRect l="100000" t="100000"/>
          </a:path>
          <a:tileRect r="-100000" b="-100000"/>
        </a:gradFill>
        <a:ln>
          <a:noFill/>
        </a:ln>
        <a:effectLst>
          <a:outerShdw blurRad="101600" dist="38100" dir="5400000" sx="97000" sy="97000" algn="t" rotWithShape="0">
            <a:prstClr val="black">
              <a:alpha val="33000"/>
            </a:prstClr>
          </a:outerShdw>
        </a:effectLst>
        <a:scene3d>
          <a:camera prst="orthographicFront">
            <a:rot lat="0" lon="0" rev="0"/>
          </a:camera>
          <a:lightRig rig="contrasting" dir="t">
            <a:rot lat="0" lon="0" rev="7800000"/>
          </a:lightRig>
        </a:scene3d>
        <a:sp3d>
          <a:bevelT w="139700" h="139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5">
                  <a:lumMod val="75000"/>
                </a:schemeClr>
              </a:solidFill>
              <a:latin typeface="+mj-lt"/>
            </a:rPr>
            <a:t>REGISTER</a:t>
          </a:r>
        </a:p>
      </xdr:txBody>
    </xdr:sp>
    <xdr:clientData/>
  </xdr:twoCellAnchor>
  <xdr:twoCellAnchor>
    <xdr:from>
      <xdr:col>27</xdr:col>
      <xdr:colOff>289560</xdr:colOff>
      <xdr:row>12</xdr:row>
      <xdr:rowOff>45720</xdr:rowOff>
    </xdr:from>
    <xdr:to>
      <xdr:col>29</xdr:col>
      <xdr:colOff>38100</xdr:colOff>
      <xdr:row>13</xdr:row>
      <xdr:rowOff>38100</xdr:rowOff>
    </xdr:to>
    <xdr:sp macro="" textlink="">
      <xdr:nvSpPr>
        <xdr:cNvPr id="4" name="Rectangle: Rounded Corners 3">
          <a:hlinkClick xmlns:r="http://schemas.openxmlformats.org/officeDocument/2006/relationships" r:id="rId1"/>
          <a:extLst>
            <a:ext uri="{FF2B5EF4-FFF2-40B4-BE49-F238E27FC236}">
              <a16:creationId xmlns:a16="http://schemas.microsoft.com/office/drawing/2014/main" id="{A7F603F4-ECB8-436D-8106-32FA118F0679}"/>
            </a:ext>
          </a:extLst>
        </xdr:cNvPr>
        <xdr:cNvSpPr/>
      </xdr:nvSpPr>
      <xdr:spPr>
        <a:xfrm>
          <a:off x="23241000" y="2346960"/>
          <a:ext cx="967740" cy="175260"/>
        </a:xfrm>
        <a:prstGeom prst="roundRect">
          <a:avLst/>
        </a:prstGeom>
        <a:gradFill flip="none" rotWithShape="1">
          <a:gsLst>
            <a:gs pos="3401">
              <a:schemeClr val="accent2">
                <a:lumMod val="20000"/>
                <a:lumOff val="80000"/>
              </a:schemeClr>
            </a:gs>
            <a:gs pos="58000">
              <a:schemeClr val="accent1">
                <a:lumMod val="5000"/>
                <a:lumOff val="95000"/>
              </a:schemeClr>
            </a:gs>
            <a:gs pos="99000">
              <a:schemeClr val="accent2">
                <a:lumMod val="40000"/>
                <a:lumOff val="60000"/>
              </a:schemeClr>
            </a:gs>
          </a:gsLst>
          <a:path path="circle">
            <a:fillToRect l="100000" t="100000"/>
          </a:path>
          <a:tileRect r="-100000" b="-100000"/>
        </a:gradFill>
        <a:ln>
          <a:noFill/>
        </a:ln>
        <a:effectLst>
          <a:outerShdw blurRad="101600" dist="38100" dir="5400000" sx="97000" sy="97000" algn="t" rotWithShape="0">
            <a:prstClr val="black">
              <a:alpha val="33000"/>
            </a:prstClr>
          </a:outerShdw>
        </a:effectLst>
        <a:scene3d>
          <a:camera prst="orthographicFront">
            <a:rot lat="0" lon="0" rev="0"/>
          </a:camera>
          <a:lightRig rig="contrasting" dir="t">
            <a:rot lat="0" lon="0" rev="7800000"/>
          </a:lightRig>
        </a:scene3d>
        <a:sp3d>
          <a:bevelT w="139700" h="139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5">
                  <a:lumMod val="75000"/>
                </a:schemeClr>
              </a:solidFill>
              <a:latin typeface="+mj-lt"/>
            </a:rPr>
            <a:t>MARKSHEET</a:t>
          </a:r>
        </a:p>
      </xdr:txBody>
    </xdr:sp>
    <xdr:clientData/>
  </xdr:twoCellAnchor>
  <xdr:twoCellAnchor>
    <xdr:from>
      <xdr:col>27</xdr:col>
      <xdr:colOff>297180</xdr:colOff>
      <xdr:row>13</xdr:row>
      <xdr:rowOff>121920</xdr:rowOff>
    </xdr:from>
    <xdr:to>
      <xdr:col>29</xdr:col>
      <xdr:colOff>45720</xdr:colOff>
      <xdr:row>14</xdr:row>
      <xdr:rowOff>114300</xdr:rowOff>
    </xdr:to>
    <xdr:sp macro="" textlink="">
      <xdr:nvSpPr>
        <xdr:cNvPr id="5" name="Rectangle: Rounded Corners 4">
          <a:hlinkClick xmlns:r="http://schemas.openxmlformats.org/officeDocument/2006/relationships" r:id="rId2"/>
          <a:extLst>
            <a:ext uri="{FF2B5EF4-FFF2-40B4-BE49-F238E27FC236}">
              <a16:creationId xmlns:a16="http://schemas.microsoft.com/office/drawing/2014/main" id="{CFE93DD5-370D-43E4-92C0-A0D40920A352}"/>
            </a:ext>
          </a:extLst>
        </xdr:cNvPr>
        <xdr:cNvSpPr/>
      </xdr:nvSpPr>
      <xdr:spPr>
        <a:xfrm>
          <a:off x="23248620" y="2606040"/>
          <a:ext cx="967740" cy="175260"/>
        </a:xfrm>
        <a:prstGeom prst="roundRect">
          <a:avLst/>
        </a:prstGeom>
        <a:gradFill flip="none" rotWithShape="1">
          <a:gsLst>
            <a:gs pos="3401">
              <a:schemeClr val="accent2">
                <a:lumMod val="20000"/>
                <a:lumOff val="80000"/>
              </a:schemeClr>
            </a:gs>
            <a:gs pos="58000">
              <a:schemeClr val="accent1">
                <a:lumMod val="5000"/>
                <a:lumOff val="95000"/>
              </a:schemeClr>
            </a:gs>
            <a:gs pos="99000">
              <a:schemeClr val="accent2">
                <a:lumMod val="40000"/>
                <a:lumOff val="60000"/>
              </a:schemeClr>
            </a:gs>
          </a:gsLst>
          <a:path path="circle">
            <a:fillToRect l="100000" t="100000"/>
          </a:path>
          <a:tileRect r="-100000" b="-100000"/>
        </a:gradFill>
        <a:ln>
          <a:noFill/>
        </a:ln>
        <a:effectLst>
          <a:outerShdw blurRad="101600" dist="38100" dir="5400000" sx="97000" sy="97000" algn="t" rotWithShape="0">
            <a:prstClr val="black">
              <a:alpha val="33000"/>
            </a:prstClr>
          </a:outerShdw>
        </a:effectLst>
        <a:scene3d>
          <a:camera prst="orthographicFront">
            <a:rot lat="0" lon="0" rev="0"/>
          </a:camera>
          <a:lightRig rig="contrasting" dir="t">
            <a:rot lat="0" lon="0" rev="7800000"/>
          </a:lightRig>
        </a:scene3d>
        <a:sp3d>
          <a:bevelT w="139700" h="139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5">
                  <a:lumMod val="75000"/>
                </a:schemeClr>
              </a:solidFill>
              <a:latin typeface="+mj-lt"/>
            </a:rPr>
            <a:t>SUBJECTS</a:t>
          </a:r>
        </a:p>
      </xdr:txBody>
    </xdr:sp>
    <xdr:clientData/>
  </xdr:twoCellAnchor>
  <xdr:twoCellAnchor>
    <xdr:from>
      <xdr:col>27</xdr:col>
      <xdr:colOff>30480</xdr:colOff>
      <xdr:row>0</xdr:row>
      <xdr:rowOff>38100</xdr:rowOff>
    </xdr:from>
    <xdr:to>
      <xdr:col>28</xdr:col>
      <xdr:colOff>388620</xdr:colOff>
      <xdr:row>0</xdr:row>
      <xdr:rowOff>274320</xdr:rowOff>
    </xdr:to>
    <xdr:sp macro="" textlink="">
      <xdr:nvSpPr>
        <xdr:cNvPr id="14" name="Rectangle: Rounded Corners 13">
          <a:hlinkClick xmlns:r="http://schemas.openxmlformats.org/officeDocument/2006/relationships" r:id="rId1"/>
          <a:extLst>
            <a:ext uri="{FF2B5EF4-FFF2-40B4-BE49-F238E27FC236}">
              <a16:creationId xmlns:a16="http://schemas.microsoft.com/office/drawing/2014/main" id="{ACAFB937-5AEF-4371-85DB-F2F610A7FB91}"/>
            </a:ext>
          </a:extLst>
        </xdr:cNvPr>
        <xdr:cNvSpPr/>
      </xdr:nvSpPr>
      <xdr:spPr>
        <a:xfrm>
          <a:off x="22981920" y="38100"/>
          <a:ext cx="967740" cy="236220"/>
        </a:xfrm>
        <a:prstGeom prst="roundRect">
          <a:avLst/>
        </a:prstGeom>
        <a:gradFill flip="none" rotWithShape="1">
          <a:gsLst>
            <a:gs pos="3401">
              <a:schemeClr val="accent6">
                <a:lumMod val="50000"/>
              </a:schemeClr>
            </a:gs>
            <a:gs pos="58000">
              <a:schemeClr val="accent6">
                <a:lumMod val="75000"/>
              </a:schemeClr>
            </a:gs>
            <a:gs pos="99000">
              <a:schemeClr val="accent6">
                <a:lumMod val="50000"/>
              </a:schemeClr>
            </a:gs>
          </a:gsLst>
          <a:path path="circle">
            <a:fillToRect l="100000" t="100000"/>
          </a:path>
          <a:tileRect r="-100000" b="-100000"/>
        </a:gradFill>
        <a:ln>
          <a:noFill/>
        </a:ln>
        <a:effectLst>
          <a:outerShdw blurRad="101600" dist="38100" dir="5400000" sx="97000" sy="97000" algn="t" rotWithShape="0">
            <a:prstClr val="black">
              <a:alpha val="33000"/>
            </a:prstClr>
          </a:outerShdw>
        </a:effectLst>
        <a:scene3d>
          <a:camera prst="orthographicFront">
            <a:rot lat="0" lon="0" rev="0"/>
          </a:camera>
          <a:lightRig rig="contrasting" dir="t">
            <a:rot lat="0" lon="0" rev="7800000"/>
          </a:lightRig>
        </a:scene3d>
        <a:sp3d>
          <a:bevelT w="139700" h="139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bg1"/>
              </a:solidFill>
              <a:latin typeface="+mj-lt"/>
            </a:rPr>
            <a:t>GRADESHEET</a:t>
          </a:r>
        </a:p>
      </xdr:txBody>
    </xdr:sp>
    <xdr:clientData/>
  </xdr:twoCellAnchor>
  <xdr:twoCellAnchor>
    <xdr:from>
      <xdr:col>5</xdr:col>
      <xdr:colOff>1059180</xdr:colOff>
      <xdr:row>0</xdr:row>
      <xdr:rowOff>0</xdr:rowOff>
    </xdr:from>
    <xdr:to>
      <xdr:col>8</xdr:col>
      <xdr:colOff>152400</xdr:colOff>
      <xdr:row>0</xdr:row>
      <xdr:rowOff>160020</xdr:rowOff>
    </xdr:to>
    <xdr:sp macro="" textlink="">
      <xdr:nvSpPr>
        <xdr:cNvPr id="15" name="Rectangle: Rounded Corners 14">
          <a:hlinkClick xmlns:r="http://schemas.openxmlformats.org/officeDocument/2006/relationships" r:id="rId1"/>
          <a:extLst>
            <a:ext uri="{FF2B5EF4-FFF2-40B4-BE49-F238E27FC236}">
              <a16:creationId xmlns:a16="http://schemas.microsoft.com/office/drawing/2014/main" id="{1AC6EABE-AC9D-4078-89A5-4E7626870355}"/>
            </a:ext>
          </a:extLst>
        </xdr:cNvPr>
        <xdr:cNvSpPr/>
      </xdr:nvSpPr>
      <xdr:spPr>
        <a:xfrm>
          <a:off x="5067300" y="0"/>
          <a:ext cx="876300" cy="160020"/>
        </a:xfrm>
        <a:prstGeom prst="roundRect">
          <a:avLst/>
        </a:prstGeom>
        <a:gradFill flip="none" rotWithShape="1">
          <a:gsLst>
            <a:gs pos="3401">
              <a:schemeClr val="accent6">
                <a:lumMod val="50000"/>
              </a:schemeClr>
            </a:gs>
            <a:gs pos="58000">
              <a:schemeClr val="accent6">
                <a:lumMod val="75000"/>
              </a:schemeClr>
            </a:gs>
            <a:gs pos="99000">
              <a:schemeClr val="accent6">
                <a:lumMod val="50000"/>
              </a:schemeClr>
            </a:gs>
          </a:gsLst>
          <a:path path="circle">
            <a:fillToRect l="100000" t="100000"/>
          </a:path>
          <a:tileRect r="-100000" b="-100000"/>
        </a:gradFill>
        <a:ln>
          <a:noFill/>
        </a:ln>
        <a:effectLst>
          <a:outerShdw blurRad="101600" dist="38100" dir="5400000" sx="97000" sy="97000" algn="t" rotWithShape="0">
            <a:prstClr val="black">
              <a:alpha val="33000"/>
            </a:prstClr>
          </a:outerShdw>
        </a:effectLst>
        <a:scene3d>
          <a:camera prst="orthographicFront">
            <a:rot lat="0" lon="0" rev="0"/>
          </a:camera>
          <a:lightRig rig="contrasting" dir="t">
            <a:rot lat="0" lon="0" rev="7800000"/>
          </a:lightRig>
        </a:scene3d>
        <a:sp3d>
          <a:bevelT w="139700" h="139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bg1"/>
              </a:solidFill>
              <a:latin typeface="+mj-lt"/>
            </a:rPr>
            <a:t>GRADESHEET</a:t>
          </a:r>
        </a:p>
      </xdr:txBody>
    </xdr:sp>
    <xdr:clientData/>
  </xdr:twoCellAnchor>
  <xdr:twoCellAnchor>
    <xdr:from>
      <xdr:col>27</xdr:col>
      <xdr:colOff>289560</xdr:colOff>
      <xdr:row>15</xdr:row>
      <xdr:rowOff>30480</xdr:rowOff>
    </xdr:from>
    <xdr:to>
      <xdr:col>29</xdr:col>
      <xdr:colOff>38100</xdr:colOff>
      <xdr:row>16</xdr:row>
      <xdr:rowOff>22860</xdr:rowOff>
    </xdr:to>
    <xdr:sp macro="" textlink="">
      <xdr:nvSpPr>
        <xdr:cNvPr id="16" name="Rectangle: Rounded Corners 15">
          <a:hlinkClick xmlns:r="http://schemas.openxmlformats.org/officeDocument/2006/relationships" r:id="rId3"/>
          <a:extLst>
            <a:ext uri="{FF2B5EF4-FFF2-40B4-BE49-F238E27FC236}">
              <a16:creationId xmlns:a16="http://schemas.microsoft.com/office/drawing/2014/main" id="{63578599-E53C-4615-AAAE-3CE963C243BC}"/>
            </a:ext>
          </a:extLst>
        </xdr:cNvPr>
        <xdr:cNvSpPr/>
      </xdr:nvSpPr>
      <xdr:spPr>
        <a:xfrm>
          <a:off x="23241000" y="2880360"/>
          <a:ext cx="967740" cy="175260"/>
        </a:xfrm>
        <a:prstGeom prst="roundRect">
          <a:avLst/>
        </a:prstGeom>
        <a:gradFill flip="none" rotWithShape="1">
          <a:gsLst>
            <a:gs pos="3401">
              <a:schemeClr val="accent2">
                <a:lumMod val="20000"/>
                <a:lumOff val="80000"/>
              </a:schemeClr>
            </a:gs>
            <a:gs pos="58000">
              <a:schemeClr val="accent1">
                <a:lumMod val="5000"/>
                <a:lumOff val="95000"/>
              </a:schemeClr>
            </a:gs>
            <a:gs pos="99000">
              <a:schemeClr val="accent2">
                <a:lumMod val="40000"/>
                <a:lumOff val="60000"/>
              </a:schemeClr>
            </a:gs>
          </a:gsLst>
          <a:path path="circle">
            <a:fillToRect l="100000" t="100000"/>
          </a:path>
          <a:tileRect r="-100000" b="-100000"/>
        </a:gradFill>
        <a:ln>
          <a:noFill/>
        </a:ln>
        <a:effectLst>
          <a:outerShdw blurRad="101600" dist="38100" dir="5400000" sx="97000" sy="97000" algn="t" rotWithShape="0">
            <a:prstClr val="black">
              <a:alpha val="33000"/>
            </a:prstClr>
          </a:outerShdw>
        </a:effectLst>
        <a:scene3d>
          <a:camera prst="orthographicFront">
            <a:rot lat="0" lon="0" rev="0"/>
          </a:camera>
          <a:lightRig rig="contrasting" dir="t">
            <a:rot lat="0" lon="0" rev="7800000"/>
          </a:lightRig>
        </a:scene3d>
        <a:sp3d>
          <a:bevelT w="139700" h="139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5">
                  <a:lumMod val="75000"/>
                </a:schemeClr>
              </a:solidFill>
              <a:latin typeface="+mj-lt"/>
            </a:rPr>
            <a:t>ST.LEDGER</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114300</xdr:colOff>
      <xdr:row>4</xdr:row>
      <xdr:rowOff>144780</xdr:rowOff>
    </xdr:from>
    <xdr:to>
      <xdr:col>16</xdr:col>
      <xdr:colOff>434340</xdr:colOff>
      <xdr:row>35</xdr:row>
      <xdr:rowOff>76200</xdr:rowOff>
    </xdr:to>
    <xdr:sp macro="" textlink="">
      <xdr:nvSpPr>
        <xdr:cNvPr id="2" name="TextBox 1">
          <a:extLst>
            <a:ext uri="{FF2B5EF4-FFF2-40B4-BE49-F238E27FC236}">
              <a16:creationId xmlns:a16="http://schemas.microsoft.com/office/drawing/2014/main" id="{BD4EFDBD-657B-4FAF-B6BE-BF9A14562FC3}"/>
            </a:ext>
          </a:extLst>
        </xdr:cNvPr>
        <xdr:cNvSpPr txBox="1"/>
      </xdr:nvSpPr>
      <xdr:spPr>
        <a:xfrm>
          <a:off x="1943100" y="876300"/>
          <a:ext cx="8244840" cy="5600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aseline="0">
              <a:solidFill>
                <a:sysClr val="windowText" lastClr="000000"/>
              </a:solidFill>
              <a:latin typeface="Arial Black" panose="020B0A04020102020204" pitchFamily="34" charset="0"/>
            </a:rPr>
            <a:t>Go to </a:t>
          </a:r>
          <a:r>
            <a:rPr lang="en-US" sz="1200" baseline="0">
              <a:solidFill>
                <a:srgbClr val="C00000"/>
              </a:solidFill>
              <a:latin typeface="Arial Black" panose="020B0A04020102020204" pitchFamily="34" charset="0"/>
            </a:rPr>
            <a:t>SUBJECTS</a:t>
          </a:r>
        </a:p>
        <a:p>
          <a:endParaRPr lang="en-US" sz="1200" baseline="0">
            <a:latin typeface="Agency FB" panose="020B0503020202020204" pitchFamily="34" charset="0"/>
          </a:endParaRPr>
        </a:p>
        <a:p>
          <a:endParaRPr lang="en-US" sz="1200" baseline="0">
            <a:latin typeface="Agency FB" panose="020B0503020202020204" pitchFamily="34" charset="0"/>
          </a:endParaRPr>
        </a:p>
        <a:p>
          <a:r>
            <a:rPr lang="en-US" sz="1200" baseline="0">
              <a:latin typeface="Arial" panose="020B0604020202020204" pitchFamily="34" charset="0"/>
              <a:cs typeface="Arial" panose="020B0604020202020204" pitchFamily="34" charset="0"/>
            </a:rPr>
            <a:t>1)  </a:t>
          </a:r>
          <a:r>
            <a:rPr lang="en-US" sz="1200">
              <a:latin typeface="Arial" panose="020B0604020202020204" pitchFamily="34" charset="0"/>
              <a:cs typeface="Arial" panose="020B0604020202020204" pitchFamily="34" charset="0"/>
            </a:rPr>
            <a:t> Fill the</a:t>
          </a:r>
          <a:r>
            <a:rPr lang="en-US" sz="1200" baseline="0">
              <a:latin typeface="Arial" panose="020B0604020202020204" pitchFamily="34" charset="0"/>
              <a:cs typeface="Arial" panose="020B0604020202020204" pitchFamily="34" charset="0"/>
            </a:rPr>
            <a:t> subject Name with "(TH)" if it has theory and Practicle and Fill the practicle name in same row with "(PR)"    and     subject code. </a:t>
          </a:r>
        </a:p>
        <a:p>
          <a:r>
            <a:rPr lang="en-US" sz="1200" baseline="0">
              <a:latin typeface="Arial" panose="020B0604020202020204" pitchFamily="34" charset="0"/>
              <a:cs typeface="Arial" panose="020B0604020202020204" pitchFamily="34" charset="0"/>
            </a:rPr>
            <a:t>               	 * What is filled in subject will be shown in the option list and on Marsheet as it is.</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2)      Cheers ! if you have by mistake filled subject wrong and you have Registered the students details in REGISTRY, Subjects can be customised any time, but if their rows are changed, you have to take a look at registry again and choose the right subject from the dropdown list.</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3)        Fill full mark of the respective subject.</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Go to REGISTER</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           Fill the students data,</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3)        Entries will be accepted to 500 students only. (Micro Version). Give me a call to get access to unlimited entries.</a:t>
          </a:r>
        </a:p>
        <a:p>
          <a:endParaRPr lang="en-US" sz="1200" baseline="0">
            <a:latin typeface="Arial" panose="020B0604020202020204" pitchFamily="34" charset="0"/>
            <a:cs typeface="Arial" panose="020B0604020202020204" pitchFamily="34" charset="0"/>
          </a:endParaRPr>
        </a:p>
        <a:p>
          <a:r>
            <a:rPr lang="en-US" sz="1200" baseline="0">
              <a:solidFill>
                <a:srgbClr val="C00000"/>
              </a:solidFill>
              <a:latin typeface="Arial" panose="020B0604020202020204" pitchFamily="34" charset="0"/>
              <a:cs typeface="Arial" panose="020B0604020202020204" pitchFamily="34" charset="0"/>
            </a:rPr>
            <a:t>Note</a:t>
          </a:r>
          <a:r>
            <a:rPr lang="en-US" sz="1200" baseline="0">
              <a:latin typeface="Arial" panose="020B0604020202020204" pitchFamily="34" charset="0"/>
              <a:cs typeface="Arial" panose="020B0604020202020204" pitchFamily="34" charset="0"/>
            </a:rPr>
            <a:t>:   You can not change school's name and logo on your own. This is to prevent unauthorised copying of this file.</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Go to Marksheet,</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          Enter symbol number. Boom ! the result is in front of you.</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For more of IT works like web page design, visual class presenation and animation, educational video and promotion,</a:t>
          </a:r>
        </a:p>
        <a:p>
          <a:endParaRPr lang="en-US" sz="1200" baseline="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Contact : muh.neiz@gmail.com</a:t>
          </a:r>
        </a:p>
        <a:p>
          <a:r>
            <a:rPr lang="en-US" sz="1200" baseline="0">
              <a:latin typeface="Arial" panose="020B0604020202020204" pitchFamily="34" charset="0"/>
              <a:cs typeface="Arial" panose="020B0604020202020204" pitchFamily="34" charset="0"/>
            </a:rPr>
            <a:t> or Call @ 9813685819</a:t>
          </a:r>
        </a:p>
        <a:p>
          <a:endParaRPr lang="en-US" sz="1200" baseline="0">
            <a:latin typeface="Arial" panose="020B0604020202020204" pitchFamily="34" charset="0"/>
            <a:cs typeface="Arial" panose="020B0604020202020204" pitchFamily="34" charset="0"/>
          </a:endParaRPr>
        </a:p>
        <a:p>
          <a:endParaRPr lang="en-US" sz="1200" baseline="0">
            <a:latin typeface="Arial" panose="020B0604020202020204" pitchFamily="34" charset="0"/>
            <a:cs typeface="Arial" panose="020B0604020202020204" pitchFamily="34" charset="0"/>
          </a:endParaRPr>
        </a:p>
        <a:p>
          <a:endParaRPr lang="en-US" sz="1200" baseline="0">
            <a:latin typeface="Agency FB" panose="020B0503020202020204" pitchFamily="34" charset="0"/>
          </a:endParaRPr>
        </a:p>
        <a:p>
          <a:endParaRPr lang="en-US" sz="1100" baseline="0"/>
        </a:p>
      </xdr:txBody>
    </xdr:sp>
    <xdr:clientData/>
  </xdr:twoCellAnchor>
  <xdr:twoCellAnchor>
    <xdr:from>
      <xdr:col>19</xdr:col>
      <xdr:colOff>228600</xdr:colOff>
      <xdr:row>21</xdr:row>
      <xdr:rowOff>7620</xdr:rowOff>
    </xdr:from>
    <xdr:to>
      <xdr:col>21</xdr:col>
      <xdr:colOff>327660</xdr:colOff>
      <xdr:row>22</xdr:row>
      <xdr:rowOff>137160</xdr:rowOff>
    </xdr:to>
    <xdr:sp macro="" textlink="">
      <xdr:nvSpPr>
        <xdr:cNvPr id="5" name="TextBox 4">
          <a:hlinkClick xmlns:r="http://schemas.openxmlformats.org/officeDocument/2006/relationships" r:id="rId1"/>
          <a:extLst>
            <a:ext uri="{FF2B5EF4-FFF2-40B4-BE49-F238E27FC236}">
              <a16:creationId xmlns:a16="http://schemas.microsoft.com/office/drawing/2014/main" id="{35C0FCCD-5132-4604-B301-27A39DCF709D}"/>
            </a:ext>
          </a:extLst>
        </xdr:cNvPr>
        <xdr:cNvSpPr txBox="1"/>
      </xdr:nvSpPr>
      <xdr:spPr>
        <a:xfrm>
          <a:off x="11811000" y="3848100"/>
          <a:ext cx="1318260" cy="312420"/>
        </a:xfrm>
        <a:prstGeom prst="rect">
          <a:avLst/>
        </a:prstGeom>
        <a:solidFill>
          <a:schemeClr val="accent1">
            <a:lumMod val="20000"/>
            <a:lumOff val="80000"/>
          </a:schemeClr>
        </a:solidFill>
        <a:ln w="28575" cmpd="sng">
          <a:noFill/>
        </a:ln>
        <a:scene3d>
          <a:camera prst="orthographicFront"/>
          <a:lightRig rig="threePt" dir="t"/>
        </a:scene3d>
        <a:sp3d>
          <a:bevelT w="139700" prst="cross"/>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a:t>JAMAEEL KHAN</a:t>
          </a:r>
        </a:p>
      </xdr:txBody>
    </xdr:sp>
    <xdr:clientData/>
  </xdr:twoCellAnchor>
  <xdr:twoCellAnchor>
    <xdr:from>
      <xdr:col>17</xdr:col>
      <xdr:colOff>0</xdr:colOff>
      <xdr:row>3</xdr:row>
      <xdr:rowOff>0</xdr:rowOff>
    </xdr:from>
    <xdr:to>
      <xdr:col>19</xdr:col>
      <xdr:colOff>83820</xdr:colOff>
      <xdr:row>9</xdr:row>
      <xdr:rowOff>106680</xdr:rowOff>
    </xdr:to>
    <xdr:sp macro="" textlink="">
      <xdr:nvSpPr>
        <xdr:cNvPr id="10" name="Rectangle: Rounded Corners 9">
          <a:extLst>
            <a:ext uri="{FF2B5EF4-FFF2-40B4-BE49-F238E27FC236}">
              <a16:creationId xmlns:a16="http://schemas.microsoft.com/office/drawing/2014/main" id="{E6E89730-BF1F-4C4B-BE7B-466DF2A9A279}"/>
            </a:ext>
          </a:extLst>
        </xdr:cNvPr>
        <xdr:cNvSpPr/>
      </xdr:nvSpPr>
      <xdr:spPr>
        <a:xfrm>
          <a:off x="10363200" y="548640"/>
          <a:ext cx="1303020" cy="1203960"/>
        </a:xfrm>
        <a:prstGeom prst="roundRect">
          <a:avLst/>
        </a:prstGeom>
        <a:noFill/>
        <a:ln>
          <a:solidFill>
            <a:srgbClr val="C00000"/>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198120</xdr:colOff>
      <xdr:row>3</xdr:row>
      <xdr:rowOff>114300</xdr:rowOff>
    </xdr:from>
    <xdr:to>
      <xdr:col>18</xdr:col>
      <xdr:colOff>556260</xdr:colOff>
      <xdr:row>4</xdr:row>
      <xdr:rowOff>106680</xdr:rowOff>
    </xdr:to>
    <xdr:sp macro="" textlink="">
      <xdr:nvSpPr>
        <xdr:cNvPr id="11" name="Rectangle: Rounded Corners 10">
          <a:hlinkClick xmlns:r="http://schemas.openxmlformats.org/officeDocument/2006/relationships" r:id="rId2"/>
          <a:extLst>
            <a:ext uri="{FF2B5EF4-FFF2-40B4-BE49-F238E27FC236}">
              <a16:creationId xmlns:a16="http://schemas.microsoft.com/office/drawing/2014/main" id="{509B9891-C835-442D-AC0E-2935C821B537}"/>
            </a:ext>
          </a:extLst>
        </xdr:cNvPr>
        <xdr:cNvSpPr/>
      </xdr:nvSpPr>
      <xdr:spPr>
        <a:xfrm>
          <a:off x="10561320" y="662940"/>
          <a:ext cx="967740" cy="175260"/>
        </a:xfrm>
        <a:prstGeom prst="roundRect">
          <a:avLst/>
        </a:prstGeom>
        <a:gradFill flip="none" rotWithShape="1">
          <a:gsLst>
            <a:gs pos="3401">
              <a:schemeClr val="accent2">
                <a:lumMod val="20000"/>
                <a:lumOff val="80000"/>
              </a:schemeClr>
            </a:gs>
            <a:gs pos="58000">
              <a:schemeClr val="accent1">
                <a:lumMod val="5000"/>
                <a:lumOff val="95000"/>
              </a:schemeClr>
            </a:gs>
            <a:gs pos="99000">
              <a:schemeClr val="accent2">
                <a:lumMod val="40000"/>
                <a:lumOff val="60000"/>
              </a:schemeClr>
            </a:gs>
          </a:gsLst>
          <a:path path="circle">
            <a:fillToRect l="100000" t="100000"/>
          </a:path>
          <a:tileRect r="-100000" b="-100000"/>
        </a:gradFill>
        <a:ln>
          <a:noFill/>
        </a:ln>
        <a:effectLst>
          <a:outerShdw blurRad="101600" dist="38100" dir="5400000" sx="97000" sy="97000" algn="t" rotWithShape="0">
            <a:prstClr val="black">
              <a:alpha val="33000"/>
            </a:prstClr>
          </a:outerShdw>
        </a:effectLst>
        <a:scene3d>
          <a:camera prst="orthographicFront">
            <a:rot lat="0" lon="0" rev="0"/>
          </a:camera>
          <a:lightRig rig="contrasting" dir="t">
            <a:rot lat="0" lon="0" rev="7800000"/>
          </a:lightRig>
        </a:scene3d>
        <a:sp3d>
          <a:bevelT w="139700" h="139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5">
                  <a:lumMod val="75000"/>
                </a:schemeClr>
              </a:solidFill>
              <a:latin typeface="+mj-lt"/>
            </a:rPr>
            <a:t>REGISTER</a:t>
          </a:r>
        </a:p>
      </xdr:txBody>
    </xdr:sp>
    <xdr:clientData/>
  </xdr:twoCellAnchor>
  <xdr:twoCellAnchor>
    <xdr:from>
      <xdr:col>17</xdr:col>
      <xdr:colOff>190500</xdr:colOff>
      <xdr:row>4</xdr:row>
      <xdr:rowOff>160020</xdr:rowOff>
    </xdr:from>
    <xdr:to>
      <xdr:col>18</xdr:col>
      <xdr:colOff>548640</xdr:colOff>
      <xdr:row>5</xdr:row>
      <xdr:rowOff>152400</xdr:rowOff>
    </xdr:to>
    <xdr:sp macro="" textlink="">
      <xdr:nvSpPr>
        <xdr:cNvPr id="12" name="Rectangle: Rounded Corners 11">
          <a:hlinkClick xmlns:r="http://schemas.openxmlformats.org/officeDocument/2006/relationships" r:id="rId3"/>
          <a:extLst>
            <a:ext uri="{FF2B5EF4-FFF2-40B4-BE49-F238E27FC236}">
              <a16:creationId xmlns:a16="http://schemas.microsoft.com/office/drawing/2014/main" id="{3C5DB6EE-C35A-47F6-BC13-134627223B70}"/>
            </a:ext>
          </a:extLst>
        </xdr:cNvPr>
        <xdr:cNvSpPr/>
      </xdr:nvSpPr>
      <xdr:spPr>
        <a:xfrm>
          <a:off x="10553700" y="891540"/>
          <a:ext cx="967740" cy="175260"/>
        </a:xfrm>
        <a:prstGeom prst="roundRect">
          <a:avLst/>
        </a:prstGeom>
        <a:gradFill flip="none" rotWithShape="1">
          <a:gsLst>
            <a:gs pos="3401">
              <a:schemeClr val="accent2">
                <a:lumMod val="20000"/>
                <a:lumOff val="80000"/>
              </a:schemeClr>
            </a:gs>
            <a:gs pos="58000">
              <a:schemeClr val="accent1">
                <a:lumMod val="5000"/>
                <a:lumOff val="95000"/>
              </a:schemeClr>
            </a:gs>
            <a:gs pos="99000">
              <a:schemeClr val="accent2">
                <a:lumMod val="40000"/>
                <a:lumOff val="60000"/>
              </a:schemeClr>
            </a:gs>
          </a:gsLst>
          <a:path path="circle">
            <a:fillToRect l="100000" t="100000"/>
          </a:path>
          <a:tileRect r="-100000" b="-100000"/>
        </a:gradFill>
        <a:ln>
          <a:noFill/>
        </a:ln>
        <a:effectLst>
          <a:outerShdw blurRad="101600" dist="38100" dir="5400000" sx="97000" sy="97000" algn="t" rotWithShape="0">
            <a:prstClr val="black">
              <a:alpha val="33000"/>
            </a:prstClr>
          </a:outerShdw>
        </a:effectLst>
        <a:scene3d>
          <a:camera prst="orthographicFront">
            <a:rot lat="0" lon="0" rev="0"/>
          </a:camera>
          <a:lightRig rig="contrasting" dir="t">
            <a:rot lat="0" lon="0" rev="7800000"/>
          </a:lightRig>
        </a:scene3d>
        <a:sp3d>
          <a:bevelT w="139700" h="139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5">
                  <a:lumMod val="75000"/>
                </a:schemeClr>
              </a:solidFill>
              <a:latin typeface="+mj-lt"/>
            </a:rPr>
            <a:t>MARKSHEET</a:t>
          </a:r>
        </a:p>
      </xdr:txBody>
    </xdr:sp>
    <xdr:clientData/>
  </xdr:twoCellAnchor>
  <xdr:twoCellAnchor>
    <xdr:from>
      <xdr:col>17</xdr:col>
      <xdr:colOff>198120</xdr:colOff>
      <xdr:row>6</xdr:row>
      <xdr:rowOff>53340</xdr:rowOff>
    </xdr:from>
    <xdr:to>
      <xdr:col>18</xdr:col>
      <xdr:colOff>556260</xdr:colOff>
      <xdr:row>7</xdr:row>
      <xdr:rowOff>45720</xdr:rowOff>
    </xdr:to>
    <xdr:sp macro="" textlink="">
      <xdr:nvSpPr>
        <xdr:cNvPr id="13" name="Rectangle: Rounded Corners 12">
          <a:hlinkClick xmlns:r="http://schemas.openxmlformats.org/officeDocument/2006/relationships" r:id="rId4"/>
          <a:extLst>
            <a:ext uri="{FF2B5EF4-FFF2-40B4-BE49-F238E27FC236}">
              <a16:creationId xmlns:a16="http://schemas.microsoft.com/office/drawing/2014/main" id="{7E790D60-0E60-4C36-BD2F-89BA779E283F}"/>
            </a:ext>
          </a:extLst>
        </xdr:cNvPr>
        <xdr:cNvSpPr/>
      </xdr:nvSpPr>
      <xdr:spPr>
        <a:xfrm>
          <a:off x="10561320" y="1150620"/>
          <a:ext cx="967740" cy="175260"/>
        </a:xfrm>
        <a:prstGeom prst="roundRect">
          <a:avLst/>
        </a:prstGeom>
        <a:gradFill flip="none" rotWithShape="1">
          <a:gsLst>
            <a:gs pos="3401">
              <a:schemeClr val="accent2">
                <a:lumMod val="20000"/>
                <a:lumOff val="80000"/>
              </a:schemeClr>
            </a:gs>
            <a:gs pos="58000">
              <a:schemeClr val="accent1">
                <a:lumMod val="5000"/>
                <a:lumOff val="95000"/>
              </a:schemeClr>
            </a:gs>
            <a:gs pos="99000">
              <a:schemeClr val="accent2">
                <a:lumMod val="40000"/>
                <a:lumOff val="60000"/>
              </a:schemeClr>
            </a:gs>
          </a:gsLst>
          <a:path path="circle">
            <a:fillToRect l="100000" t="100000"/>
          </a:path>
          <a:tileRect r="-100000" b="-100000"/>
        </a:gradFill>
        <a:ln>
          <a:noFill/>
        </a:ln>
        <a:effectLst>
          <a:outerShdw blurRad="101600" dist="38100" dir="5400000" sx="97000" sy="97000" algn="t" rotWithShape="0">
            <a:prstClr val="black">
              <a:alpha val="33000"/>
            </a:prstClr>
          </a:outerShdw>
        </a:effectLst>
        <a:scene3d>
          <a:camera prst="orthographicFront">
            <a:rot lat="0" lon="0" rev="0"/>
          </a:camera>
          <a:lightRig rig="contrasting" dir="t">
            <a:rot lat="0" lon="0" rev="7800000"/>
          </a:lightRig>
        </a:scene3d>
        <a:sp3d>
          <a:bevelT w="139700" h="139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5">
                  <a:lumMod val="75000"/>
                </a:schemeClr>
              </a:solidFill>
              <a:latin typeface="+mj-lt"/>
            </a:rPr>
            <a:t>SUBJECTS</a:t>
          </a:r>
        </a:p>
      </xdr:txBody>
    </xdr:sp>
    <xdr:clientData/>
  </xdr:twoCellAnchor>
  <xdr:twoCellAnchor>
    <xdr:from>
      <xdr:col>17</xdr:col>
      <xdr:colOff>190500</xdr:colOff>
      <xdr:row>7</xdr:row>
      <xdr:rowOff>144780</xdr:rowOff>
    </xdr:from>
    <xdr:to>
      <xdr:col>18</xdr:col>
      <xdr:colOff>548640</xdr:colOff>
      <xdr:row>8</xdr:row>
      <xdr:rowOff>137160</xdr:rowOff>
    </xdr:to>
    <xdr:sp macro="" textlink="">
      <xdr:nvSpPr>
        <xdr:cNvPr id="14" name="Rectangle: Rounded Corners 13">
          <a:hlinkClick xmlns:r="http://schemas.openxmlformats.org/officeDocument/2006/relationships" r:id="rId5"/>
          <a:extLst>
            <a:ext uri="{FF2B5EF4-FFF2-40B4-BE49-F238E27FC236}">
              <a16:creationId xmlns:a16="http://schemas.microsoft.com/office/drawing/2014/main" id="{91621A80-51F9-4C72-9779-688A1E8EE3EB}"/>
            </a:ext>
          </a:extLst>
        </xdr:cNvPr>
        <xdr:cNvSpPr/>
      </xdr:nvSpPr>
      <xdr:spPr>
        <a:xfrm>
          <a:off x="10553700" y="1424940"/>
          <a:ext cx="967740" cy="175260"/>
        </a:xfrm>
        <a:prstGeom prst="roundRect">
          <a:avLst/>
        </a:prstGeom>
        <a:gradFill flip="none" rotWithShape="1">
          <a:gsLst>
            <a:gs pos="3401">
              <a:schemeClr val="accent2">
                <a:lumMod val="20000"/>
                <a:lumOff val="80000"/>
              </a:schemeClr>
            </a:gs>
            <a:gs pos="58000">
              <a:schemeClr val="accent1">
                <a:lumMod val="5000"/>
                <a:lumOff val="95000"/>
              </a:schemeClr>
            </a:gs>
            <a:gs pos="99000">
              <a:schemeClr val="accent2">
                <a:lumMod val="40000"/>
                <a:lumOff val="60000"/>
              </a:schemeClr>
            </a:gs>
          </a:gsLst>
          <a:path path="circle">
            <a:fillToRect l="100000" t="100000"/>
          </a:path>
          <a:tileRect r="-100000" b="-100000"/>
        </a:gradFill>
        <a:ln>
          <a:noFill/>
        </a:ln>
        <a:effectLst>
          <a:outerShdw blurRad="101600" dist="38100" dir="5400000" sx="97000" sy="97000" algn="t" rotWithShape="0">
            <a:prstClr val="black">
              <a:alpha val="33000"/>
            </a:prstClr>
          </a:outerShdw>
        </a:effectLst>
        <a:scene3d>
          <a:camera prst="orthographicFront">
            <a:rot lat="0" lon="0" rev="0"/>
          </a:camera>
          <a:lightRig rig="contrasting" dir="t">
            <a:rot lat="0" lon="0" rev="7800000"/>
          </a:lightRig>
        </a:scene3d>
        <a:sp3d>
          <a:bevelT w="139700" h="139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5">
                  <a:lumMod val="75000"/>
                </a:schemeClr>
              </a:solidFill>
              <a:latin typeface="+mj-lt"/>
            </a:rPr>
            <a:t>ST.LEDGER</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50</xdr:col>
      <xdr:colOff>281940</xdr:colOff>
      <xdr:row>5</xdr:row>
      <xdr:rowOff>167640</xdr:rowOff>
    </xdr:from>
    <xdr:to>
      <xdr:col>55</xdr:col>
      <xdr:colOff>137160</xdr:colOff>
      <xdr:row>11</xdr:row>
      <xdr:rowOff>45720</xdr:rowOff>
    </xdr:to>
    <xdr:sp macro="" textlink="">
      <xdr:nvSpPr>
        <xdr:cNvPr id="10" name="Rectangle: Rounded Corners 9">
          <a:extLst>
            <a:ext uri="{FF2B5EF4-FFF2-40B4-BE49-F238E27FC236}">
              <a16:creationId xmlns:a16="http://schemas.microsoft.com/office/drawing/2014/main" id="{B39CA22E-9E8F-48AF-BDEC-897CB3DB0A99}"/>
            </a:ext>
          </a:extLst>
        </xdr:cNvPr>
        <xdr:cNvSpPr/>
      </xdr:nvSpPr>
      <xdr:spPr>
        <a:xfrm>
          <a:off x="15750540" y="1082040"/>
          <a:ext cx="2903220" cy="975360"/>
        </a:xfrm>
        <a:prstGeom prst="roundRect">
          <a:avLst/>
        </a:prstGeom>
        <a:noFill/>
        <a:ln>
          <a:solidFill>
            <a:srgbClr val="C00000"/>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53</xdr:col>
      <xdr:colOff>251460</xdr:colOff>
      <xdr:row>6</xdr:row>
      <xdr:rowOff>99060</xdr:rowOff>
    </xdr:from>
    <xdr:to>
      <xdr:col>55</xdr:col>
      <xdr:colOff>0</xdr:colOff>
      <xdr:row>7</xdr:row>
      <xdr:rowOff>91440</xdr:rowOff>
    </xdr:to>
    <xdr:sp macro="" textlink="">
      <xdr:nvSpPr>
        <xdr:cNvPr id="11" name="Rectangle: Rounded Corners 10">
          <a:extLst>
            <a:ext uri="{FF2B5EF4-FFF2-40B4-BE49-F238E27FC236}">
              <a16:creationId xmlns:a16="http://schemas.microsoft.com/office/drawing/2014/main" id="{3F4570EA-F326-4E18-8F5A-DD8C419A744A}"/>
            </a:ext>
          </a:extLst>
        </xdr:cNvPr>
        <xdr:cNvSpPr/>
      </xdr:nvSpPr>
      <xdr:spPr>
        <a:xfrm>
          <a:off x="17548860" y="1196340"/>
          <a:ext cx="967740" cy="175260"/>
        </a:xfrm>
        <a:prstGeom prst="roundRect">
          <a:avLst/>
        </a:prstGeom>
        <a:gradFill flip="none" rotWithShape="1">
          <a:gsLst>
            <a:gs pos="3401">
              <a:schemeClr val="accent2">
                <a:lumMod val="20000"/>
                <a:lumOff val="80000"/>
              </a:schemeClr>
            </a:gs>
            <a:gs pos="58000">
              <a:schemeClr val="accent1">
                <a:lumMod val="5000"/>
                <a:lumOff val="95000"/>
              </a:schemeClr>
            </a:gs>
            <a:gs pos="99000">
              <a:schemeClr val="accent2">
                <a:lumMod val="40000"/>
                <a:lumOff val="60000"/>
              </a:schemeClr>
            </a:gs>
          </a:gsLst>
          <a:path path="circle">
            <a:fillToRect l="100000" t="100000"/>
          </a:path>
          <a:tileRect r="-100000" b="-100000"/>
        </a:gradFill>
        <a:ln>
          <a:noFill/>
        </a:ln>
        <a:effectLst>
          <a:outerShdw blurRad="101600" dist="38100" dir="5400000" sx="97000" sy="97000" algn="t" rotWithShape="0">
            <a:prstClr val="black">
              <a:alpha val="33000"/>
            </a:prstClr>
          </a:outerShdw>
        </a:effectLst>
        <a:scene3d>
          <a:camera prst="orthographicFront">
            <a:rot lat="0" lon="0" rev="0"/>
          </a:camera>
          <a:lightRig rig="contrasting" dir="t">
            <a:rot lat="0" lon="0" rev="7800000"/>
          </a:lightRig>
        </a:scene3d>
        <a:sp3d>
          <a:bevelT w="139700" h="139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5">
                  <a:lumMod val="75000"/>
                </a:schemeClr>
              </a:solidFill>
              <a:latin typeface="+mj-lt"/>
            </a:rPr>
            <a:t>REGISTER</a:t>
          </a:r>
        </a:p>
      </xdr:txBody>
    </xdr:sp>
    <xdr:clientData/>
  </xdr:twoCellAnchor>
  <xdr:twoCellAnchor>
    <xdr:from>
      <xdr:col>53</xdr:col>
      <xdr:colOff>243840</xdr:colOff>
      <xdr:row>7</xdr:row>
      <xdr:rowOff>144780</xdr:rowOff>
    </xdr:from>
    <xdr:to>
      <xdr:col>54</xdr:col>
      <xdr:colOff>601980</xdr:colOff>
      <xdr:row>8</xdr:row>
      <xdr:rowOff>137160</xdr:rowOff>
    </xdr:to>
    <xdr:sp macro="" textlink="">
      <xdr:nvSpPr>
        <xdr:cNvPr id="16" name="Rectangle: Rounded Corners 15">
          <a:extLst>
            <a:ext uri="{FF2B5EF4-FFF2-40B4-BE49-F238E27FC236}">
              <a16:creationId xmlns:a16="http://schemas.microsoft.com/office/drawing/2014/main" id="{9519B9EE-0471-406B-8488-D3F65FAC55C9}"/>
            </a:ext>
          </a:extLst>
        </xdr:cNvPr>
        <xdr:cNvSpPr/>
      </xdr:nvSpPr>
      <xdr:spPr>
        <a:xfrm>
          <a:off x="17541240" y="1424940"/>
          <a:ext cx="967740" cy="175260"/>
        </a:xfrm>
        <a:prstGeom prst="roundRect">
          <a:avLst/>
        </a:prstGeom>
        <a:gradFill flip="none" rotWithShape="1">
          <a:gsLst>
            <a:gs pos="3401">
              <a:schemeClr val="accent2">
                <a:lumMod val="20000"/>
                <a:lumOff val="80000"/>
              </a:schemeClr>
            </a:gs>
            <a:gs pos="58000">
              <a:schemeClr val="accent1">
                <a:lumMod val="5000"/>
                <a:lumOff val="95000"/>
              </a:schemeClr>
            </a:gs>
            <a:gs pos="99000">
              <a:schemeClr val="accent2">
                <a:lumMod val="40000"/>
                <a:lumOff val="60000"/>
              </a:schemeClr>
            </a:gs>
          </a:gsLst>
          <a:path path="circle">
            <a:fillToRect l="100000" t="100000"/>
          </a:path>
          <a:tileRect r="-100000" b="-100000"/>
        </a:gradFill>
        <a:ln>
          <a:noFill/>
        </a:ln>
        <a:effectLst>
          <a:outerShdw blurRad="101600" dist="38100" dir="5400000" sx="97000" sy="97000" algn="t" rotWithShape="0">
            <a:prstClr val="black">
              <a:alpha val="33000"/>
            </a:prstClr>
          </a:outerShdw>
        </a:effectLst>
        <a:scene3d>
          <a:camera prst="orthographicFront">
            <a:rot lat="0" lon="0" rev="0"/>
          </a:camera>
          <a:lightRig rig="contrasting" dir="t">
            <a:rot lat="0" lon="0" rev="7800000"/>
          </a:lightRig>
        </a:scene3d>
        <a:sp3d>
          <a:bevelT w="139700" h="139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5">
                  <a:lumMod val="75000"/>
                </a:schemeClr>
              </a:solidFill>
              <a:latin typeface="+mj-lt"/>
            </a:rPr>
            <a:t>MARKSHEET</a:t>
          </a:r>
        </a:p>
      </xdr:txBody>
    </xdr:sp>
    <xdr:clientData/>
  </xdr:twoCellAnchor>
  <xdr:twoCellAnchor>
    <xdr:from>
      <xdr:col>53</xdr:col>
      <xdr:colOff>251460</xdr:colOff>
      <xdr:row>9</xdr:row>
      <xdr:rowOff>38100</xdr:rowOff>
    </xdr:from>
    <xdr:to>
      <xdr:col>55</xdr:col>
      <xdr:colOff>0</xdr:colOff>
      <xdr:row>10</xdr:row>
      <xdr:rowOff>30480</xdr:rowOff>
    </xdr:to>
    <xdr:sp macro="" textlink="">
      <xdr:nvSpPr>
        <xdr:cNvPr id="17" name="Rectangle: Rounded Corners 16">
          <a:extLst>
            <a:ext uri="{FF2B5EF4-FFF2-40B4-BE49-F238E27FC236}">
              <a16:creationId xmlns:a16="http://schemas.microsoft.com/office/drawing/2014/main" id="{66078119-0552-4316-AE6D-B6ED13DA9BE6}"/>
            </a:ext>
          </a:extLst>
        </xdr:cNvPr>
        <xdr:cNvSpPr/>
      </xdr:nvSpPr>
      <xdr:spPr>
        <a:xfrm>
          <a:off x="17548860" y="1684020"/>
          <a:ext cx="967740" cy="175260"/>
        </a:xfrm>
        <a:prstGeom prst="roundRect">
          <a:avLst/>
        </a:prstGeom>
        <a:gradFill flip="none" rotWithShape="1">
          <a:gsLst>
            <a:gs pos="3401">
              <a:schemeClr val="accent2">
                <a:lumMod val="20000"/>
                <a:lumOff val="80000"/>
              </a:schemeClr>
            </a:gs>
            <a:gs pos="58000">
              <a:schemeClr val="accent1">
                <a:lumMod val="5000"/>
                <a:lumOff val="95000"/>
              </a:schemeClr>
            </a:gs>
            <a:gs pos="99000">
              <a:schemeClr val="accent2">
                <a:lumMod val="40000"/>
                <a:lumOff val="60000"/>
              </a:schemeClr>
            </a:gs>
          </a:gsLst>
          <a:path path="circle">
            <a:fillToRect l="100000" t="100000"/>
          </a:path>
          <a:tileRect r="-100000" b="-100000"/>
        </a:gradFill>
        <a:ln>
          <a:noFill/>
        </a:ln>
        <a:effectLst>
          <a:outerShdw blurRad="101600" dist="38100" dir="5400000" sx="97000" sy="97000" algn="t" rotWithShape="0">
            <a:prstClr val="black">
              <a:alpha val="33000"/>
            </a:prstClr>
          </a:outerShdw>
        </a:effectLst>
        <a:scene3d>
          <a:camera prst="orthographicFront">
            <a:rot lat="0" lon="0" rev="0"/>
          </a:camera>
          <a:lightRig rig="contrasting" dir="t">
            <a:rot lat="0" lon="0" rev="7800000"/>
          </a:lightRig>
        </a:scene3d>
        <a:sp3d>
          <a:bevelT w="139700" h="139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5">
                  <a:lumMod val="75000"/>
                </a:schemeClr>
              </a:solidFill>
              <a:latin typeface="+mj-lt"/>
            </a:rPr>
            <a:t>SUBJECTS</a:t>
          </a:r>
        </a:p>
      </xdr:txBody>
    </xdr:sp>
    <xdr:clientData/>
  </xdr:twoCellAnchor>
  <xdr:twoCellAnchor>
    <xdr:from>
      <xdr:col>51</xdr:col>
      <xdr:colOff>0</xdr:colOff>
      <xdr:row>7</xdr:row>
      <xdr:rowOff>91440</xdr:rowOff>
    </xdr:from>
    <xdr:to>
      <xdr:col>52</xdr:col>
      <xdr:colOff>571500</xdr:colOff>
      <xdr:row>8</xdr:row>
      <xdr:rowOff>175260</xdr:rowOff>
    </xdr:to>
    <xdr:sp macro="" textlink="">
      <xdr:nvSpPr>
        <xdr:cNvPr id="18" name="Rectangle: Rounded Corners 17">
          <a:extLst>
            <a:ext uri="{FF2B5EF4-FFF2-40B4-BE49-F238E27FC236}">
              <a16:creationId xmlns:a16="http://schemas.microsoft.com/office/drawing/2014/main" id="{3559AC9B-6710-49A9-AFF0-5849EE4B57D6}"/>
            </a:ext>
          </a:extLst>
        </xdr:cNvPr>
        <xdr:cNvSpPr/>
      </xdr:nvSpPr>
      <xdr:spPr>
        <a:xfrm>
          <a:off x="16078200" y="1371600"/>
          <a:ext cx="1181100" cy="266700"/>
        </a:xfrm>
        <a:prstGeom prst="roundRect">
          <a:avLst/>
        </a:prstGeom>
        <a:gradFill flip="none" rotWithShape="1">
          <a:gsLst>
            <a:gs pos="3401">
              <a:schemeClr val="accent2">
                <a:lumMod val="20000"/>
                <a:lumOff val="80000"/>
              </a:schemeClr>
            </a:gs>
            <a:gs pos="58000">
              <a:schemeClr val="accent1">
                <a:lumMod val="5000"/>
                <a:lumOff val="95000"/>
              </a:schemeClr>
            </a:gs>
            <a:gs pos="99000">
              <a:schemeClr val="accent2">
                <a:lumMod val="40000"/>
                <a:lumOff val="60000"/>
              </a:schemeClr>
            </a:gs>
          </a:gsLst>
          <a:path path="circle">
            <a:fillToRect l="100000" t="100000"/>
          </a:path>
          <a:tileRect r="-100000" b="-100000"/>
        </a:gradFill>
        <a:ln>
          <a:noFill/>
        </a:ln>
        <a:effectLst>
          <a:outerShdw blurRad="101600" dist="38100" dir="5400000" sx="97000" sy="97000" algn="t" rotWithShape="0">
            <a:prstClr val="black">
              <a:alpha val="33000"/>
            </a:prstClr>
          </a:outerShdw>
        </a:effectLst>
        <a:scene3d>
          <a:camera prst="orthographicFront">
            <a:rot lat="0" lon="0" rev="0"/>
          </a:camera>
          <a:lightRig rig="contrasting" dir="t">
            <a:rot lat="0" lon="0" rev="7800000"/>
          </a:lightRig>
        </a:scene3d>
        <a:sp3d>
          <a:bevelT w="139700" h="139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latin typeface="+mn-lt"/>
            </a:rPr>
            <a:t>PRINT</a:t>
          </a:r>
        </a:p>
      </xdr:txBody>
    </xdr:sp>
    <xdr:clientData/>
  </xdr:twoCellAnchor>
  <xdr:twoCellAnchor>
    <xdr:from>
      <xdr:col>24</xdr:col>
      <xdr:colOff>472440</xdr:colOff>
      <xdr:row>6</xdr:row>
      <xdr:rowOff>7620</xdr:rowOff>
    </xdr:from>
    <xdr:to>
      <xdr:col>26</xdr:col>
      <xdr:colOff>594360</xdr:colOff>
      <xdr:row>11</xdr:row>
      <xdr:rowOff>68580</xdr:rowOff>
    </xdr:to>
    <xdr:sp macro="" textlink="">
      <xdr:nvSpPr>
        <xdr:cNvPr id="20" name="Rectangle: Rounded Corners 19">
          <a:extLst>
            <a:ext uri="{FF2B5EF4-FFF2-40B4-BE49-F238E27FC236}">
              <a16:creationId xmlns:a16="http://schemas.microsoft.com/office/drawing/2014/main" id="{544D9AD9-F664-4135-9B82-18D7DB502FFD}"/>
            </a:ext>
          </a:extLst>
        </xdr:cNvPr>
        <xdr:cNvSpPr/>
      </xdr:nvSpPr>
      <xdr:spPr>
        <a:xfrm>
          <a:off x="6987540" y="1104900"/>
          <a:ext cx="1341120" cy="975360"/>
        </a:xfrm>
        <a:prstGeom prst="roundRect">
          <a:avLst/>
        </a:prstGeom>
        <a:noFill/>
        <a:ln>
          <a:solidFill>
            <a:srgbClr val="C00000"/>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25</xdr:col>
      <xdr:colOff>99060</xdr:colOff>
      <xdr:row>6</xdr:row>
      <xdr:rowOff>121920</xdr:rowOff>
    </xdr:from>
    <xdr:to>
      <xdr:col>26</xdr:col>
      <xdr:colOff>457200</xdr:colOff>
      <xdr:row>7</xdr:row>
      <xdr:rowOff>114300</xdr:rowOff>
    </xdr:to>
    <xdr:sp macro="" textlink="">
      <xdr:nvSpPr>
        <xdr:cNvPr id="21" name="Rectangle: Rounded Corners 20">
          <a:hlinkClick xmlns:r="http://schemas.openxmlformats.org/officeDocument/2006/relationships" r:id="rId1"/>
          <a:extLst>
            <a:ext uri="{FF2B5EF4-FFF2-40B4-BE49-F238E27FC236}">
              <a16:creationId xmlns:a16="http://schemas.microsoft.com/office/drawing/2014/main" id="{0110BD6C-0EF8-4B35-AEB2-F0AD251BD141}"/>
            </a:ext>
          </a:extLst>
        </xdr:cNvPr>
        <xdr:cNvSpPr/>
      </xdr:nvSpPr>
      <xdr:spPr>
        <a:xfrm>
          <a:off x="7223760" y="1219200"/>
          <a:ext cx="967740" cy="175260"/>
        </a:xfrm>
        <a:prstGeom prst="roundRect">
          <a:avLst/>
        </a:prstGeom>
        <a:gradFill flip="none" rotWithShape="1">
          <a:gsLst>
            <a:gs pos="3401">
              <a:schemeClr val="accent2">
                <a:lumMod val="20000"/>
                <a:lumOff val="80000"/>
              </a:schemeClr>
            </a:gs>
            <a:gs pos="58000">
              <a:schemeClr val="accent1">
                <a:lumMod val="5000"/>
                <a:lumOff val="95000"/>
              </a:schemeClr>
            </a:gs>
            <a:gs pos="99000">
              <a:schemeClr val="accent2">
                <a:lumMod val="40000"/>
                <a:lumOff val="60000"/>
              </a:schemeClr>
            </a:gs>
          </a:gsLst>
          <a:path path="circle">
            <a:fillToRect l="100000" t="100000"/>
          </a:path>
          <a:tileRect r="-100000" b="-100000"/>
        </a:gradFill>
        <a:ln>
          <a:noFill/>
        </a:ln>
        <a:effectLst>
          <a:outerShdw blurRad="101600" dist="38100" dir="5400000" sx="97000" sy="97000" algn="t" rotWithShape="0">
            <a:prstClr val="black">
              <a:alpha val="33000"/>
            </a:prstClr>
          </a:outerShdw>
        </a:effectLst>
        <a:scene3d>
          <a:camera prst="orthographicFront">
            <a:rot lat="0" lon="0" rev="0"/>
          </a:camera>
          <a:lightRig rig="contrasting" dir="t">
            <a:rot lat="0" lon="0" rev="7800000"/>
          </a:lightRig>
        </a:scene3d>
        <a:sp3d>
          <a:bevelT w="139700" h="139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5">
                  <a:lumMod val="75000"/>
                </a:schemeClr>
              </a:solidFill>
              <a:latin typeface="+mj-lt"/>
            </a:rPr>
            <a:t>REGISTER</a:t>
          </a:r>
        </a:p>
      </xdr:txBody>
    </xdr:sp>
    <xdr:clientData/>
  </xdr:twoCellAnchor>
  <xdr:twoCellAnchor>
    <xdr:from>
      <xdr:col>25</xdr:col>
      <xdr:colOff>91440</xdr:colOff>
      <xdr:row>7</xdr:row>
      <xdr:rowOff>167640</xdr:rowOff>
    </xdr:from>
    <xdr:to>
      <xdr:col>26</xdr:col>
      <xdr:colOff>449580</xdr:colOff>
      <xdr:row>8</xdr:row>
      <xdr:rowOff>160020</xdr:rowOff>
    </xdr:to>
    <xdr:sp macro="" textlink="">
      <xdr:nvSpPr>
        <xdr:cNvPr id="22" name="Rectangle: Rounded Corners 21">
          <a:hlinkClick xmlns:r="http://schemas.openxmlformats.org/officeDocument/2006/relationships" r:id="rId2"/>
          <a:extLst>
            <a:ext uri="{FF2B5EF4-FFF2-40B4-BE49-F238E27FC236}">
              <a16:creationId xmlns:a16="http://schemas.microsoft.com/office/drawing/2014/main" id="{1B14C83F-D298-4729-A067-D34225D15998}"/>
            </a:ext>
          </a:extLst>
        </xdr:cNvPr>
        <xdr:cNvSpPr/>
      </xdr:nvSpPr>
      <xdr:spPr>
        <a:xfrm>
          <a:off x="7216140" y="1447800"/>
          <a:ext cx="967740" cy="175260"/>
        </a:xfrm>
        <a:prstGeom prst="roundRect">
          <a:avLst/>
        </a:prstGeom>
        <a:gradFill flip="none" rotWithShape="1">
          <a:gsLst>
            <a:gs pos="3401">
              <a:schemeClr val="accent2">
                <a:lumMod val="20000"/>
                <a:lumOff val="80000"/>
              </a:schemeClr>
            </a:gs>
            <a:gs pos="58000">
              <a:schemeClr val="accent1">
                <a:lumMod val="5000"/>
                <a:lumOff val="95000"/>
              </a:schemeClr>
            </a:gs>
            <a:gs pos="99000">
              <a:schemeClr val="accent2">
                <a:lumMod val="40000"/>
                <a:lumOff val="60000"/>
              </a:schemeClr>
            </a:gs>
          </a:gsLst>
          <a:path path="circle">
            <a:fillToRect l="100000" t="100000"/>
          </a:path>
          <a:tileRect r="-100000" b="-100000"/>
        </a:gradFill>
        <a:ln>
          <a:noFill/>
        </a:ln>
        <a:effectLst>
          <a:outerShdw blurRad="101600" dist="38100" dir="5400000" sx="97000" sy="97000" algn="t" rotWithShape="0">
            <a:prstClr val="black">
              <a:alpha val="33000"/>
            </a:prstClr>
          </a:outerShdw>
        </a:effectLst>
        <a:scene3d>
          <a:camera prst="orthographicFront">
            <a:rot lat="0" lon="0" rev="0"/>
          </a:camera>
          <a:lightRig rig="contrasting" dir="t">
            <a:rot lat="0" lon="0" rev="7800000"/>
          </a:lightRig>
        </a:scene3d>
        <a:sp3d>
          <a:bevelT w="139700" h="139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5">
                  <a:lumMod val="75000"/>
                </a:schemeClr>
              </a:solidFill>
              <a:latin typeface="+mj-lt"/>
            </a:rPr>
            <a:t>GRADESHEET</a:t>
          </a:r>
        </a:p>
      </xdr:txBody>
    </xdr:sp>
    <xdr:clientData/>
  </xdr:twoCellAnchor>
  <xdr:twoCellAnchor>
    <xdr:from>
      <xdr:col>25</xdr:col>
      <xdr:colOff>99060</xdr:colOff>
      <xdr:row>9</xdr:row>
      <xdr:rowOff>60960</xdr:rowOff>
    </xdr:from>
    <xdr:to>
      <xdr:col>26</xdr:col>
      <xdr:colOff>457200</xdr:colOff>
      <xdr:row>10</xdr:row>
      <xdr:rowOff>53340</xdr:rowOff>
    </xdr:to>
    <xdr:sp macro="" textlink="">
      <xdr:nvSpPr>
        <xdr:cNvPr id="23" name="Rectangle: Rounded Corners 22">
          <a:hlinkClick xmlns:r="http://schemas.openxmlformats.org/officeDocument/2006/relationships" r:id="rId3"/>
          <a:extLst>
            <a:ext uri="{FF2B5EF4-FFF2-40B4-BE49-F238E27FC236}">
              <a16:creationId xmlns:a16="http://schemas.microsoft.com/office/drawing/2014/main" id="{E984AE95-C10E-429D-A4C9-5DA5F8831ED9}"/>
            </a:ext>
          </a:extLst>
        </xdr:cNvPr>
        <xdr:cNvSpPr/>
      </xdr:nvSpPr>
      <xdr:spPr>
        <a:xfrm>
          <a:off x="7223760" y="1706880"/>
          <a:ext cx="967740" cy="175260"/>
        </a:xfrm>
        <a:prstGeom prst="roundRect">
          <a:avLst/>
        </a:prstGeom>
        <a:gradFill flip="none" rotWithShape="1">
          <a:gsLst>
            <a:gs pos="3401">
              <a:schemeClr val="accent2">
                <a:lumMod val="20000"/>
                <a:lumOff val="80000"/>
              </a:schemeClr>
            </a:gs>
            <a:gs pos="58000">
              <a:schemeClr val="accent1">
                <a:lumMod val="5000"/>
                <a:lumOff val="95000"/>
              </a:schemeClr>
            </a:gs>
            <a:gs pos="99000">
              <a:schemeClr val="accent2">
                <a:lumMod val="40000"/>
                <a:lumOff val="60000"/>
              </a:schemeClr>
            </a:gs>
          </a:gsLst>
          <a:path path="circle">
            <a:fillToRect l="100000" t="100000"/>
          </a:path>
          <a:tileRect r="-100000" b="-100000"/>
        </a:gradFill>
        <a:ln>
          <a:noFill/>
        </a:ln>
        <a:effectLst>
          <a:outerShdw blurRad="101600" dist="38100" dir="5400000" sx="97000" sy="97000" algn="t" rotWithShape="0">
            <a:prstClr val="black">
              <a:alpha val="33000"/>
            </a:prstClr>
          </a:outerShdw>
        </a:effectLst>
        <a:scene3d>
          <a:camera prst="orthographicFront">
            <a:rot lat="0" lon="0" rev="0"/>
          </a:camera>
          <a:lightRig rig="contrasting" dir="t">
            <a:rot lat="0" lon="0" rev="7800000"/>
          </a:lightRig>
        </a:scene3d>
        <a:sp3d>
          <a:bevelT w="139700" h="139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5">
                  <a:lumMod val="75000"/>
                </a:schemeClr>
              </a:solidFill>
              <a:latin typeface="+mj-lt"/>
            </a:rPr>
            <a:t>SUBJECTS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20</xdr:col>
      <xdr:colOff>327660</xdr:colOff>
      <xdr:row>2</xdr:row>
      <xdr:rowOff>137160</xdr:rowOff>
    </xdr:from>
    <xdr:to>
      <xdr:col>22</xdr:col>
      <xdr:colOff>411480</xdr:colOff>
      <xdr:row>9</xdr:row>
      <xdr:rowOff>60960</xdr:rowOff>
    </xdr:to>
    <xdr:sp macro="" textlink="">
      <xdr:nvSpPr>
        <xdr:cNvPr id="9" name="Rectangle: Rounded Corners 8">
          <a:extLst>
            <a:ext uri="{FF2B5EF4-FFF2-40B4-BE49-F238E27FC236}">
              <a16:creationId xmlns:a16="http://schemas.microsoft.com/office/drawing/2014/main" id="{828540DF-ECC7-4868-88D6-FD1BC51F998C}"/>
            </a:ext>
          </a:extLst>
        </xdr:cNvPr>
        <xdr:cNvSpPr/>
      </xdr:nvSpPr>
      <xdr:spPr>
        <a:xfrm>
          <a:off x="14508480" y="502920"/>
          <a:ext cx="1303020" cy="1203960"/>
        </a:xfrm>
        <a:prstGeom prst="roundRect">
          <a:avLst/>
        </a:prstGeom>
        <a:noFill/>
        <a:ln>
          <a:solidFill>
            <a:srgbClr val="C00000"/>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502920</xdr:colOff>
      <xdr:row>3</xdr:row>
      <xdr:rowOff>60960</xdr:rowOff>
    </xdr:from>
    <xdr:to>
      <xdr:col>22</xdr:col>
      <xdr:colOff>251460</xdr:colOff>
      <xdr:row>4</xdr:row>
      <xdr:rowOff>53340</xdr:rowOff>
    </xdr:to>
    <xdr:sp macro="" textlink="">
      <xdr:nvSpPr>
        <xdr:cNvPr id="10" name="Rectangle: Rounded Corners 9">
          <a:hlinkClick xmlns:r="http://schemas.openxmlformats.org/officeDocument/2006/relationships" r:id="rId1"/>
          <a:extLst>
            <a:ext uri="{FF2B5EF4-FFF2-40B4-BE49-F238E27FC236}">
              <a16:creationId xmlns:a16="http://schemas.microsoft.com/office/drawing/2014/main" id="{C4E7B80C-7AE5-4686-86EE-AC259B4D8671}"/>
            </a:ext>
          </a:extLst>
        </xdr:cNvPr>
        <xdr:cNvSpPr/>
      </xdr:nvSpPr>
      <xdr:spPr>
        <a:xfrm>
          <a:off x="14683740" y="609600"/>
          <a:ext cx="967740" cy="175260"/>
        </a:xfrm>
        <a:prstGeom prst="roundRect">
          <a:avLst/>
        </a:prstGeom>
        <a:gradFill flip="none" rotWithShape="1">
          <a:gsLst>
            <a:gs pos="3401">
              <a:schemeClr val="accent2">
                <a:lumMod val="20000"/>
                <a:lumOff val="80000"/>
              </a:schemeClr>
            </a:gs>
            <a:gs pos="58000">
              <a:schemeClr val="accent1">
                <a:lumMod val="5000"/>
                <a:lumOff val="95000"/>
              </a:schemeClr>
            </a:gs>
            <a:gs pos="99000">
              <a:schemeClr val="accent2">
                <a:lumMod val="40000"/>
                <a:lumOff val="60000"/>
              </a:schemeClr>
            </a:gs>
          </a:gsLst>
          <a:path path="circle">
            <a:fillToRect l="100000" t="100000"/>
          </a:path>
          <a:tileRect r="-100000" b="-100000"/>
        </a:gradFill>
        <a:ln>
          <a:noFill/>
        </a:ln>
        <a:effectLst>
          <a:outerShdw blurRad="101600" dist="38100" dir="5400000" sx="97000" sy="97000" algn="t" rotWithShape="0">
            <a:prstClr val="black">
              <a:alpha val="33000"/>
            </a:prstClr>
          </a:outerShdw>
        </a:effectLst>
        <a:scene3d>
          <a:camera prst="orthographicFront">
            <a:rot lat="0" lon="0" rev="0"/>
          </a:camera>
          <a:lightRig rig="contrasting" dir="t">
            <a:rot lat="0" lon="0" rev="7800000"/>
          </a:lightRig>
        </a:scene3d>
        <a:sp3d>
          <a:bevelT w="139700" h="139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5">
                  <a:lumMod val="75000"/>
                </a:schemeClr>
              </a:solidFill>
              <a:latin typeface="+mj-lt"/>
            </a:rPr>
            <a:t>REGISTER</a:t>
          </a:r>
        </a:p>
      </xdr:txBody>
    </xdr:sp>
    <xdr:clientData/>
  </xdr:twoCellAnchor>
  <xdr:twoCellAnchor>
    <xdr:from>
      <xdr:col>20</xdr:col>
      <xdr:colOff>495300</xdr:colOff>
      <xdr:row>4</xdr:row>
      <xdr:rowOff>106680</xdr:rowOff>
    </xdr:from>
    <xdr:to>
      <xdr:col>22</xdr:col>
      <xdr:colOff>243840</xdr:colOff>
      <xdr:row>5</xdr:row>
      <xdr:rowOff>99060</xdr:rowOff>
    </xdr:to>
    <xdr:sp macro="" textlink="">
      <xdr:nvSpPr>
        <xdr:cNvPr id="11" name="Rectangle: Rounded Corners 10">
          <a:hlinkClick xmlns:r="http://schemas.openxmlformats.org/officeDocument/2006/relationships" r:id="rId2"/>
          <a:extLst>
            <a:ext uri="{FF2B5EF4-FFF2-40B4-BE49-F238E27FC236}">
              <a16:creationId xmlns:a16="http://schemas.microsoft.com/office/drawing/2014/main" id="{4E7541C9-4C2B-475F-9A52-57AF21F90B3D}"/>
            </a:ext>
          </a:extLst>
        </xdr:cNvPr>
        <xdr:cNvSpPr/>
      </xdr:nvSpPr>
      <xdr:spPr>
        <a:xfrm>
          <a:off x="14676120" y="838200"/>
          <a:ext cx="967740" cy="175260"/>
        </a:xfrm>
        <a:prstGeom prst="roundRect">
          <a:avLst/>
        </a:prstGeom>
        <a:gradFill flip="none" rotWithShape="1">
          <a:gsLst>
            <a:gs pos="3401">
              <a:schemeClr val="accent2">
                <a:lumMod val="20000"/>
                <a:lumOff val="80000"/>
              </a:schemeClr>
            </a:gs>
            <a:gs pos="58000">
              <a:schemeClr val="accent1">
                <a:lumMod val="5000"/>
                <a:lumOff val="95000"/>
              </a:schemeClr>
            </a:gs>
            <a:gs pos="99000">
              <a:schemeClr val="accent2">
                <a:lumMod val="40000"/>
                <a:lumOff val="60000"/>
              </a:schemeClr>
            </a:gs>
          </a:gsLst>
          <a:path path="circle">
            <a:fillToRect l="100000" t="100000"/>
          </a:path>
          <a:tileRect r="-100000" b="-100000"/>
        </a:gradFill>
        <a:ln>
          <a:noFill/>
        </a:ln>
        <a:effectLst>
          <a:outerShdw blurRad="101600" dist="38100" dir="5400000" sx="97000" sy="97000" algn="t" rotWithShape="0">
            <a:prstClr val="black">
              <a:alpha val="33000"/>
            </a:prstClr>
          </a:outerShdw>
        </a:effectLst>
        <a:scene3d>
          <a:camera prst="orthographicFront">
            <a:rot lat="0" lon="0" rev="0"/>
          </a:camera>
          <a:lightRig rig="contrasting" dir="t">
            <a:rot lat="0" lon="0" rev="7800000"/>
          </a:lightRig>
        </a:scene3d>
        <a:sp3d>
          <a:bevelT w="139700" h="139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5">
                  <a:lumMod val="75000"/>
                </a:schemeClr>
              </a:solidFill>
              <a:latin typeface="+mj-lt"/>
            </a:rPr>
            <a:t>GRADESHEET</a:t>
          </a:r>
        </a:p>
      </xdr:txBody>
    </xdr:sp>
    <xdr:clientData/>
  </xdr:twoCellAnchor>
  <xdr:twoCellAnchor>
    <xdr:from>
      <xdr:col>20</xdr:col>
      <xdr:colOff>502920</xdr:colOff>
      <xdr:row>6</xdr:row>
      <xdr:rowOff>0</xdr:rowOff>
    </xdr:from>
    <xdr:to>
      <xdr:col>22</xdr:col>
      <xdr:colOff>251460</xdr:colOff>
      <xdr:row>6</xdr:row>
      <xdr:rowOff>175260</xdr:rowOff>
    </xdr:to>
    <xdr:sp macro="" textlink="">
      <xdr:nvSpPr>
        <xdr:cNvPr id="12" name="Rectangle: Rounded Corners 11">
          <a:extLst>
            <a:ext uri="{FF2B5EF4-FFF2-40B4-BE49-F238E27FC236}">
              <a16:creationId xmlns:a16="http://schemas.microsoft.com/office/drawing/2014/main" id="{2B8C96F1-3ABC-4AE7-8029-E8EEBFED841A}"/>
            </a:ext>
          </a:extLst>
        </xdr:cNvPr>
        <xdr:cNvSpPr/>
      </xdr:nvSpPr>
      <xdr:spPr>
        <a:xfrm>
          <a:off x="14683740" y="1097280"/>
          <a:ext cx="967740" cy="175260"/>
        </a:xfrm>
        <a:prstGeom prst="roundRect">
          <a:avLst/>
        </a:prstGeom>
        <a:gradFill flip="none" rotWithShape="1">
          <a:gsLst>
            <a:gs pos="3401">
              <a:schemeClr val="accent2">
                <a:lumMod val="20000"/>
                <a:lumOff val="80000"/>
              </a:schemeClr>
            </a:gs>
            <a:gs pos="58000">
              <a:schemeClr val="accent1">
                <a:lumMod val="5000"/>
                <a:lumOff val="95000"/>
              </a:schemeClr>
            </a:gs>
            <a:gs pos="99000">
              <a:schemeClr val="accent2">
                <a:lumMod val="40000"/>
                <a:lumOff val="60000"/>
              </a:schemeClr>
            </a:gs>
          </a:gsLst>
          <a:path path="circle">
            <a:fillToRect l="100000" t="100000"/>
          </a:path>
          <a:tileRect r="-100000" b="-100000"/>
        </a:gradFill>
        <a:ln>
          <a:noFill/>
        </a:ln>
        <a:effectLst>
          <a:outerShdw blurRad="101600" dist="38100" dir="5400000" sx="97000" sy="97000" algn="t" rotWithShape="0">
            <a:prstClr val="black">
              <a:alpha val="33000"/>
            </a:prstClr>
          </a:outerShdw>
        </a:effectLst>
        <a:scene3d>
          <a:camera prst="orthographicFront">
            <a:rot lat="0" lon="0" rev="0"/>
          </a:camera>
          <a:lightRig rig="contrasting" dir="t">
            <a:rot lat="0" lon="0" rev="7800000"/>
          </a:lightRig>
        </a:scene3d>
        <a:sp3d>
          <a:bevelT w="139700" h="139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5">
                  <a:lumMod val="75000"/>
                </a:schemeClr>
              </a:solidFill>
              <a:latin typeface="+mj-lt"/>
            </a:rPr>
            <a:t>SUBJECTS</a:t>
          </a:r>
        </a:p>
      </xdr:txBody>
    </xdr:sp>
    <xdr:clientData/>
  </xdr:twoCellAnchor>
  <xdr:twoCellAnchor>
    <xdr:from>
      <xdr:col>20</xdr:col>
      <xdr:colOff>495300</xdr:colOff>
      <xdr:row>7</xdr:row>
      <xdr:rowOff>91440</xdr:rowOff>
    </xdr:from>
    <xdr:to>
      <xdr:col>22</xdr:col>
      <xdr:colOff>243840</xdr:colOff>
      <xdr:row>8</xdr:row>
      <xdr:rowOff>83820</xdr:rowOff>
    </xdr:to>
    <xdr:sp macro="" textlink="">
      <xdr:nvSpPr>
        <xdr:cNvPr id="13" name="Rectangle: Rounded Corners 12">
          <a:hlinkClick xmlns:r="http://schemas.openxmlformats.org/officeDocument/2006/relationships" r:id="rId3"/>
          <a:extLst>
            <a:ext uri="{FF2B5EF4-FFF2-40B4-BE49-F238E27FC236}">
              <a16:creationId xmlns:a16="http://schemas.microsoft.com/office/drawing/2014/main" id="{4FAACA5C-8C53-48CC-A38E-16F0B419BB81}"/>
            </a:ext>
          </a:extLst>
        </xdr:cNvPr>
        <xdr:cNvSpPr/>
      </xdr:nvSpPr>
      <xdr:spPr>
        <a:xfrm>
          <a:off x="14676120" y="1371600"/>
          <a:ext cx="967740" cy="175260"/>
        </a:xfrm>
        <a:prstGeom prst="roundRect">
          <a:avLst/>
        </a:prstGeom>
        <a:gradFill flip="none" rotWithShape="1">
          <a:gsLst>
            <a:gs pos="3401">
              <a:schemeClr val="accent2">
                <a:lumMod val="20000"/>
                <a:lumOff val="80000"/>
              </a:schemeClr>
            </a:gs>
            <a:gs pos="58000">
              <a:schemeClr val="accent1">
                <a:lumMod val="5000"/>
                <a:lumOff val="95000"/>
              </a:schemeClr>
            </a:gs>
            <a:gs pos="99000">
              <a:schemeClr val="accent2">
                <a:lumMod val="40000"/>
                <a:lumOff val="60000"/>
              </a:schemeClr>
            </a:gs>
          </a:gsLst>
          <a:path path="circle">
            <a:fillToRect l="100000" t="100000"/>
          </a:path>
          <a:tileRect r="-100000" b="-100000"/>
        </a:gradFill>
        <a:ln>
          <a:noFill/>
        </a:ln>
        <a:effectLst>
          <a:outerShdw blurRad="101600" dist="38100" dir="5400000" sx="97000" sy="97000" algn="t" rotWithShape="0">
            <a:prstClr val="black">
              <a:alpha val="33000"/>
            </a:prstClr>
          </a:outerShdw>
        </a:effectLst>
        <a:scene3d>
          <a:camera prst="orthographicFront">
            <a:rot lat="0" lon="0" rev="0"/>
          </a:camera>
          <a:lightRig rig="contrasting" dir="t">
            <a:rot lat="0" lon="0" rev="7800000"/>
          </a:lightRig>
        </a:scene3d>
        <a:sp3d>
          <a:bevelT w="139700" h="139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5">
                  <a:lumMod val="75000"/>
                </a:schemeClr>
              </a:solidFill>
              <a:latin typeface="+mj-lt"/>
            </a:rPr>
            <a:t>ST.LEDGER</a:t>
          </a:r>
        </a:p>
      </xdr:txBody>
    </xdr:sp>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hyperlink" Target="http://www.jameelkhan.com.np/" TargetMode="Externa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E1:AJ42"/>
  <sheetViews>
    <sheetView showGridLines="0" zoomScale="66" workbookViewId="0">
      <selection activeCell="S16" sqref="S16"/>
    </sheetView>
  </sheetViews>
  <sheetFormatPr defaultColWidth="8.85546875" defaultRowHeight="15" x14ac:dyDescent="0.25"/>
  <cols>
    <col min="1" max="1" width="1.5703125" style="32" customWidth="1"/>
    <col min="2" max="2" width="9.42578125" style="32" customWidth="1"/>
    <col min="3" max="3" width="14.85546875" style="32" customWidth="1"/>
    <col min="4" max="4" width="8" style="32" customWidth="1"/>
    <col min="5" max="5" width="2.42578125" style="32" hidden="1" customWidth="1"/>
    <col min="6" max="6" width="10.5703125" style="32" customWidth="1"/>
    <col min="7" max="7" width="8" style="32" customWidth="1"/>
    <col min="8" max="8" width="6.5703125" style="32" customWidth="1"/>
    <col min="9" max="9" width="12.140625" style="32" customWidth="1"/>
    <col min="10" max="10" width="18.42578125" style="32" customWidth="1"/>
    <col min="11" max="11" width="4" style="32" customWidth="1"/>
    <col min="12" max="13" width="7.42578125" style="32" customWidth="1"/>
    <col min="14" max="14" width="6.42578125" style="32" customWidth="1"/>
    <col min="15" max="15" width="6.140625" style="32" customWidth="1"/>
    <col min="16" max="16" width="9.85546875" style="32" customWidth="1"/>
    <col min="17" max="17" width="10.140625" style="32" customWidth="1"/>
    <col min="18" max="18" width="18.42578125" style="32" customWidth="1"/>
    <col min="19" max="19" width="16.42578125" style="32" customWidth="1"/>
    <col min="20" max="20" width="23" style="32" customWidth="1"/>
    <col min="21" max="21" width="19.5703125" style="32" customWidth="1"/>
    <col min="22" max="22" width="5.140625" style="32" customWidth="1"/>
    <col min="23" max="23" width="3.42578125" style="32" customWidth="1"/>
    <col min="24" max="24" width="7.5703125" style="32" customWidth="1"/>
    <col min="25" max="25" width="8.85546875" style="32" customWidth="1"/>
    <col min="26" max="26" width="9.85546875" style="32" customWidth="1"/>
    <col min="27" max="27" width="20.42578125" style="32" customWidth="1"/>
    <col min="28" max="28" width="11.140625" style="32" customWidth="1"/>
    <col min="29" max="29" width="41" style="32" customWidth="1"/>
    <col min="30" max="30" width="5.140625" style="32" customWidth="1"/>
    <col min="31" max="31" width="5.42578125" style="32" customWidth="1"/>
    <col min="32" max="32" width="5.140625" style="32" customWidth="1"/>
    <col min="33" max="33" width="4.42578125" style="32" customWidth="1"/>
    <col min="34" max="35" width="7.42578125" style="32" customWidth="1"/>
    <col min="36" max="36" width="44.5703125" style="32" customWidth="1"/>
    <col min="37" max="16384" width="8.85546875" style="32"/>
  </cols>
  <sheetData>
    <row r="1" spans="7:36" ht="29.45" customHeight="1" x14ac:dyDescent="0.25"/>
    <row r="2" spans="7:36" ht="23.45" customHeight="1" x14ac:dyDescent="0.25"/>
    <row r="3" spans="7:36" ht="21" customHeight="1" x14ac:dyDescent="0.25">
      <c r="G3" s="167" t="s">
        <v>239</v>
      </c>
      <c r="H3" s="167"/>
      <c r="I3" s="167"/>
      <c r="J3" s="167"/>
      <c r="K3" s="167"/>
      <c r="L3" s="167"/>
      <c r="M3" s="167"/>
      <c r="N3" s="167"/>
      <c r="O3" s="167"/>
      <c r="P3" s="167"/>
    </row>
    <row r="4" spans="7:36" ht="24" customHeight="1" x14ac:dyDescent="0.25">
      <c r="G4" s="169" t="s">
        <v>240</v>
      </c>
      <c r="H4" s="169"/>
      <c r="I4" s="169"/>
      <c r="J4" s="169"/>
      <c r="K4" s="169"/>
      <c r="L4" s="169"/>
      <c r="M4" s="169"/>
      <c r="N4" s="169"/>
      <c r="O4" s="169"/>
      <c r="P4" s="169"/>
    </row>
    <row r="5" spans="7:36" ht="35.450000000000003" customHeight="1" x14ac:dyDescent="0.35">
      <c r="G5" s="168"/>
      <c r="H5" s="168"/>
      <c r="I5" s="168"/>
      <c r="J5" s="168"/>
      <c r="K5" s="168"/>
      <c r="L5" s="168"/>
      <c r="M5" s="168"/>
      <c r="N5" s="168"/>
      <c r="O5" s="168"/>
      <c r="P5" s="168"/>
      <c r="R5" s="33"/>
    </row>
    <row r="6" spans="7:36" ht="35.450000000000003" customHeight="1" x14ac:dyDescent="0.25">
      <c r="G6" s="34" t="s">
        <v>223</v>
      </c>
      <c r="L6" s="172" t="str">
        <f>IF(ISBLANK(INDEX('DATA ENTRY'!C2:C99,MATCH(RESULT!S16,'DATA ENTRY'!A2:A99,0))),"Not Registered",INDEX('DATA ENTRY'!C2:C99,MATCH(RESULT!S16,'DATA ENTRY'!A2:A99,0)))</f>
        <v>UMESH KUMAR YADAV</v>
      </c>
      <c r="M6" s="172"/>
      <c r="N6" s="172"/>
      <c r="O6" s="172"/>
      <c r="P6" s="172"/>
      <c r="R6" s="35"/>
      <c r="S6" s="35"/>
    </row>
    <row r="7" spans="7:36" ht="20.45" customHeight="1" x14ac:dyDescent="0.25">
      <c r="G7" s="34" t="s">
        <v>79</v>
      </c>
      <c r="J7" s="36">
        <f>INDEX('DATA ENTRY'!D2:D99,MATCH(RESULT!S16,'DATA ENTRY'!A2:A99,0))</f>
        <v>59521</v>
      </c>
      <c r="K7" s="32" t="s">
        <v>94</v>
      </c>
      <c r="L7" s="165" t="str">
        <f>INDEX('DATA ENTRY'!E2:E99,MATCH(RESULT!S16,'DATA ENTRY'!A2:A99,0))</f>
        <v>29/03/2006</v>
      </c>
      <c r="M7" s="165"/>
      <c r="N7" s="165"/>
      <c r="O7" s="32" t="s">
        <v>95</v>
      </c>
      <c r="P7" s="37"/>
    </row>
    <row r="8" spans="7:36" ht="18" customHeight="1" x14ac:dyDescent="0.25">
      <c r="G8" s="34" t="s">
        <v>80</v>
      </c>
      <c r="J8" s="149">
        <f>INDEX('DATA ENTRY'!B2:B99,MATCH(RESULT!S16,'DATA ENTRY'!A2:A99,0))</f>
        <v>825490790054</v>
      </c>
      <c r="K8" s="32" t="s">
        <v>96</v>
      </c>
      <c r="N8" s="164">
        <f>RESULT!S16</f>
        <v>14911560</v>
      </c>
      <c r="O8" s="164"/>
      <c r="P8" s="32" t="s">
        <v>81</v>
      </c>
      <c r="R8" s="33"/>
    </row>
    <row r="9" spans="7:36" ht="17.100000000000001" customHeight="1" x14ac:dyDescent="0.25">
      <c r="G9" s="34" t="s">
        <v>205</v>
      </c>
      <c r="N9" s="38">
        <v>2081</v>
      </c>
      <c r="O9" s="38" t="s">
        <v>206</v>
      </c>
      <c r="Y9" s="132"/>
      <c r="Z9" s="132"/>
      <c r="AA9" s="132"/>
      <c r="AB9" s="132"/>
      <c r="AC9" s="132"/>
      <c r="AD9" s="132"/>
      <c r="AE9" s="132"/>
      <c r="AF9" s="132"/>
      <c r="AG9" s="132"/>
      <c r="AH9" s="132"/>
      <c r="AI9" s="132"/>
      <c r="AJ9" s="132"/>
    </row>
    <row r="10" spans="7:36" ht="20.100000000000001" customHeight="1" x14ac:dyDescent="0.25">
      <c r="S10" s="39"/>
      <c r="Y10" s="132"/>
      <c r="Z10" s="132"/>
      <c r="AA10" s="132"/>
      <c r="AB10" s="132"/>
      <c r="AC10" s="132"/>
      <c r="AD10" s="132"/>
      <c r="AE10" s="132"/>
      <c r="AF10" s="132"/>
      <c r="AG10" s="132"/>
      <c r="AH10" s="132"/>
      <c r="AI10" s="132"/>
      <c r="AJ10" s="132"/>
    </row>
    <row r="11" spans="7:36" ht="7.35" customHeight="1" x14ac:dyDescent="0.25">
      <c r="G11" s="33"/>
      <c r="H11" s="33"/>
      <c r="I11" s="33"/>
      <c r="J11" s="33"/>
      <c r="K11" s="33"/>
      <c r="L11" s="33"/>
      <c r="M11" s="33"/>
      <c r="N11" s="33"/>
      <c r="O11" s="33"/>
      <c r="S11" s="39"/>
      <c r="Y11" s="132"/>
      <c r="Z11" s="132"/>
      <c r="AA11" s="132"/>
      <c r="AB11" s="132"/>
      <c r="AC11" s="132"/>
      <c r="AD11" s="132"/>
      <c r="AE11" s="132"/>
      <c r="AF11" s="132"/>
      <c r="AG11" s="132"/>
      <c r="AH11" s="132"/>
      <c r="AI11" s="132"/>
      <c r="AJ11" s="132"/>
    </row>
    <row r="12" spans="7:36" ht="14.1" customHeight="1" x14ac:dyDescent="0.25">
      <c r="G12" s="40" t="s">
        <v>60</v>
      </c>
      <c r="H12" s="170" t="s">
        <v>59</v>
      </c>
      <c r="I12" s="170"/>
      <c r="J12" s="170"/>
      <c r="K12" s="41"/>
      <c r="L12" s="40" t="s">
        <v>62</v>
      </c>
      <c r="M12" s="40" t="s">
        <v>64</v>
      </c>
      <c r="N12" s="40" t="s">
        <v>64</v>
      </c>
      <c r="O12" s="40" t="s">
        <v>65</v>
      </c>
      <c r="P12" s="42" t="s">
        <v>66</v>
      </c>
      <c r="S12" s="39"/>
      <c r="Y12" s="161"/>
      <c r="Z12" s="161"/>
      <c r="AA12" s="161"/>
    </row>
    <row r="13" spans="7:36" ht="12" customHeight="1" x14ac:dyDescent="0.25">
      <c r="G13" s="43" t="s">
        <v>61</v>
      </c>
      <c r="H13" s="171"/>
      <c r="I13" s="171"/>
      <c r="J13" s="171"/>
      <c r="K13" s="44"/>
      <c r="L13" s="45" t="s">
        <v>63</v>
      </c>
      <c r="M13" s="45" t="s">
        <v>101</v>
      </c>
      <c r="N13" s="45"/>
      <c r="O13" s="45" t="s">
        <v>64</v>
      </c>
      <c r="P13" s="46"/>
      <c r="S13" s="39"/>
      <c r="X13" s="38"/>
      <c r="Y13" s="161"/>
      <c r="Z13" s="161"/>
      <c r="AA13" s="161"/>
    </row>
    <row r="14" spans="7:36" ht="12" customHeight="1" x14ac:dyDescent="0.25">
      <c r="G14" s="47"/>
      <c r="H14" s="33"/>
      <c r="I14" s="33"/>
      <c r="J14" s="33"/>
      <c r="K14" s="33"/>
      <c r="L14" s="47"/>
      <c r="M14" s="47"/>
      <c r="N14" s="47"/>
      <c r="O14" s="47"/>
      <c r="P14" s="48"/>
    </row>
    <row r="15" spans="7:36" ht="15" customHeight="1" x14ac:dyDescent="0.25">
      <c r="G15" s="49" t="str">
        <f>'Sub Ref'!B27</f>
        <v>0011</v>
      </c>
      <c r="H15" s="33" t="s">
        <v>136</v>
      </c>
      <c r="I15" s="33"/>
      <c r="J15" s="33"/>
      <c r="K15" s="33"/>
      <c r="L15" s="50">
        <f>'Sub Ref'!D27</f>
        <v>2.25</v>
      </c>
      <c r="M15" s="50" t="str">
        <f t="shared" ref="M15:M29" si="0">IF(N15="A+","4.0",IF(N15="A","3.6",IF(N15="B+","3.2",IF(N15="B","2.8",IF(N15="C+","2.4",IF(N15="C","2.0",IF(N15="D+","1.6",IF(N15="D","1.2",IF(N15="E","0.8",IF(N15="","","AB"))))))))))</f>
        <v>2.4</v>
      </c>
      <c r="N15" s="84" t="str">
        <f>INDEX(LEDGER!W2:W500,MATCH(RESULT!S16,LEDGER!A2:A500,0),0)</f>
        <v>C+</v>
      </c>
      <c r="O15" s="166" t="str">
        <f>INDEX(LEDGER!Y2:Y500,MATCH(RESULT!S16,LEDGER!A2:A500,0),0)</f>
        <v>C+</v>
      </c>
      <c r="P15" s="48"/>
      <c r="S15" s="32" t="s">
        <v>67</v>
      </c>
      <c r="X15" s="51"/>
      <c r="Y15" s="162"/>
      <c r="Z15" s="162"/>
      <c r="AA15" s="162"/>
    </row>
    <row r="16" spans="7:36" ht="14.45" customHeight="1" x14ac:dyDescent="0.25">
      <c r="G16" s="49" t="str">
        <f>'Sub Ref'!J27</f>
        <v>0012</v>
      </c>
      <c r="H16" s="33" t="s">
        <v>137</v>
      </c>
      <c r="I16" s="33"/>
      <c r="J16" s="33"/>
      <c r="K16" s="33"/>
      <c r="L16" s="50">
        <f>'Sub Ref'!E27</f>
        <v>0.75</v>
      </c>
      <c r="M16" s="50" t="str">
        <f t="shared" si="0"/>
        <v>3.6</v>
      </c>
      <c r="N16" s="84" t="str">
        <f>INDEX(LEDGER!X2:X500,MATCH(RESULT!S16,LEDGER!A2:A500,0),0)</f>
        <v>A</v>
      </c>
      <c r="O16" s="166"/>
      <c r="P16" s="48"/>
      <c r="S16" s="57">
        <v>14911560</v>
      </c>
      <c r="X16" s="51"/>
      <c r="Y16" s="163"/>
      <c r="Z16" s="163"/>
      <c r="AA16" s="163"/>
      <c r="AB16" s="132"/>
      <c r="AC16" s="132"/>
      <c r="AD16" s="132"/>
      <c r="AE16" s="132"/>
      <c r="AF16" s="132"/>
      <c r="AG16" s="132"/>
      <c r="AH16" s="132"/>
      <c r="AI16" s="132"/>
      <c r="AJ16" s="132"/>
    </row>
    <row r="17" spans="7:36" ht="16.350000000000001" customHeight="1" x14ac:dyDescent="0.25">
      <c r="G17" s="49" t="str">
        <f>'Sub Ref'!K27</f>
        <v>0031</v>
      </c>
      <c r="H17" s="10" t="s">
        <v>132</v>
      </c>
      <c r="I17" s="33"/>
      <c r="J17" s="33"/>
      <c r="K17" s="33"/>
      <c r="L17" s="50">
        <f>'Sub Ref'!M27</f>
        <v>3</v>
      </c>
      <c r="M17" s="50" t="str">
        <f t="shared" si="0"/>
        <v>2.0</v>
      </c>
      <c r="N17" s="84" t="str">
        <f>INDEX(LEDGER!Z2:Z500,MATCH(RESULT!S16,LEDGER!A2:A500,0),0)</f>
        <v>C</v>
      </c>
      <c r="O17" s="166" t="str">
        <f>INDEX(LEDGER!AB2:AB500,MATCH(RESULT!S16,LEDGER!A2:A500,0),0)</f>
        <v>C+</v>
      </c>
      <c r="P17" s="48"/>
      <c r="Q17" s="39"/>
      <c r="R17" s="39"/>
      <c r="X17" s="51"/>
      <c r="Y17" s="134"/>
      <c r="Z17" s="134"/>
      <c r="AA17" s="134"/>
      <c r="AB17" s="132"/>
      <c r="AC17" s="132"/>
      <c r="AD17" s="132"/>
      <c r="AE17" s="132"/>
      <c r="AF17" s="132"/>
      <c r="AG17" s="132"/>
      <c r="AH17" s="132"/>
      <c r="AI17" s="132"/>
      <c r="AJ17" s="132"/>
    </row>
    <row r="18" spans="7:36" ht="14.45" customHeight="1" x14ac:dyDescent="0.25">
      <c r="G18" s="49" t="str">
        <f>'Sub Ref'!S27</f>
        <v>0032</v>
      </c>
      <c r="H18" s="10" t="s">
        <v>133</v>
      </c>
      <c r="I18" s="33"/>
      <c r="J18" s="33"/>
      <c r="K18" s="33"/>
      <c r="L18" s="50">
        <f>'Sub Ref'!N27</f>
        <v>1</v>
      </c>
      <c r="M18" s="50" t="str">
        <f t="shared" si="0"/>
        <v>3.6</v>
      </c>
      <c r="N18" s="84" t="str">
        <f>INDEX(LEDGER!AA2:AA500,MATCH(RESULT!S16,LEDGER!A2:A500,0),0)</f>
        <v>A</v>
      </c>
      <c r="O18" s="166"/>
      <c r="P18" s="48"/>
      <c r="S18" s="52"/>
      <c r="X18" s="38"/>
      <c r="Y18" s="132"/>
      <c r="Z18" s="132"/>
      <c r="AA18" s="132"/>
      <c r="AB18" s="132"/>
      <c r="AC18" s="132"/>
      <c r="AD18" s="132"/>
      <c r="AE18" s="132"/>
      <c r="AF18" s="132"/>
      <c r="AG18" s="132"/>
      <c r="AH18" s="132"/>
      <c r="AI18" s="132"/>
      <c r="AJ18" s="132"/>
    </row>
    <row r="19" spans="7:36" ht="15" customHeight="1" x14ac:dyDescent="0.25">
      <c r="G19" s="49" t="str">
        <f>INDEX('Sub Ref'!K30:K31,MATCH(RESULT!H19,'Sub Ref'!L30:L31,0),0)</f>
        <v>0051</v>
      </c>
      <c r="H19" s="10" t="str">
        <f>INDEX('DATA ENTRY'!$L$2:$L$500,MATCH(RESULT!$S$16,'DATA ENTRY'!$A$2:$A$500,0),0)</f>
        <v>SOCIAL STUDIES &amp; LIFE SKILL (TH)</v>
      </c>
      <c r="I19" s="33"/>
      <c r="J19" s="33"/>
      <c r="K19" s="33"/>
      <c r="L19" s="50">
        <f>INDEX('Sub Ref'!M30:M31,MATCH(RESULT!H19,'Sub Ref'!L30:L31,0),0)</f>
        <v>3.75</v>
      </c>
      <c r="M19" s="50" t="str">
        <f t="shared" si="0"/>
        <v>1.2</v>
      </c>
      <c r="N19" s="84" t="str">
        <f>INDEX(LEDGER!AC2:AC500,MATCH(RESULT!S16,LEDGER!A2:A500,0),0)</f>
        <v>D</v>
      </c>
      <c r="O19" s="166" t="str">
        <f>INDEX(LEDGER!AE2:AE500,MATCH(RESULT!S16,LEDGER!A2:A500,0),0)</f>
        <v>C</v>
      </c>
      <c r="P19" s="48"/>
      <c r="R19" s="52"/>
      <c r="X19" s="38"/>
      <c r="Y19" s="132"/>
      <c r="Z19" s="132"/>
      <c r="AA19" s="132"/>
      <c r="AB19" s="132" t="s">
        <v>103</v>
      </c>
      <c r="AC19" s="132" t="s">
        <v>224</v>
      </c>
      <c r="AD19" s="132"/>
      <c r="AE19" s="132"/>
      <c r="AF19" s="132"/>
      <c r="AG19" s="132"/>
      <c r="AH19" s="132"/>
      <c r="AI19" s="132"/>
      <c r="AJ19" s="132"/>
    </row>
    <row r="20" spans="7:36" ht="14.45" customHeight="1" x14ac:dyDescent="0.25">
      <c r="G20" s="49" t="str">
        <f>INDEX('Sub Ref'!S30:S31,MATCH(RESULT!H20,'Sub Ref'!R30:R31,0),0)</f>
        <v>0052</v>
      </c>
      <c r="H20" s="10" t="str">
        <f>INDEX('Sub Ref'!R30:R31,MATCH(RESULT!H19,'Sub Ref'!L30:L31,0),0)</f>
        <v>SOCIAL STUDIES &amp; LIFE SKILL (PR)</v>
      </c>
      <c r="I20" s="33"/>
      <c r="J20" s="33"/>
      <c r="K20" s="33"/>
      <c r="L20" s="50">
        <f>INDEX('Sub Ref'!N30:N31,MATCH(RESULT!H19,'Sub Ref'!L30:L31,0),0)</f>
        <v>1.25</v>
      </c>
      <c r="M20" s="50" t="str">
        <f t="shared" si="0"/>
        <v>3.6</v>
      </c>
      <c r="N20" s="84" t="str">
        <f>INDEX(LEDGER!AD2:AD500,MATCH(RESULT!S16,LEDGER!A2:A500,0),0)</f>
        <v>A</v>
      </c>
      <c r="O20" s="166"/>
      <c r="P20" s="48"/>
      <c r="R20" s="52"/>
      <c r="X20" s="38"/>
      <c r="Y20" s="132"/>
      <c r="Z20" s="132"/>
      <c r="AA20" s="132"/>
      <c r="AB20" s="132"/>
      <c r="AC20" s="132"/>
      <c r="AD20" s="132"/>
      <c r="AE20" s="132" t="s">
        <v>229</v>
      </c>
      <c r="AF20" s="132" t="s">
        <v>230</v>
      </c>
      <c r="AG20" s="132"/>
      <c r="AH20" s="132" t="s">
        <v>234</v>
      </c>
      <c r="AI20" s="132"/>
      <c r="AJ20" s="132"/>
    </row>
    <row r="21" spans="7:36" ht="15.6" customHeight="1" x14ac:dyDescent="0.25">
      <c r="G21" s="49">
        <f>IFERROR(INDEX('Sub Ref'!B$36:B$115,MATCH(RESULT!H21,'Sub Ref'!C$36:C$115,0)),"")</f>
        <v>1031</v>
      </c>
      <c r="H21" s="10" t="str">
        <f>IFERROR(INDEX(AC21:AC28,MATCH(AF21:AF28,AE21:AE28,0)),"")</f>
        <v>ACCOUNTING (TH)</v>
      </c>
      <c r="I21" s="33"/>
      <c r="J21" s="33"/>
      <c r="K21" s="33"/>
      <c r="L21" s="50">
        <f>IFERROR(INDEX('Sub Ref'!D36:D115,MATCH(RESULT!H21,'Sub Ref'!C36:C115,0)),"")</f>
        <v>3.75</v>
      </c>
      <c r="M21" s="50" t="str">
        <f t="shared" si="0"/>
        <v>2.0</v>
      </c>
      <c r="N21" s="84" t="str">
        <f t="shared" ref="N21:N26" si="1">IFERROR(INDEX(AH$21:AH$28,MATCH(H21,AC$21:AC$28,0)),"")</f>
        <v>C</v>
      </c>
      <c r="O21" s="166" t="str">
        <f>IFERROR(INDEX(AI21:AI28,MATCH(H21,AC21:AC28,0)),"")</f>
        <v>C+</v>
      </c>
      <c r="P21" s="48"/>
      <c r="R21" s="52"/>
      <c r="X21" s="38"/>
      <c r="Y21" s="132"/>
      <c r="Z21" s="132"/>
      <c r="AA21" s="132"/>
      <c r="AB21" s="132">
        <f>IFERROR(INDEX('Sub Ref'!B4:B11,MATCH(RESULT!AC21,'Sub Ref'!C4:C11,0)),"x")</f>
        <v>1031</v>
      </c>
      <c r="AC21" s="132" t="str">
        <f>IF(ISBLANK(INDEX('DATA ENTRY'!O2:O500,MATCH(RESULT!S16,'DATA ENTRY'!A2:A500,0))),"",INDEX('DATA ENTRY'!O2:O500,MATCH(RESULT!S16,'DATA ENTRY'!A2:A500,0)))</f>
        <v>ACCOUNTING (TH)</v>
      </c>
      <c r="AD21" s="132" t="s">
        <v>225</v>
      </c>
      <c r="AE21" s="132">
        <f>IFERROR(RANK(AB21,AB$21:AB$28,0),0)</f>
        <v>6</v>
      </c>
      <c r="AF21" s="132">
        <f>LARGE(AE$21:AE$28,AG21)</f>
        <v>6</v>
      </c>
      <c r="AG21" s="132">
        <v>1</v>
      </c>
      <c r="AH21" s="132" t="str">
        <f>INDEX(LEDGER!$AF$2:$AF$500,MATCH(RESULT!$S$16,LEDGER!$A$2:$A$500,0),0)</f>
        <v>C</v>
      </c>
      <c r="AI21" s="132" t="str">
        <f>INDEX(LEDGER!AH2:AH500,MATCH(RESULT!S16,LEDGER!A2:A500,0),0)</f>
        <v>C+</v>
      </c>
      <c r="AJ21" s="132" t="str">
        <f>INDEX(AC21:AC28,MATCH(AF21:AF28,AE21:AE28,0))</f>
        <v>ACCOUNTING (TH)</v>
      </c>
    </row>
    <row r="22" spans="7:36" ht="14.1" customHeight="1" x14ac:dyDescent="0.25">
      <c r="G22" s="49">
        <f>IFERROR(INDEX('Sub Ref'!B$36:B$115,MATCH(RESULT!H22,'Sub Ref'!C$36:C$115,0)),"")</f>
        <v>1032</v>
      </c>
      <c r="H22" s="10" t="str">
        <f t="shared" ref="H22:H29" si="2">IFERROR(INDEX(AC22:AC29,MATCH(AF22:AF29,AE22:AE29,0)),"")</f>
        <v>ACCOUNTING (PR)</v>
      </c>
      <c r="I22" s="33"/>
      <c r="J22" s="33"/>
      <c r="K22" s="33"/>
      <c r="L22" s="50">
        <f>IFERROR(INDEX('Sub Ref'!D37:D116,MATCH(RESULT!H22,'Sub Ref'!C37:C116,0)),"")</f>
        <v>1.25</v>
      </c>
      <c r="M22" s="50" t="str">
        <f t="shared" si="0"/>
        <v>4.0</v>
      </c>
      <c r="N22" s="84" t="str">
        <f t="shared" si="1"/>
        <v>A+</v>
      </c>
      <c r="O22" s="166"/>
      <c r="P22" s="48"/>
      <c r="R22" s="52"/>
      <c r="X22" s="38"/>
      <c r="Y22" s="132"/>
      <c r="Z22" s="132"/>
      <c r="AA22" s="132"/>
      <c r="AB22" s="132">
        <f>IFERROR(AB21+1,"x")</f>
        <v>1032</v>
      </c>
      <c r="AC22" s="132" t="str">
        <f>IFERROR(IF(ISBLANK(AC21),"",INDEX('Sub Ref'!I4:I11,MATCH(RESULT!AC21,'Sub Ref'!C4:C11,0))),"")</f>
        <v>ACCOUNTING (PR)</v>
      </c>
      <c r="AD22" s="132"/>
      <c r="AE22" s="132">
        <f t="shared" ref="AE22:AE28" si="3">IFERROR(RANK(AB22,AB$21:AB$28,0),0)</f>
        <v>5</v>
      </c>
      <c r="AF22" s="132">
        <f t="shared" ref="AF22:AF28" si="4">LARGE(AE$21:AE$28,AG22)</f>
        <v>5</v>
      </c>
      <c r="AG22" s="132">
        <v>2</v>
      </c>
      <c r="AH22" s="132" t="str">
        <f>INDEX(LEDGER!$AG$2:$AG$500,MATCH(RESULT!$S$16,LEDGER!$A$2:$A$500,0),0)</f>
        <v>A+</v>
      </c>
      <c r="AI22" s="132"/>
      <c r="AJ22" s="132" t="str">
        <f t="shared" ref="AJ22:AJ28" si="5">INDEX(AC22:AC29,MATCH(AF22:AF29,AE22:AE29,0))</f>
        <v>ACCOUNTING (PR)</v>
      </c>
    </row>
    <row r="23" spans="7:36" ht="15.6" customHeight="1" x14ac:dyDescent="0.25">
      <c r="G23" s="49">
        <f>IFERROR(INDEX('Sub Ref'!B$36:B$115,MATCH(RESULT!H23,'Sub Ref'!C$36:C$115,0)),"")</f>
        <v>2151</v>
      </c>
      <c r="H23" s="10" t="str">
        <f t="shared" si="2"/>
        <v>BUSINESS STUDIES (TH)</v>
      </c>
      <c r="I23" s="33"/>
      <c r="J23" s="33"/>
      <c r="K23" s="33"/>
      <c r="L23" s="50">
        <f>IFERROR(INDEX('Sub Ref'!D38:D117,MATCH(RESULT!H23,'Sub Ref'!C38:C117,0)),"")</f>
        <v>3.75</v>
      </c>
      <c r="M23" s="50" t="str">
        <f t="shared" si="0"/>
        <v>2.4</v>
      </c>
      <c r="N23" s="84" t="str">
        <f t="shared" si="1"/>
        <v>C+</v>
      </c>
      <c r="O23" s="166" t="str">
        <f>IFERROR(INDEX(AI21:AI28,MATCH(H23,AC21:AC28,0)),"")</f>
        <v>C+</v>
      </c>
      <c r="P23" s="48"/>
      <c r="R23" s="52"/>
      <c r="X23" s="38"/>
      <c r="Y23" s="132"/>
      <c r="Z23" s="132"/>
      <c r="AA23" s="132"/>
      <c r="AB23" s="132">
        <f>IFERROR(INDEX('Sub Ref'!K4:K11,MATCH(RESULT!AC23,'Sub Ref'!L4:L11,0)),"X")</f>
        <v>2151</v>
      </c>
      <c r="AC23" s="132" t="str">
        <f>IF(ISBLANK(INDEX('DATA ENTRY'!R2:R500,MATCH(RESULT!S16,'DATA ENTRY'!A2:A500,0))),"",INDEX('DATA ENTRY'!R2:R500,MATCH(RESULT!S16,'DATA ENTRY'!A2:A500,0)))</f>
        <v>BUSINESS STUDIES (TH)</v>
      </c>
      <c r="AD23" s="132" t="s">
        <v>226</v>
      </c>
      <c r="AE23" s="132">
        <f t="shared" si="3"/>
        <v>4</v>
      </c>
      <c r="AF23" s="132">
        <f t="shared" si="4"/>
        <v>4</v>
      </c>
      <c r="AG23" s="132">
        <v>3</v>
      </c>
      <c r="AH23" s="132" t="str">
        <f>INDEX(LEDGER!$AI$2:$AI$500,MATCH(RESULT!$S$16,LEDGER!$A$2:$A$500,0),0)</f>
        <v>C+</v>
      </c>
      <c r="AI23" s="132" t="str">
        <f>INDEX(LEDGER!AK2:AK500,MATCH(RESULT!S16,LEDGER!A2:A500,0),0)</f>
        <v>C+</v>
      </c>
      <c r="AJ23" s="132" t="str">
        <f t="shared" si="5"/>
        <v>BUSINESS STUDIES (TH)</v>
      </c>
    </row>
    <row r="24" spans="7:36" x14ac:dyDescent="0.25">
      <c r="G24" s="49">
        <f>IFERROR(INDEX('Sub Ref'!B$36:B$115,MATCH(RESULT!H24,'Sub Ref'!C$36:C$115,0)),"")</f>
        <v>2152</v>
      </c>
      <c r="H24" s="10" t="str">
        <f t="shared" si="2"/>
        <v>BUSINESS STUDIES (PR)</v>
      </c>
      <c r="I24" s="33"/>
      <c r="J24" s="33"/>
      <c r="K24" s="33"/>
      <c r="L24" s="50">
        <f>IFERROR(INDEX('Sub Ref'!D39:D118,MATCH(RESULT!H24,'Sub Ref'!C39:C118,0)),"")</f>
        <v>1.25</v>
      </c>
      <c r="M24" s="50" t="str">
        <f t="shared" si="0"/>
        <v>3.6</v>
      </c>
      <c r="N24" s="84" t="str">
        <f t="shared" si="1"/>
        <v>A</v>
      </c>
      <c r="O24" s="166"/>
      <c r="P24" s="48"/>
      <c r="R24" s="52"/>
      <c r="X24" s="38"/>
      <c r="Y24" s="132"/>
      <c r="Z24" s="132"/>
      <c r="AA24" s="132"/>
      <c r="AB24" s="132">
        <f>IFERROR(AB23+1,"x")</f>
        <v>2152</v>
      </c>
      <c r="AC24" s="132" t="str">
        <f>IFERROR(IF(ISBLANK(AC23),"",INDEX('Sub Ref'!R4:R11,MATCH(RESULT!AC23,'Sub Ref'!L4:L11,0))),"")</f>
        <v>BUSINESS STUDIES (PR)</v>
      </c>
      <c r="AD24" s="132"/>
      <c r="AE24" s="132">
        <f t="shared" si="3"/>
        <v>3</v>
      </c>
      <c r="AF24" s="132">
        <f t="shared" si="4"/>
        <v>3</v>
      </c>
      <c r="AG24" s="132">
        <v>4</v>
      </c>
      <c r="AH24" s="132" t="str">
        <f>INDEX(LEDGER!$AJ$2:$AJ$500,MATCH(RESULT!$S$16,LEDGER!$A$2:$A$500,0),0)</f>
        <v>A</v>
      </c>
      <c r="AI24" s="132"/>
      <c r="AJ24" s="132" t="str">
        <f t="shared" si="5"/>
        <v>BUSINESS STUDIES (PR)</v>
      </c>
    </row>
    <row r="25" spans="7:36" x14ac:dyDescent="0.25">
      <c r="G25" s="49">
        <f>IFERROR(INDEX('Sub Ref'!B$36:B$115,MATCH(RESULT!H25,'Sub Ref'!C$36:C$115,0)),"")</f>
        <v>3031</v>
      </c>
      <c r="H25" s="10" t="str">
        <f t="shared" si="2"/>
        <v>ECONOMICS (TH)</v>
      </c>
      <c r="I25" s="33"/>
      <c r="J25" s="33"/>
      <c r="K25" s="33"/>
      <c r="L25" s="50">
        <f>IFERROR(INDEX('Sub Ref'!D40:D119,MATCH(RESULT!H25,'Sub Ref'!C40:C119,0)),"")</f>
        <v>3.75</v>
      </c>
      <c r="M25" s="50" t="str">
        <f t="shared" si="0"/>
        <v>2.4</v>
      </c>
      <c r="N25" s="84" t="str">
        <f t="shared" si="1"/>
        <v>C+</v>
      </c>
      <c r="O25" s="166" t="str">
        <f>IFERROR(INDEX(AI21:AI28,MATCH(H25,AC21:AC28,0)),"")</f>
        <v>B</v>
      </c>
      <c r="P25" s="48"/>
      <c r="R25" s="52"/>
      <c r="X25" s="38"/>
      <c r="Y25" s="132"/>
      <c r="Z25" s="132"/>
      <c r="AA25" s="132"/>
      <c r="AB25" s="132">
        <f>IFERROR(INDEX('Sub Ref'!B15:B22,MATCH(RESULT!AC25,'Sub Ref'!C15:C22,0)),"x")</f>
        <v>3031</v>
      </c>
      <c r="AC25" s="135" t="str">
        <f>IF(ISBLANK(INDEX('DATA ENTRY'!U2:U500,MATCH(RESULT!S16,'DATA ENTRY'!A2:A500,0))),"",INDEX('DATA ENTRY'!U2:U500,MATCH(RESULT!S16,'DATA ENTRY'!A2:A500,0)))</f>
        <v>ECONOMICS (TH)</v>
      </c>
      <c r="AD25" s="136" t="s">
        <v>227</v>
      </c>
      <c r="AE25" s="132">
        <f t="shared" si="3"/>
        <v>2</v>
      </c>
      <c r="AF25" s="132">
        <f t="shared" si="4"/>
        <v>2</v>
      </c>
      <c r="AG25" s="132">
        <v>5</v>
      </c>
      <c r="AH25" s="132" t="str">
        <f>INDEX(LEDGER!$AL$2:$AL$500,MATCH(RESULT!$S$16,LEDGER!$A$2:$A$500,0),0)</f>
        <v>C+</v>
      </c>
      <c r="AI25" s="132" t="str">
        <f>INDEX(LEDGER!AN2:AN500,MATCH(RESULT!S16,LEDGER!A2:A500,0),0)</f>
        <v>B</v>
      </c>
      <c r="AJ25" s="132" t="str">
        <f t="shared" si="5"/>
        <v>ECONOMICS (TH)</v>
      </c>
    </row>
    <row r="26" spans="7:36" x14ac:dyDescent="0.25">
      <c r="G26" s="49">
        <f>IFERROR(INDEX('Sub Ref'!B$36:B$115,MATCH(RESULT!H26,'Sub Ref'!C$36:C$115,0)),"")</f>
        <v>3032</v>
      </c>
      <c r="H26" s="10" t="str">
        <f t="shared" si="2"/>
        <v>ECONOMICS (PR)</v>
      </c>
      <c r="I26" s="33"/>
      <c r="J26" s="33"/>
      <c r="K26" s="33"/>
      <c r="L26" s="50">
        <f>IFERROR(INDEX('Sub Ref'!D41:D120,MATCH(RESULT!H26,'Sub Ref'!C41:C120,0)),"")</f>
        <v>1.25</v>
      </c>
      <c r="M26" s="50" t="str">
        <f t="shared" si="0"/>
        <v>3.6</v>
      </c>
      <c r="N26" s="84" t="str">
        <f t="shared" si="1"/>
        <v>A</v>
      </c>
      <c r="O26" s="166"/>
      <c r="P26" s="48"/>
      <c r="R26" s="52"/>
      <c r="X26" s="38"/>
      <c r="Y26" s="132"/>
      <c r="Z26" s="132"/>
      <c r="AA26" s="132"/>
      <c r="AB26" s="132">
        <f>IFERROR(AB25+1,"x")</f>
        <v>3032</v>
      </c>
      <c r="AC26" s="135" t="str">
        <f>IFERROR(IF(ISBLANK(AC25),"",INDEX('Sub Ref'!I15:I22,MATCH(RESULT!AC25,'Sub Ref'!C15:C22,0))),"")</f>
        <v>ECONOMICS (PR)</v>
      </c>
      <c r="AD26" s="136"/>
      <c r="AE26" s="132">
        <f t="shared" si="3"/>
        <v>1</v>
      </c>
      <c r="AF26" s="132">
        <f t="shared" si="4"/>
        <v>1</v>
      </c>
      <c r="AG26" s="132">
        <v>6</v>
      </c>
      <c r="AH26" s="132" t="str">
        <f>INDEX(LEDGER!$AM$2:$AM$500,MATCH(RESULT!$S$16,LEDGER!$A$2:$A$500,0),0)</f>
        <v>A</v>
      </c>
      <c r="AI26" s="132"/>
      <c r="AJ26" s="132" t="str">
        <f t="shared" si="5"/>
        <v>ECONOMICS (PR)</v>
      </c>
    </row>
    <row r="27" spans="7:36" x14ac:dyDescent="0.25">
      <c r="G27" s="49" t="str">
        <f>IFERROR(INDEX('Sub Ref'!B$36:B$115,MATCH(RESULT!H27,'Sub Ref'!C$36:C$115,0)),"")</f>
        <v/>
      </c>
      <c r="H27" s="10" t="str">
        <f t="shared" si="2"/>
        <v/>
      </c>
      <c r="I27" s="33"/>
      <c r="J27" s="33"/>
      <c r="K27" s="33"/>
      <c r="L27" s="50" t="str">
        <f>IFERROR(INDEX('Sub Ref'!D42:D121,MATCH(RESULT!H27,'Sub Ref'!C42:C121,0)),"")</f>
        <v/>
      </c>
      <c r="M27" s="50" t="str">
        <f t="shared" si="0"/>
        <v/>
      </c>
      <c r="N27" s="84" t="str">
        <f>IFERROR(INDEX(AH$21:AH$28,MATCH(H27,AC$21:AC$28,0)),"")</f>
        <v/>
      </c>
      <c r="O27" s="166" t="str">
        <f>IFERROR(INDEX(AI21:AI28,MATCH(H27,AC21:AC28,0)),"")</f>
        <v/>
      </c>
      <c r="P27" s="48"/>
      <c r="R27" s="52"/>
      <c r="X27" s="38"/>
      <c r="Y27" s="132"/>
      <c r="Z27" s="132"/>
      <c r="AA27" s="132"/>
      <c r="AB27" s="132" t="str">
        <f>IFERROR(INDEX('Sub Ref'!K15:K22,MATCH(RESULT!AC27,'Sub Ref'!L15:L22,0)),"x")</f>
        <v>x</v>
      </c>
      <c r="AC27" s="135" t="str">
        <f>IF(ISBLANK(INDEX('DATA ENTRY'!X2:X500,MATCH(RESULT!S16,'DATA ENTRY'!A2:A500,0))),"",INDEX('DATA ENTRY'!X2:X500,MATCH(RESULT!S16,'DATA ENTRY'!A2:A500,0)))</f>
        <v/>
      </c>
      <c r="AD27" s="136" t="s">
        <v>228</v>
      </c>
      <c r="AE27" s="132">
        <f t="shared" si="3"/>
        <v>0</v>
      </c>
      <c r="AF27" s="132">
        <f t="shared" si="4"/>
        <v>0</v>
      </c>
      <c r="AG27" s="132">
        <v>7</v>
      </c>
      <c r="AH27" s="132" t="str">
        <f>INDEX(LEDGER!$AO$2:$AO$500,MATCH(RESULT!$S$16,LEDGER!$A$2:$A$500,0),0)</f>
        <v/>
      </c>
      <c r="AI27" s="132" t="str">
        <f>INDEX(LEDGER!AQ2:AQ500,MATCH(RESULT!S16,LEDGER!A2:A500,0),0)</f>
        <v/>
      </c>
      <c r="AJ27" s="132" t="str">
        <f t="shared" si="5"/>
        <v/>
      </c>
    </row>
    <row r="28" spans="7:36" x14ac:dyDescent="0.25">
      <c r="G28" s="49" t="str">
        <f>IFERROR(INDEX('Sub Ref'!B$36:B$115,MATCH(RESULT!H28,'Sub Ref'!C$36:C$115,0)),"")</f>
        <v/>
      </c>
      <c r="H28" s="10" t="str">
        <f t="shared" si="2"/>
        <v/>
      </c>
      <c r="I28" s="33"/>
      <c r="J28" s="33"/>
      <c r="K28" s="33"/>
      <c r="L28" s="50" t="str">
        <f>IFERROR(INDEX('Sub Ref'!D43:D122,MATCH(RESULT!H28,'Sub Ref'!C43:C122,0)),"")</f>
        <v/>
      </c>
      <c r="M28" s="50" t="str">
        <f t="shared" si="0"/>
        <v/>
      </c>
      <c r="N28" s="84" t="str">
        <f>IFERROR(INDEX(AH$21:AH$28,MATCH(H28,AC$21:AC$28,0)),"")</f>
        <v/>
      </c>
      <c r="O28" s="166"/>
      <c r="P28" s="48"/>
      <c r="R28" s="52"/>
      <c r="Y28" s="132"/>
      <c r="Z28" s="132"/>
      <c r="AA28" s="132"/>
      <c r="AB28" s="132" t="str">
        <f>IFERROR(AB27+1,"x")</f>
        <v>x</v>
      </c>
      <c r="AC28" s="132" t="str">
        <f>IFERROR(IF(ISBLANK(AC27),"",INDEX('Sub Ref'!R15:R22,MATCH(RESULT!AC27,'Sub Ref'!L15:L22,0))),"")</f>
        <v/>
      </c>
      <c r="AD28" s="132"/>
      <c r="AE28" s="132">
        <f t="shared" si="3"/>
        <v>0</v>
      </c>
      <c r="AF28" s="132">
        <f t="shared" si="4"/>
        <v>0</v>
      </c>
      <c r="AG28" s="132">
        <v>8</v>
      </c>
      <c r="AH28" s="132" t="str">
        <f>INDEX(LEDGER!$AP$2:$AP$500,MATCH(RESULT!$S$16,LEDGER!$A$2:$A$500,0),0)</f>
        <v/>
      </c>
      <c r="AI28" s="132"/>
      <c r="AJ28" s="132" t="str">
        <f t="shared" si="5"/>
        <v/>
      </c>
    </row>
    <row r="29" spans="7:36" x14ac:dyDescent="0.25">
      <c r="G29" s="49" t="str">
        <f>IFERROR(INDEX('Sub Ref'!B$36:B$115,MATCH(RESULT!H29,'Sub Ref'!C$36:C$115,0)),"")</f>
        <v/>
      </c>
      <c r="H29" s="10" t="str">
        <f t="shared" si="2"/>
        <v/>
      </c>
      <c r="I29" s="44"/>
      <c r="J29" s="44"/>
      <c r="K29" s="44"/>
      <c r="L29" s="50" t="str">
        <f>IFERROR(INDEX('Sub Ref'!D44:D123,MATCH(RESULT!H29,'Sub Ref'!C44:C123,0)),"")</f>
        <v/>
      </c>
      <c r="M29" s="50" t="str">
        <f t="shared" si="0"/>
        <v/>
      </c>
      <c r="N29" s="84" t="str">
        <f>IFERROR(INDEX(AH$21:AH$28,MATCH(H29,AC$21:AC$28,0)),"")</f>
        <v/>
      </c>
      <c r="O29" s="45"/>
      <c r="P29" s="46"/>
      <c r="R29" s="52"/>
      <c r="Y29" s="132"/>
      <c r="Z29" s="132"/>
      <c r="AA29" s="132"/>
      <c r="AB29" s="132"/>
      <c r="AC29" s="132"/>
      <c r="AD29" s="132"/>
      <c r="AE29" s="132"/>
      <c r="AF29" s="132"/>
      <c r="AG29" s="132"/>
      <c r="AH29" s="132"/>
      <c r="AI29" s="132"/>
      <c r="AJ29" s="132"/>
    </row>
    <row r="30" spans="7:36" ht="18.600000000000001" customHeight="1" x14ac:dyDescent="0.25">
      <c r="G30" s="53"/>
      <c r="H30" s="54"/>
      <c r="I30" s="54" t="s">
        <v>97</v>
      </c>
      <c r="J30" s="54"/>
      <c r="K30" s="54" t="s">
        <v>98</v>
      </c>
      <c r="L30" s="54"/>
      <c r="M30" s="85">
        <f>ROUND(INDEX('MARK LOOKUP'!BE2:BE500,MATCH(RESULT!S16,'MARK LOOKUP'!X2:X500,0)),2)</f>
        <v>2.56</v>
      </c>
      <c r="N30" s="54"/>
      <c r="O30" s="54"/>
      <c r="P30" s="55"/>
      <c r="R30" s="52"/>
      <c r="Y30" s="132"/>
      <c r="Z30" s="132"/>
      <c r="AA30" s="132"/>
      <c r="AB30" s="132"/>
      <c r="AC30" s="132"/>
      <c r="AD30" s="132"/>
      <c r="AE30" s="132"/>
      <c r="AF30" s="132"/>
      <c r="AG30" s="132"/>
      <c r="AH30" s="132"/>
      <c r="AI30" s="132"/>
      <c r="AJ30" s="132"/>
    </row>
    <row r="31" spans="7:36" ht="36.6" customHeight="1" x14ac:dyDescent="0.25">
      <c r="Y31" s="132"/>
      <c r="Z31" s="132"/>
      <c r="AA31" s="132"/>
      <c r="AB31" s="132"/>
      <c r="AC31" s="132"/>
      <c r="AD31" s="132"/>
      <c r="AE31" s="132"/>
      <c r="AF31" s="132"/>
      <c r="AG31" s="132"/>
      <c r="AH31" s="132"/>
      <c r="AI31" s="132"/>
      <c r="AJ31" s="132"/>
    </row>
    <row r="32" spans="7:36" x14ac:dyDescent="0.25">
      <c r="G32" s="32" t="s">
        <v>82</v>
      </c>
    </row>
    <row r="33" spans="7:12" ht="9" customHeight="1" x14ac:dyDescent="0.25"/>
    <row r="34" spans="7:12" ht="8.4499999999999993" customHeight="1" x14ac:dyDescent="0.25"/>
    <row r="36" spans="7:12" x14ac:dyDescent="0.25">
      <c r="G36" s="169" t="s">
        <v>83</v>
      </c>
      <c r="H36" s="169"/>
      <c r="L36" s="32" t="s">
        <v>86</v>
      </c>
    </row>
    <row r="37" spans="7:12" x14ac:dyDescent="0.25">
      <c r="G37" s="169" t="s">
        <v>84</v>
      </c>
      <c r="H37" s="169"/>
    </row>
    <row r="39" spans="7:12" x14ac:dyDescent="0.25">
      <c r="G39" s="32" t="s">
        <v>85</v>
      </c>
      <c r="I39" s="35">
        <v>66565</v>
      </c>
    </row>
    <row r="40" spans="7:12" ht="18" customHeight="1" x14ac:dyDescent="0.25">
      <c r="G40" s="32" t="s">
        <v>87</v>
      </c>
    </row>
    <row r="41" spans="7:12" ht="18.600000000000001" customHeight="1" x14ac:dyDescent="0.25">
      <c r="G41" s="32" t="s">
        <v>88</v>
      </c>
      <c r="J41" s="32" t="s">
        <v>222</v>
      </c>
    </row>
    <row r="42" spans="7:12" x14ac:dyDescent="0.25">
      <c r="G42" s="32" t="s">
        <v>89</v>
      </c>
      <c r="J42" s="32" t="s">
        <v>90</v>
      </c>
    </row>
  </sheetData>
  <sheetProtection algorithmName="SHA-512" hashValue="MnYniAYTkeyCzYsZiWAMeC7b8QM3/rQJHlP44nH2R8SnmdXwtf8Qc8jHDw+t1kko/stvvpJxSCuRNwiGgyhQ5w==" saltValue="DDnnj6/xGfyYYDufJVy0VA==" spinCount="100000" sheet="1" selectLockedCells="1"/>
  <mergeCells count="19">
    <mergeCell ref="G3:P3"/>
    <mergeCell ref="G5:P5"/>
    <mergeCell ref="G4:P4"/>
    <mergeCell ref="G36:H36"/>
    <mergeCell ref="G37:H37"/>
    <mergeCell ref="H12:J13"/>
    <mergeCell ref="O17:O18"/>
    <mergeCell ref="O19:O20"/>
    <mergeCell ref="O21:O22"/>
    <mergeCell ref="O23:O24"/>
    <mergeCell ref="O25:O26"/>
    <mergeCell ref="O27:O28"/>
    <mergeCell ref="L6:P6"/>
    <mergeCell ref="Y12:AA13"/>
    <mergeCell ref="Y15:AA15"/>
    <mergeCell ref="Y16:AA16"/>
    <mergeCell ref="N8:O8"/>
    <mergeCell ref="L7:N7"/>
    <mergeCell ref="O15:O16"/>
  </mergeCells>
  <pageMargins left="0.23622047244094491" right="3.937007874015748E-2" top="0.74803149606299213" bottom="0.74803149606299213" header="0.31496062992125984" footer="0.31496062992125984"/>
  <pageSetup paperSize="9" scale="95" fitToWidth="0" orientation="portrait" horizontalDpi="360" verticalDpi="36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GN1000"/>
  <sheetViews>
    <sheetView tabSelected="1" zoomScale="91" zoomScaleNormal="100" workbookViewId="0">
      <pane xSplit="1" topLeftCell="B1" activePane="topRight" state="frozen"/>
      <selection pane="topRight" activeCell="E2" sqref="E2"/>
    </sheetView>
  </sheetViews>
  <sheetFormatPr defaultColWidth="8.85546875" defaultRowHeight="11.25" x14ac:dyDescent="0.2"/>
  <cols>
    <col min="1" max="1" width="8.140625" style="57" customWidth="1"/>
    <col min="2" max="2" width="13.5703125" style="145" customWidth="1"/>
    <col min="3" max="3" width="22.42578125" style="57" customWidth="1"/>
    <col min="4" max="4" width="11.42578125" style="152" customWidth="1"/>
    <col min="5" max="5" width="12.140625" style="57" customWidth="1"/>
    <col min="6" max="6" width="18.42578125" style="57" customWidth="1"/>
    <col min="7" max="7" width="3.5703125" style="57" customWidth="1"/>
    <col min="8" max="8" width="3.85546875" style="57" customWidth="1"/>
    <col min="9" max="9" width="18.42578125" style="57" customWidth="1"/>
    <col min="10" max="10" width="4.140625" style="57" customWidth="1"/>
    <col min="11" max="11" width="4" style="57" customWidth="1"/>
    <col min="12" max="12" width="23" style="57" customWidth="1"/>
    <col min="13" max="14" width="4" style="57" customWidth="1"/>
    <col min="15" max="15" width="27.85546875" style="57" customWidth="1"/>
    <col min="16" max="16" width="3.5703125" style="63" customWidth="1"/>
    <col min="17" max="17" width="3.5703125" style="64" customWidth="1"/>
    <col min="18" max="18" width="32" style="65" customWidth="1"/>
    <col min="19" max="19" width="3.42578125" style="66" customWidth="1"/>
    <col min="20" max="20" width="3.5703125" style="57" customWidth="1"/>
    <col min="21" max="21" width="19.85546875" style="57" customWidth="1"/>
    <col min="22" max="22" width="3.5703125" style="57" customWidth="1"/>
    <col min="23" max="23" width="3.42578125" style="57" customWidth="1"/>
    <col min="24" max="24" width="21.140625" style="57" customWidth="1"/>
    <col min="25" max="25" width="4" style="57" customWidth="1"/>
    <col min="26" max="26" width="4.42578125" style="57" customWidth="1"/>
    <col min="27" max="27" width="4.42578125" style="94" customWidth="1"/>
    <col min="28" max="16384" width="8.85546875" style="57"/>
  </cols>
  <sheetData>
    <row r="1" spans="1:196" s="101" customFormat="1" ht="23.1" customHeight="1" x14ac:dyDescent="0.35">
      <c r="A1" s="101" t="s">
        <v>7</v>
      </c>
      <c r="B1" s="144" t="s">
        <v>10</v>
      </c>
      <c r="C1" s="101" t="s">
        <v>8</v>
      </c>
      <c r="D1" s="153" t="s">
        <v>9</v>
      </c>
      <c r="E1" s="101" t="s">
        <v>93</v>
      </c>
      <c r="F1" s="88" t="s">
        <v>4</v>
      </c>
      <c r="G1" s="101" t="s">
        <v>6</v>
      </c>
      <c r="H1" s="101" t="s">
        <v>5</v>
      </c>
      <c r="I1" s="86" t="s">
        <v>0</v>
      </c>
      <c r="J1" s="101" t="s">
        <v>6</v>
      </c>
      <c r="K1" s="101" t="s">
        <v>5</v>
      </c>
      <c r="L1" s="87" t="s">
        <v>130</v>
      </c>
      <c r="M1" s="101" t="s">
        <v>6</v>
      </c>
      <c r="N1" s="101" t="s">
        <v>5</v>
      </c>
      <c r="O1" s="88" t="s">
        <v>1</v>
      </c>
      <c r="P1" s="101" t="s">
        <v>6</v>
      </c>
      <c r="Q1" s="101" t="s">
        <v>5</v>
      </c>
      <c r="R1" s="89" t="s">
        <v>2</v>
      </c>
      <c r="S1" s="101" t="s">
        <v>6</v>
      </c>
      <c r="T1" s="101" t="s">
        <v>5</v>
      </c>
      <c r="U1" s="86" t="s">
        <v>3</v>
      </c>
      <c r="V1" s="101" t="s">
        <v>6</v>
      </c>
      <c r="W1" s="101" t="s">
        <v>5</v>
      </c>
      <c r="X1" s="86" t="s">
        <v>73</v>
      </c>
      <c r="Y1" s="101" t="s">
        <v>6</v>
      </c>
      <c r="Z1" s="101" t="s">
        <v>5</v>
      </c>
      <c r="AA1" s="102"/>
      <c r="AB1" s="99"/>
      <c r="AC1" s="99"/>
      <c r="AD1" s="99"/>
      <c r="AE1" s="99"/>
      <c r="AF1" s="99"/>
      <c r="AG1" s="99"/>
      <c r="AH1" s="99"/>
      <c r="AI1" s="99"/>
      <c r="AJ1" s="99"/>
      <c r="AK1" s="99"/>
      <c r="AL1" s="99"/>
      <c r="AM1" s="99"/>
      <c r="AN1" s="99"/>
      <c r="AO1" s="99"/>
      <c r="AP1" s="99"/>
      <c r="AQ1" s="99"/>
      <c r="AR1" s="99"/>
      <c r="AS1" s="99"/>
      <c r="AT1" s="99"/>
      <c r="AU1" s="99"/>
      <c r="AV1" s="99"/>
      <c r="AW1" s="99"/>
      <c r="AX1" s="99"/>
      <c r="AY1" s="99"/>
      <c r="AZ1" s="99"/>
      <c r="BA1" s="99"/>
      <c r="BB1" s="99"/>
      <c r="BC1" s="99"/>
      <c r="BD1" s="99"/>
      <c r="BE1" s="99"/>
      <c r="BF1" s="99"/>
      <c r="BG1" s="99"/>
      <c r="BH1" s="99"/>
      <c r="BI1" s="99"/>
      <c r="BJ1" s="99"/>
      <c r="BK1" s="99"/>
      <c r="BL1" s="99"/>
      <c r="BM1" s="99"/>
      <c r="BN1" s="99"/>
      <c r="BO1" s="99"/>
      <c r="BP1" s="99"/>
      <c r="BQ1" s="99"/>
      <c r="BR1" s="99"/>
      <c r="BS1" s="99"/>
      <c r="BT1" s="99"/>
      <c r="BU1" s="99"/>
      <c r="BV1" s="99"/>
      <c r="BW1" s="99"/>
      <c r="BX1" s="99"/>
      <c r="BY1" s="99"/>
      <c r="BZ1" s="99"/>
      <c r="CA1" s="99"/>
      <c r="CB1" s="99"/>
      <c r="CC1" s="99"/>
      <c r="CD1" s="99"/>
      <c r="CE1" s="99"/>
      <c r="CF1" s="99"/>
      <c r="CG1" s="99"/>
      <c r="CH1" s="99"/>
      <c r="CI1" s="99"/>
      <c r="CJ1" s="99"/>
      <c r="CK1" s="99"/>
      <c r="CL1" s="99"/>
      <c r="CM1" s="99"/>
      <c r="CN1" s="99"/>
      <c r="CO1" s="99"/>
      <c r="CP1" s="99"/>
      <c r="CQ1" s="99"/>
      <c r="CR1" s="99"/>
      <c r="CS1" s="99"/>
      <c r="CT1" s="99"/>
      <c r="CU1" s="99"/>
      <c r="CV1" s="99"/>
      <c r="CW1" s="99"/>
      <c r="CX1" s="99"/>
      <c r="CY1" s="99"/>
      <c r="CZ1" s="99"/>
      <c r="DA1" s="99"/>
      <c r="DB1" s="99"/>
      <c r="DC1" s="99"/>
      <c r="DD1" s="99"/>
      <c r="DE1" s="99"/>
      <c r="DF1" s="99"/>
      <c r="DG1" s="99"/>
      <c r="DH1" s="99"/>
      <c r="DI1" s="99"/>
      <c r="DJ1" s="99"/>
      <c r="DK1" s="99"/>
      <c r="DL1" s="99"/>
      <c r="DM1" s="99"/>
      <c r="DN1" s="99"/>
      <c r="DO1" s="99"/>
      <c r="DP1" s="99"/>
      <c r="DQ1" s="99"/>
      <c r="DR1" s="99"/>
      <c r="DS1" s="99"/>
      <c r="DT1" s="99"/>
      <c r="DU1" s="99"/>
      <c r="DV1" s="99"/>
      <c r="DW1" s="99"/>
      <c r="DX1" s="99"/>
      <c r="DY1" s="99"/>
      <c r="DZ1" s="99"/>
      <c r="EA1" s="99"/>
      <c r="EB1" s="99"/>
      <c r="EC1" s="99"/>
      <c r="ED1" s="99"/>
      <c r="EE1" s="99"/>
      <c r="EF1" s="99"/>
      <c r="EG1" s="99"/>
      <c r="EH1" s="99"/>
      <c r="EI1" s="99"/>
      <c r="EJ1" s="99"/>
      <c r="EK1" s="99"/>
      <c r="EL1" s="99"/>
      <c r="EM1" s="99"/>
      <c r="EN1" s="99"/>
      <c r="EO1" s="99"/>
      <c r="EP1" s="99"/>
      <c r="EQ1" s="99"/>
      <c r="ER1" s="99"/>
      <c r="ES1" s="99"/>
      <c r="ET1" s="99"/>
      <c r="EU1" s="99"/>
      <c r="EV1" s="99"/>
      <c r="EW1" s="99"/>
      <c r="EX1" s="99"/>
      <c r="EY1" s="99"/>
      <c r="EZ1" s="99"/>
      <c r="FA1" s="99"/>
      <c r="FB1" s="99"/>
      <c r="FC1" s="99"/>
      <c r="FD1" s="99"/>
      <c r="FE1" s="99"/>
      <c r="FF1" s="99"/>
      <c r="FG1" s="99"/>
      <c r="FH1" s="99"/>
      <c r="FI1" s="99"/>
      <c r="FJ1" s="99"/>
      <c r="FK1" s="99"/>
      <c r="FL1" s="99"/>
      <c r="FM1" s="99"/>
      <c r="FN1" s="99"/>
      <c r="FO1" s="99"/>
      <c r="FP1" s="99"/>
      <c r="FQ1" s="99"/>
      <c r="FR1" s="99"/>
      <c r="FS1" s="99"/>
      <c r="FT1" s="99"/>
      <c r="FU1" s="99"/>
      <c r="FV1" s="99"/>
      <c r="FW1" s="99"/>
      <c r="FX1" s="99"/>
      <c r="FY1" s="99"/>
      <c r="FZ1" s="99"/>
      <c r="GA1" s="99"/>
      <c r="GB1" s="99"/>
      <c r="GC1" s="99"/>
      <c r="GD1" s="99"/>
      <c r="GE1" s="99"/>
      <c r="GF1" s="99"/>
      <c r="GG1" s="99"/>
      <c r="GH1" s="99"/>
      <c r="GI1" s="99"/>
      <c r="GJ1" s="99"/>
      <c r="GK1" s="99"/>
      <c r="GL1" s="99"/>
      <c r="GM1" s="99"/>
      <c r="GN1" s="99"/>
    </row>
    <row r="2" spans="1:196" ht="15" x14ac:dyDescent="0.25">
      <c r="A2" s="57">
        <v>14911507</v>
      </c>
      <c r="B2" s="145">
        <v>825490790001</v>
      </c>
      <c r="C2" s="151" t="s">
        <v>242</v>
      </c>
      <c r="D2" s="152">
        <v>60122</v>
      </c>
      <c r="E2" s="152">
        <v>39410</v>
      </c>
      <c r="F2" s="57" t="s">
        <v>136</v>
      </c>
      <c r="G2" s="57">
        <v>41</v>
      </c>
      <c r="H2" s="57">
        <v>22</v>
      </c>
      <c r="I2" s="57" t="s">
        <v>132</v>
      </c>
      <c r="J2" s="150">
        <v>30</v>
      </c>
      <c r="K2" s="57">
        <v>22</v>
      </c>
      <c r="L2" s="57" t="s">
        <v>140</v>
      </c>
      <c r="M2" s="57">
        <v>40</v>
      </c>
      <c r="N2" s="57">
        <v>22</v>
      </c>
      <c r="O2" s="57" t="s">
        <v>144</v>
      </c>
      <c r="P2" s="63">
        <v>28</v>
      </c>
      <c r="Q2" s="64">
        <v>23</v>
      </c>
      <c r="R2" s="65" t="s">
        <v>209</v>
      </c>
      <c r="S2" s="66">
        <v>46</v>
      </c>
      <c r="T2" s="67">
        <v>19</v>
      </c>
      <c r="U2" s="67" t="s">
        <v>214</v>
      </c>
      <c r="V2" s="57">
        <v>47</v>
      </c>
      <c r="W2" s="67">
        <v>21</v>
      </c>
      <c r="AA2" s="90"/>
      <c r="AB2" s="100"/>
      <c r="AC2" s="100"/>
      <c r="AD2" s="100"/>
      <c r="AE2" s="100"/>
      <c r="AF2" s="100"/>
      <c r="AG2" s="100"/>
      <c r="AH2" s="100"/>
      <c r="AI2" s="91"/>
      <c r="AJ2" s="91"/>
      <c r="AK2" s="91"/>
      <c r="AL2" s="91"/>
      <c r="AM2" s="91"/>
      <c r="AN2" s="91"/>
      <c r="AO2" s="91"/>
      <c r="AP2" s="91"/>
      <c r="AQ2" s="91"/>
      <c r="AR2" s="91"/>
      <c r="AS2" s="91"/>
      <c r="AT2" s="91"/>
      <c r="AU2" s="91"/>
      <c r="AV2" s="91"/>
      <c r="AW2" s="91"/>
      <c r="AX2" s="91"/>
      <c r="AY2" s="91"/>
      <c r="AZ2" s="91"/>
      <c r="BA2" s="91"/>
      <c r="BB2" s="91"/>
      <c r="BC2" s="91"/>
      <c r="BD2" s="91"/>
      <c r="BE2" s="91"/>
      <c r="BF2" s="91"/>
      <c r="BG2" s="91"/>
      <c r="BH2" s="91"/>
      <c r="BI2" s="91"/>
      <c r="BJ2" s="91"/>
      <c r="BK2" s="91"/>
      <c r="BL2" s="91"/>
      <c r="BM2" s="91"/>
      <c r="BN2" s="91"/>
      <c r="BO2" s="91"/>
      <c r="BP2" s="91"/>
      <c r="BQ2" s="91"/>
      <c r="BR2" s="91"/>
      <c r="BS2" s="91"/>
      <c r="BT2" s="91"/>
      <c r="BU2" s="91"/>
      <c r="BV2" s="91"/>
      <c r="BW2" s="91"/>
      <c r="BX2" s="91"/>
      <c r="BY2" s="91"/>
      <c r="BZ2" s="91"/>
      <c r="CA2" s="91"/>
      <c r="CB2" s="91"/>
      <c r="CC2" s="91"/>
      <c r="CD2" s="91"/>
      <c r="CE2" s="91"/>
      <c r="CF2" s="91"/>
      <c r="CG2" s="91"/>
      <c r="CH2" s="91"/>
      <c r="CI2" s="91"/>
      <c r="CJ2" s="91"/>
      <c r="CK2" s="91"/>
      <c r="CL2" s="91"/>
      <c r="CM2" s="91"/>
      <c r="CN2" s="91"/>
      <c r="CO2" s="91"/>
      <c r="CP2" s="91"/>
      <c r="CQ2" s="91"/>
      <c r="CR2" s="91"/>
      <c r="CS2" s="91"/>
      <c r="CT2" s="91"/>
      <c r="CU2" s="91"/>
      <c r="CV2" s="91"/>
      <c r="CW2" s="91"/>
      <c r="CX2" s="91"/>
      <c r="CY2" s="91"/>
      <c r="CZ2" s="91"/>
      <c r="DA2" s="91"/>
      <c r="DB2" s="91"/>
      <c r="DC2" s="91"/>
      <c r="DD2" s="91"/>
      <c r="DE2" s="91"/>
      <c r="DF2" s="91"/>
      <c r="DG2" s="91"/>
      <c r="DH2" s="91"/>
      <c r="DI2" s="91"/>
      <c r="DJ2" s="91"/>
      <c r="DK2" s="91"/>
      <c r="DL2" s="91"/>
      <c r="DM2" s="91"/>
      <c r="DN2" s="91"/>
      <c r="DO2" s="91"/>
      <c r="DP2" s="91"/>
      <c r="DQ2" s="91"/>
      <c r="DR2" s="91"/>
      <c r="DS2" s="91"/>
      <c r="DT2" s="91"/>
      <c r="DU2" s="91"/>
      <c r="DV2" s="91"/>
      <c r="DW2" s="91"/>
      <c r="DX2" s="91"/>
      <c r="DY2" s="91"/>
      <c r="DZ2" s="91"/>
      <c r="EA2" s="91"/>
      <c r="EB2" s="91"/>
      <c r="EC2" s="91"/>
      <c r="ED2" s="91"/>
      <c r="EE2" s="91"/>
      <c r="EF2" s="91"/>
      <c r="EG2" s="91"/>
      <c r="EH2" s="91"/>
      <c r="EI2" s="91"/>
      <c r="EJ2" s="91"/>
      <c r="EK2" s="91"/>
      <c r="EL2" s="91"/>
      <c r="EM2" s="91"/>
      <c r="EN2" s="91"/>
      <c r="EO2" s="91"/>
      <c r="EP2" s="91"/>
      <c r="EQ2" s="91"/>
      <c r="ER2" s="91"/>
      <c r="ES2" s="91"/>
      <c r="ET2" s="91"/>
      <c r="EU2" s="91"/>
      <c r="EV2" s="91"/>
      <c r="EW2" s="91"/>
      <c r="EX2" s="91"/>
      <c r="EY2" s="91"/>
      <c r="EZ2" s="91"/>
      <c r="FA2" s="91"/>
      <c r="FB2" s="91"/>
      <c r="FC2" s="91"/>
      <c r="FD2" s="91"/>
      <c r="FE2" s="91"/>
      <c r="FF2" s="91"/>
      <c r="FG2" s="91"/>
      <c r="FH2" s="91"/>
      <c r="FI2" s="91"/>
      <c r="FJ2" s="91"/>
      <c r="FK2" s="91"/>
      <c r="FL2" s="91"/>
      <c r="FM2" s="91"/>
      <c r="FN2" s="91"/>
      <c r="FO2" s="91"/>
      <c r="FP2" s="91"/>
      <c r="FQ2" s="91"/>
      <c r="FR2" s="91"/>
      <c r="FS2" s="91"/>
      <c r="FT2" s="91"/>
      <c r="FU2" s="91"/>
      <c r="FV2" s="91"/>
      <c r="FW2" s="91"/>
      <c r="FX2" s="91"/>
      <c r="FY2" s="91"/>
      <c r="FZ2" s="91"/>
      <c r="GA2" s="91"/>
      <c r="GB2" s="91"/>
      <c r="GC2" s="91"/>
      <c r="GD2" s="91"/>
      <c r="GE2" s="91"/>
      <c r="GF2" s="91"/>
      <c r="GG2" s="91"/>
      <c r="GH2" s="91"/>
      <c r="GI2" s="91"/>
      <c r="GJ2" s="91"/>
      <c r="GK2" s="91"/>
      <c r="GL2" s="91"/>
      <c r="GM2" s="91"/>
      <c r="GN2" s="91"/>
    </row>
    <row r="3" spans="1:196" ht="15" x14ac:dyDescent="0.25">
      <c r="A3" s="57">
        <v>14911508</v>
      </c>
      <c r="B3" s="145">
        <v>825490790002</v>
      </c>
      <c r="C3" s="151" t="s">
        <v>241</v>
      </c>
      <c r="D3" s="154">
        <v>56012</v>
      </c>
      <c r="E3" s="154" t="s">
        <v>295</v>
      </c>
      <c r="F3" s="57" t="s">
        <v>136</v>
      </c>
      <c r="G3" s="57">
        <v>0</v>
      </c>
      <c r="H3" s="57">
        <v>0</v>
      </c>
      <c r="I3" s="57" t="s">
        <v>132</v>
      </c>
      <c r="J3" s="150">
        <v>0</v>
      </c>
      <c r="K3" s="57">
        <v>0</v>
      </c>
      <c r="L3" s="57" t="s">
        <v>140</v>
      </c>
      <c r="M3" s="57">
        <v>0</v>
      </c>
      <c r="P3" s="63">
        <v>0</v>
      </c>
      <c r="Q3" s="64">
        <v>0</v>
      </c>
      <c r="S3" s="63">
        <v>0</v>
      </c>
      <c r="T3" s="67">
        <v>0</v>
      </c>
      <c r="U3" s="67"/>
      <c r="V3" s="57">
        <v>0</v>
      </c>
      <c r="W3" s="57">
        <v>0</v>
      </c>
      <c r="AA3" s="92"/>
      <c r="AB3" s="23"/>
      <c r="AC3" s="23"/>
      <c r="AD3" s="23"/>
      <c r="AE3" s="23"/>
      <c r="AF3" s="23"/>
      <c r="AG3" s="23"/>
      <c r="AH3" s="23"/>
      <c r="AI3" s="93"/>
      <c r="AJ3" s="93"/>
      <c r="AK3" s="93"/>
      <c r="AL3" s="93"/>
      <c r="AM3" s="93"/>
      <c r="AN3" s="93"/>
      <c r="AO3" s="93"/>
      <c r="AP3" s="93"/>
      <c r="AQ3" s="93"/>
      <c r="AR3" s="93"/>
      <c r="AS3" s="93"/>
      <c r="AT3" s="93"/>
      <c r="AU3" s="93"/>
      <c r="AV3" s="93"/>
      <c r="AW3" s="93"/>
      <c r="AX3" s="93"/>
      <c r="AY3" s="93"/>
      <c r="AZ3" s="93"/>
      <c r="BA3" s="93"/>
      <c r="BB3" s="93"/>
      <c r="BC3" s="93"/>
      <c r="BD3" s="93"/>
      <c r="BE3" s="93"/>
      <c r="BF3" s="93"/>
      <c r="BG3" s="93"/>
      <c r="BH3" s="93"/>
      <c r="BI3" s="93"/>
      <c r="BJ3" s="93"/>
      <c r="BK3" s="93"/>
      <c r="BL3" s="93"/>
      <c r="BM3" s="93"/>
      <c r="BN3" s="93"/>
      <c r="BO3" s="93"/>
      <c r="BP3" s="93"/>
      <c r="BQ3" s="93"/>
      <c r="BR3" s="93"/>
      <c r="BS3" s="93"/>
      <c r="BT3" s="93"/>
      <c r="BU3" s="93"/>
      <c r="BV3" s="93"/>
      <c r="BW3" s="93"/>
      <c r="BX3" s="93"/>
      <c r="BY3" s="93"/>
      <c r="BZ3" s="93"/>
      <c r="CA3" s="93"/>
      <c r="CB3" s="93"/>
      <c r="CC3" s="93"/>
      <c r="CD3" s="93"/>
      <c r="CE3" s="93"/>
      <c r="CF3" s="93"/>
      <c r="CG3" s="93"/>
      <c r="CH3" s="93"/>
      <c r="CI3" s="93"/>
      <c r="CJ3" s="93"/>
      <c r="CK3" s="93"/>
      <c r="CL3" s="93"/>
      <c r="CM3" s="93"/>
      <c r="CN3" s="93"/>
      <c r="CO3" s="93"/>
      <c r="CP3" s="93"/>
      <c r="CQ3" s="93"/>
      <c r="CR3" s="93"/>
      <c r="CS3" s="93"/>
      <c r="CT3" s="93"/>
      <c r="CU3" s="93"/>
      <c r="CV3" s="93"/>
      <c r="CW3" s="93"/>
      <c r="CX3" s="93"/>
      <c r="CY3" s="93"/>
      <c r="CZ3" s="93"/>
      <c r="DA3" s="93"/>
      <c r="DB3" s="93"/>
      <c r="DC3" s="93"/>
      <c r="DD3" s="93"/>
      <c r="DE3" s="93"/>
      <c r="DF3" s="93"/>
      <c r="DG3" s="93"/>
      <c r="DH3" s="93"/>
      <c r="DI3" s="93"/>
      <c r="DJ3" s="93"/>
      <c r="DK3" s="93"/>
      <c r="DL3" s="93"/>
      <c r="DM3" s="93"/>
      <c r="DN3" s="93"/>
      <c r="DO3" s="93"/>
      <c r="DP3" s="93"/>
      <c r="DQ3" s="93"/>
      <c r="DR3" s="93"/>
      <c r="DS3" s="93"/>
      <c r="DT3" s="93"/>
      <c r="DU3" s="93"/>
      <c r="DV3" s="93"/>
      <c r="DW3" s="93"/>
      <c r="DX3" s="93"/>
      <c r="DY3" s="93"/>
      <c r="DZ3" s="93"/>
      <c r="EA3" s="93"/>
      <c r="EB3" s="93"/>
      <c r="EC3" s="93"/>
      <c r="ED3" s="93"/>
      <c r="EE3" s="93"/>
      <c r="EF3" s="93"/>
      <c r="EG3" s="93"/>
      <c r="EH3" s="93"/>
      <c r="EI3" s="93"/>
      <c r="EJ3" s="93"/>
      <c r="EK3" s="93"/>
      <c r="EL3" s="93"/>
      <c r="EM3" s="93"/>
      <c r="EN3" s="93"/>
      <c r="EO3" s="93"/>
      <c r="EP3" s="93"/>
      <c r="EQ3" s="93"/>
      <c r="ER3" s="93"/>
      <c r="ES3" s="93"/>
      <c r="ET3" s="93"/>
      <c r="EU3" s="93"/>
      <c r="EV3" s="93"/>
      <c r="EW3" s="93"/>
      <c r="EX3" s="93"/>
      <c r="EY3" s="93"/>
      <c r="EZ3" s="93"/>
      <c r="FA3" s="93"/>
      <c r="FB3" s="93"/>
      <c r="FC3" s="93"/>
      <c r="FD3" s="93"/>
      <c r="FE3" s="93"/>
      <c r="FF3" s="93"/>
      <c r="FG3" s="93"/>
      <c r="FH3" s="93"/>
      <c r="FI3" s="93"/>
      <c r="FJ3" s="93"/>
      <c r="FK3" s="93"/>
      <c r="FL3" s="93"/>
      <c r="FM3" s="93"/>
      <c r="FN3" s="93"/>
      <c r="FO3" s="93"/>
      <c r="FP3" s="93"/>
      <c r="FQ3" s="93"/>
      <c r="FR3" s="93"/>
      <c r="FS3" s="93"/>
      <c r="FT3" s="93"/>
      <c r="FU3" s="93"/>
      <c r="FV3" s="93"/>
      <c r="FW3" s="93"/>
      <c r="FX3" s="93"/>
      <c r="FY3" s="93"/>
      <c r="FZ3" s="93"/>
      <c r="GA3" s="93"/>
      <c r="GB3" s="93"/>
      <c r="GC3" s="93"/>
      <c r="GD3" s="93"/>
      <c r="GE3" s="93"/>
      <c r="GF3" s="93"/>
      <c r="GG3" s="93"/>
      <c r="GH3" s="93"/>
      <c r="GI3" s="93"/>
      <c r="GJ3" s="93"/>
      <c r="GK3" s="93"/>
      <c r="GL3" s="93"/>
      <c r="GM3" s="93"/>
      <c r="GN3" s="93"/>
    </row>
    <row r="4" spans="1:196" ht="15" x14ac:dyDescent="0.25">
      <c r="A4" s="57">
        <v>14911509</v>
      </c>
      <c r="B4" s="145">
        <v>825490790003</v>
      </c>
      <c r="C4" s="151" t="s">
        <v>243</v>
      </c>
      <c r="D4" s="152">
        <v>58509</v>
      </c>
      <c r="E4" s="152" t="s">
        <v>297</v>
      </c>
      <c r="F4" s="57" t="s">
        <v>136</v>
      </c>
      <c r="G4" s="57">
        <v>40</v>
      </c>
      <c r="H4" s="57">
        <v>22</v>
      </c>
      <c r="I4" s="57" t="s">
        <v>132</v>
      </c>
      <c r="J4" s="150">
        <v>35</v>
      </c>
      <c r="K4" s="57">
        <v>22</v>
      </c>
      <c r="L4" s="57" t="s">
        <v>140</v>
      </c>
      <c r="M4" s="57">
        <v>32</v>
      </c>
      <c r="N4" s="57">
        <v>22</v>
      </c>
      <c r="O4" s="57" t="s">
        <v>145</v>
      </c>
      <c r="P4" s="63">
        <v>35</v>
      </c>
      <c r="Q4" s="64">
        <v>22</v>
      </c>
      <c r="R4" s="65" t="s">
        <v>207</v>
      </c>
      <c r="S4" s="66">
        <v>45</v>
      </c>
      <c r="T4" s="67">
        <v>22</v>
      </c>
      <c r="U4" s="67" t="s">
        <v>217</v>
      </c>
      <c r="V4" s="57">
        <v>40</v>
      </c>
      <c r="W4" s="57">
        <v>22</v>
      </c>
      <c r="AA4" s="90"/>
      <c r="AB4" s="100"/>
      <c r="AC4" s="100"/>
      <c r="AD4" s="100"/>
      <c r="AE4" s="100"/>
      <c r="AF4" s="100"/>
      <c r="AG4" s="100"/>
      <c r="AH4" s="100"/>
      <c r="AI4" s="91"/>
      <c r="AJ4" s="91"/>
      <c r="AK4" s="91"/>
      <c r="AL4" s="91"/>
      <c r="AM4" s="91"/>
      <c r="AN4" s="91"/>
      <c r="AO4" s="91"/>
      <c r="AP4" s="91"/>
      <c r="AQ4" s="91"/>
      <c r="AR4" s="91"/>
      <c r="AS4" s="91"/>
      <c r="AT4" s="91"/>
      <c r="AU4" s="91"/>
      <c r="AV4" s="91"/>
      <c r="AW4" s="91"/>
      <c r="AX4" s="91"/>
      <c r="AY4" s="91"/>
      <c r="AZ4" s="91"/>
      <c r="BA4" s="91"/>
      <c r="BB4" s="91"/>
      <c r="BC4" s="91"/>
      <c r="BD4" s="91"/>
      <c r="BE4" s="91"/>
      <c r="BF4" s="91"/>
      <c r="BG4" s="91"/>
      <c r="BH4" s="91"/>
      <c r="BI4" s="91"/>
      <c r="BJ4" s="91"/>
      <c r="BK4" s="91"/>
      <c r="BL4" s="91"/>
      <c r="BM4" s="91"/>
      <c r="BN4" s="91"/>
      <c r="BO4" s="91"/>
      <c r="BP4" s="91"/>
      <c r="BQ4" s="91"/>
      <c r="BR4" s="91"/>
      <c r="BS4" s="91"/>
      <c r="BT4" s="91"/>
      <c r="BU4" s="91"/>
      <c r="BV4" s="91"/>
      <c r="BW4" s="91"/>
      <c r="BX4" s="91"/>
      <c r="BY4" s="91"/>
      <c r="BZ4" s="91"/>
      <c r="CA4" s="91"/>
      <c r="CB4" s="91"/>
      <c r="CC4" s="91"/>
      <c r="CD4" s="91"/>
      <c r="CE4" s="91"/>
      <c r="CF4" s="91"/>
      <c r="CG4" s="91"/>
      <c r="CH4" s="91"/>
      <c r="CI4" s="91"/>
      <c r="CJ4" s="91"/>
      <c r="CK4" s="91"/>
      <c r="CL4" s="91"/>
      <c r="CM4" s="91"/>
      <c r="CN4" s="91"/>
      <c r="CO4" s="91"/>
      <c r="CP4" s="91"/>
      <c r="CQ4" s="91"/>
      <c r="CR4" s="91"/>
      <c r="CS4" s="91"/>
      <c r="CT4" s="91"/>
      <c r="CU4" s="91"/>
      <c r="CV4" s="91"/>
      <c r="CW4" s="91"/>
      <c r="CX4" s="91"/>
      <c r="CY4" s="91"/>
      <c r="CZ4" s="91"/>
      <c r="DA4" s="91"/>
      <c r="DB4" s="91"/>
      <c r="DC4" s="91"/>
      <c r="DD4" s="91"/>
      <c r="DE4" s="91"/>
      <c r="DF4" s="91"/>
      <c r="DG4" s="91"/>
      <c r="DH4" s="91"/>
      <c r="DI4" s="91"/>
      <c r="DJ4" s="91"/>
      <c r="DK4" s="91"/>
      <c r="DL4" s="91"/>
      <c r="DM4" s="91"/>
      <c r="DN4" s="91"/>
      <c r="DO4" s="91"/>
      <c r="DP4" s="91"/>
      <c r="DQ4" s="91"/>
      <c r="DR4" s="91"/>
      <c r="DS4" s="91"/>
      <c r="DT4" s="91"/>
      <c r="DU4" s="91"/>
      <c r="DV4" s="91"/>
      <c r="DW4" s="91"/>
      <c r="DX4" s="91"/>
      <c r="DY4" s="91"/>
      <c r="DZ4" s="91"/>
      <c r="EA4" s="91"/>
      <c r="EB4" s="91"/>
      <c r="EC4" s="91"/>
      <c r="ED4" s="91"/>
      <c r="EE4" s="91"/>
      <c r="EF4" s="91"/>
      <c r="EG4" s="91"/>
      <c r="EH4" s="91"/>
      <c r="EI4" s="91"/>
      <c r="EJ4" s="91"/>
      <c r="EK4" s="91"/>
      <c r="EL4" s="91"/>
      <c r="EM4" s="91"/>
      <c r="EN4" s="91"/>
      <c r="EO4" s="91"/>
      <c r="EP4" s="91"/>
      <c r="EQ4" s="91"/>
      <c r="ER4" s="91"/>
      <c r="ES4" s="91"/>
      <c r="ET4" s="91"/>
      <c r="EU4" s="91"/>
      <c r="EV4" s="91"/>
      <c r="EW4" s="91"/>
      <c r="EX4" s="91"/>
      <c r="EY4" s="91"/>
      <c r="EZ4" s="91"/>
      <c r="FA4" s="91"/>
      <c r="FB4" s="91"/>
      <c r="FC4" s="91"/>
      <c r="FD4" s="91"/>
      <c r="FE4" s="91"/>
      <c r="FF4" s="91"/>
      <c r="FG4" s="91"/>
      <c r="FH4" s="91"/>
      <c r="FI4" s="91"/>
      <c r="FJ4" s="91"/>
      <c r="FK4" s="91"/>
      <c r="FL4" s="91"/>
      <c r="FM4" s="91"/>
      <c r="FN4" s="91"/>
      <c r="FO4" s="91"/>
      <c r="FP4" s="91"/>
      <c r="FQ4" s="91"/>
      <c r="FR4" s="91"/>
      <c r="FS4" s="91"/>
      <c r="FT4" s="91"/>
      <c r="FU4" s="91"/>
      <c r="FV4" s="91"/>
      <c r="FW4" s="91"/>
      <c r="FX4" s="91"/>
      <c r="FY4" s="91"/>
      <c r="FZ4" s="91"/>
      <c r="GA4" s="91"/>
      <c r="GB4" s="91"/>
      <c r="GC4" s="91"/>
      <c r="GD4" s="91"/>
      <c r="GE4" s="91"/>
      <c r="GF4" s="91"/>
      <c r="GG4" s="91"/>
      <c r="GH4" s="91"/>
      <c r="GI4" s="91"/>
      <c r="GJ4" s="91"/>
      <c r="GK4" s="91"/>
      <c r="GL4" s="91"/>
      <c r="GM4" s="91"/>
      <c r="GN4" s="91"/>
    </row>
    <row r="5" spans="1:196" ht="15" x14ac:dyDescent="0.25">
      <c r="A5" s="57">
        <v>14911510</v>
      </c>
      <c r="B5" s="145">
        <v>825490790004</v>
      </c>
      <c r="C5" s="151" t="s">
        <v>244</v>
      </c>
      <c r="D5" s="152">
        <v>59354</v>
      </c>
      <c r="E5" s="152" t="s">
        <v>298</v>
      </c>
      <c r="F5" s="57" t="s">
        <v>136</v>
      </c>
      <c r="G5" s="57">
        <v>30</v>
      </c>
      <c r="H5" s="57">
        <v>22</v>
      </c>
      <c r="I5" s="57" t="s">
        <v>132</v>
      </c>
      <c r="J5" s="150">
        <v>30</v>
      </c>
      <c r="K5" s="57">
        <v>22</v>
      </c>
      <c r="L5" s="57" t="s">
        <v>140</v>
      </c>
      <c r="M5" s="57">
        <v>59</v>
      </c>
      <c r="N5" s="57">
        <v>23</v>
      </c>
      <c r="O5" s="57" t="s">
        <v>145</v>
      </c>
      <c r="P5" s="63">
        <v>61</v>
      </c>
      <c r="Q5" s="64">
        <v>22</v>
      </c>
      <c r="R5" s="65" t="s">
        <v>207</v>
      </c>
      <c r="S5" s="66">
        <v>60</v>
      </c>
      <c r="T5" s="67">
        <v>19</v>
      </c>
      <c r="U5" s="67"/>
      <c r="X5" s="57" t="s">
        <v>142</v>
      </c>
      <c r="Y5" s="57">
        <v>50</v>
      </c>
      <c r="Z5" s="57">
        <v>23</v>
      </c>
      <c r="AA5" s="90"/>
      <c r="AB5" s="100"/>
      <c r="AC5" s="100"/>
      <c r="AD5" s="100"/>
      <c r="AE5" s="100"/>
      <c r="AF5" s="100"/>
      <c r="AG5" s="100"/>
      <c r="AH5" s="100"/>
      <c r="AI5" s="91"/>
      <c r="AJ5" s="91"/>
      <c r="AK5" s="91"/>
      <c r="AL5" s="91"/>
      <c r="AM5" s="91"/>
      <c r="AN5" s="91"/>
      <c r="AO5" s="91"/>
      <c r="AP5" s="91"/>
      <c r="AQ5" s="91"/>
      <c r="AR5" s="91"/>
      <c r="AS5" s="91"/>
      <c r="AT5" s="91"/>
      <c r="AU5" s="91"/>
      <c r="AV5" s="91"/>
      <c r="AW5" s="91"/>
      <c r="AX5" s="91"/>
      <c r="AY5" s="91"/>
      <c r="AZ5" s="91"/>
      <c r="BA5" s="91"/>
      <c r="BB5" s="91"/>
      <c r="BC5" s="91"/>
      <c r="BD5" s="91"/>
      <c r="BE5" s="91"/>
      <c r="BF5" s="91"/>
      <c r="BG5" s="91"/>
      <c r="BH5" s="91"/>
      <c r="BI5" s="91"/>
      <c r="BJ5" s="91"/>
      <c r="BK5" s="91"/>
      <c r="BL5" s="91"/>
      <c r="BM5" s="91"/>
      <c r="BN5" s="91"/>
      <c r="BO5" s="91"/>
      <c r="BP5" s="91"/>
      <c r="BQ5" s="91"/>
      <c r="BR5" s="91"/>
      <c r="BS5" s="91"/>
      <c r="BT5" s="91"/>
      <c r="BU5" s="91"/>
      <c r="BV5" s="91"/>
      <c r="BW5" s="91"/>
      <c r="BX5" s="91"/>
      <c r="BY5" s="91"/>
      <c r="BZ5" s="91"/>
      <c r="CA5" s="91"/>
      <c r="CB5" s="91"/>
      <c r="CC5" s="91"/>
      <c r="CD5" s="91"/>
      <c r="CE5" s="91"/>
      <c r="CF5" s="91"/>
      <c r="CG5" s="91"/>
      <c r="CH5" s="91"/>
      <c r="CI5" s="91"/>
      <c r="CJ5" s="91"/>
      <c r="CK5" s="91"/>
      <c r="CL5" s="91"/>
      <c r="CM5" s="91"/>
      <c r="CN5" s="91"/>
      <c r="CO5" s="91"/>
      <c r="CP5" s="91"/>
      <c r="CQ5" s="91"/>
      <c r="CR5" s="91"/>
      <c r="CS5" s="91"/>
      <c r="CT5" s="91"/>
      <c r="CU5" s="91"/>
      <c r="CV5" s="91"/>
      <c r="CW5" s="91"/>
      <c r="CX5" s="91"/>
      <c r="CY5" s="91"/>
      <c r="CZ5" s="91"/>
      <c r="DA5" s="91"/>
      <c r="DB5" s="91"/>
      <c r="DC5" s="91"/>
      <c r="DD5" s="91"/>
      <c r="DE5" s="91"/>
      <c r="DF5" s="91"/>
      <c r="DG5" s="91"/>
      <c r="DH5" s="91"/>
      <c r="DI5" s="91"/>
      <c r="DJ5" s="91"/>
      <c r="DK5" s="91"/>
      <c r="DL5" s="91"/>
      <c r="DM5" s="91"/>
      <c r="DN5" s="91"/>
      <c r="DO5" s="91"/>
      <c r="DP5" s="91"/>
      <c r="DQ5" s="91"/>
      <c r="DR5" s="91"/>
      <c r="DS5" s="91"/>
      <c r="DT5" s="91"/>
      <c r="DU5" s="91"/>
      <c r="DV5" s="91"/>
      <c r="DW5" s="91"/>
      <c r="DX5" s="91"/>
      <c r="DY5" s="91"/>
      <c r="DZ5" s="91"/>
      <c r="EA5" s="91"/>
      <c r="EB5" s="91"/>
      <c r="EC5" s="91"/>
      <c r="ED5" s="91"/>
      <c r="EE5" s="91"/>
      <c r="EF5" s="91"/>
      <c r="EG5" s="91"/>
      <c r="EH5" s="91"/>
      <c r="EI5" s="91"/>
      <c r="EJ5" s="91"/>
      <c r="EK5" s="91"/>
      <c r="EL5" s="91"/>
      <c r="EM5" s="91"/>
      <c r="EN5" s="91"/>
      <c r="EO5" s="91"/>
      <c r="EP5" s="91"/>
      <c r="EQ5" s="91"/>
      <c r="ER5" s="91"/>
      <c r="ES5" s="91"/>
      <c r="ET5" s="91"/>
      <c r="EU5" s="91"/>
      <c r="EV5" s="91"/>
      <c r="EW5" s="91"/>
      <c r="EX5" s="91"/>
      <c r="EY5" s="91"/>
      <c r="EZ5" s="91"/>
      <c r="FA5" s="91"/>
      <c r="FB5" s="91"/>
      <c r="FC5" s="91"/>
      <c r="FD5" s="91"/>
      <c r="FE5" s="91"/>
      <c r="FF5" s="91"/>
      <c r="FG5" s="91"/>
      <c r="FH5" s="91"/>
      <c r="FI5" s="91"/>
      <c r="FJ5" s="91"/>
      <c r="FK5" s="91"/>
      <c r="FL5" s="91"/>
      <c r="FM5" s="91"/>
      <c r="FN5" s="91"/>
      <c r="FO5" s="91"/>
      <c r="FP5" s="91"/>
      <c r="FQ5" s="91"/>
      <c r="FR5" s="91"/>
      <c r="FS5" s="91"/>
      <c r="FT5" s="91"/>
      <c r="FU5" s="91"/>
      <c r="FV5" s="91"/>
      <c r="FW5" s="91"/>
      <c r="FX5" s="91"/>
      <c r="FY5" s="91"/>
      <c r="FZ5" s="91"/>
      <c r="GA5" s="91"/>
      <c r="GB5" s="91"/>
      <c r="GC5" s="91"/>
      <c r="GD5" s="91"/>
      <c r="GE5" s="91"/>
      <c r="GF5" s="91"/>
      <c r="GG5" s="91"/>
      <c r="GH5" s="91"/>
      <c r="GI5" s="91"/>
      <c r="GJ5" s="91"/>
      <c r="GK5" s="91"/>
      <c r="GL5" s="91"/>
      <c r="GM5" s="91"/>
      <c r="GN5" s="91"/>
    </row>
    <row r="6" spans="1:196" ht="15" x14ac:dyDescent="0.25">
      <c r="A6" s="57">
        <v>14911511</v>
      </c>
      <c r="B6" s="145">
        <v>825490790005</v>
      </c>
      <c r="C6" s="151" t="s">
        <v>245</v>
      </c>
      <c r="D6" s="152">
        <v>59964</v>
      </c>
      <c r="E6" s="152" t="s">
        <v>299</v>
      </c>
      <c r="F6" s="57" t="s">
        <v>136</v>
      </c>
      <c r="G6" s="57">
        <v>33</v>
      </c>
      <c r="H6" s="57">
        <v>21</v>
      </c>
      <c r="I6" s="57" t="s">
        <v>132</v>
      </c>
      <c r="J6" s="150">
        <v>30</v>
      </c>
      <c r="K6" s="57">
        <v>21</v>
      </c>
      <c r="L6" s="57" t="s">
        <v>140</v>
      </c>
      <c r="M6" s="57">
        <v>54</v>
      </c>
      <c r="N6" s="57">
        <v>23</v>
      </c>
      <c r="O6" s="57" t="s">
        <v>144</v>
      </c>
      <c r="P6" s="63">
        <v>43</v>
      </c>
      <c r="Q6" s="64">
        <v>21</v>
      </c>
      <c r="R6" s="65" t="s">
        <v>209</v>
      </c>
      <c r="S6" s="66">
        <v>44</v>
      </c>
      <c r="T6" s="67">
        <v>19</v>
      </c>
      <c r="U6" s="67" t="s">
        <v>214</v>
      </c>
      <c r="V6" s="57">
        <v>42</v>
      </c>
      <c r="W6" s="57">
        <v>21</v>
      </c>
      <c r="AA6" s="90"/>
      <c r="AB6" s="100"/>
      <c r="AC6" s="100"/>
      <c r="AD6" s="100"/>
      <c r="AE6" s="100"/>
      <c r="AF6" s="100"/>
      <c r="AG6" s="100"/>
      <c r="AH6" s="100"/>
      <c r="AI6" s="91"/>
      <c r="AJ6" s="91"/>
      <c r="AK6" s="91"/>
      <c r="AL6" s="91"/>
      <c r="AM6" s="91"/>
      <c r="AN6" s="91"/>
      <c r="AO6" s="91"/>
      <c r="AP6" s="91"/>
      <c r="AQ6" s="91"/>
      <c r="AR6" s="91"/>
      <c r="AS6" s="91"/>
      <c r="AT6" s="91"/>
      <c r="AU6" s="91"/>
      <c r="AV6" s="91"/>
      <c r="AW6" s="91"/>
      <c r="AX6" s="91"/>
      <c r="AY6" s="91"/>
      <c r="AZ6" s="91"/>
      <c r="BA6" s="91"/>
      <c r="BB6" s="91"/>
      <c r="BC6" s="91"/>
      <c r="BD6" s="91"/>
      <c r="BE6" s="91"/>
      <c r="BF6" s="91"/>
      <c r="BG6" s="91"/>
      <c r="BH6" s="91"/>
      <c r="BI6" s="91"/>
      <c r="BJ6" s="91"/>
      <c r="BK6" s="91"/>
      <c r="BL6" s="91"/>
      <c r="BM6" s="91"/>
      <c r="BN6" s="91"/>
      <c r="BO6" s="91"/>
      <c r="BP6" s="91"/>
      <c r="BQ6" s="91"/>
      <c r="BR6" s="91"/>
      <c r="BS6" s="91"/>
      <c r="BT6" s="91"/>
      <c r="BU6" s="91"/>
      <c r="BV6" s="91"/>
      <c r="BW6" s="91"/>
      <c r="BX6" s="91"/>
      <c r="BY6" s="91"/>
      <c r="BZ6" s="91"/>
      <c r="CA6" s="91"/>
      <c r="CB6" s="91"/>
      <c r="CC6" s="91"/>
      <c r="CD6" s="91"/>
      <c r="CE6" s="91"/>
      <c r="CF6" s="91"/>
      <c r="CG6" s="91"/>
      <c r="CH6" s="91"/>
      <c r="CI6" s="91"/>
      <c r="CJ6" s="91"/>
      <c r="CK6" s="91"/>
      <c r="CL6" s="91"/>
      <c r="CM6" s="91"/>
      <c r="CN6" s="91"/>
      <c r="CO6" s="91"/>
      <c r="CP6" s="91"/>
      <c r="CQ6" s="91"/>
      <c r="CR6" s="91"/>
      <c r="CS6" s="91"/>
      <c r="CT6" s="91"/>
      <c r="CU6" s="91"/>
      <c r="CV6" s="91"/>
      <c r="CW6" s="91"/>
      <c r="CX6" s="91"/>
      <c r="CY6" s="91"/>
      <c r="CZ6" s="91"/>
      <c r="DA6" s="91"/>
      <c r="DB6" s="91"/>
      <c r="DC6" s="91"/>
      <c r="DD6" s="91"/>
      <c r="DE6" s="91"/>
      <c r="DF6" s="91"/>
      <c r="DG6" s="91"/>
      <c r="DH6" s="91"/>
      <c r="DI6" s="91"/>
      <c r="DJ6" s="91"/>
      <c r="DK6" s="91"/>
      <c r="DL6" s="91"/>
      <c r="DM6" s="91"/>
      <c r="DN6" s="91"/>
      <c r="DO6" s="91"/>
      <c r="DP6" s="91"/>
      <c r="DQ6" s="91"/>
      <c r="DR6" s="91"/>
      <c r="DS6" s="91"/>
      <c r="DT6" s="91"/>
      <c r="DU6" s="91"/>
      <c r="DV6" s="91"/>
      <c r="DW6" s="91"/>
      <c r="DX6" s="91"/>
      <c r="DY6" s="91"/>
      <c r="DZ6" s="91"/>
      <c r="EA6" s="91"/>
      <c r="EB6" s="91"/>
      <c r="EC6" s="91"/>
      <c r="ED6" s="91"/>
      <c r="EE6" s="91"/>
      <c r="EF6" s="91"/>
      <c r="EG6" s="91"/>
      <c r="EH6" s="91"/>
      <c r="EI6" s="91"/>
      <c r="EJ6" s="91"/>
      <c r="EK6" s="91"/>
      <c r="EL6" s="91"/>
      <c r="EM6" s="91"/>
      <c r="EN6" s="91"/>
      <c r="EO6" s="91"/>
      <c r="EP6" s="91"/>
      <c r="EQ6" s="91"/>
      <c r="ER6" s="91"/>
      <c r="ES6" s="91"/>
      <c r="ET6" s="91"/>
      <c r="EU6" s="91"/>
      <c r="EV6" s="91"/>
      <c r="EW6" s="91"/>
      <c r="EX6" s="91"/>
      <c r="EY6" s="91"/>
      <c r="EZ6" s="91"/>
      <c r="FA6" s="91"/>
      <c r="FB6" s="91"/>
      <c r="FC6" s="91"/>
      <c r="FD6" s="91"/>
      <c r="FE6" s="91"/>
      <c r="FF6" s="91"/>
      <c r="FG6" s="91"/>
      <c r="FH6" s="91"/>
      <c r="FI6" s="91"/>
      <c r="FJ6" s="91"/>
      <c r="FK6" s="91"/>
      <c r="FL6" s="91"/>
      <c r="FM6" s="91"/>
      <c r="FN6" s="91"/>
      <c r="FO6" s="91"/>
      <c r="FP6" s="91"/>
      <c r="FQ6" s="91"/>
      <c r="FR6" s="91"/>
      <c r="FS6" s="91"/>
      <c r="FT6" s="91"/>
      <c r="FU6" s="91"/>
      <c r="FV6" s="91"/>
      <c r="FW6" s="91"/>
      <c r="FX6" s="91"/>
      <c r="FY6" s="91"/>
      <c r="FZ6" s="91"/>
      <c r="GA6" s="91"/>
      <c r="GB6" s="91"/>
      <c r="GC6" s="91"/>
      <c r="GD6" s="91"/>
      <c r="GE6" s="91"/>
      <c r="GF6" s="91"/>
      <c r="GG6" s="91"/>
      <c r="GH6" s="91"/>
      <c r="GI6" s="91"/>
      <c r="GJ6" s="91"/>
      <c r="GK6" s="91"/>
      <c r="GL6" s="91"/>
      <c r="GM6" s="91"/>
      <c r="GN6" s="91"/>
    </row>
    <row r="7" spans="1:196" ht="15" x14ac:dyDescent="0.25">
      <c r="A7" s="57">
        <v>14911512</v>
      </c>
      <c r="B7" s="145">
        <v>825490790006</v>
      </c>
      <c r="C7" s="151" t="s">
        <v>246</v>
      </c>
      <c r="D7" s="152">
        <v>59115</v>
      </c>
      <c r="E7" s="152" t="s">
        <v>300</v>
      </c>
      <c r="F7" s="57" t="s">
        <v>136</v>
      </c>
      <c r="G7" s="57">
        <v>22</v>
      </c>
      <c r="H7" s="57">
        <v>21</v>
      </c>
      <c r="I7" s="57" t="s">
        <v>132</v>
      </c>
      <c r="J7" s="150">
        <v>27</v>
      </c>
      <c r="K7" s="57">
        <v>21</v>
      </c>
      <c r="L7" s="57" t="s">
        <v>140</v>
      </c>
      <c r="M7" s="57">
        <v>37</v>
      </c>
      <c r="N7" s="57">
        <v>21</v>
      </c>
      <c r="O7" s="57" t="s">
        <v>145</v>
      </c>
      <c r="P7" s="63">
        <v>45</v>
      </c>
      <c r="Q7" s="64">
        <v>21</v>
      </c>
      <c r="R7" s="65" t="s">
        <v>207</v>
      </c>
      <c r="S7" s="66">
        <v>49</v>
      </c>
      <c r="T7" s="67">
        <v>25</v>
      </c>
      <c r="U7" s="67" t="s">
        <v>217</v>
      </c>
      <c r="V7" s="57">
        <v>42</v>
      </c>
      <c r="W7" s="57">
        <v>23</v>
      </c>
      <c r="AA7" s="92"/>
      <c r="AB7" s="23"/>
      <c r="AC7" s="23"/>
      <c r="AD7" s="23"/>
      <c r="AE7" s="23"/>
      <c r="AF7" s="23"/>
      <c r="AG7" s="23"/>
      <c r="AH7" s="23"/>
      <c r="AI7" s="93"/>
      <c r="AJ7" s="93"/>
      <c r="AK7" s="93"/>
      <c r="AL7" s="93"/>
      <c r="AM7" s="93"/>
      <c r="AN7" s="93"/>
      <c r="AO7" s="93"/>
      <c r="AP7" s="93"/>
      <c r="AQ7" s="93"/>
      <c r="AR7" s="93"/>
      <c r="AS7" s="93"/>
      <c r="AT7" s="93"/>
      <c r="AU7" s="93"/>
      <c r="AV7" s="93"/>
      <c r="AW7" s="93"/>
      <c r="AX7" s="93"/>
      <c r="AY7" s="93"/>
      <c r="AZ7" s="93"/>
      <c r="BA7" s="93"/>
      <c r="BB7" s="93"/>
      <c r="BC7" s="93"/>
      <c r="BD7" s="93"/>
      <c r="BE7" s="93"/>
      <c r="BF7" s="93"/>
      <c r="BG7" s="93"/>
      <c r="BH7" s="93"/>
      <c r="BI7" s="93"/>
      <c r="BJ7" s="93"/>
      <c r="BK7" s="93"/>
      <c r="BL7" s="93"/>
      <c r="BM7" s="93"/>
      <c r="BN7" s="93"/>
      <c r="BO7" s="93"/>
      <c r="BP7" s="93"/>
      <c r="BQ7" s="93"/>
      <c r="BR7" s="93"/>
      <c r="BS7" s="93"/>
      <c r="BT7" s="93"/>
      <c r="BU7" s="93"/>
      <c r="BV7" s="93"/>
      <c r="BW7" s="93"/>
      <c r="BX7" s="93"/>
      <c r="BY7" s="93"/>
      <c r="BZ7" s="93"/>
      <c r="CA7" s="93"/>
      <c r="CB7" s="93"/>
      <c r="CC7" s="93"/>
      <c r="CD7" s="93"/>
      <c r="CE7" s="93"/>
      <c r="CF7" s="93"/>
      <c r="CG7" s="93"/>
      <c r="CH7" s="93"/>
      <c r="CI7" s="93"/>
      <c r="CJ7" s="93"/>
      <c r="CK7" s="93"/>
      <c r="CL7" s="93"/>
      <c r="CM7" s="93"/>
      <c r="CN7" s="93"/>
      <c r="CO7" s="93"/>
      <c r="CP7" s="93"/>
      <c r="CQ7" s="93"/>
      <c r="CR7" s="93"/>
      <c r="CS7" s="93"/>
      <c r="CT7" s="93"/>
      <c r="CU7" s="93"/>
      <c r="CV7" s="93"/>
      <c r="CW7" s="93"/>
      <c r="CX7" s="93"/>
      <c r="CY7" s="93"/>
      <c r="CZ7" s="93"/>
      <c r="DA7" s="93"/>
      <c r="DB7" s="93"/>
      <c r="DC7" s="93"/>
      <c r="DD7" s="93"/>
      <c r="DE7" s="93"/>
      <c r="DF7" s="93"/>
      <c r="DG7" s="93"/>
      <c r="DH7" s="93"/>
      <c r="DI7" s="93"/>
      <c r="DJ7" s="93"/>
      <c r="DK7" s="93"/>
      <c r="DL7" s="93"/>
      <c r="DM7" s="93"/>
      <c r="DN7" s="93"/>
      <c r="DO7" s="93"/>
      <c r="DP7" s="93"/>
      <c r="DQ7" s="93"/>
      <c r="DR7" s="93"/>
      <c r="DS7" s="93"/>
      <c r="DT7" s="93"/>
      <c r="DU7" s="93"/>
      <c r="DV7" s="93"/>
      <c r="DW7" s="93"/>
      <c r="DX7" s="93"/>
      <c r="DY7" s="93"/>
      <c r="DZ7" s="93"/>
      <c r="EA7" s="93"/>
      <c r="EB7" s="93"/>
      <c r="EC7" s="93"/>
      <c r="ED7" s="93"/>
      <c r="EE7" s="93"/>
      <c r="EF7" s="93"/>
      <c r="EG7" s="93"/>
      <c r="EH7" s="93"/>
      <c r="EI7" s="93"/>
      <c r="EJ7" s="93"/>
      <c r="EK7" s="93"/>
      <c r="EL7" s="93"/>
      <c r="EM7" s="93"/>
      <c r="EN7" s="93"/>
      <c r="EO7" s="93"/>
      <c r="EP7" s="93"/>
      <c r="EQ7" s="93"/>
      <c r="ER7" s="93"/>
      <c r="ES7" s="93"/>
      <c r="ET7" s="93"/>
      <c r="EU7" s="93"/>
      <c r="EV7" s="93"/>
      <c r="EW7" s="93"/>
      <c r="EX7" s="93"/>
      <c r="EY7" s="93"/>
      <c r="EZ7" s="93"/>
      <c r="FA7" s="93"/>
      <c r="FB7" s="93"/>
      <c r="FC7" s="93"/>
      <c r="FD7" s="93"/>
      <c r="FE7" s="93"/>
      <c r="FF7" s="93"/>
      <c r="FG7" s="93"/>
      <c r="FH7" s="93"/>
      <c r="FI7" s="93"/>
      <c r="FJ7" s="93"/>
      <c r="FK7" s="93"/>
      <c r="FL7" s="93"/>
      <c r="FM7" s="93"/>
      <c r="FN7" s="93"/>
      <c r="FO7" s="93"/>
      <c r="FP7" s="93"/>
      <c r="FQ7" s="93"/>
      <c r="FR7" s="93"/>
      <c r="FS7" s="93"/>
      <c r="FT7" s="93"/>
      <c r="FU7" s="93"/>
      <c r="FV7" s="93"/>
      <c r="FW7" s="93"/>
      <c r="FX7" s="93"/>
      <c r="FY7" s="93"/>
      <c r="FZ7" s="93"/>
      <c r="GA7" s="93"/>
      <c r="GB7" s="93"/>
      <c r="GC7" s="93"/>
      <c r="GD7" s="93"/>
      <c r="GE7" s="93"/>
      <c r="GF7" s="93"/>
      <c r="GG7" s="93"/>
      <c r="GH7" s="93"/>
      <c r="GI7" s="93"/>
      <c r="GJ7" s="93"/>
      <c r="GK7" s="93"/>
      <c r="GL7" s="93"/>
      <c r="GM7" s="93"/>
      <c r="GN7" s="93"/>
    </row>
    <row r="8" spans="1:196" ht="15" x14ac:dyDescent="0.25">
      <c r="A8" s="57">
        <v>14911513</v>
      </c>
      <c r="B8" s="145">
        <v>825490790007</v>
      </c>
      <c r="C8" s="151" t="s">
        <v>247</v>
      </c>
      <c r="D8" s="152">
        <v>53810</v>
      </c>
      <c r="E8" s="152">
        <v>33215</v>
      </c>
      <c r="F8" s="57" t="s">
        <v>136</v>
      </c>
      <c r="G8" s="57">
        <v>0</v>
      </c>
      <c r="H8" s="57">
        <v>0</v>
      </c>
      <c r="I8" s="57" t="s">
        <v>132</v>
      </c>
      <c r="J8" s="150">
        <v>0</v>
      </c>
      <c r="K8" s="57">
        <v>0</v>
      </c>
      <c r="L8" s="57" t="s">
        <v>140</v>
      </c>
      <c r="M8" s="57">
        <v>0</v>
      </c>
      <c r="P8" s="63">
        <v>0</v>
      </c>
      <c r="Q8" s="64">
        <v>0</v>
      </c>
      <c r="S8" s="66">
        <v>0</v>
      </c>
      <c r="T8" s="67">
        <v>0</v>
      </c>
      <c r="U8" s="67"/>
      <c r="V8" s="57">
        <v>0</v>
      </c>
      <c r="W8" s="57">
        <v>0</v>
      </c>
      <c r="AA8" s="90"/>
      <c r="AB8" s="100"/>
      <c r="AC8" s="100"/>
      <c r="AD8" s="100"/>
      <c r="AE8" s="100"/>
      <c r="AF8" s="100"/>
      <c r="AG8" s="100"/>
      <c r="AH8" s="100"/>
      <c r="AI8" s="91"/>
      <c r="AJ8" s="91"/>
      <c r="AK8" s="91"/>
      <c r="AL8" s="91"/>
      <c r="AM8" s="91"/>
      <c r="AN8" s="91"/>
      <c r="AO8" s="91"/>
      <c r="AP8" s="91"/>
      <c r="AQ8" s="91"/>
      <c r="AR8" s="91"/>
      <c r="AS8" s="91"/>
      <c r="AT8" s="91"/>
      <c r="AU8" s="91"/>
      <c r="AV8" s="91"/>
      <c r="AW8" s="91"/>
      <c r="AX8" s="91"/>
      <c r="AY8" s="91"/>
      <c r="AZ8" s="91"/>
      <c r="BA8" s="91"/>
      <c r="BB8" s="91"/>
      <c r="BC8" s="91"/>
      <c r="BD8" s="91"/>
      <c r="BE8" s="91"/>
      <c r="BF8" s="91"/>
      <c r="BG8" s="91"/>
      <c r="BH8" s="91"/>
      <c r="BI8" s="91"/>
      <c r="BJ8" s="91"/>
      <c r="BK8" s="91"/>
      <c r="BL8" s="91"/>
      <c r="BM8" s="91"/>
      <c r="BN8" s="91"/>
      <c r="BO8" s="91"/>
      <c r="BP8" s="91"/>
      <c r="BQ8" s="91"/>
      <c r="BR8" s="91"/>
      <c r="BS8" s="91"/>
      <c r="BT8" s="91"/>
      <c r="BU8" s="91"/>
      <c r="BV8" s="91"/>
      <c r="BW8" s="91"/>
      <c r="BX8" s="91"/>
      <c r="BY8" s="91"/>
      <c r="BZ8" s="91"/>
      <c r="CA8" s="91"/>
      <c r="CB8" s="91"/>
      <c r="CC8" s="91"/>
      <c r="CD8" s="91"/>
      <c r="CE8" s="91"/>
      <c r="CF8" s="91"/>
      <c r="CG8" s="91"/>
      <c r="CH8" s="91"/>
      <c r="CI8" s="91"/>
      <c r="CJ8" s="91"/>
      <c r="CK8" s="91"/>
      <c r="CL8" s="91"/>
      <c r="CM8" s="91"/>
      <c r="CN8" s="91"/>
      <c r="CO8" s="91"/>
      <c r="CP8" s="91"/>
      <c r="CQ8" s="91"/>
      <c r="CR8" s="91"/>
      <c r="CS8" s="91"/>
      <c r="CT8" s="91"/>
      <c r="CU8" s="91"/>
      <c r="CV8" s="91"/>
      <c r="CW8" s="91"/>
      <c r="CX8" s="91"/>
      <c r="CY8" s="91"/>
      <c r="CZ8" s="91"/>
      <c r="DA8" s="91"/>
      <c r="DB8" s="91"/>
      <c r="DC8" s="91"/>
      <c r="DD8" s="91"/>
      <c r="DE8" s="91"/>
      <c r="DF8" s="91"/>
      <c r="DG8" s="91"/>
      <c r="DH8" s="91"/>
      <c r="DI8" s="91"/>
      <c r="DJ8" s="91"/>
      <c r="DK8" s="91"/>
      <c r="DL8" s="91"/>
      <c r="DM8" s="91"/>
      <c r="DN8" s="91"/>
      <c r="DO8" s="91"/>
      <c r="DP8" s="91"/>
      <c r="DQ8" s="91"/>
      <c r="DR8" s="91"/>
      <c r="DS8" s="91"/>
      <c r="DT8" s="91"/>
      <c r="DU8" s="91"/>
      <c r="DV8" s="91"/>
      <c r="DW8" s="91"/>
      <c r="DX8" s="91"/>
      <c r="DY8" s="91"/>
      <c r="DZ8" s="91"/>
      <c r="EA8" s="91"/>
      <c r="EB8" s="91"/>
      <c r="EC8" s="91"/>
      <c r="ED8" s="91"/>
      <c r="EE8" s="91"/>
      <c r="EF8" s="91"/>
      <c r="EG8" s="91"/>
      <c r="EH8" s="91"/>
      <c r="EI8" s="91"/>
      <c r="EJ8" s="91"/>
      <c r="EK8" s="91"/>
      <c r="EL8" s="91"/>
      <c r="EM8" s="91"/>
      <c r="EN8" s="91"/>
      <c r="EO8" s="91"/>
      <c r="EP8" s="91"/>
      <c r="EQ8" s="91"/>
      <c r="ER8" s="91"/>
      <c r="ES8" s="91"/>
      <c r="ET8" s="91"/>
      <c r="EU8" s="91"/>
      <c r="EV8" s="91"/>
      <c r="EW8" s="91"/>
      <c r="EX8" s="91"/>
      <c r="EY8" s="91"/>
      <c r="EZ8" s="91"/>
      <c r="FA8" s="91"/>
      <c r="FB8" s="91"/>
      <c r="FC8" s="91"/>
      <c r="FD8" s="91"/>
      <c r="FE8" s="91"/>
      <c r="FF8" s="91"/>
      <c r="FG8" s="91"/>
      <c r="FH8" s="91"/>
      <c r="FI8" s="91"/>
      <c r="FJ8" s="91"/>
      <c r="FK8" s="91"/>
      <c r="FL8" s="91"/>
      <c r="FM8" s="91"/>
      <c r="FN8" s="91"/>
      <c r="FO8" s="91"/>
      <c r="FP8" s="91"/>
      <c r="FQ8" s="91"/>
      <c r="FR8" s="91"/>
      <c r="FS8" s="91"/>
      <c r="FT8" s="91"/>
      <c r="FU8" s="91"/>
      <c r="FV8" s="91"/>
      <c r="FW8" s="91"/>
      <c r="FX8" s="91"/>
      <c r="FY8" s="91"/>
      <c r="FZ8" s="91"/>
      <c r="GA8" s="91"/>
      <c r="GB8" s="91"/>
      <c r="GC8" s="91"/>
      <c r="GD8" s="91"/>
      <c r="GE8" s="91"/>
      <c r="GF8" s="91"/>
      <c r="GG8" s="91"/>
      <c r="GH8" s="91"/>
      <c r="GI8" s="91"/>
      <c r="GJ8" s="91"/>
      <c r="GK8" s="91"/>
      <c r="GL8" s="91"/>
      <c r="GM8" s="91"/>
      <c r="GN8" s="91"/>
    </row>
    <row r="9" spans="1:196" ht="15" x14ac:dyDescent="0.25">
      <c r="A9" s="57">
        <v>14911514</v>
      </c>
      <c r="B9" s="145">
        <v>825490790008</v>
      </c>
      <c r="C9" s="151" t="s">
        <v>248</v>
      </c>
      <c r="D9" s="152">
        <v>59514</v>
      </c>
      <c r="E9" s="152" t="s">
        <v>301</v>
      </c>
      <c r="F9" s="57" t="s">
        <v>136</v>
      </c>
      <c r="G9" s="57">
        <v>0</v>
      </c>
      <c r="H9" s="57">
        <v>0</v>
      </c>
      <c r="I9" s="57" t="s">
        <v>132</v>
      </c>
      <c r="J9" s="150">
        <v>0</v>
      </c>
      <c r="K9" s="57">
        <v>0</v>
      </c>
      <c r="L9" s="57" t="s">
        <v>140</v>
      </c>
      <c r="M9" s="57">
        <v>0</v>
      </c>
      <c r="P9" s="63">
        <v>0</v>
      </c>
      <c r="Q9" s="64">
        <v>0</v>
      </c>
      <c r="S9" s="66">
        <v>0</v>
      </c>
      <c r="T9" s="67">
        <v>0</v>
      </c>
      <c r="U9" s="67"/>
      <c r="V9" s="57">
        <v>0</v>
      </c>
      <c r="W9" s="57">
        <v>0</v>
      </c>
      <c r="AA9" s="90"/>
      <c r="AB9" s="100"/>
      <c r="AC9" s="100"/>
      <c r="AD9" s="100"/>
      <c r="AE9" s="100"/>
      <c r="AF9" s="100"/>
      <c r="AG9" s="100"/>
      <c r="AH9" s="100"/>
      <c r="AI9" s="91"/>
      <c r="AJ9" s="91"/>
      <c r="AK9" s="91"/>
      <c r="AL9" s="91"/>
      <c r="AM9" s="91"/>
      <c r="AN9" s="91"/>
      <c r="AO9" s="91"/>
      <c r="AP9" s="91"/>
      <c r="AQ9" s="91"/>
      <c r="AR9" s="91"/>
      <c r="AS9" s="91"/>
      <c r="AT9" s="91"/>
      <c r="AU9" s="91"/>
      <c r="AV9" s="91"/>
      <c r="AW9" s="91"/>
      <c r="AX9" s="91"/>
      <c r="AY9" s="91"/>
      <c r="AZ9" s="91"/>
      <c r="BA9" s="91"/>
      <c r="BB9" s="91"/>
      <c r="BC9" s="91"/>
      <c r="BD9" s="91"/>
      <c r="BE9" s="91"/>
      <c r="BF9" s="91"/>
      <c r="BG9" s="91"/>
      <c r="BH9" s="91"/>
      <c r="BI9" s="91"/>
      <c r="BJ9" s="91"/>
      <c r="BK9" s="91"/>
      <c r="BL9" s="91"/>
      <c r="BM9" s="91"/>
      <c r="BN9" s="91"/>
      <c r="BO9" s="91"/>
      <c r="BP9" s="91"/>
      <c r="BQ9" s="91"/>
      <c r="BR9" s="91"/>
      <c r="BS9" s="91"/>
      <c r="BT9" s="91"/>
      <c r="BU9" s="91"/>
      <c r="BV9" s="91"/>
      <c r="BW9" s="91"/>
      <c r="BX9" s="91"/>
      <c r="BY9" s="91"/>
      <c r="BZ9" s="91"/>
      <c r="CA9" s="91"/>
      <c r="CB9" s="91"/>
      <c r="CC9" s="91"/>
      <c r="CD9" s="91"/>
      <c r="CE9" s="91"/>
      <c r="CF9" s="91"/>
      <c r="CG9" s="91"/>
      <c r="CH9" s="91"/>
      <c r="CI9" s="91"/>
      <c r="CJ9" s="91"/>
      <c r="CK9" s="91"/>
      <c r="CL9" s="91"/>
      <c r="CM9" s="91"/>
      <c r="CN9" s="91"/>
      <c r="CO9" s="91"/>
      <c r="CP9" s="91"/>
      <c r="CQ9" s="91"/>
      <c r="CR9" s="91"/>
      <c r="CS9" s="91"/>
      <c r="CT9" s="91"/>
      <c r="CU9" s="91"/>
      <c r="CV9" s="91"/>
      <c r="CW9" s="91"/>
      <c r="CX9" s="91"/>
      <c r="CY9" s="91"/>
      <c r="CZ9" s="91"/>
      <c r="DA9" s="91"/>
      <c r="DB9" s="91"/>
      <c r="DC9" s="91"/>
      <c r="DD9" s="91"/>
      <c r="DE9" s="91"/>
      <c r="DF9" s="91"/>
      <c r="DG9" s="91"/>
      <c r="DH9" s="91"/>
      <c r="DI9" s="91"/>
      <c r="DJ9" s="91"/>
      <c r="DK9" s="91"/>
      <c r="DL9" s="91"/>
      <c r="DM9" s="91"/>
      <c r="DN9" s="91"/>
      <c r="DO9" s="91"/>
      <c r="DP9" s="91"/>
      <c r="DQ9" s="91"/>
      <c r="DR9" s="91"/>
      <c r="DS9" s="91"/>
      <c r="DT9" s="91"/>
      <c r="DU9" s="91"/>
      <c r="DV9" s="91"/>
      <c r="DW9" s="91"/>
      <c r="DX9" s="91"/>
      <c r="DY9" s="91"/>
      <c r="DZ9" s="91"/>
      <c r="EA9" s="91"/>
      <c r="EB9" s="91"/>
      <c r="EC9" s="91"/>
      <c r="ED9" s="91"/>
      <c r="EE9" s="91"/>
      <c r="EF9" s="91"/>
      <c r="EG9" s="91"/>
      <c r="EH9" s="91"/>
      <c r="EI9" s="91"/>
      <c r="EJ9" s="91"/>
      <c r="EK9" s="91"/>
      <c r="EL9" s="91"/>
      <c r="EM9" s="91"/>
      <c r="EN9" s="91"/>
      <c r="EO9" s="91"/>
      <c r="EP9" s="91"/>
      <c r="EQ9" s="91"/>
      <c r="ER9" s="91"/>
      <c r="ES9" s="91"/>
      <c r="ET9" s="91"/>
      <c r="EU9" s="91"/>
      <c r="EV9" s="91"/>
      <c r="EW9" s="91"/>
      <c r="EX9" s="91"/>
      <c r="EY9" s="91"/>
      <c r="EZ9" s="91"/>
      <c r="FA9" s="91"/>
      <c r="FB9" s="91"/>
      <c r="FC9" s="91"/>
      <c r="FD9" s="91"/>
      <c r="FE9" s="91"/>
      <c r="FF9" s="91"/>
      <c r="FG9" s="91"/>
      <c r="FH9" s="91"/>
      <c r="FI9" s="91"/>
      <c r="FJ9" s="91"/>
      <c r="FK9" s="91"/>
      <c r="FL9" s="91"/>
      <c r="FM9" s="91"/>
      <c r="FN9" s="91"/>
      <c r="FO9" s="91"/>
      <c r="FP9" s="91"/>
      <c r="FQ9" s="91"/>
      <c r="FR9" s="91"/>
      <c r="FS9" s="91"/>
      <c r="FT9" s="91"/>
      <c r="FU9" s="91"/>
      <c r="FV9" s="91"/>
      <c r="FW9" s="91"/>
      <c r="FX9" s="91"/>
      <c r="FY9" s="91"/>
      <c r="FZ9" s="91"/>
      <c r="GA9" s="91"/>
      <c r="GB9" s="91"/>
      <c r="GC9" s="91"/>
      <c r="GD9" s="91"/>
      <c r="GE9" s="91"/>
      <c r="GF9" s="91"/>
      <c r="GG9" s="91"/>
      <c r="GH9" s="91"/>
      <c r="GI9" s="91"/>
      <c r="GJ9" s="91"/>
      <c r="GK9" s="91"/>
      <c r="GL9" s="91"/>
      <c r="GM9" s="91"/>
      <c r="GN9" s="91"/>
    </row>
    <row r="10" spans="1:196" ht="15" x14ac:dyDescent="0.25">
      <c r="A10" s="57">
        <v>14911515</v>
      </c>
      <c r="B10" s="145">
        <v>825490790009</v>
      </c>
      <c r="C10" s="151" t="s">
        <v>249</v>
      </c>
      <c r="D10" s="152">
        <v>59666</v>
      </c>
      <c r="E10" s="152" t="s">
        <v>302</v>
      </c>
      <c r="F10" s="57" t="s">
        <v>136</v>
      </c>
      <c r="G10" s="57">
        <v>33</v>
      </c>
      <c r="H10" s="57">
        <v>21</v>
      </c>
      <c r="I10" s="57" t="s">
        <v>132</v>
      </c>
      <c r="J10" s="150">
        <v>27</v>
      </c>
      <c r="K10" s="57">
        <v>21</v>
      </c>
      <c r="L10" s="57" t="s">
        <v>140</v>
      </c>
      <c r="M10" s="57">
        <v>31</v>
      </c>
      <c r="N10" s="57">
        <v>21</v>
      </c>
      <c r="O10" s="57" t="s">
        <v>144</v>
      </c>
      <c r="P10" s="63">
        <v>28</v>
      </c>
      <c r="Q10" s="64">
        <v>22</v>
      </c>
      <c r="R10" s="65" t="s">
        <v>209</v>
      </c>
      <c r="S10" s="66">
        <v>38</v>
      </c>
      <c r="T10" s="67">
        <v>22</v>
      </c>
      <c r="U10" s="67" t="s">
        <v>214</v>
      </c>
      <c r="V10" s="57">
        <v>39</v>
      </c>
      <c r="W10" s="57">
        <v>22</v>
      </c>
      <c r="Y10" s="57">
        <v>0</v>
      </c>
      <c r="Z10" s="57">
        <v>0</v>
      </c>
      <c r="AA10" s="90"/>
      <c r="AB10" s="100"/>
      <c r="AC10" s="100"/>
      <c r="AD10" s="100"/>
      <c r="AE10" s="100"/>
      <c r="AF10" s="100"/>
      <c r="AG10" s="100"/>
      <c r="AH10" s="100"/>
      <c r="AI10" s="91"/>
      <c r="AJ10" s="91"/>
      <c r="AK10" s="91"/>
      <c r="AL10" s="91"/>
      <c r="AM10" s="91"/>
      <c r="AN10" s="91"/>
      <c r="AO10" s="91"/>
      <c r="AP10" s="91"/>
      <c r="AQ10" s="91"/>
      <c r="AR10" s="91"/>
      <c r="AS10" s="91"/>
      <c r="AT10" s="91"/>
      <c r="AU10" s="91"/>
      <c r="AV10" s="91"/>
      <c r="AW10" s="91"/>
      <c r="AX10" s="91"/>
      <c r="AY10" s="91"/>
      <c r="AZ10" s="91"/>
      <c r="BA10" s="91"/>
      <c r="BB10" s="91"/>
      <c r="BC10" s="91"/>
      <c r="BD10" s="91"/>
      <c r="BE10" s="91"/>
      <c r="BF10" s="91"/>
      <c r="BG10" s="91"/>
      <c r="BH10" s="91"/>
      <c r="BI10" s="91"/>
      <c r="BJ10" s="91"/>
      <c r="BK10" s="91"/>
      <c r="BL10" s="91"/>
      <c r="BM10" s="91"/>
      <c r="BN10" s="91"/>
      <c r="BO10" s="91"/>
      <c r="BP10" s="91"/>
      <c r="BQ10" s="91"/>
      <c r="BR10" s="91"/>
      <c r="BS10" s="91"/>
      <c r="BT10" s="91"/>
      <c r="BU10" s="91"/>
      <c r="BV10" s="91"/>
      <c r="BW10" s="91"/>
      <c r="BX10" s="91"/>
      <c r="BY10" s="91"/>
      <c r="BZ10" s="91"/>
      <c r="CA10" s="91"/>
      <c r="CB10" s="91"/>
      <c r="CC10" s="91"/>
      <c r="CD10" s="91"/>
      <c r="CE10" s="91"/>
      <c r="CF10" s="91"/>
      <c r="CG10" s="91"/>
      <c r="CH10" s="91"/>
      <c r="CI10" s="91"/>
      <c r="CJ10" s="91"/>
      <c r="CK10" s="91"/>
      <c r="CL10" s="91"/>
      <c r="CM10" s="91"/>
      <c r="CN10" s="91"/>
      <c r="CO10" s="91"/>
      <c r="CP10" s="91"/>
      <c r="CQ10" s="91"/>
      <c r="CR10" s="91"/>
      <c r="CS10" s="91"/>
      <c r="CT10" s="91"/>
      <c r="CU10" s="91"/>
      <c r="CV10" s="91"/>
      <c r="CW10" s="91"/>
      <c r="CX10" s="91"/>
      <c r="CY10" s="91"/>
      <c r="CZ10" s="91"/>
      <c r="DA10" s="91"/>
      <c r="DB10" s="91"/>
      <c r="DC10" s="91"/>
      <c r="DD10" s="91"/>
      <c r="DE10" s="91"/>
      <c r="DF10" s="91"/>
      <c r="DG10" s="91"/>
      <c r="DH10" s="91"/>
      <c r="DI10" s="91"/>
      <c r="DJ10" s="91"/>
      <c r="DK10" s="91"/>
      <c r="DL10" s="91"/>
      <c r="DM10" s="91"/>
      <c r="DN10" s="91"/>
      <c r="DO10" s="91"/>
      <c r="DP10" s="91"/>
      <c r="DQ10" s="91"/>
      <c r="DR10" s="91"/>
      <c r="DS10" s="91"/>
      <c r="DT10" s="91"/>
      <c r="DU10" s="91"/>
      <c r="DV10" s="91"/>
      <c r="DW10" s="91"/>
      <c r="DX10" s="91"/>
      <c r="DY10" s="91"/>
      <c r="DZ10" s="91"/>
      <c r="EA10" s="91"/>
      <c r="EB10" s="91"/>
      <c r="EC10" s="91"/>
      <c r="ED10" s="91"/>
      <c r="EE10" s="91"/>
      <c r="EF10" s="91"/>
      <c r="EG10" s="91"/>
      <c r="EH10" s="91"/>
      <c r="EI10" s="91"/>
      <c r="EJ10" s="91"/>
      <c r="EK10" s="91"/>
      <c r="EL10" s="91"/>
      <c r="EM10" s="91"/>
      <c r="EN10" s="91"/>
      <c r="EO10" s="91"/>
      <c r="EP10" s="91"/>
      <c r="EQ10" s="91"/>
      <c r="ER10" s="91"/>
      <c r="ES10" s="91"/>
      <c r="ET10" s="91"/>
      <c r="EU10" s="91"/>
      <c r="EV10" s="91"/>
      <c r="EW10" s="91"/>
      <c r="EX10" s="91"/>
      <c r="EY10" s="91"/>
      <c r="EZ10" s="91"/>
      <c r="FA10" s="91"/>
      <c r="FB10" s="91"/>
      <c r="FC10" s="91"/>
      <c r="FD10" s="91"/>
      <c r="FE10" s="91"/>
      <c r="FF10" s="91"/>
      <c r="FG10" s="91"/>
      <c r="FH10" s="91"/>
      <c r="FI10" s="91"/>
      <c r="FJ10" s="91"/>
      <c r="FK10" s="91"/>
      <c r="FL10" s="91"/>
      <c r="FM10" s="91"/>
      <c r="FN10" s="91"/>
      <c r="FO10" s="91"/>
      <c r="FP10" s="91"/>
      <c r="FQ10" s="91"/>
      <c r="FR10" s="91"/>
      <c r="FS10" s="91"/>
      <c r="FT10" s="91"/>
      <c r="FU10" s="91"/>
      <c r="FV10" s="91"/>
      <c r="FW10" s="91"/>
      <c r="FX10" s="91"/>
      <c r="FY10" s="91"/>
      <c r="FZ10" s="91"/>
      <c r="GA10" s="91"/>
      <c r="GB10" s="91"/>
      <c r="GC10" s="91"/>
      <c r="GD10" s="91"/>
      <c r="GE10" s="91"/>
      <c r="GF10" s="91"/>
      <c r="GG10" s="91"/>
      <c r="GH10" s="91"/>
      <c r="GI10" s="91"/>
      <c r="GJ10" s="91"/>
      <c r="GK10" s="91"/>
      <c r="GL10" s="91"/>
      <c r="GM10" s="91"/>
      <c r="GN10" s="91"/>
    </row>
    <row r="11" spans="1:196" ht="15" x14ac:dyDescent="0.25">
      <c r="A11" s="57">
        <v>14911516</v>
      </c>
      <c r="B11" s="145">
        <v>825490790010</v>
      </c>
      <c r="C11" s="151" t="s">
        <v>250</v>
      </c>
      <c r="D11" s="152">
        <v>50805</v>
      </c>
      <c r="E11" s="152" t="s">
        <v>303</v>
      </c>
      <c r="F11" s="57" t="s">
        <v>136</v>
      </c>
      <c r="G11" s="57">
        <v>30</v>
      </c>
      <c r="H11" s="57">
        <v>19</v>
      </c>
      <c r="I11" s="57" t="s">
        <v>132</v>
      </c>
      <c r="J11" s="150">
        <v>28</v>
      </c>
      <c r="K11" s="57">
        <v>20</v>
      </c>
      <c r="L11" s="57" t="s">
        <v>140</v>
      </c>
      <c r="M11" s="57">
        <v>28</v>
      </c>
      <c r="N11" s="57">
        <v>20</v>
      </c>
      <c r="O11" s="57" t="s">
        <v>145</v>
      </c>
      <c r="P11" s="63">
        <v>28</v>
      </c>
      <c r="Q11" s="64">
        <v>20</v>
      </c>
      <c r="R11" s="65" t="s">
        <v>207</v>
      </c>
      <c r="S11" s="66">
        <v>29</v>
      </c>
      <c r="T11" s="67">
        <v>21</v>
      </c>
      <c r="U11" s="67" t="s">
        <v>217</v>
      </c>
      <c r="V11" s="57">
        <v>30</v>
      </c>
      <c r="W11" s="57">
        <v>21</v>
      </c>
      <c r="AA11" s="90"/>
      <c r="AB11" s="100"/>
      <c r="AC11" s="100"/>
      <c r="AD11" s="100"/>
      <c r="AE11" s="100"/>
      <c r="AF11" s="100"/>
      <c r="AG11" s="100"/>
      <c r="AH11" s="100"/>
      <c r="AI11" s="91"/>
      <c r="AJ11" s="91"/>
      <c r="AK11" s="91"/>
      <c r="AL11" s="91"/>
      <c r="AM11" s="91"/>
      <c r="AN11" s="91"/>
      <c r="AO11" s="91"/>
      <c r="AP11" s="91"/>
      <c r="AQ11" s="91"/>
      <c r="AR11" s="91"/>
      <c r="AS11" s="91"/>
      <c r="AT11" s="91"/>
      <c r="AU11" s="91"/>
      <c r="AV11" s="91"/>
      <c r="AW11" s="91"/>
      <c r="AX11" s="91"/>
      <c r="AY11" s="91"/>
      <c r="AZ11" s="91"/>
      <c r="BA11" s="91"/>
      <c r="BB11" s="91"/>
      <c r="BC11" s="91"/>
      <c r="BD11" s="91"/>
      <c r="BE11" s="91"/>
      <c r="BF11" s="91"/>
      <c r="BG11" s="91"/>
      <c r="BH11" s="91"/>
      <c r="BI11" s="91"/>
      <c r="BJ11" s="91"/>
      <c r="BK11" s="91"/>
      <c r="BL11" s="91"/>
      <c r="BM11" s="91"/>
      <c r="BN11" s="91"/>
      <c r="BO11" s="91"/>
      <c r="BP11" s="91"/>
      <c r="BQ11" s="91"/>
      <c r="BR11" s="91"/>
      <c r="BS11" s="91"/>
      <c r="BT11" s="91"/>
      <c r="BU11" s="91"/>
      <c r="BV11" s="91"/>
      <c r="BW11" s="91"/>
      <c r="BX11" s="91"/>
      <c r="BY11" s="91"/>
      <c r="BZ11" s="91"/>
      <c r="CA11" s="91"/>
      <c r="CB11" s="91"/>
      <c r="CC11" s="91"/>
      <c r="CD11" s="91"/>
      <c r="CE11" s="91"/>
      <c r="CF11" s="91"/>
      <c r="CG11" s="91"/>
      <c r="CH11" s="91"/>
      <c r="CI11" s="91"/>
      <c r="CJ11" s="91"/>
      <c r="CK11" s="91"/>
      <c r="CL11" s="91"/>
      <c r="CM11" s="91"/>
      <c r="CN11" s="91"/>
      <c r="CO11" s="91"/>
      <c r="CP11" s="91"/>
      <c r="CQ11" s="91"/>
      <c r="CR11" s="91"/>
      <c r="CS11" s="91"/>
      <c r="CT11" s="91"/>
      <c r="CU11" s="91"/>
      <c r="CV11" s="91"/>
      <c r="CW11" s="91"/>
      <c r="CX11" s="91"/>
      <c r="CY11" s="91"/>
      <c r="CZ11" s="91"/>
      <c r="DA11" s="91"/>
      <c r="DB11" s="91"/>
      <c r="DC11" s="91"/>
      <c r="DD11" s="91"/>
      <c r="DE11" s="91"/>
      <c r="DF11" s="91"/>
      <c r="DG11" s="91"/>
      <c r="DH11" s="91"/>
      <c r="DI11" s="91"/>
      <c r="DJ11" s="91"/>
      <c r="DK11" s="91"/>
      <c r="DL11" s="91"/>
      <c r="DM11" s="91"/>
      <c r="DN11" s="91"/>
      <c r="DO11" s="91"/>
      <c r="DP11" s="91"/>
      <c r="DQ11" s="91"/>
      <c r="DR11" s="91"/>
      <c r="DS11" s="91"/>
      <c r="DT11" s="91"/>
      <c r="DU11" s="91"/>
      <c r="DV11" s="91"/>
      <c r="DW11" s="91"/>
      <c r="DX11" s="91"/>
      <c r="DY11" s="91"/>
      <c r="DZ11" s="91"/>
      <c r="EA11" s="91"/>
      <c r="EB11" s="91"/>
      <c r="EC11" s="91"/>
      <c r="ED11" s="91"/>
      <c r="EE11" s="91"/>
      <c r="EF11" s="91"/>
      <c r="EG11" s="91"/>
      <c r="EH11" s="91"/>
      <c r="EI11" s="91"/>
      <c r="EJ11" s="91"/>
      <c r="EK11" s="91"/>
      <c r="EL11" s="91"/>
      <c r="EM11" s="91"/>
      <c r="EN11" s="91"/>
      <c r="EO11" s="91"/>
      <c r="EP11" s="91"/>
      <c r="EQ11" s="91"/>
      <c r="ER11" s="91"/>
      <c r="ES11" s="91"/>
      <c r="ET11" s="91"/>
      <c r="EU11" s="91"/>
      <c r="EV11" s="91"/>
      <c r="EW11" s="91"/>
      <c r="EX11" s="91"/>
      <c r="EY11" s="91"/>
      <c r="EZ11" s="91"/>
      <c r="FA11" s="91"/>
      <c r="FB11" s="91"/>
      <c r="FC11" s="91"/>
      <c r="FD11" s="91"/>
      <c r="FE11" s="91"/>
      <c r="FF11" s="91"/>
      <c r="FG11" s="91"/>
      <c r="FH11" s="91"/>
      <c r="FI11" s="91"/>
      <c r="FJ11" s="91"/>
      <c r="FK11" s="91"/>
      <c r="FL11" s="91"/>
      <c r="FM11" s="91"/>
      <c r="FN11" s="91"/>
      <c r="FO11" s="91"/>
      <c r="FP11" s="91"/>
      <c r="FQ11" s="91"/>
      <c r="FR11" s="91"/>
      <c r="FS11" s="91"/>
      <c r="FT11" s="91"/>
      <c r="FU11" s="91"/>
      <c r="FV11" s="91"/>
      <c r="FW11" s="91"/>
      <c r="FX11" s="91"/>
      <c r="FY11" s="91"/>
      <c r="FZ11" s="91"/>
      <c r="GA11" s="91"/>
      <c r="GB11" s="91"/>
      <c r="GC11" s="91"/>
      <c r="GD11" s="91"/>
      <c r="GE11" s="91"/>
      <c r="GF11" s="91"/>
      <c r="GG11" s="91"/>
      <c r="GH11" s="91"/>
      <c r="GI11" s="91"/>
      <c r="GJ11" s="91"/>
      <c r="GK11" s="91"/>
      <c r="GL11" s="91"/>
      <c r="GM11" s="91"/>
      <c r="GN11" s="91"/>
    </row>
    <row r="12" spans="1:196" ht="15" x14ac:dyDescent="0.25">
      <c r="A12" s="57">
        <v>14911517</v>
      </c>
      <c r="B12" s="145">
        <v>825490790011</v>
      </c>
      <c r="C12" s="151" t="s">
        <v>251</v>
      </c>
      <c r="D12" s="152">
        <v>59114</v>
      </c>
      <c r="E12" s="152" t="s">
        <v>304</v>
      </c>
      <c r="F12" s="57" t="s">
        <v>136</v>
      </c>
      <c r="G12" s="57">
        <v>28</v>
      </c>
      <c r="H12" s="57">
        <v>18</v>
      </c>
      <c r="I12" s="57" t="s">
        <v>132</v>
      </c>
      <c r="J12" s="150">
        <v>28</v>
      </c>
      <c r="K12" s="57">
        <v>21</v>
      </c>
      <c r="L12" s="57" t="s">
        <v>140</v>
      </c>
      <c r="M12" s="57">
        <v>28</v>
      </c>
      <c r="N12" s="57">
        <v>20</v>
      </c>
      <c r="O12" s="57" t="s">
        <v>145</v>
      </c>
      <c r="P12" s="63">
        <v>28</v>
      </c>
      <c r="Q12" s="64">
        <v>19</v>
      </c>
      <c r="R12" s="65" t="s">
        <v>207</v>
      </c>
      <c r="S12" s="66">
        <v>30</v>
      </c>
      <c r="T12" s="67">
        <v>22</v>
      </c>
      <c r="U12" s="67" t="s">
        <v>216</v>
      </c>
      <c r="V12" s="57">
        <v>31</v>
      </c>
      <c r="W12" s="57">
        <v>21</v>
      </c>
      <c r="AA12" s="90"/>
      <c r="AB12" s="100"/>
      <c r="AC12" s="100"/>
      <c r="AD12" s="100"/>
      <c r="AE12" s="100"/>
      <c r="AF12" s="100"/>
      <c r="AG12" s="100"/>
      <c r="AH12" s="100"/>
      <c r="AI12" s="91"/>
      <c r="AJ12" s="91"/>
      <c r="AK12" s="91"/>
      <c r="AL12" s="91"/>
      <c r="AM12" s="91"/>
      <c r="AN12" s="91"/>
      <c r="AO12" s="91"/>
      <c r="AP12" s="91"/>
      <c r="AQ12" s="91"/>
      <c r="AR12" s="91"/>
      <c r="AS12" s="91"/>
      <c r="AT12" s="91"/>
      <c r="AU12" s="91"/>
      <c r="AV12" s="91"/>
      <c r="AW12" s="91"/>
      <c r="AX12" s="91"/>
      <c r="AY12" s="91"/>
      <c r="AZ12" s="91"/>
      <c r="BA12" s="91"/>
      <c r="BB12" s="91"/>
      <c r="BC12" s="91"/>
      <c r="BD12" s="91"/>
      <c r="BE12" s="91"/>
      <c r="BF12" s="91"/>
      <c r="BG12" s="91"/>
      <c r="BH12" s="91"/>
      <c r="BI12" s="91"/>
      <c r="BJ12" s="91"/>
      <c r="BK12" s="91"/>
      <c r="BL12" s="91"/>
      <c r="BM12" s="91"/>
      <c r="BN12" s="91"/>
      <c r="BO12" s="91"/>
      <c r="BP12" s="91"/>
      <c r="BQ12" s="91"/>
      <c r="BR12" s="91"/>
      <c r="BS12" s="91"/>
      <c r="BT12" s="91"/>
      <c r="BU12" s="91"/>
      <c r="BV12" s="91"/>
      <c r="BW12" s="91"/>
      <c r="BX12" s="91"/>
      <c r="BY12" s="91"/>
      <c r="BZ12" s="91"/>
      <c r="CA12" s="91"/>
      <c r="CB12" s="91"/>
      <c r="CC12" s="91"/>
      <c r="CD12" s="91"/>
      <c r="CE12" s="91"/>
      <c r="CF12" s="91"/>
      <c r="CG12" s="91"/>
      <c r="CH12" s="91"/>
      <c r="CI12" s="91"/>
      <c r="CJ12" s="91"/>
      <c r="CK12" s="91"/>
      <c r="CL12" s="91"/>
      <c r="CM12" s="91"/>
      <c r="CN12" s="91"/>
      <c r="CO12" s="91"/>
      <c r="CP12" s="91"/>
      <c r="CQ12" s="91"/>
      <c r="CR12" s="91"/>
      <c r="CS12" s="91"/>
      <c r="CT12" s="91"/>
      <c r="CU12" s="91"/>
      <c r="CV12" s="91"/>
      <c r="CW12" s="91"/>
      <c r="CX12" s="91"/>
      <c r="CY12" s="91"/>
      <c r="CZ12" s="91"/>
      <c r="DA12" s="91"/>
      <c r="DB12" s="91"/>
      <c r="DC12" s="91"/>
      <c r="DD12" s="91"/>
      <c r="DE12" s="91"/>
      <c r="DF12" s="91"/>
      <c r="DG12" s="91"/>
      <c r="DH12" s="91"/>
      <c r="DI12" s="91"/>
      <c r="DJ12" s="91"/>
      <c r="DK12" s="91"/>
      <c r="DL12" s="91"/>
      <c r="DM12" s="91"/>
      <c r="DN12" s="91"/>
      <c r="DO12" s="91"/>
      <c r="DP12" s="91"/>
      <c r="DQ12" s="91"/>
      <c r="DR12" s="91"/>
      <c r="DS12" s="91"/>
      <c r="DT12" s="91"/>
      <c r="DU12" s="91"/>
      <c r="DV12" s="91"/>
      <c r="DW12" s="91"/>
      <c r="DX12" s="91"/>
      <c r="DY12" s="91"/>
      <c r="DZ12" s="91"/>
      <c r="EA12" s="91"/>
      <c r="EB12" s="91"/>
      <c r="EC12" s="91"/>
      <c r="ED12" s="91"/>
      <c r="EE12" s="91"/>
      <c r="EF12" s="91"/>
      <c r="EG12" s="91"/>
      <c r="EH12" s="91"/>
      <c r="EI12" s="91"/>
      <c r="EJ12" s="91"/>
      <c r="EK12" s="91"/>
      <c r="EL12" s="91"/>
      <c r="EM12" s="91"/>
      <c r="EN12" s="91"/>
      <c r="EO12" s="91"/>
      <c r="EP12" s="91"/>
      <c r="EQ12" s="91"/>
      <c r="ER12" s="91"/>
      <c r="ES12" s="91"/>
      <c r="ET12" s="91"/>
      <c r="EU12" s="91"/>
      <c r="EV12" s="91"/>
      <c r="EW12" s="91"/>
      <c r="EX12" s="91"/>
      <c r="EY12" s="91"/>
      <c r="EZ12" s="91"/>
      <c r="FA12" s="91"/>
      <c r="FB12" s="91"/>
      <c r="FC12" s="91"/>
      <c r="FD12" s="91"/>
      <c r="FE12" s="91"/>
      <c r="FF12" s="91"/>
      <c r="FG12" s="91"/>
      <c r="FH12" s="91"/>
      <c r="FI12" s="91"/>
      <c r="FJ12" s="91"/>
      <c r="FK12" s="91"/>
      <c r="FL12" s="91"/>
      <c r="FM12" s="91"/>
      <c r="FN12" s="91"/>
      <c r="FO12" s="91"/>
      <c r="FP12" s="91"/>
      <c r="FQ12" s="91"/>
      <c r="FR12" s="91"/>
      <c r="FS12" s="91"/>
      <c r="FT12" s="91"/>
      <c r="FU12" s="91"/>
      <c r="FV12" s="91"/>
      <c r="FW12" s="91"/>
      <c r="FX12" s="91"/>
      <c r="FY12" s="91"/>
      <c r="FZ12" s="91"/>
      <c r="GA12" s="91"/>
      <c r="GB12" s="91"/>
      <c r="GC12" s="91"/>
      <c r="GD12" s="91"/>
      <c r="GE12" s="91"/>
      <c r="GF12" s="91"/>
      <c r="GG12" s="91"/>
      <c r="GH12" s="91"/>
      <c r="GI12" s="91"/>
      <c r="GJ12" s="91"/>
      <c r="GK12" s="91"/>
      <c r="GL12" s="91"/>
      <c r="GM12" s="91"/>
      <c r="GN12" s="91"/>
    </row>
    <row r="13" spans="1:196" ht="15" x14ac:dyDescent="0.25">
      <c r="A13" s="57">
        <v>14911518</v>
      </c>
      <c r="B13" s="145">
        <v>825490790012</v>
      </c>
      <c r="C13" s="151" t="s">
        <v>252</v>
      </c>
      <c r="D13" s="152">
        <v>56100</v>
      </c>
      <c r="E13" s="152" t="s">
        <v>305</v>
      </c>
      <c r="F13" s="57" t="s">
        <v>136</v>
      </c>
      <c r="G13" s="57">
        <v>28</v>
      </c>
      <c r="H13" s="57">
        <v>20</v>
      </c>
      <c r="I13" s="57" t="s">
        <v>132</v>
      </c>
      <c r="J13" s="150">
        <v>31</v>
      </c>
      <c r="K13" s="57">
        <v>22</v>
      </c>
      <c r="L13" s="57" t="s">
        <v>140</v>
      </c>
      <c r="M13" s="57">
        <v>28</v>
      </c>
      <c r="N13" s="57">
        <v>20</v>
      </c>
      <c r="O13" s="57" t="s">
        <v>145</v>
      </c>
      <c r="P13" s="63">
        <v>33</v>
      </c>
      <c r="Q13" s="64">
        <v>20</v>
      </c>
      <c r="R13" s="65" t="s">
        <v>207</v>
      </c>
      <c r="S13" s="66">
        <v>32</v>
      </c>
      <c r="T13" s="67">
        <v>21</v>
      </c>
      <c r="U13" s="67" t="s">
        <v>216</v>
      </c>
      <c r="V13" s="57">
        <v>28</v>
      </c>
      <c r="W13" s="57">
        <v>20</v>
      </c>
      <c r="Y13" s="57">
        <v>0</v>
      </c>
      <c r="Z13" s="57">
        <v>0</v>
      </c>
      <c r="AA13" s="90"/>
      <c r="AB13" s="100"/>
      <c r="AC13" s="100"/>
      <c r="AD13" s="100"/>
      <c r="AE13" s="100"/>
      <c r="AF13" s="100"/>
      <c r="AG13" s="100"/>
      <c r="AH13" s="100"/>
      <c r="AI13" s="91"/>
      <c r="AJ13" s="91"/>
      <c r="AK13" s="91"/>
      <c r="AL13" s="91"/>
      <c r="AM13" s="91"/>
      <c r="AN13" s="91"/>
      <c r="AO13" s="91"/>
      <c r="AP13" s="91"/>
      <c r="AQ13" s="91"/>
      <c r="AR13" s="91"/>
      <c r="AS13" s="91"/>
      <c r="AT13" s="91"/>
      <c r="AU13" s="91"/>
      <c r="AV13" s="91"/>
      <c r="AW13" s="91"/>
      <c r="AX13" s="91"/>
      <c r="AY13" s="91"/>
      <c r="AZ13" s="91"/>
      <c r="BA13" s="91"/>
      <c r="BB13" s="91"/>
      <c r="BC13" s="91"/>
      <c r="BD13" s="91"/>
      <c r="BE13" s="91"/>
      <c r="BF13" s="91"/>
      <c r="BG13" s="91"/>
      <c r="BH13" s="91"/>
      <c r="BI13" s="91"/>
      <c r="BJ13" s="91"/>
      <c r="BK13" s="91"/>
      <c r="BL13" s="91"/>
      <c r="BM13" s="91"/>
      <c r="BN13" s="91"/>
      <c r="BO13" s="91"/>
      <c r="BP13" s="91"/>
      <c r="BQ13" s="91"/>
      <c r="BR13" s="91"/>
      <c r="BS13" s="91"/>
      <c r="BT13" s="91"/>
      <c r="BU13" s="91"/>
      <c r="BV13" s="91"/>
      <c r="BW13" s="91"/>
      <c r="BX13" s="91"/>
      <c r="BY13" s="91"/>
      <c r="BZ13" s="91"/>
      <c r="CA13" s="91"/>
      <c r="CB13" s="91"/>
      <c r="CC13" s="91"/>
      <c r="CD13" s="91"/>
      <c r="CE13" s="91"/>
      <c r="CF13" s="91"/>
      <c r="CG13" s="91"/>
      <c r="CH13" s="91"/>
      <c r="CI13" s="91"/>
      <c r="CJ13" s="91"/>
      <c r="CK13" s="91"/>
      <c r="CL13" s="91"/>
      <c r="CM13" s="91"/>
      <c r="CN13" s="91"/>
      <c r="CO13" s="91"/>
      <c r="CP13" s="91"/>
      <c r="CQ13" s="91"/>
      <c r="CR13" s="91"/>
      <c r="CS13" s="91"/>
      <c r="CT13" s="91"/>
      <c r="CU13" s="91"/>
      <c r="CV13" s="91"/>
      <c r="CW13" s="91"/>
      <c r="CX13" s="91"/>
      <c r="CY13" s="91"/>
      <c r="CZ13" s="91"/>
      <c r="DA13" s="91"/>
      <c r="DB13" s="91"/>
      <c r="DC13" s="91"/>
      <c r="DD13" s="91"/>
      <c r="DE13" s="91"/>
      <c r="DF13" s="91"/>
      <c r="DG13" s="91"/>
      <c r="DH13" s="91"/>
      <c r="DI13" s="91"/>
      <c r="DJ13" s="91"/>
      <c r="DK13" s="91"/>
      <c r="DL13" s="91"/>
      <c r="DM13" s="91"/>
      <c r="DN13" s="91"/>
      <c r="DO13" s="91"/>
      <c r="DP13" s="91"/>
      <c r="DQ13" s="91"/>
      <c r="DR13" s="91"/>
      <c r="DS13" s="91"/>
      <c r="DT13" s="91"/>
      <c r="DU13" s="91"/>
      <c r="DV13" s="91"/>
      <c r="DW13" s="91"/>
      <c r="DX13" s="91"/>
      <c r="DY13" s="91"/>
      <c r="DZ13" s="91"/>
      <c r="EA13" s="91"/>
      <c r="EB13" s="91"/>
      <c r="EC13" s="91"/>
      <c r="ED13" s="91"/>
      <c r="EE13" s="91"/>
      <c r="EF13" s="91"/>
      <c r="EG13" s="91"/>
      <c r="EH13" s="91"/>
      <c r="EI13" s="91"/>
      <c r="EJ13" s="91"/>
      <c r="EK13" s="91"/>
      <c r="EL13" s="91"/>
      <c r="EM13" s="91"/>
      <c r="EN13" s="91"/>
      <c r="EO13" s="91"/>
      <c r="EP13" s="91"/>
      <c r="EQ13" s="91"/>
      <c r="ER13" s="91"/>
      <c r="ES13" s="91"/>
      <c r="ET13" s="91"/>
      <c r="EU13" s="91"/>
      <c r="EV13" s="91"/>
      <c r="EW13" s="91"/>
      <c r="EX13" s="91"/>
      <c r="EY13" s="91"/>
      <c r="EZ13" s="91"/>
      <c r="FA13" s="91"/>
      <c r="FB13" s="91"/>
      <c r="FC13" s="91"/>
      <c r="FD13" s="91"/>
      <c r="FE13" s="91"/>
      <c r="FF13" s="91"/>
      <c r="FG13" s="91"/>
      <c r="FH13" s="91"/>
      <c r="FI13" s="91"/>
      <c r="FJ13" s="91"/>
      <c r="FK13" s="91"/>
      <c r="FL13" s="91"/>
      <c r="FM13" s="91"/>
      <c r="FN13" s="91"/>
      <c r="FO13" s="91"/>
      <c r="FP13" s="91"/>
      <c r="FQ13" s="91"/>
      <c r="FR13" s="91"/>
      <c r="FS13" s="91"/>
      <c r="FT13" s="91"/>
      <c r="FU13" s="91"/>
      <c r="FV13" s="91"/>
      <c r="FW13" s="91"/>
      <c r="FX13" s="91"/>
      <c r="FY13" s="91"/>
      <c r="FZ13" s="91"/>
      <c r="GA13" s="91"/>
      <c r="GB13" s="91"/>
      <c r="GC13" s="91"/>
      <c r="GD13" s="91"/>
      <c r="GE13" s="91"/>
      <c r="GF13" s="91"/>
      <c r="GG13" s="91"/>
      <c r="GH13" s="91"/>
      <c r="GI13" s="91"/>
      <c r="GJ13" s="91"/>
      <c r="GK13" s="91"/>
      <c r="GL13" s="91"/>
      <c r="GM13" s="91"/>
      <c r="GN13" s="91"/>
    </row>
    <row r="14" spans="1:196" ht="15" x14ac:dyDescent="0.25">
      <c r="A14" s="57">
        <v>14911519</v>
      </c>
      <c r="B14" s="145">
        <v>825490790013</v>
      </c>
      <c r="C14" s="151" t="s">
        <v>253</v>
      </c>
      <c r="D14" s="152">
        <v>59485</v>
      </c>
      <c r="E14" s="152" t="s">
        <v>306</v>
      </c>
      <c r="F14" s="57" t="s">
        <v>136</v>
      </c>
      <c r="G14" s="57">
        <v>43</v>
      </c>
      <c r="H14" s="57">
        <v>22</v>
      </c>
      <c r="I14" s="57" t="s">
        <v>132</v>
      </c>
      <c r="J14" s="150">
        <v>43</v>
      </c>
      <c r="K14" s="57">
        <v>22</v>
      </c>
      <c r="L14" s="57" t="s">
        <v>140</v>
      </c>
      <c r="M14" s="57">
        <v>59</v>
      </c>
      <c r="N14" s="57">
        <v>23</v>
      </c>
      <c r="O14" s="57" t="s">
        <v>145</v>
      </c>
      <c r="P14" s="63">
        <v>60</v>
      </c>
      <c r="Q14" s="64">
        <v>23</v>
      </c>
      <c r="R14" s="65" t="s">
        <v>207</v>
      </c>
      <c r="S14" s="66">
        <v>61</v>
      </c>
      <c r="T14" s="67">
        <v>24</v>
      </c>
      <c r="U14" s="67"/>
      <c r="V14" s="57">
        <v>0</v>
      </c>
      <c r="W14" s="57">
        <v>0</v>
      </c>
      <c r="X14" s="57" t="s">
        <v>142</v>
      </c>
      <c r="Y14" s="57">
        <v>60</v>
      </c>
      <c r="Z14" s="57">
        <v>24</v>
      </c>
      <c r="AA14" s="90"/>
      <c r="AB14" s="100"/>
      <c r="AC14" s="100"/>
      <c r="AD14" s="100"/>
      <c r="AE14" s="100"/>
      <c r="AF14" s="100"/>
      <c r="AG14" s="100"/>
      <c r="AH14" s="100"/>
      <c r="AI14" s="91"/>
      <c r="AJ14" s="91"/>
      <c r="AK14" s="91"/>
      <c r="AL14" s="91"/>
      <c r="AM14" s="91"/>
      <c r="AN14" s="91"/>
      <c r="AO14" s="91"/>
      <c r="AP14" s="91"/>
      <c r="AQ14" s="91"/>
      <c r="AR14" s="91"/>
      <c r="AS14" s="91"/>
      <c r="AT14" s="91"/>
      <c r="AU14" s="91"/>
      <c r="AV14" s="91"/>
      <c r="AW14" s="91"/>
      <c r="AX14" s="91"/>
      <c r="AY14" s="91"/>
      <c r="AZ14" s="91"/>
      <c r="BA14" s="91"/>
      <c r="BB14" s="91"/>
      <c r="BC14" s="91"/>
      <c r="BD14" s="91"/>
      <c r="BE14" s="91"/>
      <c r="BF14" s="91"/>
      <c r="BG14" s="91"/>
      <c r="BH14" s="91"/>
      <c r="BI14" s="91"/>
      <c r="BJ14" s="91"/>
      <c r="BK14" s="91"/>
      <c r="BL14" s="91"/>
      <c r="BM14" s="91"/>
      <c r="BN14" s="91"/>
      <c r="BO14" s="91"/>
      <c r="BP14" s="91"/>
      <c r="BQ14" s="91"/>
      <c r="BR14" s="91"/>
      <c r="BS14" s="91"/>
      <c r="BT14" s="91"/>
      <c r="BU14" s="91"/>
      <c r="BV14" s="91"/>
      <c r="BW14" s="91"/>
      <c r="BX14" s="91"/>
      <c r="BY14" s="91"/>
      <c r="BZ14" s="91"/>
      <c r="CA14" s="91"/>
      <c r="CB14" s="91"/>
      <c r="CC14" s="91"/>
      <c r="CD14" s="91"/>
      <c r="CE14" s="91"/>
      <c r="CF14" s="91"/>
      <c r="CG14" s="91"/>
      <c r="CH14" s="91"/>
      <c r="CI14" s="91"/>
      <c r="CJ14" s="91"/>
      <c r="CK14" s="91"/>
      <c r="CL14" s="91"/>
      <c r="CM14" s="91"/>
      <c r="CN14" s="91"/>
      <c r="CO14" s="91"/>
      <c r="CP14" s="91"/>
      <c r="CQ14" s="91"/>
      <c r="CR14" s="91"/>
      <c r="CS14" s="91"/>
      <c r="CT14" s="91"/>
      <c r="CU14" s="91"/>
      <c r="CV14" s="91"/>
      <c r="CW14" s="91"/>
      <c r="CX14" s="91"/>
      <c r="CY14" s="91"/>
      <c r="CZ14" s="91"/>
      <c r="DA14" s="91"/>
      <c r="DB14" s="91"/>
      <c r="DC14" s="91"/>
      <c r="DD14" s="91"/>
      <c r="DE14" s="91"/>
      <c r="DF14" s="91"/>
      <c r="DG14" s="91"/>
      <c r="DH14" s="91"/>
      <c r="DI14" s="91"/>
      <c r="DJ14" s="91"/>
      <c r="DK14" s="91"/>
      <c r="DL14" s="91"/>
      <c r="DM14" s="91"/>
      <c r="DN14" s="91"/>
      <c r="DO14" s="91"/>
      <c r="DP14" s="91"/>
      <c r="DQ14" s="91"/>
      <c r="DR14" s="91"/>
      <c r="DS14" s="91"/>
      <c r="DT14" s="91"/>
      <c r="DU14" s="91"/>
      <c r="DV14" s="91"/>
      <c r="DW14" s="91"/>
      <c r="DX14" s="91"/>
      <c r="DY14" s="91"/>
      <c r="DZ14" s="91"/>
      <c r="EA14" s="91"/>
      <c r="EB14" s="91"/>
      <c r="EC14" s="91"/>
      <c r="ED14" s="91"/>
      <c r="EE14" s="91"/>
      <c r="EF14" s="91"/>
      <c r="EG14" s="91"/>
      <c r="EH14" s="91"/>
      <c r="EI14" s="91"/>
      <c r="EJ14" s="91"/>
      <c r="EK14" s="91"/>
      <c r="EL14" s="91"/>
      <c r="EM14" s="91"/>
      <c r="EN14" s="91"/>
      <c r="EO14" s="91"/>
      <c r="EP14" s="91"/>
      <c r="EQ14" s="91"/>
      <c r="ER14" s="91"/>
      <c r="ES14" s="91"/>
      <c r="ET14" s="91"/>
      <c r="EU14" s="91"/>
      <c r="EV14" s="91"/>
      <c r="EW14" s="91"/>
      <c r="EX14" s="91"/>
      <c r="EY14" s="91"/>
      <c r="EZ14" s="91"/>
      <c r="FA14" s="91"/>
      <c r="FB14" s="91"/>
      <c r="FC14" s="91"/>
      <c r="FD14" s="91"/>
      <c r="FE14" s="91"/>
      <c r="FF14" s="91"/>
      <c r="FG14" s="91"/>
      <c r="FH14" s="91"/>
      <c r="FI14" s="91"/>
      <c r="FJ14" s="91"/>
      <c r="FK14" s="91"/>
      <c r="FL14" s="91"/>
      <c r="FM14" s="91"/>
      <c r="FN14" s="91"/>
      <c r="FO14" s="91"/>
      <c r="FP14" s="91"/>
      <c r="FQ14" s="91"/>
      <c r="FR14" s="91"/>
      <c r="FS14" s="91"/>
      <c r="FT14" s="91"/>
      <c r="FU14" s="91"/>
      <c r="FV14" s="91"/>
      <c r="FW14" s="91"/>
      <c r="FX14" s="91"/>
      <c r="FY14" s="91"/>
      <c r="FZ14" s="91"/>
      <c r="GA14" s="91"/>
      <c r="GB14" s="91"/>
      <c r="GC14" s="91"/>
      <c r="GD14" s="91"/>
      <c r="GE14" s="91"/>
      <c r="GF14" s="91"/>
      <c r="GG14" s="91"/>
      <c r="GH14" s="91"/>
      <c r="GI14" s="91"/>
      <c r="GJ14" s="91"/>
      <c r="GK14" s="91"/>
      <c r="GL14" s="91"/>
      <c r="GM14" s="91"/>
      <c r="GN14" s="91"/>
    </row>
    <row r="15" spans="1:196" ht="15" x14ac:dyDescent="0.25">
      <c r="A15" s="57">
        <v>14911520</v>
      </c>
      <c r="B15" s="145">
        <v>825490790014</v>
      </c>
      <c r="C15" s="151" t="s">
        <v>254</v>
      </c>
      <c r="D15" s="152">
        <v>54790</v>
      </c>
      <c r="E15" s="152" t="s">
        <v>307</v>
      </c>
      <c r="F15" s="57" t="s">
        <v>136</v>
      </c>
      <c r="G15" s="57">
        <v>33</v>
      </c>
      <c r="H15" s="57">
        <v>21</v>
      </c>
      <c r="I15" s="57" t="s">
        <v>132</v>
      </c>
      <c r="J15" s="150">
        <v>34</v>
      </c>
      <c r="K15" s="57">
        <v>22</v>
      </c>
      <c r="L15" s="57" t="s">
        <v>140</v>
      </c>
      <c r="M15" s="57">
        <v>30</v>
      </c>
      <c r="N15" s="57">
        <v>21</v>
      </c>
      <c r="O15" s="57" t="s">
        <v>145</v>
      </c>
      <c r="P15" s="63">
        <v>33</v>
      </c>
      <c r="Q15" s="64">
        <v>21</v>
      </c>
      <c r="R15" s="65" t="s">
        <v>207</v>
      </c>
      <c r="S15" s="66">
        <v>35</v>
      </c>
      <c r="T15" s="67">
        <v>22</v>
      </c>
      <c r="U15" s="67"/>
      <c r="V15" s="57">
        <v>0</v>
      </c>
      <c r="W15" s="57">
        <v>0</v>
      </c>
      <c r="X15" s="57" t="s">
        <v>142</v>
      </c>
      <c r="Y15" s="57">
        <v>50</v>
      </c>
      <c r="Z15" s="57">
        <v>22</v>
      </c>
      <c r="AA15" s="90"/>
      <c r="AB15" s="100"/>
      <c r="AC15" s="100"/>
      <c r="AD15" s="100"/>
      <c r="AE15" s="100"/>
      <c r="AF15" s="100"/>
      <c r="AG15" s="100"/>
      <c r="AH15" s="100"/>
      <c r="AI15" s="91"/>
      <c r="AJ15" s="91"/>
      <c r="AK15" s="91"/>
      <c r="AL15" s="91"/>
      <c r="AM15" s="91"/>
      <c r="AN15" s="91"/>
      <c r="AO15" s="91"/>
      <c r="AP15" s="91"/>
      <c r="AQ15" s="91"/>
      <c r="AR15" s="91"/>
      <c r="AS15" s="91"/>
      <c r="AT15" s="91"/>
      <c r="AU15" s="91"/>
      <c r="AV15" s="91"/>
      <c r="AW15" s="91"/>
      <c r="AX15" s="91"/>
      <c r="AY15" s="91"/>
      <c r="AZ15" s="91"/>
      <c r="BA15" s="91"/>
      <c r="BB15" s="91"/>
      <c r="BC15" s="91"/>
      <c r="BD15" s="91"/>
      <c r="BE15" s="91"/>
      <c r="BF15" s="91"/>
      <c r="BG15" s="91"/>
      <c r="BH15" s="91"/>
      <c r="BI15" s="91"/>
      <c r="BJ15" s="91"/>
      <c r="BK15" s="91"/>
      <c r="BL15" s="91"/>
      <c r="BM15" s="91"/>
      <c r="BN15" s="91"/>
      <c r="BO15" s="91"/>
      <c r="BP15" s="91"/>
      <c r="BQ15" s="91"/>
      <c r="BR15" s="91"/>
      <c r="BS15" s="91"/>
      <c r="BT15" s="91"/>
      <c r="BU15" s="91"/>
      <c r="BV15" s="91"/>
      <c r="BW15" s="91"/>
      <c r="BX15" s="91"/>
      <c r="BY15" s="91"/>
      <c r="BZ15" s="91"/>
      <c r="CA15" s="91"/>
      <c r="CB15" s="91"/>
      <c r="CC15" s="91"/>
      <c r="CD15" s="91"/>
      <c r="CE15" s="91"/>
      <c r="CF15" s="91"/>
      <c r="CG15" s="91"/>
      <c r="CH15" s="91"/>
      <c r="CI15" s="91"/>
      <c r="CJ15" s="91"/>
      <c r="CK15" s="91"/>
      <c r="CL15" s="91"/>
      <c r="CM15" s="91"/>
      <c r="CN15" s="91"/>
      <c r="CO15" s="91"/>
      <c r="CP15" s="91"/>
      <c r="CQ15" s="91"/>
      <c r="CR15" s="91"/>
      <c r="CS15" s="91"/>
      <c r="CT15" s="91"/>
      <c r="CU15" s="91"/>
      <c r="CV15" s="91"/>
      <c r="CW15" s="91"/>
      <c r="CX15" s="91"/>
      <c r="CY15" s="91"/>
      <c r="CZ15" s="91"/>
      <c r="DA15" s="91"/>
      <c r="DB15" s="91"/>
      <c r="DC15" s="91"/>
      <c r="DD15" s="91"/>
      <c r="DE15" s="91"/>
      <c r="DF15" s="91"/>
      <c r="DG15" s="91"/>
      <c r="DH15" s="91"/>
      <c r="DI15" s="91"/>
      <c r="DJ15" s="91"/>
      <c r="DK15" s="91"/>
      <c r="DL15" s="91"/>
      <c r="DM15" s="91"/>
      <c r="DN15" s="91"/>
      <c r="DO15" s="91"/>
      <c r="DP15" s="91"/>
      <c r="DQ15" s="91"/>
      <c r="DR15" s="91"/>
      <c r="DS15" s="91"/>
      <c r="DT15" s="91"/>
      <c r="DU15" s="91"/>
      <c r="DV15" s="91"/>
      <c r="DW15" s="91"/>
      <c r="DX15" s="91"/>
      <c r="DY15" s="91"/>
      <c r="DZ15" s="91"/>
      <c r="EA15" s="91"/>
      <c r="EB15" s="91"/>
      <c r="EC15" s="91"/>
      <c r="ED15" s="91"/>
      <c r="EE15" s="91"/>
      <c r="EF15" s="91"/>
      <c r="EG15" s="91"/>
      <c r="EH15" s="91"/>
      <c r="EI15" s="91"/>
      <c r="EJ15" s="91"/>
      <c r="EK15" s="91"/>
      <c r="EL15" s="91"/>
      <c r="EM15" s="91"/>
      <c r="EN15" s="91"/>
      <c r="EO15" s="91"/>
      <c r="EP15" s="91"/>
      <c r="EQ15" s="91"/>
      <c r="ER15" s="91"/>
      <c r="ES15" s="91"/>
      <c r="ET15" s="91"/>
      <c r="EU15" s="91"/>
      <c r="EV15" s="91"/>
      <c r="EW15" s="91"/>
      <c r="EX15" s="91"/>
      <c r="EY15" s="91"/>
      <c r="EZ15" s="91"/>
      <c r="FA15" s="91"/>
      <c r="FB15" s="91"/>
      <c r="FC15" s="91"/>
      <c r="FD15" s="91"/>
      <c r="FE15" s="91"/>
      <c r="FF15" s="91"/>
      <c r="FG15" s="91"/>
      <c r="FH15" s="91"/>
      <c r="FI15" s="91"/>
      <c r="FJ15" s="91"/>
      <c r="FK15" s="91"/>
      <c r="FL15" s="91"/>
      <c r="FM15" s="91"/>
      <c r="FN15" s="91"/>
      <c r="FO15" s="91"/>
      <c r="FP15" s="91"/>
      <c r="FQ15" s="91"/>
      <c r="FR15" s="91"/>
      <c r="FS15" s="91"/>
      <c r="FT15" s="91"/>
      <c r="FU15" s="91"/>
      <c r="FV15" s="91"/>
      <c r="FW15" s="91"/>
      <c r="FX15" s="91"/>
      <c r="FY15" s="91"/>
      <c r="FZ15" s="91"/>
      <c r="GA15" s="91"/>
      <c r="GB15" s="91"/>
      <c r="GC15" s="91"/>
      <c r="GD15" s="91"/>
      <c r="GE15" s="91"/>
      <c r="GF15" s="91"/>
      <c r="GG15" s="91"/>
      <c r="GH15" s="91"/>
      <c r="GI15" s="91"/>
      <c r="GJ15" s="91"/>
      <c r="GK15" s="91"/>
      <c r="GL15" s="91"/>
      <c r="GM15" s="91"/>
      <c r="GN15" s="91"/>
    </row>
    <row r="16" spans="1:196" ht="15" x14ac:dyDescent="0.25">
      <c r="A16" s="57">
        <v>14911521</v>
      </c>
      <c r="B16" s="145">
        <v>825490790015</v>
      </c>
      <c r="C16" s="151" t="s">
        <v>255</v>
      </c>
      <c r="D16" s="152">
        <v>57935</v>
      </c>
      <c r="E16" s="152" t="s">
        <v>308</v>
      </c>
      <c r="F16" s="57" t="s">
        <v>136</v>
      </c>
      <c r="G16" s="57">
        <v>27</v>
      </c>
      <c r="H16" s="57">
        <v>21</v>
      </c>
      <c r="I16" s="57" t="s">
        <v>132</v>
      </c>
      <c r="J16" s="150">
        <v>27</v>
      </c>
      <c r="K16" s="57">
        <v>21</v>
      </c>
      <c r="L16" s="57" t="s">
        <v>140</v>
      </c>
      <c r="M16" s="57">
        <v>31</v>
      </c>
      <c r="N16" s="57">
        <v>21</v>
      </c>
      <c r="O16" s="57" t="s">
        <v>145</v>
      </c>
      <c r="P16" s="63">
        <v>45</v>
      </c>
      <c r="Q16" s="64">
        <v>22</v>
      </c>
      <c r="R16" s="65" t="s">
        <v>207</v>
      </c>
      <c r="S16" s="66">
        <v>47</v>
      </c>
      <c r="T16" s="67">
        <v>20</v>
      </c>
      <c r="U16" s="67" t="s">
        <v>216</v>
      </c>
      <c r="V16" s="57">
        <v>30</v>
      </c>
      <c r="W16" s="57">
        <v>21</v>
      </c>
      <c r="AA16" s="90"/>
      <c r="AB16" s="100"/>
      <c r="AC16" s="100"/>
      <c r="AD16" s="100"/>
      <c r="AE16" s="100"/>
      <c r="AF16" s="100"/>
      <c r="AG16" s="100"/>
      <c r="AH16" s="100"/>
      <c r="AI16" s="91"/>
      <c r="AJ16" s="91"/>
      <c r="AK16" s="91"/>
      <c r="AL16" s="91"/>
      <c r="AM16" s="91"/>
      <c r="AN16" s="91"/>
      <c r="AO16" s="91"/>
      <c r="AP16" s="91"/>
      <c r="AQ16" s="91"/>
      <c r="AR16" s="91"/>
      <c r="AS16" s="91"/>
      <c r="AT16" s="91"/>
      <c r="AU16" s="91"/>
      <c r="AV16" s="91"/>
      <c r="AW16" s="91"/>
      <c r="AX16" s="91"/>
      <c r="AY16" s="91"/>
      <c r="AZ16" s="91"/>
      <c r="BA16" s="91"/>
      <c r="BB16" s="91"/>
      <c r="BC16" s="91"/>
      <c r="BD16" s="91"/>
      <c r="BE16" s="91"/>
      <c r="BF16" s="91"/>
      <c r="BG16" s="91"/>
      <c r="BH16" s="91"/>
      <c r="BI16" s="91"/>
      <c r="BJ16" s="91"/>
      <c r="BK16" s="91"/>
      <c r="BL16" s="91"/>
      <c r="BM16" s="91"/>
      <c r="BN16" s="91"/>
      <c r="BO16" s="91"/>
      <c r="BP16" s="91"/>
      <c r="BQ16" s="91"/>
      <c r="BR16" s="91"/>
      <c r="BS16" s="91"/>
      <c r="BT16" s="91"/>
      <c r="BU16" s="91"/>
      <c r="BV16" s="91"/>
      <c r="BW16" s="91"/>
      <c r="BX16" s="91"/>
      <c r="BY16" s="91"/>
      <c r="BZ16" s="91"/>
      <c r="CA16" s="91"/>
      <c r="CB16" s="91"/>
      <c r="CC16" s="91"/>
      <c r="CD16" s="91"/>
      <c r="CE16" s="91"/>
      <c r="CF16" s="91"/>
      <c r="CG16" s="91"/>
      <c r="CH16" s="91"/>
      <c r="CI16" s="91"/>
      <c r="CJ16" s="91"/>
      <c r="CK16" s="91"/>
      <c r="CL16" s="91"/>
      <c r="CM16" s="91"/>
      <c r="CN16" s="91"/>
      <c r="CO16" s="91"/>
      <c r="CP16" s="91"/>
      <c r="CQ16" s="91"/>
      <c r="CR16" s="91"/>
      <c r="CS16" s="91"/>
      <c r="CT16" s="91"/>
      <c r="CU16" s="91"/>
      <c r="CV16" s="91"/>
      <c r="CW16" s="91"/>
      <c r="CX16" s="91"/>
      <c r="CY16" s="91"/>
      <c r="CZ16" s="91"/>
      <c r="DA16" s="91"/>
      <c r="DB16" s="91"/>
      <c r="DC16" s="91"/>
      <c r="DD16" s="91"/>
      <c r="DE16" s="91"/>
      <c r="DF16" s="91"/>
      <c r="DG16" s="91"/>
      <c r="DH16" s="91"/>
      <c r="DI16" s="91"/>
      <c r="DJ16" s="91"/>
      <c r="DK16" s="91"/>
      <c r="DL16" s="91"/>
      <c r="DM16" s="91"/>
      <c r="DN16" s="91"/>
      <c r="DO16" s="91"/>
      <c r="DP16" s="91"/>
      <c r="DQ16" s="91"/>
      <c r="DR16" s="91"/>
      <c r="DS16" s="91"/>
      <c r="DT16" s="91"/>
      <c r="DU16" s="91"/>
      <c r="DV16" s="91"/>
      <c r="DW16" s="91"/>
      <c r="DX16" s="91"/>
      <c r="DY16" s="91"/>
      <c r="DZ16" s="91"/>
      <c r="EA16" s="91"/>
      <c r="EB16" s="91"/>
      <c r="EC16" s="91"/>
      <c r="ED16" s="91"/>
      <c r="EE16" s="91"/>
      <c r="EF16" s="91"/>
      <c r="EG16" s="91"/>
      <c r="EH16" s="91"/>
      <c r="EI16" s="91"/>
      <c r="EJ16" s="91"/>
      <c r="EK16" s="91"/>
      <c r="EL16" s="91"/>
      <c r="EM16" s="91"/>
      <c r="EN16" s="91"/>
      <c r="EO16" s="91"/>
      <c r="EP16" s="91"/>
      <c r="EQ16" s="91"/>
      <c r="ER16" s="91"/>
      <c r="ES16" s="91"/>
      <c r="ET16" s="91"/>
      <c r="EU16" s="91"/>
      <c r="EV16" s="91"/>
      <c r="EW16" s="91"/>
      <c r="EX16" s="91"/>
      <c r="EY16" s="91"/>
      <c r="EZ16" s="91"/>
      <c r="FA16" s="91"/>
      <c r="FB16" s="91"/>
      <c r="FC16" s="91"/>
      <c r="FD16" s="91"/>
      <c r="FE16" s="91"/>
      <c r="FF16" s="91"/>
      <c r="FG16" s="91"/>
      <c r="FH16" s="91"/>
      <c r="FI16" s="91"/>
      <c r="FJ16" s="91"/>
      <c r="FK16" s="91"/>
      <c r="FL16" s="91"/>
      <c r="FM16" s="91"/>
      <c r="FN16" s="91"/>
      <c r="FO16" s="91"/>
      <c r="FP16" s="91"/>
      <c r="FQ16" s="91"/>
      <c r="FR16" s="91"/>
      <c r="FS16" s="91"/>
      <c r="FT16" s="91"/>
      <c r="FU16" s="91"/>
      <c r="FV16" s="91"/>
      <c r="FW16" s="91"/>
      <c r="FX16" s="91"/>
      <c r="FY16" s="91"/>
      <c r="FZ16" s="91"/>
      <c r="GA16" s="91"/>
      <c r="GB16" s="91"/>
      <c r="GC16" s="91"/>
      <c r="GD16" s="91"/>
      <c r="GE16" s="91"/>
      <c r="GF16" s="91"/>
      <c r="GG16" s="91"/>
      <c r="GH16" s="91"/>
      <c r="GI16" s="91"/>
      <c r="GJ16" s="91"/>
      <c r="GK16" s="91"/>
      <c r="GL16" s="91"/>
      <c r="GM16" s="91"/>
      <c r="GN16" s="91"/>
    </row>
    <row r="17" spans="1:196" ht="15" x14ac:dyDescent="0.25">
      <c r="A17" s="57">
        <v>14911522</v>
      </c>
      <c r="B17" s="145">
        <v>825490790016</v>
      </c>
      <c r="C17" s="151" t="s">
        <v>256</v>
      </c>
      <c r="D17" s="152">
        <v>57835</v>
      </c>
      <c r="E17" s="152" t="s">
        <v>309</v>
      </c>
      <c r="F17" s="57" t="s">
        <v>136</v>
      </c>
      <c r="G17" s="57">
        <v>0</v>
      </c>
      <c r="H17" s="57">
        <v>0</v>
      </c>
      <c r="I17" s="57" t="s">
        <v>132</v>
      </c>
      <c r="J17" s="150">
        <v>0</v>
      </c>
      <c r="K17" s="57">
        <v>0</v>
      </c>
      <c r="L17" s="57" t="s">
        <v>140</v>
      </c>
      <c r="M17" s="57">
        <v>0</v>
      </c>
      <c r="P17" s="63">
        <v>0</v>
      </c>
      <c r="Q17" s="64">
        <v>0</v>
      </c>
      <c r="S17" s="66">
        <v>0</v>
      </c>
      <c r="T17" s="67">
        <v>0</v>
      </c>
      <c r="U17" s="67"/>
      <c r="V17" s="57">
        <v>0</v>
      </c>
      <c r="W17" s="57">
        <v>0</v>
      </c>
      <c r="AA17" s="90"/>
      <c r="AB17" s="100"/>
      <c r="AC17" s="100"/>
      <c r="AD17" s="100"/>
      <c r="AE17" s="100"/>
      <c r="AF17" s="100"/>
      <c r="AG17" s="100"/>
      <c r="AH17" s="100"/>
      <c r="AI17" s="91"/>
      <c r="AJ17" s="91"/>
      <c r="AK17" s="91"/>
      <c r="AL17" s="91"/>
      <c r="AM17" s="91"/>
      <c r="AN17" s="91"/>
      <c r="AO17" s="91"/>
      <c r="AP17" s="91"/>
      <c r="AQ17" s="91"/>
      <c r="AR17" s="91"/>
      <c r="AS17" s="91"/>
      <c r="AT17" s="91"/>
      <c r="AU17" s="91"/>
      <c r="AV17" s="91"/>
      <c r="AW17" s="91"/>
      <c r="AX17" s="91"/>
      <c r="AY17" s="91"/>
      <c r="AZ17" s="91"/>
      <c r="BA17" s="91"/>
      <c r="BB17" s="91"/>
      <c r="BC17" s="91"/>
      <c r="BD17" s="91"/>
      <c r="BE17" s="91"/>
      <c r="BF17" s="91"/>
      <c r="BG17" s="91"/>
      <c r="BH17" s="91"/>
      <c r="BI17" s="91"/>
      <c r="BJ17" s="91"/>
      <c r="BK17" s="91"/>
      <c r="BL17" s="91"/>
      <c r="BM17" s="91"/>
      <c r="BN17" s="91"/>
      <c r="BO17" s="91"/>
      <c r="BP17" s="91"/>
      <c r="BQ17" s="91"/>
      <c r="BR17" s="91"/>
      <c r="BS17" s="91"/>
      <c r="BT17" s="91"/>
      <c r="BU17" s="91"/>
      <c r="BV17" s="91"/>
      <c r="BW17" s="91"/>
      <c r="BX17" s="91"/>
      <c r="BY17" s="91"/>
      <c r="BZ17" s="91"/>
      <c r="CA17" s="91"/>
      <c r="CB17" s="91"/>
      <c r="CC17" s="91"/>
      <c r="CD17" s="91"/>
      <c r="CE17" s="91"/>
      <c r="CF17" s="91"/>
      <c r="CG17" s="91"/>
      <c r="CH17" s="91"/>
      <c r="CI17" s="91"/>
      <c r="CJ17" s="91"/>
      <c r="CK17" s="91"/>
      <c r="CL17" s="91"/>
      <c r="CM17" s="91"/>
      <c r="CN17" s="91"/>
      <c r="CO17" s="91"/>
      <c r="CP17" s="91"/>
      <c r="CQ17" s="91"/>
      <c r="CR17" s="91"/>
      <c r="CS17" s="91"/>
      <c r="CT17" s="91"/>
      <c r="CU17" s="91"/>
      <c r="CV17" s="91"/>
      <c r="CW17" s="91"/>
      <c r="CX17" s="91"/>
      <c r="CY17" s="91"/>
      <c r="CZ17" s="91"/>
      <c r="DA17" s="91"/>
      <c r="DB17" s="91"/>
      <c r="DC17" s="91"/>
      <c r="DD17" s="91"/>
      <c r="DE17" s="91"/>
      <c r="DF17" s="91"/>
      <c r="DG17" s="91"/>
      <c r="DH17" s="91"/>
      <c r="DI17" s="91"/>
      <c r="DJ17" s="91"/>
      <c r="DK17" s="91"/>
      <c r="DL17" s="91"/>
      <c r="DM17" s="91"/>
      <c r="DN17" s="91"/>
      <c r="DO17" s="91"/>
      <c r="DP17" s="91"/>
      <c r="DQ17" s="91"/>
      <c r="DR17" s="91"/>
      <c r="DS17" s="91"/>
      <c r="DT17" s="91"/>
      <c r="DU17" s="91"/>
      <c r="DV17" s="91"/>
      <c r="DW17" s="91"/>
      <c r="DX17" s="91"/>
      <c r="DY17" s="91"/>
      <c r="DZ17" s="91"/>
      <c r="EA17" s="91"/>
      <c r="EB17" s="91"/>
      <c r="EC17" s="91"/>
      <c r="ED17" s="91"/>
      <c r="EE17" s="91"/>
      <c r="EF17" s="91"/>
      <c r="EG17" s="91"/>
      <c r="EH17" s="91"/>
      <c r="EI17" s="91"/>
      <c r="EJ17" s="91"/>
      <c r="EK17" s="91"/>
      <c r="EL17" s="91"/>
      <c r="EM17" s="91"/>
      <c r="EN17" s="91"/>
      <c r="EO17" s="91"/>
      <c r="EP17" s="91"/>
      <c r="EQ17" s="91"/>
      <c r="ER17" s="91"/>
      <c r="ES17" s="91"/>
      <c r="ET17" s="91"/>
      <c r="EU17" s="91"/>
      <c r="EV17" s="91"/>
      <c r="EW17" s="91"/>
      <c r="EX17" s="91"/>
      <c r="EY17" s="91"/>
      <c r="EZ17" s="91"/>
      <c r="FA17" s="91"/>
      <c r="FB17" s="91"/>
      <c r="FC17" s="91"/>
      <c r="FD17" s="91"/>
      <c r="FE17" s="91"/>
      <c r="FF17" s="91"/>
      <c r="FG17" s="91"/>
      <c r="FH17" s="91"/>
      <c r="FI17" s="91"/>
      <c r="FJ17" s="91"/>
      <c r="FK17" s="91"/>
      <c r="FL17" s="91"/>
      <c r="FM17" s="91"/>
      <c r="FN17" s="91"/>
      <c r="FO17" s="91"/>
      <c r="FP17" s="91"/>
      <c r="FQ17" s="91"/>
      <c r="FR17" s="91"/>
      <c r="FS17" s="91"/>
      <c r="FT17" s="91"/>
      <c r="FU17" s="91"/>
      <c r="FV17" s="91"/>
      <c r="FW17" s="91"/>
      <c r="FX17" s="91"/>
      <c r="FY17" s="91"/>
      <c r="FZ17" s="91"/>
      <c r="GA17" s="91"/>
      <c r="GB17" s="91"/>
      <c r="GC17" s="91"/>
      <c r="GD17" s="91"/>
      <c r="GE17" s="91"/>
      <c r="GF17" s="91"/>
      <c r="GG17" s="91"/>
      <c r="GH17" s="91"/>
      <c r="GI17" s="91"/>
      <c r="GJ17" s="91"/>
      <c r="GK17" s="91"/>
      <c r="GL17" s="91"/>
      <c r="GM17" s="91"/>
      <c r="GN17" s="91"/>
    </row>
    <row r="18" spans="1:196" ht="15" x14ac:dyDescent="0.25">
      <c r="A18" s="57">
        <v>14911523</v>
      </c>
      <c r="B18" s="145">
        <v>825490790017</v>
      </c>
      <c r="C18" s="151" t="s">
        <v>257</v>
      </c>
      <c r="D18" s="152">
        <v>58460</v>
      </c>
      <c r="E18" s="152">
        <v>37685</v>
      </c>
      <c r="F18" s="57" t="s">
        <v>136</v>
      </c>
      <c r="G18" s="57">
        <v>28</v>
      </c>
      <c r="H18" s="57">
        <v>23</v>
      </c>
      <c r="I18" s="57" t="s">
        <v>132</v>
      </c>
      <c r="J18" s="150">
        <v>27</v>
      </c>
      <c r="K18" s="57">
        <v>23</v>
      </c>
      <c r="L18" s="57" t="s">
        <v>140</v>
      </c>
      <c r="M18" s="57">
        <v>28</v>
      </c>
      <c r="N18" s="57">
        <v>22</v>
      </c>
      <c r="O18" s="57" t="s">
        <v>145</v>
      </c>
      <c r="P18" s="63">
        <v>28</v>
      </c>
      <c r="Q18" s="64">
        <v>22</v>
      </c>
      <c r="R18" s="65" t="s">
        <v>207</v>
      </c>
      <c r="S18" s="66">
        <v>28</v>
      </c>
      <c r="T18" s="67">
        <v>22</v>
      </c>
      <c r="U18" s="67"/>
      <c r="V18" s="57">
        <v>0</v>
      </c>
      <c r="W18" s="57">
        <v>0</v>
      </c>
      <c r="X18" s="57" t="s">
        <v>142</v>
      </c>
      <c r="Y18" s="57">
        <v>50</v>
      </c>
      <c r="Z18" s="57">
        <v>20</v>
      </c>
      <c r="AA18" s="90"/>
      <c r="AB18" s="100"/>
      <c r="AC18" s="100"/>
      <c r="AD18" s="100"/>
      <c r="AE18" s="100"/>
      <c r="AF18" s="100"/>
      <c r="AG18" s="100"/>
      <c r="AH18" s="100"/>
      <c r="AI18" s="91"/>
      <c r="AJ18" s="91"/>
      <c r="AK18" s="91"/>
      <c r="AL18" s="91"/>
      <c r="AM18" s="91"/>
      <c r="AN18" s="91"/>
      <c r="AO18" s="91"/>
      <c r="AP18" s="91"/>
      <c r="AQ18" s="91"/>
      <c r="AR18" s="91"/>
      <c r="AS18" s="91"/>
      <c r="AT18" s="91"/>
      <c r="AU18" s="91"/>
      <c r="AV18" s="91"/>
      <c r="AW18" s="91"/>
      <c r="AX18" s="91"/>
      <c r="AY18" s="91"/>
      <c r="AZ18" s="91"/>
      <c r="BA18" s="91"/>
      <c r="BB18" s="91"/>
      <c r="BC18" s="91"/>
      <c r="BD18" s="91"/>
      <c r="BE18" s="91"/>
      <c r="BF18" s="91"/>
      <c r="BG18" s="91"/>
      <c r="BH18" s="91"/>
      <c r="BI18" s="91"/>
      <c r="BJ18" s="91"/>
      <c r="BK18" s="91"/>
      <c r="BL18" s="91"/>
      <c r="BM18" s="91"/>
      <c r="BN18" s="91"/>
      <c r="BO18" s="91"/>
      <c r="BP18" s="91"/>
      <c r="BQ18" s="91"/>
      <c r="BR18" s="91"/>
      <c r="BS18" s="91"/>
      <c r="BT18" s="91"/>
      <c r="BU18" s="91"/>
      <c r="BV18" s="91"/>
      <c r="BW18" s="91"/>
      <c r="BX18" s="91"/>
      <c r="BY18" s="91"/>
      <c r="BZ18" s="91"/>
      <c r="CA18" s="91"/>
      <c r="CB18" s="91"/>
      <c r="CC18" s="91"/>
      <c r="CD18" s="91"/>
      <c r="CE18" s="91"/>
      <c r="CF18" s="91"/>
      <c r="CG18" s="91"/>
      <c r="CH18" s="91"/>
      <c r="CI18" s="91"/>
      <c r="CJ18" s="91"/>
      <c r="CK18" s="91"/>
      <c r="CL18" s="91"/>
      <c r="CM18" s="91"/>
      <c r="CN18" s="91"/>
      <c r="CO18" s="91"/>
      <c r="CP18" s="91"/>
      <c r="CQ18" s="91"/>
      <c r="CR18" s="91"/>
      <c r="CS18" s="91"/>
      <c r="CT18" s="91"/>
      <c r="CU18" s="91"/>
      <c r="CV18" s="91"/>
      <c r="CW18" s="91"/>
      <c r="CX18" s="91"/>
      <c r="CY18" s="91"/>
      <c r="CZ18" s="91"/>
      <c r="DA18" s="91"/>
      <c r="DB18" s="91"/>
      <c r="DC18" s="91"/>
      <c r="DD18" s="91"/>
      <c r="DE18" s="91"/>
      <c r="DF18" s="91"/>
      <c r="DG18" s="91"/>
      <c r="DH18" s="91"/>
      <c r="DI18" s="91"/>
      <c r="DJ18" s="91"/>
      <c r="DK18" s="91"/>
      <c r="DL18" s="91"/>
      <c r="DM18" s="91"/>
      <c r="DN18" s="91"/>
      <c r="DO18" s="91"/>
      <c r="DP18" s="91"/>
      <c r="DQ18" s="91"/>
      <c r="DR18" s="91"/>
      <c r="DS18" s="91"/>
      <c r="DT18" s="91"/>
      <c r="DU18" s="91"/>
      <c r="DV18" s="91"/>
      <c r="DW18" s="91"/>
      <c r="DX18" s="91"/>
      <c r="DY18" s="91"/>
      <c r="DZ18" s="91"/>
      <c r="EA18" s="91"/>
      <c r="EB18" s="91"/>
      <c r="EC18" s="91"/>
      <c r="ED18" s="91"/>
      <c r="EE18" s="91"/>
      <c r="EF18" s="91"/>
      <c r="EG18" s="91"/>
      <c r="EH18" s="91"/>
      <c r="EI18" s="91"/>
      <c r="EJ18" s="91"/>
      <c r="EK18" s="91"/>
      <c r="EL18" s="91"/>
      <c r="EM18" s="91"/>
      <c r="EN18" s="91"/>
      <c r="EO18" s="91"/>
      <c r="EP18" s="91"/>
      <c r="EQ18" s="91"/>
      <c r="ER18" s="91"/>
      <c r="ES18" s="91"/>
      <c r="ET18" s="91"/>
      <c r="EU18" s="91"/>
      <c r="EV18" s="91"/>
      <c r="EW18" s="91"/>
      <c r="EX18" s="91"/>
      <c r="EY18" s="91"/>
      <c r="EZ18" s="91"/>
      <c r="FA18" s="91"/>
      <c r="FB18" s="91"/>
      <c r="FC18" s="91"/>
      <c r="FD18" s="91"/>
      <c r="FE18" s="91"/>
      <c r="FF18" s="91"/>
      <c r="FG18" s="91"/>
      <c r="FH18" s="91"/>
      <c r="FI18" s="91"/>
      <c r="FJ18" s="91"/>
      <c r="FK18" s="91"/>
      <c r="FL18" s="91"/>
      <c r="FM18" s="91"/>
      <c r="FN18" s="91"/>
      <c r="FO18" s="91"/>
      <c r="FP18" s="91"/>
      <c r="FQ18" s="91"/>
      <c r="FR18" s="91"/>
      <c r="FS18" s="91"/>
      <c r="FT18" s="91"/>
      <c r="FU18" s="91"/>
      <c r="FV18" s="91"/>
      <c r="FW18" s="91"/>
      <c r="FX18" s="91"/>
      <c r="FY18" s="91"/>
      <c r="FZ18" s="91"/>
      <c r="GA18" s="91"/>
      <c r="GB18" s="91"/>
      <c r="GC18" s="91"/>
      <c r="GD18" s="91"/>
      <c r="GE18" s="91"/>
      <c r="GF18" s="91"/>
      <c r="GG18" s="91"/>
      <c r="GH18" s="91"/>
      <c r="GI18" s="91"/>
      <c r="GJ18" s="91"/>
      <c r="GK18" s="91"/>
      <c r="GL18" s="91"/>
      <c r="GM18" s="91"/>
      <c r="GN18" s="91"/>
    </row>
    <row r="19" spans="1:196" ht="15" x14ac:dyDescent="0.25">
      <c r="A19" s="57">
        <v>14911524</v>
      </c>
      <c r="B19" s="145">
        <v>825490790018</v>
      </c>
      <c r="C19" s="151" t="s">
        <v>258</v>
      </c>
      <c r="D19" s="152">
        <v>59145</v>
      </c>
      <c r="E19" s="152" t="s">
        <v>310</v>
      </c>
      <c r="F19" s="57" t="s">
        <v>136</v>
      </c>
      <c r="G19" s="57">
        <v>0</v>
      </c>
      <c r="H19" s="57">
        <v>0</v>
      </c>
      <c r="I19" s="57" t="s">
        <v>132</v>
      </c>
      <c r="J19" s="150">
        <v>0</v>
      </c>
      <c r="K19" s="57">
        <v>0</v>
      </c>
      <c r="L19" s="57" t="s">
        <v>140</v>
      </c>
      <c r="M19" s="57">
        <v>0</v>
      </c>
      <c r="P19" s="63">
        <v>0</v>
      </c>
      <c r="Q19" s="64">
        <v>0</v>
      </c>
      <c r="S19" s="66">
        <v>0</v>
      </c>
      <c r="T19" s="67">
        <v>0</v>
      </c>
      <c r="U19" s="67"/>
      <c r="V19" s="57">
        <v>0</v>
      </c>
      <c r="W19" s="57">
        <v>0</v>
      </c>
      <c r="AA19" s="90"/>
      <c r="AB19" s="100"/>
      <c r="AC19" s="100"/>
      <c r="AD19" s="100"/>
      <c r="AE19" s="100"/>
      <c r="AF19" s="100"/>
      <c r="AG19" s="100"/>
      <c r="AH19" s="100"/>
      <c r="AI19" s="91"/>
      <c r="AJ19" s="91"/>
      <c r="AK19" s="91"/>
      <c r="AL19" s="91"/>
      <c r="AM19" s="91"/>
      <c r="AN19" s="91"/>
      <c r="AO19" s="91"/>
      <c r="AP19" s="91"/>
      <c r="AQ19" s="91"/>
      <c r="AR19" s="91"/>
      <c r="AS19" s="91"/>
      <c r="AT19" s="91"/>
      <c r="AU19" s="91"/>
      <c r="AV19" s="91"/>
      <c r="AW19" s="91"/>
      <c r="AX19" s="91"/>
      <c r="AY19" s="91"/>
      <c r="AZ19" s="91"/>
      <c r="BA19" s="91"/>
      <c r="BB19" s="91"/>
      <c r="BC19" s="91"/>
      <c r="BD19" s="91"/>
      <c r="BE19" s="91"/>
      <c r="BF19" s="91"/>
      <c r="BG19" s="91"/>
      <c r="BH19" s="91"/>
      <c r="BI19" s="91"/>
      <c r="BJ19" s="91"/>
      <c r="BK19" s="91"/>
      <c r="BL19" s="91"/>
      <c r="BM19" s="91"/>
      <c r="BN19" s="91"/>
      <c r="BO19" s="91"/>
      <c r="BP19" s="91"/>
      <c r="BQ19" s="91"/>
      <c r="BR19" s="91"/>
      <c r="BS19" s="91"/>
      <c r="BT19" s="91"/>
      <c r="BU19" s="91"/>
      <c r="BV19" s="91"/>
      <c r="BW19" s="91"/>
      <c r="BX19" s="91"/>
      <c r="BY19" s="91"/>
      <c r="BZ19" s="91"/>
      <c r="CA19" s="91"/>
      <c r="CB19" s="91"/>
      <c r="CC19" s="91"/>
      <c r="CD19" s="91"/>
      <c r="CE19" s="91"/>
      <c r="CF19" s="91"/>
      <c r="CG19" s="91"/>
      <c r="CH19" s="91"/>
      <c r="CI19" s="91"/>
      <c r="CJ19" s="91"/>
      <c r="CK19" s="91"/>
      <c r="CL19" s="91"/>
      <c r="CM19" s="91"/>
      <c r="CN19" s="91"/>
      <c r="CO19" s="91"/>
      <c r="CP19" s="91"/>
      <c r="CQ19" s="91"/>
      <c r="CR19" s="91"/>
      <c r="CS19" s="91"/>
      <c r="CT19" s="91"/>
      <c r="CU19" s="91"/>
      <c r="CV19" s="91"/>
      <c r="CW19" s="91"/>
      <c r="CX19" s="91"/>
      <c r="CY19" s="91"/>
      <c r="CZ19" s="91"/>
      <c r="DA19" s="91"/>
      <c r="DB19" s="91"/>
      <c r="DC19" s="91"/>
      <c r="DD19" s="91"/>
      <c r="DE19" s="91"/>
      <c r="DF19" s="91"/>
      <c r="DG19" s="91"/>
      <c r="DH19" s="91"/>
      <c r="DI19" s="91"/>
      <c r="DJ19" s="91"/>
      <c r="DK19" s="91"/>
      <c r="DL19" s="91"/>
      <c r="DM19" s="91"/>
      <c r="DN19" s="91"/>
      <c r="DO19" s="91"/>
      <c r="DP19" s="91"/>
      <c r="DQ19" s="91"/>
      <c r="DR19" s="91"/>
      <c r="DS19" s="91"/>
      <c r="DT19" s="91"/>
      <c r="DU19" s="91"/>
      <c r="DV19" s="91"/>
      <c r="DW19" s="91"/>
      <c r="DX19" s="91"/>
      <c r="DY19" s="91"/>
      <c r="DZ19" s="91"/>
      <c r="EA19" s="91"/>
      <c r="EB19" s="91"/>
      <c r="EC19" s="91"/>
      <c r="ED19" s="91"/>
      <c r="EE19" s="91"/>
      <c r="EF19" s="91"/>
      <c r="EG19" s="91"/>
      <c r="EH19" s="91"/>
      <c r="EI19" s="91"/>
      <c r="EJ19" s="91"/>
      <c r="EK19" s="91"/>
      <c r="EL19" s="91"/>
      <c r="EM19" s="91"/>
      <c r="EN19" s="91"/>
      <c r="EO19" s="91"/>
      <c r="EP19" s="91"/>
      <c r="EQ19" s="91"/>
      <c r="ER19" s="91"/>
      <c r="ES19" s="91"/>
      <c r="ET19" s="91"/>
      <c r="EU19" s="91"/>
      <c r="EV19" s="91"/>
      <c r="EW19" s="91"/>
      <c r="EX19" s="91"/>
      <c r="EY19" s="91"/>
      <c r="EZ19" s="91"/>
      <c r="FA19" s="91"/>
      <c r="FB19" s="91"/>
      <c r="FC19" s="91"/>
      <c r="FD19" s="91"/>
      <c r="FE19" s="91"/>
      <c r="FF19" s="91"/>
      <c r="FG19" s="91"/>
      <c r="FH19" s="91"/>
      <c r="FI19" s="91"/>
      <c r="FJ19" s="91"/>
      <c r="FK19" s="91"/>
      <c r="FL19" s="91"/>
      <c r="FM19" s="91"/>
      <c r="FN19" s="91"/>
      <c r="FO19" s="91"/>
      <c r="FP19" s="91"/>
      <c r="FQ19" s="91"/>
      <c r="FR19" s="91"/>
      <c r="FS19" s="91"/>
      <c r="FT19" s="91"/>
      <c r="FU19" s="91"/>
      <c r="FV19" s="91"/>
      <c r="FW19" s="91"/>
      <c r="FX19" s="91"/>
      <c r="FY19" s="91"/>
      <c r="FZ19" s="91"/>
      <c r="GA19" s="91"/>
      <c r="GB19" s="91"/>
      <c r="GC19" s="91"/>
      <c r="GD19" s="91"/>
      <c r="GE19" s="91"/>
      <c r="GF19" s="91"/>
      <c r="GG19" s="91"/>
      <c r="GH19" s="91"/>
      <c r="GI19" s="91"/>
      <c r="GJ19" s="91"/>
      <c r="GK19" s="91"/>
      <c r="GL19" s="91"/>
      <c r="GM19" s="91"/>
      <c r="GN19" s="91"/>
    </row>
    <row r="20" spans="1:196" ht="15" x14ac:dyDescent="0.25">
      <c r="A20" s="57">
        <v>14911525</v>
      </c>
      <c r="B20" s="145">
        <v>825490790019</v>
      </c>
      <c r="C20" s="151" t="s">
        <v>259</v>
      </c>
      <c r="D20" s="152">
        <v>58105</v>
      </c>
      <c r="E20" s="152" t="s">
        <v>311</v>
      </c>
      <c r="F20" s="57" t="s">
        <v>136</v>
      </c>
      <c r="G20" s="57">
        <v>27</v>
      </c>
      <c r="H20" s="57">
        <v>20</v>
      </c>
      <c r="I20" s="57" t="s">
        <v>132</v>
      </c>
      <c r="J20" s="150">
        <v>28</v>
      </c>
      <c r="K20" s="57">
        <v>21</v>
      </c>
      <c r="L20" s="57" t="s">
        <v>140</v>
      </c>
      <c r="M20" s="57">
        <v>28</v>
      </c>
      <c r="N20" s="57">
        <v>21</v>
      </c>
      <c r="O20" s="57" t="s">
        <v>144</v>
      </c>
      <c r="P20" s="63">
        <v>28</v>
      </c>
      <c r="Q20" s="64">
        <v>21</v>
      </c>
      <c r="R20" s="65" t="s">
        <v>209</v>
      </c>
      <c r="S20" s="66">
        <v>28</v>
      </c>
      <c r="T20" s="67">
        <v>21</v>
      </c>
      <c r="U20" s="67" t="s">
        <v>214</v>
      </c>
      <c r="V20" s="57">
        <v>28</v>
      </c>
      <c r="W20" s="57">
        <v>22</v>
      </c>
      <c r="AA20" s="90"/>
      <c r="AB20" s="91"/>
      <c r="AC20" s="91"/>
      <c r="AD20" s="91"/>
      <c r="AE20" s="91"/>
      <c r="AF20" s="91"/>
      <c r="AG20" s="91"/>
      <c r="AH20" s="91"/>
      <c r="AI20" s="91"/>
      <c r="AJ20" s="91"/>
      <c r="AK20" s="91"/>
      <c r="AL20" s="91"/>
      <c r="AM20" s="91"/>
      <c r="AN20" s="91"/>
      <c r="AO20" s="91"/>
      <c r="AP20" s="91"/>
      <c r="AQ20" s="91"/>
      <c r="AR20" s="91"/>
      <c r="AS20" s="91"/>
      <c r="AT20" s="91"/>
      <c r="AU20" s="91"/>
      <c r="AV20" s="91"/>
      <c r="AW20" s="91"/>
      <c r="AX20" s="91"/>
      <c r="AY20" s="91"/>
      <c r="AZ20" s="91"/>
      <c r="BA20" s="91"/>
      <c r="BB20" s="91"/>
      <c r="BC20" s="91"/>
      <c r="BD20" s="91"/>
      <c r="BE20" s="91"/>
      <c r="BF20" s="91"/>
      <c r="BG20" s="91"/>
      <c r="BH20" s="91"/>
      <c r="BI20" s="91"/>
      <c r="BJ20" s="91"/>
      <c r="BK20" s="91"/>
      <c r="BL20" s="91"/>
      <c r="BM20" s="91"/>
      <c r="BN20" s="91"/>
      <c r="BO20" s="91"/>
      <c r="BP20" s="91"/>
      <c r="BQ20" s="91"/>
      <c r="BR20" s="91"/>
      <c r="BS20" s="91"/>
      <c r="BT20" s="91"/>
      <c r="BU20" s="91"/>
      <c r="BV20" s="91"/>
      <c r="BW20" s="91"/>
      <c r="BX20" s="91"/>
      <c r="BY20" s="91"/>
      <c r="BZ20" s="91"/>
      <c r="CA20" s="91"/>
      <c r="CB20" s="91"/>
      <c r="CC20" s="91"/>
      <c r="CD20" s="91"/>
      <c r="CE20" s="91"/>
      <c r="CF20" s="91"/>
      <c r="CG20" s="91"/>
      <c r="CH20" s="91"/>
      <c r="CI20" s="91"/>
      <c r="CJ20" s="91"/>
      <c r="CK20" s="91"/>
      <c r="CL20" s="91"/>
      <c r="CM20" s="91"/>
      <c r="CN20" s="91"/>
      <c r="CO20" s="91"/>
      <c r="CP20" s="91"/>
      <c r="CQ20" s="91"/>
      <c r="CR20" s="91"/>
      <c r="CS20" s="91"/>
      <c r="CT20" s="91"/>
      <c r="CU20" s="91"/>
      <c r="CV20" s="91"/>
      <c r="CW20" s="91"/>
      <c r="CX20" s="91"/>
      <c r="CY20" s="91"/>
      <c r="CZ20" s="91"/>
      <c r="DA20" s="91"/>
      <c r="DB20" s="91"/>
      <c r="DC20" s="91"/>
      <c r="DD20" s="91"/>
      <c r="DE20" s="91"/>
      <c r="DF20" s="91"/>
      <c r="DG20" s="91"/>
      <c r="DH20" s="91"/>
      <c r="DI20" s="91"/>
      <c r="DJ20" s="91"/>
      <c r="DK20" s="91"/>
      <c r="DL20" s="91"/>
      <c r="DM20" s="91"/>
      <c r="DN20" s="91"/>
      <c r="DO20" s="91"/>
      <c r="DP20" s="91"/>
      <c r="DQ20" s="91"/>
      <c r="DR20" s="91"/>
      <c r="DS20" s="91"/>
      <c r="DT20" s="91"/>
      <c r="DU20" s="91"/>
      <c r="DV20" s="91"/>
      <c r="DW20" s="91"/>
      <c r="DX20" s="91"/>
      <c r="DY20" s="91"/>
      <c r="DZ20" s="91"/>
      <c r="EA20" s="91"/>
      <c r="EB20" s="91"/>
      <c r="EC20" s="91"/>
      <c r="ED20" s="91"/>
      <c r="EE20" s="91"/>
      <c r="EF20" s="91"/>
      <c r="EG20" s="91"/>
      <c r="EH20" s="91"/>
      <c r="EI20" s="91"/>
      <c r="EJ20" s="91"/>
      <c r="EK20" s="91"/>
      <c r="EL20" s="91"/>
      <c r="EM20" s="91"/>
      <c r="EN20" s="91"/>
      <c r="EO20" s="91"/>
      <c r="EP20" s="91"/>
      <c r="EQ20" s="91"/>
      <c r="ER20" s="91"/>
      <c r="ES20" s="91"/>
      <c r="ET20" s="91"/>
      <c r="EU20" s="91"/>
      <c r="EV20" s="91"/>
      <c r="EW20" s="91"/>
      <c r="EX20" s="91"/>
      <c r="EY20" s="91"/>
      <c r="EZ20" s="91"/>
      <c r="FA20" s="91"/>
      <c r="FB20" s="91"/>
      <c r="FC20" s="91"/>
      <c r="FD20" s="91"/>
      <c r="FE20" s="91"/>
      <c r="FF20" s="91"/>
      <c r="FG20" s="91"/>
      <c r="FH20" s="91"/>
      <c r="FI20" s="91"/>
      <c r="FJ20" s="91"/>
      <c r="FK20" s="91"/>
      <c r="FL20" s="91"/>
      <c r="FM20" s="91"/>
      <c r="FN20" s="91"/>
      <c r="FO20" s="91"/>
      <c r="FP20" s="91"/>
      <c r="FQ20" s="91"/>
      <c r="FR20" s="91"/>
      <c r="FS20" s="91"/>
      <c r="FT20" s="91"/>
      <c r="FU20" s="91"/>
      <c r="FV20" s="91"/>
      <c r="FW20" s="91"/>
      <c r="FX20" s="91"/>
      <c r="FY20" s="91"/>
      <c r="FZ20" s="91"/>
      <c r="GA20" s="91"/>
      <c r="GB20" s="91"/>
      <c r="GC20" s="91"/>
      <c r="GD20" s="91"/>
      <c r="GE20" s="91"/>
      <c r="GF20" s="91"/>
      <c r="GG20" s="91"/>
      <c r="GH20" s="91"/>
      <c r="GI20" s="91"/>
      <c r="GJ20" s="91"/>
      <c r="GK20" s="91"/>
      <c r="GL20" s="91"/>
      <c r="GM20" s="91"/>
      <c r="GN20" s="91"/>
    </row>
    <row r="21" spans="1:196" ht="15" x14ac:dyDescent="0.25">
      <c r="A21" s="57">
        <v>14911526</v>
      </c>
      <c r="B21" s="145">
        <v>825490790020</v>
      </c>
      <c r="C21" s="151" t="s">
        <v>260</v>
      </c>
      <c r="D21" s="152">
        <v>59883</v>
      </c>
      <c r="E21" s="152" t="s">
        <v>312</v>
      </c>
      <c r="F21" s="57" t="s">
        <v>136</v>
      </c>
      <c r="G21" s="57">
        <v>37</v>
      </c>
      <c r="H21" s="57">
        <v>20</v>
      </c>
      <c r="I21" s="57" t="s">
        <v>132</v>
      </c>
      <c r="J21" s="150">
        <v>36</v>
      </c>
      <c r="K21" s="57">
        <v>20</v>
      </c>
      <c r="L21" s="57" t="s">
        <v>140</v>
      </c>
      <c r="M21" s="57">
        <v>55</v>
      </c>
      <c r="N21" s="57">
        <v>23</v>
      </c>
      <c r="O21" s="57" t="s">
        <v>145</v>
      </c>
      <c r="P21" s="63">
        <v>61</v>
      </c>
      <c r="Q21" s="64">
        <v>23</v>
      </c>
      <c r="R21" s="65" t="s">
        <v>207</v>
      </c>
      <c r="S21" s="66">
        <v>61</v>
      </c>
      <c r="T21" s="67">
        <v>21</v>
      </c>
      <c r="U21" s="67"/>
      <c r="V21" s="57">
        <v>0</v>
      </c>
      <c r="W21" s="57">
        <v>0</v>
      </c>
      <c r="X21" s="57" t="s">
        <v>142</v>
      </c>
      <c r="Y21" s="57">
        <v>50</v>
      </c>
      <c r="Z21" s="57">
        <v>23</v>
      </c>
      <c r="AA21" s="90"/>
      <c r="AB21" s="91"/>
      <c r="AC21" s="91"/>
      <c r="AD21" s="91"/>
      <c r="AE21" s="91"/>
      <c r="AF21" s="91"/>
      <c r="AG21" s="91"/>
      <c r="AH21" s="91"/>
      <c r="AI21" s="91"/>
      <c r="AJ21" s="91"/>
      <c r="AK21" s="91"/>
      <c r="AL21" s="91"/>
      <c r="AM21" s="91"/>
      <c r="AN21" s="91"/>
      <c r="AO21" s="91"/>
      <c r="AP21" s="91"/>
      <c r="AQ21" s="91"/>
      <c r="AR21" s="91"/>
      <c r="AS21" s="91"/>
      <c r="AT21" s="91"/>
      <c r="AU21" s="91"/>
      <c r="AV21" s="91"/>
      <c r="AW21" s="91"/>
      <c r="AX21" s="91"/>
      <c r="AY21" s="91"/>
      <c r="AZ21" s="91"/>
      <c r="BA21" s="91"/>
      <c r="BB21" s="91"/>
      <c r="BC21" s="91"/>
      <c r="BD21" s="91"/>
      <c r="BE21" s="91"/>
      <c r="BF21" s="91"/>
      <c r="BG21" s="91"/>
      <c r="BH21" s="91"/>
      <c r="BI21" s="91"/>
      <c r="BJ21" s="91"/>
      <c r="BK21" s="91"/>
      <c r="BL21" s="91"/>
      <c r="BM21" s="91"/>
      <c r="BN21" s="91"/>
      <c r="BO21" s="91"/>
      <c r="BP21" s="91"/>
      <c r="BQ21" s="91"/>
      <c r="BR21" s="91"/>
      <c r="BS21" s="91"/>
      <c r="BT21" s="91"/>
      <c r="BU21" s="91"/>
      <c r="BV21" s="91"/>
      <c r="BW21" s="91"/>
      <c r="BX21" s="91"/>
      <c r="BY21" s="91"/>
      <c r="BZ21" s="91"/>
      <c r="CA21" s="91"/>
      <c r="CB21" s="91"/>
      <c r="CC21" s="91"/>
      <c r="CD21" s="91"/>
      <c r="CE21" s="91"/>
      <c r="CF21" s="91"/>
      <c r="CG21" s="91"/>
      <c r="CH21" s="91"/>
      <c r="CI21" s="91"/>
      <c r="CJ21" s="91"/>
      <c r="CK21" s="91"/>
      <c r="CL21" s="91"/>
      <c r="CM21" s="91"/>
      <c r="CN21" s="91"/>
      <c r="CO21" s="91"/>
      <c r="CP21" s="91"/>
      <c r="CQ21" s="91"/>
      <c r="CR21" s="91"/>
      <c r="CS21" s="91"/>
      <c r="CT21" s="91"/>
      <c r="CU21" s="91"/>
      <c r="CV21" s="91"/>
      <c r="CW21" s="91"/>
      <c r="CX21" s="91"/>
      <c r="CY21" s="91"/>
      <c r="CZ21" s="91"/>
      <c r="DA21" s="91"/>
      <c r="DB21" s="91"/>
      <c r="DC21" s="91"/>
      <c r="DD21" s="91"/>
      <c r="DE21" s="91"/>
      <c r="DF21" s="91"/>
      <c r="DG21" s="91"/>
      <c r="DH21" s="91"/>
      <c r="DI21" s="91"/>
      <c r="DJ21" s="91"/>
      <c r="DK21" s="91"/>
      <c r="DL21" s="91"/>
      <c r="DM21" s="91"/>
      <c r="DN21" s="91"/>
      <c r="DO21" s="91"/>
      <c r="DP21" s="91"/>
      <c r="DQ21" s="91"/>
      <c r="DR21" s="91"/>
      <c r="DS21" s="91"/>
      <c r="DT21" s="91"/>
      <c r="DU21" s="91"/>
      <c r="DV21" s="91"/>
      <c r="DW21" s="91"/>
      <c r="DX21" s="91"/>
      <c r="DY21" s="91"/>
      <c r="DZ21" s="91"/>
      <c r="EA21" s="91"/>
      <c r="EB21" s="91"/>
      <c r="EC21" s="91"/>
      <c r="ED21" s="91"/>
      <c r="EE21" s="91"/>
      <c r="EF21" s="91"/>
      <c r="EG21" s="91"/>
      <c r="EH21" s="91"/>
      <c r="EI21" s="91"/>
      <c r="EJ21" s="91"/>
      <c r="EK21" s="91"/>
      <c r="EL21" s="91"/>
      <c r="EM21" s="91"/>
      <c r="EN21" s="91"/>
      <c r="EO21" s="91"/>
      <c r="EP21" s="91"/>
      <c r="EQ21" s="91"/>
      <c r="ER21" s="91"/>
      <c r="ES21" s="91"/>
      <c r="ET21" s="91"/>
      <c r="EU21" s="91"/>
      <c r="EV21" s="91"/>
      <c r="EW21" s="91"/>
      <c r="EX21" s="91"/>
      <c r="EY21" s="91"/>
      <c r="EZ21" s="91"/>
      <c r="FA21" s="91"/>
      <c r="FB21" s="91"/>
      <c r="FC21" s="91"/>
      <c r="FD21" s="91"/>
      <c r="FE21" s="91"/>
      <c r="FF21" s="91"/>
      <c r="FG21" s="91"/>
      <c r="FH21" s="91"/>
      <c r="FI21" s="91"/>
      <c r="FJ21" s="91"/>
      <c r="FK21" s="91"/>
      <c r="FL21" s="91"/>
      <c r="FM21" s="91"/>
      <c r="FN21" s="91"/>
      <c r="FO21" s="91"/>
      <c r="FP21" s="91"/>
      <c r="FQ21" s="91"/>
      <c r="FR21" s="91"/>
      <c r="FS21" s="91"/>
      <c r="FT21" s="91"/>
      <c r="FU21" s="91"/>
      <c r="FV21" s="91"/>
      <c r="FW21" s="91"/>
      <c r="FX21" s="91"/>
      <c r="FY21" s="91"/>
      <c r="FZ21" s="91"/>
      <c r="GA21" s="91"/>
      <c r="GB21" s="91"/>
      <c r="GC21" s="91"/>
      <c r="GD21" s="91"/>
      <c r="GE21" s="91"/>
      <c r="GF21" s="91"/>
      <c r="GG21" s="91"/>
      <c r="GH21" s="91"/>
      <c r="GI21" s="91"/>
      <c r="GJ21" s="91"/>
      <c r="GK21" s="91"/>
      <c r="GL21" s="91"/>
      <c r="GM21" s="91"/>
      <c r="GN21" s="91"/>
    </row>
    <row r="22" spans="1:196" ht="15" x14ac:dyDescent="0.25">
      <c r="A22" s="57">
        <v>14911527</v>
      </c>
      <c r="B22" s="145">
        <v>825490790021</v>
      </c>
      <c r="C22" s="151" t="s">
        <v>261</v>
      </c>
      <c r="D22" s="152">
        <v>59285</v>
      </c>
      <c r="E22" s="152">
        <v>38572</v>
      </c>
      <c r="F22" s="57" t="s">
        <v>136</v>
      </c>
      <c r="G22" s="57">
        <v>32</v>
      </c>
      <c r="H22" s="57">
        <v>22</v>
      </c>
      <c r="I22" s="57" t="s">
        <v>132</v>
      </c>
      <c r="J22" s="150">
        <v>29</v>
      </c>
      <c r="K22" s="57">
        <v>22</v>
      </c>
      <c r="L22" s="57" t="s">
        <v>140</v>
      </c>
      <c r="M22" s="57">
        <v>29</v>
      </c>
      <c r="N22" s="57">
        <v>21</v>
      </c>
      <c r="O22" s="57" t="s">
        <v>145</v>
      </c>
      <c r="P22" s="63">
        <v>29</v>
      </c>
      <c r="Q22" s="64">
        <v>21</v>
      </c>
      <c r="R22" s="65" t="s">
        <v>207</v>
      </c>
      <c r="S22" s="66">
        <v>35</v>
      </c>
      <c r="T22" s="67">
        <v>21</v>
      </c>
      <c r="U22" s="67" t="s">
        <v>216</v>
      </c>
      <c r="V22" s="57">
        <v>32</v>
      </c>
      <c r="W22" s="57">
        <v>21</v>
      </c>
      <c r="AA22" s="90"/>
      <c r="AB22" s="91"/>
      <c r="AC22" s="91"/>
      <c r="AD22" s="91"/>
      <c r="AE22" s="91"/>
      <c r="AF22" s="91"/>
      <c r="AG22" s="91"/>
      <c r="AH22" s="91"/>
      <c r="AI22" s="91"/>
      <c r="AJ22" s="91"/>
      <c r="AK22" s="91"/>
      <c r="AL22" s="91"/>
      <c r="AM22" s="91"/>
      <c r="AN22" s="91"/>
      <c r="AO22" s="91"/>
      <c r="AP22" s="91"/>
      <c r="AQ22" s="91"/>
      <c r="AR22" s="91"/>
      <c r="AS22" s="91"/>
      <c r="AT22" s="91"/>
      <c r="AU22" s="91"/>
      <c r="AV22" s="91"/>
      <c r="AW22" s="91"/>
      <c r="AX22" s="91"/>
      <c r="AY22" s="91"/>
      <c r="AZ22" s="91"/>
      <c r="BA22" s="91"/>
      <c r="BB22" s="91"/>
      <c r="BC22" s="91"/>
      <c r="BD22" s="91"/>
      <c r="BE22" s="91"/>
      <c r="BF22" s="91"/>
      <c r="BG22" s="91"/>
      <c r="BH22" s="91"/>
      <c r="BI22" s="91"/>
      <c r="BJ22" s="91"/>
      <c r="BK22" s="91"/>
      <c r="BL22" s="91"/>
      <c r="BM22" s="91"/>
      <c r="BN22" s="91"/>
      <c r="BO22" s="91"/>
      <c r="BP22" s="91"/>
      <c r="BQ22" s="91"/>
      <c r="BR22" s="91"/>
      <c r="BS22" s="91"/>
      <c r="BT22" s="91"/>
      <c r="BU22" s="91"/>
      <c r="BV22" s="91"/>
      <c r="BW22" s="91"/>
      <c r="BX22" s="91"/>
      <c r="BY22" s="91"/>
      <c r="BZ22" s="91"/>
      <c r="CA22" s="91"/>
      <c r="CB22" s="91"/>
      <c r="CC22" s="91"/>
      <c r="CD22" s="91"/>
      <c r="CE22" s="91"/>
      <c r="CF22" s="91"/>
      <c r="CG22" s="91"/>
      <c r="CH22" s="91"/>
      <c r="CI22" s="91"/>
      <c r="CJ22" s="91"/>
      <c r="CK22" s="91"/>
      <c r="CL22" s="91"/>
      <c r="CM22" s="91"/>
      <c r="CN22" s="91"/>
      <c r="CO22" s="91"/>
      <c r="CP22" s="91"/>
      <c r="CQ22" s="91"/>
      <c r="CR22" s="91"/>
      <c r="CS22" s="91"/>
      <c r="CT22" s="91"/>
      <c r="CU22" s="91"/>
      <c r="CV22" s="91"/>
      <c r="CW22" s="91"/>
      <c r="CX22" s="91"/>
      <c r="CY22" s="91"/>
      <c r="CZ22" s="91"/>
      <c r="DA22" s="91"/>
      <c r="DB22" s="91"/>
      <c r="DC22" s="91"/>
      <c r="DD22" s="91"/>
      <c r="DE22" s="91"/>
      <c r="DF22" s="91"/>
      <c r="DG22" s="91"/>
      <c r="DH22" s="91"/>
      <c r="DI22" s="91"/>
      <c r="DJ22" s="91"/>
      <c r="DK22" s="91"/>
      <c r="DL22" s="91"/>
      <c r="DM22" s="91"/>
      <c r="DN22" s="91"/>
      <c r="DO22" s="91"/>
      <c r="DP22" s="91"/>
      <c r="DQ22" s="91"/>
      <c r="DR22" s="91"/>
      <c r="DS22" s="91"/>
      <c r="DT22" s="91"/>
      <c r="DU22" s="91"/>
      <c r="DV22" s="91"/>
      <c r="DW22" s="91"/>
      <c r="DX22" s="91"/>
      <c r="DY22" s="91"/>
      <c r="DZ22" s="91"/>
      <c r="EA22" s="91"/>
      <c r="EB22" s="91"/>
      <c r="EC22" s="91"/>
      <c r="ED22" s="91"/>
      <c r="EE22" s="91"/>
      <c r="EF22" s="91"/>
      <c r="EG22" s="91"/>
      <c r="EH22" s="91"/>
      <c r="EI22" s="91"/>
      <c r="EJ22" s="91"/>
      <c r="EK22" s="91"/>
      <c r="EL22" s="91"/>
      <c r="EM22" s="91"/>
      <c r="EN22" s="91"/>
      <c r="EO22" s="91"/>
      <c r="EP22" s="91"/>
      <c r="EQ22" s="91"/>
      <c r="ER22" s="91"/>
      <c r="ES22" s="91"/>
      <c r="ET22" s="91"/>
      <c r="EU22" s="91"/>
      <c r="EV22" s="91"/>
      <c r="EW22" s="91"/>
      <c r="EX22" s="91"/>
      <c r="EY22" s="91"/>
      <c r="EZ22" s="91"/>
      <c r="FA22" s="91"/>
      <c r="FB22" s="91"/>
      <c r="FC22" s="91"/>
      <c r="FD22" s="91"/>
      <c r="FE22" s="91"/>
      <c r="FF22" s="91"/>
      <c r="FG22" s="91"/>
      <c r="FH22" s="91"/>
      <c r="FI22" s="91"/>
      <c r="FJ22" s="91"/>
      <c r="FK22" s="91"/>
      <c r="FL22" s="91"/>
      <c r="FM22" s="91"/>
      <c r="FN22" s="91"/>
      <c r="FO22" s="91"/>
      <c r="FP22" s="91"/>
      <c r="FQ22" s="91"/>
      <c r="FR22" s="91"/>
      <c r="FS22" s="91"/>
      <c r="FT22" s="91"/>
      <c r="FU22" s="91"/>
      <c r="FV22" s="91"/>
      <c r="FW22" s="91"/>
      <c r="FX22" s="91"/>
      <c r="FY22" s="91"/>
      <c r="FZ22" s="91"/>
      <c r="GA22" s="91"/>
      <c r="GB22" s="91"/>
      <c r="GC22" s="91"/>
      <c r="GD22" s="91"/>
      <c r="GE22" s="91"/>
      <c r="GF22" s="91"/>
      <c r="GG22" s="91"/>
      <c r="GH22" s="91"/>
      <c r="GI22" s="91"/>
      <c r="GJ22" s="91"/>
      <c r="GK22" s="91"/>
      <c r="GL22" s="91"/>
      <c r="GM22" s="91"/>
      <c r="GN22" s="91"/>
    </row>
    <row r="23" spans="1:196" ht="15" x14ac:dyDescent="0.25">
      <c r="A23" s="57">
        <v>14911528</v>
      </c>
      <c r="B23" s="145">
        <v>825490790022</v>
      </c>
      <c r="C23" s="151" t="s">
        <v>262</v>
      </c>
      <c r="D23" s="152">
        <v>55344</v>
      </c>
      <c r="E23" s="152" t="s">
        <v>313</v>
      </c>
      <c r="F23" s="57" t="s">
        <v>136</v>
      </c>
      <c r="G23" s="57">
        <v>0</v>
      </c>
      <c r="H23" s="57">
        <v>0</v>
      </c>
      <c r="I23" s="57" t="s">
        <v>132</v>
      </c>
      <c r="J23" s="150">
        <v>0</v>
      </c>
      <c r="K23" s="57">
        <v>0</v>
      </c>
      <c r="L23" s="57" t="s">
        <v>140</v>
      </c>
      <c r="M23" s="57">
        <v>0</v>
      </c>
      <c r="P23" s="63">
        <v>0</v>
      </c>
      <c r="Q23" s="64">
        <v>0</v>
      </c>
      <c r="S23" s="66">
        <v>0</v>
      </c>
      <c r="T23" s="67">
        <v>0</v>
      </c>
      <c r="U23" s="67"/>
      <c r="V23" s="57">
        <v>0</v>
      </c>
      <c r="W23" s="57">
        <v>0</v>
      </c>
      <c r="AA23" s="90"/>
      <c r="AB23" s="91"/>
      <c r="AC23" s="91"/>
      <c r="AD23" s="91"/>
      <c r="AE23" s="91"/>
      <c r="AF23" s="91"/>
      <c r="AG23" s="91"/>
      <c r="AH23" s="91"/>
      <c r="AI23" s="91"/>
      <c r="AJ23" s="91"/>
      <c r="AK23" s="91"/>
      <c r="AL23" s="91"/>
      <c r="AM23" s="91"/>
      <c r="AN23" s="91"/>
      <c r="AO23" s="91"/>
      <c r="AP23" s="91"/>
      <c r="AQ23" s="91"/>
      <c r="AR23" s="91"/>
      <c r="AS23" s="91"/>
      <c r="AT23" s="91"/>
      <c r="AU23" s="91"/>
      <c r="AV23" s="91"/>
      <c r="AW23" s="91"/>
      <c r="AX23" s="91"/>
      <c r="AY23" s="91"/>
      <c r="AZ23" s="91"/>
      <c r="BA23" s="91"/>
      <c r="BB23" s="91"/>
      <c r="BC23" s="91"/>
      <c r="BD23" s="91"/>
      <c r="BE23" s="91"/>
      <c r="BF23" s="91"/>
      <c r="BG23" s="91"/>
      <c r="BH23" s="91"/>
      <c r="BI23" s="91"/>
      <c r="BJ23" s="91"/>
      <c r="BK23" s="91"/>
      <c r="BL23" s="91"/>
      <c r="BM23" s="91"/>
      <c r="BN23" s="91"/>
      <c r="BO23" s="91"/>
      <c r="BP23" s="91"/>
      <c r="BQ23" s="91"/>
      <c r="BR23" s="91"/>
      <c r="BS23" s="91"/>
      <c r="BT23" s="91"/>
      <c r="BU23" s="91"/>
      <c r="BV23" s="91"/>
      <c r="BW23" s="91"/>
      <c r="BX23" s="91"/>
      <c r="BY23" s="91"/>
      <c r="BZ23" s="91"/>
      <c r="CA23" s="91"/>
      <c r="CB23" s="91"/>
      <c r="CC23" s="91"/>
      <c r="CD23" s="91"/>
      <c r="CE23" s="91"/>
      <c r="CF23" s="91"/>
      <c r="CG23" s="91"/>
      <c r="CH23" s="91"/>
      <c r="CI23" s="91"/>
      <c r="CJ23" s="91"/>
      <c r="CK23" s="91"/>
      <c r="CL23" s="91"/>
      <c r="CM23" s="91"/>
      <c r="CN23" s="91"/>
      <c r="CO23" s="91"/>
      <c r="CP23" s="91"/>
      <c r="CQ23" s="91"/>
      <c r="CR23" s="91"/>
      <c r="CS23" s="91"/>
      <c r="CT23" s="91"/>
      <c r="CU23" s="91"/>
      <c r="CV23" s="91"/>
      <c r="CW23" s="91"/>
      <c r="CX23" s="91"/>
      <c r="CY23" s="91"/>
      <c r="CZ23" s="91"/>
      <c r="DA23" s="91"/>
      <c r="DB23" s="91"/>
      <c r="DC23" s="91"/>
      <c r="DD23" s="91"/>
      <c r="DE23" s="91"/>
      <c r="DF23" s="91"/>
      <c r="DG23" s="91"/>
      <c r="DH23" s="91"/>
      <c r="DI23" s="91"/>
      <c r="DJ23" s="91"/>
      <c r="DK23" s="91"/>
      <c r="DL23" s="91"/>
      <c r="DM23" s="91"/>
      <c r="DN23" s="91"/>
      <c r="DO23" s="91"/>
      <c r="DP23" s="91"/>
      <c r="DQ23" s="91"/>
      <c r="DR23" s="91"/>
      <c r="DS23" s="91"/>
      <c r="DT23" s="91"/>
      <c r="DU23" s="91"/>
      <c r="DV23" s="91"/>
      <c r="DW23" s="91"/>
      <c r="DX23" s="91"/>
      <c r="DY23" s="91"/>
      <c r="DZ23" s="91"/>
      <c r="EA23" s="91"/>
      <c r="EB23" s="91"/>
      <c r="EC23" s="91"/>
      <c r="ED23" s="91"/>
      <c r="EE23" s="91"/>
      <c r="EF23" s="91"/>
      <c r="EG23" s="91"/>
      <c r="EH23" s="91"/>
      <c r="EI23" s="91"/>
      <c r="EJ23" s="91"/>
      <c r="EK23" s="91"/>
      <c r="EL23" s="91"/>
      <c r="EM23" s="91"/>
      <c r="EN23" s="91"/>
      <c r="EO23" s="91"/>
      <c r="EP23" s="91"/>
      <c r="EQ23" s="91"/>
      <c r="ER23" s="91"/>
      <c r="ES23" s="91"/>
      <c r="ET23" s="91"/>
      <c r="EU23" s="91"/>
      <c r="EV23" s="91"/>
      <c r="EW23" s="91"/>
      <c r="EX23" s="91"/>
      <c r="EY23" s="91"/>
      <c r="EZ23" s="91"/>
      <c r="FA23" s="91"/>
      <c r="FB23" s="91"/>
      <c r="FC23" s="91"/>
      <c r="FD23" s="91"/>
      <c r="FE23" s="91"/>
      <c r="FF23" s="91"/>
      <c r="FG23" s="91"/>
      <c r="FH23" s="91"/>
      <c r="FI23" s="91"/>
      <c r="FJ23" s="91"/>
      <c r="FK23" s="91"/>
      <c r="FL23" s="91"/>
      <c r="FM23" s="91"/>
      <c r="FN23" s="91"/>
      <c r="FO23" s="91"/>
      <c r="FP23" s="91"/>
      <c r="FQ23" s="91"/>
      <c r="FR23" s="91"/>
      <c r="FS23" s="91"/>
      <c r="FT23" s="91"/>
      <c r="FU23" s="91"/>
      <c r="FV23" s="91"/>
      <c r="FW23" s="91"/>
      <c r="FX23" s="91"/>
      <c r="FY23" s="91"/>
      <c r="FZ23" s="91"/>
      <c r="GA23" s="91"/>
      <c r="GB23" s="91"/>
      <c r="GC23" s="91"/>
      <c r="GD23" s="91"/>
      <c r="GE23" s="91"/>
      <c r="GF23" s="91"/>
      <c r="GG23" s="91"/>
      <c r="GH23" s="91"/>
      <c r="GI23" s="91"/>
      <c r="GJ23" s="91"/>
      <c r="GK23" s="91"/>
      <c r="GL23" s="91"/>
      <c r="GM23" s="91"/>
      <c r="GN23" s="91"/>
    </row>
    <row r="24" spans="1:196" ht="15" x14ac:dyDescent="0.25">
      <c r="A24" s="57">
        <v>14911529</v>
      </c>
      <c r="B24" s="145">
        <v>825490790023</v>
      </c>
      <c r="C24" s="151" t="s">
        <v>263</v>
      </c>
      <c r="D24" s="152">
        <v>53909</v>
      </c>
      <c r="E24" s="152" t="s">
        <v>314</v>
      </c>
      <c r="F24" s="57" t="s">
        <v>136</v>
      </c>
      <c r="G24" s="57">
        <v>28</v>
      </c>
      <c r="H24" s="57">
        <v>22</v>
      </c>
      <c r="I24" s="57" t="s">
        <v>132</v>
      </c>
      <c r="J24" s="150">
        <v>28</v>
      </c>
      <c r="K24" s="57">
        <v>20</v>
      </c>
      <c r="L24" s="57" t="s">
        <v>140</v>
      </c>
      <c r="M24" s="57">
        <v>28</v>
      </c>
      <c r="N24" s="57">
        <v>21</v>
      </c>
      <c r="O24" s="57" t="s">
        <v>145</v>
      </c>
      <c r="P24" s="63">
        <v>28</v>
      </c>
      <c r="Q24" s="64">
        <v>19</v>
      </c>
      <c r="R24" s="65" t="s">
        <v>207</v>
      </c>
      <c r="S24" s="66">
        <v>30</v>
      </c>
      <c r="T24" s="67">
        <v>20</v>
      </c>
      <c r="U24" s="67" t="s">
        <v>217</v>
      </c>
      <c r="V24" s="57">
        <v>32</v>
      </c>
      <c r="W24" s="57">
        <v>19</v>
      </c>
      <c r="AA24" s="90"/>
      <c r="AB24" s="91"/>
      <c r="AC24" s="91"/>
      <c r="AD24" s="91"/>
      <c r="AE24" s="91"/>
      <c r="AF24" s="91"/>
      <c r="AG24" s="91"/>
      <c r="AH24" s="91"/>
      <c r="AI24" s="91"/>
      <c r="AJ24" s="91"/>
      <c r="AK24" s="91"/>
      <c r="AL24" s="91"/>
      <c r="AM24" s="91"/>
      <c r="AN24" s="91"/>
      <c r="AO24" s="91"/>
      <c r="AP24" s="91"/>
      <c r="AQ24" s="91"/>
      <c r="AR24" s="91"/>
      <c r="AS24" s="91"/>
      <c r="AT24" s="91"/>
      <c r="AU24" s="91"/>
      <c r="AV24" s="91"/>
      <c r="AW24" s="91"/>
      <c r="AX24" s="91"/>
      <c r="AY24" s="91"/>
      <c r="AZ24" s="91"/>
      <c r="BA24" s="91"/>
      <c r="BB24" s="91"/>
      <c r="BC24" s="91"/>
      <c r="BD24" s="91"/>
      <c r="BE24" s="91"/>
      <c r="BF24" s="91"/>
      <c r="BG24" s="91"/>
      <c r="BH24" s="91"/>
      <c r="BI24" s="91"/>
      <c r="BJ24" s="91"/>
      <c r="BK24" s="91"/>
      <c r="BL24" s="91"/>
      <c r="BM24" s="91"/>
      <c r="BN24" s="91"/>
      <c r="BO24" s="91"/>
      <c r="BP24" s="91"/>
      <c r="BQ24" s="91"/>
      <c r="BR24" s="91"/>
      <c r="BS24" s="91"/>
      <c r="BT24" s="91"/>
      <c r="BU24" s="91"/>
      <c r="BV24" s="91"/>
      <c r="BW24" s="91"/>
      <c r="BX24" s="91"/>
      <c r="BY24" s="91"/>
      <c r="BZ24" s="91"/>
      <c r="CA24" s="91"/>
      <c r="CB24" s="91"/>
      <c r="CC24" s="91"/>
      <c r="CD24" s="91"/>
      <c r="CE24" s="91"/>
      <c r="CF24" s="91"/>
      <c r="CG24" s="91"/>
      <c r="CH24" s="91"/>
      <c r="CI24" s="91"/>
      <c r="CJ24" s="91"/>
      <c r="CK24" s="91"/>
      <c r="CL24" s="91"/>
      <c r="CM24" s="91"/>
      <c r="CN24" s="91"/>
      <c r="CO24" s="91"/>
      <c r="CP24" s="91"/>
      <c r="CQ24" s="91"/>
      <c r="CR24" s="91"/>
      <c r="CS24" s="91"/>
      <c r="CT24" s="91"/>
      <c r="CU24" s="91"/>
      <c r="CV24" s="91"/>
      <c r="CW24" s="91"/>
      <c r="CX24" s="91"/>
      <c r="CY24" s="91"/>
      <c r="CZ24" s="91"/>
      <c r="DA24" s="91"/>
      <c r="DB24" s="91"/>
      <c r="DC24" s="91"/>
      <c r="DD24" s="91"/>
      <c r="DE24" s="91"/>
      <c r="DF24" s="91"/>
      <c r="DG24" s="91"/>
      <c r="DH24" s="91"/>
      <c r="DI24" s="91"/>
      <c r="DJ24" s="91"/>
      <c r="DK24" s="91"/>
      <c r="DL24" s="91"/>
      <c r="DM24" s="91"/>
      <c r="DN24" s="91"/>
      <c r="DO24" s="91"/>
      <c r="DP24" s="91"/>
      <c r="DQ24" s="91"/>
      <c r="DR24" s="91"/>
      <c r="DS24" s="91"/>
      <c r="DT24" s="91"/>
      <c r="DU24" s="91"/>
      <c r="DV24" s="91"/>
      <c r="DW24" s="91"/>
      <c r="DX24" s="91"/>
      <c r="DY24" s="91"/>
      <c r="DZ24" s="91"/>
      <c r="EA24" s="91"/>
      <c r="EB24" s="91"/>
      <c r="EC24" s="91"/>
      <c r="ED24" s="91"/>
      <c r="EE24" s="91"/>
      <c r="EF24" s="91"/>
      <c r="EG24" s="91"/>
      <c r="EH24" s="91"/>
      <c r="EI24" s="91"/>
      <c r="EJ24" s="91"/>
      <c r="EK24" s="91"/>
      <c r="EL24" s="91"/>
      <c r="EM24" s="91"/>
      <c r="EN24" s="91"/>
      <c r="EO24" s="91"/>
      <c r="EP24" s="91"/>
      <c r="EQ24" s="91"/>
      <c r="ER24" s="91"/>
      <c r="ES24" s="91"/>
      <c r="ET24" s="91"/>
      <c r="EU24" s="91"/>
      <c r="EV24" s="91"/>
      <c r="EW24" s="91"/>
      <c r="EX24" s="91"/>
      <c r="EY24" s="91"/>
      <c r="EZ24" s="91"/>
      <c r="FA24" s="91"/>
      <c r="FB24" s="91"/>
      <c r="FC24" s="91"/>
      <c r="FD24" s="91"/>
      <c r="FE24" s="91"/>
      <c r="FF24" s="91"/>
      <c r="FG24" s="91"/>
      <c r="FH24" s="91"/>
      <c r="FI24" s="91"/>
      <c r="FJ24" s="91"/>
      <c r="FK24" s="91"/>
      <c r="FL24" s="91"/>
      <c r="FM24" s="91"/>
      <c r="FN24" s="91"/>
      <c r="FO24" s="91"/>
      <c r="FP24" s="91"/>
      <c r="FQ24" s="91"/>
      <c r="FR24" s="91"/>
      <c r="FS24" s="91"/>
      <c r="FT24" s="91"/>
      <c r="FU24" s="91"/>
      <c r="FV24" s="91"/>
      <c r="FW24" s="91"/>
      <c r="FX24" s="91"/>
      <c r="FY24" s="91"/>
      <c r="FZ24" s="91"/>
      <c r="GA24" s="91"/>
      <c r="GB24" s="91"/>
      <c r="GC24" s="91"/>
      <c r="GD24" s="91"/>
      <c r="GE24" s="91"/>
      <c r="GF24" s="91"/>
      <c r="GG24" s="91"/>
      <c r="GH24" s="91"/>
      <c r="GI24" s="91"/>
      <c r="GJ24" s="91"/>
      <c r="GK24" s="91"/>
      <c r="GL24" s="91"/>
      <c r="GM24" s="91"/>
      <c r="GN24" s="91"/>
    </row>
    <row r="25" spans="1:196" ht="15" x14ac:dyDescent="0.25">
      <c r="A25" s="57">
        <v>14911530</v>
      </c>
      <c r="B25" s="145">
        <v>825490790024</v>
      </c>
      <c r="C25" s="151" t="s">
        <v>264</v>
      </c>
      <c r="D25" s="152">
        <v>56268</v>
      </c>
      <c r="E25" s="152">
        <v>35435</v>
      </c>
      <c r="F25" s="57" t="s">
        <v>136</v>
      </c>
      <c r="G25" s="57">
        <v>0</v>
      </c>
      <c r="H25" s="57">
        <v>0</v>
      </c>
      <c r="I25" s="57" t="s">
        <v>132</v>
      </c>
      <c r="J25" s="150">
        <v>0</v>
      </c>
      <c r="K25" s="57">
        <v>0</v>
      </c>
      <c r="L25" s="57" t="s">
        <v>140</v>
      </c>
      <c r="M25" s="57">
        <v>0</v>
      </c>
      <c r="P25" s="63">
        <v>0</v>
      </c>
      <c r="Q25" s="64">
        <v>0</v>
      </c>
      <c r="S25" s="66">
        <v>0</v>
      </c>
      <c r="T25" s="67">
        <v>0</v>
      </c>
      <c r="U25" s="67"/>
      <c r="V25" s="57">
        <v>0</v>
      </c>
      <c r="W25" s="57">
        <v>0</v>
      </c>
      <c r="AA25" s="90"/>
      <c r="AB25" s="91"/>
      <c r="AC25" s="91"/>
      <c r="AD25" s="91"/>
      <c r="AE25" s="91"/>
      <c r="AF25" s="91"/>
      <c r="AG25" s="91"/>
      <c r="AH25" s="91"/>
      <c r="AI25" s="91"/>
      <c r="AJ25" s="91"/>
      <c r="AK25" s="91"/>
      <c r="AL25" s="91"/>
      <c r="AM25" s="91"/>
      <c r="AN25" s="91"/>
      <c r="AO25" s="91"/>
      <c r="AP25" s="91"/>
      <c r="AQ25" s="91"/>
      <c r="AR25" s="91"/>
      <c r="AS25" s="91"/>
      <c r="AT25" s="91"/>
      <c r="AU25" s="91"/>
      <c r="AV25" s="91"/>
      <c r="AW25" s="91"/>
      <c r="AX25" s="91"/>
      <c r="AY25" s="91"/>
      <c r="AZ25" s="91"/>
      <c r="BA25" s="91"/>
      <c r="BB25" s="91"/>
      <c r="BC25" s="91"/>
      <c r="BD25" s="91"/>
      <c r="BE25" s="91"/>
      <c r="BF25" s="91"/>
      <c r="BG25" s="91"/>
      <c r="BH25" s="91"/>
      <c r="BI25" s="91"/>
      <c r="BJ25" s="91"/>
      <c r="BK25" s="91"/>
      <c r="BL25" s="91"/>
      <c r="BM25" s="91"/>
      <c r="BN25" s="91"/>
      <c r="BO25" s="91"/>
      <c r="BP25" s="91"/>
      <c r="BQ25" s="91"/>
      <c r="BR25" s="91"/>
      <c r="BS25" s="91"/>
      <c r="BT25" s="91"/>
      <c r="BU25" s="91"/>
      <c r="BV25" s="91"/>
      <c r="BW25" s="91"/>
      <c r="BX25" s="91"/>
      <c r="BY25" s="91"/>
      <c r="BZ25" s="91"/>
      <c r="CA25" s="91"/>
      <c r="CB25" s="91"/>
      <c r="CC25" s="91"/>
      <c r="CD25" s="91"/>
      <c r="CE25" s="91"/>
      <c r="CF25" s="91"/>
      <c r="CG25" s="91"/>
      <c r="CH25" s="91"/>
      <c r="CI25" s="91"/>
      <c r="CJ25" s="91"/>
      <c r="CK25" s="91"/>
      <c r="CL25" s="91"/>
      <c r="CM25" s="91"/>
      <c r="CN25" s="91"/>
      <c r="CO25" s="91"/>
      <c r="CP25" s="91"/>
      <c r="CQ25" s="91"/>
      <c r="CR25" s="91"/>
      <c r="CS25" s="91"/>
      <c r="CT25" s="91"/>
      <c r="CU25" s="91"/>
      <c r="CV25" s="91"/>
      <c r="CW25" s="91"/>
      <c r="CX25" s="91"/>
      <c r="CY25" s="91"/>
      <c r="CZ25" s="91"/>
      <c r="DA25" s="91"/>
      <c r="DB25" s="91"/>
      <c r="DC25" s="91"/>
      <c r="DD25" s="91"/>
      <c r="DE25" s="91"/>
      <c r="DF25" s="91"/>
      <c r="DG25" s="91"/>
      <c r="DH25" s="91"/>
      <c r="DI25" s="91"/>
      <c r="DJ25" s="91"/>
      <c r="DK25" s="91"/>
      <c r="DL25" s="91"/>
      <c r="DM25" s="91"/>
      <c r="DN25" s="91"/>
      <c r="DO25" s="91"/>
      <c r="DP25" s="91"/>
      <c r="DQ25" s="91"/>
      <c r="DR25" s="91"/>
      <c r="DS25" s="91"/>
      <c r="DT25" s="91"/>
      <c r="DU25" s="91"/>
      <c r="DV25" s="91"/>
      <c r="DW25" s="91"/>
      <c r="DX25" s="91"/>
      <c r="DY25" s="91"/>
      <c r="DZ25" s="91"/>
      <c r="EA25" s="91"/>
      <c r="EB25" s="91"/>
      <c r="EC25" s="91"/>
      <c r="ED25" s="91"/>
      <c r="EE25" s="91"/>
      <c r="EF25" s="91"/>
      <c r="EG25" s="91"/>
      <c r="EH25" s="91"/>
      <c r="EI25" s="91"/>
      <c r="EJ25" s="91"/>
      <c r="EK25" s="91"/>
      <c r="EL25" s="91"/>
      <c r="EM25" s="91"/>
      <c r="EN25" s="91"/>
      <c r="EO25" s="91"/>
      <c r="EP25" s="91"/>
      <c r="EQ25" s="91"/>
      <c r="ER25" s="91"/>
      <c r="ES25" s="91"/>
      <c r="ET25" s="91"/>
      <c r="EU25" s="91"/>
      <c r="EV25" s="91"/>
      <c r="EW25" s="91"/>
      <c r="EX25" s="91"/>
      <c r="EY25" s="91"/>
      <c r="EZ25" s="91"/>
      <c r="FA25" s="91"/>
      <c r="FB25" s="91"/>
      <c r="FC25" s="91"/>
      <c r="FD25" s="91"/>
      <c r="FE25" s="91"/>
      <c r="FF25" s="91"/>
      <c r="FG25" s="91"/>
      <c r="FH25" s="91"/>
      <c r="FI25" s="91"/>
      <c r="FJ25" s="91"/>
      <c r="FK25" s="91"/>
      <c r="FL25" s="91"/>
      <c r="FM25" s="91"/>
      <c r="FN25" s="91"/>
      <c r="FO25" s="91"/>
      <c r="FP25" s="91"/>
      <c r="FQ25" s="91"/>
      <c r="FR25" s="91"/>
      <c r="FS25" s="91"/>
      <c r="FT25" s="91"/>
      <c r="FU25" s="91"/>
      <c r="FV25" s="91"/>
      <c r="FW25" s="91"/>
      <c r="FX25" s="91"/>
      <c r="FY25" s="91"/>
      <c r="FZ25" s="91"/>
      <c r="GA25" s="91"/>
      <c r="GB25" s="91"/>
      <c r="GC25" s="91"/>
      <c r="GD25" s="91"/>
      <c r="GE25" s="91"/>
      <c r="GF25" s="91"/>
      <c r="GG25" s="91"/>
      <c r="GH25" s="91"/>
      <c r="GI25" s="91"/>
      <c r="GJ25" s="91"/>
      <c r="GK25" s="91"/>
      <c r="GL25" s="91"/>
      <c r="GM25" s="91"/>
      <c r="GN25" s="91"/>
    </row>
    <row r="26" spans="1:196" ht="15" x14ac:dyDescent="0.25">
      <c r="A26" s="57">
        <v>14911531</v>
      </c>
      <c r="B26" s="145">
        <v>825490790025</v>
      </c>
      <c r="C26" s="151" t="s">
        <v>265</v>
      </c>
      <c r="D26" s="152">
        <v>60289</v>
      </c>
      <c r="E26" s="152">
        <v>39543</v>
      </c>
      <c r="F26" s="57" t="s">
        <v>136</v>
      </c>
      <c r="G26" s="57">
        <v>44</v>
      </c>
      <c r="H26" s="57">
        <v>21</v>
      </c>
      <c r="I26" s="57" t="s">
        <v>132</v>
      </c>
      <c r="J26" s="150">
        <v>30</v>
      </c>
      <c r="K26" s="57">
        <v>21</v>
      </c>
      <c r="L26" s="57" t="s">
        <v>140</v>
      </c>
      <c r="M26" s="57">
        <v>46</v>
      </c>
      <c r="N26" s="57">
        <v>22</v>
      </c>
      <c r="O26" s="57" t="s">
        <v>144</v>
      </c>
      <c r="P26" s="63">
        <v>54</v>
      </c>
      <c r="Q26" s="64">
        <v>23</v>
      </c>
      <c r="R26" s="65" t="s">
        <v>209</v>
      </c>
      <c r="S26" s="66">
        <v>48</v>
      </c>
      <c r="T26" s="67">
        <v>24</v>
      </c>
      <c r="U26" s="67" t="s">
        <v>214</v>
      </c>
      <c r="V26" s="57">
        <v>44</v>
      </c>
      <c r="W26" s="57">
        <v>21</v>
      </c>
      <c r="AA26" s="90"/>
      <c r="AB26" s="91"/>
      <c r="AC26" s="91"/>
      <c r="AD26" s="91"/>
      <c r="AE26" s="91"/>
      <c r="AF26" s="91"/>
      <c r="AG26" s="91"/>
      <c r="AH26" s="91"/>
      <c r="AI26" s="91"/>
      <c r="AJ26" s="91"/>
      <c r="AK26" s="91"/>
      <c r="AL26" s="91"/>
      <c r="AM26" s="91"/>
      <c r="AN26" s="91"/>
      <c r="AO26" s="91"/>
      <c r="AP26" s="91"/>
      <c r="AQ26" s="91"/>
      <c r="AR26" s="91"/>
      <c r="AS26" s="91"/>
      <c r="AT26" s="91"/>
      <c r="AU26" s="91"/>
      <c r="AV26" s="91"/>
      <c r="AW26" s="91"/>
      <c r="AX26" s="91"/>
      <c r="AY26" s="91"/>
      <c r="AZ26" s="91"/>
      <c r="BA26" s="91"/>
      <c r="BB26" s="91"/>
      <c r="BC26" s="91"/>
      <c r="BD26" s="91"/>
      <c r="BE26" s="91"/>
      <c r="BF26" s="91"/>
      <c r="BG26" s="91"/>
      <c r="BH26" s="91"/>
      <c r="BI26" s="91"/>
      <c r="BJ26" s="91"/>
      <c r="BK26" s="91"/>
      <c r="BL26" s="91"/>
      <c r="BM26" s="91"/>
      <c r="BN26" s="91"/>
      <c r="BO26" s="91"/>
      <c r="BP26" s="91"/>
      <c r="BQ26" s="91"/>
      <c r="BR26" s="91"/>
      <c r="BS26" s="91"/>
      <c r="BT26" s="91"/>
      <c r="BU26" s="91"/>
      <c r="BV26" s="91"/>
      <c r="BW26" s="91"/>
      <c r="BX26" s="91"/>
      <c r="BY26" s="91"/>
      <c r="BZ26" s="91"/>
      <c r="CA26" s="91"/>
      <c r="CB26" s="91"/>
      <c r="CC26" s="91"/>
      <c r="CD26" s="91"/>
      <c r="CE26" s="91"/>
      <c r="CF26" s="91"/>
      <c r="CG26" s="91"/>
      <c r="CH26" s="91"/>
      <c r="CI26" s="91"/>
      <c r="CJ26" s="91"/>
      <c r="CK26" s="91"/>
      <c r="CL26" s="91"/>
      <c r="CM26" s="91"/>
      <c r="CN26" s="91"/>
      <c r="CO26" s="91"/>
      <c r="CP26" s="91"/>
      <c r="CQ26" s="91"/>
      <c r="CR26" s="91"/>
      <c r="CS26" s="91"/>
      <c r="CT26" s="91"/>
      <c r="CU26" s="91"/>
      <c r="CV26" s="91"/>
      <c r="CW26" s="91"/>
      <c r="CX26" s="91"/>
      <c r="CY26" s="91"/>
      <c r="CZ26" s="91"/>
      <c r="DA26" s="91"/>
      <c r="DB26" s="91"/>
      <c r="DC26" s="91"/>
      <c r="DD26" s="91"/>
      <c r="DE26" s="91"/>
      <c r="DF26" s="91"/>
      <c r="DG26" s="91"/>
      <c r="DH26" s="91"/>
      <c r="DI26" s="91"/>
      <c r="DJ26" s="91"/>
      <c r="DK26" s="91"/>
      <c r="DL26" s="91"/>
      <c r="DM26" s="91"/>
      <c r="DN26" s="91"/>
      <c r="DO26" s="91"/>
      <c r="DP26" s="91"/>
      <c r="DQ26" s="91"/>
      <c r="DR26" s="91"/>
      <c r="DS26" s="91"/>
      <c r="DT26" s="91"/>
      <c r="DU26" s="91"/>
      <c r="DV26" s="91"/>
      <c r="DW26" s="91"/>
      <c r="DX26" s="91"/>
      <c r="DY26" s="91"/>
      <c r="DZ26" s="91"/>
      <c r="EA26" s="91"/>
      <c r="EB26" s="91"/>
      <c r="EC26" s="91"/>
      <c r="ED26" s="91"/>
      <c r="EE26" s="91"/>
      <c r="EF26" s="91"/>
      <c r="EG26" s="91"/>
      <c r="EH26" s="91"/>
      <c r="EI26" s="91"/>
      <c r="EJ26" s="91"/>
      <c r="EK26" s="91"/>
      <c r="EL26" s="91"/>
      <c r="EM26" s="91"/>
      <c r="EN26" s="91"/>
      <c r="EO26" s="91"/>
      <c r="EP26" s="91"/>
      <c r="EQ26" s="91"/>
      <c r="ER26" s="91"/>
      <c r="ES26" s="91"/>
      <c r="ET26" s="91"/>
      <c r="EU26" s="91"/>
      <c r="EV26" s="91"/>
      <c r="EW26" s="91"/>
      <c r="EX26" s="91"/>
      <c r="EY26" s="91"/>
      <c r="EZ26" s="91"/>
      <c r="FA26" s="91"/>
      <c r="FB26" s="91"/>
      <c r="FC26" s="91"/>
      <c r="FD26" s="91"/>
      <c r="FE26" s="91"/>
      <c r="FF26" s="91"/>
      <c r="FG26" s="91"/>
      <c r="FH26" s="91"/>
      <c r="FI26" s="91"/>
      <c r="FJ26" s="91"/>
      <c r="FK26" s="91"/>
      <c r="FL26" s="91"/>
      <c r="FM26" s="91"/>
      <c r="FN26" s="91"/>
      <c r="FO26" s="91"/>
      <c r="FP26" s="91"/>
      <c r="FQ26" s="91"/>
      <c r="FR26" s="91"/>
      <c r="FS26" s="91"/>
      <c r="FT26" s="91"/>
      <c r="FU26" s="91"/>
      <c r="FV26" s="91"/>
      <c r="FW26" s="91"/>
      <c r="FX26" s="91"/>
      <c r="FY26" s="91"/>
      <c r="FZ26" s="91"/>
      <c r="GA26" s="91"/>
      <c r="GB26" s="91"/>
      <c r="GC26" s="91"/>
      <c r="GD26" s="91"/>
      <c r="GE26" s="91"/>
      <c r="GF26" s="91"/>
      <c r="GG26" s="91"/>
      <c r="GH26" s="91"/>
      <c r="GI26" s="91"/>
      <c r="GJ26" s="91"/>
      <c r="GK26" s="91"/>
      <c r="GL26" s="91"/>
      <c r="GM26" s="91"/>
      <c r="GN26" s="91"/>
    </row>
    <row r="27" spans="1:196" ht="15" x14ac:dyDescent="0.25">
      <c r="A27" s="57">
        <v>14911532</v>
      </c>
      <c r="B27" s="145">
        <v>825490790026</v>
      </c>
      <c r="C27" s="151" t="s">
        <v>266</v>
      </c>
      <c r="D27" s="152">
        <v>58481</v>
      </c>
      <c r="E27" s="152" t="s">
        <v>315</v>
      </c>
      <c r="F27" s="57" t="s">
        <v>136</v>
      </c>
      <c r="G27" s="57">
        <v>0</v>
      </c>
      <c r="H27" s="57">
        <v>0</v>
      </c>
      <c r="I27" s="57" t="s">
        <v>132</v>
      </c>
      <c r="J27" s="150">
        <v>0</v>
      </c>
      <c r="K27" s="57">
        <v>0</v>
      </c>
      <c r="L27" s="57" t="s">
        <v>140</v>
      </c>
      <c r="M27" s="57">
        <v>0</v>
      </c>
      <c r="P27" s="63">
        <v>0</v>
      </c>
      <c r="Q27" s="64">
        <v>0</v>
      </c>
      <c r="R27" s="65" t="s">
        <v>207</v>
      </c>
      <c r="S27" s="66">
        <v>45</v>
      </c>
      <c r="T27" s="67">
        <v>23</v>
      </c>
      <c r="U27" s="67"/>
      <c r="V27" s="57">
        <v>0</v>
      </c>
      <c r="W27" s="57">
        <v>0</v>
      </c>
      <c r="AA27" s="90"/>
      <c r="AB27" s="91"/>
      <c r="AC27" s="91"/>
      <c r="AD27" s="91"/>
      <c r="AE27" s="91"/>
      <c r="AF27" s="91"/>
      <c r="AG27" s="91"/>
      <c r="AH27" s="91"/>
      <c r="AI27" s="91"/>
      <c r="AJ27" s="91"/>
      <c r="AK27" s="91"/>
      <c r="AL27" s="91"/>
      <c r="AM27" s="91"/>
      <c r="AN27" s="91"/>
      <c r="AO27" s="91"/>
      <c r="AP27" s="91"/>
      <c r="AQ27" s="91"/>
      <c r="AR27" s="91"/>
      <c r="AS27" s="91"/>
      <c r="AT27" s="91"/>
      <c r="AU27" s="91"/>
      <c r="AV27" s="91"/>
      <c r="AW27" s="91"/>
      <c r="AX27" s="91"/>
      <c r="AY27" s="91"/>
      <c r="AZ27" s="91"/>
      <c r="BA27" s="91"/>
      <c r="BB27" s="91"/>
      <c r="BC27" s="91"/>
      <c r="BD27" s="91"/>
      <c r="BE27" s="91"/>
      <c r="BF27" s="91"/>
      <c r="BG27" s="91"/>
      <c r="BH27" s="91"/>
      <c r="BI27" s="91"/>
      <c r="BJ27" s="91"/>
      <c r="BK27" s="91"/>
      <c r="BL27" s="91"/>
      <c r="BM27" s="91"/>
      <c r="BN27" s="91"/>
      <c r="BO27" s="91"/>
      <c r="BP27" s="91"/>
      <c r="BQ27" s="91"/>
      <c r="BR27" s="91"/>
      <c r="BS27" s="91"/>
      <c r="BT27" s="91"/>
      <c r="BU27" s="91"/>
      <c r="BV27" s="91"/>
      <c r="BW27" s="91"/>
      <c r="BX27" s="91"/>
      <c r="BY27" s="91"/>
      <c r="BZ27" s="91"/>
      <c r="CA27" s="91"/>
      <c r="CB27" s="91"/>
      <c r="CC27" s="91"/>
      <c r="CD27" s="91"/>
      <c r="CE27" s="91"/>
      <c r="CF27" s="91"/>
      <c r="CG27" s="91"/>
      <c r="CH27" s="91"/>
      <c r="CI27" s="91"/>
      <c r="CJ27" s="91"/>
      <c r="CK27" s="91"/>
      <c r="CL27" s="91"/>
      <c r="CM27" s="91"/>
      <c r="CN27" s="91"/>
      <c r="CO27" s="91"/>
      <c r="CP27" s="91"/>
      <c r="CQ27" s="91"/>
      <c r="CR27" s="91"/>
      <c r="CS27" s="91"/>
      <c r="CT27" s="91"/>
      <c r="CU27" s="91"/>
      <c r="CV27" s="91"/>
      <c r="CW27" s="91"/>
      <c r="CX27" s="91"/>
      <c r="CY27" s="91"/>
      <c r="CZ27" s="91"/>
      <c r="DA27" s="91"/>
      <c r="DB27" s="91"/>
      <c r="DC27" s="91"/>
      <c r="DD27" s="91"/>
      <c r="DE27" s="91"/>
      <c r="DF27" s="91"/>
      <c r="DG27" s="91"/>
      <c r="DH27" s="91"/>
      <c r="DI27" s="91"/>
      <c r="DJ27" s="91"/>
      <c r="DK27" s="91"/>
      <c r="DL27" s="91"/>
      <c r="DM27" s="91"/>
      <c r="DN27" s="91"/>
      <c r="DO27" s="91"/>
      <c r="DP27" s="91"/>
      <c r="DQ27" s="91"/>
      <c r="DR27" s="91"/>
      <c r="DS27" s="91"/>
      <c r="DT27" s="91"/>
      <c r="DU27" s="91"/>
      <c r="DV27" s="91"/>
      <c r="DW27" s="91"/>
      <c r="DX27" s="91"/>
      <c r="DY27" s="91"/>
      <c r="DZ27" s="91"/>
      <c r="EA27" s="91"/>
      <c r="EB27" s="91"/>
      <c r="EC27" s="91"/>
      <c r="ED27" s="91"/>
      <c r="EE27" s="91"/>
      <c r="EF27" s="91"/>
      <c r="EG27" s="91"/>
      <c r="EH27" s="91"/>
      <c r="EI27" s="91"/>
      <c r="EJ27" s="91"/>
      <c r="EK27" s="91"/>
      <c r="EL27" s="91"/>
      <c r="EM27" s="91"/>
      <c r="EN27" s="91"/>
      <c r="EO27" s="91"/>
      <c r="EP27" s="91"/>
      <c r="EQ27" s="91"/>
      <c r="ER27" s="91"/>
      <c r="ES27" s="91"/>
      <c r="ET27" s="91"/>
      <c r="EU27" s="91"/>
      <c r="EV27" s="91"/>
      <c r="EW27" s="91"/>
      <c r="EX27" s="91"/>
      <c r="EY27" s="91"/>
      <c r="EZ27" s="91"/>
      <c r="FA27" s="91"/>
      <c r="FB27" s="91"/>
      <c r="FC27" s="91"/>
      <c r="FD27" s="91"/>
      <c r="FE27" s="91"/>
      <c r="FF27" s="91"/>
      <c r="FG27" s="91"/>
      <c r="FH27" s="91"/>
      <c r="FI27" s="91"/>
      <c r="FJ27" s="91"/>
      <c r="FK27" s="91"/>
      <c r="FL27" s="91"/>
      <c r="FM27" s="91"/>
      <c r="FN27" s="91"/>
      <c r="FO27" s="91"/>
      <c r="FP27" s="91"/>
      <c r="FQ27" s="91"/>
      <c r="FR27" s="91"/>
      <c r="FS27" s="91"/>
      <c r="FT27" s="91"/>
      <c r="FU27" s="91"/>
      <c r="FV27" s="91"/>
      <c r="FW27" s="91"/>
      <c r="FX27" s="91"/>
      <c r="FY27" s="91"/>
      <c r="FZ27" s="91"/>
      <c r="GA27" s="91"/>
      <c r="GB27" s="91"/>
      <c r="GC27" s="91"/>
      <c r="GD27" s="91"/>
      <c r="GE27" s="91"/>
      <c r="GF27" s="91"/>
      <c r="GG27" s="91"/>
      <c r="GH27" s="91"/>
      <c r="GI27" s="91"/>
      <c r="GJ27" s="91"/>
      <c r="GK27" s="91"/>
      <c r="GL27" s="91"/>
      <c r="GM27" s="91"/>
      <c r="GN27" s="91"/>
    </row>
    <row r="28" spans="1:196" ht="15" x14ac:dyDescent="0.25">
      <c r="A28" s="57">
        <v>14911533</v>
      </c>
      <c r="B28" s="145">
        <v>825490790027</v>
      </c>
      <c r="C28" s="151" t="s">
        <v>267</v>
      </c>
      <c r="D28" s="152">
        <v>58884</v>
      </c>
      <c r="E28" s="152">
        <v>38053</v>
      </c>
      <c r="F28" s="57" t="s">
        <v>136</v>
      </c>
      <c r="G28" s="57">
        <v>28</v>
      </c>
      <c r="H28" s="57">
        <v>21</v>
      </c>
      <c r="I28" s="57" t="s">
        <v>132</v>
      </c>
      <c r="J28" s="150">
        <v>27</v>
      </c>
      <c r="K28" s="57">
        <v>21</v>
      </c>
      <c r="L28" s="57" t="s">
        <v>140</v>
      </c>
      <c r="M28" s="57">
        <v>28</v>
      </c>
      <c r="N28" s="57">
        <v>22</v>
      </c>
      <c r="O28" s="57" t="s">
        <v>145</v>
      </c>
      <c r="P28" s="63">
        <v>43</v>
      </c>
      <c r="Q28" s="64">
        <v>22</v>
      </c>
      <c r="R28" s="65" t="s">
        <v>207</v>
      </c>
      <c r="S28" s="66">
        <v>45</v>
      </c>
      <c r="T28" s="67">
        <v>23</v>
      </c>
      <c r="U28" s="67" t="s">
        <v>217</v>
      </c>
      <c r="V28" s="57">
        <v>37</v>
      </c>
      <c r="W28" s="57">
        <v>20</v>
      </c>
      <c r="AA28" s="90"/>
      <c r="AB28" s="91"/>
      <c r="AC28" s="91"/>
      <c r="AD28" s="91"/>
      <c r="AE28" s="91"/>
      <c r="AF28" s="91"/>
      <c r="AG28" s="91"/>
      <c r="AH28" s="91"/>
      <c r="AI28" s="91"/>
      <c r="AJ28" s="91"/>
      <c r="AK28" s="91"/>
      <c r="AL28" s="91"/>
      <c r="AM28" s="91"/>
      <c r="AN28" s="91"/>
      <c r="AO28" s="91"/>
      <c r="AP28" s="91"/>
      <c r="AQ28" s="91"/>
      <c r="AR28" s="91"/>
      <c r="AS28" s="91"/>
      <c r="AT28" s="91"/>
      <c r="AU28" s="91"/>
      <c r="AV28" s="91"/>
      <c r="AW28" s="91"/>
      <c r="AX28" s="91"/>
      <c r="AY28" s="91"/>
      <c r="AZ28" s="91"/>
      <c r="BA28" s="91"/>
      <c r="BB28" s="91"/>
      <c r="BC28" s="91"/>
      <c r="BD28" s="91"/>
      <c r="BE28" s="91"/>
      <c r="BF28" s="91"/>
      <c r="BG28" s="91"/>
      <c r="BH28" s="91"/>
      <c r="BI28" s="91"/>
      <c r="BJ28" s="91"/>
      <c r="BK28" s="91"/>
      <c r="BL28" s="91"/>
      <c r="BM28" s="91"/>
      <c r="BN28" s="91"/>
      <c r="BO28" s="91"/>
      <c r="BP28" s="91"/>
      <c r="BQ28" s="91"/>
      <c r="BR28" s="91"/>
      <c r="BS28" s="91"/>
      <c r="BT28" s="91"/>
      <c r="BU28" s="91"/>
      <c r="BV28" s="91"/>
      <c r="BW28" s="91"/>
      <c r="BX28" s="91"/>
      <c r="BY28" s="91"/>
      <c r="BZ28" s="91"/>
      <c r="CA28" s="91"/>
      <c r="CB28" s="91"/>
      <c r="CC28" s="91"/>
      <c r="CD28" s="91"/>
      <c r="CE28" s="91"/>
      <c r="CF28" s="91"/>
      <c r="CG28" s="91"/>
      <c r="CH28" s="91"/>
      <c r="CI28" s="91"/>
      <c r="CJ28" s="91"/>
      <c r="CK28" s="91"/>
      <c r="CL28" s="91"/>
      <c r="CM28" s="91"/>
      <c r="CN28" s="91"/>
      <c r="CO28" s="91"/>
      <c r="CP28" s="91"/>
      <c r="CQ28" s="91"/>
      <c r="CR28" s="91"/>
      <c r="CS28" s="91"/>
      <c r="CT28" s="91"/>
      <c r="CU28" s="91"/>
      <c r="CV28" s="91"/>
      <c r="CW28" s="91"/>
      <c r="CX28" s="91"/>
      <c r="CY28" s="91"/>
      <c r="CZ28" s="91"/>
      <c r="DA28" s="91"/>
      <c r="DB28" s="91"/>
      <c r="DC28" s="91"/>
      <c r="DD28" s="91"/>
      <c r="DE28" s="91"/>
      <c r="DF28" s="91"/>
      <c r="DG28" s="91"/>
      <c r="DH28" s="91"/>
      <c r="DI28" s="91"/>
      <c r="DJ28" s="91"/>
      <c r="DK28" s="91"/>
      <c r="DL28" s="91"/>
      <c r="DM28" s="91"/>
      <c r="DN28" s="91"/>
      <c r="DO28" s="91"/>
      <c r="DP28" s="91"/>
      <c r="DQ28" s="91"/>
      <c r="DR28" s="91"/>
      <c r="DS28" s="91"/>
      <c r="DT28" s="91"/>
      <c r="DU28" s="91"/>
      <c r="DV28" s="91"/>
      <c r="DW28" s="91"/>
      <c r="DX28" s="91"/>
      <c r="DY28" s="91"/>
      <c r="DZ28" s="91"/>
      <c r="EA28" s="91"/>
      <c r="EB28" s="91"/>
      <c r="EC28" s="91"/>
      <c r="ED28" s="91"/>
      <c r="EE28" s="91"/>
      <c r="EF28" s="91"/>
      <c r="EG28" s="91"/>
      <c r="EH28" s="91"/>
      <c r="EI28" s="91"/>
      <c r="EJ28" s="91"/>
      <c r="EK28" s="91"/>
      <c r="EL28" s="91"/>
      <c r="EM28" s="91"/>
      <c r="EN28" s="91"/>
      <c r="EO28" s="91"/>
      <c r="EP28" s="91"/>
      <c r="EQ28" s="91"/>
      <c r="ER28" s="91"/>
      <c r="ES28" s="91"/>
      <c r="ET28" s="91"/>
      <c r="EU28" s="91"/>
      <c r="EV28" s="91"/>
      <c r="EW28" s="91"/>
      <c r="EX28" s="91"/>
      <c r="EY28" s="91"/>
      <c r="EZ28" s="91"/>
      <c r="FA28" s="91"/>
      <c r="FB28" s="91"/>
      <c r="FC28" s="91"/>
      <c r="FD28" s="91"/>
      <c r="FE28" s="91"/>
      <c r="FF28" s="91"/>
      <c r="FG28" s="91"/>
      <c r="FH28" s="91"/>
      <c r="FI28" s="91"/>
      <c r="FJ28" s="91"/>
      <c r="FK28" s="91"/>
      <c r="FL28" s="91"/>
      <c r="FM28" s="91"/>
      <c r="FN28" s="91"/>
      <c r="FO28" s="91"/>
      <c r="FP28" s="91"/>
      <c r="FQ28" s="91"/>
      <c r="FR28" s="91"/>
      <c r="FS28" s="91"/>
      <c r="FT28" s="91"/>
      <c r="FU28" s="91"/>
      <c r="FV28" s="91"/>
      <c r="FW28" s="91"/>
      <c r="FX28" s="91"/>
      <c r="FY28" s="91"/>
      <c r="FZ28" s="91"/>
      <c r="GA28" s="91"/>
      <c r="GB28" s="91"/>
      <c r="GC28" s="91"/>
      <c r="GD28" s="91"/>
      <c r="GE28" s="91"/>
      <c r="GF28" s="91"/>
      <c r="GG28" s="91"/>
      <c r="GH28" s="91"/>
      <c r="GI28" s="91"/>
      <c r="GJ28" s="91"/>
      <c r="GK28" s="91"/>
      <c r="GL28" s="91"/>
      <c r="GM28" s="91"/>
      <c r="GN28" s="91"/>
    </row>
    <row r="29" spans="1:196" ht="15" x14ac:dyDescent="0.25">
      <c r="A29" s="57">
        <v>14911534</v>
      </c>
      <c r="B29" s="145">
        <v>825490790028</v>
      </c>
      <c r="C29" s="57" t="s">
        <v>268</v>
      </c>
      <c r="D29" s="152">
        <v>59916</v>
      </c>
      <c r="E29" s="152" t="s">
        <v>316</v>
      </c>
      <c r="F29" s="57" t="s">
        <v>136</v>
      </c>
      <c r="G29" s="57">
        <v>36</v>
      </c>
      <c r="H29" s="57">
        <v>22</v>
      </c>
      <c r="I29" s="57" t="s">
        <v>132</v>
      </c>
      <c r="J29" s="150">
        <v>42</v>
      </c>
      <c r="K29" s="57">
        <v>22</v>
      </c>
      <c r="L29" s="57" t="s">
        <v>140</v>
      </c>
      <c r="M29" s="57">
        <v>52</v>
      </c>
      <c r="N29" s="57">
        <v>23</v>
      </c>
      <c r="O29" s="57" t="s">
        <v>144</v>
      </c>
      <c r="P29" s="63">
        <v>27</v>
      </c>
      <c r="Q29" s="64">
        <v>23</v>
      </c>
      <c r="R29" s="65" t="s">
        <v>209</v>
      </c>
      <c r="S29" s="66">
        <v>42</v>
      </c>
      <c r="T29" s="67">
        <v>20</v>
      </c>
      <c r="U29" s="67" t="s">
        <v>214</v>
      </c>
      <c r="V29" s="57">
        <v>44</v>
      </c>
      <c r="W29" s="57">
        <v>21</v>
      </c>
      <c r="AA29" s="90"/>
      <c r="AB29" s="91"/>
      <c r="AC29" s="91"/>
      <c r="AD29" s="91"/>
      <c r="AE29" s="91"/>
      <c r="AF29" s="91"/>
      <c r="AG29" s="91"/>
      <c r="AH29" s="91"/>
      <c r="AI29" s="91"/>
      <c r="AJ29" s="91"/>
      <c r="AK29" s="91"/>
      <c r="AL29" s="91"/>
      <c r="AM29" s="91"/>
      <c r="AN29" s="91"/>
      <c r="AO29" s="91"/>
      <c r="AP29" s="91"/>
      <c r="AQ29" s="91"/>
      <c r="AR29" s="91"/>
      <c r="AS29" s="91"/>
      <c r="AT29" s="91"/>
      <c r="AU29" s="91"/>
      <c r="AV29" s="91"/>
      <c r="AW29" s="91"/>
      <c r="AX29" s="91"/>
      <c r="AY29" s="91"/>
      <c r="AZ29" s="91"/>
      <c r="BA29" s="91"/>
      <c r="BB29" s="91"/>
      <c r="BC29" s="91"/>
      <c r="BD29" s="91"/>
      <c r="BE29" s="91"/>
      <c r="BF29" s="91"/>
      <c r="BG29" s="91"/>
      <c r="BH29" s="91"/>
      <c r="BI29" s="91"/>
      <c r="BJ29" s="91"/>
      <c r="BK29" s="91"/>
      <c r="BL29" s="91"/>
      <c r="BM29" s="91"/>
      <c r="BN29" s="91"/>
      <c r="BO29" s="91"/>
      <c r="BP29" s="91"/>
      <c r="BQ29" s="91"/>
      <c r="BR29" s="91"/>
      <c r="BS29" s="91"/>
      <c r="BT29" s="91"/>
      <c r="BU29" s="91"/>
      <c r="BV29" s="91"/>
      <c r="BW29" s="91"/>
      <c r="BX29" s="91"/>
      <c r="BY29" s="91"/>
      <c r="BZ29" s="91"/>
      <c r="CA29" s="91"/>
      <c r="CB29" s="91"/>
      <c r="CC29" s="91"/>
      <c r="CD29" s="91"/>
      <c r="CE29" s="91"/>
      <c r="CF29" s="91"/>
      <c r="CG29" s="91"/>
      <c r="CH29" s="91"/>
      <c r="CI29" s="91"/>
      <c r="CJ29" s="91"/>
      <c r="CK29" s="91"/>
      <c r="CL29" s="91"/>
      <c r="CM29" s="91"/>
      <c r="CN29" s="91"/>
      <c r="CO29" s="91"/>
      <c r="CP29" s="91"/>
      <c r="CQ29" s="91"/>
      <c r="CR29" s="91"/>
      <c r="CS29" s="91"/>
      <c r="CT29" s="91"/>
      <c r="CU29" s="91"/>
      <c r="CV29" s="91"/>
      <c r="CW29" s="91"/>
      <c r="CX29" s="91"/>
      <c r="CY29" s="91"/>
      <c r="CZ29" s="91"/>
      <c r="DA29" s="91"/>
      <c r="DB29" s="91"/>
      <c r="DC29" s="91"/>
      <c r="DD29" s="91"/>
      <c r="DE29" s="91"/>
      <c r="DF29" s="91"/>
      <c r="DG29" s="91"/>
      <c r="DH29" s="91"/>
      <c r="DI29" s="91"/>
      <c r="DJ29" s="91"/>
      <c r="DK29" s="91"/>
      <c r="DL29" s="91"/>
      <c r="DM29" s="91"/>
      <c r="DN29" s="91"/>
      <c r="DO29" s="91"/>
      <c r="DP29" s="91"/>
      <c r="DQ29" s="91"/>
      <c r="DR29" s="91"/>
      <c r="DS29" s="91"/>
      <c r="DT29" s="91"/>
      <c r="DU29" s="91"/>
      <c r="DV29" s="91"/>
      <c r="DW29" s="91"/>
      <c r="DX29" s="91"/>
      <c r="DY29" s="91"/>
      <c r="DZ29" s="91"/>
      <c r="EA29" s="91"/>
      <c r="EB29" s="91"/>
      <c r="EC29" s="91"/>
      <c r="ED29" s="91"/>
      <c r="EE29" s="91"/>
      <c r="EF29" s="91"/>
      <c r="EG29" s="91"/>
      <c r="EH29" s="91"/>
      <c r="EI29" s="91"/>
      <c r="EJ29" s="91"/>
      <c r="EK29" s="91"/>
      <c r="EL29" s="91"/>
      <c r="EM29" s="91"/>
      <c r="EN29" s="91"/>
      <c r="EO29" s="91"/>
      <c r="EP29" s="91"/>
      <c r="EQ29" s="91"/>
      <c r="ER29" s="91"/>
      <c r="ES29" s="91"/>
      <c r="ET29" s="91"/>
      <c r="EU29" s="91"/>
      <c r="EV29" s="91"/>
      <c r="EW29" s="91"/>
      <c r="EX29" s="91"/>
      <c r="EY29" s="91"/>
      <c r="EZ29" s="91"/>
      <c r="FA29" s="91"/>
      <c r="FB29" s="91"/>
      <c r="FC29" s="91"/>
      <c r="FD29" s="91"/>
      <c r="FE29" s="91"/>
      <c r="FF29" s="91"/>
      <c r="FG29" s="91"/>
      <c r="FH29" s="91"/>
      <c r="FI29" s="91"/>
      <c r="FJ29" s="91"/>
      <c r="FK29" s="91"/>
      <c r="FL29" s="91"/>
      <c r="FM29" s="91"/>
      <c r="FN29" s="91"/>
      <c r="FO29" s="91"/>
      <c r="FP29" s="91"/>
      <c r="FQ29" s="91"/>
      <c r="FR29" s="91"/>
      <c r="FS29" s="91"/>
      <c r="FT29" s="91"/>
      <c r="FU29" s="91"/>
      <c r="FV29" s="91"/>
      <c r="FW29" s="91"/>
      <c r="FX29" s="91"/>
      <c r="FY29" s="91"/>
      <c r="FZ29" s="91"/>
      <c r="GA29" s="91"/>
      <c r="GB29" s="91"/>
      <c r="GC29" s="91"/>
      <c r="GD29" s="91"/>
      <c r="GE29" s="91"/>
      <c r="GF29" s="91"/>
      <c r="GG29" s="91"/>
      <c r="GH29" s="91"/>
      <c r="GI29" s="91"/>
      <c r="GJ29" s="91"/>
      <c r="GK29" s="91"/>
      <c r="GL29" s="91"/>
      <c r="GM29" s="91"/>
      <c r="GN29" s="91"/>
    </row>
    <row r="30" spans="1:196" ht="15" x14ac:dyDescent="0.25">
      <c r="A30" s="57">
        <v>14911535</v>
      </c>
      <c r="B30" s="145">
        <v>825490790029</v>
      </c>
      <c r="C30" s="151" t="s">
        <v>269</v>
      </c>
      <c r="D30" s="152">
        <v>59998</v>
      </c>
      <c r="E30" s="152" t="s">
        <v>317</v>
      </c>
      <c r="F30" s="57" t="s">
        <v>136</v>
      </c>
      <c r="G30" s="57">
        <v>38</v>
      </c>
      <c r="H30" s="57">
        <v>21</v>
      </c>
      <c r="I30" s="57" t="s">
        <v>132</v>
      </c>
      <c r="J30" s="150">
        <v>39</v>
      </c>
      <c r="K30" s="57">
        <v>21</v>
      </c>
      <c r="L30" s="57" t="s">
        <v>140</v>
      </c>
      <c r="M30" s="57">
        <v>48</v>
      </c>
      <c r="N30" s="57">
        <v>22</v>
      </c>
      <c r="O30" s="57" t="s">
        <v>145</v>
      </c>
      <c r="P30" s="63">
        <v>60</v>
      </c>
      <c r="Q30" s="64">
        <v>23</v>
      </c>
      <c r="R30" s="65" t="s">
        <v>207</v>
      </c>
      <c r="S30" s="66">
        <v>62</v>
      </c>
      <c r="T30" s="67">
        <v>23</v>
      </c>
      <c r="U30" s="67"/>
      <c r="X30" s="57" t="s">
        <v>142</v>
      </c>
      <c r="Y30" s="57">
        <v>68</v>
      </c>
      <c r="Z30" s="57">
        <v>24</v>
      </c>
      <c r="AA30" s="90"/>
      <c r="AB30" s="91"/>
      <c r="AC30" s="91"/>
      <c r="AD30" s="91"/>
      <c r="AE30" s="91"/>
      <c r="AF30" s="91"/>
      <c r="AG30" s="91"/>
      <c r="AH30" s="91"/>
      <c r="AI30" s="91"/>
      <c r="AJ30" s="91"/>
      <c r="AK30" s="91"/>
      <c r="AL30" s="91"/>
      <c r="AM30" s="91"/>
      <c r="AN30" s="91"/>
      <c r="AO30" s="91"/>
      <c r="AP30" s="91"/>
      <c r="AQ30" s="91"/>
      <c r="AR30" s="91"/>
      <c r="AS30" s="91"/>
      <c r="AT30" s="91"/>
      <c r="AU30" s="91"/>
      <c r="AV30" s="91"/>
      <c r="AW30" s="91"/>
      <c r="AX30" s="91"/>
      <c r="AY30" s="91"/>
      <c r="AZ30" s="91"/>
      <c r="BA30" s="91"/>
      <c r="BB30" s="91"/>
      <c r="BC30" s="91"/>
      <c r="BD30" s="91"/>
      <c r="BE30" s="91"/>
      <c r="BF30" s="91"/>
      <c r="BG30" s="91"/>
      <c r="BH30" s="91"/>
      <c r="BI30" s="91"/>
      <c r="BJ30" s="91"/>
      <c r="BK30" s="91"/>
      <c r="BL30" s="91"/>
      <c r="BM30" s="91"/>
      <c r="BN30" s="91"/>
      <c r="BO30" s="91"/>
      <c r="BP30" s="91"/>
      <c r="BQ30" s="91"/>
      <c r="BR30" s="91"/>
      <c r="BS30" s="91"/>
      <c r="BT30" s="91"/>
      <c r="BU30" s="91"/>
      <c r="BV30" s="91"/>
      <c r="BW30" s="91"/>
      <c r="BX30" s="91"/>
      <c r="BY30" s="91"/>
      <c r="BZ30" s="91"/>
      <c r="CA30" s="91"/>
      <c r="CB30" s="91"/>
      <c r="CC30" s="91"/>
      <c r="CD30" s="91"/>
      <c r="CE30" s="91"/>
      <c r="CF30" s="91"/>
      <c r="CG30" s="91"/>
      <c r="CH30" s="91"/>
      <c r="CI30" s="91"/>
      <c r="CJ30" s="91"/>
      <c r="CK30" s="91"/>
      <c r="CL30" s="91"/>
      <c r="CM30" s="91"/>
      <c r="CN30" s="91"/>
      <c r="CO30" s="91"/>
      <c r="CP30" s="91"/>
      <c r="CQ30" s="91"/>
      <c r="CR30" s="91"/>
      <c r="CS30" s="91"/>
      <c r="CT30" s="91"/>
      <c r="CU30" s="91"/>
      <c r="CV30" s="91"/>
      <c r="CW30" s="91"/>
      <c r="CX30" s="91"/>
      <c r="CY30" s="91"/>
      <c r="CZ30" s="91"/>
      <c r="DA30" s="91"/>
      <c r="DB30" s="91"/>
      <c r="DC30" s="91"/>
      <c r="DD30" s="91"/>
      <c r="DE30" s="91"/>
      <c r="DF30" s="91"/>
      <c r="DG30" s="91"/>
      <c r="DH30" s="91"/>
      <c r="DI30" s="91"/>
      <c r="DJ30" s="91"/>
      <c r="DK30" s="91"/>
      <c r="DL30" s="91"/>
      <c r="DM30" s="91"/>
      <c r="DN30" s="91"/>
      <c r="DO30" s="91"/>
      <c r="DP30" s="91"/>
      <c r="DQ30" s="91"/>
      <c r="DR30" s="91"/>
      <c r="DS30" s="91"/>
      <c r="DT30" s="91"/>
      <c r="DU30" s="91"/>
      <c r="DV30" s="91"/>
      <c r="DW30" s="91"/>
      <c r="DX30" s="91"/>
      <c r="DY30" s="91"/>
      <c r="DZ30" s="91"/>
      <c r="EA30" s="91"/>
      <c r="EB30" s="91"/>
      <c r="EC30" s="91"/>
      <c r="ED30" s="91"/>
      <c r="EE30" s="91"/>
      <c r="EF30" s="91"/>
      <c r="EG30" s="91"/>
      <c r="EH30" s="91"/>
      <c r="EI30" s="91"/>
      <c r="EJ30" s="91"/>
      <c r="EK30" s="91"/>
      <c r="EL30" s="91"/>
      <c r="EM30" s="91"/>
      <c r="EN30" s="91"/>
      <c r="EO30" s="91"/>
      <c r="EP30" s="91"/>
      <c r="EQ30" s="91"/>
      <c r="ER30" s="91"/>
      <c r="ES30" s="91"/>
      <c r="ET30" s="91"/>
      <c r="EU30" s="91"/>
      <c r="EV30" s="91"/>
      <c r="EW30" s="91"/>
      <c r="EX30" s="91"/>
      <c r="EY30" s="91"/>
      <c r="EZ30" s="91"/>
      <c r="FA30" s="91"/>
      <c r="FB30" s="91"/>
      <c r="FC30" s="91"/>
      <c r="FD30" s="91"/>
      <c r="FE30" s="91"/>
      <c r="FF30" s="91"/>
      <c r="FG30" s="91"/>
      <c r="FH30" s="91"/>
      <c r="FI30" s="91"/>
      <c r="FJ30" s="91"/>
      <c r="FK30" s="91"/>
      <c r="FL30" s="91"/>
      <c r="FM30" s="91"/>
      <c r="FN30" s="91"/>
      <c r="FO30" s="91"/>
      <c r="FP30" s="91"/>
      <c r="FQ30" s="91"/>
      <c r="FR30" s="91"/>
      <c r="FS30" s="91"/>
      <c r="FT30" s="91"/>
      <c r="FU30" s="91"/>
      <c r="FV30" s="91"/>
      <c r="FW30" s="91"/>
      <c r="FX30" s="91"/>
      <c r="FY30" s="91"/>
      <c r="FZ30" s="91"/>
      <c r="GA30" s="91"/>
      <c r="GB30" s="91"/>
      <c r="GC30" s="91"/>
      <c r="GD30" s="91"/>
      <c r="GE30" s="91"/>
      <c r="GF30" s="91"/>
      <c r="GG30" s="91"/>
      <c r="GH30" s="91"/>
      <c r="GI30" s="91"/>
      <c r="GJ30" s="91"/>
      <c r="GK30" s="91"/>
      <c r="GL30" s="91"/>
      <c r="GM30" s="91"/>
      <c r="GN30" s="91"/>
    </row>
    <row r="31" spans="1:196" ht="15" x14ac:dyDescent="0.25">
      <c r="A31" s="57">
        <v>14911536</v>
      </c>
      <c r="B31" s="145">
        <v>825490790030</v>
      </c>
      <c r="C31" s="151" t="s">
        <v>270</v>
      </c>
      <c r="D31" s="152">
        <v>57152</v>
      </c>
      <c r="E31" s="152">
        <v>36382</v>
      </c>
      <c r="F31" s="57" t="s">
        <v>136</v>
      </c>
      <c r="G31" s="57">
        <v>27</v>
      </c>
      <c r="H31" s="57">
        <v>22</v>
      </c>
      <c r="I31" s="57" t="s">
        <v>132</v>
      </c>
      <c r="J31" s="150">
        <v>46</v>
      </c>
      <c r="K31" s="57">
        <v>22</v>
      </c>
      <c r="L31" s="57" t="s">
        <v>140</v>
      </c>
      <c r="M31" s="57">
        <v>48</v>
      </c>
      <c r="N31" s="57">
        <v>22</v>
      </c>
      <c r="O31" s="57" t="s">
        <v>145</v>
      </c>
      <c r="P31" s="63">
        <v>54</v>
      </c>
      <c r="Q31" s="64">
        <v>23</v>
      </c>
      <c r="R31" s="65" t="s">
        <v>207</v>
      </c>
      <c r="S31" s="66">
        <v>60</v>
      </c>
      <c r="T31" s="67">
        <v>23</v>
      </c>
      <c r="U31" s="67" t="s">
        <v>217</v>
      </c>
      <c r="V31" s="57">
        <v>37</v>
      </c>
      <c r="W31" s="57">
        <v>22</v>
      </c>
      <c r="AA31" s="90"/>
      <c r="AB31" s="91"/>
      <c r="AC31" s="91"/>
      <c r="AD31" s="91"/>
      <c r="AE31" s="91"/>
      <c r="AF31" s="91"/>
      <c r="AG31" s="91"/>
      <c r="AH31" s="91"/>
      <c r="AI31" s="91"/>
      <c r="AJ31" s="91"/>
      <c r="AK31" s="91"/>
      <c r="AL31" s="91"/>
      <c r="AM31" s="91"/>
      <c r="AN31" s="91"/>
      <c r="AO31" s="91"/>
      <c r="AP31" s="91"/>
      <c r="AQ31" s="91"/>
      <c r="AR31" s="91"/>
      <c r="AS31" s="91"/>
      <c r="AT31" s="91"/>
      <c r="AU31" s="91"/>
      <c r="AV31" s="91"/>
      <c r="AW31" s="91"/>
      <c r="AX31" s="91"/>
      <c r="AY31" s="91"/>
      <c r="AZ31" s="91"/>
      <c r="BA31" s="91"/>
      <c r="BB31" s="91"/>
      <c r="BC31" s="91"/>
      <c r="BD31" s="91"/>
      <c r="BE31" s="91"/>
      <c r="BF31" s="91"/>
      <c r="BG31" s="91"/>
      <c r="BH31" s="91"/>
      <c r="BI31" s="91"/>
      <c r="BJ31" s="91"/>
      <c r="BK31" s="91"/>
      <c r="BL31" s="91"/>
      <c r="BM31" s="91"/>
      <c r="BN31" s="91"/>
      <c r="BO31" s="91"/>
      <c r="BP31" s="91"/>
      <c r="BQ31" s="91"/>
      <c r="BR31" s="91"/>
      <c r="BS31" s="91"/>
      <c r="BT31" s="91"/>
      <c r="BU31" s="91"/>
      <c r="BV31" s="91"/>
      <c r="BW31" s="91"/>
      <c r="BX31" s="91"/>
      <c r="BY31" s="91"/>
      <c r="BZ31" s="91"/>
      <c r="CA31" s="91"/>
      <c r="CB31" s="91"/>
      <c r="CC31" s="91"/>
      <c r="CD31" s="91"/>
      <c r="CE31" s="91"/>
      <c r="CF31" s="91"/>
      <c r="CG31" s="91"/>
      <c r="CH31" s="91"/>
      <c r="CI31" s="91"/>
      <c r="CJ31" s="91"/>
      <c r="CK31" s="91"/>
      <c r="CL31" s="91"/>
      <c r="CM31" s="91"/>
      <c r="CN31" s="91"/>
      <c r="CO31" s="91"/>
      <c r="CP31" s="91"/>
      <c r="CQ31" s="91"/>
      <c r="CR31" s="91"/>
      <c r="CS31" s="91"/>
      <c r="CT31" s="91"/>
      <c r="CU31" s="91"/>
      <c r="CV31" s="91"/>
      <c r="CW31" s="91"/>
      <c r="CX31" s="91"/>
      <c r="CY31" s="91"/>
      <c r="CZ31" s="91"/>
      <c r="DA31" s="91"/>
      <c r="DB31" s="91"/>
      <c r="DC31" s="91"/>
      <c r="DD31" s="91"/>
      <c r="DE31" s="91"/>
      <c r="DF31" s="91"/>
      <c r="DG31" s="91"/>
      <c r="DH31" s="91"/>
      <c r="DI31" s="91"/>
      <c r="DJ31" s="91"/>
      <c r="DK31" s="91"/>
      <c r="DL31" s="91"/>
      <c r="DM31" s="91"/>
      <c r="DN31" s="91"/>
      <c r="DO31" s="91"/>
      <c r="DP31" s="91"/>
      <c r="DQ31" s="91"/>
      <c r="DR31" s="91"/>
      <c r="DS31" s="91"/>
      <c r="DT31" s="91"/>
      <c r="DU31" s="91"/>
      <c r="DV31" s="91"/>
      <c r="DW31" s="91"/>
      <c r="DX31" s="91"/>
      <c r="DY31" s="91"/>
      <c r="DZ31" s="91"/>
      <c r="EA31" s="91"/>
      <c r="EB31" s="91"/>
      <c r="EC31" s="91"/>
      <c r="ED31" s="91"/>
      <c r="EE31" s="91"/>
      <c r="EF31" s="91"/>
      <c r="EG31" s="91"/>
      <c r="EH31" s="91"/>
      <c r="EI31" s="91"/>
      <c r="EJ31" s="91"/>
      <c r="EK31" s="91"/>
      <c r="EL31" s="91"/>
      <c r="EM31" s="91"/>
      <c r="EN31" s="91"/>
      <c r="EO31" s="91"/>
      <c r="EP31" s="91"/>
      <c r="EQ31" s="91"/>
      <c r="ER31" s="91"/>
      <c r="ES31" s="91"/>
      <c r="ET31" s="91"/>
      <c r="EU31" s="91"/>
      <c r="EV31" s="91"/>
      <c r="EW31" s="91"/>
      <c r="EX31" s="91"/>
      <c r="EY31" s="91"/>
      <c r="EZ31" s="91"/>
      <c r="FA31" s="91"/>
      <c r="FB31" s="91"/>
      <c r="FC31" s="91"/>
      <c r="FD31" s="91"/>
      <c r="FE31" s="91"/>
      <c r="FF31" s="91"/>
      <c r="FG31" s="91"/>
      <c r="FH31" s="91"/>
      <c r="FI31" s="91"/>
      <c r="FJ31" s="91"/>
      <c r="FK31" s="91"/>
      <c r="FL31" s="91"/>
      <c r="FM31" s="91"/>
      <c r="FN31" s="91"/>
      <c r="FO31" s="91"/>
      <c r="FP31" s="91"/>
      <c r="FQ31" s="91"/>
      <c r="FR31" s="91"/>
      <c r="FS31" s="91"/>
      <c r="FT31" s="91"/>
      <c r="FU31" s="91"/>
      <c r="FV31" s="91"/>
      <c r="FW31" s="91"/>
      <c r="FX31" s="91"/>
      <c r="FY31" s="91"/>
      <c r="FZ31" s="91"/>
      <c r="GA31" s="91"/>
      <c r="GB31" s="91"/>
      <c r="GC31" s="91"/>
      <c r="GD31" s="91"/>
      <c r="GE31" s="91"/>
      <c r="GF31" s="91"/>
      <c r="GG31" s="91"/>
      <c r="GH31" s="91"/>
      <c r="GI31" s="91"/>
      <c r="GJ31" s="91"/>
      <c r="GK31" s="91"/>
      <c r="GL31" s="91"/>
      <c r="GM31" s="91"/>
      <c r="GN31" s="91"/>
    </row>
    <row r="32" spans="1:196" ht="15" x14ac:dyDescent="0.25">
      <c r="A32" s="57">
        <v>14911537</v>
      </c>
      <c r="B32" s="145">
        <v>825490790031</v>
      </c>
      <c r="C32" s="151" t="s">
        <v>271</v>
      </c>
      <c r="D32" s="152">
        <v>59889</v>
      </c>
      <c r="E32" s="152">
        <v>39117</v>
      </c>
      <c r="F32" s="57" t="s">
        <v>136</v>
      </c>
      <c r="G32" s="57">
        <v>35</v>
      </c>
      <c r="H32" s="57">
        <v>21</v>
      </c>
      <c r="I32" s="57" t="s">
        <v>132</v>
      </c>
      <c r="J32" s="150">
        <v>30</v>
      </c>
      <c r="K32" s="57">
        <v>21</v>
      </c>
      <c r="L32" s="57" t="s">
        <v>140</v>
      </c>
      <c r="M32" s="57">
        <v>43</v>
      </c>
      <c r="N32" s="57">
        <v>22</v>
      </c>
      <c r="O32" s="57" t="s">
        <v>145</v>
      </c>
      <c r="P32" s="63">
        <v>53</v>
      </c>
      <c r="Q32" s="64">
        <v>23</v>
      </c>
      <c r="R32" s="65" t="s">
        <v>207</v>
      </c>
      <c r="S32" s="66">
        <v>57</v>
      </c>
      <c r="T32" s="67">
        <v>24</v>
      </c>
      <c r="U32" s="67" t="s">
        <v>217</v>
      </c>
      <c r="V32" s="57">
        <v>33</v>
      </c>
      <c r="W32" s="57">
        <v>23</v>
      </c>
      <c r="AA32" s="90"/>
      <c r="AB32" s="91"/>
      <c r="AC32" s="91"/>
      <c r="AD32" s="91"/>
      <c r="AE32" s="91"/>
      <c r="AF32" s="91"/>
      <c r="AG32" s="91"/>
      <c r="AH32" s="91"/>
      <c r="AI32" s="91"/>
      <c r="AJ32" s="91"/>
      <c r="AK32" s="91"/>
      <c r="AL32" s="91"/>
      <c r="AM32" s="91"/>
      <c r="AN32" s="91"/>
      <c r="AO32" s="91"/>
      <c r="AP32" s="91"/>
      <c r="AQ32" s="91"/>
      <c r="AR32" s="91"/>
      <c r="AS32" s="91"/>
      <c r="AT32" s="91"/>
      <c r="AU32" s="91"/>
      <c r="AV32" s="91"/>
      <c r="AW32" s="91"/>
      <c r="AX32" s="91"/>
      <c r="AY32" s="91"/>
      <c r="AZ32" s="91"/>
      <c r="BA32" s="91"/>
      <c r="BB32" s="91"/>
      <c r="BC32" s="91"/>
      <c r="BD32" s="91"/>
      <c r="BE32" s="91"/>
      <c r="BF32" s="91"/>
      <c r="BG32" s="91"/>
      <c r="BH32" s="91"/>
      <c r="BI32" s="91"/>
      <c r="BJ32" s="91"/>
      <c r="BK32" s="91"/>
      <c r="BL32" s="91"/>
      <c r="BM32" s="91"/>
      <c r="BN32" s="91"/>
      <c r="BO32" s="91"/>
      <c r="BP32" s="91"/>
      <c r="BQ32" s="91"/>
      <c r="BR32" s="91"/>
      <c r="BS32" s="91"/>
      <c r="BT32" s="91"/>
      <c r="BU32" s="91"/>
      <c r="BV32" s="91"/>
      <c r="BW32" s="91"/>
      <c r="BX32" s="91"/>
      <c r="BY32" s="91"/>
      <c r="BZ32" s="91"/>
      <c r="CA32" s="91"/>
      <c r="CB32" s="91"/>
      <c r="CC32" s="91"/>
      <c r="CD32" s="91"/>
      <c r="CE32" s="91"/>
      <c r="CF32" s="91"/>
      <c r="CG32" s="91"/>
      <c r="CH32" s="91"/>
      <c r="CI32" s="91"/>
      <c r="CJ32" s="91"/>
      <c r="CK32" s="91"/>
      <c r="CL32" s="91"/>
      <c r="CM32" s="91"/>
      <c r="CN32" s="91"/>
      <c r="CO32" s="91"/>
      <c r="CP32" s="91"/>
      <c r="CQ32" s="91"/>
      <c r="CR32" s="91"/>
      <c r="CS32" s="91"/>
      <c r="CT32" s="91"/>
      <c r="CU32" s="91"/>
      <c r="CV32" s="91"/>
      <c r="CW32" s="91"/>
      <c r="CX32" s="91"/>
      <c r="CY32" s="91"/>
      <c r="CZ32" s="91"/>
      <c r="DA32" s="91"/>
      <c r="DB32" s="91"/>
      <c r="DC32" s="91"/>
      <c r="DD32" s="91"/>
      <c r="DE32" s="91"/>
      <c r="DF32" s="91"/>
      <c r="DG32" s="91"/>
      <c r="DH32" s="91"/>
      <c r="DI32" s="91"/>
      <c r="DJ32" s="91"/>
      <c r="DK32" s="91"/>
      <c r="DL32" s="91"/>
      <c r="DM32" s="91"/>
      <c r="DN32" s="91"/>
      <c r="DO32" s="91"/>
      <c r="DP32" s="91"/>
      <c r="DQ32" s="91"/>
      <c r="DR32" s="91"/>
      <c r="DS32" s="91"/>
      <c r="DT32" s="91"/>
      <c r="DU32" s="91"/>
      <c r="DV32" s="91"/>
      <c r="DW32" s="91"/>
      <c r="DX32" s="91"/>
      <c r="DY32" s="91"/>
      <c r="DZ32" s="91"/>
      <c r="EA32" s="91"/>
      <c r="EB32" s="91"/>
      <c r="EC32" s="91"/>
      <c r="ED32" s="91"/>
      <c r="EE32" s="91"/>
      <c r="EF32" s="91"/>
      <c r="EG32" s="91"/>
      <c r="EH32" s="91"/>
      <c r="EI32" s="91"/>
      <c r="EJ32" s="91"/>
      <c r="EK32" s="91"/>
      <c r="EL32" s="91"/>
      <c r="EM32" s="91"/>
      <c r="EN32" s="91"/>
      <c r="EO32" s="91"/>
      <c r="EP32" s="91"/>
      <c r="EQ32" s="91"/>
      <c r="ER32" s="91"/>
      <c r="ES32" s="91"/>
      <c r="ET32" s="91"/>
      <c r="EU32" s="91"/>
      <c r="EV32" s="91"/>
      <c r="EW32" s="91"/>
      <c r="EX32" s="91"/>
      <c r="EY32" s="91"/>
      <c r="EZ32" s="91"/>
      <c r="FA32" s="91"/>
      <c r="FB32" s="91"/>
      <c r="FC32" s="91"/>
      <c r="FD32" s="91"/>
      <c r="FE32" s="91"/>
      <c r="FF32" s="91"/>
      <c r="FG32" s="91"/>
      <c r="FH32" s="91"/>
      <c r="FI32" s="91"/>
      <c r="FJ32" s="91"/>
      <c r="FK32" s="91"/>
      <c r="FL32" s="91"/>
      <c r="FM32" s="91"/>
      <c r="FN32" s="91"/>
      <c r="FO32" s="91"/>
      <c r="FP32" s="91"/>
      <c r="FQ32" s="91"/>
      <c r="FR32" s="91"/>
      <c r="FS32" s="91"/>
      <c r="FT32" s="91"/>
      <c r="FU32" s="91"/>
      <c r="FV32" s="91"/>
      <c r="FW32" s="91"/>
      <c r="FX32" s="91"/>
      <c r="FY32" s="91"/>
      <c r="FZ32" s="91"/>
      <c r="GA32" s="91"/>
      <c r="GB32" s="91"/>
      <c r="GC32" s="91"/>
      <c r="GD32" s="91"/>
      <c r="GE32" s="91"/>
      <c r="GF32" s="91"/>
      <c r="GG32" s="91"/>
      <c r="GH32" s="91"/>
      <c r="GI32" s="91"/>
      <c r="GJ32" s="91"/>
      <c r="GK32" s="91"/>
      <c r="GL32" s="91"/>
      <c r="GM32" s="91"/>
      <c r="GN32" s="91"/>
    </row>
    <row r="33" spans="1:196" ht="15" x14ac:dyDescent="0.25">
      <c r="A33" s="57">
        <v>14911538</v>
      </c>
      <c r="B33" s="145">
        <v>825490790032</v>
      </c>
      <c r="C33" s="151" t="s">
        <v>272</v>
      </c>
      <c r="D33" s="152">
        <v>59366</v>
      </c>
      <c r="E33" s="152" t="s">
        <v>318</v>
      </c>
      <c r="F33" s="57" t="s">
        <v>136</v>
      </c>
      <c r="G33" s="57">
        <v>36</v>
      </c>
      <c r="H33" s="57">
        <v>21</v>
      </c>
      <c r="I33" s="57" t="s">
        <v>132</v>
      </c>
      <c r="J33" s="150">
        <v>32</v>
      </c>
      <c r="K33" s="57">
        <v>21</v>
      </c>
      <c r="L33" s="57" t="s">
        <v>140</v>
      </c>
      <c r="M33" s="57">
        <v>44</v>
      </c>
      <c r="N33" s="57">
        <v>22</v>
      </c>
      <c r="O33" s="57" t="s">
        <v>145</v>
      </c>
      <c r="P33" s="63">
        <v>53</v>
      </c>
      <c r="Q33" s="64">
        <v>23</v>
      </c>
      <c r="R33" s="65" t="s">
        <v>207</v>
      </c>
      <c r="S33" s="66">
        <v>56</v>
      </c>
      <c r="T33" s="67">
        <v>24</v>
      </c>
      <c r="U33" s="67" t="s">
        <v>217</v>
      </c>
      <c r="V33" s="57">
        <v>34</v>
      </c>
      <c r="W33" s="57">
        <v>21</v>
      </c>
      <c r="AA33" s="90"/>
      <c r="AB33" s="91"/>
      <c r="AC33" s="91"/>
      <c r="AD33" s="91"/>
      <c r="AE33" s="91"/>
      <c r="AF33" s="91"/>
      <c r="AG33" s="91"/>
      <c r="AH33" s="91"/>
      <c r="AI33" s="91"/>
      <c r="AJ33" s="91"/>
      <c r="AK33" s="91"/>
      <c r="AL33" s="91"/>
      <c r="AM33" s="91"/>
      <c r="AN33" s="91"/>
      <c r="AO33" s="91"/>
      <c r="AP33" s="91"/>
      <c r="AQ33" s="91"/>
      <c r="AR33" s="91"/>
      <c r="AS33" s="91"/>
      <c r="AT33" s="91"/>
      <c r="AU33" s="91"/>
      <c r="AV33" s="91"/>
      <c r="AW33" s="91"/>
      <c r="AX33" s="91"/>
      <c r="AY33" s="91"/>
      <c r="AZ33" s="91"/>
      <c r="BA33" s="91"/>
      <c r="BB33" s="91"/>
      <c r="BC33" s="91"/>
      <c r="BD33" s="91"/>
      <c r="BE33" s="91"/>
      <c r="BF33" s="91"/>
      <c r="BG33" s="91"/>
      <c r="BH33" s="91"/>
      <c r="BI33" s="91"/>
      <c r="BJ33" s="91"/>
      <c r="BK33" s="91"/>
      <c r="BL33" s="91"/>
      <c r="BM33" s="91"/>
      <c r="BN33" s="91"/>
      <c r="BO33" s="91"/>
      <c r="BP33" s="91"/>
      <c r="BQ33" s="91"/>
      <c r="BR33" s="91"/>
      <c r="BS33" s="91"/>
      <c r="BT33" s="91"/>
      <c r="BU33" s="91"/>
      <c r="BV33" s="91"/>
      <c r="BW33" s="91"/>
      <c r="BX33" s="91"/>
      <c r="BY33" s="91"/>
      <c r="BZ33" s="91"/>
      <c r="CA33" s="91"/>
      <c r="CB33" s="91"/>
      <c r="CC33" s="91"/>
      <c r="CD33" s="91"/>
      <c r="CE33" s="91"/>
      <c r="CF33" s="91"/>
      <c r="CG33" s="91"/>
      <c r="CH33" s="91"/>
      <c r="CI33" s="91"/>
      <c r="CJ33" s="91"/>
      <c r="CK33" s="91"/>
      <c r="CL33" s="91"/>
      <c r="CM33" s="91"/>
      <c r="CN33" s="91"/>
      <c r="CO33" s="91"/>
      <c r="CP33" s="91"/>
      <c r="CQ33" s="91"/>
      <c r="CR33" s="91"/>
      <c r="CS33" s="91"/>
      <c r="CT33" s="91"/>
      <c r="CU33" s="91"/>
      <c r="CV33" s="91"/>
      <c r="CW33" s="91"/>
      <c r="CX33" s="91"/>
      <c r="CY33" s="91"/>
      <c r="CZ33" s="91"/>
      <c r="DA33" s="91"/>
      <c r="DB33" s="91"/>
      <c r="DC33" s="91"/>
      <c r="DD33" s="91"/>
      <c r="DE33" s="91"/>
      <c r="DF33" s="91"/>
      <c r="DG33" s="91"/>
      <c r="DH33" s="91"/>
      <c r="DI33" s="91"/>
      <c r="DJ33" s="91"/>
      <c r="DK33" s="91"/>
      <c r="DL33" s="91"/>
      <c r="DM33" s="91"/>
      <c r="DN33" s="91"/>
      <c r="DO33" s="91"/>
      <c r="DP33" s="91"/>
      <c r="DQ33" s="91"/>
      <c r="DR33" s="91"/>
      <c r="DS33" s="91"/>
      <c r="DT33" s="91"/>
      <c r="DU33" s="91"/>
      <c r="DV33" s="91"/>
      <c r="DW33" s="91"/>
      <c r="DX33" s="91"/>
      <c r="DY33" s="91"/>
      <c r="DZ33" s="91"/>
      <c r="EA33" s="91"/>
      <c r="EB33" s="91"/>
      <c r="EC33" s="91"/>
      <c r="ED33" s="91"/>
      <c r="EE33" s="91"/>
      <c r="EF33" s="91"/>
      <c r="EG33" s="91"/>
      <c r="EH33" s="91"/>
      <c r="EI33" s="91"/>
      <c r="EJ33" s="91"/>
      <c r="EK33" s="91"/>
      <c r="EL33" s="91"/>
      <c r="EM33" s="91"/>
      <c r="EN33" s="91"/>
      <c r="EO33" s="91"/>
      <c r="EP33" s="91"/>
      <c r="EQ33" s="91"/>
      <c r="ER33" s="91"/>
      <c r="ES33" s="91"/>
      <c r="ET33" s="91"/>
      <c r="EU33" s="91"/>
      <c r="EV33" s="91"/>
      <c r="EW33" s="91"/>
      <c r="EX33" s="91"/>
      <c r="EY33" s="91"/>
      <c r="EZ33" s="91"/>
      <c r="FA33" s="91"/>
      <c r="FB33" s="91"/>
      <c r="FC33" s="91"/>
      <c r="FD33" s="91"/>
      <c r="FE33" s="91"/>
      <c r="FF33" s="91"/>
      <c r="FG33" s="91"/>
      <c r="FH33" s="91"/>
      <c r="FI33" s="91"/>
      <c r="FJ33" s="91"/>
      <c r="FK33" s="91"/>
      <c r="FL33" s="91"/>
      <c r="FM33" s="91"/>
      <c r="FN33" s="91"/>
      <c r="FO33" s="91"/>
      <c r="FP33" s="91"/>
      <c r="FQ33" s="91"/>
      <c r="FR33" s="91"/>
      <c r="FS33" s="91"/>
      <c r="FT33" s="91"/>
      <c r="FU33" s="91"/>
      <c r="FV33" s="91"/>
      <c r="FW33" s="91"/>
      <c r="FX33" s="91"/>
      <c r="FY33" s="91"/>
      <c r="FZ33" s="91"/>
      <c r="GA33" s="91"/>
      <c r="GB33" s="91"/>
      <c r="GC33" s="91"/>
      <c r="GD33" s="91"/>
      <c r="GE33" s="91"/>
      <c r="GF33" s="91"/>
      <c r="GG33" s="91"/>
      <c r="GH33" s="91"/>
      <c r="GI33" s="91"/>
      <c r="GJ33" s="91"/>
      <c r="GK33" s="91"/>
      <c r="GL33" s="91"/>
      <c r="GM33" s="91"/>
      <c r="GN33" s="91"/>
    </row>
    <row r="34" spans="1:196" ht="15" x14ac:dyDescent="0.25">
      <c r="A34" s="57">
        <v>14911539</v>
      </c>
      <c r="B34" s="145">
        <v>825490790033</v>
      </c>
      <c r="C34" s="151" t="s">
        <v>273</v>
      </c>
      <c r="D34" s="152">
        <v>57912</v>
      </c>
      <c r="E34" s="152">
        <v>37053</v>
      </c>
      <c r="F34" s="57" t="s">
        <v>136</v>
      </c>
      <c r="G34" s="57">
        <v>0</v>
      </c>
      <c r="H34" s="57">
        <v>0</v>
      </c>
      <c r="I34" s="57" t="s">
        <v>132</v>
      </c>
      <c r="J34" s="150">
        <v>0</v>
      </c>
      <c r="K34" s="57">
        <v>0</v>
      </c>
      <c r="L34" s="57" t="s">
        <v>140</v>
      </c>
      <c r="M34" s="57">
        <v>0</v>
      </c>
      <c r="P34" s="63">
        <v>0</v>
      </c>
      <c r="Q34" s="64">
        <v>0</v>
      </c>
      <c r="S34" s="66">
        <v>0</v>
      </c>
      <c r="T34" s="67">
        <v>0</v>
      </c>
      <c r="U34" s="67"/>
      <c r="V34" s="57">
        <v>0</v>
      </c>
      <c r="W34" s="57">
        <v>0</v>
      </c>
      <c r="AA34" s="90"/>
      <c r="AB34" s="91"/>
      <c r="AC34" s="91"/>
      <c r="AD34" s="91"/>
      <c r="AE34" s="91"/>
      <c r="AF34" s="91"/>
      <c r="AG34" s="91"/>
      <c r="AH34" s="91"/>
      <c r="AI34" s="91"/>
      <c r="AJ34" s="91"/>
      <c r="AK34" s="91"/>
      <c r="AL34" s="91"/>
      <c r="AM34" s="91"/>
      <c r="AN34" s="91"/>
      <c r="AO34" s="91"/>
      <c r="AP34" s="91"/>
      <c r="AQ34" s="91"/>
      <c r="AR34" s="91"/>
      <c r="AS34" s="91"/>
      <c r="AT34" s="91"/>
      <c r="AU34" s="91"/>
      <c r="AV34" s="91"/>
      <c r="AW34" s="91"/>
      <c r="AX34" s="91"/>
      <c r="AY34" s="91"/>
      <c r="AZ34" s="91"/>
      <c r="BA34" s="91"/>
      <c r="BB34" s="91"/>
      <c r="BC34" s="91"/>
      <c r="BD34" s="91"/>
      <c r="BE34" s="91"/>
      <c r="BF34" s="91"/>
      <c r="BG34" s="91"/>
      <c r="BH34" s="91"/>
      <c r="BI34" s="91"/>
      <c r="BJ34" s="91"/>
      <c r="BK34" s="91"/>
      <c r="BL34" s="91"/>
      <c r="BM34" s="91"/>
      <c r="BN34" s="91"/>
      <c r="BO34" s="91"/>
      <c r="BP34" s="91"/>
      <c r="BQ34" s="91"/>
      <c r="BR34" s="91"/>
      <c r="BS34" s="91"/>
      <c r="BT34" s="91"/>
      <c r="BU34" s="91"/>
      <c r="BV34" s="91"/>
      <c r="BW34" s="91"/>
      <c r="BX34" s="91"/>
      <c r="BY34" s="91"/>
      <c r="BZ34" s="91"/>
      <c r="CA34" s="91"/>
      <c r="CB34" s="91"/>
      <c r="CC34" s="91"/>
      <c r="CD34" s="91"/>
      <c r="CE34" s="91"/>
      <c r="CF34" s="91"/>
      <c r="CG34" s="91"/>
      <c r="CH34" s="91"/>
      <c r="CI34" s="91"/>
      <c r="CJ34" s="91"/>
      <c r="CK34" s="91"/>
      <c r="CL34" s="91"/>
      <c r="CM34" s="91"/>
      <c r="CN34" s="91"/>
      <c r="CO34" s="91"/>
      <c r="CP34" s="91"/>
      <c r="CQ34" s="91"/>
      <c r="CR34" s="91"/>
      <c r="CS34" s="91"/>
      <c r="CT34" s="91"/>
      <c r="CU34" s="91"/>
      <c r="CV34" s="91"/>
      <c r="CW34" s="91"/>
      <c r="CX34" s="91"/>
      <c r="CY34" s="91"/>
      <c r="CZ34" s="91"/>
      <c r="DA34" s="91"/>
      <c r="DB34" s="91"/>
      <c r="DC34" s="91"/>
      <c r="DD34" s="91"/>
      <c r="DE34" s="91"/>
      <c r="DF34" s="91"/>
      <c r="DG34" s="91"/>
      <c r="DH34" s="91"/>
      <c r="DI34" s="91"/>
      <c r="DJ34" s="91"/>
      <c r="DK34" s="91"/>
      <c r="DL34" s="91"/>
      <c r="DM34" s="91"/>
      <c r="DN34" s="91"/>
      <c r="DO34" s="91"/>
      <c r="DP34" s="91"/>
      <c r="DQ34" s="91"/>
      <c r="DR34" s="91"/>
      <c r="DS34" s="91"/>
      <c r="DT34" s="91"/>
      <c r="DU34" s="91"/>
      <c r="DV34" s="91"/>
      <c r="DW34" s="91"/>
      <c r="DX34" s="91"/>
      <c r="DY34" s="91"/>
      <c r="DZ34" s="91"/>
      <c r="EA34" s="91"/>
      <c r="EB34" s="91"/>
      <c r="EC34" s="91"/>
      <c r="ED34" s="91"/>
      <c r="EE34" s="91"/>
      <c r="EF34" s="91"/>
      <c r="EG34" s="91"/>
      <c r="EH34" s="91"/>
      <c r="EI34" s="91"/>
      <c r="EJ34" s="91"/>
      <c r="EK34" s="91"/>
      <c r="EL34" s="91"/>
      <c r="EM34" s="91"/>
      <c r="EN34" s="91"/>
      <c r="EO34" s="91"/>
      <c r="EP34" s="91"/>
      <c r="EQ34" s="91"/>
      <c r="ER34" s="91"/>
      <c r="ES34" s="91"/>
      <c r="ET34" s="91"/>
      <c r="EU34" s="91"/>
      <c r="EV34" s="91"/>
      <c r="EW34" s="91"/>
      <c r="EX34" s="91"/>
      <c r="EY34" s="91"/>
      <c r="EZ34" s="91"/>
      <c r="FA34" s="91"/>
      <c r="FB34" s="91"/>
      <c r="FC34" s="91"/>
      <c r="FD34" s="91"/>
      <c r="FE34" s="91"/>
      <c r="FF34" s="91"/>
      <c r="FG34" s="91"/>
      <c r="FH34" s="91"/>
      <c r="FI34" s="91"/>
      <c r="FJ34" s="91"/>
      <c r="FK34" s="91"/>
      <c r="FL34" s="91"/>
      <c r="FM34" s="91"/>
      <c r="FN34" s="91"/>
      <c r="FO34" s="91"/>
      <c r="FP34" s="91"/>
      <c r="FQ34" s="91"/>
      <c r="FR34" s="91"/>
      <c r="FS34" s="91"/>
      <c r="FT34" s="91"/>
      <c r="FU34" s="91"/>
      <c r="FV34" s="91"/>
      <c r="FW34" s="91"/>
      <c r="FX34" s="91"/>
      <c r="FY34" s="91"/>
      <c r="FZ34" s="91"/>
      <c r="GA34" s="91"/>
      <c r="GB34" s="91"/>
      <c r="GC34" s="91"/>
      <c r="GD34" s="91"/>
      <c r="GE34" s="91"/>
      <c r="GF34" s="91"/>
      <c r="GG34" s="91"/>
      <c r="GH34" s="91"/>
      <c r="GI34" s="91"/>
      <c r="GJ34" s="91"/>
      <c r="GK34" s="91"/>
      <c r="GL34" s="91"/>
      <c r="GM34" s="91"/>
      <c r="GN34" s="91"/>
    </row>
    <row r="35" spans="1:196" ht="15" x14ac:dyDescent="0.25">
      <c r="A35" s="57">
        <v>14911540</v>
      </c>
      <c r="B35" s="145">
        <v>825490790034</v>
      </c>
      <c r="C35" s="151" t="s">
        <v>274</v>
      </c>
      <c r="D35" s="152">
        <v>56634</v>
      </c>
      <c r="E35" s="152">
        <v>35859</v>
      </c>
      <c r="F35" s="57" t="s">
        <v>136</v>
      </c>
      <c r="G35" s="57">
        <v>30</v>
      </c>
      <c r="H35" s="57">
        <v>21</v>
      </c>
      <c r="I35" s="57" t="s">
        <v>132</v>
      </c>
      <c r="J35" s="150">
        <v>27</v>
      </c>
      <c r="K35" s="57">
        <v>21</v>
      </c>
      <c r="L35" s="57" t="s">
        <v>140</v>
      </c>
      <c r="M35" s="57">
        <v>33</v>
      </c>
      <c r="N35" s="57">
        <v>21</v>
      </c>
      <c r="O35" s="57" t="s">
        <v>145</v>
      </c>
      <c r="P35" s="63">
        <v>33</v>
      </c>
      <c r="Q35" s="64">
        <v>21</v>
      </c>
      <c r="R35" s="65" t="s">
        <v>207</v>
      </c>
      <c r="S35" s="66">
        <v>53</v>
      </c>
      <c r="T35" s="67">
        <v>22</v>
      </c>
      <c r="U35" s="67"/>
      <c r="V35" s="57">
        <v>0</v>
      </c>
      <c r="W35" s="57">
        <v>0</v>
      </c>
      <c r="X35" s="57" t="s">
        <v>142</v>
      </c>
      <c r="Y35" s="57">
        <v>50</v>
      </c>
      <c r="Z35" s="57">
        <v>22</v>
      </c>
      <c r="AA35" s="90"/>
      <c r="AB35" s="91"/>
      <c r="AC35" s="91"/>
      <c r="AD35" s="91"/>
      <c r="AE35" s="91"/>
      <c r="AF35" s="91"/>
      <c r="AG35" s="91"/>
      <c r="AH35" s="91"/>
      <c r="AI35" s="91"/>
      <c r="AJ35" s="91"/>
      <c r="AK35" s="91"/>
      <c r="AL35" s="91"/>
      <c r="AM35" s="91"/>
      <c r="AN35" s="91"/>
      <c r="AO35" s="91"/>
      <c r="AP35" s="91"/>
      <c r="AQ35" s="91"/>
      <c r="AR35" s="91"/>
      <c r="AS35" s="91"/>
      <c r="AT35" s="91"/>
      <c r="AU35" s="91"/>
      <c r="AV35" s="91"/>
      <c r="AW35" s="91"/>
      <c r="AX35" s="91"/>
      <c r="AY35" s="91"/>
      <c r="AZ35" s="91"/>
      <c r="BA35" s="91"/>
      <c r="BB35" s="91"/>
      <c r="BC35" s="91"/>
      <c r="BD35" s="91"/>
      <c r="BE35" s="91"/>
      <c r="BF35" s="91"/>
      <c r="BG35" s="91"/>
      <c r="BH35" s="91"/>
      <c r="BI35" s="91"/>
      <c r="BJ35" s="91"/>
      <c r="BK35" s="91"/>
      <c r="BL35" s="91"/>
      <c r="BM35" s="91"/>
      <c r="BN35" s="91"/>
      <c r="BO35" s="91"/>
      <c r="BP35" s="91"/>
      <c r="BQ35" s="91"/>
      <c r="BR35" s="91"/>
      <c r="BS35" s="91"/>
      <c r="BT35" s="91"/>
      <c r="BU35" s="91"/>
      <c r="BV35" s="91"/>
      <c r="BW35" s="91"/>
      <c r="BX35" s="91"/>
      <c r="BY35" s="91"/>
      <c r="BZ35" s="91"/>
      <c r="CA35" s="91"/>
      <c r="CB35" s="91"/>
      <c r="CC35" s="91"/>
      <c r="CD35" s="91"/>
      <c r="CE35" s="91"/>
      <c r="CF35" s="91"/>
      <c r="CG35" s="91"/>
      <c r="CH35" s="91"/>
      <c r="CI35" s="91"/>
      <c r="CJ35" s="91"/>
      <c r="CK35" s="91"/>
      <c r="CL35" s="91"/>
      <c r="CM35" s="91"/>
      <c r="CN35" s="91"/>
      <c r="CO35" s="91"/>
      <c r="CP35" s="91"/>
      <c r="CQ35" s="91"/>
      <c r="CR35" s="91"/>
      <c r="CS35" s="91"/>
      <c r="CT35" s="91"/>
      <c r="CU35" s="91"/>
      <c r="CV35" s="91"/>
      <c r="CW35" s="91"/>
      <c r="CX35" s="91"/>
      <c r="CY35" s="91"/>
      <c r="CZ35" s="91"/>
      <c r="DA35" s="91"/>
      <c r="DB35" s="91"/>
      <c r="DC35" s="91"/>
      <c r="DD35" s="91"/>
      <c r="DE35" s="91"/>
      <c r="DF35" s="91"/>
      <c r="DG35" s="91"/>
      <c r="DH35" s="91"/>
      <c r="DI35" s="91"/>
      <c r="DJ35" s="91"/>
      <c r="DK35" s="91"/>
      <c r="DL35" s="91"/>
      <c r="DM35" s="91"/>
      <c r="DN35" s="91"/>
      <c r="DO35" s="91"/>
      <c r="DP35" s="91"/>
      <c r="DQ35" s="91"/>
      <c r="DR35" s="91"/>
      <c r="DS35" s="91"/>
      <c r="DT35" s="91"/>
      <c r="DU35" s="91"/>
      <c r="DV35" s="91"/>
      <c r="DW35" s="91"/>
      <c r="DX35" s="91"/>
      <c r="DY35" s="91"/>
      <c r="DZ35" s="91"/>
      <c r="EA35" s="91"/>
      <c r="EB35" s="91"/>
      <c r="EC35" s="91"/>
      <c r="ED35" s="91"/>
      <c r="EE35" s="91"/>
      <c r="EF35" s="91"/>
      <c r="EG35" s="91"/>
      <c r="EH35" s="91"/>
      <c r="EI35" s="91"/>
      <c r="EJ35" s="91"/>
      <c r="EK35" s="91"/>
      <c r="EL35" s="91"/>
      <c r="EM35" s="91"/>
      <c r="EN35" s="91"/>
      <c r="EO35" s="91"/>
      <c r="EP35" s="91"/>
      <c r="EQ35" s="91"/>
      <c r="ER35" s="91"/>
      <c r="ES35" s="91"/>
      <c r="ET35" s="91"/>
      <c r="EU35" s="91"/>
      <c r="EV35" s="91"/>
      <c r="EW35" s="91"/>
      <c r="EX35" s="91"/>
      <c r="EY35" s="91"/>
      <c r="EZ35" s="91"/>
      <c r="FA35" s="91"/>
      <c r="FB35" s="91"/>
      <c r="FC35" s="91"/>
      <c r="FD35" s="91"/>
      <c r="FE35" s="91"/>
      <c r="FF35" s="91"/>
      <c r="FG35" s="91"/>
      <c r="FH35" s="91"/>
      <c r="FI35" s="91"/>
      <c r="FJ35" s="91"/>
      <c r="FK35" s="91"/>
      <c r="FL35" s="91"/>
      <c r="FM35" s="91"/>
      <c r="FN35" s="91"/>
      <c r="FO35" s="91"/>
      <c r="FP35" s="91"/>
      <c r="FQ35" s="91"/>
      <c r="FR35" s="91"/>
      <c r="FS35" s="91"/>
      <c r="FT35" s="91"/>
      <c r="FU35" s="91"/>
      <c r="FV35" s="91"/>
      <c r="FW35" s="91"/>
      <c r="FX35" s="91"/>
      <c r="FY35" s="91"/>
      <c r="FZ35" s="91"/>
      <c r="GA35" s="91"/>
      <c r="GB35" s="91"/>
      <c r="GC35" s="91"/>
      <c r="GD35" s="91"/>
      <c r="GE35" s="91"/>
      <c r="GF35" s="91"/>
      <c r="GG35" s="91"/>
      <c r="GH35" s="91"/>
      <c r="GI35" s="91"/>
      <c r="GJ35" s="91"/>
      <c r="GK35" s="91"/>
      <c r="GL35" s="91"/>
      <c r="GM35" s="91"/>
      <c r="GN35" s="91"/>
    </row>
    <row r="36" spans="1:196" ht="15" x14ac:dyDescent="0.25">
      <c r="A36" s="57">
        <v>14911541</v>
      </c>
      <c r="B36" s="145">
        <v>825490790035</v>
      </c>
      <c r="C36" s="151" t="s">
        <v>275</v>
      </c>
      <c r="D36" s="152">
        <v>58074</v>
      </c>
      <c r="E36" s="152">
        <v>37594</v>
      </c>
      <c r="F36" s="57" t="s">
        <v>136</v>
      </c>
      <c r="G36" s="57">
        <v>42</v>
      </c>
      <c r="H36" s="57">
        <v>22</v>
      </c>
      <c r="I36" s="57" t="s">
        <v>132</v>
      </c>
      <c r="J36" s="150">
        <v>37</v>
      </c>
      <c r="K36" s="57">
        <v>22</v>
      </c>
      <c r="L36" s="57" t="s">
        <v>140</v>
      </c>
      <c r="M36" s="57">
        <v>40</v>
      </c>
      <c r="N36" s="57">
        <v>22</v>
      </c>
      <c r="O36" s="57" t="s">
        <v>145</v>
      </c>
      <c r="P36" s="63">
        <v>38</v>
      </c>
      <c r="Q36" s="64">
        <v>22</v>
      </c>
      <c r="R36" s="65" t="s">
        <v>207</v>
      </c>
      <c r="S36" s="66">
        <v>41</v>
      </c>
      <c r="T36" s="67">
        <v>22</v>
      </c>
      <c r="U36" s="67" t="s">
        <v>216</v>
      </c>
      <c r="V36" s="57">
        <v>40</v>
      </c>
      <c r="W36" s="57">
        <v>23</v>
      </c>
      <c r="AA36" s="90"/>
      <c r="AB36" s="91"/>
      <c r="AC36" s="91"/>
      <c r="AD36" s="91"/>
      <c r="AE36" s="91"/>
      <c r="AF36" s="91"/>
      <c r="AG36" s="91"/>
      <c r="AH36" s="91"/>
      <c r="AI36" s="91"/>
      <c r="AJ36" s="91"/>
      <c r="AK36" s="91"/>
      <c r="AL36" s="91"/>
      <c r="AM36" s="91"/>
      <c r="AN36" s="91"/>
      <c r="AO36" s="91"/>
      <c r="AP36" s="91"/>
      <c r="AQ36" s="91"/>
      <c r="AR36" s="91"/>
      <c r="AS36" s="91"/>
      <c r="AT36" s="91"/>
      <c r="AU36" s="91"/>
      <c r="AV36" s="91"/>
      <c r="AW36" s="91"/>
      <c r="AX36" s="91"/>
      <c r="AY36" s="91"/>
      <c r="AZ36" s="91"/>
      <c r="BA36" s="91"/>
      <c r="BB36" s="91"/>
      <c r="BC36" s="91"/>
      <c r="BD36" s="91"/>
      <c r="BE36" s="91"/>
      <c r="BF36" s="91"/>
      <c r="BG36" s="91"/>
      <c r="BH36" s="91"/>
      <c r="BI36" s="91"/>
      <c r="BJ36" s="91"/>
      <c r="BK36" s="91"/>
      <c r="BL36" s="91"/>
      <c r="BM36" s="91"/>
      <c r="BN36" s="91"/>
      <c r="BO36" s="91"/>
      <c r="BP36" s="91"/>
      <c r="BQ36" s="91"/>
      <c r="BR36" s="91"/>
      <c r="BS36" s="91"/>
      <c r="BT36" s="91"/>
      <c r="BU36" s="91"/>
      <c r="BV36" s="91"/>
      <c r="BW36" s="91"/>
      <c r="BX36" s="91"/>
      <c r="BY36" s="91"/>
      <c r="BZ36" s="91"/>
      <c r="CA36" s="91"/>
      <c r="CB36" s="91"/>
      <c r="CC36" s="91"/>
      <c r="CD36" s="91"/>
      <c r="CE36" s="91"/>
      <c r="CF36" s="91"/>
      <c r="CG36" s="91"/>
      <c r="CH36" s="91"/>
      <c r="CI36" s="91"/>
      <c r="CJ36" s="91"/>
      <c r="CK36" s="91"/>
      <c r="CL36" s="91"/>
      <c r="CM36" s="91"/>
      <c r="CN36" s="91"/>
      <c r="CO36" s="91"/>
      <c r="CP36" s="91"/>
      <c r="CQ36" s="91"/>
      <c r="CR36" s="91"/>
      <c r="CS36" s="91"/>
      <c r="CT36" s="91"/>
      <c r="CU36" s="91"/>
      <c r="CV36" s="91"/>
      <c r="CW36" s="91"/>
      <c r="CX36" s="91"/>
      <c r="CY36" s="91"/>
      <c r="CZ36" s="91"/>
      <c r="DA36" s="91"/>
      <c r="DB36" s="91"/>
      <c r="DC36" s="91"/>
      <c r="DD36" s="91"/>
      <c r="DE36" s="91"/>
      <c r="DF36" s="91"/>
      <c r="DG36" s="91"/>
      <c r="DH36" s="91"/>
      <c r="DI36" s="91"/>
      <c r="DJ36" s="91"/>
      <c r="DK36" s="91"/>
      <c r="DL36" s="91"/>
      <c r="DM36" s="91"/>
      <c r="DN36" s="91"/>
      <c r="DO36" s="91"/>
      <c r="DP36" s="91"/>
      <c r="DQ36" s="91"/>
      <c r="DR36" s="91"/>
      <c r="DS36" s="91"/>
      <c r="DT36" s="91"/>
      <c r="DU36" s="91"/>
      <c r="DV36" s="91"/>
      <c r="DW36" s="91"/>
      <c r="DX36" s="91"/>
      <c r="DY36" s="91"/>
      <c r="DZ36" s="91"/>
      <c r="EA36" s="91"/>
      <c r="EB36" s="91"/>
      <c r="EC36" s="91"/>
      <c r="ED36" s="91"/>
      <c r="EE36" s="91"/>
      <c r="EF36" s="91"/>
      <c r="EG36" s="91"/>
      <c r="EH36" s="91"/>
      <c r="EI36" s="91"/>
      <c r="EJ36" s="91"/>
      <c r="EK36" s="91"/>
      <c r="EL36" s="91"/>
      <c r="EM36" s="91"/>
      <c r="EN36" s="91"/>
      <c r="EO36" s="91"/>
      <c r="EP36" s="91"/>
      <c r="EQ36" s="91"/>
      <c r="ER36" s="91"/>
      <c r="ES36" s="91"/>
      <c r="ET36" s="91"/>
      <c r="EU36" s="91"/>
      <c r="EV36" s="91"/>
      <c r="EW36" s="91"/>
      <c r="EX36" s="91"/>
      <c r="EY36" s="91"/>
      <c r="EZ36" s="91"/>
      <c r="FA36" s="91"/>
      <c r="FB36" s="91"/>
      <c r="FC36" s="91"/>
      <c r="FD36" s="91"/>
      <c r="FE36" s="91"/>
      <c r="FF36" s="91"/>
      <c r="FG36" s="91"/>
      <c r="FH36" s="91"/>
      <c r="FI36" s="91"/>
      <c r="FJ36" s="91"/>
      <c r="FK36" s="91"/>
      <c r="FL36" s="91"/>
      <c r="FM36" s="91"/>
      <c r="FN36" s="91"/>
      <c r="FO36" s="91"/>
      <c r="FP36" s="91"/>
      <c r="FQ36" s="91"/>
      <c r="FR36" s="91"/>
      <c r="FS36" s="91"/>
      <c r="FT36" s="91"/>
      <c r="FU36" s="91"/>
      <c r="FV36" s="91"/>
      <c r="FW36" s="91"/>
      <c r="FX36" s="91"/>
      <c r="FY36" s="91"/>
      <c r="FZ36" s="91"/>
      <c r="GA36" s="91"/>
      <c r="GB36" s="91"/>
      <c r="GC36" s="91"/>
      <c r="GD36" s="91"/>
      <c r="GE36" s="91"/>
      <c r="GF36" s="91"/>
      <c r="GG36" s="91"/>
      <c r="GH36" s="91"/>
      <c r="GI36" s="91"/>
      <c r="GJ36" s="91"/>
      <c r="GK36" s="91"/>
      <c r="GL36" s="91"/>
      <c r="GM36" s="91"/>
      <c r="GN36" s="91"/>
    </row>
    <row r="37" spans="1:196" ht="15" x14ac:dyDescent="0.25">
      <c r="A37" s="57">
        <v>14911542</v>
      </c>
      <c r="B37" s="145">
        <v>825490790036</v>
      </c>
      <c r="C37" s="151" t="s">
        <v>276</v>
      </c>
      <c r="D37" s="152">
        <v>59747</v>
      </c>
      <c r="E37" s="152" t="s">
        <v>319</v>
      </c>
      <c r="F37" s="57" t="s">
        <v>136</v>
      </c>
      <c r="G37" s="57">
        <v>37</v>
      </c>
      <c r="H37" s="57">
        <v>21</v>
      </c>
      <c r="I37" s="57" t="s">
        <v>132</v>
      </c>
      <c r="J37" s="150">
        <v>28</v>
      </c>
      <c r="K37" s="57">
        <v>21</v>
      </c>
      <c r="L37" s="57" t="s">
        <v>140</v>
      </c>
      <c r="M37" s="57">
        <v>60</v>
      </c>
      <c r="N37" s="57">
        <v>24</v>
      </c>
      <c r="O37" s="57" t="s">
        <v>144</v>
      </c>
      <c r="P37" s="63">
        <v>24</v>
      </c>
      <c r="Q37" s="64">
        <v>23</v>
      </c>
      <c r="R37" s="65" t="s">
        <v>209</v>
      </c>
      <c r="S37" s="66">
        <v>47</v>
      </c>
      <c r="T37" s="67">
        <v>23</v>
      </c>
      <c r="U37" s="67" t="s">
        <v>214</v>
      </c>
      <c r="V37" s="57">
        <v>50</v>
      </c>
      <c r="W37" s="57">
        <v>22</v>
      </c>
      <c r="AA37" s="90"/>
      <c r="AB37" s="91"/>
      <c r="AC37" s="91"/>
      <c r="AD37" s="91"/>
      <c r="AE37" s="91"/>
      <c r="AF37" s="91"/>
      <c r="AG37" s="91"/>
      <c r="AH37" s="91"/>
      <c r="AI37" s="91"/>
      <c r="AJ37" s="91"/>
      <c r="AK37" s="91"/>
      <c r="AL37" s="91"/>
      <c r="AM37" s="91"/>
      <c r="AN37" s="91"/>
      <c r="AO37" s="91"/>
      <c r="AP37" s="91"/>
      <c r="AQ37" s="91"/>
      <c r="AR37" s="91"/>
      <c r="AS37" s="91"/>
      <c r="AT37" s="91"/>
      <c r="AU37" s="91"/>
      <c r="AV37" s="91"/>
      <c r="AW37" s="91"/>
      <c r="AX37" s="91"/>
      <c r="AY37" s="91"/>
      <c r="AZ37" s="91"/>
      <c r="BA37" s="91"/>
      <c r="BB37" s="91"/>
      <c r="BC37" s="91"/>
      <c r="BD37" s="91"/>
      <c r="BE37" s="91"/>
      <c r="BF37" s="91"/>
      <c r="BG37" s="91"/>
      <c r="BH37" s="91"/>
      <c r="BI37" s="91"/>
      <c r="BJ37" s="91"/>
      <c r="BK37" s="91"/>
      <c r="BL37" s="91"/>
      <c r="BM37" s="91"/>
      <c r="BN37" s="91"/>
      <c r="BO37" s="91"/>
      <c r="BP37" s="91"/>
      <c r="BQ37" s="91"/>
      <c r="BR37" s="91"/>
      <c r="BS37" s="91"/>
      <c r="BT37" s="91"/>
      <c r="BU37" s="91"/>
      <c r="BV37" s="91"/>
      <c r="BW37" s="91"/>
      <c r="BX37" s="91"/>
      <c r="BY37" s="91"/>
      <c r="BZ37" s="91"/>
      <c r="CA37" s="91"/>
      <c r="CB37" s="91"/>
      <c r="CC37" s="91"/>
      <c r="CD37" s="91"/>
      <c r="CE37" s="91"/>
      <c r="CF37" s="91"/>
      <c r="CG37" s="91"/>
      <c r="CH37" s="91"/>
      <c r="CI37" s="91"/>
      <c r="CJ37" s="91"/>
      <c r="CK37" s="91"/>
      <c r="CL37" s="91"/>
      <c r="CM37" s="91"/>
      <c r="CN37" s="91"/>
      <c r="CO37" s="91"/>
      <c r="CP37" s="91"/>
      <c r="CQ37" s="91"/>
      <c r="CR37" s="91"/>
      <c r="CS37" s="91"/>
      <c r="CT37" s="91"/>
      <c r="CU37" s="91"/>
      <c r="CV37" s="91"/>
      <c r="CW37" s="91"/>
      <c r="CX37" s="91"/>
      <c r="CY37" s="91"/>
      <c r="CZ37" s="91"/>
      <c r="DA37" s="91"/>
      <c r="DB37" s="91"/>
      <c r="DC37" s="91"/>
      <c r="DD37" s="91"/>
      <c r="DE37" s="91"/>
      <c r="DF37" s="91"/>
      <c r="DG37" s="91"/>
      <c r="DH37" s="91"/>
      <c r="DI37" s="91"/>
      <c r="DJ37" s="91"/>
      <c r="DK37" s="91"/>
      <c r="DL37" s="91"/>
      <c r="DM37" s="91"/>
      <c r="DN37" s="91"/>
      <c r="DO37" s="91"/>
      <c r="DP37" s="91"/>
      <c r="DQ37" s="91"/>
      <c r="DR37" s="91"/>
      <c r="DS37" s="91"/>
      <c r="DT37" s="91"/>
      <c r="DU37" s="91"/>
      <c r="DV37" s="91"/>
      <c r="DW37" s="91"/>
      <c r="DX37" s="91"/>
      <c r="DY37" s="91"/>
      <c r="DZ37" s="91"/>
      <c r="EA37" s="91"/>
      <c r="EB37" s="91"/>
      <c r="EC37" s="91"/>
      <c r="ED37" s="91"/>
      <c r="EE37" s="91"/>
      <c r="EF37" s="91"/>
      <c r="EG37" s="91"/>
      <c r="EH37" s="91"/>
      <c r="EI37" s="91"/>
      <c r="EJ37" s="91"/>
      <c r="EK37" s="91"/>
      <c r="EL37" s="91"/>
      <c r="EM37" s="91"/>
      <c r="EN37" s="91"/>
      <c r="EO37" s="91"/>
      <c r="EP37" s="91"/>
      <c r="EQ37" s="91"/>
      <c r="ER37" s="91"/>
      <c r="ES37" s="91"/>
      <c r="ET37" s="91"/>
      <c r="EU37" s="91"/>
      <c r="EV37" s="91"/>
      <c r="EW37" s="91"/>
      <c r="EX37" s="91"/>
      <c r="EY37" s="91"/>
      <c r="EZ37" s="91"/>
      <c r="FA37" s="91"/>
      <c r="FB37" s="91"/>
      <c r="FC37" s="91"/>
      <c r="FD37" s="91"/>
      <c r="FE37" s="91"/>
      <c r="FF37" s="91"/>
      <c r="FG37" s="91"/>
      <c r="FH37" s="91"/>
      <c r="FI37" s="91"/>
      <c r="FJ37" s="91"/>
      <c r="FK37" s="91"/>
      <c r="FL37" s="91"/>
      <c r="FM37" s="91"/>
      <c r="FN37" s="91"/>
      <c r="FO37" s="91"/>
      <c r="FP37" s="91"/>
      <c r="FQ37" s="91"/>
      <c r="FR37" s="91"/>
      <c r="FS37" s="91"/>
      <c r="FT37" s="91"/>
      <c r="FU37" s="91"/>
      <c r="FV37" s="91"/>
      <c r="FW37" s="91"/>
      <c r="FX37" s="91"/>
      <c r="FY37" s="91"/>
      <c r="FZ37" s="91"/>
      <c r="GA37" s="91"/>
      <c r="GB37" s="91"/>
      <c r="GC37" s="91"/>
      <c r="GD37" s="91"/>
      <c r="GE37" s="91"/>
      <c r="GF37" s="91"/>
      <c r="GG37" s="91"/>
      <c r="GH37" s="91"/>
      <c r="GI37" s="91"/>
      <c r="GJ37" s="91"/>
      <c r="GK37" s="91"/>
      <c r="GL37" s="91"/>
      <c r="GM37" s="91"/>
      <c r="GN37" s="91"/>
    </row>
    <row r="38" spans="1:196" ht="15" x14ac:dyDescent="0.25">
      <c r="A38" s="57">
        <v>14911543</v>
      </c>
      <c r="B38" s="145">
        <v>825490790037</v>
      </c>
      <c r="C38" s="57" t="s">
        <v>277</v>
      </c>
      <c r="D38" s="152">
        <v>51815</v>
      </c>
      <c r="E38" s="152" t="s">
        <v>320</v>
      </c>
      <c r="F38" s="57" t="s">
        <v>136</v>
      </c>
      <c r="G38" s="57">
        <v>40</v>
      </c>
      <c r="H38" s="57">
        <v>22</v>
      </c>
      <c r="I38" s="57" t="s">
        <v>132</v>
      </c>
      <c r="J38" s="150">
        <v>41</v>
      </c>
      <c r="K38" s="57">
        <v>22</v>
      </c>
      <c r="L38" s="57" t="s">
        <v>140</v>
      </c>
      <c r="M38" s="57">
        <v>51</v>
      </c>
      <c r="N38" s="57">
        <v>23</v>
      </c>
      <c r="O38" s="57" t="s">
        <v>145</v>
      </c>
      <c r="P38" s="63">
        <v>56</v>
      </c>
      <c r="Q38" s="64">
        <v>23</v>
      </c>
      <c r="R38" s="65" t="s">
        <v>207</v>
      </c>
      <c r="S38" s="66">
        <v>60</v>
      </c>
      <c r="T38" s="67">
        <v>23</v>
      </c>
      <c r="U38" s="67" t="s">
        <v>217</v>
      </c>
      <c r="V38" s="57">
        <v>40</v>
      </c>
      <c r="W38" s="57">
        <v>21</v>
      </c>
      <c r="AA38" s="90"/>
      <c r="AB38" s="91"/>
      <c r="AC38" s="91"/>
      <c r="AD38" s="91"/>
      <c r="AE38" s="91"/>
      <c r="AF38" s="91"/>
      <c r="AG38" s="91"/>
      <c r="AH38" s="91"/>
      <c r="AI38" s="91"/>
      <c r="AJ38" s="91"/>
      <c r="AK38" s="91"/>
      <c r="AL38" s="91"/>
      <c r="AM38" s="91"/>
      <c r="AN38" s="91"/>
      <c r="AO38" s="91"/>
      <c r="AP38" s="91"/>
      <c r="AQ38" s="91"/>
      <c r="AR38" s="91"/>
      <c r="AS38" s="91"/>
      <c r="AT38" s="91"/>
      <c r="AU38" s="91"/>
      <c r="AV38" s="91"/>
      <c r="AW38" s="91"/>
      <c r="AX38" s="91"/>
      <c r="AY38" s="91"/>
      <c r="AZ38" s="91"/>
      <c r="BA38" s="91"/>
      <c r="BB38" s="91"/>
      <c r="BC38" s="91"/>
      <c r="BD38" s="91"/>
      <c r="BE38" s="91"/>
      <c r="BF38" s="91"/>
      <c r="BG38" s="91"/>
      <c r="BH38" s="91"/>
      <c r="BI38" s="91"/>
      <c r="BJ38" s="91"/>
      <c r="BK38" s="91"/>
      <c r="BL38" s="91"/>
      <c r="BM38" s="91"/>
      <c r="BN38" s="91"/>
      <c r="BO38" s="91"/>
      <c r="BP38" s="91"/>
      <c r="BQ38" s="91"/>
      <c r="BR38" s="91"/>
      <c r="BS38" s="91"/>
      <c r="BT38" s="91"/>
      <c r="BU38" s="91"/>
      <c r="BV38" s="91"/>
      <c r="BW38" s="91"/>
      <c r="BX38" s="91"/>
      <c r="BY38" s="91"/>
      <c r="BZ38" s="91"/>
      <c r="CA38" s="91"/>
      <c r="CB38" s="91"/>
      <c r="CC38" s="91"/>
      <c r="CD38" s="91"/>
      <c r="CE38" s="91"/>
      <c r="CF38" s="91"/>
      <c r="CG38" s="91"/>
      <c r="CH38" s="91"/>
      <c r="CI38" s="91"/>
      <c r="CJ38" s="91"/>
      <c r="CK38" s="91"/>
      <c r="CL38" s="91"/>
      <c r="CM38" s="91"/>
      <c r="CN38" s="91"/>
      <c r="CO38" s="91"/>
      <c r="CP38" s="91"/>
      <c r="CQ38" s="91"/>
      <c r="CR38" s="91"/>
      <c r="CS38" s="91"/>
      <c r="CT38" s="91"/>
      <c r="CU38" s="91"/>
      <c r="CV38" s="91"/>
      <c r="CW38" s="91"/>
      <c r="CX38" s="91"/>
      <c r="CY38" s="91"/>
      <c r="CZ38" s="91"/>
      <c r="DA38" s="91"/>
      <c r="DB38" s="91"/>
      <c r="DC38" s="91"/>
      <c r="DD38" s="91"/>
      <c r="DE38" s="91"/>
      <c r="DF38" s="91"/>
      <c r="DG38" s="91"/>
      <c r="DH38" s="91"/>
      <c r="DI38" s="91"/>
      <c r="DJ38" s="91"/>
      <c r="DK38" s="91"/>
      <c r="DL38" s="91"/>
      <c r="DM38" s="91"/>
      <c r="DN38" s="91"/>
      <c r="DO38" s="91"/>
      <c r="DP38" s="91"/>
      <c r="DQ38" s="91"/>
      <c r="DR38" s="91"/>
      <c r="DS38" s="91"/>
      <c r="DT38" s="91"/>
      <c r="DU38" s="91"/>
      <c r="DV38" s="91"/>
      <c r="DW38" s="91"/>
      <c r="DX38" s="91"/>
      <c r="DY38" s="91"/>
      <c r="DZ38" s="91"/>
      <c r="EA38" s="91"/>
      <c r="EB38" s="91"/>
      <c r="EC38" s="91"/>
      <c r="ED38" s="91"/>
      <c r="EE38" s="91"/>
      <c r="EF38" s="91"/>
      <c r="EG38" s="91"/>
      <c r="EH38" s="91"/>
      <c r="EI38" s="91"/>
      <c r="EJ38" s="91"/>
      <c r="EK38" s="91"/>
      <c r="EL38" s="91"/>
      <c r="EM38" s="91"/>
      <c r="EN38" s="91"/>
      <c r="EO38" s="91"/>
      <c r="EP38" s="91"/>
      <c r="EQ38" s="91"/>
      <c r="ER38" s="91"/>
      <c r="ES38" s="91"/>
      <c r="ET38" s="91"/>
      <c r="EU38" s="91"/>
      <c r="EV38" s="91"/>
      <c r="EW38" s="91"/>
      <c r="EX38" s="91"/>
      <c r="EY38" s="91"/>
      <c r="EZ38" s="91"/>
      <c r="FA38" s="91"/>
      <c r="FB38" s="91"/>
      <c r="FC38" s="91"/>
      <c r="FD38" s="91"/>
      <c r="FE38" s="91"/>
      <c r="FF38" s="91"/>
      <c r="FG38" s="91"/>
      <c r="FH38" s="91"/>
      <c r="FI38" s="91"/>
      <c r="FJ38" s="91"/>
      <c r="FK38" s="91"/>
      <c r="FL38" s="91"/>
      <c r="FM38" s="91"/>
      <c r="FN38" s="91"/>
      <c r="FO38" s="91"/>
      <c r="FP38" s="91"/>
      <c r="FQ38" s="91"/>
      <c r="FR38" s="91"/>
      <c r="FS38" s="91"/>
      <c r="FT38" s="91"/>
      <c r="FU38" s="91"/>
      <c r="FV38" s="91"/>
      <c r="FW38" s="91"/>
      <c r="FX38" s="91"/>
      <c r="FY38" s="91"/>
      <c r="FZ38" s="91"/>
      <c r="GA38" s="91"/>
      <c r="GB38" s="91"/>
      <c r="GC38" s="91"/>
      <c r="GD38" s="91"/>
      <c r="GE38" s="91"/>
      <c r="GF38" s="91"/>
      <c r="GG38" s="91"/>
      <c r="GH38" s="91"/>
      <c r="GI38" s="91"/>
      <c r="GJ38" s="91"/>
      <c r="GK38" s="91"/>
      <c r="GL38" s="91"/>
      <c r="GM38" s="91"/>
      <c r="GN38" s="91"/>
    </row>
    <row r="39" spans="1:196" ht="15" x14ac:dyDescent="0.25">
      <c r="A39" s="57">
        <v>14911544</v>
      </c>
      <c r="B39" s="145">
        <v>825490790038</v>
      </c>
      <c r="C39" s="151" t="s">
        <v>278</v>
      </c>
      <c r="D39" s="152">
        <v>58532</v>
      </c>
      <c r="E39" s="152" t="s">
        <v>321</v>
      </c>
      <c r="F39" s="57" t="s">
        <v>136</v>
      </c>
      <c r="G39" s="57">
        <v>0</v>
      </c>
      <c r="H39" s="57">
        <v>0</v>
      </c>
      <c r="I39" s="57" t="s">
        <v>132</v>
      </c>
      <c r="J39" s="150">
        <v>0</v>
      </c>
      <c r="K39" s="57">
        <v>0</v>
      </c>
      <c r="L39" s="57" t="s">
        <v>140</v>
      </c>
      <c r="M39" s="57">
        <v>0</v>
      </c>
      <c r="P39" s="63">
        <v>0</v>
      </c>
      <c r="Q39" s="64">
        <v>0</v>
      </c>
      <c r="S39" s="66">
        <v>0</v>
      </c>
      <c r="T39" s="67">
        <v>0</v>
      </c>
      <c r="U39" s="67"/>
      <c r="V39" s="57">
        <v>0</v>
      </c>
      <c r="W39" s="57">
        <v>0</v>
      </c>
      <c r="AA39" s="90"/>
      <c r="AB39" s="91"/>
      <c r="AC39" s="91"/>
      <c r="AD39" s="91"/>
      <c r="AE39" s="91"/>
      <c r="AF39" s="91"/>
      <c r="AG39" s="91"/>
      <c r="AH39" s="91"/>
      <c r="AI39" s="91"/>
      <c r="AJ39" s="91"/>
      <c r="AK39" s="91"/>
      <c r="AL39" s="91"/>
      <c r="AM39" s="91"/>
      <c r="AN39" s="91"/>
      <c r="AO39" s="91"/>
      <c r="AP39" s="91"/>
      <c r="AQ39" s="91"/>
      <c r="AR39" s="91"/>
      <c r="AS39" s="91"/>
      <c r="AT39" s="91"/>
      <c r="AU39" s="91"/>
      <c r="AV39" s="91"/>
      <c r="AW39" s="91"/>
      <c r="AX39" s="91"/>
      <c r="AY39" s="91"/>
      <c r="AZ39" s="91"/>
      <c r="BA39" s="91"/>
      <c r="BB39" s="91"/>
      <c r="BC39" s="91"/>
      <c r="BD39" s="91"/>
      <c r="BE39" s="91"/>
      <c r="BF39" s="91"/>
      <c r="BG39" s="91"/>
      <c r="BH39" s="91"/>
      <c r="BI39" s="91"/>
      <c r="BJ39" s="91"/>
      <c r="BK39" s="91"/>
      <c r="BL39" s="91"/>
      <c r="BM39" s="91"/>
      <c r="BN39" s="91"/>
      <c r="BO39" s="91"/>
      <c r="BP39" s="91"/>
      <c r="BQ39" s="91"/>
      <c r="BR39" s="91"/>
      <c r="BS39" s="91"/>
      <c r="BT39" s="91"/>
      <c r="BU39" s="91"/>
      <c r="BV39" s="91"/>
      <c r="BW39" s="91"/>
      <c r="BX39" s="91"/>
      <c r="BY39" s="91"/>
      <c r="BZ39" s="91"/>
      <c r="CA39" s="91"/>
      <c r="CB39" s="91"/>
      <c r="CC39" s="91"/>
      <c r="CD39" s="91"/>
      <c r="CE39" s="91"/>
      <c r="CF39" s="91"/>
      <c r="CG39" s="91"/>
      <c r="CH39" s="91"/>
      <c r="CI39" s="91"/>
      <c r="CJ39" s="91"/>
      <c r="CK39" s="91"/>
      <c r="CL39" s="91"/>
      <c r="CM39" s="91"/>
      <c r="CN39" s="91"/>
      <c r="CO39" s="91"/>
      <c r="CP39" s="91"/>
      <c r="CQ39" s="91"/>
      <c r="CR39" s="91"/>
      <c r="CS39" s="91"/>
      <c r="CT39" s="91"/>
      <c r="CU39" s="91"/>
      <c r="CV39" s="91"/>
      <c r="CW39" s="91"/>
      <c r="CX39" s="91"/>
      <c r="CY39" s="91"/>
      <c r="CZ39" s="91"/>
      <c r="DA39" s="91"/>
      <c r="DB39" s="91"/>
      <c r="DC39" s="91"/>
      <c r="DD39" s="91"/>
      <c r="DE39" s="91"/>
      <c r="DF39" s="91"/>
      <c r="DG39" s="91"/>
      <c r="DH39" s="91"/>
      <c r="DI39" s="91"/>
      <c r="DJ39" s="91"/>
      <c r="DK39" s="91"/>
      <c r="DL39" s="91"/>
      <c r="DM39" s="91"/>
      <c r="DN39" s="91"/>
      <c r="DO39" s="91"/>
      <c r="DP39" s="91"/>
      <c r="DQ39" s="91"/>
      <c r="DR39" s="91"/>
      <c r="DS39" s="91"/>
      <c r="DT39" s="91"/>
      <c r="DU39" s="91"/>
      <c r="DV39" s="91"/>
      <c r="DW39" s="91"/>
      <c r="DX39" s="91"/>
      <c r="DY39" s="91"/>
      <c r="DZ39" s="91"/>
      <c r="EA39" s="91"/>
      <c r="EB39" s="91"/>
      <c r="EC39" s="91"/>
      <c r="ED39" s="91"/>
      <c r="EE39" s="91"/>
      <c r="EF39" s="91"/>
      <c r="EG39" s="91"/>
      <c r="EH39" s="91"/>
      <c r="EI39" s="91"/>
      <c r="EJ39" s="91"/>
      <c r="EK39" s="91"/>
      <c r="EL39" s="91"/>
      <c r="EM39" s="91"/>
      <c r="EN39" s="91"/>
      <c r="EO39" s="91"/>
      <c r="EP39" s="91"/>
      <c r="EQ39" s="91"/>
      <c r="ER39" s="91"/>
      <c r="ES39" s="91"/>
      <c r="ET39" s="91"/>
      <c r="EU39" s="91"/>
      <c r="EV39" s="91"/>
      <c r="EW39" s="91"/>
      <c r="EX39" s="91"/>
      <c r="EY39" s="91"/>
      <c r="EZ39" s="91"/>
      <c r="FA39" s="91"/>
      <c r="FB39" s="91"/>
      <c r="FC39" s="91"/>
      <c r="FD39" s="91"/>
      <c r="FE39" s="91"/>
      <c r="FF39" s="91"/>
      <c r="FG39" s="91"/>
      <c r="FH39" s="91"/>
      <c r="FI39" s="91"/>
      <c r="FJ39" s="91"/>
      <c r="FK39" s="91"/>
      <c r="FL39" s="91"/>
      <c r="FM39" s="91"/>
      <c r="FN39" s="91"/>
      <c r="FO39" s="91"/>
      <c r="FP39" s="91"/>
      <c r="FQ39" s="91"/>
      <c r="FR39" s="91"/>
      <c r="FS39" s="91"/>
      <c r="FT39" s="91"/>
      <c r="FU39" s="91"/>
      <c r="FV39" s="91"/>
      <c r="FW39" s="91"/>
      <c r="FX39" s="91"/>
      <c r="FY39" s="91"/>
      <c r="FZ39" s="91"/>
      <c r="GA39" s="91"/>
      <c r="GB39" s="91"/>
      <c r="GC39" s="91"/>
      <c r="GD39" s="91"/>
      <c r="GE39" s="91"/>
      <c r="GF39" s="91"/>
      <c r="GG39" s="91"/>
      <c r="GH39" s="91"/>
      <c r="GI39" s="91"/>
      <c r="GJ39" s="91"/>
      <c r="GK39" s="91"/>
      <c r="GL39" s="91"/>
      <c r="GM39" s="91"/>
      <c r="GN39" s="91"/>
    </row>
    <row r="40" spans="1:196" ht="15" x14ac:dyDescent="0.25">
      <c r="A40" s="57">
        <v>14911545</v>
      </c>
      <c r="B40" s="145">
        <v>825490790039</v>
      </c>
      <c r="C40" s="151" t="s">
        <v>279</v>
      </c>
      <c r="D40" s="152">
        <v>56179</v>
      </c>
      <c r="E40" s="152">
        <v>35522</v>
      </c>
      <c r="F40" s="57" t="s">
        <v>136</v>
      </c>
      <c r="G40" s="57">
        <v>36</v>
      </c>
      <c r="H40" s="57">
        <v>21</v>
      </c>
      <c r="I40" s="57" t="s">
        <v>132</v>
      </c>
      <c r="J40" s="150">
        <v>34</v>
      </c>
      <c r="K40" s="57">
        <v>21</v>
      </c>
      <c r="L40" s="57" t="s">
        <v>140</v>
      </c>
      <c r="M40" s="57">
        <v>52</v>
      </c>
      <c r="N40" s="57">
        <v>23</v>
      </c>
      <c r="O40" s="57" t="s">
        <v>145</v>
      </c>
      <c r="P40" s="63">
        <v>50</v>
      </c>
      <c r="Q40" s="64">
        <v>23</v>
      </c>
      <c r="R40" s="65" t="s">
        <v>207</v>
      </c>
      <c r="S40" s="66">
        <v>53</v>
      </c>
      <c r="T40" s="67">
        <v>24</v>
      </c>
      <c r="U40" s="67" t="s">
        <v>217</v>
      </c>
      <c r="V40" s="57">
        <v>35</v>
      </c>
      <c r="W40" s="57">
        <v>21</v>
      </c>
      <c r="AA40" s="90"/>
      <c r="AB40" s="91"/>
      <c r="AC40" s="91"/>
      <c r="AD40" s="91"/>
      <c r="AE40" s="91"/>
      <c r="AF40" s="91"/>
      <c r="AG40" s="91"/>
      <c r="AH40" s="91"/>
      <c r="AI40" s="91"/>
      <c r="AJ40" s="91"/>
      <c r="AK40" s="91"/>
      <c r="AL40" s="91"/>
      <c r="AM40" s="91"/>
      <c r="AN40" s="91"/>
      <c r="AO40" s="91"/>
      <c r="AP40" s="91"/>
      <c r="AQ40" s="91"/>
      <c r="AR40" s="91"/>
      <c r="AS40" s="91"/>
      <c r="AT40" s="91"/>
      <c r="AU40" s="91"/>
      <c r="AV40" s="91"/>
      <c r="AW40" s="91"/>
      <c r="AX40" s="91"/>
      <c r="AY40" s="91"/>
      <c r="AZ40" s="91"/>
      <c r="BA40" s="91"/>
      <c r="BB40" s="91"/>
      <c r="BC40" s="91"/>
      <c r="BD40" s="91"/>
      <c r="BE40" s="91"/>
      <c r="BF40" s="91"/>
      <c r="BG40" s="91"/>
      <c r="BH40" s="91"/>
      <c r="BI40" s="91"/>
      <c r="BJ40" s="91"/>
      <c r="BK40" s="91"/>
      <c r="BL40" s="91"/>
      <c r="BM40" s="91"/>
      <c r="BN40" s="91"/>
      <c r="BO40" s="91"/>
      <c r="BP40" s="91"/>
      <c r="BQ40" s="91"/>
      <c r="BR40" s="91"/>
      <c r="BS40" s="91"/>
      <c r="BT40" s="91"/>
      <c r="BU40" s="91"/>
      <c r="BV40" s="91"/>
      <c r="BW40" s="91"/>
      <c r="BX40" s="91"/>
      <c r="BY40" s="91"/>
      <c r="BZ40" s="91"/>
      <c r="CA40" s="91"/>
      <c r="CB40" s="91"/>
      <c r="CC40" s="91"/>
      <c r="CD40" s="91"/>
      <c r="CE40" s="91"/>
      <c r="CF40" s="91"/>
      <c r="CG40" s="91"/>
      <c r="CH40" s="91"/>
      <c r="CI40" s="91"/>
      <c r="CJ40" s="91"/>
      <c r="CK40" s="91"/>
      <c r="CL40" s="91"/>
      <c r="CM40" s="91"/>
      <c r="CN40" s="91"/>
      <c r="CO40" s="91"/>
      <c r="CP40" s="91"/>
      <c r="CQ40" s="91"/>
      <c r="CR40" s="91"/>
      <c r="CS40" s="91"/>
      <c r="CT40" s="91"/>
      <c r="CU40" s="91"/>
      <c r="CV40" s="91"/>
      <c r="CW40" s="91"/>
      <c r="CX40" s="91"/>
      <c r="CY40" s="91"/>
      <c r="CZ40" s="91"/>
      <c r="DA40" s="91"/>
      <c r="DB40" s="91"/>
      <c r="DC40" s="91"/>
      <c r="DD40" s="91"/>
      <c r="DE40" s="91"/>
      <c r="DF40" s="91"/>
      <c r="DG40" s="91"/>
      <c r="DH40" s="91"/>
      <c r="DI40" s="91"/>
      <c r="DJ40" s="91"/>
      <c r="DK40" s="91"/>
      <c r="DL40" s="91"/>
      <c r="DM40" s="91"/>
      <c r="DN40" s="91"/>
      <c r="DO40" s="91"/>
      <c r="DP40" s="91"/>
      <c r="DQ40" s="91"/>
      <c r="DR40" s="91"/>
      <c r="DS40" s="91"/>
      <c r="DT40" s="91"/>
      <c r="DU40" s="91"/>
      <c r="DV40" s="91"/>
      <c r="DW40" s="91"/>
      <c r="DX40" s="91"/>
      <c r="DY40" s="91"/>
      <c r="DZ40" s="91"/>
      <c r="EA40" s="91"/>
      <c r="EB40" s="91"/>
      <c r="EC40" s="91"/>
      <c r="ED40" s="91"/>
      <c r="EE40" s="91"/>
      <c r="EF40" s="91"/>
      <c r="EG40" s="91"/>
      <c r="EH40" s="91"/>
      <c r="EI40" s="91"/>
      <c r="EJ40" s="91"/>
      <c r="EK40" s="91"/>
      <c r="EL40" s="91"/>
      <c r="EM40" s="91"/>
      <c r="EN40" s="91"/>
      <c r="EO40" s="91"/>
      <c r="EP40" s="91"/>
      <c r="EQ40" s="91"/>
      <c r="ER40" s="91"/>
      <c r="ES40" s="91"/>
      <c r="ET40" s="91"/>
      <c r="EU40" s="91"/>
      <c r="EV40" s="91"/>
      <c r="EW40" s="91"/>
      <c r="EX40" s="91"/>
      <c r="EY40" s="91"/>
      <c r="EZ40" s="91"/>
      <c r="FA40" s="91"/>
      <c r="FB40" s="91"/>
      <c r="FC40" s="91"/>
      <c r="FD40" s="91"/>
      <c r="FE40" s="91"/>
      <c r="FF40" s="91"/>
      <c r="FG40" s="91"/>
      <c r="FH40" s="91"/>
      <c r="FI40" s="91"/>
      <c r="FJ40" s="91"/>
      <c r="FK40" s="91"/>
      <c r="FL40" s="91"/>
      <c r="FM40" s="91"/>
      <c r="FN40" s="91"/>
      <c r="FO40" s="91"/>
      <c r="FP40" s="91"/>
      <c r="FQ40" s="91"/>
      <c r="FR40" s="91"/>
      <c r="FS40" s="91"/>
      <c r="FT40" s="91"/>
      <c r="FU40" s="91"/>
      <c r="FV40" s="91"/>
      <c r="FW40" s="91"/>
      <c r="FX40" s="91"/>
      <c r="FY40" s="91"/>
      <c r="FZ40" s="91"/>
      <c r="GA40" s="91"/>
      <c r="GB40" s="91"/>
      <c r="GC40" s="91"/>
      <c r="GD40" s="91"/>
      <c r="GE40" s="91"/>
      <c r="GF40" s="91"/>
      <c r="GG40" s="91"/>
      <c r="GH40" s="91"/>
      <c r="GI40" s="91"/>
      <c r="GJ40" s="91"/>
      <c r="GK40" s="91"/>
      <c r="GL40" s="91"/>
      <c r="GM40" s="91"/>
      <c r="GN40" s="91"/>
    </row>
    <row r="41" spans="1:196" ht="15" x14ac:dyDescent="0.25">
      <c r="A41" s="57">
        <v>14911546</v>
      </c>
      <c r="B41" s="145">
        <v>825490790040</v>
      </c>
      <c r="C41" s="151" t="s">
        <v>280</v>
      </c>
      <c r="D41" s="152">
        <v>55994</v>
      </c>
      <c r="E41" s="152">
        <v>35163</v>
      </c>
      <c r="F41" s="57" t="s">
        <v>136</v>
      </c>
      <c r="G41" s="57">
        <v>27</v>
      </c>
      <c r="H41" s="57">
        <v>20</v>
      </c>
      <c r="I41" s="57" t="s">
        <v>132</v>
      </c>
      <c r="J41" s="150">
        <v>27</v>
      </c>
      <c r="K41" s="57">
        <v>20</v>
      </c>
      <c r="L41" s="57" t="s">
        <v>140</v>
      </c>
      <c r="M41" s="57">
        <v>32</v>
      </c>
      <c r="N41" s="57">
        <v>21</v>
      </c>
      <c r="O41" s="57" t="s">
        <v>144</v>
      </c>
      <c r="P41" s="63">
        <v>28</v>
      </c>
      <c r="Q41" s="64">
        <v>23</v>
      </c>
      <c r="R41" s="65" t="s">
        <v>209</v>
      </c>
      <c r="S41" s="66">
        <v>28</v>
      </c>
      <c r="T41" s="67">
        <v>20</v>
      </c>
      <c r="U41" s="67" t="s">
        <v>214</v>
      </c>
      <c r="V41" s="57">
        <v>32</v>
      </c>
      <c r="W41" s="57">
        <v>20</v>
      </c>
      <c r="AA41" s="90"/>
      <c r="AB41" s="91"/>
      <c r="AC41" s="91"/>
      <c r="AD41" s="91"/>
      <c r="AE41" s="91"/>
      <c r="AF41" s="91"/>
      <c r="AG41" s="91"/>
      <c r="AH41" s="91"/>
      <c r="AI41" s="91"/>
      <c r="AJ41" s="91"/>
      <c r="AK41" s="91"/>
      <c r="AL41" s="91"/>
      <c r="AM41" s="91"/>
      <c r="AN41" s="91"/>
      <c r="AO41" s="91"/>
      <c r="AP41" s="91"/>
      <c r="AQ41" s="91"/>
      <c r="AR41" s="91"/>
      <c r="AS41" s="91"/>
      <c r="AT41" s="91"/>
      <c r="AU41" s="91"/>
      <c r="AV41" s="91"/>
      <c r="AW41" s="91"/>
      <c r="AX41" s="91"/>
      <c r="AY41" s="91"/>
      <c r="AZ41" s="91"/>
      <c r="BA41" s="91"/>
      <c r="BB41" s="91"/>
      <c r="BC41" s="91"/>
      <c r="BD41" s="91"/>
      <c r="BE41" s="91"/>
      <c r="BF41" s="91"/>
      <c r="BG41" s="91"/>
      <c r="BH41" s="91"/>
      <c r="BI41" s="91"/>
      <c r="BJ41" s="91"/>
      <c r="BK41" s="91"/>
      <c r="BL41" s="91"/>
      <c r="BM41" s="91"/>
      <c r="BN41" s="91"/>
      <c r="BO41" s="91"/>
      <c r="BP41" s="91"/>
      <c r="BQ41" s="91"/>
      <c r="BR41" s="91"/>
      <c r="BS41" s="91"/>
      <c r="BT41" s="91"/>
      <c r="BU41" s="91"/>
      <c r="BV41" s="91"/>
      <c r="BW41" s="91"/>
      <c r="BX41" s="91"/>
      <c r="BY41" s="91"/>
      <c r="BZ41" s="91"/>
      <c r="CA41" s="91"/>
      <c r="CB41" s="91"/>
      <c r="CC41" s="91"/>
      <c r="CD41" s="91"/>
      <c r="CE41" s="91"/>
      <c r="CF41" s="91"/>
      <c r="CG41" s="91"/>
      <c r="CH41" s="91"/>
      <c r="CI41" s="91"/>
      <c r="CJ41" s="91"/>
      <c r="CK41" s="91"/>
      <c r="CL41" s="91"/>
      <c r="CM41" s="91"/>
      <c r="CN41" s="91"/>
      <c r="CO41" s="91"/>
      <c r="CP41" s="91"/>
      <c r="CQ41" s="91"/>
      <c r="CR41" s="91"/>
      <c r="CS41" s="91"/>
      <c r="CT41" s="91"/>
      <c r="CU41" s="91"/>
      <c r="CV41" s="91"/>
      <c r="CW41" s="91"/>
      <c r="CX41" s="91"/>
      <c r="CY41" s="91"/>
      <c r="CZ41" s="91"/>
      <c r="DA41" s="91"/>
      <c r="DB41" s="91"/>
      <c r="DC41" s="91"/>
      <c r="DD41" s="91"/>
      <c r="DE41" s="91"/>
      <c r="DF41" s="91"/>
      <c r="DG41" s="91"/>
      <c r="DH41" s="91"/>
      <c r="DI41" s="91"/>
      <c r="DJ41" s="91"/>
      <c r="DK41" s="91"/>
      <c r="DL41" s="91"/>
      <c r="DM41" s="91"/>
      <c r="DN41" s="91"/>
      <c r="DO41" s="91"/>
      <c r="DP41" s="91"/>
      <c r="DQ41" s="91"/>
      <c r="DR41" s="91"/>
      <c r="DS41" s="91"/>
      <c r="DT41" s="91"/>
      <c r="DU41" s="91"/>
      <c r="DV41" s="91"/>
      <c r="DW41" s="91"/>
      <c r="DX41" s="91"/>
      <c r="DY41" s="91"/>
      <c r="DZ41" s="91"/>
      <c r="EA41" s="91"/>
      <c r="EB41" s="91"/>
      <c r="EC41" s="91"/>
      <c r="ED41" s="91"/>
      <c r="EE41" s="91"/>
      <c r="EF41" s="91"/>
      <c r="EG41" s="91"/>
      <c r="EH41" s="91"/>
      <c r="EI41" s="91"/>
      <c r="EJ41" s="91"/>
      <c r="EK41" s="91"/>
      <c r="EL41" s="91"/>
      <c r="EM41" s="91"/>
      <c r="EN41" s="91"/>
      <c r="EO41" s="91"/>
      <c r="EP41" s="91"/>
      <c r="EQ41" s="91"/>
      <c r="ER41" s="91"/>
      <c r="ES41" s="91"/>
      <c r="ET41" s="91"/>
      <c r="EU41" s="91"/>
      <c r="EV41" s="91"/>
      <c r="EW41" s="91"/>
      <c r="EX41" s="91"/>
      <c r="EY41" s="91"/>
      <c r="EZ41" s="91"/>
      <c r="FA41" s="91"/>
      <c r="FB41" s="91"/>
      <c r="FC41" s="91"/>
      <c r="FD41" s="91"/>
      <c r="FE41" s="91"/>
      <c r="FF41" s="91"/>
      <c r="FG41" s="91"/>
      <c r="FH41" s="91"/>
      <c r="FI41" s="91"/>
      <c r="FJ41" s="91"/>
      <c r="FK41" s="91"/>
      <c r="FL41" s="91"/>
      <c r="FM41" s="91"/>
      <c r="FN41" s="91"/>
      <c r="FO41" s="91"/>
      <c r="FP41" s="91"/>
      <c r="FQ41" s="91"/>
      <c r="FR41" s="91"/>
      <c r="FS41" s="91"/>
      <c r="FT41" s="91"/>
      <c r="FU41" s="91"/>
      <c r="FV41" s="91"/>
      <c r="FW41" s="91"/>
      <c r="FX41" s="91"/>
      <c r="FY41" s="91"/>
      <c r="FZ41" s="91"/>
      <c r="GA41" s="91"/>
      <c r="GB41" s="91"/>
      <c r="GC41" s="91"/>
      <c r="GD41" s="91"/>
      <c r="GE41" s="91"/>
      <c r="GF41" s="91"/>
      <c r="GG41" s="91"/>
      <c r="GH41" s="91"/>
      <c r="GI41" s="91"/>
      <c r="GJ41" s="91"/>
      <c r="GK41" s="91"/>
      <c r="GL41" s="91"/>
      <c r="GM41" s="91"/>
      <c r="GN41" s="91"/>
    </row>
    <row r="42" spans="1:196" ht="15" x14ac:dyDescent="0.25">
      <c r="A42" s="57">
        <v>14911547</v>
      </c>
      <c r="B42" s="145">
        <v>825490790041</v>
      </c>
      <c r="C42" s="151" t="s">
        <v>281</v>
      </c>
      <c r="D42" s="152">
        <v>59912</v>
      </c>
      <c r="E42" s="152" t="s">
        <v>322</v>
      </c>
      <c r="F42" s="57" t="s">
        <v>136</v>
      </c>
      <c r="G42" s="57">
        <v>27</v>
      </c>
      <c r="H42" s="57">
        <v>23</v>
      </c>
      <c r="I42" s="57" t="s">
        <v>132</v>
      </c>
      <c r="J42" s="150">
        <v>42</v>
      </c>
      <c r="K42" s="57">
        <v>23</v>
      </c>
      <c r="L42" s="57" t="s">
        <v>140</v>
      </c>
      <c r="M42" s="57">
        <v>64</v>
      </c>
      <c r="N42" s="57">
        <v>24</v>
      </c>
      <c r="O42" s="57" t="s">
        <v>145</v>
      </c>
      <c r="P42" s="63">
        <v>55</v>
      </c>
      <c r="Q42" s="64">
        <v>23</v>
      </c>
      <c r="R42" s="65" t="s">
        <v>207</v>
      </c>
      <c r="S42" s="66">
        <v>58</v>
      </c>
      <c r="T42" s="67">
        <v>23</v>
      </c>
      <c r="U42" s="67"/>
      <c r="V42" s="57">
        <v>0</v>
      </c>
      <c r="W42" s="57">
        <v>0</v>
      </c>
      <c r="X42" s="57" t="s">
        <v>142</v>
      </c>
      <c r="Y42" s="57">
        <v>48</v>
      </c>
      <c r="Z42" s="57">
        <v>23</v>
      </c>
      <c r="AA42" s="90"/>
      <c r="AB42" s="91"/>
      <c r="AC42" s="91"/>
      <c r="AD42" s="91"/>
      <c r="AE42" s="91"/>
      <c r="AF42" s="91"/>
      <c r="AG42" s="91"/>
      <c r="AH42" s="91"/>
      <c r="AI42" s="91"/>
      <c r="AJ42" s="91"/>
      <c r="AK42" s="91"/>
      <c r="AL42" s="91"/>
      <c r="AM42" s="91"/>
      <c r="AN42" s="91"/>
      <c r="AO42" s="91"/>
      <c r="AP42" s="91"/>
      <c r="AQ42" s="91"/>
      <c r="AR42" s="91"/>
      <c r="AS42" s="91"/>
      <c r="AT42" s="91"/>
      <c r="AU42" s="91"/>
      <c r="AV42" s="91"/>
      <c r="AW42" s="91"/>
      <c r="AX42" s="91"/>
      <c r="AY42" s="91"/>
      <c r="AZ42" s="91"/>
      <c r="BA42" s="91"/>
      <c r="BB42" s="91"/>
      <c r="BC42" s="91"/>
      <c r="BD42" s="91"/>
      <c r="BE42" s="91"/>
      <c r="BF42" s="91"/>
      <c r="BG42" s="91"/>
      <c r="BH42" s="91"/>
      <c r="BI42" s="91"/>
      <c r="BJ42" s="91"/>
      <c r="BK42" s="91"/>
      <c r="BL42" s="91"/>
      <c r="BM42" s="91"/>
      <c r="BN42" s="91"/>
      <c r="BO42" s="91"/>
      <c r="BP42" s="91"/>
      <c r="BQ42" s="91"/>
      <c r="BR42" s="91"/>
      <c r="BS42" s="91"/>
      <c r="BT42" s="91"/>
      <c r="BU42" s="91"/>
      <c r="BV42" s="91"/>
      <c r="BW42" s="91"/>
      <c r="BX42" s="91"/>
      <c r="BY42" s="91"/>
      <c r="BZ42" s="91"/>
      <c r="CA42" s="91"/>
      <c r="CB42" s="91"/>
      <c r="CC42" s="91"/>
      <c r="CD42" s="91"/>
      <c r="CE42" s="91"/>
      <c r="CF42" s="91"/>
      <c r="CG42" s="91"/>
      <c r="CH42" s="91"/>
      <c r="CI42" s="91"/>
      <c r="CJ42" s="91"/>
      <c r="CK42" s="91"/>
      <c r="CL42" s="91"/>
      <c r="CM42" s="91"/>
      <c r="CN42" s="91"/>
      <c r="CO42" s="91"/>
      <c r="CP42" s="91"/>
      <c r="CQ42" s="91"/>
      <c r="CR42" s="91"/>
      <c r="CS42" s="91"/>
      <c r="CT42" s="91"/>
      <c r="CU42" s="91"/>
      <c r="CV42" s="91"/>
      <c r="CW42" s="91"/>
      <c r="CX42" s="91"/>
      <c r="CY42" s="91"/>
      <c r="CZ42" s="91"/>
      <c r="DA42" s="91"/>
      <c r="DB42" s="91"/>
      <c r="DC42" s="91"/>
      <c r="DD42" s="91"/>
      <c r="DE42" s="91"/>
      <c r="DF42" s="91"/>
      <c r="DG42" s="91"/>
      <c r="DH42" s="91"/>
      <c r="DI42" s="91"/>
      <c r="DJ42" s="91"/>
      <c r="DK42" s="91"/>
      <c r="DL42" s="91"/>
      <c r="DM42" s="91"/>
      <c r="DN42" s="91"/>
      <c r="DO42" s="91"/>
      <c r="DP42" s="91"/>
      <c r="DQ42" s="91"/>
      <c r="DR42" s="91"/>
      <c r="DS42" s="91"/>
      <c r="DT42" s="91"/>
      <c r="DU42" s="91"/>
      <c r="DV42" s="91"/>
      <c r="DW42" s="91"/>
      <c r="DX42" s="91"/>
      <c r="DY42" s="91"/>
      <c r="DZ42" s="91"/>
      <c r="EA42" s="91"/>
      <c r="EB42" s="91"/>
      <c r="EC42" s="91"/>
      <c r="ED42" s="91"/>
      <c r="EE42" s="91"/>
      <c r="EF42" s="91"/>
      <c r="EG42" s="91"/>
      <c r="EH42" s="91"/>
      <c r="EI42" s="91"/>
      <c r="EJ42" s="91"/>
      <c r="EK42" s="91"/>
      <c r="EL42" s="91"/>
      <c r="EM42" s="91"/>
      <c r="EN42" s="91"/>
      <c r="EO42" s="91"/>
      <c r="EP42" s="91"/>
      <c r="EQ42" s="91"/>
      <c r="ER42" s="91"/>
      <c r="ES42" s="91"/>
      <c r="ET42" s="91"/>
      <c r="EU42" s="91"/>
      <c r="EV42" s="91"/>
      <c r="EW42" s="91"/>
      <c r="EX42" s="91"/>
      <c r="EY42" s="91"/>
      <c r="EZ42" s="91"/>
      <c r="FA42" s="91"/>
      <c r="FB42" s="91"/>
      <c r="FC42" s="91"/>
      <c r="FD42" s="91"/>
      <c r="FE42" s="91"/>
      <c r="FF42" s="91"/>
      <c r="FG42" s="91"/>
      <c r="FH42" s="91"/>
      <c r="FI42" s="91"/>
      <c r="FJ42" s="91"/>
      <c r="FK42" s="91"/>
      <c r="FL42" s="91"/>
      <c r="FM42" s="91"/>
      <c r="FN42" s="91"/>
      <c r="FO42" s="91"/>
      <c r="FP42" s="91"/>
      <c r="FQ42" s="91"/>
      <c r="FR42" s="91"/>
      <c r="FS42" s="91"/>
      <c r="FT42" s="91"/>
      <c r="FU42" s="91"/>
      <c r="FV42" s="91"/>
      <c r="FW42" s="91"/>
      <c r="FX42" s="91"/>
      <c r="FY42" s="91"/>
      <c r="FZ42" s="91"/>
      <c r="GA42" s="91"/>
      <c r="GB42" s="91"/>
      <c r="GC42" s="91"/>
      <c r="GD42" s="91"/>
      <c r="GE42" s="91"/>
      <c r="GF42" s="91"/>
      <c r="GG42" s="91"/>
      <c r="GH42" s="91"/>
      <c r="GI42" s="91"/>
      <c r="GJ42" s="91"/>
      <c r="GK42" s="91"/>
      <c r="GL42" s="91"/>
      <c r="GM42" s="91"/>
      <c r="GN42" s="91"/>
    </row>
    <row r="43" spans="1:196" ht="15" x14ac:dyDescent="0.25">
      <c r="A43" s="57">
        <v>14911548</v>
      </c>
      <c r="B43" s="145">
        <v>825490790042</v>
      </c>
      <c r="C43" s="151" t="s">
        <v>282</v>
      </c>
      <c r="D43" s="152">
        <v>58781</v>
      </c>
      <c r="E43" s="152" t="s">
        <v>323</v>
      </c>
      <c r="F43" s="57" t="s">
        <v>136</v>
      </c>
      <c r="G43" s="57">
        <v>0</v>
      </c>
      <c r="H43" s="57">
        <v>0</v>
      </c>
      <c r="I43" s="57" t="s">
        <v>132</v>
      </c>
      <c r="J43" s="150">
        <v>0</v>
      </c>
      <c r="K43" s="57">
        <v>0</v>
      </c>
      <c r="L43" s="57" t="s">
        <v>140</v>
      </c>
      <c r="M43" s="57">
        <v>0</v>
      </c>
      <c r="P43" s="63">
        <v>0</v>
      </c>
      <c r="Q43" s="64">
        <v>0</v>
      </c>
      <c r="S43" s="66">
        <v>0</v>
      </c>
      <c r="T43" s="67">
        <v>0</v>
      </c>
      <c r="U43" s="67"/>
      <c r="V43" s="57">
        <v>0</v>
      </c>
      <c r="W43" s="57">
        <v>0</v>
      </c>
      <c r="AA43" s="90"/>
      <c r="AB43" s="91"/>
      <c r="AC43" s="91"/>
      <c r="AD43" s="91"/>
      <c r="AE43" s="91"/>
      <c r="AF43" s="91"/>
      <c r="AG43" s="91"/>
      <c r="AH43" s="91"/>
      <c r="AI43" s="91"/>
      <c r="AJ43" s="91"/>
      <c r="AK43" s="91"/>
      <c r="AL43" s="91"/>
      <c r="AM43" s="91"/>
      <c r="AN43" s="91"/>
      <c r="AO43" s="91"/>
      <c r="AP43" s="91"/>
      <c r="AQ43" s="91"/>
      <c r="AR43" s="91"/>
      <c r="AS43" s="91"/>
      <c r="AT43" s="91"/>
      <c r="AU43" s="91"/>
      <c r="AV43" s="91"/>
      <c r="AW43" s="91"/>
      <c r="AX43" s="91"/>
      <c r="AY43" s="91"/>
      <c r="AZ43" s="91"/>
      <c r="BA43" s="91"/>
      <c r="BB43" s="91"/>
      <c r="BC43" s="91"/>
      <c r="BD43" s="91"/>
      <c r="BE43" s="91"/>
      <c r="BF43" s="91"/>
      <c r="BG43" s="91"/>
      <c r="BH43" s="91"/>
      <c r="BI43" s="91"/>
      <c r="BJ43" s="91"/>
      <c r="BK43" s="91"/>
      <c r="BL43" s="91"/>
      <c r="BM43" s="91"/>
      <c r="BN43" s="91"/>
      <c r="BO43" s="91"/>
      <c r="BP43" s="91"/>
      <c r="BQ43" s="91"/>
      <c r="BR43" s="91"/>
      <c r="BS43" s="91"/>
      <c r="BT43" s="91"/>
      <c r="BU43" s="91"/>
      <c r="BV43" s="91"/>
      <c r="BW43" s="91"/>
      <c r="BX43" s="91"/>
      <c r="BY43" s="91"/>
      <c r="BZ43" s="91"/>
      <c r="CA43" s="91"/>
      <c r="CB43" s="91"/>
      <c r="CC43" s="91"/>
      <c r="CD43" s="91"/>
      <c r="CE43" s="91"/>
      <c r="CF43" s="91"/>
      <c r="CG43" s="91"/>
      <c r="CH43" s="91"/>
      <c r="CI43" s="91"/>
      <c r="CJ43" s="91"/>
      <c r="CK43" s="91"/>
      <c r="CL43" s="91"/>
      <c r="CM43" s="91"/>
      <c r="CN43" s="91"/>
      <c r="CO43" s="91"/>
      <c r="CP43" s="91"/>
      <c r="CQ43" s="91"/>
      <c r="CR43" s="91"/>
      <c r="CS43" s="91"/>
      <c r="CT43" s="91"/>
      <c r="CU43" s="91"/>
      <c r="CV43" s="91"/>
      <c r="CW43" s="91"/>
      <c r="CX43" s="91"/>
      <c r="CY43" s="91"/>
      <c r="CZ43" s="91"/>
      <c r="DA43" s="91"/>
      <c r="DB43" s="91"/>
      <c r="DC43" s="91"/>
      <c r="DD43" s="91"/>
      <c r="DE43" s="91"/>
      <c r="DF43" s="91"/>
      <c r="DG43" s="91"/>
      <c r="DH43" s="91"/>
      <c r="DI43" s="91"/>
      <c r="DJ43" s="91"/>
      <c r="DK43" s="91"/>
      <c r="DL43" s="91"/>
      <c r="DM43" s="91"/>
      <c r="DN43" s="91"/>
      <c r="DO43" s="91"/>
      <c r="DP43" s="91"/>
      <c r="DQ43" s="91"/>
      <c r="DR43" s="91"/>
      <c r="DS43" s="91"/>
      <c r="DT43" s="91"/>
      <c r="DU43" s="91"/>
      <c r="DV43" s="91"/>
      <c r="DW43" s="91"/>
      <c r="DX43" s="91"/>
      <c r="DY43" s="91"/>
      <c r="DZ43" s="91"/>
      <c r="EA43" s="91"/>
      <c r="EB43" s="91"/>
      <c r="EC43" s="91"/>
      <c r="ED43" s="91"/>
      <c r="EE43" s="91"/>
      <c r="EF43" s="91"/>
      <c r="EG43" s="91"/>
      <c r="EH43" s="91"/>
      <c r="EI43" s="91"/>
      <c r="EJ43" s="91"/>
      <c r="EK43" s="91"/>
      <c r="EL43" s="91"/>
      <c r="EM43" s="91"/>
      <c r="EN43" s="91"/>
      <c r="EO43" s="91"/>
      <c r="EP43" s="91"/>
      <c r="EQ43" s="91"/>
      <c r="ER43" s="91"/>
      <c r="ES43" s="91"/>
      <c r="ET43" s="91"/>
      <c r="EU43" s="91"/>
      <c r="EV43" s="91"/>
      <c r="EW43" s="91"/>
      <c r="EX43" s="91"/>
      <c r="EY43" s="91"/>
      <c r="EZ43" s="91"/>
      <c r="FA43" s="91"/>
      <c r="FB43" s="91"/>
      <c r="FC43" s="91"/>
      <c r="FD43" s="91"/>
      <c r="FE43" s="91"/>
      <c r="FF43" s="91"/>
      <c r="FG43" s="91"/>
      <c r="FH43" s="91"/>
      <c r="FI43" s="91"/>
      <c r="FJ43" s="91"/>
      <c r="FK43" s="91"/>
      <c r="FL43" s="91"/>
      <c r="FM43" s="91"/>
      <c r="FN43" s="91"/>
      <c r="FO43" s="91"/>
      <c r="FP43" s="91"/>
      <c r="FQ43" s="91"/>
      <c r="FR43" s="91"/>
      <c r="FS43" s="91"/>
      <c r="FT43" s="91"/>
      <c r="FU43" s="91"/>
      <c r="FV43" s="91"/>
      <c r="FW43" s="91"/>
      <c r="FX43" s="91"/>
      <c r="FY43" s="91"/>
      <c r="FZ43" s="91"/>
      <c r="GA43" s="91"/>
      <c r="GB43" s="91"/>
      <c r="GC43" s="91"/>
      <c r="GD43" s="91"/>
      <c r="GE43" s="91"/>
      <c r="GF43" s="91"/>
      <c r="GG43" s="91"/>
      <c r="GH43" s="91"/>
      <c r="GI43" s="91"/>
      <c r="GJ43" s="91"/>
      <c r="GK43" s="91"/>
      <c r="GL43" s="91"/>
      <c r="GM43" s="91"/>
      <c r="GN43" s="91"/>
    </row>
    <row r="44" spans="1:196" ht="15" x14ac:dyDescent="0.25">
      <c r="A44" s="57">
        <v>14911549</v>
      </c>
      <c r="B44" s="145">
        <v>825490790043</v>
      </c>
      <c r="C44" s="151" t="s">
        <v>283</v>
      </c>
      <c r="D44" s="152">
        <v>60327</v>
      </c>
      <c r="E44" s="152" t="s">
        <v>324</v>
      </c>
      <c r="F44" s="57" t="s">
        <v>136</v>
      </c>
      <c r="G44" s="57">
        <v>30</v>
      </c>
      <c r="H44" s="57">
        <v>21</v>
      </c>
      <c r="I44" s="57" t="s">
        <v>132</v>
      </c>
      <c r="J44" s="150">
        <v>29</v>
      </c>
      <c r="K44" s="57">
        <v>21</v>
      </c>
      <c r="L44" s="57" t="s">
        <v>140</v>
      </c>
      <c r="M44" s="57">
        <v>44</v>
      </c>
      <c r="N44" s="57">
        <v>22</v>
      </c>
      <c r="O44" s="57" t="s">
        <v>145</v>
      </c>
      <c r="P44" s="63">
        <v>60</v>
      </c>
      <c r="Q44" s="64">
        <v>23</v>
      </c>
      <c r="R44" s="65" t="s">
        <v>207</v>
      </c>
      <c r="S44" s="66">
        <v>60</v>
      </c>
      <c r="T44" s="67">
        <v>23</v>
      </c>
      <c r="U44" s="67" t="s">
        <v>217</v>
      </c>
      <c r="V44" s="57">
        <v>32</v>
      </c>
      <c r="W44" s="57">
        <v>20</v>
      </c>
      <c r="AA44" s="90"/>
      <c r="AB44" s="91"/>
      <c r="AC44" s="91"/>
      <c r="AD44" s="91"/>
      <c r="AE44" s="91"/>
      <c r="AF44" s="91"/>
      <c r="AG44" s="91"/>
      <c r="AH44" s="91"/>
      <c r="AI44" s="91"/>
      <c r="AJ44" s="91"/>
      <c r="AK44" s="91"/>
      <c r="AL44" s="91"/>
      <c r="AM44" s="91"/>
      <c r="AN44" s="91"/>
      <c r="AO44" s="91"/>
      <c r="AP44" s="91"/>
      <c r="AQ44" s="91"/>
      <c r="AR44" s="91"/>
      <c r="AS44" s="91"/>
      <c r="AT44" s="91"/>
      <c r="AU44" s="91"/>
      <c r="AV44" s="91"/>
      <c r="AW44" s="91"/>
      <c r="AX44" s="91"/>
      <c r="AY44" s="91"/>
      <c r="AZ44" s="91"/>
      <c r="BA44" s="91"/>
      <c r="BB44" s="91"/>
      <c r="BC44" s="91"/>
      <c r="BD44" s="91"/>
      <c r="BE44" s="91"/>
      <c r="BF44" s="91"/>
      <c r="BG44" s="91"/>
      <c r="BH44" s="91"/>
      <c r="BI44" s="91"/>
      <c r="BJ44" s="91"/>
      <c r="BK44" s="91"/>
      <c r="BL44" s="91"/>
      <c r="BM44" s="91"/>
      <c r="BN44" s="91"/>
      <c r="BO44" s="91"/>
      <c r="BP44" s="91"/>
      <c r="BQ44" s="91"/>
      <c r="BR44" s="91"/>
      <c r="BS44" s="91"/>
      <c r="BT44" s="91"/>
      <c r="BU44" s="91"/>
      <c r="BV44" s="91"/>
      <c r="BW44" s="91"/>
      <c r="BX44" s="91"/>
      <c r="BY44" s="91"/>
      <c r="BZ44" s="91"/>
      <c r="CA44" s="91"/>
      <c r="CB44" s="91"/>
      <c r="CC44" s="91"/>
      <c r="CD44" s="91"/>
      <c r="CE44" s="91"/>
      <c r="CF44" s="91"/>
      <c r="CG44" s="91"/>
      <c r="CH44" s="91"/>
      <c r="CI44" s="91"/>
      <c r="CJ44" s="91"/>
      <c r="CK44" s="91"/>
      <c r="CL44" s="91"/>
      <c r="CM44" s="91"/>
      <c r="CN44" s="91"/>
      <c r="CO44" s="91"/>
      <c r="CP44" s="91"/>
      <c r="CQ44" s="91"/>
      <c r="CR44" s="91"/>
      <c r="CS44" s="91"/>
      <c r="CT44" s="91"/>
      <c r="CU44" s="91"/>
      <c r="CV44" s="91"/>
      <c r="CW44" s="91"/>
      <c r="CX44" s="91"/>
      <c r="CY44" s="91"/>
      <c r="CZ44" s="91"/>
      <c r="DA44" s="91"/>
      <c r="DB44" s="91"/>
      <c r="DC44" s="91"/>
      <c r="DD44" s="91"/>
      <c r="DE44" s="91"/>
      <c r="DF44" s="91"/>
      <c r="DG44" s="91"/>
      <c r="DH44" s="91"/>
      <c r="DI44" s="91"/>
      <c r="DJ44" s="91"/>
      <c r="DK44" s="91"/>
      <c r="DL44" s="91"/>
      <c r="DM44" s="91"/>
      <c r="DN44" s="91"/>
      <c r="DO44" s="91"/>
      <c r="DP44" s="91"/>
      <c r="DQ44" s="91"/>
      <c r="DR44" s="91"/>
      <c r="DS44" s="91"/>
      <c r="DT44" s="91"/>
      <c r="DU44" s="91"/>
      <c r="DV44" s="91"/>
      <c r="DW44" s="91"/>
      <c r="DX44" s="91"/>
      <c r="DY44" s="91"/>
      <c r="DZ44" s="91"/>
      <c r="EA44" s="91"/>
      <c r="EB44" s="91"/>
      <c r="EC44" s="91"/>
      <c r="ED44" s="91"/>
      <c r="EE44" s="91"/>
      <c r="EF44" s="91"/>
      <c r="EG44" s="91"/>
      <c r="EH44" s="91"/>
      <c r="EI44" s="91"/>
      <c r="EJ44" s="91"/>
      <c r="EK44" s="91"/>
      <c r="EL44" s="91"/>
      <c r="EM44" s="91"/>
      <c r="EN44" s="91"/>
      <c r="EO44" s="91"/>
      <c r="EP44" s="91"/>
      <c r="EQ44" s="91"/>
      <c r="ER44" s="91"/>
      <c r="ES44" s="91"/>
      <c r="ET44" s="91"/>
      <c r="EU44" s="91"/>
      <c r="EV44" s="91"/>
      <c r="EW44" s="91"/>
      <c r="EX44" s="91"/>
      <c r="EY44" s="91"/>
      <c r="EZ44" s="91"/>
      <c r="FA44" s="91"/>
      <c r="FB44" s="91"/>
      <c r="FC44" s="91"/>
      <c r="FD44" s="91"/>
      <c r="FE44" s="91"/>
      <c r="FF44" s="91"/>
      <c r="FG44" s="91"/>
      <c r="FH44" s="91"/>
      <c r="FI44" s="91"/>
      <c r="FJ44" s="91"/>
      <c r="FK44" s="91"/>
      <c r="FL44" s="91"/>
      <c r="FM44" s="91"/>
      <c r="FN44" s="91"/>
      <c r="FO44" s="91"/>
      <c r="FP44" s="91"/>
      <c r="FQ44" s="91"/>
      <c r="FR44" s="91"/>
      <c r="FS44" s="91"/>
      <c r="FT44" s="91"/>
      <c r="FU44" s="91"/>
      <c r="FV44" s="91"/>
      <c r="FW44" s="91"/>
      <c r="FX44" s="91"/>
      <c r="FY44" s="91"/>
      <c r="FZ44" s="91"/>
      <c r="GA44" s="91"/>
      <c r="GB44" s="91"/>
      <c r="GC44" s="91"/>
      <c r="GD44" s="91"/>
      <c r="GE44" s="91"/>
      <c r="GF44" s="91"/>
      <c r="GG44" s="91"/>
      <c r="GH44" s="91"/>
      <c r="GI44" s="91"/>
      <c r="GJ44" s="91"/>
      <c r="GK44" s="91"/>
      <c r="GL44" s="91"/>
      <c r="GM44" s="91"/>
      <c r="GN44" s="91"/>
    </row>
    <row r="45" spans="1:196" ht="15" x14ac:dyDescent="0.25">
      <c r="A45" s="57">
        <v>14911550</v>
      </c>
      <c r="B45" s="145">
        <v>825490790044</v>
      </c>
      <c r="C45" s="151" t="s">
        <v>284</v>
      </c>
      <c r="D45" s="152">
        <v>57355</v>
      </c>
      <c r="E45" s="152" t="s">
        <v>325</v>
      </c>
      <c r="F45" s="57" t="s">
        <v>136</v>
      </c>
      <c r="G45" s="57">
        <v>28</v>
      </c>
      <c r="H45" s="57">
        <v>21</v>
      </c>
      <c r="I45" s="57" t="s">
        <v>132</v>
      </c>
      <c r="J45" s="150">
        <v>27</v>
      </c>
      <c r="K45" s="57">
        <v>21</v>
      </c>
      <c r="L45" s="57" t="s">
        <v>140</v>
      </c>
      <c r="M45" s="57">
        <v>31</v>
      </c>
      <c r="N45" s="57">
        <v>21</v>
      </c>
      <c r="O45" s="57" t="s">
        <v>145</v>
      </c>
      <c r="P45" s="63">
        <v>38</v>
      </c>
      <c r="Q45" s="64">
        <v>22</v>
      </c>
      <c r="R45" s="65" t="s">
        <v>207</v>
      </c>
      <c r="S45" s="66">
        <v>43</v>
      </c>
      <c r="T45" s="67">
        <v>22</v>
      </c>
      <c r="U45" s="67" t="s">
        <v>217</v>
      </c>
      <c r="V45" s="57">
        <v>30</v>
      </c>
      <c r="W45" s="57">
        <v>20</v>
      </c>
      <c r="AA45" s="90"/>
      <c r="AB45" s="91"/>
      <c r="AC45" s="91"/>
      <c r="AD45" s="91"/>
      <c r="AE45" s="91"/>
      <c r="AF45" s="91"/>
      <c r="AG45" s="91"/>
      <c r="AH45" s="91"/>
      <c r="AI45" s="91"/>
      <c r="AJ45" s="91"/>
      <c r="AK45" s="91"/>
      <c r="AL45" s="91"/>
      <c r="AM45" s="91"/>
      <c r="AN45" s="91"/>
      <c r="AO45" s="91"/>
      <c r="AP45" s="91"/>
      <c r="AQ45" s="91"/>
      <c r="AR45" s="91"/>
      <c r="AS45" s="91"/>
      <c r="AT45" s="91"/>
      <c r="AU45" s="91"/>
      <c r="AV45" s="91"/>
      <c r="AW45" s="91"/>
      <c r="AX45" s="91"/>
      <c r="AY45" s="91"/>
      <c r="AZ45" s="91"/>
      <c r="BA45" s="91"/>
      <c r="BB45" s="91"/>
      <c r="BC45" s="91"/>
      <c r="BD45" s="91"/>
      <c r="BE45" s="91"/>
      <c r="BF45" s="91"/>
      <c r="BG45" s="91"/>
      <c r="BH45" s="91"/>
      <c r="BI45" s="91"/>
      <c r="BJ45" s="91"/>
      <c r="BK45" s="91"/>
      <c r="BL45" s="91"/>
      <c r="BM45" s="91"/>
      <c r="BN45" s="91"/>
      <c r="BO45" s="91"/>
      <c r="BP45" s="91"/>
      <c r="BQ45" s="91"/>
      <c r="BR45" s="91"/>
      <c r="BS45" s="91"/>
      <c r="BT45" s="91"/>
      <c r="BU45" s="91"/>
      <c r="BV45" s="91"/>
      <c r="BW45" s="91"/>
      <c r="BX45" s="91"/>
      <c r="BY45" s="91"/>
      <c r="BZ45" s="91"/>
      <c r="CA45" s="91"/>
      <c r="CB45" s="91"/>
      <c r="CC45" s="91"/>
      <c r="CD45" s="91"/>
      <c r="CE45" s="91"/>
      <c r="CF45" s="91"/>
      <c r="CG45" s="91"/>
      <c r="CH45" s="91"/>
      <c r="CI45" s="91"/>
      <c r="CJ45" s="91"/>
      <c r="CK45" s="91"/>
      <c r="CL45" s="91"/>
      <c r="CM45" s="91"/>
      <c r="CN45" s="91"/>
      <c r="CO45" s="91"/>
      <c r="CP45" s="91"/>
      <c r="CQ45" s="91"/>
      <c r="CR45" s="91"/>
      <c r="CS45" s="91"/>
      <c r="CT45" s="91"/>
      <c r="CU45" s="91"/>
      <c r="CV45" s="91"/>
      <c r="CW45" s="91"/>
      <c r="CX45" s="91"/>
      <c r="CY45" s="91"/>
      <c r="CZ45" s="91"/>
      <c r="DA45" s="91"/>
      <c r="DB45" s="91"/>
      <c r="DC45" s="91"/>
      <c r="DD45" s="91"/>
      <c r="DE45" s="91"/>
      <c r="DF45" s="91"/>
      <c r="DG45" s="91"/>
      <c r="DH45" s="91"/>
      <c r="DI45" s="91"/>
      <c r="DJ45" s="91"/>
      <c r="DK45" s="91"/>
      <c r="DL45" s="91"/>
      <c r="DM45" s="91"/>
      <c r="DN45" s="91"/>
      <c r="DO45" s="91"/>
      <c r="DP45" s="91"/>
      <c r="DQ45" s="91"/>
      <c r="DR45" s="91"/>
      <c r="DS45" s="91"/>
      <c r="DT45" s="91"/>
      <c r="DU45" s="91"/>
      <c r="DV45" s="91"/>
      <c r="DW45" s="91"/>
      <c r="DX45" s="91"/>
      <c r="DY45" s="91"/>
      <c r="DZ45" s="91"/>
      <c r="EA45" s="91"/>
      <c r="EB45" s="91"/>
      <c r="EC45" s="91"/>
      <c r="ED45" s="91"/>
      <c r="EE45" s="91"/>
      <c r="EF45" s="91"/>
      <c r="EG45" s="91"/>
      <c r="EH45" s="91"/>
      <c r="EI45" s="91"/>
      <c r="EJ45" s="91"/>
      <c r="EK45" s="91"/>
      <c r="EL45" s="91"/>
      <c r="EM45" s="91"/>
      <c r="EN45" s="91"/>
      <c r="EO45" s="91"/>
      <c r="EP45" s="91"/>
      <c r="EQ45" s="91"/>
      <c r="ER45" s="91"/>
      <c r="ES45" s="91"/>
      <c r="ET45" s="91"/>
      <c r="EU45" s="91"/>
      <c r="EV45" s="91"/>
      <c r="EW45" s="91"/>
      <c r="EX45" s="91"/>
      <c r="EY45" s="91"/>
      <c r="EZ45" s="91"/>
      <c r="FA45" s="91"/>
      <c r="FB45" s="91"/>
      <c r="FC45" s="91"/>
      <c r="FD45" s="91"/>
      <c r="FE45" s="91"/>
      <c r="FF45" s="91"/>
      <c r="FG45" s="91"/>
      <c r="FH45" s="91"/>
      <c r="FI45" s="91"/>
      <c r="FJ45" s="91"/>
      <c r="FK45" s="91"/>
      <c r="FL45" s="91"/>
      <c r="FM45" s="91"/>
      <c r="FN45" s="91"/>
      <c r="FO45" s="91"/>
      <c r="FP45" s="91"/>
      <c r="FQ45" s="91"/>
      <c r="FR45" s="91"/>
      <c r="FS45" s="91"/>
      <c r="FT45" s="91"/>
      <c r="FU45" s="91"/>
      <c r="FV45" s="91"/>
      <c r="FW45" s="91"/>
      <c r="FX45" s="91"/>
      <c r="FY45" s="91"/>
      <c r="FZ45" s="91"/>
      <c r="GA45" s="91"/>
      <c r="GB45" s="91"/>
      <c r="GC45" s="91"/>
      <c r="GD45" s="91"/>
      <c r="GE45" s="91"/>
      <c r="GF45" s="91"/>
      <c r="GG45" s="91"/>
      <c r="GH45" s="91"/>
      <c r="GI45" s="91"/>
      <c r="GJ45" s="91"/>
      <c r="GK45" s="91"/>
      <c r="GL45" s="91"/>
      <c r="GM45" s="91"/>
      <c r="GN45" s="91"/>
    </row>
    <row r="46" spans="1:196" ht="15" x14ac:dyDescent="0.25">
      <c r="A46" s="57">
        <v>14911551</v>
      </c>
      <c r="B46" s="145">
        <v>825490790045</v>
      </c>
      <c r="C46" s="151" t="s">
        <v>285</v>
      </c>
      <c r="D46" s="152">
        <v>53203</v>
      </c>
      <c r="E46" s="152" t="s">
        <v>326</v>
      </c>
      <c r="F46" s="57" t="s">
        <v>136</v>
      </c>
      <c r="G46" s="57">
        <v>0</v>
      </c>
      <c r="H46" s="57">
        <v>0</v>
      </c>
      <c r="I46" s="57" t="s">
        <v>132</v>
      </c>
      <c r="J46" s="150">
        <v>0</v>
      </c>
      <c r="K46" s="57">
        <v>0</v>
      </c>
      <c r="L46" s="57" t="s">
        <v>140</v>
      </c>
      <c r="M46" s="57">
        <v>0</v>
      </c>
      <c r="P46" s="63">
        <v>0</v>
      </c>
      <c r="Q46" s="64">
        <v>0</v>
      </c>
      <c r="S46" s="66">
        <v>0</v>
      </c>
      <c r="T46" s="67">
        <v>0</v>
      </c>
      <c r="U46" s="67"/>
      <c r="V46" s="57">
        <v>0</v>
      </c>
      <c r="W46" s="57">
        <v>0</v>
      </c>
      <c r="AA46" s="90"/>
      <c r="AB46" s="91"/>
      <c r="AC46" s="91"/>
      <c r="AD46" s="91"/>
      <c r="AE46" s="91"/>
      <c r="AF46" s="91"/>
      <c r="AG46" s="91"/>
      <c r="AH46" s="91"/>
      <c r="AI46" s="91"/>
      <c r="AJ46" s="91"/>
      <c r="AK46" s="91"/>
      <c r="AL46" s="91"/>
      <c r="AM46" s="91"/>
      <c r="AN46" s="91"/>
      <c r="AO46" s="91"/>
      <c r="AP46" s="91"/>
      <c r="AQ46" s="91"/>
      <c r="AR46" s="91"/>
      <c r="AS46" s="91"/>
      <c r="AT46" s="91"/>
      <c r="AU46" s="91"/>
      <c r="AV46" s="91"/>
      <c r="AW46" s="91"/>
      <c r="AX46" s="91"/>
      <c r="AY46" s="91"/>
      <c r="AZ46" s="91"/>
      <c r="BA46" s="91"/>
      <c r="BB46" s="91"/>
      <c r="BC46" s="91"/>
      <c r="BD46" s="91"/>
      <c r="BE46" s="91"/>
      <c r="BF46" s="91"/>
      <c r="BG46" s="91"/>
      <c r="BH46" s="91"/>
      <c r="BI46" s="91"/>
      <c r="BJ46" s="91"/>
      <c r="BK46" s="91"/>
      <c r="BL46" s="91"/>
      <c r="BM46" s="91"/>
      <c r="BN46" s="91"/>
      <c r="BO46" s="91"/>
      <c r="BP46" s="91"/>
      <c r="BQ46" s="91"/>
      <c r="BR46" s="91"/>
      <c r="BS46" s="91"/>
      <c r="BT46" s="91"/>
      <c r="BU46" s="91"/>
      <c r="BV46" s="91"/>
      <c r="BW46" s="91"/>
      <c r="BX46" s="91"/>
      <c r="BY46" s="91"/>
      <c r="BZ46" s="91"/>
      <c r="CA46" s="91"/>
      <c r="CB46" s="91"/>
      <c r="CC46" s="91"/>
      <c r="CD46" s="91"/>
      <c r="CE46" s="91"/>
      <c r="CF46" s="91"/>
      <c r="CG46" s="91"/>
      <c r="CH46" s="91"/>
      <c r="CI46" s="91"/>
      <c r="CJ46" s="91"/>
      <c r="CK46" s="91"/>
      <c r="CL46" s="91"/>
      <c r="CM46" s="91"/>
      <c r="CN46" s="91"/>
      <c r="CO46" s="91"/>
      <c r="CP46" s="91"/>
      <c r="CQ46" s="91"/>
      <c r="CR46" s="91"/>
      <c r="CS46" s="91"/>
      <c r="CT46" s="91"/>
      <c r="CU46" s="91"/>
      <c r="CV46" s="91"/>
      <c r="CW46" s="91"/>
      <c r="CX46" s="91"/>
      <c r="CY46" s="91"/>
      <c r="CZ46" s="91"/>
      <c r="DA46" s="91"/>
      <c r="DB46" s="91"/>
      <c r="DC46" s="91"/>
      <c r="DD46" s="91"/>
      <c r="DE46" s="91"/>
      <c r="DF46" s="91"/>
      <c r="DG46" s="91"/>
      <c r="DH46" s="91"/>
      <c r="DI46" s="91"/>
      <c r="DJ46" s="91"/>
      <c r="DK46" s="91"/>
      <c r="DL46" s="91"/>
      <c r="DM46" s="91"/>
      <c r="DN46" s="91"/>
      <c r="DO46" s="91"/>
      <c r="DP46" s="91"/>
      <c r="DQ46" s="91"/>
      <c r="DR46" s="91"/>
      <c r="DS46" s="91"/>
      <c r="DT46" s="91"/>
      <c r="DU46" s="91"/>
      <c r="DV46" s="91"/>
      <c r="DW46" s="91"/>
      <c r="DX46" s="91"/>
      <c r="DY46" s="91"/>
      <c r="DZ46" s="91"/>
      <c r="EA46" s="91"/>
      <c r="EB46" s="91"/>
      <c r="EC46" s="91"/>
      <c r="ED46" s="91"/>
      <c r="EE46" s="91"/>
      <c r="EF46" s="91"/>
      <c r="EG46" s="91"/>
      <c r="EH46" s="91"/>
      <c r="EI46" s="91"/>
      <c r="EJ46" s="91"/>
      <c r="EK46" s="91"/>
      <c r="EL46" s="91"/>
      <c r="EM46" s="91"/>
      <c r="EN46" s="91"/>
      <c r="EO46" s="91"/>
      <c r="EP46" s="91"/>
      <c r="EQ46" s="91"/>
      <c r="ER46" s="91"/>
      <c r="ES46" s="91"/>
      <c r="ET46" s="91"/>
      <c r="EU46" s="91"/>
      <c r="EV46" s="91"/>
      <c r="EW46" s="91"/>
      <c r="EX46" s="91"/>
      <c r="EY46" s="91"/>
      <c r="EZ46" s="91"/>
      <c r="FA46" s="91"/>
      <c r="FB46" s="91"/>
      <c r="FC46" s="91"/>
      <c r="FD46" s="91"/>
      <c r="FE46" s="91"/>
      <c r="FF46" s="91"/>
      <c r="FG46" s="91"/>
      <c r="FH46" s="91"/>
      <c r="FI46" s="91"/>
      <c r="FJ46" s="91"/>
      <c r="FK46" s="91"/>
      <c r="FL46" s="91"/>
      <c r="FM46" s="91"/>
      <c r="FN46" s="91"/>
      <c r="FO46" s="91"/>
      <c r="FP46" s="91"/>
      <c r="FQ46" s="91"/>
      <c r="FR46" s="91"/>
      <c r="FS46" s="91"/>
      <c r="FT46" s="91"/>
      <c r="FU46" s="91"/>
      <c r="FV46" s="91"/>
      <c r="FW46" s="91"/>
      <c r="FX46" s="91"/>
      <c r="FY46" s="91"/>
      <c r="FZ46" s="91"/>
      <c r="GA46" s="91"/>
      <c r="GB46" s="91"/>
      <c r="GC46" s="91"/>
      <c r="GD46" s="91"/>
      <c r="GE46" s="91"/>
      <c r="GF46" s="91"/>
      <c r="GG46" s="91"/>
      <c r="GH46" s="91"/>
      <c r="GI46" s="91"/>
      <c r="GJ46" s="91"/>
      <c r="GK46" s="91"/>
      <c r="GL46" s="91"/>
      <c r="GM46" s="91"/>
      <c r="GN46" s="91"/>
    </row>
    <row r="47" spans="1:196" ht="15" x14ac:dyDescent="0.25">
      <c r="A47" s="57">
        <v>14911552</v>
      </c>
      <c r="B47" s="145">
        <v>825490790046</v>
      </c>
      <c r="C47" s="151" t="s">
        <v>286</v>
      </c>
      <c r="D47" s="152">
        <v>59546</v>
      </c>
      <c r="E47" s="152" t="s">
        <v>327</v>
      </c>
      <c r="F47" s="57" t="s">
        <v>136</v>
      </c>
      <c r="G47" s="57">
        <v>31</v>
      </c>
      <c r="H47" s="57">
        <v>21</v>
      </c>
      <c r="I47" s="57" t="s">
        <v>132</v>
      </c>
      <c r="J47" s="150">
        <v>27</v>
      </c>
      <c r="K47" s="57">
        <v>21</v>
      </c>
      <c r="L47" s="57" t="s">
        <v>140</v>
      </c>
      <c r="M47" s="57">
        <v>45</v>
      </c>
      <c r="N47" s="57">
        <v>22</v>
      </c>
      <c r="O47" s="57" t="s">
        <v>144</v>
      </c>
      <c r="P47" s="63">
        <v>30</v>
      </c>
      <c r="Q47" s="64">
        <v>21</v>
      </c>
      <c r="R47" s="65" t="s">
        <v>209</v>
      </c>
      <c r="S47" s="66">
        <v>39</v>
      </c>
      <c r="T47" s="67">
        <v>21</v>
      </c>
      <c r="U47" s="67" t="s">
        <v>214</v>
      </c>
      <c r="V47" s="57">
        <v>35</v>
      </c>
      <c r="W47" s="57">
        <v>21</v>
      </c>
      <c r="AA47" s="90"/>
      <c r="AB47" s="91"/>
      <c r="AC47" s="91"/>
      <c r="AD47" s="91"/>
      <c r="AE47" s="91"/>
      <c r="AF47" s="91"/>
      <c r="AG47" s="91"/>
      <c r="AH47" s="91"/>
      <c r="AI47" s="91"/>
      <c r="AJ47" s="91"/>
      <c r="AK47" s="91"/>
      <c r="AL47" s="91"/>
      <c r="AM47" s="91"/>
      <c r="AN47" s="91"/>
      <c r="AO47" s="91"/>
      <c r="AP47" s="91"/>
      <c r="AQ47" s="91"/>
      <c r="AR47" s="91"/>
      <c r="AS47" s="91"/>
      <c r="AT47" s="91"/>
      <c r="AU47" s="91"/>
      <c r="AV47" s="91"/>
      <c r="AW47" s="91"/>
      <c r="AX47" s="91"/>
      <c r="AY47" s="91"/>
      <c r="AZ47" s="91"/>
      <c r="BA47" s="91"/>
      <c r="BB47" s="91"/>
      <c r="BC47" s="91"/>
      <c r="BD47" s="91"/>
      <c r="BE47" s="91"/>
      <c r="BF47" s="91"/>
      <c r="BG47" s="91"/>
      <c r="BH47" s="91"/>
      <c r="BI47" s="91"/>
      <c r="BJ47" s="91"/>
      <c r="BK47" s="91"/>
      <c r="BL47" s="91"/>
      <c r="BM47" s="91"/>
      <c r="BN47" s="91"/>
      <c r="BO47" s="91"/>
      <c r="BP47" s="91"/>
      <c r="BQ47" s="91"/>
      <c r="BR47" s="91"/>
      <c r="BS47" s="91"/>
      <c r="BT47" s="91"/>
      <c r="BU47" s="91"/>
      <c r="BV47" s="91"/>
      <c r="BW47" s="91"/>
      <c r="BX47" s="91"/>
      <c r="BY47" s="91"/>
      <c r="BZ47" s="91"/>
      <c r="CA47" s="91"/>
      <c r="CB47" s="91"/>
      <c r="CC47" s="91"/>
      <c r="CD47" s="91"/>
      <c r="CE47" s="91"/>
      <c r="CF47" s="91"/>
      <c r="CG47" s="91"/>
      <c r="CH47" s="91"/>
      <c r="CI47" s="91"/>
      <c r="CJ47" s="91"/>
      <c r="CK47" s="91"/>
      <c r="CL47" s="91"/>
      <c r="CM47" s="91"/>
      <c r="CN47" s="91"/>
      <c r="CO47" s="91"/>
      <c r="CP47" s="91"/>
      <c r="CQ47" s="91"/>
      <c r="CR47" s="91"/>
      <c r="CS47" s="91"/>
      <c r="CT47" s="91"/>
      <c r="CU47" s="91"/>
      <c r="CV47" s="91"/>
      <c r="CW47" s="91"/>
      <c r="CX47" s="91"/>
      <c r="CY47" s="91"/>
      <c r="CZ47" s="91"/>
      <c r="DA47" s="91"/>
      <c r="DB47" s="91"/>
      <c r="DC47" s="91"/>
      <c r="DD47" s="91"/>
      <c r="DE47" s="91"/>
      <c r="DF47" s="91"/>
      <c r="DG47" s="91"/>
      <c r="DH47" s="91"/>
      <c r="DI47" s="91"/>
      <c r="DJ47" s="91"/>
      <c r="DK47" s="91"/>
      <c r="DL47" s="91"/>
      <c r="DM47" s="91"/>
      <c r="DN47" s="91"/>
      <c r="DO47" s="91"/>
      <c r="DP47" s="91"/>
      <c r="DQ47" s="91"/>
      <c r="DR47" s="91"/>
      <c r="DS47" s="91"/>
      <c r="DT47" s="91"/>
      <c r="DU47" s="91"/>
      <c r="DV47" s="91"/>
      <c r="DW47" s="91"/>
      <c r="DX47" s="91"/>
      <c r="DY47" s="91"/>
      <c r="DZ47" s="91"/>
      <c r="EA47" s="91"/>
      <c r="EB47" s="91"/>
      <c r="EC47" s="91"/>
      <c r="ED47" s="91"/>
      <c r="EE47" s="91"/>
      <c r="EF47" s="91"/>
      <c r="EG47" s="91"/>
      <c r="EH47" s="91"/>
      <c r="EI47" s="91"/>
      <c r="EJ47" s="91"/>
      <c r="EK47" s="91"/>
      <c r="EL47" s="91"/>
      <c r="EM47" s="91"/>
      <c r="EN47" s="91"/>
      <c r="EO47" s="91"/>
      <c r="EP47" s="91"/>
      <c r="EQ47" s="91"/>
      <c r="ER47" s="91"/>
      <c r="ES47" s="91"/>
      <c r="ET47" s="91"/>
      <c r="EU47" s="91"/>
      <c r="EV47" s="91"/>
      <c r="EW47" s="91"/>
      <c r="EX47" s="91"/>
      <c r="EY47" s="91"/>
      <c r="EZ47" s="91"/>
      <c r="FA47" s="91"/>
      <c r="FB47" s="91"/>
      <c r="FC47" s="91"/>
      <c r="FD47" s="91"/>
      <c r="FE47" s="91"/>
      <c r="FF47" s="91"/>
      <c r="FG47" s="91"/>
      <c r="FH47" s="91"/>
      <c r="FI47" s="91"/>
      <c r="FJ47" s="91"/>
      <c r="FK47" s="91"/>
      <c r="FL47" s="91"/>
      <c r="FM47" s="91"/>
      <c r="FN47" s="91"/>
      <c r="FO47" s="91"/>
      <c r="FP47" s="91"/>
      <c r="FQ47" s="91"/>
      <c r="FR47" s="91"/>
      <c r="FS47" s="91"/>
      <c r="FT47" s="91"/>
      <c r="FU47" s="91"/>
      <c r="FV47" s="91"/>
      <c r="FW47" s="91"/>
      <c r="FX47" s="91"/>
      <c r="FY47" s="91"/>
      <c r="FZ47" s="91"/>
      <c r="GA47" s="91"/>
      <c r="GB47" s="91"/>
      <c r="GC47" s="91"/>
      <c r="GD47" s="91"/>
      <c r="GE47" s="91"/>
      <c r="GF47" s="91"/>
      <c r="GG47" s="91"/>
      <c r="GH47" s="91"/>
      <c r="GI47" s="91"/>
      <c r="GJ47" s="91"/>
      <c r="GK47" s="91"/>
      <c r="GL47" s="91"/>
      <c r="GM47" s="91"/>
      <c r="GN47" s="91"/>
    </row>
    <row r="48" spans="1:196" ht="15" x14ac:dyDescent="0.25">
      <c r="A48" s="57">
        <v>14911553</v>
      </c>
      <c r="B48" s="145">
        <v>825490790047</v>
      </c>
      <c r="C48" s="151" t="s">
        <v>287</v>
      </c>
      <c r="D48" s="152">
        <v>59313</v>
      </c>
      <c r="E48" s="152">
        <v>38542</v>
      </c>
      <c r="F48" s="57" t="s">
        <v>136</v>
      </c>
      <c r="G48" s="57">
        <v>45</v>
      </c>
      <c r="H48" s="57">
        <v>22</v>
      </c>
      <c r="I48" s="57" t="s">
        <v>132</v>
      </c>
      <c r="J48" s="150">
        <v>40</v>
      </c>
      <c r="K48" s="57">
        <v>22</v>
      </c>
      <c r="L48" s="57" t="s">
        <v>140</v>
      </c>
      <c r="M48" s="57">
        <v>64</v>
      </c>
      <c r="N48" s="57">
        <v>24</v>
      </c>
      <c r="O48" s="57" t="s">
        <v>144</v>
      </c>
      <c r="P48" s="63">
        <v>45</v>
      </c>
      <c r="Q48" s="64">
        <v>23</v>
      </c>
      <c r="R48" s="65" t="s">
        <v>209</v>
      </c>
      <c r="S48" s="66">
        <v>51</v>
      </c>
      <c r="T48" s="67">
        <v>22</v>
      </c>
      <c r="U48" s="67" t="s">
        <v>214</v>
      </c>
      <c r="V48" s="57">
        <v>48</v>
      </c>
      <c r="W48" s="57">
        <v>23</v>
      </c>
      <c r="AA48" s="90"/>
      <c r="AB48" s="91"/>
      <c r="AC48" s="91"/>
      <c r="AD48" s="91"/>
      <c r="AE48" s="91"/>
      <c r="AF48" s="91"/>
      <c r="AG48" s="91"/>
      <c r="AH48" s="91"/>
      <c r="AI48" s="91"/>
      <c r="AJ48" s="91"/>
      <c r="AK48" s="91"/>
      <c r="AL48" s="91"/>
      <c r="AM48" s="91"/>
      <c r="AN48" s="91"/>
      <c r="AO48" s="91"/>
      <c r="AP48" s="91"/>
      <c r="AQ48" s="91"/>
      <c r="AR48" s="91"/>
      <c r="AS48" s="91"/>
      <c r="AT48" s="91"/>
      <c r="AU48" s="91"/>
      <c r="AV48" s="91"/>
      <c r="AW48" s="91"/>
      <c r="AX48" s="91"/>
      <c r="AY48" s="91"/>
      <c r="AZ48" s="91"/>
      <c r="BA48" s="91"/>
      <c r="BB48" s="91"/>
      <c r="BC48" s="91"/>
      <c r="BD48" s="91"/>
      <c r="BE48" s="91"/>
      <c r="BF48" s="91"/>
      <c r="BG48" s="91"/>
      <c r="BH48" s="91"/>
      <c r="BI48" s="91"/>
      <c r="BJ48" s="91"/>
      <c r="BK48" s="91"/>
      <c r="BL48" s="91"/>
      <c r="BM48" s="91"/>
      <c r="BN48" s="91"/>
      <c r="BO48" s="91"/>
      <c r="BP48" s="91"/>
      <c r="BQ48" s="91"/>
      <c r="BR48" s="91"/>
      <c r="BS48" s="91"/>
      <c r="BT48" s="91"/>
      <c r="BU48" s="91"/>
      <c r="BV48" s="91"/>
      <c r="BW48" s="91"/>
      <c r="BX48" s="91"/>
      <c r="BY48" s="91"/>
      <c r="BZ48" s="91"/>
      <c r="CA48" s="91"/>
      <c r="CB48" s="91"/>
      <c r="CC48" s="91"/>
      <c r="CD48" s="91"/>
      <c r="CE48" s="91"/>
      <c r="CF48" s="91"/>
      <c r="CG48" s="91"/>
      <c r="CH48" s="91"/>
      <c r="CI48" s="91"/>
      <c r="CJ48" s="91"/>
      <c r="CK48" s="91"/>
      <c r="CL48" s="91"/>
      <c r="CM48" s="91"/>
      <c r="CN48" s="91"/>
      <c r="CO48" s="91"/>
      <c r="CP48" s="91"/>
      <c r="CQ48" s="91"/>
      <c r="CR48" s="91"/>
      <c r="CS48" s="91"/>
      <c r="CT48" s="91"/>
      <c r="CU48" s="91"/>
      <c r="CV48" s="91"/>
      <c r="CW48" s="91"/>
      <c r="CX48" s="91"/>
      <c r="CY48" s="91"/>
      <c r="CZ48" s="91"/>
      <c r="DA48" s="91"/>
      <c r="DB48" s="91"/>
      <c r="DC48" s="91"/>
      <c r="DD48" s="91"/>
      <c r="DE48" s="91"/>
      <c r="DF48" s="91"/>
      <c r="DG48" s="91"/>
      <c r="DH48" s="91"/>
      <c r="DI48" s="91"/>
      <c r="DJ48" s="91"/>
      <c r="DK48" s="91"/>
      <c r="DL48" s="91"/>
      <c r="DM48" s="91"/>
      <c r="DN48" s="91"/>
      <c r="DO48" s="91"/>
      <c r="DP48" s="91"/>
      <c r="DQ48" s="91"/>
      <c r="DR48" s="91"/>
      <c r="DS48" s="91"/>
      <c r="DT48" s="91"/>
      <c r="DU48" s="91"/>
      <c r="DV48" s="91"/>
      <c r="DW48" s="91"/>
      <c r="DX48" s="91"/>
      <c r="DY48" s="91"/>
      <c r="DZ48" s="91"/>
      <c r="EA48" s="91"/>
      <c r="EB48" s="91"/>
      <c r="EC48" s="91"/>
      <c r="ED48" s="91"/>
      <c r="EE48" s="91"/>
      <c r="EF48" s="91"/>
      <c r="EG48" s="91"/>
      <c r="EH48" s="91"/>
      <c r="EI48" s="91"/>
      <c r="EJ48" s="91"/>
      <c r="EK48" s="91"/>
      <c r="EL48" s="91"/>
      <c r="EM48" s="91"/>
      <c r="EN48" s="91"/>
      <c r="EO48" s="91"/>
      <c r="EP48" s="91"/>
      <c r="EQ48" s="91"/>
      <c r="ER48" s="91"/>
      <c r="ES48" s="91"/>
      <c r="ET48" s="91"/>
      <c r="EU48" s="91"/>
      <c r="EV48" s="91"/>
      <c r="EW48" s="91"/>
      <c r="EX48" s="91"/>
      <c r="EY48" s="91"/>
      <c r="EZ48" s="91"/>
      <c r="FA48" s="91"/>
      <c r="FB48" s="91"/>
      <c r="FC48" s="91"/>
      <c r="FD48" s="91"/>
      <c r="FE48" s="91"/>
      <c r="FF48" s="91"/>
      <c r="FG48" s="91"/>
      <c r="FH48" s="91"/>
      <c r="FI48" s="91"/>
      <c r="FJ48" s="91"/>
      <c r="FK48" s="91"/>
      <c r="FL48" s="91"/>
      <c r="FM48" s="91"/>
      <c r="FN48" s="91"/>
      <c r="FO48" s="91"/>
      <c r="FP48" s="91"/>
      <c r="FQ48" s="91"/>
      <c r="FR48" s="91"/>
      <c r="FS48" s="91"/>
      <c r="FT48" s="91"/>
      <c r="FU48" s="91"/>
      <c r="FV48" s="91"/>
      <c r="FW48" s="91"/>
      <c r="FX48" s="91"/>
      <c r="FY48" s="91"/>
      <c r="FZ48" s="91"/>
      <c r="GA48" s="91"/>
      <c r="GB48" s="91"/>
      <c r="GC48" s="91"/>
      <c r="GD48" s="91"/>
      <c r="GE48" s="91"/>
      <c r="GF48" s="91"/>
      <c r="GG48" s="91"/>
      <c r="GH48" s="91"/>
      <c r="GI48" s="91"/>
      <c r="GJ48" s="91"/>
      <c r="GK48" s="91"/>
      <c r="GL48" s="91"/>
      <c r="GM48" s="91"/>
      <c r="GN48" s="91"/>
    </row>
    <row r="49" spans="1:196" ht="15" x14ac:dyDescent="0.25">
      <c r="A49" s="57">
        <v>0</v>
      </c>
      <c r="B49" s="145">
        <v>0</v>
      </c>
      <c r="C49" s="151" t="s">
        <v>288</v>
      </c>
      <c r="D49" s="152">
        <v>58750</v>
      </c>
      <c r="E49" s="152" t="s">
        <v>328</v>
      </c>
      <c r="F49" s="57" t="s">
        <v>136</v>
      </c>
      <c r="G49" s="57">
        <v>28</v>
      </c>
      <c r="H49" s="57">
        <v>21</v>
      </c>
      <c r="I49" s="57" t="s">
        <v>132</v>
      </c>
      <c r="J49" s="150">
        <v>31</v>
      </c>
      <c r="K49" s="57">
        <v>20</v>
      </c>
      <c r="L49" s="57" t="s">
        <v>140</v>
      </c>
      <c r="M49" s="57">
        <v>31</v>
      </c>
      <c r="N49" s="57">
        <v>21</v>
      </c>
      <c r="O49" s="57" t="s">
        <v>145</v>
      </c>
      <c r="P49" s="63">
        <v>33</v>
      </c>
      <c r="Q49" s="64">
        <v>21</v>
      </c>
      <c r="R49" s="65" t="s">
        <v>207</v>
      </c>
      <c r="S49" s="66">
        <v>34</v>
      </c>
      <c r="T49" s="67">
        <v>22</v>
      </c>
      <c r="U49" s="67" t="s">
        <v>217</v>
      </c>
      <c r="V49" s="57">
        <v>32</v>
      </c>
      <c r="W49" s="57">
        <v>21</v>
      </c>
      <c r="AA49" s="90"/>
      <c r="AB49" s="91"/>
      <c r="AC49" s="91"/>
      <c r="AD49" s="91"/>
      <c r="AE49" s="91"/>
      <c r="AF49" s="91"/>
      <c r="AG49" s="91"/>
      <c r="AH49" s="91"/>
      <c r="AI49" s="91"/>
      <c r="AJ49" s="91"/>
      <c r="AK49" s="91"/>
      <c r="AL49" s="91"/>
      <c r="AM49" s="91"/>
      <c r="AN49" s="91"/>
      <c r="AO49" s="91"/>
      <c r="AP49" s="91"/>
      <c r="AQ49" s="91"/>
      <c r="AR49" s="91"/>
      <c r="AS49" s="91"/>
      <c r="AT49" s="91"/>
      <c r="AU49" s="91"/>
      <c r="AV49" s="91"/>
      <c r="AW49" s="91"/>
      <c r="AX49" s="91"/>
      <c r="AY49" s="91"/>
      <c r="AZ49" s="91"/>
      <c r="BA49" s="91"/>
      <c r="BB49" s="91"/>
      <c r="BC49" s="91"/>
      <c r="BD49" s="91"/>
      <c r="BE49" s="91"/>
      <c r="BF49" s="91"/>
      <c r="BG49" s="91"/>
      <c r="BH49" s="91"/>
      <c r="BI49" s="91"/>
      <c r="BJ49" s="91"/>
      <c r="BK49" s="91"/>
      <c r="BL49" s="91"/>
      <c r="BM49" s="91"/>
      <c r="BN49" s="91"/>
      <c r="BO49" s="91"/>
      <c r="BP49" s="91"/>
      <c r="BQ49" s="91"/>
      <c r="BR49" s="91"/>
      <c r="BS49" s="91"/>
      <c r="BT49" s="91"/>
      <c r="BU49" s="91"/>
      <c r="BV49" s="91"/>
      <c r="BW49" s="91"/>
      <c r="BX49" s="91"/>
      <c r="BY49" s="91"/>
      <c r="BZ49" s="91"/>
      <c r="CA49" s="91"/>
      <c r="CB49" s="91"/>
      <c r="CC49" s="91"/>
      <c r="CD49" s="91"/>
      <c r="CE49" s="91"/>
      <c r="CF49" s="91"/>
      <c r="CG49" s="91"/>
      <c r="CH49" s="91"/>
      <c r="CI49" s="91"/>
      <c r="CJ49" s="91"/>
      <c r="CK49" s="91"/>
      <c r="CL49" s="91"/>
      <c r="CM49" s="91"/>
      <c r="CN49" s="91"/>
      <c r="CO49" s="91"/>
      <c r="CP49" s="91"/>
      <c r="CQ49" s="91"/>
      <c r="CR49" s="91"/>
      <c r="CS49" s="91"/>
      <c r="CT49" s="91"/>
      <c r="CU49" s="91"/>
      <c r="CV49" s="91"/>
      <c r="CW49" s="91"/>
      <c r="CX49" s="91"/>
      <c r="CY49" s="91"/>
      <c r="CZ49" s="91"/>
      <c r="DA49" s="91"/>
      <c r="DB49" s="91"/>
      <c r="DC49" s="91"/>
      <c r="DD49" s="91"/>
      <c r="DE49" s="91"/>
      <c r="DF49" s="91"/>
      <c r="DG49" s="91"/>
      <c r="DH49" s="91"/>
      <c r="DI49" s="91"/>
      <c r="DJ49" s="91"/>
      <c r="DK49" s="91"/>
      <c r="DL49" s="91"/>
      <c r="DM49" s="91"/>
      <c r="DN49" s="91"/>
      <c r="DO49" s="91"/>
      <c r="DP49" s="91"/>
      <c r="DQ49" s="91"/>
      <c r="DR49" s="91"/>
      <c r="DS49" s="91"/>
      <c r="DT49" s="91"/>
      <c r="DU49" s="91"/>
      <c r="DV49" s="91"/>
      <c r="DW49" s="91"/>
      <c r="DX49" s="91"/>
      <c r="DY49" s="91"/>
      <c r="DZ49" s="91"/>
      <c r="EA49" s="91"/>
      <c r="EB49" s="91"/>
      <c r="EC49" s="91"/>
      <c r="ED49" s="91"/>
      <c r="EE49" s="91"/>
      <c r="EF49" s="91"/>
      <c r="EG49" s="91"/>
      <c r="EH49" s="91"/>
      <c r="EI49" s="91"/>
      <c r="EJ49" s="91"/>
      <c r="EK49" s="91"/>
      <c r="EL49" s="91"/>
      <c r="EM49" s="91"/>
      <c r="EN49" s="91"/>
      <c r="EO49" s="91"/>
      <c r="EP49" s="91"/>
      <c r="EQ49" s="91"/>
      <c r="ER49" s="91"/>
      <c r="ES49" s="91"/>
      <c r="ET49" s="91"/>
      <c r="EU49" s="91"/>
      <c r="EV49" s="91"/>
      <c r="EW49" s="91"/>
      <c r="EX49" s="91"/>
      <c r="EY49" s="91"/>
      <c r="EZ49" s="91"/>
      <c r="FA49" s="91"/>
      <c r="FB49" s="91"/>
      <c r="FC49" s="91"/>
      <c r="FD49" s="91"/>
      <c r="FE49" s="91"/>
      <c r="FF49" s="91"/>
      <c r="FG49" s="91"/>
      <c r="FH49" s="91"/>
      <c r="FI49" s="91"/>
      <c r="FJ49" s="91"/>
      <c r="FK49" s="91"/>
      <c r="FL49" s="91"/>
      <c r="FM49" s="91"/>
      <c r="FN49" s="91"/>
      <c r="FO49" s="91"/>
      <c r="FP49" s="91"/>
      <c r="FQ49" s="91"/>
      <c r="FR49" s="91"/>
      <c r="FS49" s="91"/>
      <c r="FT49" s="91"/>
      <c r="FU49" s="91"/>
      <c r="FV49" s="91"/>
      <c r="FW49" s="91"/>
      <c r="FX49" s="91"/>
      <c r="FY49" s="91"/>
      <c r="FZ49" s="91"/>
      <c r="GA49" s="91"/>
      <c r="GB49" s="91"/>
      <c r="GC49" s="91"/>
      <c r="GD49" s="91"/>
      <c r="GE49" s="91"/>
      <c r="GF49" s="91"/>
      <c r="GG49" s="91"/>
      <c r="GH49" s="91"/>
      <c r="GI49" s="91"/>
      <c r="GJ49" s="91"/>
      <c r="GK49" s="91"/>
      <c r="GL49" s="91"/>
      <c r="GM49" s="91"/>
      <c r="GN49" s="91"/>
    </row>
    <row r="50" spans="1:196" ht="15" x14ac:dyDescent="0.25">
      <c r="A50" s="57">
        <v>14911555</v>
      </c>
      <c r="B50" s="145">
        <v>825490790049</v>
      </c>
      <c r="C50" s="151" t="s">
        <v>289</v>
      </c>
      <c r="D50" s="152">
        <v>59002</v>
      </c>
      <c r="E50" s="152" t="s">
        <v>329</v>
      </c>
      <c r="F50" s="57" t="s">
        <v>136</v>
      </c>
      <c r="G50" s="57">
        <v>0</v>
      </c>
      <c r="H50" s="57">
        <v>0</v>
      </c>
      <c r="I50" s="57" t="s">
        <v>132</v>
      </c>
      <c r="J50" s="150">
        <v>0</v>
      </c>
      <c r="K50" s="57">
        <v>0</v>
      </c>
      <c r="L50" s="57" t="s">
        <v>140</v>
      </c>
      <c r="M50" s="57">
        <v>0</v>
      </c>
      <c r="P50" s="63">
        <v>0</v>
      </c>
      <c r="Q50" s="64">
        <v>0</v>
      </c>
      <c r="S50" s="66">
        <v>0</v>
      </c>
      <c r="T50" s="67">
        <v>0</v>
      </c>
      <c r="U50" s="67"/>
      <c r="V50" s="57">
        <v>0</v>
      </c>
      <c r="W50" s="57">
        <v>0</v>
      </c>
      <c r="AA50" s="90"/>
      <c r="AB50" s="91"/>
      <c r="AC50" s="91"/>
      <c r="AD50" s="91"/>
      <c r="AE50" s="91"/>
      <c r="AF50" s="91"/>
      <c r="AG50" s="91"/>
      <c r="AH50" s="91"/>
      <c r="AI50" s="91"/>
      <c r="AJ50" s="91"/>
      <c r="AK50" s="91"/>
      <c r="AL50" s="91"/>
      <c r="AM50" s="91"/>
      <c r="AN50" s="91"/>
      <c r="AO50" s="91"/>
      <c r="AP50" s="91"/>
      <c r="AQ50" s="91"/>
      <c r="AR50" s="91"/>
      <c r="AS50" s="91"/>
      <c r="AT50" s="91"/>
      <c r="AU50" s="91"/>
      <c r="AV50" s="91"/>
      <c r="AW50" s="91"/>
      <c r="AX50" s="91"/>
      <c r="AY50" s="91"/>
      <c r="AZ50" s="91"/>
      <c r="BA50" s="91"/>
      <c r="BB50" s="91"/>
      <c r="BC50" s="91"/>
      <c r="BD50" s="91"/>
      <c r="BE50" s="91"/>
      <c r="BF50" s="91"/>
      <c r="BG50" s="91"/>
      <c r="BH50" s="91"/>
      <c r="BI50" s="91"/>
      <c r="BJ50" s="91"/>
      <c r="BK50" s="91"/>
      <c r="BL50" s="91"/>
      <c r="BM50" s="91"/>
      <c r="BN50" s="91"/>
      <c r="BO50" s="91"/>
      <c r="BP50" s="91"/>
      <c r="BQ50" s="91"/>
      <c r="BR50" s="91"/>
      <c r="BS50" s="91"/>
      <c r="BT50" s="91"/>
      <c r="BU50" s="91"/>
      <c r="BV50" s="91"/>
      <c r="BW50" s="91"/>
      <c r="BX50" s="91"/>
      <c r="BY50" s="91"/>
      <c r="BZ50" s="91"/>
      <c r="CA50" s="91"/>
      <c r="CB50" s="91"/>
      <c r="CC50" s="91"/>
      <c r="CD50" s="91"/>
      <c r="CE50" s="91"/>
      <c r="CF50" s="91"/>
      <c r="CG50" s="91"/>
      <c r="CH50" s="91"/>
      <c r="CI50" s="91"/>
      <c r="CJ50" s="91"/>
      <c r="CK50" s="91"/>
      <c r="CL50" s="91"/>
      <c r="CM50" s="91"/>
      <c r="CN50" s="91"/>
      <c r="CO50" s="91"/>
      <c r="CP50" s="91"/>
      <c r="CQ50" s="91"/>
      <c r="CR50" s="91"/>
      <c r="CS50" s="91"/>
      <c r="CT50" s="91"/>
      <c r="CU50" s="91"/>
      <c r="CV50" s="91"/>
      <c r="CW50" s="91"/>
      <c r="CX50" s="91"/>
      <c r="CY50" s="91"/>
      <c r="CZ50" s="91"/>
      <c r="DA50" s="91"/>
      <c r="DB50" s="91"/>
      <c r="DC50" s="91"/>
      <c r="DD50" s="91"/>
      <c r="DE50" s="91"/>
      <c r="DF50" s="91"/>
      <c r="DG50" s="91"/>
      <c r="DH50" s="91"/>
      <c r="DI50" s="91"/>
      <c r="DJ50" s="91"/>
      <c r="DK50" s="91"/>
      <c r="DL50" s="91"/>
      <c r="DM50" s="91"/>
      <c r="DN50" s="91"/>
      <c r="DO50" s="91"/>
      <c r="DP50" s="91"/>
      <c r="DQ50" s="91"/>
      <c r="DR50" s="91"/>
      <c r="DS50" s="91"/>
      <c r="DT50" s="91"/>
      <c r="DU50" s="91"/>
      <c r="DV50" s="91"/>
      <c r="DW50" s="91"/>
      <c r="DX50" s="91"/>
      <c r="DY50" s="91"/>
      <c r="DZ50" s="91"/>
      <c r="EA50" s="91"/>
      <c r="EB50" s="91"/>
      <c r="EC50" s="91"/>
      <c r="ED50" s="91"/>
      <c r="EE50" s="91"/>
      <c r="EF50" s="91"/>
      <c r="EG50" s="91"/>
      <c r="EH50" s="91"/>
      <c r="EI50" s="91"/>
      <c r="EJ50" s="91"/>
      <c r="EK50" s="91"/>
      <c r="EL50" s="91"/>
      <c r="EM50" s="91"/>
      <c r="EN50" s="91"/>
      <c r="EO50" s="91"/>
      <c r="EP50" s="91"/>
      <c r="EQ50" s="91"/>
      <c r="ER50" s="91"/>
      <c r="ES50" s="91"/>
      <c r="ET50" s="91"/>
      <c r="EU50" s="91"/>
      <c r="EV50" s="91"/>
      <c r="EW50" s="91"/>
      <c r="EX50" s="91"/>
      <c r="EY50" s="91"/>
      <c r="EZ50" s="91"/>
      <c r="FA50" s="91"/>
      <c r="FB50" s="91"/>
      <c r="FC50" s="91"/>
      <c r="FD50" s="91"/>
      <c r="FE50" s="91"/>
      <c r="FF50" s="91"/>
      <c r="FG50" s="91"/>
      <c r="FH50" s="91"/>
      <c r="FI50" s="91"/>
      <c r="FJ50" s="91"/>
      <c r="FK50" s="91"/>
      <c r="FL50" s="91"/>
      <c r="FM50" s="91"/>
      <c r="FN50" s="91"/>
      <c r="FO50" s="91"/>
      <c r="FP50" s="91"/>
      <c r="FQ50" s="91"/>
      <c r="FR50" s="91"/>
      <c r="FS50" s="91"/>
      <c r="FT50" s="91"/>
      <c r="FU50" s="91"/>
      <c r="FV50" s="91"/>
      <c r="FW50" s="91"/>
      <c r="FX50" s="91"/>
      <c r="FY50" s="91"/>
      <c r="FZ50" s="91"/>
      <c r="GA50" s="91"/>
      <c r="GB50" s="91"/>
      <c r="GC50" s="91"/>
      <c r="GD50" s="91"/>
      <c r="GE50" s="91"/>
      <c r="GF50" s="91"/>
      <c r="GG50" s="91"/>
      <c r="GH50" s="91"/>
      <c r="GI50" s="91"/>
      <c r="GJ50" s="91"/>
      <c r="GK50" s="91"/>
      <c r="GL50" s="91"/>
      <c r="GM50" s="91"/>
      <c r="GN50" s="91"/>
    </row>
    <row r="51" spans="1:196" ht="15" x14ac:dyDescent="0.25">
      <c r="A51" s="57">
        <v>14911556</v>
      </c>
      <c r="B51" s="145">
        <v>825490790050</v>
      </c>
      <c r="C51" s="151" t="s">
        <v>290</v>
      </c>
      <c r="D51" s="152">
        <v>59937</v>
      </c>
      <c r="E51" s="152" t="s">
        <v>330</v>
      </c>
      <c r="F51" s="57" t="s">
        <v>136</v>
      </c>
      <c r="G51" s="57">
        <v>0</v>
      </c>
      <c r="H51" s="57">
        <v>0</v>
      </c>
      <c r="I51" s="57" t="s">
        <v>132</v>
      </c>
      <c r="J51" s="150">
        <v>0</v>
      </c>
      <c r="K51" s="57">
        <v>0</v>
      </c>
      <c r="L51" s="57" t="s">
        <v>140</v>
      </c>
      <c r="M51" s="57">
        <v>0</v>
      </c>
      <c r="T51" s="67"/>
      <c r="U51" s="67"/>
      <c r="AA51" s="90"/>
      <c r="AB51" s="91"/>
      <c r="AC51" s="91"/>
      <c r="AD51" s="91"/>
      <c r="AE51" s="91"/>
      <c r="AF51" s="91"/>
      <c r="AG51" s="91"/>
      <c r="AH51" s="91"/>
      <c r="AI51" s="91"/>
      <c r="AJ51" s="91"/>
      <c r="AK51" s="91"/>
      <c r="AL51" s="91"/>
      <c r="AM51" s="91"/>
      <c r="AN51" s="91"/>
      <c r="AO51" s="91"/>
      <c r="AP51" s="91"/>
      <c r="AQ51" s="91"/>
      <c r="AR51" s="91"/>
      <c r="AS51" s="91"/>
      <c r="AT51" s="91"/>
      <c r="AU51" s="91"/>
      <c r="AV51" s="91"/>
      <c r="AW51" s="91"/>
      <c r="AX51" s="91"/>
      <c r="AY51" s="91"/>
      <c r="AZ51" s="91"/>
      <c r="BA51" s="91"/>
      <c r="BB51" s="91"/>
      <c r="BC51" s="91"/>
      <c r="BD51" s="91"/>
      <c r="BE51" s="91"/>
      <c r="BF51" s="91"/>
      <c r="BG51" s="91"/>
      <c r="BH51" s="91"/>
      <c r="BI51" s="91"/>
      <c r="BJ51" s="91"/>
      <c r="BK51" s="91"/>
      <c r="BL51" s="91"/>
      <c r="BM51" s="91"/>
      <c r="BN51" s="91"/>
      <c r="BO51" s="91"/>
      <c r="BP51" s="91"/>
      <c r="BQ51" s="91"/>
      <c r="BR51" s="91"/>
      <c r="BS51" s="91"/>
      <c r="BT51" s="91"/>
      <c r="BU51" s="91"/>
      <c r="BV51" s="91"/>
      <c r="BW51" s="91"/>
      <c r="BX51" s="91"/>
      <c r="BY51" s="91"/>
      <c r="BZ51" s="91"/>
      <c r="CA51" s="91"/>
      <c r="CB51" s="91"/>
      <c r="CC51" s="91"/>
      <c r="CD51" s="91"/>
      <c r="CE51" s="91"/>
      <c r="CF51" s="91"/>
      <c r="CG51" s="91"/>
      <c r="CH51" s="91"/>
      <c r="CI51" s="91"/>
      <c r="CJ51" s="91"/>
      <c r="CK51" s="91"/>
      <c r="CL51" s="91"/>
      <c r="CM51" s="91"/>
      <c r="CN51" s="91"/>
      <c r="CO51" s="91"/>
      <c r="CP51" s="91"/>
      <c r="CQ51" s="91"/>
      <c r="CR51" s="91"/>
      <c r="CS51" s="91"/>
      <c r="CT51" s="91"/>
      <c r="CU51" s="91"/>
      <c r="CV51" s="91"/>
      <c r="CW51" s="91"/>
      <c r="CX51" s="91"/>
      <c r="CY51" s="91"/>
      <c r="CZ51" s="91"/>
      <c r="DA51" s="91"/>
      <c r="DB51" s="91"/>
      <c r="DC51" s="91"/>
      <c r="DD51" s="91"/>
      <c r="DE51" s="91"/>
      <c r="DF51" s="91"/>
      <c r="DG51" s="91"/>
      <c r="DH51" s="91"/>
      <c r="DI51" s="91"/>
      <c r="DJ51" s="91"/>
      <c r="DK51" s="91"/>
      <c r="DL51" s="91"/>
      <c r="DM51" s="91"/>
      <c r="DN51" s="91"/>
      <c r="DO51" s="91"/>
      <c r="DP51" s="91"/>
      <c r="DQ51" s="91"/>
      <c r="DR51" s="91"/>
      <c r="DS51" s="91"/>
      <c r="DT51" s="91"/>
      <c r="DU51" s="91"/>
      <c r="DV51" s="91"/>
      <c r="DW51" s="91"/>
      <c r="DX51" s="91"/>
      <c r="DY51" s="91"/>
      <c r="DZ51" s="91"/>
      <c r="EA51" s="91"/>
      <c r="EB51" s="91"/>
      <c r="EC51" s="91"/>
      <c r="ED51" s="91"/>
      <c r="EE51" s="91"/>
      <c r="EF51" s="91"/>
      <c r="EG51" s="91"/>
      <c r="EH51" s="91"/>
      <c r="EI51" s="91"/>
      <c r="EJ51" s="91"/>
      <c r="EK51" s="91"/>
      <c r="EL51" s="91"/>
      <c r="EM51" s="91"/>
      <c r="EN51" s="91"/>
      <c r="EO51" s="91"/>
      <c r="EP51" s="91"/>
      <c r="EQ51" s="91"/>
      <c r="ER51" s="91"/>
      <c r="ES51" s="91"/>
      <c r="ET51" s="91"/>
      <c r="EU51" s="91"/>
      <c r="EV51" s="91"/>
      <c r="EW51" s="91"/>
      <c r="EX51" s="91"/>
      <c r="EY51" s="91"/>
      <c r="EZ51" s="91"/>
      <c r="FA51" s="91"/>
      <c r="FB51" s="91"/>
      <c r="FC51" s="91"/>
      <c r="FD51" s="91"/>
      <c r="FE51" s="91"/>
      <c r="FF51" s="91"/>
      <c r="FG51" s="91"/>
      <c r="FH51" s="91"/>
      <c r="FI51" s="91"/>
      <c r="FJ51" s="91"/>
      <c r="FK51" s="91"/>
      <c r="FL51" s="91"/>
      <c r="FM51" s="91"/>
      <c r="FN51" s="91"/>
      <c r="FO51" s="91"/>
      <c r="FP51" s="91"/>
      <c r="FQ51" s="91"/>
      <c r="FR51" s="91"/>
      <c r="FS51" s="91"/>
      <c r="FT51" s="91"/>
      <c r="FU51" s="91"/>
      <c r="FV51" s="91"/>
      <c r="FW51" s="91"/>
      <c r="FX51" s="91"/>
      <c r="FY51" s="91"/>
      <c r="FZ51" s="91"/>
      <c r="GA51" s="91"/>
      <c r="GB51" s="91"/>
      <c r="GC51" s="91"/>
      <c r="GD51" s="91"/>
      <c r="GE51" s="91"/>
      <c r="GF51" s="91"/>
      <c r="GG51" s="91"/>
      <c r="GH51" s="91"/>
      <c r="GI51" s="91"/>
      <c r="GJ51" s="91"/>
      <c r="GK51" s="91"/>
      <c r="GL51" s="91"/>
      <c r="GM51" s="91"/>
      <c r="GN51" s="91"/>
    </row>
    <row r="52" spans="1:196" ht="15" x14ac:dyDescent="0.25">
      <c r="A52" s="57">
        <v>14911557</v>
      </c>
      <c r="B52" s="145">
        <v>825490790051</v>
      </c>
      <c r="C52" s="151" t="s">
        <v>291</v>
      </c>
      <c r="D52" s="152">
        <v>55227</v>
      </c>
      <c r="E52" s="152" t="s">
        <v>331</v>
      </c>
      <c r="F52" s="57" t="s">
        <v>136</v>
      </c>
      <c r="G52" s="57">
        <v>38</v>
      </c>
      <c r="H52" s="57">
        <v>21</v>
      </c>
      <c r="I52" s="57" t="s">
        <v>132</v>
      </c>
      <c r="J52" s="150">
        <v>31</v>
      </c>
      <c r="K52" s="57">
        <v>21</v>
      </c>
      <c r="L52" s="57" t="s">
        <v>140</v>
      </c>
      <c r="M52" s="57">
        <v>43</v>
      </c>
      <c r="N52" s="57">
        <v>22</v>
      </c>
      <c r="O52" s="57" t="s">
        <v>145</v>
      </c>
      <c r="P52" s="63">
        <v>53</v>
      </c>
      <c r="Q52" s="64">
        <v>23</v>
      </c>
      <c r="R52" s="65" t="s">
        <v>207</v>
      </c>
      <c r="S52" s="66">
        <v>28</v>
      </c>
      <c r="T52" s="67">
        <v>21</v>
      </c>
      <c r="U52" s="67" t="s">
        <v>217</v>
      </c>
      <c r="V52" s="57">
        <v>42</v>
      </c>
      <c r="W52" s="57">
        <v>22</v>
      </c>
      <c r="AA52" s="90"/>
      <c r="AB52" s="91"/>
      <c r="AC52" s="91"/>
      <c r="AD52" s="91"/>
      <c r="AE52" s="91"/>
      <c r="AF52" s="91"/>
      <c r="AG52" s="91"/>
      <c r="AH52" s="91"/>
      <c r="AI52" s="91"/>
      <c r="AJ52" s="91"/>
      <c r="AK52" s="91"/>
      <c r="AL52" s="91"/>
      <c r="AM52" s="91"/>
      <c r="AN52" s="91"/>
      <c r="AO52" s="91"/>
      <c r="AP52" s="91"/>
      <c r="AQ52" s="91"/>
      <c r="AR52" s="91"/>
      <c r="AS52" s="91"/>
      <c r="AT52" s="91"/>
      <c r="AU52" s="91"/>
      <c r="AV52" s="91"/>
      <c r="AW52" s="91"/>
      <c r="AX52" s="91"/>
      <c r="AY52" s="91"/>
      <c r="AZ52" s="91"/>
      <c r="BA52" s="91"/>
      <c r="BB52" s="91"/>
      <c r="BC52" s="91"/>
      <c r="BD52" s="91"/>
      <c r="BE52" s="91"/>
      <c r="BF52" s="91"/>
      <c r="BG52" s="91"/>
      <c r="BH52" s="91"/>
      <c r="BI52" s="91"/>
      <c r="BJ52" s="91"/>
      <c r="BK52" s="91"/>
      <c r="BL52" s="91"/>
      <c r="BM52" s="91"/>
      <c r="BN52" s="91"/>
      <c r="BO52" s="91"/>
      <c r="BP52" s="91"/>
      <c r="BQ52" s="91"/>
      <c r="BR52" s="91"/>
      <c r="BS52" s="91"/>
      <c r="BT52" s="91"/>
      <c r="BU52" s="91"/>
      <c r="BV52" s="91"/>
      <c r="BW52" s="91"/>
      <c r="BX52" s="91"/>
      <c r="BY52" s="91"/>
      <c r="BZ52" s="91"/>
      <c r="CA52" s="91"/>
      <c r="CB52" s="91"/>
      <c r="CC52" s="91"/>
      <c r="CD52" s="91"/>
      <c r="CE52" s="91"/>
      <c r="CF52" s="91"/>
      <c r="CG52" s="91"/>
      <c r="CH52" s="91"/>
      <c r="CI52" s="91"/>
      <c r="CJ52" s="91"/>
      <c r="CK52" s="91"/>
      <c r="CL52" s="91"/>
      <c r="CM52" s="91"/>
      <c r="CN52" s="91"/>
      <c r="CO52" s="91"/>
      <c r="CP52" s="91"/>
      <c r="CQ52" s="91"/>
      <c r="CR52" s="91"/>
      <c r="CS52" s="91"/>
      <c r="CT52" s="91"/>
      <c r="CU52" s="91"/>
      <c r="CV52" s="91"/>
      <c r="CW52" s="91"/>
      <c r="CX52" s="91"/>
      <c r="CY52" s="91"/>
      <c r="CZ52" s="91"/>
      <c r="DA52" s="91"/>
      <c r="DB52" s="91"/>
      <c r="DC52" s="91"/>
      <c r="DD52" s="91"/>
      <c r="DE52" s="91"/>
      <c r="DF52" s="91"/>
      <c r="DG52" s="91"/>
      <c r="DH52" s="91"/>
      <c r="DI52" s="91"/>
      <c r="DJ52" s="91"/>
      <c r="DK52" s="91"/>
      <c r="DL52" s="91"/>
      <c r="DM52" s="91"/>
      <c r="DN52" s="91"/>
      <c r="DO52" s="91"/>
      <c r="DP52" s="91"/>
      <c r="DQ52" s="91"/>
      <c r="DR52" s="91"/>
      <c r="DS52" s="91"/>
      <c r="DT52" s="91"/>
      <c r="DU52" s="91"/>
      <c r="DV52" s="91"/>
      <c r="DW52" s="91"/>
      <c r="DX52" s="91"/>
      <c r="DY52" s="91"/>
      <c r="DZ52" s="91"/>
      <c r="EA52" s="91"/>
      <c r="EB52" s="91"/>
      <c r="EC52" s="91"/>
      <c r="ED52" s="91"/>
      <c r="EE52" s="91"/>
      <c r="EF52" s="91"/>
      <c r="EG52" s="91"/>
      <c r="EH52" s="91"/>
      <c r="EI52" s="91"/>
      <c r="EJ52" s="91"/>
      <c r="EK52" s="91"/>
      <c r="EL52" s="91"/>
      <c r="EM52" s="91"/>
      <c r="EN52" s="91"/>
      <c r="EO52" s="91"/>
      <c r="EP52" s="91"/>
      <c r="EQ52" s="91"/>
      <c r="ER52" s="91"/>
      <c r="ES52" s="91"/>
      <c r="ET52" s="91"/>
      <c r="EU52" s="91"/>
      <c r="EV52" s="91"/>
      <c r="EW52" s="91"/>
      <c r="EX52" s="91"/>
      <c r="EY52" s="91"/>
      <c r="EZ52" s="91"/>
      <c r="FA52" s="91"/>
      <c r="FB52" s="91"/>
      <c r="FC52" s="91"/>
      <c r="FD52" s="91"/>
      <c r="FE52" s="91"/>
      <c r="FF52" s="91"/>
      <c r="FG52" s="91"/>
      <c r="FH52" s="91"/>
      <c r="FI52" s="91"/>
      <c r="FJ52" s="91"/>
      <c r="FK52" s="91"/>
      <c r="FL52" s="91"/>
      <c r="FM52" s="91"/>
      <c r="FN52" s="91"/>
      <c r="FO52" s="91"/>
      <c r="FP52" s="91"/>
      <c r="FQ52" s="91"/>
      <c r="FR52" s="91"/>
      <c r="FS52" s="91"/>
      <c r="FT52" s="91"/>
      <c r="FU52" s="91"/>
      <c r="FV52" s="91"/>
      <c r="FW52" s="91"/>
      <c r="FX52" s="91"/>
      <c r="FY52" s="91"/>
      <c r="FZ52" s="91"/>
      <c r="GA52" s="91"/>
      <c r="GB52" s="91"/>
      <c r="GC52" s="91"/>
      <c r="GD52" s="91"/>
      <c r="GE52" s="91"/>
      <c r="GF52" s="91"/>
      <c r="GG52" s="91"/>
      <c r="GH52" s="91"/>
      <c r="GI52" s="91"/>
      <c r="GJ52" s="91"/>
      <c r="GK52" s="91"/>
      <c r="GL52" s="91"/>
      <c r="GM52" s="91"/>
      <c r="GN52" s="91"/>
    </row>
    <row r="53" spans="1:196" ht="15" x14ac:dyDescent="0.25">
      <c r="A53" s="57">
        <v>14911558</v>
      </c>
      <c r="B53" s="145">
        <v>825490790052</v>
      </c>
      <c r="C53" s="151" t="s">
        <v>292</v>
      </c>
      <c r="D53" s="152">
        <v>59181</v>
      </c>
      <c r="E53" s="152" t="s">
        <v>332</v>
      </c>
      <c r="F53" s="57" t="s">
        <v>136</v>
      </c>
      <c r="G53" s="57">
        <v>43</v>
      </c>
      <c r="H53" s="57">
        <v>21</v>
      </c>
      <c r="I53" s="57" t="s">
        <v>132</v>
      </c>
      <c r="J53" s="150">
        <v>30</v>
      </c>
      <c r="K53" s="57">
        <v>21</v>
      </c>
      <c r="L53" s="57" t="s">
        <v>140</v>
      </c>
      <c r="M53" s="57">
        <v>43</v>
      </c>
      <c r="N53" s="57">
        <v>22</v>
      </c>
      <c r="O53" s="57" t="s">
        <v>145</v>
      </c>
      <c r="P53" s="63">
        <v>58</v>
      </c>
      <c r="Q53" s="64">
        <v>23</v>
      </c>
      <c r="R53" s="65" t="s">
        <v>207</v>
      </c>
      <c r="S53" s="66">
        <v>58</v>
      </c>
      <c r="T53" s="67">
        <v>23</v>
      </c>
      <c r="U53" s="67"/>
      <c r="V53" s="57">
        <v>0</v>
      </c>
      <c r="W53" s="57">
        <v>0</v>
      </c>
      <c r="X53" s="57" t="s">
        <v>142</v>
      </c>
      <c r="Y53" s="57">
        <v>47</v>
      </c>
      <c r="Z53" s="57">
        <v>23</v>
      </c>
      <c r="AA53" s="90"/>
      <c r="AB53" s="91"/>
      <c r="AC53" s="91"/>
      <c r="AD53" s="91"/>
      <c r="AE53" s="91"/>
      <c r="AF53" s="91"/>
      <c r="AG53" s="91"/>
      <c r="AH53" s="91"/>
      <c r="AI53" s="91"/>
      <c r="AJ53" s="91"/>
      <c r="AK53" s="91"/>
      <c r="AL53" s="91"/>
      <c r="AM53" s="91"/>
      <c r="AN53" s="91"/>
      <c r="AO53" s="91"/>
      <c r="AP53" s="91"/>
      <c r="AQ53" s="91"/>
      <c r="AR53" s="91"/>
      <c r="AS53" s="91"/>
      <c r="AT53" s="91"/>
      <c r="AU53" s="91"/>
      <c r="AV53" s="91"/>
      <c r="AW53" s="91"/>
      <c r="AX53" s="91"/>
      <c r="AY53" s="91"/>
      <c r="AZ53" s="91"/>
      <c r="BA53" s="91"/>
      <c r="BB53" s="91"/>
      <c r="BC53" s="91"/>
      <c r="BD53" s="91"/>
      <c r="BE53" s="91"/>
      <c r="BF53" s="91"/>
      <c r="BG53" s="91"/>
      <c r="BH53" s="91"/>
      <c r="BI53" s="91"/>
      <c r="BJ53" s="91"/>
      <c r="BK53" s="91"/>
      <c r="BL53" s="91"/>
      <c r="BM53" s="91"/>
      <c r="BN53" s="91"/>
      <c r="BO53" s="91"/>
      <c r="BP53" s="91"/>
      <c r="BQ53" s="91"/>
      <c r="BR53" s="91"/>
      <c r="BS53" s="91"/>
      <c r="BT53" s="91"/>
      <c r="BU53" s="91"/>
      <c r="BV53" s="91"/>
      <c r="BW53" s="91"/>
      <c r="BX53" s="91"/>
      <c r="BY53" s="91"/>
      <c r="BZ53" s="91"/>
      <c r="CA53" s="91"/>
      <c r="CB53" s="91"/>
      <c r="CC53" s="91"/>
      <c r="CD53" s="91"/>
      <c r="CE53" s="91"/>
      <c r="CF53" s="91"/>
      <c r="CG53" s="91"/>
      <c r="CH53" s="91"/>
      <c r="CI53" s="91"/>
      <c r="CJ53" s="91"/>
      <c r="CK53" s="91"/>
      <c r="CL53" s="91"/>
      <c r="CM53" s="91"/>
      <c r="CN53" s="91"/>
      <c r="CO53" s="91"/>
      <c r="CP53" s="91"/>
      <c r="CQ53" s="91"/>
      <c r="CR53" s="91"/>
      <c r="CS53" s="91"/>
      <c r="CT53" s="91"/>
      <c r="CU53" s="91"/>
      <c r="CV53" s="91"/>
      <c r="CW53" s="91"/>
      <c r="CX53" s="91"/>
      <c r="CY53" s="91"/>
      <c r="CZ53" s="91"/>
      <c r="DA53" s="91"/>
      <c r="DB53" s="91"/>
      <c r="DC53" s="91"/>
      <c r="DD53" s="91"/>
      <c r="DE53" s="91"/>
      <c r="DF53" s="91"/>
      <c r="DG53" s="91"/>
      <c r="DH53" s="91"/>
      <c r="DI53" s="91"/>
      <c r="DJ53" s="91"/>
      <c r="DK53" s="91"/>
      <c r="DL53" s="91"/>
      <c r="DM53" s="91"/>
      <c r="DN53" s="91"/>
      <c r="DO53" s="91"/>
      <c r="DP53" s="91"/>
      <c r="DQ53" s="91"/>
      <c r="DR53" s="91"/>
      <c r="DS53" s="91"/>
      <c r="DT53" s="91"/>
      <c r="DU53" s="91"/>
      <c r="DV53" s="91"/>
      <c r="DW53" s="91"/>
      <c r="DX53" s="91"/>
      <c r="DY53" s="91"/>
      <c r="DZ53" s="91"/>
      <c r="EA53" s="91"/>
      <c r="EB53" s="91"/>
      <c r="EC53" s="91"/>
      <c r="ED53" s="91"/>
      <c r="EE53" s="91"/>
      <c r="EF53" s="91"/>
      <c r="EG53" s="91"/>
      <c r="EH53" s="91"/>
      <c r="EI53" s="91"/>
      <c r="EJ53" s="91"/>
      <c r="EK53" s="91"/>
      <c r="EL53" s="91"/>
      <c r="EM53" s="91"/>
      <c r="EN53" s="91"/>
      <c r="EO53" s="91"/>
      <c r="EP53" s="91"/>
      <c r="EQ53" s="91"/>
      <c r="ER53" s="91"/>
      <c r="ES53" s="91"/>
      <c r="ET53" s="91"/>
      <c r="EU53" s="91"/>
      <c r="EV53" s="91"/>
      <c r="EW53" s="91"/>
      <c r="EX53" s="91"/>
      <c r="EY53" s="91"/>
      <c r="EZ53" s="91"/>
      <c r="FA53" s="91"/>
      <c r="FB53" s="91"/>
      <c r="FC53" s="91"/>
      <c r="FD53" s="91"/>
      <c r="FE53" s="91"/>
      <c r="FF53" s="91"/>
      <c r="FG53" s="91"/>
      <c r="FH53" s="91"/>
      <c r="FI53" s="91"/>
      <c r="FJ53" s="91"/>
      <c r="FK53" s="91"/>
      <c r="FL53" s="91"/>
      <c r="FM53" s="91"/>
      <c r="FN53" s="91"/>
      <c r="FO53" s="91"/>
      <c r="FP53" s="91"/>
      <c r="FQ53" s="91"/>
      <c r="FR53" s="91"/>
      <c r="FS53" s="91"/>
      <c r="FT53" s="91"/>
      <c r="FU53" s="91"/>
      <c r="FV53" s="91"/>
      <c r="FW53" s="91"/>
      <c r="FX53" s="91"/>
      <c r="FY53" s="91"/>
      <c r="FZ53" s="91"/>
      <c r="GA53" s="91"/>
      <c r="GB53" s="91"/>
      <c r="GC53" s="91"/>
      <c r="GD53" s="91"/>
      <c r="GE53" s="91"/>
      <c r="GF53" s="91"/>
      <c r="GG53" s="91"/>
      <c r="GH53" s="91"/>
      <c r="GI53" s="91"/>
      <c r="GJ53" s="91"/>
      <c r="GK53" s="91"/>
      <c r="GL53" s="91"/>
      <c r="GM53" s="91"/>
      <c r="GN53" s="91"/>
    </row>
    <row r="54" spans="1:196" ht="15" x14ac:dyDescent="0.25">
      <c r="A54" s="57">
        <v>14911559</v>
      </c>
      <c r="B54" s="145">
        <v>825490790053</v>
      </c>
      <c r="C54" s="151" t="s">
        <v>293</v>
      </c>
      <c r="D54" s="152">
        <v>59627</v>
      </c>
      <c r="E54" s="152" t="s">
        <v>333</v>
      </c>
      <c r="F54" s="57" t="s">
        <v>136</v>
      </c>
      <c r="G54" s="57">
        <v>32</v>
      </c>
      <c r="H54" s="57">
        <v>20</v>
      </c>
      <c r="I54" s="57" t="s">
        <v>132</v>
      </c>
      <c r="J54" s="150">
        <v>27</v>
      </c>
      <c r="K54" s="57">
        <v>20</v>
      </c>
      <c r="L54" s="57" t="s">
        <v>140</v>
      </c>
      <c r="M54" s="57">
        <v>64</v>
      </c>
      <c r="N54" s="57">
        <v>24</v>
      </c>
      <c r="O54" s="57" t="s">
        <v>144</v>
      </c>
      <c r="P54" s="63">
        <v>27</v>
      </c>
      <c r="Q54" s="64">
        <v>23</v>
      </c>
      <c r="R54" s="65" t="s">
        <v>209</v>
      </c>
      <c r="S54" s="66">
        <v>47</v>
      </c>
      <c r="T54" s="67">
        <v>23</v>
      </c>
      <c r="U54" s="67" t="s">
        <v>214</v>
      </c>
      <c r="V54" s="57">
        <v>46</v>
      </c>
      <c r="W54" s="57">
        <v>23</v>
      </c>
      <c r="AA54" s="90"/>
      <c r="AB54" s="91"/>
      <c r="AC54" s="91"/>
      <c r="AD54" s="91"/>
      <c r="AE54" s="91"/>
      <c r="AF54" s="91"/>
      <c r="AG54" s="91"/>
      <c r="AH54" s="91"/>
      <c r="AI54" s="91"/>
      <c r="AJ54" s="91"/>
      <c r="AK54" s="91"/>
      <c r="AL54" s="91"/>
      <c r="AM54" s="91"/>
      <c r="AN54" s="91"/>
      <c r="AO54" s="91"/>
      <c r="AP54" s="91"/>
      <c r="AQ54" s="91"/>
      <c r="AR54" s="91"/>
      <c r="AS54" s="91"/>
      <c r="AT54" s="91"/>
      <c r="AU54" s="91"/>
      <c r="AV54" s="91"/>
      <c r="AW54" s="91"/>
      <c r="AX54" s="91"/>
      <c r="AY54" s="91"/>
      <c r="AZ54" s="91"/>
      <c r="BA54" s="91"/>
      <c r="BB54" s="91"/>
      <c r="BC54" s="91"/>
      <c r="BD54" s="91"/>
      <c r="BE54" s="91"/>
      <c r="BF54" s="91"/>
      <c r="BG54" s="91"/>
      <c r="BH54" s="91"/>
      <c r="BI54" s="91"/>
      <c r="BJ54" s="91"/>
      <c r="BK54" s="91"/>
      <c r="BL54" s="91"/>
      <c r="BM54" s="91"/>
      <c r="BN54" s="91"/>
      <c r="BO54" s="91"/>
      <c r="BP54" s="91"/>
      <c r="BQ54" s="91"/>
      <c r="BR54" s="91"/>
      <c r="BS54" s="91"/>
      <c r="BT54" s="91"/>
      <c r="BU54" s="91"/>
      <c r="BV54" s="91"/>
      <c r="BW54" s="91"/>
      <c r="BX54" s="91"/>
      <c r="BY54" s="91"/>
      <c r="BZ54" s="91"/>
      <c r="CA54" s="91"/>
      <c r="CB54" s="91"/>
      <c r="CC54" s="91"/>
      <c r="CD54" s="91"/>
      <c r="CE54" s="91"/>
      <c r="CF54" s="91"/>
      <c r="CG54" s="91"/>
      <c r="CH54" s="91"/>
      <c r="CI54" s="91"/>
      <c r="CJ54" s="91"/>
      <c r="CK54" s="91"/>
      <c r="CL54" s="91"/>
      <c r="CM54" s="91"/>
      <c r="CN54" s="91"/>
      <c r="CO54" s="91"/>
      <c r="CP54" s="91"/>
      <c r="CQ54" s="91"/>
      <c r="CR54" s="91"/>
      <c r="CS54" s="91"/>
      <c r="CT54" s="91"/>
      <c r="CU54" s="91"/>
      <c r="CV54" s="91"/>
      <c r="CW54" s="91"/>
      <c r="CX54" s="91"/>
      <c r="CY54" s="91"/>
      <c r="CZ54" s="91"/>
      <c r="DA54" s="91"/>
      <c r="DB54" s="91"/>
      <c r="DC54" s="91"/>
      <c r="DD54" s="91"/>
      <c r="DE54" s="91"/>
      <c r="DF54" s="91"/>
      <c r="DG54" s="91"/>
      <c r="DH54" s="91"/>
      <c r="DI54" s="91"/>
      <c r="DJ54" s="91"/>
      <c r="DK54" s="91"/>
      <c r="DL54" s="91"/>
      <c r="DM54" s="91"/>
      <c r="DN54" s="91"/>
      <c r="DO54" s="91"/>
      <c r="DP54" s="91"/>
      <c r="DQ54" s="91"/>
      <c r="DR54" s="91"/>
      <c r="DS54" s="91"/>
      <c r="DT54" s="91"/>
      <c r="DU54" s="91"/>
      <c r="DV54" s="91"/>
      <c r="DW54" s="91"/>
      <c r="DX54" s="91"/>
      <c r="DY54" s="91"/>
      <c r="DZ54" s="91"/>
      <c r="EA54" s="91"/>
      <c r="EB54" s="91"/>
      <c r="EC54" s="91"/>
      <c r="ED54" s="91"/>
      <c r="EE54" s="91"/>
      <c r="EF54" s="91"/>
      <c r="EG54" s="91"/>
      <c r="EH54" s="91"/>
      <c r="EI54" s="91"/>
      <c r="EJ54" s="91"/>
      <c r="EK54" s="91"/>
      <c r="EL54" s="91"/>
      <c r="EM54" s="91"/>
      <c r="EN54" s="91"/>
      <c r="EO54" s="91"/>
      <c r="EP54" s="91"/>
      <c r="EQ54" s="91"/>
      <c r="ER54" s="91"/>
      <c r="ES54" s="91"/>
      <c r="ET54" s="91"/>
      <c r="EU54" s="91"/>
      <c r="EV54" s="91"/>
      <c r="EW54" s="91"/>
      <c r="EX54" s="91"/>
      <c r="EY54" s="91"/>
      <c r="EZ54" s="91"/>
      <c r="FA54" s="91"/>
      <c r="FB54" s="91"/>
      <c r="FC54" s="91"/>
      <c r="FD54" s="91"/>
      <c r="FE54" s="91"/>
      <c r="FF54" s="91"/>
      <c r="FG54" s="91"/>
      <c r="FH54" s="91"/>
      <c r="FI54" s="91"/>
      <c r="FJ54" s="91"/>
      <c r="FK54" s="91"/>
      <c r="FL54" s="91"/>
      <c r="FM54" s="91"/>
      <c r="FN54" s="91"/>
      <c r="FO54" s="91"/>
      <c r="FP54" s="91"/>
      <c r="FQ54" s="91"/>
      <c r="FR54" s="91"/>
      <c r="FS54" s="91"/>
      <c r="FT54" s="91"/>
      <c r="FU54" s="91"/>
      <c r="FV54" s="91"/>
      <c r="FW54" s="91"/>
      <c r="FX54" s="91"/>
      <c r="FY54" s="91"/>
      <c r="FZ54" s="91"/>
      <c r="GA54" s="91"/>
      <c r="GB54" s="91"/>
      <c r="GC54" s="91"/>
      <c r="GD54" s="91"/>
      <c r="GE54" s="91"/>
      <c r="GF54" s="91"/>
      <c r="GG54" s="91"/>
      <c r="GH54" s="91"/>
      <c r="GI54" s="91"/>
      <c r="GJ54" s="91"/>
      <c r="GK54" s="91"/>
      <c r="GL54" s="91"/>
      <c r="GM54" s="91"/>
      <c r="GN54" s="91"/>
    </row>
    <row r="55" spans="1:196" ht="15" x14ac:dyDescent="0.25">
      <c r="A55" s="57">
        <v>14911560</v>
      </c>
      <c r="B55" s="145">
        <v>825490790054</v>
      </c>
      <c r="C55" s="151" t="s">
        <v>294</v>
      </c>
      <c r="D55" s="152">
        <v>59521</v>
      </c>
      <c r="E55" s="152" t="s">
        <v>334</v>
      </c>
      <c r="F55" s="57" t="s">
        <v>136</v>
      </c>
      <c r="G55" s="57">
        <v>30</v>
      </c>
      <c r="H55" s="57">
        <v>21</v>
      </c>
      <c r="I55" s="57" t="s">
        <v>132</v>
      </c>
      <c r="J55" s="150">
        <v>30</v>
      </c>
      <c r="K55" s="57">
        <v>20</v>
      </c>
      <c r="L55" s="57" t="s">
        <v>140</v>
      </c>
      <c r="M55" s="57">
        <v>28</v>
      </c>
      <c r="N55" s="57">
        <v>21</v>
      </c>
      <c r="O55" s="57" t="s">
        <v>144</v>
      </c>
      <c r="P55" s="63">
        <v>30</v>
      </c>
      <c r="Q55" s="64">
        <v>23</v>
      </c>
      <c r="R55" s="65" t="s">
        <v>209</v>
      </c>
      <c r="S55" s="66">
        <v>38</v>
      </c>
      <c r="T55" s="67">
        <v>21</v>
      </c>
      <c r="U55" s="67" t="s">
        <v>214</v>
      </c>
      <c r="V55" s="57">
        <v>40</v>
      </c>
      <c r="W55" s="57">
        <v>21</v>
      </c>
      <c r="AA55" s="90"/>
      <c r="AB55" s="91"/>
      <c r="AC55" s="91"/>
      <c r="AD55" s="91"/>
      <c r="AE55" s="91"/>
      <c r="AF55" s="91"/>
      <c r="AG55" s="91"/>
      <c r="AH55" s="91"/>
      <c r="AI55" s="91"/>
      <c r="AJ55" s="91"/>
      <c r="AK55" s="91"/>
      <c r="AL55" s="91"/>
      <c r="AM55" s="91"/>
      <c r="AN55" s="91"/>
      <c r="AO55" s="91"/>
      <c r="AP55" s="91"/>
      <c r="AQ55" s="91"/>
      <c r="AR55" s="91"/>
      <c r="AS55" s="91"/>
      <c r="AT55" s="91"/>
      <c r="AU55" s="91"/>
      <c r="AV55" s="91"/>
      <c r="AW55" s="91"/>
      <c r="AX55" s="91"/>
      <c r="AY55" s="91"/>
      <c r="AZ55" s="91"/>
      <c r="BA55" s="91"/>
      <c r="BB55" s="91"/>
      <c r="BC55" s="91"/>
      <c r="BD55" s="91"/>
      <c r="BE55" s="91"/>
      <c r="BF55" s="91"/>
      <c r="BG55" s="91"/>
      <c r="BH55" s="91"/>
      <c r="BI55" s="91"/>
      <c r="BJ55" s="91"/>
      <c r="BK55" s="91"/>
      <c r="BL55" s="91"/>
      <c r="BM55" s="91"/>
      <c r="BN55" s="91"/>
      <c r="BO55" s="91"/>
      <c r="BP55" s="91"/>
      <c r="BQ55" s="91"/>
      <c r="BR55" s="91"/>
      <c r="BS55" s="91"/>
      <c r="BT55" s="91"/>
      <c r="BU55" s="91"/>
      <c r="BV55" s="91"/>
      <c r="BW55" s="91"/>
      <c r="BX55" s="91"/>
      <c r="BY55" s="91"/>
      <c r="BZ55" s="91"/>
      <c r="CA55" s="91"/>
      <c r="CB55" s="91"/>
      <c r="CC55" s="91"/>
      <c r="CD55" s="91"/>
      <c r="CE55" s="91"/>
      <c r="CF55" s="91"/>
      <c r="CG55" s="91"/>
      <c r="CH55" s="91"/>
      <c r="CI55" s="91"/>
      <c r="CJ55" s="91"/>
      <c r="CK55" s="91"/>
      <c r="CL55" s="91"/>
      <c r="CM55" s="91"/>
      <c r="CN55" s="91"/>
      <c r="CO55" s="91"/>
      <c r="CP55" s="91"/>
      <c r="CQ55" s="91"/>
      <c r="CR55" s="91"/>
      <c r="CS55" s="91"/>
      <c r="CT55" s="91"/>
      <c r="CU55" s="91"/>
      <c r="CV55" s="91"/>
      <c r="CW55" s="91"/>
      <c r="CX55" s="91"/>
      <c r="CY55" s="91"/>
      <c r="CZ55" s="91"/>
      <c r="DA55" s="91"/>
      <c r="DB55" s="91"/>
      <c r="DC55" s="91"/>
      <c r="DD55" s="91"/>
      <c r="DE55" s="91"/>
      <c r="DF55" s="91"/>
      <c r="DG55" s="91"/>
      <c r="DH55" s="91"/>
      <c r="DI55" s="91"/>
      <c r="DJ55" s="91"/>
      <c r="DK55" s="91"/>
      <c r="DL55" s="91"/>
      <c r="DM55" s="91"/>
      <c r="DN55" s="91"/>
      <c r="DO55" s="91"/>
      <c r="DP55" s="91"/>
      <c r="DQ55" s="91"/>
      <c r="DR55" s="91"/>
      <c r="DS55" s="91"/>
      <c r="DT55" s="91"/>
      <c r="DU55" s="91"/>
      <c r="DV55" s="91"/>
      <c r="DW55" s="91"/>
      <c r="DX55" s="91"/>
      <c r="DY55" s="91"/>
      <c r="DZ55" s="91"/>
      <c r="EA55" s="91"/>
      <c r="EB55" s="91"/>
      <c r="EC55" s="91"/>
      <c r="ED55" s="91"/>
      <c r="EE55" s="91"/>
      <c r="EF55" s="91"/>
      <c r="EG55" s="91"/>
      <c r="EH55" s="91"/>
      <c r="EI55" s="91"/>
      <c r="EJ55" s="91"/>
      <c r="EK55" s="91"/>
      <c r="EL55" s="91"/>
      <c r="EM55" s="91"/>
      <c r="EN55" s="91"/>
      <c r="EO55" s="91"/>
      <c r="EP55" s="91"/>
      <c r="EQ55" s="91"/>
      <c r="ER55" s="91"/>
      <c r="ES55" s="91"/>
      <c r="ET55" s="91"/>
      <c r="EU55" s="91"/>
      <c r="EV55" s="91"/>
      <c r="EW55" s="91"/>
      <c r="EX55" s="91"/>
      <c r="EY55" s="91"/>
      <c r="EZ55" s="91"/>
      <c r="FA55" s="91"/>
      <c r="FB55" s="91"/>
      <c r="FC55" s="91"/>
      <c r="FD55" s="91"/>
      <c r="FE55" s="91"/>
      <c r="FF55" s="91"/>
      <c r="FG55" s="91"/>
      <c r="FH55" s="91"/>
      <c r="FI55" s="91"/>
      <c r="FJ55" s="91"/>
      <c r="FK55" s="91"/>
      <c r="FL55" s="91"/>
      <c r="FM55" s="91"/>
      <c r="FN55" s="91"/>
      <c r="FO55" s="91"/>
      <c r="FP55" s="91"/>
      <c r="FQ55" s="91"/>
      <c r="FR55" s="91"/>
      <c r="FS55" s="91"/>
      <c r="FT55" s="91"/>
      <c r="FU55" s="91"/>
      <c r="FV55" s="91"/>
      <c r="FW55" s="91"/>
      <c r="FX55" s="91"/>
      <c r="FY55" s="91"/>
      <c r="FZ55" s="91"/>
      <c r="GA55" s="91"/>
      <c r="GB55" s="91"/>
      <c r="GC55" s="91"/>
      <c r="GD55" s="91"/>
      <c r="GE55" s="91"/>
      <c r="GF55" s="91"/>
      <c r="GG55" s="91"/>
      <c r="GH55" s="91"/>
      <c r="GI55" s="91"/>
      <c r="GJ55" s="91"/>
      <c r="GK55" s="91"/>
      <c r="GL55" s="91"/>
      <c r="GM55" s="91"/>
      <c r="GN55" s="91"/>
    </row>
    <row r="56" spans="1:196" ht="15" x14ac:dyDescent="0.25">
      <c r="A56" s="57">
        <v>14911554</v>
      </c>
      <c r="B56" s="145">
        <v>825490790054</v>
      </c>
      <c r="C56" s="151" t="s">
        <v>335</v>
      </c>
      <c r="D56" s="152">
        <v>58750</v>
      </c>
      <c r="E56" s="154">
        <v>38034</v>
      </c>
      <c r="F56" s="57" t="s">
        <v>136</v>
      </c>
      <c r="G56" s="57">
        <v>28</v>
      </c>
      <c r="H56" s="57">
        <v>21</v>
      </c>
      <c r="I56" s="57" t="s">
        <v>132</v>
      </c>
      <c r="J56" s="150">
        <v>29</v>
      </c>
      <c r="K56" s="57">
        <v>21</v>
      </c>
      <c r="L56" s="57" t="s">
        <v>140</v>
      </c>
      <c r="M56" s="57">
        <v>31</v>
      </c>
      <c r="N56" s="57">
        <v>20</v>
      </c>
      <c r="O56" s="57" t="s">
        <v>145</v>
      </c>
      <c r="P56" s="63">
        <v>33</v>
      </c>
      <c r="Q56" s="64">
        <v>20</v>
      </c>
      <c r="R56" s="65" t="s">
        <v>207</v>
      </c>
      <c r="S56" s="66">
        <v>34</v>
      </c>
      <c r="T56" s="67">
        <v>20</v>
      </c>
      <c r="U56" s="67" t="s">
        <v>217</v>
      </c>
      <c r="V56" s="57">
        <v>30</v>
      </c>
      <c r="W56" s="57">
        <v>21</v>
      </c>
      <c r="AA56" s="90"/>
      <c r="AB56" s="91"/>
      <c r="AC56" s="91"/>
      <c r="AD56" s="91"/>
      <c r="AE56" s="91"/>
      <c r="AF56" s="91"/>
      <c r="AG56" s="91"/>
      <c r="AH56" s="91"/>
      <c r="AI56" s="91"/>
      <c r="AJ56" s="91"/>
      <c r="AK56" s="91"/>
      <c r="AL56" s="91"/>
      <c r="AM56" s="91"/>
      <c r="AN56" s="91"/>
      <c r="AO56" s="91"/>
      <c r="AP56" s="91"/>
      <c r="AQ56" s="91"/>
      <c r="AR56" s="91"/>
      <c r="AS56" s="91"/>
      <c r="AT56" s="91"/>
      <c r="AU56" s="91"/>
      <c r="AV56" s="91"/>
      <c r="AW56" s="91"/>
      <c r="AX56" s="91"/>
      <c r="AY56" s="91"/>
      <c r="AZ56" s="91"/>
      <c r="BA56" s="91"/>
      <c r="BB56" s="91"/>
      <c r="BC56" s="91"/>
      <c r="BD56" s="91"/>
      <c r="BE56" s="91"/>
      <c r="BF56" s="91"/>
      <c r="BG56" s="91"/>
      <c r="BH56" s="91"/>
      <c r="BI56" s="91"/>
      <c r="BJ56" s="91"/>
      <c r="BK56" s="91"/>
      <c r="BL56" s="91"/>
      <c r="BM56" s="91"/>
      <c r="BN56" s="91"/>
      <c r="BO56" s="91"/>
      <c r="BP56" s="91"/>
      <c r="BQ56" s="91"/>
      <c r="BR56" s="91"/>
      <c r="BS56" s="91"/>
      <c r="BT56" s="91"/>
      <c r="BU56" s="91"/>
      <c r="BV56" s="91"/>
      <c r="BW56" s="91"/>
      <c r="BX56" s="91"/>
      <c r="BY56" s="91"/>
      <c r="BZ56" s="91"/>
      <c r="CA56" s="91"/>
      <c r="CB56" s="91"/>
      <c r="CC56" s="91"/>
      <c r="CD56" s="91"/>
      <c r="CE56" s="91"/>
      <c r="CF56" s="91"/>
      <c r="CG56" s="91"/>
      <c r="CH56" s="91"/>
      <c r="CI56" s="91"/>
      <c r="CJ56" s="91"/>
      <c r="CK56" s="91"/>
      <c r="CL56" s="91"/>
      <c r="CM56" s="91"/>
      <c r="CN56" s="91"/>
      <c r="CO56" s="91"/>
      <c r="CP56" s="91"/>
      <c r="CQ56" s="91"/>
      <c r="CR56" s="91"/>
      <c r="CS56" s="91"/>
      <c r="CT56" s="91"/>
      <c r="CU56" s="91"/>
      <c r="CV56" s="91"/>
      <c r="CW56" s="91"/>
      <c r="CX56" s="91"/>
      <c r="CY56" s="91"/>
      <c r="CZ56" s="91"/>
      <c r="DA56" s="91"/>
      <c r="DB56" s="91"/>
      <c r="DC56" s="91"/>
      <c r="DD56" s="91"/>
      <c r="DE56" s="91"/>
      <c r="DF56" s="91"/>
      <c r="DG56" s="91"/>
      <c r="DH56" s="91"/>
      <c r="DI56" s="91"/>
      <c r="DJ56" s="91"/>
      <c r="DK56" s="91"/>
      <c r="DL56" s="91"/>
      <c r="DM56" s="91"/>
      <c r="DN56" s="91"/>
      <c r="DO56" s="91"/>
      <c r="DP56" s="91"/>
      <c r="DQ56" s="91"/>
      <c r="DR56" s="91"/>
      <c r="DS56" s="91"/>
      <c r="DT56" s="91"/>
      <c r="DU56" s="91"/>
      <c r="DV56" s="91"/>
      <c r="DW56" s="91"/>
      <c r="DX56" s="91"/>
      <c r="DY56" s="91"/>
      <c r="DZ56" s="91"/>
      <c r="EA56" s="91"/>
      <c r="EB56" s="91"/>
      <c r="EC56" s="91"/>
      <c r="ED56" s="91"/>
      <c r="EE56" s="91"/>
      <c r="EF56" s="91"/>
      <c r="EG56" s="91"/>
      <c r="EH56" s="91"/>
      <c r="EI56" s="91"/>
      <c r="EJ56" s="91"/>
      <c r="EK56" s="91"/>
      <c r="EL56" s="91"/>
      <c r="EM56" s="91"/>
      <c r="EN56" s="91"/>
      <c r="EO56" s="91"/>
      <c r="EP56" s="91"/>
      <c r="EQ56" s="91"/>
      <c r="ER56" s="91"/>
      <c r="ES56" s="91"/>
      <c r="ET56" s="91"/>
      <c r="EU56" s="91"/>
      <c r="EV56" s="91"/>
      <c r="EW56" s="91"/>
      <c r="EX56" s="91"/>
      <c r="EY56" s="91"/>
      <c r="EZ56" s="91"/>
      <c r="FA56" s="91"/>
      <c r="FB56" s="91"/>
      <c r="FC56" s="91"/>
      <c r="FD56" s="91"/>
      <c r="FE56" s="91"/>
      <c r="FF56" s="91"/>
      <c r="FG56" s="91"/>
      <c r="FH56" s="91"/>
      <c r="FI56" s="91"/>
      <c r="FJ56" s="91"/>
      <c r="FK56" s="91"/>
      <c r="FL56" s="91"/>
      <c r="FM56" s="91"/>
      <c r="FN56" s="91"/>
      <c r="FO56" s="91"/>
      <c r="FP56" s="91"/>
      <c r="FQ56" s="91"/>
      <c r="FR56" s="91"/>
      <c r="FS56" s="91"/>
      <c r="FT56" s="91"/>
      <c r="FU56" s="91"/>
      <c r="FV56" s="91"/>
      <c r="FW56" s="91"/>
      <c r="FX56" s="91"/>
      <c r="FY56" s="91"/>
      <c r="FZ56" s="91"/>
      <c r="GA56" s="91"/>
      <c r="GB56" s="91"/>
      <c r="GC56" s="91"/>
      <c r="GD56" s="91"/>
      <c r="GE56" s="91"/>
      <c r="GF56" s="91"/>
      <c r="GG56" s="91"/>
      <c r="GH56" s="91"/>
      <c r="GI56" s="91"/>
      <c r="GJ56" s="91"/>
      <c r="GK56" s="91"/>
      <c r="GL56" s="91"/>
      <c r="GM56" s="91"/>
      <c r="GN56" s="91"/>
    </row>
    <row r="57" spans="1:196" ht="15" x14ac:dyDescent="0.25">
      <c r="C57" s="151"/>
      <c r="E57" s="154"/>
      <c r="J57" s="150"/>
      <c r="S57" s="66">
        <v>0</v>
      </c>
      <c r="T57" s="67"/>
      <c r="U57" s="67"/>
      <c r="AA57" s="90"/>
      <c r="AB57" s="91"/>
      <c r="AC57" s="91"/>
      <c r="AD57" s="91"/>
      <c r="AE57" s="91"/>
      <c r="AF57" s="91"/>
      <c r="AG57" s="91"/>
      <c r="AH57" s="91"/>
      <c r="AI57" s="91"/>
      <c r="AJ57" s="91"/>
      <c r="AK57" s="91"/>
      <c r="AL57" s="91"/>
      <c r="AM57" s="91"/>
      <c r="AN57" s="91"/>
      <c r="AO57" s="91"/>
      <c r="AP57" s="91"/>
      <c r="AQ57" s="91"/>
      <c r="AR57" s="91"/>
      <c r="AS57" s="91"/>
      <c r="AT57" s="91"/>
      <c r="AU57" s="91"/>
      <c r="AV57" s="91"/>
      <c r="AW57" s="91"/>
      <c r="AX57" s="91"/>
      <c r="AY57" s="91"/>
      <c r="AZ57" s="91"/>
      <c r="BA57" s="91"/>
      <c r="BB57" s="91"/>
      <c r="BC57" s="91"/>
      <c r="BD57" s="91"/>
      <c r="BE57" s="91"/>
      <c r="BF57" s="91"/>
      <c r="BG57" s="91"/>
      <c r="BH57" s="91"/>
      <c r="BI57" s="91"/>
      <c r="BJ57" s="91"/>
      <c r="BK57" s="91"/>
      <c r="BL57" s="91"/>
      <c r="BM57" s="91"/>
      <c r="BN57" s="91"/>
      <c r="BO57" s="91"/>
      <c r="BP57" s="91"/>
      <c r="BQ57" s="91"/>
      <c r="BR57" s="91"/>
      <c r="BS57" s="91"/>
      <c r="BT57" s="91"/>
      <c r="BU57" s="91"/>
      <c r="BV57" s="91"/>
      <c r="BW57" s="91"/>
      <c r="BX57" s="91"/>
      <c r="BY57" s="91"/>
      <c r="BZ57" s="91"/>
      <c r="CA57" s="91"/>
      <c r="CB57" s="91"/>
      <c r="CC57" s="91"/>
      <c r="CD57" s="91"/>
      <c r="CE57" s="91"/>
      <c r="CF57" s="91"/>
      <c r="CG57" s="91"/>
      <c r="CH57" s="91"/>
      <c r="CI57" s="91"/>
      <c r="CJ57" s="91"/>
      <c r="CK57" s="91"/>
      <c r="CL57" s="91"/>
      <c r="CM57" s="91"/>
      <c r="CN57" s="91"/>
      <c r="CO57" s="91"/>
      <c r="CP57" s="91"/>
      <c r="CQ57" s="91"/>
      <c r="CR57" s="91"/>
      <c r="CS57" s="91"/>
      <c r="CT57" s="91"/>
      <c r="CU57" s="91"/>
      <c r="CV57" s="91"/>
      <c r="CW57" s="91"/>
      <c r="CX57" s="91"/>
      <c r="CY57" s="91"/>
      <c r="CZ57" s="91"/>
      <c r="DA57" s="91"/>
      <c r="DB57" s="91"/>
      <c r="DC57" s="91"/>
      <c r="DD57" s="91"/>
      <c r="DE57" s="91"/>
      <c r="DF57" s="91"/>
      <c r="DG57" s="91"/>
      <c r="DH57" s="91"/>
      <c r="DI57" s="91"/>
      <c r="DJ57" s="91"/>
      <c r="DK57" s="91"/>
      <c r="DL57" s="91"/>
      <c r="DM57" s="91"/>
      <c r="DN57" s="91"/>
      <c r="DO57" s="91"/>
      <c r="DP57" s="91"/>
      <c r="DQ57" s="91"/>
      <c r="DR57" s="91"/>
      <c r="DS57" s="91"/>
      <c r="DT57" s="91"/>
      <c r="DU57" s="91"/>
      <c r="DV57" s="91"/>
      <c r="DW57" s="91"/>
      <c r="DX57" s="91"/>
      <c r="DY57" s="91"/>
      <c r="DZ57" s="91"/>
      <c r="EA57" s="91"/>
      <c r="EB57" s="91"/>
      <c r="EC57" s="91"/>
      <c r="ED57" s="91"/>
      <c r="EE57" s="91"/>
      <c r="EF57" s="91"/>
      <c r="EG57" s="91"/>
      <c r="EH57" s="91"/>
      <c r="EI57" s="91"/>
      <c r="EJ57" s="91"/>
      <c r="EK57" s="91"/>
      <c r="EL57" s="91"/>
      <c r="EM57" s="91"/>
      <c r="EN57" s="91"/>
      <c r="EO57" s="91"/>
      <c r="EP57" s="91"/>
      <c r="EQ57" s="91"/>
      <c r="ER57" s="91"/>
      <c r="ES57" s="91"/>
      <c r="ET57" s="91"/>
      <c r="EU57" s="91"/>
      <c r="EV57" s="91"/>
      <c r="EW57" s="91"/>
      <c r="EX57" s="91"/>
      <c r="EY57" s="91"/>
      <c r="EZ57" s="91"/>
      <c r="FA57" s="91"/>
      <c r="FB57" s="91"/>
      <c r="FC57" s="91"/>
      <c r="FD57" s="91"/>
      <c r="FE57" s="91"/>
      <c r="FF57" s="91"/>
      <c r="FG57" s="91"/>
      <c r="FH57" s="91"/>
      <c r="FI57" s="91"/>
      <c r="FJ57" s="91"/>
      <c r="FK57" s="91"/>
      <c r="FL57" s="91"/>
      <c r="FM57" s="91"/>
      <c r="FN57" s="91"/>
      <c r="FO57" s="91"/>
      <c r="FP57" s="91"/>
      <c r="FQ57" s="91"/>
      <c r="FR57" s="91"/>
      <c r="FS57" s="91"/>
      <c r="FT57" s="91"/>
      <c r="FU57" s="91"/>
      <c r="FV57" s="91"/>
      <c r="FW57" s="91"/>
      <c r="FX57" s="91"/>
      <c r="FY57" s="91"/>
      <c r="FZ57" s="91"/>
      <c r="GA57" s="91"/>
      <c r="GB57" s="91"/>
      <c r="GC57" s="91"/>
      <c r="GD57" s="91"/>
      <c r="GE57" s="91"/>
      <c r="GF57" s="91"/>
      <c r="GG57" s="91"/>
      <c r="GH57" s="91"/>
      <c r="GI57" s="91"/>
      <c r="GJ57" s="91"/>
      <c r="GK57" s="91"/>
      <c r="GL57" s="91"/>
      <c r="GM57" s="91"/>
      <c r="GN57" s="91"/>
    </row>
    <row r="58" spans="1:196" ht="15" x14ac:dyDescent="0.25">
      <c r="C58" s="151"/>
      <c r="E58" s="154"/>
      <c r="J58" s="150"/>
      <c r="S58" s="66">
        <v>0</v>
      </c>
      <c r="T58" s="67"/>
      <c r="U58" s="67"/>
      <c r="AA58" s="90"/>
      <c r="AB58" s="91"/>
      <c r="AC58" s="91"/>
      <c r="AD58" s="91"/>
      <c r="AE58" s="91"/>
      <c r="AF58" s="91"/>
      <c r="AG58" s="91"/>
      <c r="AH58" s="91"/>
      <c r="AI58" s="91"/>
      <c r="AJ58" s="91"/>
      <c r="AK58" s="91"/>
      <c r="AL58" s="91"/>
      <c r="AM58" s="91"/>
      <c r="AN58" s="91"/>
      <c r="AO58" s="91"/>
      <c r="AP58" s="91"/>
      <c r="AQ58" s="91"/>
      <c r="AR58" s="91"/>
      <c r="AS58" s="91"/>
      <c r="AT58" s="91"/>
      <c r="AU58" s="91"/>
      <c r="AV58" s="91"/>
      <c r="AW58" s="91"/>
      <c r="AX58" s="91"/>
      <c r="AY58" s="91"/>
      <c r="AZ58" s="91"/>
      <c r="BA58" s="91"/>
      <c r="BB58" s="91"/>
      <c r="BC58" s="91"/>
      <c r="BD58" s="91"/>
      <c r="BE58" s="91"/>
      <c r="BF58" s="91"/>
      <c r="BG58" s="91"/>
      <c r="BH58" s="91"/>
      <c r="BI58" s="91"/>
      <c r="BJ58" s="91"/>
      <c r="BK58" s="91"/>
      <c r="BL58" s="91"/>
      <c r="BM58" s="91"/>
      <c r="BN58" s="91"/>
      <c r="BO58" s="91"/>
      <c r="BP58" s="91"/>
      <c r="BQ58" s="91"/>
      <c r="BR58" s="91"/>
      <c r="BS58" s="91"/>
      <c r="BT58" s="91"/>
      <c r="BU58" s="91"/>
      <c r="BV58" s="91"/>
      <c r="BW58" s="91"/>
      <c r="BX58" s="91"/>
      <c r="BY58" s="91"/>
      <c r="BZ58" s="91"/>
      <c r="CA58" s="91"/>
      <c r="CB58" s="91"/>
      <c r="CC58" s="91"/>
      <c r="CD58" s="91"/>
      <c r="CE58" s="91"/>
      <c r="CF58" s="91"/>
      <c r="CG58" s="91"/>
      <c r="CH58" s="91"/>
      <c r="CI58" s="91"/>
      <c r="CJ58" s="91"/>
      <c r="CK58" s="91"/>
      <c r="CL58" s="91"/>
      <c r="CM58" s="91"/>
      <c r="CN58" s="91"/>
      <c r="CO58" s="91"/>
      <c r="CP58" s="91"/>
      <c r="CQ58" s="91"/>
      <c r="CR58" s="91"/>
      <c r="CS58" s="91"/>
      <c r="CT58" s="91"/>
      <c r="CU58" s="91"/>
      <c r="CV58" s="91"/>
      <c r="CW58" s="91"/>
      <c r="CX58" s="91"/>
      <c r="CY58" s="91"/>
      <c r="CZ58" s="91"/>
      <c r="DA58" s="91"/>
      <c r="DB58" s="91"/>
      <c r="DC58" s="91"/>
      <c r="DD58" s="91"/>
      <c r="DE58" s="91"/>
      <c r="DF58" s="91"/>
      <c r="DG58" s="91"/>
      <c r="DH58" s="91"/>
      <c r="DI58" s="91"/>
      <c r="DJ58" s="91"/>
      <c r="DK58" s="91"/>
      <c r="DL58" s="91"/>
      <c r="DM58" s="91"/>
      <c r="DN58" s="91"/>
      <c r="DO58" s="91"/>
      <c r="DP58" s="91"/>
      <c r="DQ58" s="91"/>
      <c r="DR58" s="91"/>
      <c r="DS58" s="91"/>
      <c r="DT58" s="91"/>
      <c r="DU58" s="91"/>
      <c r="DV58" s="91"/>
      <c r="DW58" s="91"/>
      <c r="DX58" s="91"/>
      <c r="DY58" s="91"/>
      <c r="DZ58" s="91"/>
      <c r="EA58" s="91"/>
      <c r="EB58" s="91"/>
      <c r="EC58" s="91"/>
      <c r="ED58" s="91"/>
      <c r="EE58" s="91"/>
      <c r="EF58" s="91"/>
      <c r="EG58" s="91"/>
      <c r="EH58" s="91"/>
      <c r="EI58" s="91"/>
      <c r="EJ58" s="91"/>
      <c r="EK58" s="91"/>
      <c r="EL58" s="91"/>
      <c r="EM58" s="91"/>
      <c r="EN58" s="91"/>
      <c r="EO58" s="91"/>
      <c r="EP58" s="91"/>
      <c r="EQ58" s="91"/>
      <c r="ER58" s="91"/>
      <c r="ES58" s="91"/>
      <c r="ET58" s="91"/>
      <c r="EU58" s="91"/>
      <c r="EV58" s="91"/>
      <c r="EW58" s="91"/>
      <c r="EX58" s="91"/>
      <c r="EY58" s="91"/>
      <c r="EZ58" s="91"/>
      <c r="FA58" s="91"/>
      <c r="FB58" s="91"/>
      <c r="FC58" s="91"/>
      <c r="FD58" s="91"/>
      <c r="FE58" s="91"/>
      <c r="FF58" s="91"/>
      <c r="FG58" s="91"/>
      <c r="FH58" s="91"/>
      <c r="FI58" s="91"/>
      <c r="FJ58" s="91"/>
      <c r="FK58" s="91"/>
      <c r="FL58" s="91"/>
      <c r="FM58" s="91"/>
      <c r="FN58" s="91"/>
      <c r="FO58" s="91"/>
      <c r="FP58" s="91"/>
      <c r="FQ58" s="91"/>
      <c r="FR58" s="91"/>
      <c r="FS58" s="91"/>
      <c r="FT58" s="91"/>
      <c r="FU58" s="91"/>
      <c r="FV58" s="91"/>
      <c r="FW58" s="91"/>
      <c r="FX58" s="91"/>
      <c r="FY58" s="91"/>
      <c r="FZ58" s="91"/>
      <c r="GA58" s="91"/>
      <c r="GB58" s="91"/>
      <c r="GC58" s="91"/>
      <c r="GD58" s="91"/>
      <c r="GE58" s="91"/>
      <c r="GF58" s="91"/>
      <c r="GG58" s="91"/>
      <c r="GH58" s="91"/>
      <c r="GI58" s="91"/>
      <c r="GJ58" s="91"/>
      <c r="GK58" s="91"/>
      <c r="GL58" s="91"/>
      <c r="GM58" s="91"/>
      <c r="GN58" s="91"/>
    </row>
    <row r="59" spans="1:196" ht="15" x14ac:dyDescent="0.25">
      <c r="C59" s="151"/>
      <c r="E59" s="154"/>
      <c r="J59" s="150"/>
      <c r="S59" s="66">
        <v>0</v>
      </c>
      <c r="T59" s="67"/>
      <c r="U59" s="67"/>
      <c r="AA59" s="90"/>
      <c r="AB59" s="91"/>
      <c r="AC59" s="91"/>
      <c r="AD59" s="91"/>
      <c r="AE59" s="91"/>
      <c r="AF59" s="91"/>
      <c r="AG59" s="91"/>
      <c r="AH59" s="91"/>
      <c r="AI59" s="91"/>
      <c r="AJ59" s="91"/>
      <c r="AK59" s="91"/>
      <c r="AL59" s="91"/>
      <c r="AM59" s="91"/>
      <c r="AN59" s="91"/>
      <c r="AO59" s="91"/>
      <c r="AP59" s="91"/>
      <c r="AQ59" s="91"/>
      <c r="AR59" s="91"/>
      <c r="AS59" s="91"/>
      <c r="AT59" s="91"/>
      <c r="AU59" s="91"/>
      <c r="AV59" s="91"/>
      <c r="AW59" s="91"/>
      <c r="AX59" s="91"/>
      <c r="AY59" s="91"/>
      <c r="AZ59" s="91"/>
      <c r="BA59" s="91"/>
      <c r="BB59" s="91"/>
      <c r="BC59" s="91"/>
      <c r="BD59" s="91"/>
      <c r="BE59" s="91"/>
      <c r="BF59" s="91"/>
      <c r="BG59" s="91"/>
      <c r="BH59" s="91"/>
      <c r="BI59" s="91"/>
      <c r="BJ59" s="91"/>
      <c r="BK59" s="91"/>
      <c r="BL59" s="91"/>
      <c r="BM59" s="91"/>
      <c r="BN59" s="91"/>
      <c r="BO59" s="91"/>
      <c r="BP59" s="91"/>
      <c r="BQ59" s="91"/>
      <c r="BR59" s="91"/>
      <c r="BS59" s="91"/>
      <c r="BT59" s="91"/>
      <c r="BU59" s="91"/>
      <c r="BV59" s="91"/>
      <c r="BW59" s="91"/>
      <c r="BX59" s="91"/>
      <c r="BY59" s="91"/>
      <c r="BZ59" s="91"/>
      <c r="CA59" s="91"/>
      <c r="CB59" s="91"/>
      <c r="CC59" s="91"/>
      <c r="CD59" s="91"/>
      <c r="CE59" s="91"/>
      <c r="CF59" s="91"/>
      <c r="CG59" s="91"/>
      <c r="CH59" s="91"/>
      <c r="CI59" s="91"/>
      <c r="CJ59" s="91"/>
      <c r="CK59" s="91"/>
      <c r="CL59" s="91"/>
      <c r="CM59" s="91"/>
      <c r="CN59" s="91"/>
      <c r="CO59" s="91"/>
      <c r="CP59" s="91"/>
      <c r="CQ59" s="91"/>
      <c r="CR59" s="91"/>
      <c r="CS59" s="91"/>
      <c r="CT59" s="91"/>
      <c r="CU59" s="91"/>
      <c r="CV59" s="91"/>
      <c r="CW59" s="91"/>
      <c r="CX59" s="91"/>
      <c r="CY59" s="91"/>
      <c r="CZ59" s="91"/>
      <c r="DA59" s="91"/>
      <c r="DB59" s="91"/>
      <c r="DC59" s="91"/>
      <c r="DD59" s="91"/>
      <c r="DE59" s="91"/>
      <c r="DF59" s="91"/>
      <c r="DG59" s="91"/>
      <c r="DH59" s="91"/>
      <c r="DI59" s="91"/>
      <c r="DJ59" s="91"/>
      <c r="DK59" s="91"/>
      <c r="DL59" s="91"/>
      <c r="DM59" s="91"/>
      <c r="DN59" s="91"/>
      <c r="DO59" s="91"/>
      <c r="DP59" s="91"/>
      <c r="DQ59" s="91"/>
      <c r="DR59" s="91"/>
      <c r="DS59" s="91"/>
      <c r="DT59" s="91"/>
      <c r="DU59" s="91"/>
      <c r="DV59" s="91"/>
      <c r="DW59" s="91"/>
      <c r="DX59" s="91"/>
      <c r="DY59" s="91"/>
      <c r="DZ59" s="91"/>
      <c r="EA59" s="91"/>
      <c r="EB59" s="91"/>
      <c r="EC59" s="91"/>
      <c r="ED59" s="91"/>
      <c r="EE59" s="91"/>
      <c r="EF59" s="91"/>
      <c r="EG59" s="91"/>
      <c r="EH59" s="91"/>
      <c r="EI59" s="91"/>
      <c r="EJ59" s="91"/>
      <c r="EK59" s="91"/>
      <c r="EL59" s="91"/>
      <c r="EM59" s="91"/>
      <c r="EN59" s="91"/>
      <c r="EO59" s="91"/>
      <c r="EP59" s="91"/>
      <c r="EQ59" s="91"/>
      <c r="ER59" s="91"/>
      <c r="ES59" s="91"/>
      <c r="ET59" s="91"/>
      <c r="EU59" s="91"/>
      <c r="EV59" s="91"/>
      <c r="EW59" s="91"/>
      <c r="EX59" s="91"/>
      <c r="EY59" s="91"/>
      <c r="EZ59" s="91"/>
      <c r="FA59" s="91"/>
      <c r="FB59" s="91"/>
      <c r="FC59" s="91"/>
      <c r="FD59" s="91"/>
      <c r="FE59" s="91"/>
      <c r="FF59" s="91"/>
      <c r="FG59" s="91"/>
      <c r="FH59" s="91"/>
      <c r="FI59" s="91"/>
      <c r="FJ59" s="91"/>
      <c r="FK59" s="91"/>
      <c r="FL59" s="91"/>
      <c r="FM59" s="91"/>
      <c r="FN59" s="91"/>
      <c r="FO59" s="91"/>
      <c r="FP59" s="91"/>
      <c r="FQ59" s="91"/>
      <c r="FR59" s="91"/>
      <c r="FS59" s="91"/>
      <c r="FT59" s="91"/>
      <c r="FU59" s="91"/>
      <c r="FV59" s="91"/>
      <c r="FW59" s="91"/>
      <c r="FX59" s="91"/>
      <c r="FY59" s="91"/>
      <c r="FZ59" s="91"/>
      <c r="GA59" s="91"/>
      <c r="GB59" s="91"/>
      <c r="GC59" s="91"/>
      <c r="GD59" s="91"/>
      <c r="GE59" s="91"/>
      <c r="GF59" s="91"/>
      <c r="GG59" s="91"/>
      <c r="GH59" s="91"/>
      <c r="GI59" s="91"/>
      <c r="GJ59" s="91"/>
      <c r="GK59" s="91"/>
      <c r="GL59" s="91"/>
      <c r="GM59" s="91"/>
      <c r="GN59" s="91"/>
    </row>
    <row r="60" spans="1:196" ht="15" x14ac:dyDescent="0.25">
      <c r="E60" s="154"/>
      <c r="J60" s="150"/>
      <c r="S60" s="66">
        <v>0</v>
      </c>
      <c r="T60" s="67"/>
      <c r="U60" s="67"/>
      <c r="AA60" s="90"/>
      <c r="AB60" s="91"/>
      <c r="AC60" s="91"/>
      <c r="AD60" s="91"/>
      <c r="AE60" s="91"/>
      <c r="AF60" s="91"/>
      <c r="AG60" s="91"/>
      <c r="AH60" s="91"/>
      <c r="AI60" s="91"/>
      <c r="AJ60" s="91"/>
      <c r="AK60" s="91"/>
      <c r="AL60" s="91"/>
      <c r="AM60" s="91"/>
      <c r="AN60" s="91"/>
      <c r="AO60" s="91"/>
      <c r="AP60" s="91"/>
      <c r="AQ60" s="91"/>
      <c r="AR60" s="91"/>
      <c r="AS60" s="91"/>
      <c r="AT60" s="91"/>
      <c r="AU60" s="91"/>
      <c r="AV60" s="91"/>
      <c r="AW60" s="91"/>
      <c r="AX60" s="91"/>
      <c r="AY60" s="91"/>
      <c r="AZ60" s="91"/>
      <c r="BA60" s="91"/>
      <c r="BB60" s="91"/>
      <c r="BC60" s="91"/>
      <c r="BD60" s="91"/>
      <c r="BE60" s="91"/>
      <c r="BF60" s="91"/>
      <c r="BG60" s="91"/>
      <c r="BH60" s="91"/>
      <c r="BI60" s="91"/>
      <c r="BJ60" s="91"/>
      <c r="BK60" s="91"/>
      <c r="BL60" s="91"/>
      <c r="BM60" s="91"/>
      <c r="BN60" s="91"/>
      <c r="BO60" s="91"/>
      <c r="BP60" s="91"/>
      <c r="BQ60" s="91"/>
      <c r="BR60" s="91"/>
      <c r="BS60" s="91"/>
      <c r="BT60" s="91"/>
      <c r="BU60" s="91"/>
      <c r="BV60" s="91"/>
      <c r="BW60" s="91"/>
      <c r="BX60" s="91"/>
      <c r="BY60" s="91"/>
      <c r="BZ60" s="91"/>
      <c r="CA60" s="91"/>
      <c r="CB60" s="91"/>
      <c r="CC60" s="91"/>
      <c r="CD60" s="91"/>
      <c r="CE60" s="91"/>
      <c r="CF60" s="91"/>
      <c r="CG60" s="91"/>
      <c r="CH60" s="91"/>
      <c r="CI60" s="91"/>
      <c r="CJ60" s="91"/>
      <c r="CK60" s="91"/>
      <c r="CL60" s="91"/>
      <c r="CM60" s="91"/>
      <c r="CN60" s="91"/>
      <c r="CO60" s="91"/>
      <c r="CP60" s="91"/>
      <c r="CQ60" s="91"/>
      <c r="CR60" s="91"/>
      <c r="CS60" s="91"/>
      <c r="CT60" s="91"/>
      <c r="CU60" s="91"/>
      <c r="CV60" s="91"/>
      <c r="CW60" s="91"/>
      <c r="CX60" s="91"/>
      <c r="CY60" s="91"/>
      <c r="CZ60" s="91"/>
      <c r="DA60" s="91"/>
      <c r="DB60" s="91"/>
      <c r="DC60" s="91"/>
      <c r="DD60" s="91"/>
      <c r="DE60" s="91"/>
      <c r="DF60" s="91"/>
      <c r="DG60" s="91"/>
      <c r="DH60" s="91"/>
      <c r="DI60" s="91"/>
      <c r="DJ60" s="91"/>
      <c r="DK60" s="91"/>
      <c r="DL60" s="91"/>
      <c r="DM60" s="91"/>
      <c r="DN60" s="91"/>
      <c r="DO60" s="91"/>
      <c r="DP60" s="91"/>
      <c r="DQ60" s="91"/>
      <c r="DR60" s="91"/>
      <c r="DS60" s="91"/>
      <c r="DT60" s="91"/>
      <c r="DU60" s="91"/>
      <c r="DV60" s="91"/>
      <c r="DW60" s="91"/>
      <c r="DX60" s="91"/>
      <c r="DY60" s="91"/>
      <c r="DZ60" s="91"/>
      <c r="EA60" s="91"/>
      <c r="EB60" s="91"/>
      <c r="EC60" s="91"/>
      <c r="ED60" s="91"/>
      <c r="EE60" s="91"/>
      <c r="EF60" s="91"/>
      <c r="EG60" s="91"/>
      <c r="EH60" s="91"/>
      <c r="EI60" s="91"/>
      <c r="EJ60" s="91"/>
      <c r="EK60" s="91"/>
      <c r="EL60" s="91"/>
      <c r="EM60" s="91"/>
      <c r="EN60" s="91"/>
      <c r="EO60" s="91"/>
      <c r="EP60" s="91"/>
      <c r="EQ60" s="91"/>
      <c r="ER60" s="91"/>
      <c r="ES60" s="91"/>
      <c r="ET60" s="91"/>
      <c r="EU60" s="91"/>
      <c r="EV60" s="91"/>
      <c r="EW60" s="91"/>
      <c r="EX60" s="91"/>
      <c r="EY60" s="91"/>
      <c r="EZ60" s="91"/>
      <c r="FA60" s="91"/>
      <c r="FB60" s="91"/>
      <c r="FC60" s="91"/>
      <c r="FD60" s="91"/>
      <c r="FE60" s="91"/>
      <c r="FF60" s="91"/>
      <c r="FG60" s="91"/>
      <c r="FH60" s="91"/>
      <c r="FI60" s="91"/>
      <c r="FJ60" s="91"/>
      <c r="FK60" s="91"/>
      <c r="FL60" s="91"/>
      <c r="FM60" s="91"/>
      <c r="FN60" s="91"/>
      <c r="FO60" s="91"/>
      <c r="FP60" s="91"/>
      <c r="FQ60" s="91"/>
      <c r="FR60" s="91"/>
      <c r="FS60" s="91"/>
      <c r="FT60" s="91"/>
      <c r="FU60" s="91"/>
      <c r="FV60" s="91"/>
      <c r="FW60" s="91"/>
      <c r="FX60" s="91"/>
      <c r="FY60" s="91"/>
      <c r="FZ60" s="91"/>
      <c r="GA60" s="91"/>
      <c r="GB60" s="91"/>
      <c r="GC60" s="91"/>
      <c r="GD60" s="91"/>
      <c r="GE60" s="91"/>
      <c r="GF60" s="91"/>
      <c r="GG60" s="91"/>
      <c r="GH60" s="91"/>
      <c r="GI60" s="91"/>
      <c r="GJ60" s="91"/>
      <c r="GK60" s="91"/>
      <c r="GL60" s="91"/>
      <c r="GM60" s="91"/>
      <c r="GN60" s="91"/>
    </row>
    <row r="61" spans="1:196" ht="15" x14ac:dyDescent="0.25">
      <c r="E61" s="154"/>
      <c r="J61" s="150"/>
      <c r="S61" s="66">
        <v>0</v>
      </c>
      <c r="T61" s="67"/>
      <c r="U61" s="67"/>
      <c r="AA61" s="90"/>
      <c r="AB61" s="91"/>
      <c r="AC61" s="91"/>
      <c r="AD61" s="91"/>
      <c r="AE61" s="91"/>
      <c r="AF61" s="91"/>
      <c r="AG61" s="91"/>
      <c r="AH61" s="91"/>
      <c r="AI61" s="91"/>
      <c r="AJ61" s="91"/>
      <c r="AK61" s="91"/>
      <c r="AL61" s="91"/>
      <c r="AM61" s="91"/>
      <c r="AN61" s="91"/>
      <c r="AO61" s="91"/>
      <c r="AP61" s="91"/>
      <c r="AQ61" s="91"/>
      <c r="AR61" s="91"/>
      <c r="AS61" s="91"/>
      <c r="AT61" s="91"/>
      <c r="AU61" s="91"/>
      <c r="AV61" s="91"/>
      <c r="AW61" s="91"/>
      <c r="AX61" s="91"/>
      <c r="AY61" s="91"/>
      <c r="AZ61" s="91"/>
      <c r="BA61" s="91"/>
      <c r="BB61" s="91"/>
      <c r="BC61" s="91"/>
      <c r="BD61" s="91"/>
      <c r="BE61" s="91"/>
      <c r="BF61" s="91"/>
      <c r="BG61" s="91"/>
      <c r="BH61" s="91"/>
      <c r="BI61" s="91"/>
      <c r="BJ61" s="91"/>
      <c r="BK61" s="91"/>
      <c r="BL61" s="91"/>
      <c r="BM61" s="91"/>
      <c r="BN61" s="91"/>
      <c r="BO61" s="91"/>
      <c r="BP61" s="91"/>
      <c r="BQ61" s="91"/>
      <c r="BR61" s="91"/>
      <c r="BS61" s="91"/>
      <c r="BT61" s="91"/>
      <c r="BU61" s="91"/>
      <c r="BV61" s="91"/>
      <c r="BW61" s="91"/>
      <c r="BX61" s="91"/>
      <c r="BY61" s="91"/>
      <c r="BZ61" s="91"/>
      <c r="CA61" s="91"/>
      <c r="CB61" s="91"/>
      <c r="CC61" s="91"/>
      <c r="CD61" s="91"/>
      <c r="CE61" s="91"/>
      <c r="CF61" s="91"/>
      <c r="CG61" s="91"/>
      <c r="CH61" s="91"/>
      <c r="CI61" s="91"/>
      <c r="CJ61" s="91"/>
      <c r="CK61" s="91"/>
      <c r="CL61" s="91"/>
      <c r="CM61" s="91"/>
      <c r="CN61" s="91"/>
      <c r="CO61" s="91"/>
      <c r="CP61" s="91"/>
      <c r="CQ61" s="91"/>
      <c r="CR61" s="91"/>
      <c r="CS61" s="91"/>
      <c r="CT61" s="91"/>
      <c r="CU61" s="91"/>
      <c r="CV61" s="91"/>
      <c r="CW61" s="91"/>
      <c r="CX61" s="91"/>
      <c r="CY61" s="91"/>
      <c r="CZ61" s="91"/>
      <c r="DA61" s="91"/>
      <c r="DB61" s="91"/>
      <c r="DC61" s="91"/>
      <c r="DD61" s="91"/>
      <c r="DE61" s="91"/>
      <c r="DF61" s="91"/>
      <c r="DG61" s="91"/>
      <c r="DH61" s="91"/>
      <c r="DI61" s="91"/>
      <c r="DJ61" s="91"/>
      <c r="DK61" s="91"/>
      <c r="DL61" s="91"/>
      <c r="DM61" s="91"/>
      <c r="DN61" s="91"/>
      <c r="DO61" s="91"/>
      <c r="DP61" s="91"/>
      <c r="DQ61" s="91"/>
      <c r="DR61" s="91"/>
      <c r="DS61" s="91"/>
      <c r="DT61" s="91"/>
      <c r="DU61" s="91"/>
      <c r="DV61" s="91"/>
      <c r="DW61" s="91"/>
      <c r="DX61" s="91"/>
      <c r="DY61" s="91"/>
      <c r="DZ61" s="91"/>
      <c r="EA61" s="91"/>
      <c r="EB61" s="91"/>
      <c r="EC61" s="91"/>
      <c r="ED61" s="91"/>
      <c r="EE61" s="91"/>
      <c r="EF61" s="91"/>
      <c r="EG61" s="91"/>
      <c r="EH61" s="91"/>
      <c r="EI61" s="91"/>
      <c r="EJ61" s="91"/>
      <c r="EK61" s="91"/>
      <c r="EL61" s="91"/>
      <c r="EM61" s="91"/>
      <c r="EN61" s="91"/>
      <c r="EO61" s="91"/>
      <c r="EP61" s="91"/>
      <c r="EQ61" s="91"/>
      <c r="ER61" s="91"/>
      <c r="ES61" s="91"/>
      <c r="ET61" s="91"/>
      <c r="EU61" s="91"/>
      <c r="EV61" s="91"/>
      <c r="EW61" s="91"/>
      <c r="EX61" s="91"/>
      <c r="EY61" s="91"/>
      <c r="EZ61" s="91"/>
      <c r="FA61" s="91"/>
      <c r="FB61" s="91"/>
      <c r="FC61" s="91"/>
      <c r="FD61" s="91"/>
      <c r="FE61" s="91"/>
      <c r="FF61" s="91"/>
      <c r="FG61" s="91"/>
      <c r="FH61" s="91"/>
      <c r="FI61" s="91"/>
      <c r="FJ61" s="91"/>
      <c r="FK61" s="91"/>
      <c r="FL61" s="91"/>
      <c r="FM61" s="91"/>
      <c r="FN61" s="91"/>
      <c r="FO61" s="91"/>
      <c r="FP61" s="91"/>
      <c r="FQ61" s="91"/>
      <c r="FR61" s="91"/>
      <c r="FS61" s="91"/>
      <c r="FT61" s="91"/>
      <c r="FU61" s="91"/>
      <c r="FV61" s="91"/>
      <c r="FW61" s="91"/>
      <c r="FX61" s="91"/>
      <c r="FY61" s="91"/>
      <c r="FZ61" s="91"/>
      <c r="GA61" s="91"/>
      <c r="GB61" s="91"/>
      <c r="GC61" s="91"/>
      <c r="GD61" s="91"/>
      <c r="GE61" s="91"/>
      <c r="GF61" s="91"/>
      <c r="GG61" s="91"/>
      <c r="GH61" s="91"/>
      <c r="GI61" s="91"/>
      <c r="GJ61" s="91"/>
      <c r="GK61" s="91"/>
      <c r="GL61" s="91"/>
      <c r="GM61" s="91"/>
      <c r="GN61" s="91"/>
    </row>
    <row r="62" spans="1:196" ht="15" x14ac:dyDescent="0.25">
      <c r="E62" s="154"/>
      <c r="J62" s="150"/>
      <c r="S62" s="66">
        <v>0</v>
      </c>
      <c r="T62" s="67"/>
      <c r="U62" s="67"/>
      <c r="AA62" s="90"/>
      <c r="AB62" s="91"/>
      <c r="AC62" s="91"/>
      <c r="AD62" s="91"/>
      <c r="AE62" s="91"/>
      <c r="AF62" s="91"/>
      <c r="AG62" s="91"/>
      <c r="AH62" s="91"/>
      <c r="AI62" s="91"/>
      <c r="AJ62" s="91"/>
      <c r="AK62" s="91"/>
      <c r="AL62" s="91"/>
      <c r="AM62" s="91"/>
      <c r="AN62" s="91"/>
      <c r="AO62" s="91"/>
      <c r="AP62" s="91"/>
      <c r="AQ62" s="91"/>
      <c r="AR62" s="91"/>
      <c r="AS62" s="91"/>
      <c r="AT62" s="91"/>
      <c r="AU62" s="91"/>
      <c r="AV62" s="91"/>
      <c r="AW62" s="91"/>
      <c r="AX62" s="91"/>
      <c r="AY62" s="91"/>
      <c r="AZ62" s="91"/>
      <c r="BA62" s="91"/>
      <c r="BB62" s="91"/>
      <c r="BC62" s="91"/>
      <c r="BD62" s="91"/>
      <c r="BE62" s="91"/>
      <c r="BF62" s="91"/>
      <c r="BG62" s="91"/>
      <c r="BH62" s="91"/>
      <c r="BI62" s="91"/>
      <c r="BJ62" s="91"/>
      <c r="BK62" s="91"/>
      <c r="BL62" s="91"/>
      <c r="BM62" s="91"/>
      <c r="BN62" s="91"/>
      <c r="BO62" s="91"/>
      <c r="BP62" s="91"/>
      <c r="BQ62" s="91"/>
      <c r="BR62" s="91"/>
      <c r="BS62" s="91"/>
      <c r="BT62" s="91"/>
      <c r="BU62" s="91"/>
      <c r="BV62" s="91"/>
      <c r="BW62" s="91"/>
      <c r="BX62" s="91"/>
      <c r="BY62" s="91"/>
      <c r="BZ62" s="91"/>
      <c r="CA62" s="91"/>
      <c r="CB62" s="91"/>
      <c r="CC62" s="91"/>
      <c r="CD62" s="91"/>
      <c r="CE62" s="91"/>
      <c r="CF62" s="91"/>
      <c r="CG62" s="91"/>
      <c r="CH62" s="91"/>
      <c r="CI62" s="91"/>
      <c r="CJ62" s="91"/>
      <c r="CK62" s="91"/>
      <c r="CL62" s="91"/>
      <c r="CM62" s="91"/>
      <c r="CN62" s="91"/>
      <c r="CO62" s="91"/>
      <c r="CP62" s="91"/>
      <c r="CQ62" s="91"/>
      <c r="CR62" s="91"/>
      <c r="CS62" s="91"/>
      <c r="CT62" s="91"/>
      <c r="CU62" s="91"/>
      <c r="CV62" s="91"/>
      <c r="CW62" s="91"/>
      <c r="CX62" s="91"/>
      <c r="CY62" s="91"/>
      <c r="CZ62" s="91"/>
      <c r="DA62" s="91"/>
      <c r="DB62" s="91"/>
      <c r="DC62" s="91"/>
      <c r="DD62" s="91"/>
      <c r="DE62" s="91"/>
      <c r="DF62" s="91"/>
      <c r="DG62" s="91"/>
      <c r="DH62" s="91"/>
      <c r="DI62" s="91"/>
      <c r="DJ62" s="91"/>
      <c r="DK62" s="91"/>
      <c r="DL62" s="91"/>
      <c r="DM62" s="91"/>
      <c r="DN62" s="91"/>
      <c r="DO62" s="91"/>
      <c r="DP62" s="91"/>
      <c r="DQ62" s="91"/>
      <c r="DR62" s="91"/>
      <c r="DS62" s="91"/>
      <c r="DT62" s="91"/>
      <c r="DU62" s="91"/>
      <c r="DV62" s="91"/>
      <c r="DW62" s="91"/>
      <c r="DX62" s="91"/>
      <c r="DY62" s="91"/>
      <c r="DZ62" s="91"/>
      <c r="EA62" s="91"/>
      <c r="EB62" s="91"/>
      <c r="EC62" s="91"/>
      <c r="ED62" s="91"/>
      <c r="EE62" s="91"/>
      <c r="EF62" s="91"/>
      <c r="EG62" s="91"/>
      <c r="EH62" s="91"/>
      <c r="EI62" s="91"/>
      <c r="EJ62" s="91"/>
      <c r="EK62" s="91"/>
      <c r="EL62" s="91"/>
      <c r="EM62" s="91"/>
      <c r="EN62" s="91"/>
      <c r="EO62" s="91"/>
      <c r="EP62" s="91"/>
      <c r="EQ62" s="91"/>
      <c r="ER62" s="91"/>
      <c r="ES62" s="91"/>
      <c r="ET62" s="91"/>
      <c r="EU62" s="91"/>
      <c r="EV62" s="91"/>
      <c r="EW62" s="91"/>
      <c r="EX62" s="91"/>
      <c r="EY62" s="91"/>
      <c r="EZ62" s="91"/>
      <c r="FA62" s="91"/>
      <c r="FB62" s="91"/>
      <c r="FC62" s="91"/>
      <c r="FD62" s="91"/>
      <c r="FE62" s="91"/>
      <c r="FF62" s="91"/>
      <c r="FG62" s="91"/>
      <c r="FH62" s="91"/>
      <c r="FI62" s="91"/>
      <c r="FJ62" s="91"/>
      <c r="FK62" s="91"/>
      <c r="FL62" s="91"/>
      <c r="FM62" s="91"/>
      <c r="FN62" s="91"/>
      <c r="FO62" s="91"/>
      <c r="FP62" s="91"/>
      <c r="FQ62" s="91"/>
      <c r="FR62" s="91"/>
      <c r="FS62" s="91"/>
      <c r="FT62" s="91"/>
      <c r="FU62" s="91"/>
      <c r="FV62" s="91"/>
      <c r="FW62" s="91"/>
      <c r="FX62" s="91"/>
      <c r="FY62" s="91"/>
      <c r="FZ62" s="91"/>
      <c r="GA62" s="91"/>
      <c r="GB62" s="91"/>
      <c r="GC62" s="91"/>
      <c r="GD62" s="91"/>
      <c r="GE62" s="91"/>
      <c r="GF62" s="91"/>
      <c r="GG62" s="91"/>
      <c r="GH62" s="91"/>
      <c r="GI62" s="91"/>
      <c r="GJ62" s="91"/>
      <c r="GK62" s="91"/>
      <c r="GL62" s="91"/>
      <c r="GM62" s="91"/>
      <c r="GN62" s="91"/>
    </row>
    <row r="63" spans="1:196" ht="15" x14ac:dyDescent="0.25">
      <c r="E63" s="154"/>
      <c r="J63" s="150"/>
      <c r="S63" s="66">
        <v>0</v>
      </c>
      <c r="T63" s="67"/>
      <c r="U63" s="67"/>
      <c r="AA63" s="90"/>
      <c r="AB63" s="91"/>
      <c r="AC63" s="91"/>
      <c r="AD63" s="91"/>
      <c r="AE63" s="91"/>
      <c r="AF63" s="91"/>
      <c r="AG63" s="91"/>
      <c r="AH63" s="91"/>
      <c r="AI63" s="91"/>
      <c r="AJ63" s="91"/>
      <c r="AK63" s="91"/>
      <c r="AL63" s="91"/>
      <c r="AM63" s="91"/>
      <c r="AN63" s="91"/>
      <c r="AO63" s="91"/>
      <c r="AP63" s="91"/>
      <c r="AQ63" s="91"/>
      <c r="AR63" s="91"/>
      <c r="AS63" s="91"/>
      <c r="AT63" s="91"/>
      <c r="AU63" s="91"/>
      <c r="AV63" s="91"/>
      <c r="AW63" s="91"/>
      <c r="AX63" s="91"/>
      <c r="AY63" s="91"/>
      <c r="AZ63" s="91"/>
      <c r="BA63" s="91"/>
      <c r="BB63" s="91"/>
      <c r="BC63" s="91"/>
      <c r="BD63" s="91"/>
      <c r="BE63" s="91"/>
      <c r="BF63" s="91"/>
      <c r="BG63" s="91"/>
      <c r="BH63" s="91"/>
      <c r="BI63" s="91"/>
      <c r="BJ63" s="91"/>
      <c r="BK63" s="91"/>
      <c r="BL63" s="91"/>
      <c r="BM63" s="91"/>
      <c r="BN63" s="91"/>
      <c r="BO63" s="91"/>
      <c r="BP63" s="91"/>
      <c r="BQ63" s="91"/>
      <c r="BR63" s="91"/>
      <c r="BS63" s="91"/>
      <c r="BT63" s="91"/>
      <c r="BU63" s="91"/>
      <c r="BV63" s="91"/>
      <c r="BW63" s="91"/>
      <c r="BX63" s="91"/>
      <c r="BY63" s="91"/>
      <c r="BZ63" s="91"/>
      <c r="CA63" s="91"/>
      <c r="CB63" s="91"/>
      <c r="CC63" s="91"/>
      <c r="CD63" s="91"/>
      <c r="CE63" s="91"/>
      <c r="CF63" s="91"/>
      <c r="CG63" s="91"/>
      <c r="CH63" s="91"/>
      <c r="CI63" s="91"/>
      <c r="CJ63" s="91"/>
      <c r="CK63" s="91"/>
      <c r="CL63" s="91"/>
      <c r="CM63" s="91"/>
      <c r="CN63" s="91"/>
      <c r="CO63" s="91"/>
      <c r="CP63" s="91"/>
      <c r="CQ63" s="91"/>
      <c r="CR63" s="91"/>
      <c r="CS63" s="91"/>
      <c r="CT63" s="91"/>
      <c r="CU63" s="91"/>
      <c r="CV63" s="91"/>
      <c r="CW63" s="91"/>
      <c r="CX63" s="91"/>
      <c r="CY63" s="91"/>
      <c r="CZ63" s="91"/>
      <c r="DA63" s="91"/>
      <c r="DB63" s="91"/>
      <c r="DC63" s="91"/>
      <c r="DD63" s="91"/>
      <c r="DE63" s="91"/>
      <c r="DF63" s="91"/>
      <c r="DG63" s="91"/>
      <c r="DH63" s="91"/>
      <c r="DI63" s="91"/>
      <c r="DJ63" s="91"/>
      <c r="DK63" s="91"/>
      <c r="DL63" s="91"/>
      <c r="DM63" s="91"/>
      <c r="DN63" s="91"/>
      <c r="DO63" s="91"/>
      <c r="DP63" s="91"/>
      <c r="DQ63" s="91"/>
      <c r="DR63" s="91"/>
      <c r="DS63" s="91"/>
      <c r="DT63" s="91"/>
      <c r="DU63" s="91"/>
      <c r="DV63" s="91"/>
      <c r="DW63" s="91"/>
      <c r="DX63" s="91"/>
      <c r="DY63" s="91"/>
      <c r="DZ63" s="91"/>
      <c r="EA63" s="91"/>
      <c r="EB63" s="91"/>
      <c r="EC63" s="91"/>
      <c r="ED63" s="91"/>
      <c r="EE63" s="91"/>
      <c r="EF63" s="91"/>
      <c r="EG63" s="91"/>
      <c r="EH63" s="91"/>
      <c r="EI63" s="91"/>
      <c r="EJ63" s="91"/>
      <c r="EK63" s="91"/>
      <c r="EL63" s="91"/>
      <c r="EM63" s="91"/>
      <c r="EN63" s="91"/>
      <c r="EO63" s="91"/>
      <c r="EP63" s="91"/>
      <c r="EQ63" s="91"/>
      <c r="ER63" s="91"/>
      <c r="ES63" s="91"/>
      <c r="ET63" s="91"/>
      <c r="EU63" s="91"/>
      <c r="EV63" s="91"/>
      <c r="EW63" s="91"/>
      <c r="EX63" s="91"/>
      <c r="EY63" s="91"/>
      <c r="EZ63" s="91"/>
      <c r="FA63" s="91"/>
      <c r="FB63" s="91"/>
      <c r="FC63" s="91"/>
      <c r="FD63" s="91"/>
      <c r="FE63" s="91"/>
      <c r="FF63" s="91"/>
      <c r="FG63" s="91"/>
      <c r="FH63" s="91"/>
      <c r="FI63" s="91"/>
      <c r="FJ63" s="91"/>
      <c r="FK63" s="91"/>
      <c r="FL63" s="91"/>
      <c r="FM63" s="91"/>
      <c r="FN63" s="91"/>
      <c r="FO63" s="91"/>
      <c r="FP63" s="91"/>
      <c r="FQ63" s="91"/>
      <c r="FR63" s="91"/>
      <c r="FS63" s="91"/>
      <c r="FT63" s="91"/>
      <c r="FU63" s="91"/>
      <c r="FV63" s="91"/>
      <c r="FW63" s="91"/>
      <c r="FX63" s="91"/>
      <c r="FY63" s="91"/>
      <c r="FZ63" s="91"/>
      <c r="GA63" s="91"/>
      <c r="GB63" s="91"/>
      <c r="GC63" s="91"/>
      <c r="GD63" s="91"/>
      <c r="GE63" s="91"/>
      <c r="GF63" s="91"/>
      <c r="GG63" s="91"/>
      <c r="GH63" s="91"/>
      <c r="GI63" s="91"/>
      <c r="GJ63" s="91"/>
      <c r="GK63" s="91"/>
      <c r="GL63" s="91"/>
      <c r="GM63" s="91"/>
      <c r="GN63" s="91"/>
    </row>
    <row r="64" spans="1:196" ht="15" x14ac:dyDescent="0.25">
      <c r="E64" s="154"/>
      <c r="J64" s="150"/>
      <c r="S64" s="66">
        <v>0</v>
      </c>
      <c r="T64" s="67"/>
      <c r="U64" s="67"/>
      <c r="AA64" s="90"/>
      <c r="AB64" s="91"/>
      <c r="AC64" s="91"/>
      <c r="AD64" s="91"/>
      <c r="AE64" s="91"/>
      <c r="AF64" s="91"/>
      <c r="AG64" s="91"/>
      <c r="AH64" s="91"/>
      <c r="AI64" s="91"/>
      <c r="AJ64" s="91"/>
      <c r="AK64" s="91"/>
      <c r="AL64" s="91"/>
      <c r="AM64" s="91"/>
      <c r="AN64" s="91"/>
      <c r="AO64" s="91"/>
      <c r="AP64" s="91"/>
      <c r="AQ64" s="91"/>
      <c r="AR64" s="91"/>
      <c r="AS64" s="91"/>
      <c r="AT64" s="91"/>
      <c r="AU64" s="91"/>
      <c r="AV64" s="91"/>
      <c r="AW64" s="91"/>
      <c r="AX64" s="91"/>
      <c r="AY64" s="91"/>
      <c r="AZ64" s="91"/>
      <c r="BA64" s="91"/>
      <c r="BB64" s="91"/>
      <c r="BC64" s="91"/>
      <c r="BD64" s="91"/>
      <c r="BE64" s="91"/>
      <c r="BF64" s="91"/>
      <c r="BG64" s="91"/>
      <c r="BH64" s="91"/>
      <c r="BI64" s="91"/>
      <c r="BJ64" s="91"/>
      <c r="BK64" s="91"/>
      <c r="BL64" s="91"/>
      <c r="BM64" s="91"/>
      <c r="BN64" s="91"/>
      <c r="BO64" s="91"/>
      <c r="BP64" s="91"/>
      <c r="BQ64" s="91"/>
      <c r="BR64" s="91"/>
      <c r="BS64" s="91"/>
      <c r="BT64" s="91"/>
      <c r="BU64" s="91"/>
      <c r="BV64" s="91"/>
      <c r="BW64" s="91"/>
      <c r="BX64" s="91"/>
      <c r="BY64" s="91"/>
      <c r="BZ64" s="91"/>
      <c r="CA64" s="91"/>
      <c r="CB64" s="91"/>
      <c r="CC64" s="91"/>
      <c r="CD64" s="91"/>
      <c r="CE64" s="91"/>
      <c r="CF64" s="91"/>
      <c r="CG64" s="91"/>
      <c r="CH64" s="91"/>
      <c r="CI64" s="91"/>
      <c r="CJ64" s="91"/>
      <c r="CK64" s="91"/>
      <c r="CL64" s="91"/>
      <c r="CM64" s="91"/>
      <c r="CN64" s="91"/>
      <c r="CO64" s="91"/>
      <c r="CP64" s="91"/>
      <c r="CQ64" s="91"/>
      <c r="CR64" s="91"/>
      <c r="CS64" s="91"/>
      <c r="CT64" s="91"/>
      <c r="CU64" s="91"/>
      <c r="CV64" s="91"/>
      <c r="CW64" s="91"/>
      <c r="CX64" s="91"/>
      <c r="CY64" s="91"/>
      <c r="CZ64" s="91"/>
      <c r="DA64" s="91"/>
      <c r="DB64" s="91"/>
      <c r="DC64" s="91"/>
      <c r="DD64" s="91"/>
      <c r="DE64" s="91"/>
      <c r="DF64" s="91"/>
      <c r="DG64" s="91"/>
      <c r="DH64" s="91"/>
      <c r="DI64" s="91"/>
      <c r="DJ64" s="91"/>
      <c r="DK64" s="91"/>
      <c r="DL64" s="91"/>
      <c r="DM64" s="91"/>
      <c r="DN64" s="91"/>
      <c r="DO64" s="91"/>
      <c r="DP64" s="91"/>
      <c r="DQ64" s="91"/>
      <c r="DR64" s="91"/>
      <c r="DS64" s="91"/>
      <c r="DT64" s="91"/>
      <c r="DU64" s="91"/>
      <c r="DV64" s="91"/>
      <c r="DW64" s="91"/>
      <c r="DX64" s="91"/>
      <c r="DY64" s="91"/>
      <c r="DZ64" s="91"/>
      <c r="EA64" s="91"/>
      <c r="EB64" s="91"/>
      <c r="EC64" s="91"/>
      <c r="ED64" s="91"/>
      <c r="EE64" s="91"/>
      <c r="EF64" s="91"/>
      <c r="EG64" s="91"/>
      <c r="EH64" s="91"/>
      <c r="EI64" s="91"/>
      <c r="EJ64" s="91"/>
      <c r="EK64" s="91"/>
      <c r="EL64" s="91"/>
      <c r="EM64" s="91"/>
      <c r="EN64" s="91"/>
      <c r="EO64" s="91"/>
      <c r="EP64" s="91"/>
      <c r="EQ64" s="91"/>
      <c r="ER64" s="91"/>
      <c r="ES64" s="91"/>
      <c r="ET64" s="91"/>
      <c r="EU64" s="91"/>
      <c r="EV64" s="91"/>
      <c r="EW64" s="91"/>
      <c r="EX64" s="91"/>
      <c r="EY64" s="91"/>
      <c r="EZ64" s="91"/>
      <c r="FA64" s="91"/>
      <c r="FB64" s="91"/>
      <c r="FC64" s="91"/>
      <c r="FD64" s="91"/>
      <c r="FE64" s="91"/>
      <c r="FF64" s="91"/>
      <c r="FG64" s="91"/>
      <c r="FH64" s="91"/>
      <c r="FI64" s="91"/>
      <c r="FJ64" s="91"/>
      <c r="FK64" s="91"/>
      <c r="FL64" s="91"/>
      <c r="FM64" s="91"/>
      <c r="FN64" s="91"/>
      <c r="FO64" s="91"/>
      <c r="FP64" s="91"/>
      <c r="FQ64" s="91"/>
      <c r="FR64" s="91"/>
      <c r="FS64" s="91"/>
      <c r="FT64" s="91"/>
      <c r="FU64" s="91"/>
      <c r="FV64" s="91"/>
      <c r="FW64" s="91"/>
      <c r="FX64" s="91"/>
      <c r="FY64" s="91"/>
      <c r="FZ64" s="91"/>
      <c r="GA64" s="91"/>
      <c r="GB64" s="91"/>
      <c r="GC64" s="91"/>
      <c r="GD64" s="91"/>
      <c r="GE64" s="91"/>
      <c r="GF64" s="91"/>
      <c r="GG64" s="91"/>
      <c r="GH64" s="91"/>
      <c r="GI64" s="91"/>
      <c r="GJ64" s="91"/>
      <c r="GK64" s="91"/>
      <c r="GL64" s="91"/>
      <c r="GM64" s="91"/>
      <c r="GN64" s="91"/>
    </row>
    <row r="65" spans="2:196" ht="15" x14ac:dyDescent="0.25">
      <c r="E65" s="154"/>
      <c r="J65" s="150"/>
      <c r="S65" s="66">
        <v>0</v>
      </c>
      <c r="T65" s="67"/>
      <c r="U65" s="67"/>
      <c r="AA65" s="90"/>
      <c r="AB65" s="91"/>
      <c r="AC65" s="91"/>
      <c r="AD65" s="91"/>
      <c r="AE65" s="91"/>
      <c r="AF65" s="91"/>
      <c r="AG65" s="91"/>
      <c r="AH65" s="91"/>
      <c r="AI65" s="91"/>
      <c r="AJ65" s="91"/>
      <c r="AK65" s="91"/>
      <c r="AL65" s="91"/>
      <c r="AM65" s="91"/>
      <c r="AN65" s="91"/>
      <c r="AO65" s="91"/>
      <c r="AP65" s="91"/>
      <c r="AQ65" s="91"/>
      <c r="AR65" s="91"/>
      <c r="AS65" s="91"/>
      <c r="AT65" s="91"/>
      <c r="AU65" s="91"/>
      <c r="AV65" s="91"/>
      <c r="AW65" s="91"/>
      <c r="AX65" s="91"/>
      <c r="AY65" s="91"/>
      <c r="AZ65" s="91"/>
      <c r="BA65" s="91"/>
      <c r="BB65" s="91"/>
      <c r="BC65" s="91"/>
      <c r="BD65" s="91"/>
      <c r="BE65" s="91"/>
      <c r="BF65" s="91"/>
      <c r="BG65" s="91"/>
      <c r="BH65" s="91"/>
      <c r="BI65" s="91"/>
      <c r="BJ65" s="91"/>
      <c r="BK65" s="91"/>
      <c r="BL65" s="91"/>
      <c r="BM65" s="91"/>
      <c r="BN65" s="91"/>
      <c r="BO65" s="91"/>
      <c r="BP65" s="91"/>
      <c r="BQ65" s="91"/>
      <c r="BR65" s="91"/>
      <c r="BS65" s="91"/>
      <c r="BT65" s="91"/>
      <c r="BU65" s="91"/>
      <c r="BV65" s="91"/>
      <c r="BW65" s="91"/>
      <c r="BX65" s="91"/>
      <c r="BY65" s="91"/>
      <c r="BZ65" s="91"/>
      <c r="CA65" s="91"/>
      <c r="CB65" s="91"/>
      <c r="CC65" s="91"/>
      <c r="CD65" s="91"/>
      <c r="CE65" s="91"/>
      <c r="CF65" s="91"/>
      <c r="CG65" s="91"/>
      <c r="CH65" s="91"/>
      <c r="CI65" s="91"/>
      <c r="CJ65" s="91"/>
      <c r="CK65" s="91"/>
      <c r="CL65" s="91"/>
      <c r="CM65" s="91"/>
      <c r="CN65" s="91"/>
      <c r="CO65" s="91"/>
      <c r="CP65" s="91"/>
      <c r="CQ65" s="91"/>
      <c r="CR65" s="91"/>
      <c r="CS65" s="91"/>
      <c r="CT65" s="91"/>
      <c r="CU65" s="91"/>
      <c r="CV65" s="91"/>
      <c r="CW65" s="91"/>
      <c r="CX65" s="91"/>
      <c r="CY65" s="91"/>
      <c r="CZ65" s="91"/>
      <c r="DA65" s="91"/>
      <c r="DB65" s="91"/>
      <c r="DC65" s="91"/>
      <c r="DD65" s="91"/>
      <c r="DE65" s="91"/>
      <c r="DF65" s="91"/>
      <c r="DG65" s="91"/>
      <c r="DH65" s="91"/>
      <c r="DI65" s="91"/>
      <c r="DJ65" s="91"/>
      <c r="DK65" s="91"/>
      <c r="DL65" s="91"/>
      <c r="DM65" s="91"/>
      <c r="DN65" s="91"/>
      <c r="DO65" s="91"/>
      <c r="DP65" s="91"/>
      <c r="DQ65" s="91"/>
      <c r="DR65" s="91"/>
      <c r="DS65" s="91"/>
      <c r="DT65" s="91"/>
      <c r="DU65" s="91"/>
      <c r="DV65" s="91"/>
      <c r="DW65" s="91"/>
      <c r="DX65" s="91"/>
      <c r="DY65" s="91"/>
      <c r="DZ65" s="91"/>
      <c r="EA65" s="91"/>
      <c r="EB65" s="91"/>
      <c r="EC65" s="91"/>
      <c r="ED65" s="91"/>
      <c r="EE65" s="91"/>
      <c r="EF65" s="91"/>
      <c r="EG65" s="91"/>
      <c r="EH65" s="91"/>
      <c r="EI65" s="91"/>
      <c r="EJ65" s="91"/>
      <c r="EK65" s="91"/>
      <c r="EL65" s="91"/>
      <c r="EM65" s="91"/>
      <c r="EN65" s="91"/>
      <c r="EO65" s="91"/>
      <c r="EP65" s="91"/>
      <c r="EQ65" s="91"/>
      <c r="ER65" s="91"/>
      <c r="ES65" s="91"/>
      <c r="ET65" s="91"/>
      <c r="EU65" s="91"/>
      <c r="EV65" s="91"/>
      <c r="EW65" s="91"/>
      <c r="EX65" s="91"/>
      <c r="EY65" s="91"/>
      <c r="EZ65" s="91"/>
      <c r="FA65" s="91"/>
      <c r="FB65" s="91"/>
      <c r="FC65" s="91"/>
      <c r="FD65" s="91"/>
      <c r="FE65" s="91"/>
      <c r="FF65" s="91"/>
      <c r="FG65" s="91"/>
      <c r="FH65" s="91"/>
      <c r="FI65" s="91"/>
      <c r="FJ65" s="91"/>
      <c r="FK65" s="91"/>
      <c r="FL65" s="91"/>
      <c r="FM65" s="91"/>
      <c r="FN65" s="91"/>
      <c r="FO65" s="91"/>
      <c r="FP65" s="91"/>
      <c r="FQ65" s="91"/>
      <c r="FR65" s="91"/>
      <c r="FS65" s="91"/>
      <c r="FT65" s="91"/>
      <c r="FU65" s="91"/>
      <c r="FV65" s="91"/>
      <c r="FW65" s="91"/>
      <c r="FX65" s="91"/>
      <c r="FY65" s="91"/>
      <c r="FZ65" s="91"/>
      <c r="GA65" s="91"/>
      <c r="GB65" s="91"/>
      <c r="GC65" s="91"/>
      <c r="GD65" s="91"/>
      <c r="GE65" s="91"/>
      <c r="GF65" s="91"/>
      <c r="GG65" s="91"/>
      <c r="GH65" s="91"/>
      <c r="GI65" s="91"/>
      <c r="GJ65" s="91"/>
      <c r="GK65" s="91"/>
      <c r="GL65" s="91"/>
      <c r="GM65" s="91"/>
      <c r="GN65" s="91"/>
    </row>
    <row r="66" spans="2:196" ht="15" x14ac:dyDescent="0.25">
      <c r="E66" s="154"/>
      <c r="J66" s="150"/>
      <c r="S66" s="66">
        <v>0</v>
      </c>
      <c r="T66" s="67"/>
      <c r="U66" s="67"/>
      <c r="AA66" s="90"/>
      <c r="AB66" s="91"/>
      <c r="AC66" s="91"/>
      <c r="AD66" s="91"/>
      <c r="AE66" s="91"/>
      <c r="AF66" s="91"/>
      <c r="AG66" s="91"/>
      <c r="AH66" s="91"/>
      <c r="AI66" s="91"/>
      <c r="AJ66" s="91"/>
      <c r="AK66" s="91"/>
      <c r="AL66" s="91"/>
      <c r="AM66" s="91"/>
      <c r="AN66" s="91"/>
      <c r="AO66" s="91"/>
      <c r="AP66" s="91"/>
      <c r="AQ66" s="91"/>
      <c r="AR66" s="91"/>
      <c r="AS66" s="91"/>
      <c r="AT66" s="91"/>
      <c r="AU66" s="91"/>
      <c r="AV66" s="91"/>
      <c r="AW66" s="91"/>
      <c r="AX66" s="91"/>
      <c r="AY66" s="91"/>
      <c r="AZ66" s="91"/>
      <c r="BA66" s="91"/>
      <c r="BB66" s="91"/>
      <c r="BC66" s="91"/>
      <c r="BD66" s="91"/>
      <c r="BE66" s="91"/>
      <c r="BF66" s="91"/>
      <c r="BG66" s="91"/>
      <c r="BH66" s="91"/>
      <c r="BI66" s="91"/>
      <c r="BJ66" s="91"/>
      <c r="BK66" s="91"/>
      <c r="BL66" s="91"/>
      <c r="BM66" s="91"/>
      <c r="BN66" s="91"/>
      <c r="BO66" s="91"/>
      <c r="BP66" s="91"/>
      <c r="BQ66" s="91"/>
      <c r="BR66" s="91"/>
      <c r="BS66" s="91"/>
      <c r="BT66" s="91"/>
      <c r="BU66" s="91"/>
      <c r="BV66" s="91"/>
      <c r="BW66" s="91"/>
      <c r="BX66" s="91"/>
      <c r="BY66" s="91"/>
      <c r="BZ66" s="91"/>
      <c r="CA66" s="91"/>
      <c r="CB66" s="91"/>
      <c r="CC66" s="91"/>
      <c r="CD66" s="91"/>
      <c r="CE66" s="91"/>
      <c r="CF66" s="91"/>
      <c r="CG66" s="91"/>
      <c r="CH66" s="91"/>
      <c r="CI66" s="91"/>
      <c r="CJ66" s="91"/>
      <c r="CK66" s="91"/>
      <c r="CL66" s="91"/>
      <c r="CM66" s="91"/>
      <c r="CN66" s="91"/>
      <c r="CO66" s="91"/>
      <c r="CP66" s="91"/>
      <c r="CQ66" s="91"/>
      <c r="CR66" s="91"/>
      <c r="CS66" s="91"/>
      <c r="CT66" s="91"/>
      <c r="CU66" s="91"/>
      <c r="CV66" s="91"/>
      <c r="CW66" s="91"/>
      <c r="CX66" s="91"/>
      <c r="CY66" s="91"/>
      <c r="CZ66" s="91"/>
      <c r="DA66" s="91"/>
      <c r="DB66" s="91"/>
      <c r="DC66" s="91"/>
      <c r="DD66" s="91"/>
      <c r="DE66" s="91"/>
      <c r="DF66" s="91"/>
      <c r="DG66" s="91"/>
      <c r="DH66" s="91"/>
      <c r="DI66" s="91"/>
      <c r="DJ66" s="91"/>
      <c r="DK66" s="91"/>
      <c r="DL66" s="91"/>
      <c r="DM66" s="91"/>
      <c r="DN66" s="91"/>
      <c r="DO66" s="91"/>
      <c r="DP66" s="91"/>
      <c r="DQ66" s="91"/>
      <c r="DR66" s="91"/>
      <c r="DS66" s="91"/>
      <c r="DT66" s="91"/>
      <c r="DU66" s="91"/>
      <c r="DV66" s="91"/>
      <c r="DW66" s="91"/>
      <c r="DX66" s="91"/>
      <c r="DY66" s="91"/>
      <c r="DZ66" s="91"/>
      <c r="EA66" s="91"/>
      <c r="EB66" s="91"/>
      <c r="EC66" s="91"/>
      <c r="ED66" s="91"/>
      <c r="EE66" s="91"/>
      <c r="EF66" s="91"/>
      <c r="EG66" s="91"/>
      <c r="EH66" s="91"/>
      <c r="EI66" s="91"/>
      <c r="EJ66" s="91"/>
      <c r="EK66" s="91"/>
      <c r="EL66" s="91"/>
      <c r="EM66" s="91"/>
      <c r="EN66" s="91"/>
      <c r="EO66" s="91"/>
      <c r="EP66" s="91"/>
      <c r="EQ66" s="91"/>
      <c r="ER66" s="91"/>
      <c r="ES66" s="91"/>
      <c r="ET66" s="91"/>
      <c r="EU66" s="91"/>
      <c r="EV66" s="91"/>
      <c r="EW66" s="91"/>
      <c r="EX66" s="91"/>
      <c r="EY66" s="91"/>
      <c r="EZ66" s="91"/>
      <c r="FA66" s="91"/>
      <c r="FB66" s="91"/>
      <c r="FC66" s="91"/>
      <c r="FD66" s="91"/>
      <c r="FE66" s="91"/>
      <c r="FF66" s="91"/>
      <c r="FG66" s="91"/>
      <c r="FH66" s="91"/>
      <c r="FI66" s="91"/>
      <c r="FJ66" s="91"/>
      <c r="FK66" s="91"/>
      <c r="FL66" s="91"/>
      <c r="FM66" s="91"/>
      <c r="FN66" s="91"/>
      <c r="FO66" s="91"/>
      <c r="FP66" s="91"/>
      <c r="FQ66" s="91"/>
      <c r="FR66" s="91"/>
      <c r="FS66" s="91"/>
      <c r="FT66" s="91"/>
      <c r="FU66" s="91"/>
      <c r="FV66" s="91"/>
      <c r="FW66" s="91"/>
      <c r="FX66" s="91"/>
      <c r="FY66" s="91"/>
      <c r="FZ66" s="91"/>
      <c r="GA66" s="91"/>
      <c r="GB66" s="91"/>
      <c r="GC66" s="91"/>
      <c r="GD66" s="91"/>
      <c r="GE66" s="91"/>
      <c r="GF66" s="91"/>
      <c r="GG66" s="91"/>
      <c r="GH66" s="91"/>
      <c r="GI66" s="91"/>
      <c r="GJ66" s="91"/>
      <c r="GK66" s="91"/>
      <c r="GL66" s="91"/>
      <c r="GM66" s="91"/>
      <c r="GN66" s="91"/>
    </row>
    <row r="67" spans="2:196" ht="15" x14ac:dyDescent="0.25">
      <c r="E67" s="154"/>
      <c r="J67" s="150"/>
      <c r="S67" s="66">
        <v>0</v>
      </c>
      <c r="T67" s="67"/>
      <c r="U67" s="67"/>
      <c r="AA67" s="90"/>
      <c r="AB67" s="91"/>
      <c r="AC67" s="91"/>
      <c r="AD67" s="91"/>
      <c r="AE67" s="91"/>
      <c r="AF67" s="91"/>
      <c r="AG67" s="91"/>
      <c r="AH67" s="91"/>
      <c r="AI67" s="91"/>
      <c r="AJ67" s="91"/>
      <c r="AK67" s="91"/>
      <c r="AL67" s="91"/>
      <c r="AM67" s="91"/>
      <c r="AN67" s="91"/>
      <c r="AO67" s="91"/>
      <c r="AP67" s="91"/>
      <c r="AQ67" s="91"/>
      <c r="AR67" s="91"/>
      <c r="AS67" s="91"/>
      <c r="AT67" s="91"/>
      <c r="AU67" s="91"/>
      <c r="AV67" s="91"/>
      <c r="AW67" s="91"/>
      <c r="AX67" s="91"/>
      <c r="AY67" s="91"/>
      <c r="AZ67" s="91"/>
      <c r="BA67" s="91"/>
      <c r="BB67" s="91"/>
      <c r="BC67" s="91"/>
      <c r="BD67" s="91"/>
      <c r="BE67" s="91"/>
      <c r="BF67" s="91"/>
      <c r="BG67" s="91"/>
      <c r="BH67" s="91"/>
      <c r="BI67" s="91"/>
      <c r="BJ67" s="91"/>
      <c r="BK67" s="91"/>
      <c r="BL67" s="91"/>
      <c r="BM67" s="91"/>
      <c r="BN67" s="91"/>
      <c r="BO67" s="91"/>
      <c r="BP67" s="91"/>
      <c r="BQ67" s="91"/>
      <c r="BR67" s="91"/>
      <c r="BS67" s="91"/>
      <c r="BT67" s="91"/>
      <c r="BU67" s="91"/>
      <c r="BV67" s="91"/>
      <c r="BW67" s="91"/>
      <c r="BX67" s="91"/>
      <c r="BY67" s="91"/>
      <c r="BZ67" s="91"/>
      <c r="CA67" s="91"/>
      <c r="CB67" s="91"/>
      <c r="CC67" s="91"/>
      <c r="CD67" s="91"/>
      <c r="CE67" s="91"/>
      <c r="CF67" s="91"/>
      <c r="CG67" s="91"/>
      <c r="CH67" s="91"/>
      <c r="CI67" s="91"/>
      <c r="CJ67" s="91"/>
      <c r="CK67" s="91"/>
      <c r="CL67" s="91"/>
      <c r="CM67" s="91"/>
      <c r="CN67" s="91"/>
      <c r="CO67" s="91"/>
      <c r="CP67" s="91"/>
      <c r="CQ67" s="91"/>
      <c r="CR67" s="91"/>
      <c r="CS67" s="91"/>
      <c r="CT67" s="91"/>
      <c r="CU67" s="91"/>
      <c r="CV67" s="91"/>
      <c r="CW67" s="91"/>
      <c r="CX67" s="91"/>
      <c r="CY67" s="91"/>
      <c r="CZ67" s="91"/>
      <c r="DA67" s="91"/>
      <c r="DB67" s="91"/>
      <c r="DC67" s="91"/>
      <c r="DD67" s="91"/>
      <c r="DE67" s="91"/>
      <c r="DF67" s="91"/>
      <c r="DG67" s="91"/>
      <c r="DH67" s="91"/>
      <c r="DI67" s="91"/>
      <c r="DJ67" s="91"/>
      <c r="DK67" s="91"/>
      <c r="DL67" s="91"/>
      <c r="DM67" s="91"/>
      <c r="DN67" s="91"/>
      <c r="DO67" s="91"/>
      <c r="DP67" s="91"/>
      <c r="DQ67" s="91"/>
      <c r="DR67" s="91"/>
      <c r="DS67" s="91"/>
      <c r="DT67" s="91"/>
      <c r="DU67" s="91"/>
      <c r="DV67" s="91"/>
      <c r="DW67" s="91"/>
      <c r="DX67" s="91"/>
      <c r="DY67" s="91"/>
      <c r="DZ67" s="91"/>
      <c r="EA67" s="91"/>
      <c r="EB67" s="91"/>
      <c r="EC67" s="91"/>
      <c r="ED67" s="91"/>
      <c r="EE67" s="91"/>
      <c r="EF67" s="91"/>
      <c r="EG67" s="91"/>
      <c r="EH67" s="91"/>
      <c r="EI67" s="91"/>
      <c r="EJ67" s="91"/>
      <c r="EK67" s="91"/>
      <c r="EL67" s="91"/>
      <c r="EM67" s="91"/>
      <c r="EN67" s="91"/>
      <c r="EO67" s="91"/>
      <c r="EP67" s="91"/>
      <c r="EQ67" s="91"/>
      <c r="ER67" s="91"/>
      <c r="ES67" s="91"/>
      <c r="ET67" s="91"/>
      <c r="EU67" s="91"/>
      <c r="EV67" s="91"/>
      <c r="EW67" s="91"/>
      <c r="EX67" s="91"/>
      <c r="EY67" s="91"/>
      <c r="EZ67" s="91"/>
      <c r="FA67" s="91"/>
      <c r="FB67" s="91"/>
      <c r="FC67" s="91"/>
      <c r="FD67" s="91"/>
      <c r="FE67" s="91"/>
      <c r="FF67" s="91"/>
      <c r="FG67" s="91"/>
      <c r="FH67" s="91"/>
      <c r="FI67" s="91"/>
      <c r="FJ67" s="91"/>
      <c r="FK67" s="91"/>
      <c r="FL67" s="91"/>
      <c r="FM67" s="91"/>
      <c r="FN67" s="91"/>
      <c r="FO67" s="91"/>
      <c r="FP67" s="91"/>
      <c r="FQ67" s="91"/>
      <c r="FR67" s="91"/>
      <c r="FS67" s="91"/>
      <c r="FT67" s="91"/>
      <c r="FU67" s="91"/>
      <c r="FV67" s="91"/>
      <c r="FW67" s="91"/>
      <c r="FX67" s="91"/>
      <c r="FY67" s="91"/>
      <c r="FZ67" s="91"/>
      <c r="GA67" s="91"/>
      <c r="GB67" s="91"/>
      <c r="GC67" s="91"/>
      <c r="GD67" s="91"/>
      <c r="GE67" s="91"/>
      <c r="GF67" s="91"/>
      <c r="GG67" s="91"/>
      <c r="GH67" s="91"/>
      <c r="GI67" s="91"/>
      <c r="GJ67" s="91"/>
      <c r="GK67" s="91"/>
      <c r="GL67" s="91"/>
      <c r="GM67" s="91"/>
      <c r="GN67" s="91"/>
    </row>
    <row r="68" spans="2:196" ht="15" x14ac:dyDescent="0.25">
      <c r="E68" s="154"/>
      <c r="J68" s="150"/>
      <c r="S68" s="66">
        <v>0</v>
      </c>
      <c r="T68" s="67"/>
      <c r="U68" s="67"/>
      <c r="AA68" s="90"/>
      <c r="AB68" s="91"/>
      <c r="AC68" s="91"/>
      <c r="AD68" s="91"/>
      <c r="AE68" s="91"/>
      <c r="AF68" s="91"/>
      <c r="AG68" s="91"/>
      <c r="AH68" s="91"/>
      <c r="AI68" s="91"/>
      <c r="AJ68" s="91"/>
      <c r="AK68" s="91"/>
      <c r="AL68" s="91"/>
      <c r="AM68" s="91"/>
      <c r="AN68" s="91"/>
      <c r="AO68" s="91"/>
      <c r="AP68" s="91"/>
      <c r="AQ68" s="91"/>
      <c r="AR68" s="91"/>
      <c r="AS68" s="91"/>
      <c r="AT68" s="91"/>
      <c r="AU68" s="91"/>
      <c r="AV68" s="91"/>
      <c r="AW68" s="91"/>
      <c r="AX68" s="91"/>
      <c r="AY68" s="91"/>
      <c r="AZ68" s="91"/>
      <c r="BA68" s="91"/>
      <c r="BB68" s="91"/>
      <c r="BC68" s="91"/>
      <c r="BD68" s="91"/>
      <c r="BE68" s="91"/>
      <c r="BF68" s="91"/>
      <c r="BG68" s="91"/>
      <c r="BH68" s="91"/>
      <c r="BI68" s="91"/>
      <c r="BJ68" s="91"/>
      <c r="BK68" s="91"/>
      <c r="BL68" s="91"/>
      <c r="BM68" s="91"/>
      <c r="BN68" s="91"/>
      <c r="BO68" s="91"/>
      <c r="BP68" s="91"/>
      <c r="BQ68" s="91"/>
      <c r="BR68" s="91"/>
      <c r="BS68" s="91"/>
      <c r="BT68" s="91"/>
      <c r="BU68" s="91"/>
      <c r="BV68" s="91"/>
      <c r="BW68" s="91"/>
      <c r="BX68" s="91"/>
      <c r="BY68" s="91"/>
      <c r="BZ68" s="91"/>
      <c r="CA68" s="91"/>
      <c r="CB68" s="91"/>
      <c r="CC68" s="91"/>
      <c r="CD68" s="91"/>
      <c r="CE68" s="91"/>
      <c r="CF68" s="91"/>
      <c r="CG68" s="91"/>
      <c r="CH68" s="91"/>
      <c r="CI68" s="91"/>
      <c r="CJ68" s="91"/>
      <c r="CK68" s="91"/>
      <c r="CL68" s="91"/>
      <c r="CM68" s="91"/>
      <c r="CN68" s="91"/>
      <c r="CO68" s="91"/>
      <c r="CP68" s="91"/>
      <c r="CQ68" s="91"/>
      <c r="CR68" s="91"/>
      <c r="CS68" s="91"/>
      <c r="CT68" s="91"/>
      <c r="CU68" s="91"/>
      <c r="CV68" s="91"/>
      <c r="CW68" s="91"/>
      <c r="CX68" s="91"/>
      <c r="CY68" s="91"/>
      <c r="CZ68" s="91"/>
      <c r="DA68" s="91"/>
      <c r="DB68" s="91"/>
      <c r="DC68" s="91"/>
      <c r="DD68" s="91"/>
      <c r="DE68" s="91"/>
      <c r="DF68" s="91"/>
      <c r="DG68" s="91"/>
      <c r="DH68" s="91"/>
      <c r="DI68" s="91"/>
      <c r="DJ68" s="91"/>
      <c r="DK68" s="91"/>
      <c r="DL68" s="91"/>
      <c r="DM68" s="91"/>
      <c r="DN68" s="91"/>
      <c r="DO68" s="91"/>
      <c r="DP68" s="91"/>
      <c r="DQ68" s="91"/>
      <c r="DR68" s="91"/>
      <c r="DS68" s="91"/>
      <c r="DT68" s="91"/>
      <c r="DU68" s="91"/>
      <c r="DV68" s="91"/>
      <c r="DW68" s="91"/>
      <c r="DX68" s="91"/>
      <c r="DY68" s="91"/>
      <c r="DZ68" s="91"/>
      <c r="EA68" s="91"/>
      <c r="EB68" s="91"/>
      <c r="EC68" s="91"/>
      <c r="ED68" s="91"/>
      <c r="EE68" s="91"/>
      <c r="EF68" s="91"/>
      <c r="EG68" s="91"/>
      <c r="EH68" s="91"/>
      <c r="EI68" s="91"/>
      <c r="EJ68" s="91"/>
      <c r="EK68" s="91"/>
      <c r="EL68" s="91"/>
      <c r="EM68" s="91"/>
      <c r="EN68" s="91"/>
      <c r="EO68" s="91"/>
      <c r="EP68" s="91"/>
      <c r="EQ68" s="91"/>
      <c r="ER68" s="91"/>
      <c r="ES68" s="91"/>
      <c r="ET68" s="91"/>
      <c r="EU68" s="91"/>
      <c r="EV68" s="91"/>
      <c r="EW68" s="91"/>
      <c r="EX68" s="91"/>
      <c r="EY68" s="91"/>
      <c r="EZ68" s="91"/>
      <c r="FA68" s="91"/>
      <c r="FB68" s="91"/>
      <c r="FC68" s="91"/>
      <c r="FD68" s="91"/>
      <c r="FE68" s="91"/>
      <c r="FF68" s="91"/>
      <c r="FG68" s="91"/>
      <c r="FH68" s="91"/>
      <c r="FI68" s="91"/>
      <c r="FJ68" s="91"/>
      <c r="FK68" s="91"/>
      <c r="FL68" s="91"/>
      <c r="FM68" s="91"/>
      <c r="FN68" s="91"/>
      <c r="FO68" s="91"/>
      <c r="FP68" s="91"/>
      <c r="FQ68" s="91"/>
      <c r="FR68" s="91"/>
      <c r="FS68" s="91"/>
      <c r="FT68" s="91"/>
      <c r="FU68" s="91"/>
      <c r="FV68" s="91"/>
      <c r="FW68" s="91"/>
      <c r="FX68" s="91"/>
      <c r="FY68" s="91"/>
      <c r="FZ68" s="91"/>
      <c r="GA68" s="91"/>
      <c r="GB68" s="91"/>
      <c r="GC68" s="91"/>
      <c r="GD68" s="91"/>
      <c r="GE68" s="91"/>
      <c r="GF68" s="91"/>
      <c r="GG68" s="91"/>
      <c r="GH68" s="91"/>
      <c r="GI68" s="91"/>
      <c r="GJ68" s="91"/>
      <c r="GK68" s="91"/>
      <c r="GL68" s="91"/>
      <c r="GM68" s="91"/>
      <c r="GN68" s="91"/>
    </row>
    <row r="69" spans="2:196" ht="15" x14ac:dyDescent="0.25">
      <c r="E69" s="154"/>
      <c r="J69" s="150"/>
      <c r="S69" s="66">
        <v>0</v>
      </c>
      <c r="T69" s="67"/>
      <c r="U69" s="67"/>
      <c r="AA69" s="90"/>
      <c r="AB69" s="91"/>
      <c r="AC69" s="91"/>
      <c r="AD69" s="91"/>
      <c r="AE69" s="91"/>
      <c r="AF69" s="91"/>
      <c r="AG69" s="91"/>
      <c r="AH69" s="91"/>
      <c r="AI69" s="91"/>
      <c r="AJ69" s="91"/>
      <c r="AK69" s="91"/>
      <c r="AL69" s="91"/>
      <c r="AM69" s="91"/>
      <c r="AN69" s="91"/>
      <c r="AO69" s="91"/>
      <c r="AP69" s="91"/>
      <c r="AQ69" s="91"/>
      <c r="AR69" s="91"/>
      <c r="AS69" s="91"/>
      <c r="AT69" s="91"/>
      <c r="AU69" s="91"/>
      <c r="AV69" s="91"/>
      <c r="AW69" s="91"/>
      <c r="AX69" s="91"/>
      <c r="AY69" s="91"/>
      <c r="AZ69" s="91"/>
      <c r="BA69" s="91"/>
      <c r="BB69" s="91"/>
      <c r="BC69" s="91"/>
      <c r="BD69" s="91"/>
      <c r="BE69" s="91"/>
      <c r="BF69" s="91"/>
      <c r="BG69" s="91"/>
      <c r="BH69" s="91"/>
      <c r="BI69" s="91"/>
      <c r="BJ69" s="91"/>
      <c r="BK69" s="91"/>
      <c r="BL69" s="91"/>
      <c r="BM69" s="91"/>
      <c r="BN69" s="91"/>
      <c r="BO69" s="91"/>
      <c r="BP69" s="91"/>
      <c r="BQ69" s="91"/>
      <c r="BR69" s="91"/>
      <c r="BS69" s="91"/>
      <c r="BT69" s="91"/>
      <c r="BU69" s="91"/>
      <c r="BV69" s="91"/>
      <c r="BW69" s="91"/>
      <c r="BX69" s="91"/>
      <c r="BY69" s="91"/>
      <c r="BZ69" s="91"/>
      <c r="CA69" s="91"/>
      <c r="CB69" s="91"/>
      <c r="CC69" s="91"/>
      <c r="CD69" s="91"/>
      <c r="CE69" s="91"/>
      <c r="CF69" s="91"/>
      <c r="CG69" s="91"/>
      <c r="CH69" s="91"/>
      <c r="CI69" s="91"/>
      <c r="CJ69" s="91"/>
      <c r="CK69" s="91"/>
      <c r="CL69" s="91"/>
      <c r="CM69" s="91"/>
      <c r="CN69" s="91"/>
      <c r="CO69" s="91"/>
      <c r="CP69" s="91"/>
      <c r="CQ69" s="91"/>
      <c r="CR69" s="91"/>
      <c r="CS69" s="91"/>
      <c r="CT69" s="91"/>
      <c r="CU69" s="91"/>
      <c r="CV69" s="91"/>
      <c r="CW69" s="91"/>
      <c r="CX69" s="91"/>
      <c r="CY69" s="91"/>
      <c r="CZ69" s="91"/>
      <c r="DA69" s="91"/>
      <c r="DB69" s="91"/>
      <c r="DC69" s="91"/>
      <c r="DD69" s="91"/>
      <c r="DE69" s="91"/>
      <c r="DF69" s="91"/>
      <c r="DG69" s="91"/>
      <c r="DH69" s="91"/>
      <c r="DI69" s="91"/>
      <c r="DJ69" s="91"/>
      <c r="DK69" s="91"/>
      <c r="DL69" s="91"/>
      <c r="DM69" s="91"/>
      <c r="DN69" s="91"/>
      <c r="DO69" s="91"/>
      <c r="DP69" s="91"/>
      <c r="DQ69" s="91"/>
      <c r="DR69" s="91"/>
      <c r="DS69" s="91"/>
      <c r="DT69" s="91"/>
      <c r="DU69" s="91"/>
      <c r="DV69" s="91"/>
      <c r="DW69" s="91"/>
      <c r="DX69" s="91"/>
      <c r="DY69" s="91"/>
      <c r="DZ69" s="91"/>
      <c r="EA69" s="91"/>
      <c r="EB69" s="91"/>
      <c r="EC69" s="91"/>
      <c r="ED69" s="91"/>
      <c r="EE69" s="91"/>
      <c r="EF69" s="91"/>
      <c r="EG69" s="91"/>
      <c r="EH69" s="91"/>
      <c r="EI69" s="91"/>
      <c r="EJ69" s="91"/>
      <c r="EK69" s="91"/>
      <c r="EL69" s="91"/>
      <c r="EM69" s="91"/>
      <c r="EN69" s="91"/>
      <c r="EO69" s="91"/>
      <c r="EP69" s="91"/>
      <c r="EQ69" s="91"/>
      <c r="ER69" s="91"/>
      <c r="ES69" s="91"/>
      <c r="ET69" s="91"/>
      <c r="EU69" s="91"/>
      <c r="EV69" s="91"/>
      <c r="EW69" s="91"/>
      <c r="EX69" s="91"/>
      <c r="EY69" s="91"/>
      <c r="EZ69" s="91"/>
      <c r="FA69" s="91"/>
      <c r="FB69" s="91"/>
      <c r="FC69" s="91"/>
      <c r="FD69" s="91"/>
      <c r="FE69" s="91"/>
      <c r="FF69" s="91"/>
      <c r="FG69" s="91"/>
      <c r="FH69" s="91"/>
      <c r="FI69" s="91"/>
      <c r="FJ69" s="91"/>
      <c r="FK69" s="91"/>
      <c r="FL69" s="91"/>
      <c r="FM69" s="91"/>
      <c r="FN69" s="91"/>
      <c r="FO69" s="91"/>
      <c r="FP69" s="91"/>
      <c r="FQ69" s="91"/>
      <c r="FR69" s="91"/>
      <c r="FS69" s="91"/>
      <c r="FT69" s="91"/>
      <c r="FU69" s="91"/>
      <c r="FV69" s="91"/>
      <c r="FW69" s="91"/>
      <c r="FX69" s="91"/>
      <c r="FY69" s="91"/>
      <c r="FZ69" s="91"/>
      <c r="GA69" s="91"/>
      <c r="GB69" s="91"/>
      <c r="GC69" s="91"/>
      <c r="GD69" s="91"/>
      <c r="GE69" s="91"/>
      <c r="GF69" s="91"/>
      <c r="GG69" s="91"/>
      <c r="GH69" s="91"/>
      <c r="GI69" s="91"/>
      <c r="GJ69" s="91"/>
      <c r="GK69" s="91"/>
      <c r="GL69" s="91"/>
      <c r="GM69" s="91"/>
      <c r="GN69" s="91"/>
    </row>
    <row r="70" spans="2:196" ht="15" x14ac:dyDescent="0.25">
      <c r="D70" s="155"/>
      <c r="E70" s="154"/>
      <c r="J70" s="150"/>
      <c r="S70" s="66">
        <v>0</v>
      </c>
      <c r="T70" s="67"/>
      <c r="U70" s="67"/>
      <c r="AA70" s="90"/>
      <c r="AB70" s="91"/>
      <c r="AC70" s="91"/>
      <c r="AD70" s="91"/>
      <c r="AE70" s="91"/>
      <c r="AF70" s="91"/>
      <c r="AG70" s="91"/>
      <c r="AH70" s="91"/>
      <c r="AI70" s="91"/>
      <c r="AJ70" s="91"/>
      <c r="AK70" s="91"/>
      <c r="AL70" s="91"/>
      <c r="AM70" s="91"/>
      <c r="AN70" s="91"/>
      <c r="AO70" s="91"/>
      <c r="AP70" s="91"/>
      <c r="AQ70" s="91"/>
      <c r="AR70" s="91"/>
      <c r="AS70" s="91"/>
      <c r="AT70" s="91"/>
      <c r="AU70" s="91"/>
      <c r="AV70" s="91"/>
      <c r="AW70" s="91"/>
      <c r="AX70" s="91"/>
      <c r="AY70" s="91"/>
      <c r="AZ70" s="91"/>
      <c r="BA70" s="91"/>
      <c r="BB70" s="91"/>
      <c r="BC70" s="91"/>
      <c r="BD70" s="91"/>
      <c r="BE70" s="91"/>
      <c r="BF70" s="91"/>
      <c r="BG70" s="91"/>
      <c r="BH70" s="91"/>
      <c r="BI70" s="91"/>
      <c r="BJ70" s="91"/>
      <c r="BK70" s="91"/>
      <c r="BL70" s="91"/>
      <c r="BM70" s="91"/>
      <c r="BN70" s="91"/>
      <c r="BO70" s="91"/>
      <c r="BP70" s="91"/>
      <c r="BQ70" s="91"/>
      <c r="BR70" s="91"/>
      <c r="BS70" s="91"/>
      <c r="BT70" s="91"/>
      <c r="BU70" s="91"/>
      <c r="BV70" s="91"/>
      <c r="BW70" s="91"/>
      <c r="BX70" s="91"/>
      <c r="BY70" s="91"/>
      <c r="BZ70" s="91"/>
      <c r="CA70" s="91"/>
      <c r="CB70" s="91"/>
      <c r="CC70" s="91"/>
      <c r="CD70" s="91"/>
      <c r="CE70" s="91"/>
      <c r="CF70" s="91"/>
      <c r="CG70" s="91"/>
      <c r="CH70" s="91"/>
      <c r="CI70" s="91"/>
      <c r="CJ70" s="91"/>
      <c r="CK70" s="91"/>
      <c r="CL70" s="91"/>
      <c r="CM70" s="91"/>
      <c r="CN70" s="91"/>
      <c r="CO70" s="91"/>
      <c r="CP70" s="91"/>
      <c r="CQ70" s="91"/>
      <c r="CR70" s="91"/>
      <c r="CS70" s="91"/>
      <c r="CT70" s="91"/>
      <c r="CU70" s="91"/>
      <c r="CV70" s="91"/>
      <c r="CW70" s="91"/>
      <c r="CX70" s="91"/>
      <c r="CY70" s="91"/>
      <c r="CZ70" s="91"/>
      <c r="DA70" s="91"/>
      <c r="DB70" s="91"/>
      <c r="DC70" s="91"/>
      <c r="DD70" s="91"/>
      <c r="DE70" s="91"/>
      <c r="DF70" s="91"/>
      <c r="DG70" s="91"/>
      <c r="DH70" s="91"/>
      <c r="DI70" s="91"/>
      <c r="DJ70" s="91"/>
      <c r="DK70" s="91"/>
      <c r="DL70" s="91"/>
      <c r="DM70" s="91"/>
      <c r="DN70" s="91"/>
      <c r="DO70" s="91"/>
      <c r="DP70" s="91"/>
      <c r="DQ70" s="91"/>
      <c r="DR70" s="91"/>
      <c r="DS70" s="91"/>
      <c r="DT70" s="91"/>
      <c r="DU70" s="91"/>
      <c r="DV70" s="91"/>
      <c r="DW70" s="91"/>
      <c r="DX70" s="91"/>
      <c r="DY70" s="91"/>
      <c r="DZ70" s="91"/>
      <c r="EA70" s="91"/>
      <c r="EB70" s="91"/>
      <c r="EC70" s="91"/>
      <c r="ED70" s="91"/>
      <c r="EE70" s="91"/>
      <c r="EF70" s="91"/>
      <c r="EG70" s="91"/>
      <c r="EH70" s="91"/>
      <c r="EI70" s="91"/>
      <c r="EJ70" s="91"/>
      <c r="EK70" s="91"/>
      <c r="EL70" s="91"/>
      <c r="EM70" s="91"/>
      <c r="EN70" s="91"/>
      <c r="EO70" s="91"/>
      <c r="EP70" s="91"/>
      <c r="EQ70" s="91"/>
      <c r="ER70" s="91"/>
      <c r="ES70" s="91"/>
      <c r="ET70" s="91"/>
      <c r="EU70" s="91"/>
      <c r="EV70" s="91"/>
      <c r="EW70" s="91"/>
      <c r="EX70" s="91"/>
      <c r="EY70" s="91"/>
      <c r="EZ70" s="91"/>
      <c r="FA70" s="91"/>
      <c r="FB70" s="91"/>
      <c r="FC70" s="91"/>
      <c r="FD70" s="91"/>
      <c r="FE70" s="91"/>
      <c r="FF70" s="91"/>
      <c r="FG70" s="91"/>
      <c r="FH70" s="91"/>
      <c r="FI70" s="91"/>
      <c r="FJ70" s="91"/>
      <c r="FK70" s="91"/>
      <c r="FL70" s="91"/>
      <c r="FM70" s="91"/>
      <c r="FN70" s="91"/>
      <c r="FO70" s="91"/>
      <c r="FP70" s="91"/>
      <c r="FQ70" s="91"/>
      <c r="FR70" s="91"/>
      <c r="FS70" s="91"/>
      <c r="FT70" s="91"/>
      <c r="FU70" s="91"/>
      <c r="FV70" s="91"/>
      <c r="FW70" s="91"/>
      <c r="FX70" s="91"/>
      <c r="FY70" s="91"/>
      <c r="FZ70" s="91"/>
      <c r="GA70" s="91"/>
      <c r="GB70" s="91"/>
      <c r="GC70" s="91"/>
      <c r="GD70" s="91"/>
      <c r="GE70" s="91"/>
      <c r="GF70" s="91"/>
      <c r="GG70" s="91"/>
      <c r="GH70" s="91"/>
      <c r="GI70" s="91"/>
      <c r="GJ70" s="91"/>
      <c r="GK70" s="91"/>
      <c r="GL70" s="91"/>
      <c r="GM70" s="91"/>
      <c r="GN70" s="91"/>
    </row>
    <row r="71" spans="2:196" ht="15" x14ac:dyDescent="0.25">
      <c r="E71" s="154"/>
      <c r="J71" s="150"/>
      <c r="S71" s="66">
        <v>0</v>
      </c>
      <c r="T71" s="67"/>
      <c r="U71" s="67"/>
      <c r="AA71" s="90"/>
      <c r="AB71" s="91"/>
      <c r="AC71" s="91"/>
      <c r="AD71" s="91"/>
      <c r="AE71" s="91"/>
      <c r="AF71" s="91"/>
      <c r="AG71" s="91"/>
      <c r="AH71" s="91"/>
      <c r="AI71" s="91"/>
      <c r="AJ71" s="91"/>
      <c r="AK71" s="91"/>
      <c r="AL71" s="91"/>
      <c r="AM71" s="91"/>
      <c r="AN71" s="91"/>
      <c r="AO71" s="91"/>
      <c r="AP71" s="91"/>
      <c r="AQ71" s="91"/>
      <c r="AR71" s="91"/>
      <c r="AS71" s="91"/>
      <c r="AT71" s="91"/>
      <c r="AU71" s="91"/>
      <c r="AV71" s="91"/>
      <c r="AW71" s="91"/>
      <c r="AX71" s="91"/>
      <c r="AY71" s="91"/>
      <c r="AZ71" s="91"/>
      <c r="BA71" s="91"/>
      <c r="BB71" s="91"/>
      <c r="BC71" s="91"/>
      <c r="BD71" s="91"/>
      <c r="BE71" s="91"/>
      <c r="BF71" s="91"/>
      <c r="BG71" s="91"/>
      <c r="BH71" s="91"/>
      <c r="BI71" s="91"/>
      <c r="BJ71" s="91"/>
      <c r="BK71" s="91"/>
      <c r="BL71" s="91"/>
      <c r="BM71" s="91"/>
      <c r="BN71" s="91"/>
      <c r="BO71" s="91"/>
      <c r="BP71" s="91"/>
      <c r="BQ71" s="91"/>
      <c r="BR71" s="91"/>
      <c r="BS71" s="91"/>
      <c r="BT71" s="91"/>
      <c r="BU71" s="91"/>
      <c r="BV71" s="91"/>
      <c r="BW71" s="91"/>
      <c r="BX71" s="91"/>
      <c r="BY71" s="91"/>
      <c r="BZ71" s="91"/>
      <c r="CA71" s="91"/>
      <c r="CB71" s="91"/>
      <c r="CC71" s="91"/>
      <c r="CD71" s="91"/>
      <c r="CE71" s="91"/>
      <c r="CF71" s="91"/>
      <c r="CG71" s="91"/>
      <c r="CH71" s="91"/>
      <c r="CI71" s="91"/>
      <c r="CJ71" s="91"/>
      <c r="CK71" s="91"/>
      <c r="CL71" s="91"/>
      <c r="CM71" s="91"/>
      <c r="CN71" s="91"/>
      <c r="CO71" s="91"/>
      <c r="CP71" s="91"/>
      <c r="CQ71" s="91"/>
      <c r="CR71" s="91"/>
      <c r="CS71" s="91"/>
      <c r="CT71" s="91"/>
      <c r="CU71" s="91"/>
      <c r="CV71" s="91"/>
      <c r="CW71" s="91"/>
      <c r="CX71" s="91"/>
      <c r="CY71" s="91"/>
      <c r="CZ71" s="91"/>
      <c r="DA71" s="91"/>
      <c r="DB71" s="91"/>
      <c r="DC71" s="91"/>
      <c r="DD71" s="91"/>
      <c r="DE71" s="91"/>
      <c r="DF71" s="91"/>
      <c r="DG71" s="91"/>
      <c r="DH71" s="91"/>
      <c r="DI71" s="91"/>
      <c r="DJ71" s="91"/>
      <c r="DK71" s="91"/>
      <c r="DL71" s="91"/>
      <c r="DM71" s="91"/>
      <c r="DN71" s="91"/>
      <c r="DO71" s="91"/>
      <c r="DP71" s="91"/>
      <c r="DQ71" s="91"/>
      <c r="DR71" s="91"/>
      <c r="DS71" s="91"/>
      <c r="DT71" s="91"/>
      <c r="DU71" s="91"/>
      <c r="DV71" s="91"/>
      <c r="DW71" s="91"/>
      <c r="DX71" s="91"/>
      <c r="DY71" s="91"/>
      <c r="DZ71" s="91"/>
      <c r="EA71" s="91"/>
      <c r="EB71" s="91"/>
      <c r="EC71" s="91"/>
      <c r="ED71" s="91"/>
      <c r="EE71" s="91"/>
      <c r="EF71" s="91"/>
      <c r="EG71" s="91"/>
      <c r="EH71" s="91"/>
      <c r="EI71" s="91"/>
      <c r="EJ71" s="91"/>
      <c r="EK71" s="91"/>
      <c r="EL71" s="91"/>
      <c r="EM71" s="91"/>
      <c r="EN71" s="91"/>
      <c r="EO71" s="91"/>
      <c r="EP71" s="91"/>
      <c r="EQ71" s="91"/>
      <c r="ER71" s="91"/>
      <c r="ES71" s="91"/>
      <c r="ET71" s="91"/>
      <c r="EU71" s="91"/>
      <c r="EV71" s="91"/>
      <c r="EW71" s="91"/>
      <c r="EX71" s="91"/>
      <c r="EY71" s="91"/>
      <c r="EZ71" s="91"/>
      <c r="FA71" s="91"/>
      <c r="FB71" s="91"/>
      <c r="FC71" s="91"/>
      <c r="FD71" s="91"/>
      <c r="FE71" s="91"/>
      <c r="FF71" s="91"/>
      <c r="FG71" s="91"/>
      <c r="FH71" s="91"/>
      <c r="FI71" s="91"/>
      <c r="FJ71" s="91"/>
      <c r="FK71" s="91"/>
      <c r="FL71" s="91"/>
      <c r="FM71" s="91"/>
      <c r="FN71" s="91"/>
      <c r="FO71" s="91"/>
      <c r="FP71" s="91"/>
      <c r="FQ71" s="91"/>
      <c r="FR71" s="91"/>
      <c r="FS71" s="91"/>
      <c r="FT71" s="91"/>
      <c r="FU71" s="91"/>
      <c r="FV71" s="91"/>
      <c r="FW71" s="91"/>
      <c r="FX71" s="91"/>
      <c r="FY71" s="91"/>
      <c r="FZ71" s="91"/>
      <c r="GA71" s="91"/>
      <c r="GB71" s="91"/>
      <c r="GC71" s="91"/>
      <c r="GD71" s="91"/>
      <c r="GE71" s="91"/>
      <c r="GF71" s="91"/>
      <c r="GG71" s="91"/>
      <c r="GH71" s="91"/>
      <c r="GI71" s="91"/>
      <c r="GJ71" s="91"/>
      <c r="GK71" s="91"/>
      <c r="GL71" s="91"/>
      <c r="GM71" s="91"/>
      <c r="GN71" s="91"/>
    </row>
    <row r="72" spans="2:196" ht="15" x14ac:dyDescent="0.25">
      <c r="E72" s="154"/>
      <c r="J72" s="150"/>
      <c r="S72" s="66">
        <v>0</v>
      </c>
      <c r="T72" s="67"/>
      <c r="U72" s="67"/>
      <c r="AA72" s="90"/>
      <c r="AB72" s="91"/>
      <c r="AC72" s="91"/>
      <c r="AD72" s="91"/>
      <c r="AE72" s="91"/>
      <c r="AF72" s="91"/>
      <c r="AG72" s="91"/>
      <c r="AH72" s="91"/>
      <c r="AI72" s="91"/>
      <c r="AJ72" s="91"/>
      <c r="AK72" s="91"/>
      <c r="AL72" s="91"/>
      <c r="AM72" s="91"/>
      <c r="AN72" s="91"/>
      <c r="AO72" s="91"/>
      <c r="AP72" s="91"/>
      <c r="AQ72" s="91"/>
      <c r="AR72" s="91"/>
      <c r="AS72" s="91"/>
      <c r="AT72" s="91"/>
      <c r="AU72" s="91"/>
      <c r="AV72" s="91"/>
      <c r="AW72" s="91"/>
      <c r="AX72" s="91"/>
      <c r="AY72" s="91"/>
      <c r="AZ72" s="91"/>
      <c r="BA72" s="91"/>
      <c r="BB72" s="91"/>
      <c r="BC72" s="91"/>
      <c r="BD72" s="91"/>
      <c r="BE72" s="91"/>
      <c r="BF72" s="91"/>
      <c r="BG72" s="91"/>
      <c r="BH72" s="91"/>
      <c r="BI72" s="91"/>
      <c r="BJ72" s="91"/>
      <c r="BK72" s="91"/>
      <c r="BL72" s="91"/>
      <c r="BM72" s="91"/>
      <c r="BN72" s="91"/>
      <c r="BO72" s="91"/>
      <c r="BP72" s="91"/>
      <c r="BQ72" s="91"/>
      <c r="BR72" s="91"/>
      <c r="BS72" s="91"/>
      <c r="BT72" s="91"/>
      <c r="BU72" s="91"/>
      <c r="BV72" s="91"/>
      <c r="BW72" s="91"/>
      <c r="BX72" s="91"/>
      <c r="BY72" s="91"/>
      <c r="BZ72" s="91"/>
      <c r="CA72" s="91"/>
      <c r="CB72" s="91"/>
      <c r="CC72" s="91"/>
      <c r="CD72" s="91"/>
      <c r="CE72" s="91"/>
      <c r="CF72" s="91"/>
      <c r="CG72" s="91"/>
      <c r="CH72" s="91"/>
      <c r="CI72" s="91"/>
      <c r="CJ72" s="91"/>
      <c r="CK72" s="91"/>
      <c r="CL72" s="91"/>
      <c r="CM72" s="91"/>
      <c r="CN72" s="91"/>
      <c r="CO72" s="91"/>
      <c r="CP72" s="91"/>
      <c r="CQ72" s="91"/>
      <c r="CR72" s="91"/>
      <c r="CS72" s="91"/>
      <c r="CT72" s="91"/>
      <c r="CU72" s="91"/>
      <c r="CV72" s="91"/>
      <c r="CW72" s="91"/>
      <c r="CX72" s="91"/>
      <c r="CY72" s="91"/>
      <c r="CZ72" s="91"/>
      <c r="DA72" s="91"/>
      <c r="DB72" s="91"/>
      <c r="DC72" s="91"/>
      <c r="DD72" s="91"/>
      <c r="DE72" s="91"/>
      <c r="DF72" s="91"/>
      <c r="DG72" s="91"/>
      <c r="DH72" s="91"/>
      <c r="DI72" s="91"/>
      <c r="DJ72" s="91"/>
      <c r="DK72" s="91"/>
      <c r="DL72" s="91"/>
      <c r="DM72" s="91"/>
      <c r="DN72" s="91"/>
      <c r="DO72" s="91"/>
      <c r="DP72" s="91"/>
      <c r="DQ72" s="91"/>
      <c r="DR72" s="91"/>
      <c r="DS72" s="91"/>
      <c r="DT72" s="91"/>
      <c r="DU72" s="91"/>
      <c r="DV72" s="91"/>
      <c r="DW72" s="91"/>
      <c r="DX72" s="91"/>
      <c r="DY72" s="91"/>
      <c r="DZ72" s="91"/>
      <c r="EA72" s="91"/>
      <c r="EB72" s="91"/>
      <c r="EC72" s="91"/>
      <c r="ED72" s="91"/>
      <c r="EE72" s="91"/>
      <c r="EF72" s="91"/>
      <c r="EG72" s="91"/>
      <c r="EH72" s="91"/>
      <c r="EI72" s="91"/>
      <c r="EJ72" s="91"/>
      <c r="EK72" s="91"/>
      <c r="EL72" s="91"/>
      <c r="EM72" s="91"/>
      <c r="EN72" s="91"/>
      <c r="EO72" s="91"/>
      <c r="EP72" s="91"/>
      <c r="EQ72" s="91"/>
      <c r="ER72" s="91"/>
      <c r="ES72" s="91"/>
      <c r="ET72" s="91"/>
      <c r="EU72" s="91"/>
      <c r="EV72" s="91"/>
      <c r="EW72" s="91"/>
      <c r="EX72" s="91"/>
      <c r="EY72" s="91"/>
      <c r="EZ72" s="91"/>
      <c r="FA72" s="91"/>
      <c r="FB72" s="91"/>
      <c r="FC72" s="91"/>
      <c r="FD72" s="91"/>
      <c r="FE72" s="91"/>
      <c r="FF72" s="91"/>
      <c r="FG72" s="91"/>
      <c r="FH72" s="91"/>
      <c r="FI72" s="91"/>
      <c r="FJ72" s="91"/>
      <c r="FK72" s="91"/>
      <c r="FL72" s="91"/>
      <c r="FM72" s="91"/>
      <c r="FN72" s="91"/>
      <c r="FO72" s="91"/>
      <c r="FP72" s="91"/>
      <c r="FQ72" s="91"/>
      <c r="FR72" s="91"/>
      <c r="FS72" s="91"/>
      <c r="FT72" s="91"/>
      <c r="FU72" s="91"/>
      <c r="FV72" s="91"/>
      <c r="FW72" s="91"/>
      <c r="FX72" s="91"/>
      <c r="FY72" s="91"/>
      <c r="FZ72" s="91"/>
      <c r="GA72" s="91"/>
      <c r="GB72" s="91"/>
      <c r="GC72" s="91"/>
      <c r="GD72" s="91"/>
      <c r="GE72" s="91"/>
      <c r="GF72" s="91"/>
      <c r="GG72" s="91"/>
      <c r="GH72" s="91"/>
      <c r="GI72" s="91"/>
      <c r="GJ72" s="91"/>
      <c r="GK72" s="91"/>
      <c r="GL72" s="91"/>
      <c r="GM72" s="91"/>
      <c r="GN72" s="91"/>
    </row>
    <row r="73" spans="2:196" ht="15" x14ac:dyDescent="0.25">
      <c r="E73" s="154"/>
      <c r="J73" s="150"/>
      <c r="S73" s="66">
        <v>0</v>
      </c>
      <c r="T73" s="67"/>
      <c r="U73" s="67"/>
      <c r="AA73" s="90"/>
      <c r="AB73" s="91"/>
      <c r="AC73" s="91"/>
      <c r="AD73" s="91"/>
      <c r="AE73" s="91"/>
      <c r="AF73" s="91"/>
      <c r="AG73" s="91"/>
      <c r="AH73" s="91"/>
      <c r="AI73" s="91"/>
      <c r="AJ73" s="91"/>
      <c r="AK73" s="91"/>
      <c r="AL73" s="91"/>
      <c r="AM73" s="91"/>
      <c r="AN73" s="91"/>
      <c r="AO73" s="91"/>
      <c r="AP73" s="91"/>
      <c r="AQ73" s="91"/>
      <c r="AR73" s="91"/>
      <c r="AS73" s="91"/>
      <c r="AT73" s="91"/>
      <c r="AU73" s="91"/>
      <c r="AV73" s="91"/>
      <c r="AW73" s="91"/>
      <c r="AX73" s="91"/>
      <c r="AY73" s="91"/>
      <c r="AZ73" s="91"/>
      <c r="BA73" s="91"/>
      <c r="BB73" s="91"/>
      <c r="BC73" s="91"/>
      <c r="BD73" s="91"/>
      <c r="BE73" s="91"/>
      <c r="BF73" s="91"/>
      <c r="BG73" s="91"/>
      <c r="BH73" s="91"/>
      <c r="BI73" s="91"/>
      <c r="BJ73" s="91"/>
      <c r="BK73" s="91"/>
      <c r="BL73" s="91"/>
      <c r="BM73" s="91"/>
      <c r="BN73" s="91"/>
      <c r="BO73" s="91"/>
      <c r="BP73" s="91"/>
      <c r="BQ73" s="91"/>
      <c r="BR73" s="91"/>
      <c r="BS73" s="91"/>
      <c r="BT73" s="91"/>
      <c r="BU73" s="91"/>
      <c r="BV73" s="91"/>
      <c r="BW73" s="91"/>
      <c r="BX73" s="91"/>
      <c r="BY73" s="91"/>
      <c r="BZ73" s="91"/>
      <c r="CA73" s="91"/>
      <c r="CB73" s="91"/>
      <c r="CC73" s="91"/>
      <c r="CD73" s="91"/>
      <c r="CE73" s="91"/>
      <c r="CF73" s="91"/>
      <c r="CG73" s="91"/>
      <c r="CH73" s="91"/>
      <c r="CI73" s="91"/>
      <c r="CJ73" s="91"/>
      <c r="CK73" s="91"/>
      <c r="CL73" s="91"/>
      <c r="CM73" s="91"/>
      <c r="CN73" s="91"/>
      <c r="CO73" s="91"/>
      <c r="CP73" s="91"/>
      <c r="CQ73" s="91"/>
      <c r="CR73" s="91"/>
      <c r="CS73" s="91"/>
      <c r="CT73" s="91"/>
      <c r="CU73" s="91"/>
      <c r="CV73" s="91"/>
      <c r="CW73" s="91"/>
      <c r="CX73" s="91"/>
      <c r="CY73" s="91"/>
      <c r="CZ73" s="91"/>
      <c r="DA73" s="91"/>
      <c r="DB73" s="91"/>
      <c r="DC73" s="91"/>
      <c r="DD73" s="91"/>
      <c r="DE73" s="91"/>
      <c r="DF73" s="91"/>
      <c r="DG73" s="91"/>
      <c r="DH73" s="91"/>
      <c r="DI73" s="91"/>
      <c r="DJ73" s="91"/>
      <c r="DK73" s="91"/>
      <c r="DL73" s="91"/>
      <c r="DM73" s="91"/>
      <c r="DN73" s="91"/>
      <c r="DO73" s="91"/>
      <c r="DP73" s="91"/>
      <c r="DQ73" s="91"/>
      <c r="DR73" s="91"/>
      <c r="DS73" s="91"/>
      <c r="DT73" s="91"/>
      <c r="DU73" s="91"/>
      <c r="DV73" s="91"/>
      <c r="DW73" s="91"/>
      <c r="DX73" s="91"/>
      <c r="DY73" s="91"/>
      <c r="DZ73" s="91"/>
      <c r="EA73" s="91"/>
      <c r="EB73" s="91"/>
      <c r="EC73" s="91"/>
      <c r="ED73" s="91"/>
      <c r="EE73" s="91"/>
      <c r="EF73" s="91"/>
      <c r="EG73" s="91"/>
      <c r="EH73" s="91"/>
      <c r="EI73" s="91"/>
      <c r="EJ73" s="91"/>
      <c r="EK73" s="91"/>
      <c r="EL73" s="91"/>
      <c r="EM73" s="91"/>
      <c r="EN73" s="91"/>
      <c r="EO73" s="91"/>
      <c r="EP73" s="91"/>
      <c r="EQ73" s="91"/>
      <c r="ER73" s="91"/>
      <c r="ES73" s="91"/>
      <c r="ET73" s="91"/>
      <c r="EU73" s="91"/>
      <c r="EV73" s="91"/>
      <c r="EW73" s="91"/>
      <c r="EX73" s="91"/>
      <c r="EY73" s="91"/>
      <c r="EZ73" s="91"/>
      <c r="FA73" s="91"/>
      <c r="FB73" s="91"/>
      <c r="FC73" s="91"/>
      <c r="FD73" s="91"/>
      <c r="FE73" s="91"/>
      <c r="FF73" s="91"/>
      <c r="FG73" s="91"/>
      <c r="FH73" s="91"/>
      <c r="FI73" s="91"/>
      <c r="FJ73" s="91"/>
      <c r="FK73" s="91"/>
      <c r="FL73" s="91"/>
      <c r="FM73" s="91"/>
      <c r="FN73" s="91"/>
      <c r="FO73" s="91"/>
      <c r="FP73" s="91"/>
      <c r="FQ73" s="91"/>
      <c r="FR73" s="91"/>
      <c r="FS73" s="91"/>
      <c r="FT73" s="91"/>
      <c r="FU73" s="91"/>
      <c r="FV73" s="91"/>
      <c r="FW73" s="91"/>
      <c r="FX73" s="91"/>
      <c r="FY73" s="91"/>
      <c r="FZ73" s="91"/>
      <c r="GA73" s="91"/>
      <c r="GB73" s="91"/>
      <c r="GC73" s="91"/>
      <c r="GD73" s="91"/>
      <c r="GE73" s="91"/>
      <c r="GF73" s="91"/>
      <c r="GG73" s="91"/>
      <c r="GH73" s="91"/>
      <c r="GI73" s="91"/>
      <c r="GJ73" s="91"/>
      <c r="GK73" s="91"/>
      <c r="GL73" s="91"/>
      <c r="GM73" s="91"/>
      <c r="GN73" s="91"/>
    </row>
    <row r="74" spans="2:196" ht="15" x14ac:dyDescent="0.25">
      <c r="E74" s="154"/>
      <c r="J74" s="150"/>
      <c r="S74" s="63">
        <v>0</v>
      </c>
      <c r="T74" s="67"/>
      <c r="U74" s="67"/>
      <c r="AA74" s="92"/>
      <c r="AB74" s="93"/>
      <c r="AC74" s="93"/>
      <c r="AD74" s="93"/>
      <c r="AE74" s="93"/>
      <c r="AF74" s="93"/>
      <c r="AG74" s="93"/>
      <c r="AH74" s="93"/>
      <c r="AI74" s="93"/>
      <c r="AJ74" s="93"/>
      <c r="AK74" s="93"/>
      <c r="AL74" s="93"/>
      <c r="AM74" s="93"/>
      <c r="AN74" s="93"/>
      <c r="AO74" s="93"/>
      <c r="AP74" s="93"/>
      <c r="AQ74" s="93"/>
      <c r="AR74" s="93"/>
      <c r="AS74" s="93"/>
      <c r="AT74" s="93"/>
      <c r="AU74" s="93"/>
      <c r="AV74" s="93"/>
      <c r="AW74" s="93"/>
      <c r="AX74" s="93"/>
      <c r="AY74" s="93"/>
      <c r="AZ74" s="93"/>
      <c r="BA74" s="93"/>
      <c r="BB74" s="93"/>
      <c r="BC74" s="93"/>
      <c r="BD74" s="93"/>
      <c r="BE74" s="93"/>
      <c r="BF74" s="93"/>
      <c r="BG74" s="93"/>
      <c r="BH74" s="93"/>
      <c r="BI74" s="93"/>
      <c r="BJ74" s="93"/>
      <c r="BK74" s="93"/>
      <c r="BL74" s="93"/>
      <c r="BM74" s="93"/>
      <c r="BN74" s="93"/>
      <c r="BO74" s="93"/>
      <c r="BP74" s="93"/>
      <c r="BQ74" s="93"/>
      <c r="BR74" s="93"/>
      <c r="BS74" s="93"/>
      <c r="BT74" s="93"/>
      <c r="BU74" s="93"/>
      <c r="BV74" s="93"/>
      <c r="BW74" s="93"/>
      <c r="BX74" s="93"/>
      <c r="BY74" s="93"/>
      <c r="BZ74" s="93"/>
      <c r="CA74" s="93"/>
      <c r="CB74" s="93"/>
      <c r="CC74" s="93"/>
      <c r="CD74" s="93"/>
      <c r="CE74" s="93"/>
      <c r="CF74" s="93"/>
      <c r="CG74" s="93"/>
      <c r="CH74" s="93"/>
      <c r="CI74" s="93"/>
      <c r="CJ74" s="93"/>
      <c r="CK74" s="93"/>
      <c r="CL74" s="93"/>
      <c r="CM74" s="93"/>
      <c r="CN74" s="93"/>
      <c r="CO74" s="93"/>
      <c r="CP74" s="93"/>
      <c r="CQ74" s="93"/>
      <c r="CR74" s="93"/>
      <c r="CS74" s="93"/>
      <c r="CT74" s="93"/>
      <c r="CU74" s="93"/>
      <c r="CV74" s="93"/>
      <c r="CW74" s="93"/>
      <c r="CX74" s="93"/>
      <c r="CY74" s="93"/>
      <c r="CZ74" s="93"/>
      <c r="DA74" s="93"/>
      <c r="DB74" s="93"/>
      <c r="DC74" s="93"/>
      <c r="DD74" s="93"/>
      <c r="DE74" s="93"/>
      <c r="DF74" s="93"/>
      <c r="DG74" s="93"/>
      <c r="DH74" s="93"/>
      <c r="DI74" s="93"/>
      <c r="DJ74" s="93"/>
      <c r="DK74" s="93"/>
      <c r="DL74" s="93"/>
      <c r="DM74" s="93"/>
      <c r="DN74" s="93"/>
      <c r="DO74" s="93"/>
      <c r="DP74" s="93"/>
      <c r="DQ74" s="93"/>
      <c r="DR74" s="93"/>
      <c r="DS74" s="93"/>
      <c r="DT74" s="93"/>
      <c r="DU74" s="93"/>
      <c r="DV74" s="93"/>
      <c r="DW74" s="93"/>
      <c r="DX74" s="93"/>
      <c r="DY74" s="93"/>
      <c r="DZ74" s="93"/>
      <c r="EA74" s="93"/>
      <c r="EB74" s="93"/>
      <c r="EC74" s="93"/>
      <c r="ED74" s="93"/>
      <c r="EE74" s="93"/>
      <c r="EF74" s="93"/>
      <c r="EG74" s="93"/>
      <c r="EH74" s="93"/>
      <c r="EI74" s="93"/>
      <c r="EJ74" s="93"/>
      <c r="EK74" s="93"/>
      <c r="EL74" s="93"/>
      <c r="EM74" s="93"/>
      <c r="EN74" s="93"/>
      <c r="EO74" s="93"/>
      <c r="EP74" s="93"/>
      <c r="EQ74" s="93"/>
      <c r="ER74" s="93"/>
      <c r="ES74" s="93"/>
      <c r="ET74" s="93"/>
      <c r="EU74" s="93"/>
      <c r="EV74" s="93"/>
      <c r="EW74" s="93"/>
      <c r="EX74" s="93"/>
      <c r="EY74" s="93"/>
      <c r="EZ74" s="93"/>
      <c r="FA74" s="93"/>
      <c r="FB74" s="93"/>
      <c r="FC74" s="93"/>
      <c r="FD74" s="93"/>
      <c r="FE74" s="93"/>
      <c r="FF74" s="93"/>
      <c r="FG74" s="93"/>
      <c r="FH74" s="93"/>
      <c r="FI74" s="93"/>
      <c r="FJ74" s="93"/>
      <c r="FK74" s="93"/>
      <c r="FL74" s="93"/>
      <c r="FM74" s="93"/>
      <c r="FN74" s="93"/>
      <c r="FO74" s="93"/>
      <c r="FP74" s="93"/>
      <c r="FQ74" s="93"/>
      <c r="FR74" s="93"/>
      <c r="FS74" s="93"/>
      <c r="FT74" s="93"/>
      <c r="FU74" s="93"/>
      <c r="FV74" s="93"/>
      <c r="FW74" s="93"/>
      <c r="FX74" s="93"/>
      <c r="FY74" s="93"/>
      <c r="FZ74" s="93"/>
      <c r="GA74" s="93"/>
      <c r="GB74" s="93"/>
      <c r="GC74" s="93"/>
      <c r="GD74" s="93"/>
      <c r="GE74" s="93"/>
      <c r="GF74" s="93"/>
      <c r="GG74" s="93"/>
      <c r="GH74" s="93"/>
      <c r="GI74" s="93"/>
      <c r="GJ74" s="93"/>
      <c r="GK74" s="93"/>
      <c r="GL74" s="93"/>
      <c r="GM74" s="93"/>
      <c r="GN74" s="93"/>
    </row>
    <row r="75" spans="2:196" ht="15" x14ac:dyDescent="0.25">
      <c r="E75" s="154"/>
      <c r="J75" s="150"/>
      <c r="S75" s="66">
        <v>0</v>
      </c>
      <c r="T75" s="67"/>
      <c r="U75" s="67"/>
      <c r="AA75" s="90"/>
      <c r="AB75" s="91"/>
      <c r="AC75" s="91"/>
      <c r="AD75" s="91"/>
      <c r="AE75" s="91"/>
      <c r="AF75" s="91"/>
      <c r="AG75" s="91"/>
      <c r="AH75" s="91"/>
      <c r="AI75" s="91"/>
      <c r="AJ75" s="91"/>
      <c r="AK75" s="91"/>
      <c r="AL75" s="91"/>
      <c r="AM75" s="91"/>
      <c r="AN75" s="91"/>
      <c r="AO75" s="91"/>
      <c r="AP75" s="91"/>
      <c r="AQ75" s="91"/>
      <c r="AR75" s="91"/>
      <c r="AS75" s="91"/>
      <c r="AT75" s="91"/>
      <c r="AU75" s="91"/>
      <c r="AV75" s="91"/>
      <c r="AW75" s="91"/>
      <c r="AX75" s="91"/>
      <c r="AY75" s="91"/>
      <c r="AZ75" s="91"/>
      <c r="BA75" s="91"/>
      <c r="BB75" s="91"/>
      <c r="BC75" s="91"/>
      <c r="BD75" s="91"/>
      <c r="BE75" s="91"/>
      <c r="BF75" s="91"/>
      <c r="BG75" s="91"/>
      <c r="BH75" s="91"/>
      <c r="BI75" s="91"/>
      <c r="BJ75" s="91"/>
      <c r="BK75" s="91"/>
      <c r="BL75" s="91"/>
      <c r="BM75" s="91"/>
      <c r="BN75" s="91"/>
      <c r="BO75" s="91"/>
      <c r="BP75" s="91"/>
      <c r="BQ75" s="91"/>
      <c r="BR75" s="91"/>
      <c r="BS75" s="91"/>
      <c r="BT75" s="91"/>
      <c r="BU75" s="91"/>
      <c r="BV75" s="91"/>
      <c r="BW75" s="91"/>
      <c r="BX75" s="91"/>
      <c r="BY75" s="91"/>
      <c r="BZ75" s="91"/>
      <c r="CA75" s="91"/>
      <c r="CB75" s="91"/>
      <c r="CC75" s="91"/>
      <c r="CD75" s="91"/>
      <c r="CE75" s="91"/>
      <c r="CF75" s="91"/>
      <c r="CG75" s="91"/>
      <c r="CH75" s="91"/>
      <c r="CI75" s="91"/>
      <c r="CJ75" s="91"/>
      <c r="CK75" s="91"/>
      <c r="CL75" s="91"/>
      <c r="CM75" s="91"/>
      <c r="CN75" s="91"/>
      <c r="CO75" s="91"/>
      <c r="CP75" s="91"/>
      <c r="CQ75" s="91"/>
      <c r="CR75" s="91"/>
      <c r="CS75" s="91"/>
      <c r="CT75" s="91"/>
      <c r="CU75" s="91"/>
      <c r="CV75" s="91"/>
      <c r="CW75" s="91"/>
      <c r="CX75" s="91"/>
      <c r="CY75" s="91"/>
      <c r="CZ75" s="91"/>
      <c r="DA75" s="91"/>
      <c r="DB75" s="91"/>
      <c r="DC75" s="91"/>
      <c r="DD75" s="91"/>
      <c r="DE75" s="91"/>
      <c r="DF75" s="91"/>
      <c r="DG75" s="91"/>
      <c r="DH75" s="91"/>
      <c r="DI75" s="91"/>
      <c r="DJ75" s="91"/>
      <c r="DK75" s="91"/>
      <c r="DL75" s="91"/>
      <c r="DM75" s="91"/>
      <c r="DN75" s="91"/>
      <c r="DO75" s="91"/>
      <c r="DP75" s="91"/>
      <c r="DQ75" s="91"/>
      <c r="DR75" s="91"/>
      <c r="DS75" s="91"/>
      <c r="DT75" s="91"/>
      <c r="DU75" s="91"/>
      <c r="DV75" s="91"/>
      <c r="DW75" s="91"/>
      <c r="DX75" s="91"/>
      <c r="DY75" s="91"/>
      <c r="DZ75" s="91"/>
      <c r="EA75" s="91"/>
      <c r="EB75" s="91"/>
      <c r="EC75" s="91"/>
      <c r="ED75" s="91"/>
      <c r="EE75" s="91"/>
      <c r="EF75" s="91"/>
      <c r="EG75" s="91"/>
      <c r="EH75" s="91"/>
      <c r="EI75" s="91"/>
      <c r="EJ75" s="91"/>
      <c r="EK75" s="91"/>
      <c r="EL75" s="91"/>
      <c r="EM75" s="91"/>
      <c r="EN75" s="91"/>
      <c r="EO75" s="91"/>
      <c r="EP75" s="91"/>
      <c r="EQ75" s="91"/>
      <c r="ER75" s="91"/>
      <c r="ES75" s="91"/>
      <c r="ET75" s="91"/>
      <c r="EU75" s="91"/>
      <c r="EV75" s="91"/>
      <c r="EW75" s="91"/>
      <c r="EX75" s="91"/>
      <c r="EY75" s="91"/>
      <c r="EZ75" s="91"/>
      <c r="FA75" s="91"/>
      <c r="FB75" s="91"/>
      <c r="FC75" s="91"/>
      <c r="FD75" s="91"/>
      <c r="FE75" s="91"/>
      <c r="FF75" s="91"/>
      <c r="FG75" s="91"/>
      <c r="FH75" s="91"/>
      <c r="FI75" s="91"/>
      <c r="FJ75" s="91"/>
      <c r="FK75" s="91"/>
      <c r="FL75" s="91"/>
      <c r="FM75" s="91"/>
      <c r="FN75" s="91"/>
      <c r="FO75" s="91"/>
      <c r="FP75" s="91"/>
      <c r="FQ75" s="91"/>
      <c r="FR75" s="91"/>
      <c r="FS75" s="91"/>
      <c r="FT75" s="91"/>
      <c r="FU75" s="91"/>
      <c r="FV75" s="91"/>
      <c r="FW75" s="91"/>
      <c r="FX75" s="91"/>
      <c r="FY75" s="91"/>
      <c r="FZ75" s="91"/>
      <c r="GA75" s="91"/>
      <c r="GB75" s="91"/>
      <c r="GC75" s="91"/>
      <c r="GD75" s="91"/>
      <c r="GE75" s="91"/>
      <c r="GF75" s="91"/>
      <c r="GG75" s="91"/>
      <c r="GH75" s="91"/>
      <c r="GI75" s="91"/>
      <c r="GJ75" s="91"/>
      <c r="GK75" s="91"/>
      <c r="GL75" s="91"/>
      <c r="GM75" s="91"/>
      <c r="GN75" s="91"/>
    </row>
    <row r="76" spans="2:196" ht="15" x14ac:dyDescent="0.25">
      <c r="E76" s="154"/>
      <c r="J76" s="150"/>
      <c r="S76" s="66">
        <v>0</v>
      </c>
      <c r="T76" s="67"/>
      <c r="U76" s="67"/>
      <c r="AA76" s="90"/>
      <c r="AB76" s="91"/>
      <c r="AC76" s="91"/>
      <c r="AD76" s="91"/>
      <c r="AE76" s="91"/>
      <c r="AF76" s="91"/>
      <c r="AG76" s="91"/>
      <c r="AH76" s="91"/>
      <c r="AI76" s="91"/>
      <c r="AJ76" s="91"/>
      <c r="AK76" s="91"/>
      <c r="AL76" s="91"/>
      <c r="AM76" s="91"/>
      <c r="AN76" s="91"/>
      <c r="AO76" s="91"/>
      <c r="AP76" s="91"/>
      <c r="AQ76" s="91"/>
      <c r="AR76" s="91"/>
      <c r="AS76" s="91"/>
      <c r="AT76" s="91"/>
      <c r="AU76" s="91"/>
      <c r="AV76" s="91"/>
      <c r="AW76" s="91"/>
      <c r="AX76" s="91"/>
      <c r="AY76" s="91"/>
      <c r="AZ76" s="91"/>
      <c r="BA76" s="91"/>
      <c r="BB76" s="91"/>
      <c r="BC76" s="91"/>
      <c r="BD76" s="91"/>
      <c r="BE76" s="91"/>
      <c r="BF76" s="91"/>
      <c r="BG76" s="91"/>
      <c r="BH76" s="91"/>
      <c r="BI76" s="91"/>
      <c r="BJ76" s="91"/>
      <c r="BK76" s="91"/>
      <c r="BL76" s="91"/>
      <c r="BM76" s="91"/>
      <c r="BN76" s="91"/>
      <c r="BO76" s="91"/>
      <c r="BP76" s="91"/>
      <c r="BQ76" s="91"/>
      <c r="BR76" s="91"/>
      <c r="BS76" s="91"/>
      <c r="BT76" s="91"/>
      <c r="BU76" s="91"/>
      <c r="BV76" s="91"/>
      <c r="BW76" s="91"/>
      <c r="BX76" s="91"/>
      <c r="BY76" s="91"/>
      <c r="BZ76" s="91"/>
      <c r="CA76" s="91"/>
      <c r="CB76" s="91"/>
      <c r="CC76" s="91"/>
      <c r="CD76" s="91"/>
      <c r="CE76" s="91"/>
      <c r="CF76" s="91"/>
      <c r="CG76" s="91"/>
      <c r="CH76" s="91"/>
      <c r="CI76" s="91"/>
      <c r="CJ76" s="91"/>
      <c r="CK76" s="91"/>
      <c r="CL76" s="91"/>
      <c r="CM76" s="91"/>
      <c r="CN76" s="91"/>
      <c r="CO76" s="91"/>
      <c r="CP76" s="91"/>
      <c r="CQ76" s="91"/>
      <c r="CR76" s="91"/>
      <c r="CS76" s="91"/>
      <c r="CT76" s="91"/>
      <c r="CU76" s="91"/>
      <c r="CV76" s="91"/>
      <c r="CW76" s="91"/>
      <c r="CX76" s="91"/>
      <c r="CY76" s="91"/>
      <c r="CZ76" s="91"/>
      <c r="DA76" s="91"/>
      <c r="DB76" s="91"/>
      <c r="DC76" s="91"/>
      <c r="DD76" s="91"/>
      <c r="DE76" s="91"/>
      <c r="DF76" s="91"/>
      <c r="DG76" s="91"/>
      <c r="DH76" s="91"/>
      <c r="DI76" s="91"/>
      <c r="DJ76" s="91"/>
      <c r="DK76" s="91"/>
      <c r="DL76" s="91"/>
      <c r="DM76" s="91"/>
      <c r="DN76" s="91"/>
      <c r="DO76" s="91"/>
      <c r="DP76" s="91"/>
      <c r="DQ76" s="91"/>
      <c r="DR76" s="91"/>
      <c r="DS76" s="91"/>
      <c r="DT76" s="91"/>
      <c r="DU76" s="91"/>
      <c r="DV76" s="91"/>
      <c r="DW76" s="91"/>
      <c r="DX76" s="91"/>
      <c r="DY76" s="91"/>
      <c r="DZ76" s="91"/>
      <c r="EA76" s="91"/>
      <c r="EB76" s="91"/>
      <c r="EC76" s="91"/>
      <c r="ED76" s="91"/>
      <c r="EE76" s="91"/>
      <c r="EF76" s="91"/>
      <c r="EG76" s="91"/>
      <c r="EH76" s="91"/>
      <c r="EI76" s="91"/>
      <c r="EJ76" s="91"/>
      <c r="EK76" s="91"/>
      <c r="EL76" s="91"/>
      <c r="EM76" s="91"/>
      <c r="EN76" s="91"/>
      <c r="EO76" s="91"/>
      <c r="EP76" s="91"/>
      <c r="EQ76" s="91"/>
      <c r="ER76" s="91"/>
      <c r="ES76" s="91"/>
      <c r="ET76" s="91"/>
      <c r="EU76" s="91"/>
      <c r="EV76" s="91"/>
      <c r="EW76" s="91"/>
      <c r="EX76" s="91"/>
      <c r="EY76" s="91"/>
      <c r="EZ76" s="91"/>
      <c r="FA76" s="91"/>
      <c r="FB76" s="91"/>
      <c r="FC76" s="91"/>
      <c r="FD76" s="91"/>
      <c r="FE76" s="91"/>
      <c r="FF76" s="91"/>
      <c r="FG76" s="91"/>
      <c r="FH76" s="91"/>
      <c r="FI76" s="91"/>
      <c r="FJ76" s="91"/>
      <c r="FK76" s="91"/>
      <c r="FL76" s="91"/>
      <c r="FM76" s="91"/>
      <c r="FN76" s="91"/>
      <c r="FO76" s="91"/>
      <c r="FP76" s="91"/>
      <c r="FQ76" s="91"/>
      <c r="FR76" s="91"/>
      <c r="FS76" s="91"/>
      <c r="FT76" s="91"/>
      <c r="FU76" s="91"/>
      <c r="FV76" s="91"/>
      <c r="FW76" s="91"/>
      <c r="FX76" s="91"/>
      <c r="FY76" s="91"/>
      <c r="FZ76" s="91"/>
      <c r="GA76" s="91"/>
      <c r="GB76" s="91"/>
      <c r="GC76" s="91"/>
      <c r="GD76" s="91"/>
      <c r="GE76" s="91"/>
      <c r="GF76" s="91"/>
      <c r="GG76" s="91"/>
      <c r="GH76" s="91"/>
      <c r="GI76" s="91"/>
      <c r="GJ76" s="91"/>
      <c r="GK76" s="91"/>
      <c r="GL76" s="91"/>
      <c r="GM76" s="91"/>
      <c r="GN76" s="91"/>
    </row>
    <row r="77" spans="2:196" ht="12" x14ac:dyDescent="0.2">
      <c r="E77" s="154"/>
      <c r="S77" s="66">
        <v>0</v>
      </c>
      <c r="AA77" s="90"/>
      <c r="AB77" s="91"/>
      <c r="AC77" s="91"/>
      <c r="AD77" s="91"/>
      <c r="AE77" s="91"/>
      <c r="AF77" s="91"/>
      <c r="AG77" s="91"/>
      <c r="AH77" s="91"/>
      <c r="AI77" s="91"/>
      <c r="AJ77" s="91"/>
      <c r="AK77" s="91"/>
      <c r="AL77" s="91"/>
      <c r="AM77" s="91"/>
      <c r="AN77" s="91"/>
      <c r="AO77" s="91"/>
      <c r="AP77" s="91"/>
      <c r="AQ77" s="91"/>
      <c r="AR77" s="91"/>
      <c r="AS77" s="91"/>
      <c r="AT77" s="91"/>
      <c r="AU77" s="91"/>
      <c r="AV77" s="91"/>
      <c r="AW77" s="91"/>
      <c r="AX77" s="91"/>
      <c r="AY77" s="91"/>
      <c r="AZ77" s="91"/>
      <c r="BA77" s="91"/>
      <c r="BB77" s="91"/>
      <c r="BC77" s="91"/>
      <c r="BD77" s="91"/>
      <c r="BE77" s="91"/>
      <c r="BF77" s="91"/>
      <c r="BG77" s="91"/>
      <c r="BH77" s="91"/>
      <c r="BI77" s="91"/>
      <c r="BJ77" s="91"/>
      <c r="BK77" s="91"/>
      <c r="BL77" s="91"/>
      <c r="BM77" s="91"/>
      <c r="BN77" s="91"/>
      <c r="BO77" s="91"/>
      <c r="BP77" s="91"/>
      <c r="BQ77" s="91"/>
      <c r="BR77" s="91"/>
      <c r="BS77" s="91"/>
      <c r="BT77" s="91"/>
      <c r="BU77" s="91"/>
      <c r="BV77" s="91"/>
      <c r="BW77" s="91"/>
      <c r="BX77" s="91"/>
      <c r="BY77" s="91"/>
      <c r="BZ77" s="91"/>
      <c r="CA77" s="91"/>
      <c r="CB77" s="91"/>
      <c r="CC77" s="91"/>
      <c r="CD77" s="91"/>
      <c r="CE77" s="91"/>
      <c r="CF77" s="91"/>
      <c r="CG77" s="91"/>
      <c r="CH77" s="91"/>
      <c r="CI77" s="91"/>
      <c r="CJ77" s="91"/>
      <c r="CK77" s="91"/>
      <c r="CL77" s="91"/>
      <c r="CM77" s="91"/>
      <c r="CN77" s="91"/>
      <c r="CO77" s="91"/>
      <c r="CP77" s="91"/>
      <c r="CQ77" s="91"/>
      <c r="CR77" s="91"/>
      <c r="CS77" s="91"/>
      <c r="CT77" s="91"/>
      <c r="CU77" s="91"/>
      <c r="CV77" s="91"/>
      <c r="CW77" s="91"/>
      <c r="CX77" s="91"/>
      <c r="CY77" s="91"/>
      <c r="CZ77" s="91"/>
      <c r="DA77" s="91"/>
      <c r="DB77" s="91"/>
      <c r="DC77" s="91"/>
      <c r="DD77" s="91"/>
      <c r="DE77" s="91"/>
      <c r="DF77" s="91"/>
      <c r="DG77" s="91"/>
      <c r="DH77" s="91"/>
      <c r="DI77" s="91"/>
      <c r="DJ77" s="91"/>
      <c r="DK77" s="91"/>
      <c r="DL77" s="91"/>
      <c r="DM77" s="91"/>
      <c r="DN77" s="91"/>
      <c r="DO77" s="91"/>
      <c r="DP77" s="91"/>
      <c r="DQ77" s="91"/>
      <c r="DR77" s="91"/>
      <c r="DS77" s="91"/>
      <c r="DT77" s="91"/>
      <c r="DU77" s="91"/>
      <c r="DV77" s="91"/>
      <c r="DW77" s="91"/>
      <c r="DX77" s="91"/>
      <c r="DY77" s="91"/>
      <c r="DZ77" s="91"/>
      <c r="EA77" s="91"/>
      <c r="EB77" s="91"/>
      <c r="EC77" s="91"/>
      <c r="ED77" s="91"/>
      <c r="EE77" s="91"/>
      <c r="EF77" s="91"/>
      <c r="EG77" s="91"/>
      <c r="EH77" s="91"/>
      <c r="EI77" s="91"/>
      <c r="EJ77" s="91"/>
      <c r="EK77" s="91"/>
      <c r="EL77" s="91"/>
      <c r="EM77" s="91"/>
      <c r="EN77" s="91"/>
      <c r="EO77" s="91"/>
      <c r="EP77" s="91"/>
      <c r="EQ77" s="91"/>
      <c r="ER77" s="91"/>
      <c r="ES77" s="91"/>
      <c r="ET77" s="91"/>
      <c r="EU77" s="91"/>
      <c r="EV77" s="91"/>
      <c r="EW77" s="91"/>
      <c r="EX77" s="91"/>
      <c r="EY77" s="91"/>
      <c r="EZ77" s="91"/>
      <c r="FA77" s="91"/>
      <c r="FB77" s="91"/>
      <c r="FC77" s="91"/>
      <c r="FD77" s="91"/>
      <c r="FE77" s="91"/>
      <c r="FF77" s="91"/>
      <c r="FG77" s="91"/>
      <c r="FH77" s="91"/>
      <c r="FI77" s="91"/>
      <c r="FJ77" s="91"/>
      <c r="FK77" s="91"/>
      <c r="FL77" s="91"/>
      <c r="FM77" s="91"/>
      <c r="FN77" s="91"/>
      <c r="FO77" s="91"/>
      <c r="FP77" s="91"/>
      <c r="FQ77" s="91"/>
      <c r="FR77" s="91"/>
      <c r="FS77" s="91"/>
      <c r="FT77" s="91"/>
      <c r="FU77" s="91"/>
      <c r="FV77" s="91"/>
      <c r="FW77" s="91"/>
      <c r="FX77" s="91"/>
      <c r="FY77" s="91"/>
      <c r="FZ77" s="91"/>
      <c r="GA77" s="91"/>
      <c r="GB77" s="91"/>
      <c r="GC77" s="91"/>
      <c r="GD77" s="91"/>
      <c r="GE77" s="91"/>
      <c r="GF77" s="91"/>
      <c r="GG77" s="91"/>
      <c r="GH77" s="91"/>
      <c r="GI77" s="91"/>
      <c r="GJ77" s="91"/>
      <c r="GK77" s="91"/>
      <c r="GL77" s="91"/>
      <c r="GM77" s="91"/>
      <c r="GN77" s="91"/>
    </row>
    <row r="78" spans="2:196" ht="12" x14ac:dyDescent="0.2">
      <c r="E78" s="154"/>
      <c r="S78" s="66">
        <v>0</v>
      </c>
      <c r="T78" s="67"/>
      <c r="U78" s="67"/>
      <c r="AA78" s="90"/>
      <c r="AB78" s="91"/>
      <c r="AC78" s="91"/>
      <c r="AD78" s="91"/>
      <c r="AE78" s="91"/>
      <c r="AF78" s="91"/>
      <c r="AG78" s="91"/>
      <c r="AH78" s="91"/>
      <c r="AI78" s="91"/>
      <c r="AJ78" s="91"/>
      <c r="AK78" s="91"/>
      <c r="AL78" s="91"/>
      <c r="AM78" s="91"/>
      <c r="AN78" s="91"/>
      <c r="AO78" s="91"/>
      <c r="AP78" s="91"/>
      <c r="AQ78" s="91"/>
      <c r="AR78" s="91"/>
      <c r="AS78" s="91"/>
      <c r="AT78" s="91"/>
      <c r="AU78" s="91"/>
      <c r="AV78" s="91"/>
      <c r="AW78" s="91"/>
      <c r="AX78" s="91"/>
      <c r="AY78" s="91"/>
      <c r="AZ78" s="91"/>
      <c r="BA78" s="91"/>
      <c r="BB78" s="91"/>
      <c r="BC78" s="91"/>
      <c r="BD78" s="91"/>
      <c r="BE78" s="91"/>
      <c r="BF78" s="91"/>
      <c r="BG78" s="91"/>
      <c r="BH78" s="91"/>
      <c r="BI78" s="91"/>
      <c r="BJ78" s="91"/>
      <c r="BK78" s="91"/>
      <c r="BL78" s="91"/>
      <c r="BM78" s="91"/>
      <c r="BN78" s="91"/>
      <c r="BO78" s="91"/>
      <c r="BP78" s="91"/>
      <c r="BQ78" s="91"/>
      <c r="BR78" s="91"/>
      <c r="BS78" s="91"/>
      <c r="BT78" s="91"/>
      <c r="BU78" s="91"/>
      <c r="BV78" s="91"/>
      <c r="BW78" s="91"/>
      <c r="BX78" s="91"/>
      <c r="BY78" s="91"/>
      <c r="BZ78" s="91"/>
      <c r="CA78" s="91"/>
      <c r="CB78" s="91"/>
      <c r="CC78" s="91"/>
      <c r="CD78" s="91"/>
      <c r="CE78" s="91"/>
      <c r="CF78" s="91"/>
      <c r="CG78" s="91"/>
      <c r="CH78" s="91"/>
      <c r="CI78" s="91"/>
      <c r="CJ78" s="91"/>
      <c r="CK78" s="91"/>
      <c r="CL78" s="91"/>
      <c r="CM78" s="91"/>
      <c r="CN78" s="91"/>
      <c r="CO78" s="91"/>
      <c r="CP78" s="91"/>
      <c r="CQ78" s="91"/>
      <c r="CR78" s="91"/>
      <c r="CS78" s="91"/>
      <c r="CT78" s="91"/>
      <c r="CU78" s="91"/>
      <c r="CV78" s="91"/>
      <c r="CW78" s="91"/>
      <c r="CX78" s="91"/>
      <c r="CY78" s="91"/>
      <c r="CZ78" s="91"/>
      <c r="DA78" s="91"/>
      <c r="DB78" s="91"/>
      <c r="DC78" s="91"/>
      <c r="DD78" s="91"/>
      <c r="DE78" s="91"/>
      <c r="DF78" s="91"/>
      <c r="DG78" s="91"/>
      <c r="DH78" s="91"/>
      <c r="DI78" s="91"/>
      <c r="DJ78" s="91"/>
      <c r="DK78" s="91"/>
      <c r="DL78" s="91"/>
      <c r="DM78" s="91"/>
      <c r="DN78" s="91"/>
      <c r="DO78" s="91"/>
      <c r="DP78" s="91"/>
      <c r="DQ78" s="91"/>
      <c r="DR78" s="91"/>
      <c r="DS78" s="91"/>
      <c r="DT78" s="91"/>
      <c r="DU78" s="91"/>
      <c r="DV78" s="91"/>
      <c r="DW78" s="91"/>
      <c r="DX78" s="91"/>
      <c r="DY78" s="91"/>
      <c r="DZ78" s="91"/>
      <c r="EA78" s="91"/>
      <c r="EB78" s="91"/>
      <c r="EC78" s="91"/>
      <c r="ED78" s="91"/>
      <c r="EE78" s="91"/>
      <c r="EF78" s="91"/>
      <c r="EG78" s="91"/>
      <c r="EH78" s="91"/>
      <c r="EI78" s="91"/>
      <c r="EJ78" s="91"/>
      <c r="EK78" s="91"/>
      <c r="EL78" s="91"/>
      <c r="EM78" s="91"/>
      <c r="EN78" s="91"/>
      <c r="EO78" s="91"/>
      <c r="EP78" s="91"/>
      <c r="EQ78" s="91"/>
      <c r="ER78" s="91"/>
      <c r="ES78" s="91"/>
      <c r="ET78" s="91"/>
      <c r="EU78" s="91"/>
      <c r="EV78" s="91"/>
      <c r="EW78" s="91"/>
      <c r="EX78" s="91"/>
      <c r="EY78" s="91"/>
      <c r="EZ78" s="91"/>
      <c r="FA78" s="91"/>
      <c r="FB78" s="91"/>
      <c r="FC78" s="91"/>
      <c r="FD78" s="91"/>
      <c r="FE78" s="91"/>
      <c r="FF78" s="91"/>
      <c r="FG78" s="91"/>
      <c r="FH78" s="91"/>
      <c r="FI78" s="91"/>
      <c r="FJ78" s="91"/>
      <c r="FK78" s="91"/>
      <c r="FL78" s="91"/>
      <c r="FM78" s="91"/>
      <c r="FN78" s="91"/>
      <c r="FO78" s="91"/>
      <c r="FP78" s="91"/>
      <c r="FQ78" s="91"/>
      <c r="FR78" s="91"/>
      <c r="FS78" s="91"/>
      <c r="FT78" s="91"/>
      <c r="FU78" s="91"/>
      <c r="FV78" s="91"/>
      <c r="FW78" s="91"/>
      <c r="FX78" s="91"/>
      <c r="FY78" s="91"/>
      <c r="FZ78" s="91"/>
      <c r="GA78" s="91"/>
      <c r="GB78" s="91"/>
      <c r="GC78" s="91"/>
      <c r="GD78" s="91"/>
      <c r="GE78" s="91"/>
      <c r="GF78" s="91"/>
      <c r="GG78" s="91"/>
      <c r="GH78" s="91"/>
      <c r="GI78" s="91"/>
      <c r="GJ78" s="91"/>
      <c r="GK78" s="91"/>
      <c r="GL78" s="91"/>
      <c r="GM78" s="91"/>
      <c r="GN78" s="91"/>
    </row>
    <row r="79" spans="2:196" ht="15" x14ac:dyDescent="0.25">
      <c r="E79" s="154"/>
      <c r="J79" s="150"/>
      <c r="S79" s="66">
        <v>0</v>
      </c>
      <c r="T79" s="67"/>
      <c r="U79" s="67"/>
      <c r="AA79" s="90"/>
      <c r="AB79" s="91"/>
      <c r="AC79" s="91"/>
      <c r="AD79" s="91"/>
      <c r="AE79" s="91"/>
      <c r="AF79" s="91"/>
      <c r="AG79" s="91"/>
      <c r="AH79" s="91"/>
      <c r="AI79" s="91"/>
      <c r="AJ79" s="91"/>
      <c r="AK79" s="91"/>
      <c r="AL79" s="91"/>
      <c r="AM79" s="91"/>
      <c r="AN79" s="91"/>
      <c r="AO79" s="91"/>
      <c r="AP79" s="91"/>
      <c r="AQ79" s="91"/>
      <c r="AR79" s="91"/>
      <c r="AS79" s="91"/>
      <c r="AT79" s="91"/>
      <c r="AU79" s="91"/>
      <c r="AV79" s="91"/>
      <c r="AW79" s="91"/>
      <c r="AX79" s="91"/>
      <c r="AY79" s="91"/>
      <c r="AZ79" s="91"/>
      <c r="BA79" s="91"/>
      <c r="BB79" s="91"/>
      <c r="BC79" s="91"/>
      <c r="BD79" s="91"/>
      <c r="BE79" s="91"/>
      <c r="BF79" s="91"/>
      <c r="BG79" s="91"/>
      <c r="BH79" s="91"/>
      <c r="BI79" s="91"/>
      <c r="BJ79" s="91"/>
      <c r="BK79" s="91"/>
      <c r="BL79" s="91"/>
      <c r="BM79" s="91"/>
      <c r="BN79" s="91"/>
      <c r="BO79" s="91"/>
      <c r="BP79" s="91"/>
      <c r="BQ79" s="91"/>
      <c r="BR79" s="91"/>
      <c r="BS79" s="91"/>
      <c r="BT79" s="91"/>
      <c r="BU79" s="91"/>
      <c r="BV79" s="91"/>
      <c r="BW79" s="91"/>
      <c r="BX79" s="91"/>
      <c r="BY79" s="91"/>
      <c r="BZ79" s="91"/>
      <c r="CA79" s="91"/>
      <c r="CB79" s="91"/>
      <c r="CC79" s="91"/>
      <c r="CD79" s="91"/>
      <c r="CE79" s="91"/>
      <c r="CF79" s="91"/>
      <c r="CG79" s="91"/>
      <c r="CH79" s="91"/>
      <c r="CI79" s="91"/>
      <c r="CJ79" s="91"/>
      <c r="CK79" s="91"/>
      <c r="CL79" s="91"/>
      <c r="CM79" s="91"/>
      <c r="CN79" s="91"/>
      <c r="CO79" s="91"/>
      <c r="CP79" s="91"/>
      <c r="CQ79" s="91"/>
      <c r="CR79" s="91"/>
      <c r="CS79" s="91"/>
      <c r="CT79" s="91"/>
      <c r="CU79" s="91"/>
      <c r="CV79" s="91"/>
      <c r="CW79" s="91"/>
      <c r="CX79" s="91"/>
      <c r="CY79" s="91"/>
      <c r="CZ79" s="91"/>
      <c r="DA79" s="91"/>
      <c r="DB79" s="91"/>
      <c r="DC79" s="91"/>
      <c r="DD79" s="91"/>
      <c r="DE79" s="91"/>
      <c r="DF79" s="91"/>
      <c r="DG79" s="91"/>
      <c r="DH79" s="91"/>
      <c r="DI79" s="91"/>
      <c r="DJ79" s="91"/>
      <c r="DK79" s="91"/>
      <c r="DL79" s="91"/>
      <c r="DM79" s="91"/>
      <c r="DN79" s="91"/>
      <c r="DO79" s="91"/>
      <c r="DP79" s="91"/>
      <c r="DQ79" s="91"/>
      <c r="DR79" s="91"/>
      <c r="DS79" s="91"/>
      <c r="DT79" s="91"/>
      <c r="DU79" s="91"/>
      <c r="DV79" s="91"/>
      <c r="DW79" s="91"/>
      <c r="DX79" s="91"/>
      <c r="DY79" s="91"/>
      <c r="DZ79" s="91"/>
      <c r="EA79" s="91"/>
      <c r="EB79" s="91"/>
      <c r="EC79" s="91"/>
      <c r="ED79" s="91"/>
      <c r="EE79" s="91"/>
      <c r="EF79" s="91"/>
      <c r="EG79" s="91"/>
      <c r="EH79" s="91"/>
      <c r="EI79" s="91"/>
      <c r="EJ79" s="91"/>
      <c r="EK79" s="91"/>
      <c r="EL79" s="91"/>
      <c r="EM79" s="91"/>
      <c r="EN79" s="91"/>
      <c r="EO79" s="91"/>
      <c r="EP79" s="91"/>
      <c r="EQ79" s="91"/>
      <c r="ER79" s="91"/>
      <c r="ES79" s="91"/>
      <c r="ET79" s="91"/>
      <c r="EU79" s="91"/>
      <c r="EV79" s="91"/>
      <c r="EW79" s="91"/>
      <c r="EX79" s="91"/>
      <c r="EY79" s="91"/>
      <c r="EZ79" s="91"/>
      <c r="FA79" s="91"/>
      <c r="FB79" s="91"/>
      <c r="FC79" s="91"/>
      <c r="FD79" s="91"/>
      <c r="FE79" s="91"/>
      <c r="FF79" s="91"/>
      <c r="FG79" s="91"/>
      <c r="FH79" s="91"/>
      <c r="FI79" s="91"/>
      <c r="FJ79" s="91"/>
      <c r="FK79" s="91"/>
      <c r="FL79" s="91"/>
      <c r="FM79" s="91"/>
      <c r="FN79" s="91"/>
      <c r="FO79" s="91"/>
      <c r="FP79" s="91"/>
      <c r="FQ79" s="91"/>
      <c r="FR79" s="91"/>
      <c r="FS79" s="91"/>
      <c r="FT79" s="91"/>
      <c r="FU79" s="91"/>
      <c r="FV79" s="91"/>
      <c r="FW79" s="91"/>
      <c r="FX79" s="91"/>
      <c r="FY79" s="91"/>
      <c r="FZ79" s="91"/>
      <c r="GA79" s="91"/>
      <c r="GB79" s="91"/>
      <c r="GC79" s="91"/>
      <c r="GD79" s="91"/>
      <c r="GE79" s="91"/>
      <c r="GF79" s="91"/>
      <c r="GG79" s="91"/>
      <c r="GH79" s="91"/>
      <c r="GI79" s="91"/>
      <c r="GJ79" s="91"/>
      <c r="GK79" s="91"/>
      <c r="GL79" s="91"/>
      <c r="GM79" s="91"/>
      <c r="GN79" s="91"/>
    </row>
    <row r="80" spans="2:196" ht="15" x14ac:dyDescent="0.25">
      <c r="B80" s="143"/>
      <c r="D80" s="156"/>
      <c r="E80" s="154"/>
      <c r="J80" s="150"/>
      <c r="S80" s="66">
        <v>0</v>
      </c>
      <c r="T80" s="67"/>
      <c r="U80" s="67"/>
      <c r="AA80" s="90"/>
      <c r="AB80" s="91"/>
      <c r="AC80" s="91"/>
      <c r="AD80" s="91"/>
      <c r="AE80" s="91"/>
      <c r="AF80" s="91"/>
      <c r="AG80" s="91"/>
      <c r="AH80" s="91"/>
      <c r="AI80" s="91"/>
      <c r="AJ80" s="91"/>
      <c r="AK80" s="91"/>
      <c r="AL80" s="91"/>
      <c r="AM80" s="91"/>
      <c r="AN80" s="91"/>
      <c r="AO80" s="91"/>
      <c r="AP80" s="91"/>
      <c r="AQ80" s="91"/>
      <c r="AR80" s="91"/>
      <c r="AS80" s="91"/>
      <c r="AT80" s="91"/>
      <c r="AU80" s="91"/>
      <c r="AV80" s="91"/>
      <c r="AW80" s="91"/>
      <c r="AX80" s="91"/>
      <c r="AY80" s="91"/>
      <c r="AZ80" s="91"/>
      <c r="BA80" s="91"/>
      <c r="BB80" s="91"/>
      <c r="BC80" s="91"/>
      <c r="BD80" s="91"/>
      <c r="BE80" s="91"/>
      <c r="BF80" s="91"/>
      <c r="BG80" s="91"/>
      <c r="BH80" s="91"/>
      <c r="BI80" s="91"/>
      <c r="BJ80" s="91"/>
      <c r="BK80" s="91"/>
      <c r="BL80" s="91"/>
      <c r="BM80" s="91"/>
      <c r="BN80" s="91"/>
      <c r="BO80" s="91"/>
      <c r="BP80" s="91"/>
      <c r="BQ80" s="91"/>
      <c r="BR80" s="91"/>
      <c r="BS80" s="91"/>
      <c r="BT80" s="91"/>
      <c r="BU80" s="91"/>
      <c r="BV80" s="91"/>
      <c r="BW80" s="91"/>
      <c r="BX80" s="91"/>
      <c r="BY80" s="91"/>
      <c r="BZ80" s="91"/>
      <c r="CA80" s="91"/>
      <c r="CB80" s="91"/>
      <c r="CC80" s="91"/>
      <c r="CD80" s="91"/>
      <c r="CE80" s="91"/>
      <c r="CF80" s="91"/>
      <c r="CG80" s="91"/>
      <c r="CH80" s="91"/>
      <c r="CI80" s="91"/>
      <c r="CJ80" s="91"/>
      <c r="CK80" s="91"/>
      <c r="CL80" s="91"/>
      <c r="CM80" s="91"/>
      <c r="CN80" s="91"/>
      <c r="CO80" s="91"/>
      <c r="CP80" s="91"/>
      <c r="CQ80" s="91"/>
      <c r="CR80" s="91"/>
      <c r="CS80" s="91"/>
      <c r="CT80" s="91"/>
      <c r="CU80" s="91"/>
      <c r="CV80" s="91"/>
      <c r="CW80" s="91"/>
      <c r="CX80" s="91"/>
      <c r="CY80" s="91"/>
      <c r="CZ80" s="91"/>
      <c r="DA80" s="91"/>
      <c r="DB80" s="91"/>
      <c r="DC80" s="91"/>
      <c r="DD80" s="91"/>
      <c r="DE80" s="91"/>
      <c r="DF80" s="91"/>
      <c r="DG80" s="91"/>
      <c r="DH80" s="91"/>
      <c r="DI80" s="91"/>
      <c r="DJ80" s="91"/>
      <c r="DK80" s="91"/>
      <c r="DL80" s="91"/>
      <c r="DM80" s="91"/>
      <c r="DN80" s="91"/>
      <c r="DO80" s="91"/>
      <c r="DP80" s="91"/>
      <c r="DQ80" s="91"/>
      <c r="DR80" s="91"/>
      <c r="DS80" s="91"/>
      <c r="DT80" s="91"/>
      <c r="DU80" s="91"/>
      <c r="DV80" s="91"/>
      <c r="DW80" s="91"/>
      <c r="DX80" s="91"/>
      <c r="DY80" s="91"/>
      <c r="DZ80" s="91"/>
      <c r="EA80" s="91"/>
      <c r="EB80" s="91"/>
      <c r="EC80" s="91"/>
      <c r="ED80" s="91"/>
      <c r="EE80" s="91"/>
      <c r="EF80" s="91"/>
      <c r="EG80" s="91"/>
      <c r="EH80" s="91"/>
      <c r="EI80" s="91"/>
      <c r="EJ80" s="91"/>
      <c r="EK80" s="91"/>
      <c r="EL80" s="91"/>
      <c r="EM80" s="91"/>
      <c r="EN80" s="91"/>
      <c r="EO80" s="91"/>
      <c r="EP80" s="91"/>
      <c r="EQ80" s="91"/>
      <c r="ER80" s="91"/>
      <c r="ES80" s="91"/>
      <c r="ET80" s="91"/>
      <c r="EU80" s="91"/>
      <c r="EV80" s="91"/>
      <c r="EW80" s="91"/>
      <c r="EX80" s="91"/>
      <c r="EY80" s="91"/>
      <c r="EZ80" s="91"/>
      <c r="FA80" s="91"/>
      <c r="FB80" s="91"/>
      <c r="FC80" s="91"/>
      <c r="FD80" s="91"/>
      <c r="FE80" s="91"/>
      <c r="FF80" s="91"/>
      <c r="FG80" s="91"/>
      <c r="FH80" s="91"/>
      <c r="FI80" s="91"/>
      <c r="FJ80" s="91"/>
      <c r="FK80" s="91"/>
      <c r="FL80" s="91"/>
      <c r="FM80" s="91"/>
      <c r="FN80" s="91"/>
      <c r="FO80" s="91"/>
      <c r="FP80" s="91"/>
      <c r="FQ80" s="91"/>
      <c r="FR80" s="91"/>
      <c r="FS80" s="91"/>
      <c r="FT80" s="91"/>
      <c r="FU80" s="91"/>
      <c r="FV80" s="91"/>
      <c r="FW80" s="91"/>
      <c r="FX80" s="91"/>
      <c r="FY80" s="91"/>
      <c r="FZ80" s="91"/>
      <c r="GA80" s="91"/>
      <c r="GB80" s="91"/>
      <c r="GC80" s="91"/>
      <c r="GD80" s="91"/>
      <c r="GE80" s="91"/>
      <c r="GF80" s="91"/>
      <c r="GG80" s="91"/>
      <c r="GH80" s="91"/>
      <c r="GI80" s="91"/>
      <c r="GJ80" s="91"/>
      <c r="GK80" s="91"/>
      <c r="GL80" s="91"/>
      <c r="GM80" s="91"/>
      <c r="GN80" s="91"/>
    </row>
    <row r="81" spans="2:196" ht="12" x14ac:dyDescent="0.2">
      <c r="E81" s="154"/>
      <c r="S81" s="66">
        <v>0</v>
      </c>
      <c r="U81" s="67"/>
      <c r="AA81" s="90"/>
      <c r="AB81" s="91"/>
      <c r="AC81" s="91"/>
      <c r="AD81" s="91"/>
      <c r="AE81" s="91"/>
      <c r="AF81" s="91"/>
      <c r="AG81" s="91"/>
      <c r="AH81" s="91"/>
      <c r="AI81" s="91"/>
      <c r="AJ81" s="91"/>
      <c r="AK81" s="91"/>
      <c r="AL81" s="91"/>
      <c r="AM81" s="91"/>
      <c r="AN81" s="91"/>
      <c r="AO81" s="91"/>
      <c r="AP81" s="91"/>
      <c r="AQ81" s="91"/>
      <c r="AR81" s="91"/>
      <c r="AS81" s="91"/>
      <c r="AT81" s="91"/>
      <c r="AU81" s="91"/>
      <c r="AV81" s="91"/>
      <c r="AW81" s="91"/>
      <c r="AX81" s="91"/>
      <c r="AY81" s="91"/>
      <c r="AZ81" s="91"/>
      <c r="BA81" s="91"/>
      <c r="BB81" s="91"/>
      <c r="BC81" s="91"/>
      <c r="BD81" s="91"/>
      <c r="BE81" s="91"/>
      <c r="BF81" s="91"/>
      <c r="BG81" s="91"/>
      <c r="BH81" s="91"/>
      <c r="BI81" s="91"/>
      <c r="BJ81" s="91"/>
      <c r="BK81" s="91"/>
      <c r="BL81" s="91"/>
      <c r="BM81" s="91"/>
      <c r="BN81" s="91"/>
      <c r="BO81" s="91"/>
      <c r="BP81" s="91"/>
      <c r="BQ81" s="91"/>
      <c r="BR81" s="91"/>
      <c r="BS81" s="91"/>
      <c r="BT81" s="91"/>
      <c r="BU81" s="91"/>
      <c r="BV81" s="91"/>
      <c r="BW81" s="91"/>
      <c r="BX81" s="91"/>
      <c r="BY81" s="91"/>
      <c r="BZ81" s="91"/>
      <c r="CA81" s="91"/>
      <c r="CB81" s="91"/>
      <c r="CC81" s="91"/>
      <c r="CD81" s="91"/>
      <c r="CE81" s="91"/>
      <c r="CF81" s="91"/>
      <c r="CG81" s="91"/>
      <c r="CH81" s="91"/>
      <c r="CI81" s="91"/>
      <c r="CJ81" s="91"/>
      <c r="CK81" s="91"/>
      <c r="CL81" s="91"/>
      <c r="CM81" s="91"/>
      <c r="CN81" s="91"/>
      <c r="CO81" s="91"/>
      <c r="CP81" s="91"/>
      <c r="CQ81" s="91"/>
      <c r="CR81" s="91"/>
      <c r="CS81" s="91"/>
      <c r="CT81" s="91"/>
      <c r="CU81" s="91"/>
      <c r="CV81" s="91"/>
      <c r="CW81" s="91"/>
      <c r="CX81" s="91"/>
      <c r="CY81" s="91"/>
      <c r="CZ81" s="91"/>
      <c r="DA81" s="91"/>
      <c r="DB81" s="91"/>
      <c r="DC81" s="91"/>
      <c r="DD81" s="91"/>
      <c r="DE81" s="91"/>
      <c r="DF81" s="91"/>
      <c r="DG81" s="91"/>
      <c r="DH81" s="91"/>
      <c r="DI81" s="91"/>
      <c r="DJ81" s="91"/>
      <c r="DK81" s="91"/>
      <c r="DL81" s="91"/>
      <c r="DM81" s="91"/>
      <c r="DN81" s="91"/>
      <c r="DO81" s="91"/>
      <c r="DP81" s="91"/>
      <c r="DQ81" s="91"/>
      <c r="DR81" s="91"/>
      <c r="DS81" s="91"/>
      <c r="DT81" s="91"/>
      <c r="DU81" s="91"/>
      <c r="DV81" s="91"/>
      <c r="DW81" s="91"/>
      <c r="DX81" s="91"/>
      <c r="DY81" s="91"/>
      <c r="DZ81" s="91"/>
      <c r="EA81" s="91"/>
      <c r="EB81" s="91"/>
      <c r="EC81" s="91"/>
      <c r="ED81" s="91"/>
      <c r="EE81" s="91"/>
      <c r="EF81" s="91"/>
      <c r="EG81" s="91"/>
      <c r="EH81" s="91"/>
      <c r="EI81" s="91"/>
      <c r="EJ81" s="91"/>
      <c r="EK81" s="91"/>
      <c r="EL81" s="91"/>
      <c r="EM81" s="91"/>
      <c r="EN81" s="91"/>
      <c r="EO81" s="91"/>
      <c r="EP81" s="91"/>
      <c r="EQ81" s="91"/>
      <c r="ER81" s="91"/>
      <c r="ES81" s="91"/>
      <c r="ET81" s="91"/>
      <c r="EU81" s="91"/>
      <c r="EV81" s="91"/>
      <c r="EW81" s="91"/>
      <c r="EX81" s="91"/>
      <c r="EY81" s="91"/>
      <c r="EZ81" s="91"/>
      <c r="FA81" s="91"/>
      <c r="FB81" s="91"/>
      <c r="FC81" s="91"/>
      <c r="FD81" s="91"/>
      <c r="FE81" s="91"/>
      <c r="FF81" s="91"/>
      <c r="FG81" s="91"/>
      <c r="FH81" s="91"/>
      <c r="FI81" s="91"/>
      <c r="FJ81" s="91"/>
      <c r="FK81" s="91"/>
      <c r="FL81" s="91"/>
      <c r="FM81" s="91"/>
      <c r="FN81" s="91"/>
      <c r="FO81" s="91"/>
      <c r="FP81" s="91"/>
      <c r="FQ81" s="91"/>
      <c r="FR81" s="91"/>
      <c r="FS81" s="91"/>
      <c r="FT81" s="91"/>
      <c r="FU81" s="91"/>
      <c r="FV81" s="91"/>
      <c r="FW81" s="91"/>
      <c r="FX81" s="91"/>
      <c r="FY81" s="91"/>
      <c r="FZ81" s="91"/>
      <c r="GA81" s="91"/>
      <c r="GB81" s="91"/>
      <c r="GC81" s="91"/>
      <c r="GD81" s="91"/>
      <c r="GE81" s="91"/>
      <c r="GF81" s="91"/>
      <c r="GG81" s="91"/>
      <c r="GH81" s="91"/>
      <c r="GI81" s="91"/>
      <c r="GJ81" s="91"/>
      <c r="GK81" s="91"/>
      <c r="GL81" s="91"/>
      <c r="GM81" s="91"/>
      <c r="GN81" s="91"/>
    </row>
    <row r="82" spans="2:196" ht="15" x14ac:dyDescent="0.25">
      <c r="E82" s="154"/>
      <c r="J82" s="150"/>
      <c r="S82" s="66">
        <v>0</v>
      </c>
      <c r="T82" s="67"/>
      <c r="U82" s="67"/>
      <c r="AA82" s="90"/>
      <c r="AB82" s="91"/>
      <c r="AC82" s="91"/>
      <c r="AD82" s="91"/>
      <c r="AE82" s="91"/>
      <c r="AF82" s="91"/>
      <c r="AG82" s="91"/>
      <c r="AH82" s="91"/>
      <c r="AI82" s="91"/>
      <c r="AJ82" s="91"/>
      <c r="AK82" s="91"/>
      <c r="AL82" s="91"/>
      <c r="AM82" s="91"/>
      <c r="AN82" s="91"/>
      <c r="AO82" s="91"/>
      <c r="AP82" s="91"/>
      <c r="AQ82" s="91"/>
      <c r="AR82" s="91"/>
      <c r="AS82" s="91"/>
      <c r="AT82" s="91"/>
      <c r="AU82" s="91"/>
      <c r="AV82" s="91"/>
      <c r="AW82" s="91"/>
      <c r="AX82" s="91"/>
      <c r="AY82" s="91"/>
      <c r="AZ82" s="91"/>
      <c r="BA82" s="91"/>
      <c r="BB82" s="91"/>
      <c r="BC82" s="91"/>
      <c r="BD82" s="91"/>
      <c r="BE82" s="91"/>
      <c r="BF82" s="91"/>
      <c r="BG82" s="91"/>
      <c r="BH82" s="91"/>
      <c r="BI82" s="91"/>
      <c r="BJ82" s="91"/>
      <c r="BK82" s="91"/>
      <c r="BL82" s="91"/>
      <c r="BM82" s="91"/>
      <c r="BN82" s="91"/>
      <c r="BO82" s="91"/>
      <c r="BP82" s="91"/>
      <c r="BQ82" s="91"/>
      <c r="BR82" s="91"/>
      <c r="BS82" s="91"/>
      <c r="BT82" s="91"/>
      <c r="BU82" s="91"/>
      <c r="BV82" s="91"/>
      <c r="BW82" s="91"/>
      <c r="BX82" s="91"/>
      <c r="BY82" s="91"/>
      <c r="BZ82" s="91"/>
      <c r="CA82" s="91"/>
      <c r="CB82" s="91"/>
      <c r="CC82" s="91"/>
      <c r="CD82" s="91"/>
      <c r="CE82" s="91"/>
      <c r="CF82" s="91"/>
      <c r="CG82" s="91"/>
      <c r="CH82" s="91"/>
      <c r="CI82" s="91"/>
      <c r="CJ82" s="91"/>
      <c r="CK82" s="91"/>
      <c r="CL82" s="91"/>
      <c r="CM82" s="91"/>
      <c r="CN82" s="91"/>
      <c r="CO82" s="91"/>
      <c r="CP82" s="91"/>
      <c r="CQ82" s="91"/>
      <c r="CR82" s="91"/>
      <c r="CS82" s="91"/>
      <c r="CT82" s="91"/>
      <c r="CU82" s="91"/>
      <c r="CV82" s="91"/>
      <c r="CW82" s="91"/>
      <c r="CX82" s="91"/>
      <c r="CY82" s="91"/>
      <c r="CZ82" s="91"/>
      <c r="DA82" s="91"/>
      <c r="DB82" s="91"/>
      <c r="DC82" s="91"/>
      <c r="DD82" s="91"/>
      <c r="DE82" s="91"/>
      <c r="DF82" s="91"/>
      <c r="DG82" s="91"/>
      <c r="DH82" s="91"/>
      <c r="DI82" s="91"/>
      <c r="DJ82" s="91"/>
      <c r="DK82" s="91"/>
      <c r="DL82" s="91"/>
      <c r="DM82" s="91"/>
      <c r="DN82" s="91"/>
      <c r="DO82" s="91"/>
      <c r="DP82" s="91"/>
      <c r="DQ82" s="91"/>
      <c r="DR82" s="91"/>
      <c r="DS82" s="91"/>
      <c r="DT82" s="91"/>
      <c r="DU82" s="91"/>
      <c r="DV82" s="91"/>
      <c r="DW82" s="91"/>
      <c r="DX82" s="91"/>
      <c r="DY82" s="91"/>
      <c r="DZ82" s="91"/>
      <c r="EA82" s="91"/>
      <c r="EB82" s="91"/>
      <c r="EC82" s="91"/>
      <c r="ED82" s="91"/>
      <c r="EE82" s="91"/>
      <c r="EF82" s="91"/>
      <c r="EG82" s="91"/>
      <c r="EH82" s="91"/>
      <c r="EI82" s="91"/>
      <c r="EJ82" s="91"/>
      <c r="EK82" s="91"/>
      <c r="EL82" s="91"/>
      <c r="EM82" s="91"/>
      <c r="EN82" s="91"/>
      <c r="EO82" s="91"/>
      <c r="EP82" s="91"/>
      <c r="EQ82" s="91"/>
      <c r="ER82" s="91"/>
      <c r="ES82" s="91"/>
      <c r="ET82" s="91"/>
      <c r="EU82" s="91"/>
      <c r="EV82" s="91"/>
      <c r="EW82" s="91"/>
      <c r="EX82" s="91"/>
      <c r="EY82" s="91"/>
      <c r="EZ82" s="91"/>
      <c r="FA82" s="91"/>
      <c r="FB82" s="91"/>
      <c r="FC82" s="91"/>
      <c r="FD82" s="91"/>
      <c r="FE82" s="91"/>
      <c r="FF82" s="91"/>
      <c r="FG82" s="91"/>
      <c r="FH82" s="91"/>
      <c r="FI82" s="91"/>
      <c r="FJ82" s="91"/>
      <c r="FK82" s="91"/>
      <c r="FL82" s="91"/>
      <c r="FM82" s="91"/>
      <c r="FN82" s="91"/>
      <c r="FO82" s="91"/>
      <c r="FP82" s="91"/>
      <c r="FQ82" s="91"/>
      <c r="FR82" s="91"/>
      <c r="FS82" s="91"/>
      <c r="FT82" s="91"/>
      <c r="FU82" s="91"/>
      <c r="FV82" s="91"/>
      <c r="FW82" s="91"/>
      <c r="FX82" s="91"/>
      <c r="FY82" s="91"/>
      <c r="FZ82" s="91"/>
      <c r="GA82" s="91"/>
      <c r="GB82" s="91"/>
      <c r="GC82" s="91"/>
      <c r="GD82" s="91"/>
      <c r="GE82" s="91"/>
      <c r="GF82" s="91"/>
      <c r="GG82" s="91"/>
      <c r="GH82" s="91"/>
      <c r="GI82" s="91"/>
      <c r="GJ82" s="91"/>
      <c r="GK82" s="91"/>
      <c r="GL82" s="91"/>
      <c r="GM82" s="91"/>
      <c r="GN82" s="91"/>
    </row>
    <row r="83" spans="2:196" ht="15" x14ac:dyDescent="0.25">
      <c r="B83" s="143"/>
      <c r="C83" s="137"/>
      <c r="D83" s="156"/>
      <c r="E83" s="154"/>
      <c r="J83" s="150"/>
      <c r="S83" s="66">
        <v>0</v>
      </c>
      <c r="T83" s="67">
        <v>22</v>
      </c>
      <c r="U83" s="67" t="s">
        <v>296</v>
      </c>
      <c r="V83" s="57">
        <v>0</v>
      </c>
      <c r="X83" s="57" t="s">
        <v>296</v>
      </c>
      <c r="Y83" s="57">
        <v>0</v>
      </c>
      <c r="Z83" s="57">
        <v>21</v>
      </c>
      <c r="AA83" s="90"/>
      <c r="AB83" s="91"/>
      <c r="AC83" s="91"/>
      <c r="AD83" s="91"/>
      <c r="AE83" s="91"/>
      <c r="AF83" s="91"/>
      <c r="AG83" s="91"/>
      <c r="AH83" s="91"/>
      <c r="AI83" s="91"/>
      <c r="AJ83" s="91"/>
      <c r="AK83" s="91"/>
      <c r="AL83" s="91"/>
      <c r="AM83" s="91"/>
      <c r="AN83" s="91"/>
      <c r="AO83" s="91"/>
      <c r="AP83" s="91"/>
      <c r="AQ83" s="91"/>
      <c r="AR83" s="91"/>
      <c r="AS83" s="91"/>
      <c r="AT83" s="91"/>
      <c r="AU83" s="91"/>
      <c r="AV83" s="91"/>
      <c r="AW83" s="91"/>
      <c r="AX83" s="91"/>
      <c r="AY83" s="91"/>
      <c r="AZ83" s="91"/>
      <c r="BA83" s="91"/>
      <c r="BB83" s="91"/>
      <c r="BC83" s="91"/>
      <c r="BD83" s="91"/>
      <c r="BE83" s="91"/>
      <c r="BF83" s="91"/>
      <c r="BG83" s="91"/>
      <c r="BH83" s="91"/>
      <c r="BI83" s="91"/>
      <c r="BJ83" s="91"/>
      <c r="BK83" s="91"/>
      <c r="BL83" s="91"/>
      <c r="BM83" s="91"/>
      <c r="BN83" s="91"/>
      <c r="BO83" s="91"/>
      <c r="BP83" s="91"/>
      <c r="BQ83" s="91"/>
      <c r="BR83" s="91"/>
      <c r="BS83" s="91"/>
      <c r="BT83" s="91"/>
      <c r="BU83" s="91"/>
      <c r="BV83" s="91"/>
      <c r="BW83" s="91"/>
      <c r="BX83" s="91"/>
      <c r="BY83" s="91"/>
      <c r="BZ83" s="91"/>
      <c r="CA83" s="91"/>
      <c r="CB83" s="91"/>
      <c r="CC83" s="91"/>
      <c r="CD83" s="91"/>
      <c r="CE83" s="91"/>
      <c r="CF83" s="91"/>
      <c r="CG83" s="91"/>
      <c r="CH83" s="91"/>
      <c r="CI83" s="91"/>
      <c r="CJ83" s="91"/>
      <c r="CK83" s="91"/>
      <c r="CL83" s="91"/>
      <c r="CM83" s="91"/>
      <c r="CN83" s="91"/>
      <c r="CO83" s="91"/>
      <c r="CP83" s="91"/>
      <c r="CQ83" s="91"/>
      <c r="CR83" s="91"/>
      <c r="CS83" s="91"/>
      <c r="CT83" s="91"/>
      <c r="CU83" s="91"/>
      <c r="CV83" s="91"/>
      <c r="CW83" s="91"/>
      <c r="CX83" s="91"/>
      <c r="CY83" s="91"/>
      <c r="CZ83" s="91"/>
      <c r="DA83" s="91"/>
      <c r="DB83" s="91"/>
      <c r="DC83" s="91"/>
      <c r="DD83" s="91"/>
      <c r="DE83" s="91"/>
      <c r="DF83" s="91"/>
      <c r="DG83" s="91"/>
      <c r="DH83" s="91"/>
      <c r="DI83" s="91"/>
      <c r="DJ83" s="91"/>
      <c r="DK83" s="91"/>
      <c r="DL83" s="91"/>
      <c r="DM83" s="91"/>
      <c r="DN83" s="91"/>
      <c r="DO83" s="91"/>
      <c r="DP83" s="91"/>
      <c r="DQ83" s="91"/>
      <c r="DR83" s="91"/>
      <c r="DS83" s="91"/>
      <c r="DT83" s="91"/>
      <c r="DU83" s="91"/>
      <c r="DV83" s="91"/>
      <c r="DW83" s="91"/>
      <c r="DX83" s="91"/>
      <c r="DY83" s="91"/>
      <c r="DZ83" s="91"/>
      <c r="EA83" s="91"/>
      <c r="EB83" s="91"/>
      <c r="EC83" s="91"/>
      <c r="ED83" s="91"/>
      <c r="EE83" s="91"/>
      <c r="EF83" s="91"/>
      <c r="EG83" s="91"/>
      <c r="EH83" s="91"/>
      <c r="EI83" s="91"/>
      <c r="EJ83" s="91"/>
      <c r="EK83" s="91"/>
      <c r="EL83" s="91"/>
      <c r="EM83" s="91"/>
      <c r="EN83" s="91"/>
      <c r="EO83" s="91"/>
      <c r="EP83" s="91"/>
      <c r="EQ83" s="91"/>
      <c r="ER83" s="91"/>
      <c r="ES83" s="91"/>
      <c r="ET83" s="91"/>
      <c r="EU83" s="91"/>
      <c r="EV83" s="91"/>
      <c r="EW83" s="91"/>
      <c r="EX83" s="91"/>
      <c r="EY83" s="91"/>
      <c r="EZ83" s="91"/>
      <c r="FA83" s="91"/>
      <c r="FB83" s="91"/>
      <c r="FC83" s="91"/>
      <c r="FD83" s="91"/>
      <c r="FE83" s="91"/>
      <c r="FF83" s="91"/>
      <c r="FG83" s="91"/>
      <c r="FH83" s="91"/>
      <c r="FI83" s="91"/>
      <c r="FJ83" s="91"/>
      <c r="FK83" s="91"/>
      <c r="FL83" s="91"/>
      <c r="FM83" s="91"/>
      <c r="FN83" s="91"/>
      <c r="FO83" s="91"/>
      <c r="FP83" s="91"/>
      <c r="FQ83" s="91"/>
      <c r="FR83" s="91"/>
      <c r="FS83" s="91"/>
      <c r="FT83" s="91"/>
      <c r="FU83" s="91"/>
      <c r="FV83" s="91"/>
      <c r="FW83" s="91"/>
      <c r="FX83" s="91"/>
      <c r="FY83" s="91"/>
      <c r="FZ83" s="91"/>
      <c r="GA83" s="91"/>
      <c r="GB83" s="91"/>
      <c r="GC83" s="91"/>
      <c r="GD83" s="91"/>
      <c r="GE83" s="91"/>
      <c r="GF83" s="91"/>
      <c r="GG83" s="91"/>
      <c r="GH83" s="91"/>
      <c r="GI83" s="91"/>
      <c r="GJ83" s="91"/>
      <c r="GK83" s="91"/>
      <c r="GL83" s="91"/>
      <c r="GM83" s="91"/>
      <c r="GN83" s="91"/>
    </row>
    <row r="84" spans="2:196" ht="12" x14ac:dyDescent="0.2">
      <c r="E84" s="154"/>
      <c r="S84" s="66">
        <v>0</v>
      </c>
      <c r="T84" s="57">
        <v>22</v>
      </c>
      <c r="U84" s="67" t="s">
        <v>296</v>
      </c>
      <c r="V84" s="57">
        <v>0</v>
      </c>
      <c r="X84" s="57" t="s">
        <v>296</v>
      </c>
      <c r="Y84" s="57">
        <v>0</v>
      </c>
      <c r="Z84" s="57">
        <v>22</v>
      </c>
      <c r="AA84" s="90"/>
      <c r="AB84" s="91"/>
      <c r="AC84" s="91"/>
      <c r="AD84" s="91"/>
      <c r="AE84" s="91"/>
      <c r="AF84" s="91"/>
      <c r="AG84" s="91"/>
      <c r="AH84" s="91"/>
      <c r="AI84" s="91"/>
      <c r="AJ84" s="91"/>
      <c r="AK84" s="91"/>
      <c r="AL84" s="91"/>
      <c r="AM84" s="91"/>
      <c r="AN84" s="91"/>
      <c r="AO84" s="91"/>
      <c r="AP84" s="91"/>
      <c r="AQ84" s="91"/>
      <c r="AR84" s="91"/>
      <c r="AS84" s="91"/>
      <c r="AT84" s="91"/>
      <c r="AU84" s="91"/>
      <c r="AV84" s="91"/>
      <c r="AW84" s="91"/>
      <c r="AX84" s="91"/>
      <c r="AY84" s="91"/>
      <c r="AZ84" s="91"/>
      <c r="BA84" s="91"/>
      <c r="BB84" s="91"/>
      <c r="BC84" s="91"/>
      <c r="BD84" s="91"/>
      <c r="BE84" s="91"/>
      <c r="BF84" s="91"/>
      <c r="BG84" s="91"/>
      <c r="BH84" s="91"/>
      <c r="BI84" s="91"/>
      <c r="BJ84" s="91"/>
      <c r="BK84" s="91"/>
      <c r="BL84" s="91"/>
      <c r="BM84" s="91"/>
      <c r="BN84" s="91"/>
      <c r="BO84" s="91"/>
      <c r="BP84" s="91"/>
      <c r="BQ84" s="91"/>
      <c r="BR84" s="91"/>
      <c r="BS84" s="91"/>
      <c r="BT84" s="91"/>
      <c r="BU84" s="91"/>
      <c r="BV84" s="91"/>
      <c r="BW84" s="91"/>
      <c r="BX84" s="91"/>
      <c r="BY84" s="91"/>
      <c r="BZ84" s="91"/>
      <c r="CA84" s="91"/>
      <c r="CB84" s="91"/>
      <c r="CC84" s="91"/>
      <c r="CD84" s="91"/>
      <c r="CE84" s="91"/>
      <c r="CF84" s="91"/>
      <c r="CG84" s="91"/>
      <c r="CH84" s="91"/>
      <c r="CI84" s="91"/>
      <c r="CJ84" s="91"/>
      <c r="CK84" s="91"/>
      <c r="CL84" s="91"/>
      <c r="CM84" s="91"/>
      <c r="CN84" s="91"/>
      <c r="CO84" s="91"/>
      <c r="CP84" s="91"/>
      <c r="CQ84" s="91"/>
      <c r="CR84" s="91"/>
      <c r="CS84" s="91"/>
      <c r="CT84" s="91"/>
      <c r="CU84" s="91"/>
      <c r="CV84" s="91"/>
      <c r="CW84" s="91"/>
      <c r="CX84" s="91"/>
      <c r="CY84" s="91"/>
      <c r="CZ84" s="91"/>
      <c r="DA84" s="91"/>
      <c r="DB84" s="91"/>
      <c r="DC84" s="91"/>
      <c r="DD84" s="91"/>
      <c r="DE84" s="91"/>
      <c r="DF84" s="91"/>
      <c r="DG84" s="91"/>
      <c r="DH84" s="91"/>
      <c r="DI84" s="91"/>
      <c r="DJ84" s="91"/>
      <c r="DK84" s="91"/>
      <c r="DL84" s="91"/>
      <c r="DM84" s="91"/>
      <c r="DN84" s="91"/>
      <c r="DO84" s="91"/>
      <c r="DP84" s="91"/>
      <c r="DQ84" s="91"/>
      <c r="DR84" s="91"/>
      <c r="DS84" s="91"/>
      <c r="DT84" s="91"/>
      <c r="DU84" s="91"/>
      <c r="DV84" s="91"/>
      <c r="DW84" s="91"/>
      <c r="DX84" s="91"/>
      <c r="DY84" s="91"/>
      <c r="DZ84" s="91"/>
      <c r="EA84" s="91"/>
      <c r="EB84" s="91"/>
      <c r="EC84" s="91"/>
      <c r="ED84" s="91"/>
      <c r="EE84" s="91"/>
      <c r="EF84" s="91"/>
      <c r="EG84" s="91"/>
      <c r="EH84" s="91"/>
      <c r="EI84" s="91"/>
      <c r="EJ84" s="91"/>
      <c r="EK84" s="91"/>
      <c r="EL84" s="91"/>
      <c r="EM84" s="91"/>
      <c r="EN84" s="91"/>
      <c r="EO84" s="91"/>
      <c r="EP84" s="91"/>
      <c r="EQ84" s="91"/>
      <c r="ER84" s="91"/>
      <c r="ES84" s="91"/>
      <c r="ET84" s="91"/>
      <c r="EU84" s="91"/>
      <c r="EV84" s="91"/>
      <c r="EW84" s="91"/>
      <c r="EX84" s="91"/>
      <c r="EY84" s="91"/>
      <c r="EZ84" s="91"/>
      <c r="FA84" s="91"/>
      <c r="FB84" s="91"/>
      <c r="FC84" s="91"/>
      <c r="FD84" s="91"/>
      <c r="FE84" s="91"/>
      <c r="FF84" s="91"/>
      <c r="FG84" s="91"/>
      <c r="FH84" s="91"/>
      <c r="FI84" s="91"/>
      <c r="FJ84" s="91"/>
      <c r="FK84" s="91"/>
      <c r="FL84" s="91"/>
      <c r="FM84" s="91"/>
      <c r="FN84" s="91"/>
      <c r="FO84" s="91"/>
      <c r="FP84" s="91"/>
      <c r="FQ84" s="91"/>
      <c r="FR84" s="91"/>
      <c r="FS84" s="91"/>
      <c r="FT84" s="91"/>
      <c r="FU84" s="91"/>
      <c r="FV84" s="91"/>
      <c r="FW84" s="91"/>
      <c r="FX84" s="91"/>
      <c r="FY84" s="91"/>
      <c r="FZ84" s="91"/>
      <c r="GA84" s="91"/>
      <c r="GB84" s="91"/>
      <c r="GC84" s="91"/>
      <c r="GD84" s="91"/>
      <c r="GE84" s="91"/>
      <c r="GF84" s="91"/>
      <c r="GG84" s="91"/>
      <c r="GH84" s="91"/>
      <c r="GI84" s="91"/>
      <c r="GJ84" s="91"/>
      <c r="GK84" s="91"/>
      <c r="GL84" s="91"/>
      <c r="GM84" s="91"/>
      <c r="GN84" s="91"/>
    </row>
    <row r="85" spans="2:196" x14ac:dyDescent="0.2">
      <c r="E85" s="152"/>
      <c r="U85" s="67"/>
      <c r="AA85" s="90"/>
      <c r="AB85" s="91"/>
      <c r="AC85" s="91"/>
      <c r="AD85" s="91"/>
      <c r="AE85" s="91"/>
      <c r="AF85" s="91"/>
      <c r="AG85" s="91"/>
      <c r="AH85" s="91"/>
      <c r="AI85" s="91"/>
      <c r="AJ85" s="91"/>
      <c r="AK85" s="91"/>
      <c r="AL85" s="91"/>
      <c r="AM85" s="91"/>
      <c r="AN85" s="91"/>
      <c r="AO85" s="91"/>
      <c r="AP85" s="91"/>
      <c r="AQ85" s="91"/>
      <c r="AR85" s="91"/>
      <c r="AS85" s="91"/>
      <c r="AT85" s="91"/>
      <c r="AU85" s="91"/>
      <c r="AV85" s="91"/>
      <c r="AW85" s="91"/>
      <c r="AX85" s="91"/>
      <c r="AY85" s="91"/>
      <c r="AZ85" s="91"/>
      <c r="BA85" s="91"/>
      <c r="BB85" s="91"/>
      <c r="BC85" s="91"/>
      <c r="BD85" s="91"/>
      <c r="BE85" s="91"/>
      <c r="BF85" s="91"/>
      <c r="BG85" s="91"/>
      <c r="BH85" s="91"/>
      <c r="BI85" s="91"/>
      <c r="BJ85" s="91"/>
      <c r="BK85" s="91"/>
      <c r="BL85" s="91"/>
      <c r="BM85" s="91"/>
      <c r="BN85" s="91"/>
      <c r="BO85" s="91"/>
      <c r="BP85" s="91"/>
      <c r="BQ85" s="91"/>
      <c r="BR85" s="91"/>
      <c r="BS85" s="91"/>
      <c r="BT85" s="91"/>
      <c r="BU85" s="91"/>
      <c r="BV85" s="91"/>
      <c r="BW85" s="91"/>
      <c r="BX85" s="91"/>
      <c r="BY85" s="91"/>
      <c r="BZ85" s="91"/>
      <c r="CA85" s="91"/>
      <c r="CB85" s="91"/>
      <c r="CC85" s="91"/>
      <c r="CD85" s="91"/>
      <c r="CE85" s="91"/>
      <c r="CF85" s="91"/>
      <c r="CG85" s="91"/>
      <c r="CH85" s="91"/>
      <c r="CI85" s="91"/>
      <c r="CJ85" s="91"/>
      <c r="CK85" s="91"/>
      <c r="CL85" s="91"/>
      <c r="CM85" s="91"/>
      <c r="CN85" s="91"/>
      <c r="CO85" s="91"/>
      <c r="CP85" s="91"/>
      <c r="CQ85" s="91"/>
      <c r="CR85" s="91"/>
      <c r="CS85" s="91"/>
      <c r="CT85" s="91"/>
      <c r="CU85" s="91"/>
      <c r="CV85" s="91"/>
      <c r="CW85" s="91"/>
      <c r="CX85" s="91"/>
      <c r="CY85" s="91"/>
      <c r="CZ85" s="91"/>
      <c r="DA85" s="91"/>
      <c r="DB85" s="91"/>
      <c r="DC85" s="91"/>
      <c r="DD85" s="91"/>
      <c r="DE85" s="91"/>
      <c r="DF85" s="91"/>
      <c r="DG85" s="91"/>
      <c r="DH85" s="91"/>
      <c r="DI85" s="91"/>
      <c r="DJ85" s="91"/>
      <c r="DK85" s="91"/>
      <c r="DL85" s="91"/>
      <c r="DM85" s="91"/>
      <c r="DN85" s="91"/>
      <c r="DO85" s="91"/>
      <c r="DP85" s="91"/>
      <c r="DQ85" s="91"/>
      <c r="DR85" s="91"/>
      <c r="DS85" s="91"/>
      <c r="DT85" s="91"/>
      <c r="DU85" s="91"/>
      <c r="DV85" s="91"/>
      <c r="DW85" s="91"/>
      <c r="DX85" s="91"/>
      <c r="DY85" s="91"/>
      <c r="DZ85" s="91"/>
      <c r="EA85" s="91"/>
      <c r="EB85" s="91"/>
      <c r="EC85" s="91"/>
      <c r="ED85" s="91"/>
      <c r="EE85" s="91"/>
      <c r="EF85" s="91"/>
      <c r="EG85" s="91"/>
      <c r="EH85" s="91"/>
      <c r="EI85" s="91"/>
      <c r="EJ85" s="91"/>
      <c r="EK85" s="91"/>
      <c r="EL85" s="91"/>
      <c r="EM85" s="91"/>
      <c r="EN85" s="91"/>
      <c r="EO85" s="91"/>
      <c r="EP85" s="91"/>
      <c r="EQ85" s="91"/>
      <c r="ER85" s="91"/>
      <c r="ES85" s="91"/>
      <c r="ET85" s="91"/>
      <c r="EU85" s="91"/>
      <c r="EV85" s="91"/>
      <c r="EW85" s="91"/>
      <c r="EX85" s="91"/>
      <c r="EY85" s="91"/>
      <c r="EZ85" s="91"/>
      <c r="FA85" s="91"/>
      <c r="FB85" s="91"/>
      <c r="FC85" s="91"/>
      <c r="FD85" s="91"/>
      <c r="FE85" s="91"/>
      <c r="FF85" s="91"/>
      <c r="FG85" s="91"/>
      <c r="FH85" s="91"/>
      <c r="FI85" s="91"/>
      <c r="FJ85" s="91"/>
      <c r="FK85" s="91"/>
      <c r="FL85" s="91"/>
      <c r="FM85" s="91"/>
      <c r="FN85" s="91"/>
      <c r="FO85" s="91"/>
      <c r="FP85" s="91"/>
      <c r="FQ85" s="91"/>
      <c r="FR85" s="91"/>
      <c r="FS85" s="91"/>
      <c r="FT85" s="91"/>
      <c r="FU85" s="91"/>
      <c r="FV85" s="91"/>
      <c r="FW85" s="91"/>
      <c r="FX85" s="91"/>
      <c r="FY85" s="91"/>
      <c r="FZ85" s="91"/>
      <c r="GA85" s="91"/>
      <c r="GB85" s="91"/>
      <c r="GC85" s="91"/>
      <c r="GD85" s="91"/>
      <c r="GE85" s="91"/>
      <c r="GF85" s="91"/>
      <c r="GG85" s="91"/>
      <c r="GH85" s="91"/>
      <c r="GI85" s="91"/>
      <c r="GJ85" s="91"/>
      <c r="GK85" s="91"/>
      <c r="GL85" s="91"/>
      <c r="GM85" s="91"/>
      <c r="GN85" s="91"/>
    </row>
    <row r="86" spans="2:196" x14ac:dyDescent="0.2">
      <c r="E86" s="152"/>
      <c r="U86" s="67"/>
      <c r="AA86" s="90"/>
      <c r="AB86" s="91"/>
      <c r="AC86" s="91"/>
      <c r="AD86" s="91"/>
      <c r="AE86" s="91"/>
      <c r="AF86" s="91"/>
      <c r="AG86" s="91"/>
      <c r="AH86" s="91"/>
      <c r="AI86" s="91"/>
      <c r="AJ86" s="91"/>
      <c r="AK86" s="91"/>
      <c r="AL86" s="91"/>
      <c r="AM86" s="91"/>
      <c r="AN86" s="91"/>
      <c r="AO86" s="91"/>
      <c r="AP86" s="91"/>
      <c r="AQ86" s="91"/>
      <c r="AR86" s="91"/>
      <c r="AS86" s="91"/>
      <c r="AT86" s="91"/>
      <c r="AU86" s="91"/>
      <c r="AV86" s="91"/>
      <c r="AW86" s="91"/>
      <c r="AX86" s="91"/>
      <c r="AY86" s="91"/>
      <c r="AZ86" s="91"/>
      <c r="BA86" s="91"/>
      <c r="BB86" s="91"/>
      <c r="BC86" s="91"/>
      <c r="BD86" s="91"/>
      <c r="BE86" s="91"/>
      <c r="BF86" s="91"/>
      <c r="BG86" s="91"/>
      <c r="BH86" s="91"/>
      <c r="BI86" s="91"/>
      <c r="BJ86" s="91"/>
      <c r="BK86" s="91"/>
      <c r="BL86" s="91"/>
      <c r="BM86" s="91"/>
      <c r="BN86" s="91"/>
      <c r="BO86" s="91"/>
      <c r="BP86" s="91"/>
      <c r="BQ86" s="91"/>
      <c r="BR86" s="91"/>
      <c r="BS86" s="91"/>
      <c r="BT86" s="91"/>
      <c r="BU86" s="91"/>
      <c r="BV86" s="91"/>
      <c r="BW86" s="91"/>
      <c r="BX86" s="91"/>
      <c r="BY86" s="91"/>
      <c r="BZ86" s="91"/>
      <c r="CA86" s="91"/>
      <c r="CB86" s="91"/>
      <c r="CC86" s="91"/>
      <c r="CD86" s="91"/>
      <c r="CE86" s="91"/>
      <c r="CF86" s="91"/>
      <c r="CG86" s="91"/>
      <c r="CH86" s="91"/>
      <c r="CI86" s="91"/>
      <c r="CJ86" s="91"/>
      <c r="CK86" s="91"/>
      <c r="CL86" s="91"/>
      <c r="CM86" s="91"/>
      <c r="CN86" s="91"/>
      <c r="CO86" s="91"/>
      <c r="CP86" s="91"/>
      <c r="CQ86" s="91"/>
      <c r="CR86" s="91"/>
      <c r="CS86" s="91"/>
      <c r="CT86" s="91"/>
      <c r="CU86" s="91"/>
      <c r="CV86" s="91"/>
      <c r="CW86" s="91"/>
      <c r="CX86" s="91"/>
      <c r="CY86" s="91"/>
      <c r="CZ86" s="91"/>
      <c r="DA86" s="91"/>
      <c r="DB86" s="91"/>
      <c r="DC86" s="91"/>
      <c r="DD86" s="91"/>
      <c r="DE86" s="91"/>
      <c r="DF86" s="91"/>
      <c r="DG86" s="91"/>
      <c r="DH86" s="91"/>
      <c r="DI86" s="91"/>
      <c r="DJ86" s="91"/>
      <c r="DK86" s="91"/>
      <c r="DL86" s="91"/>
      <c r="DM86" s="91"/>
      <c r="DN86" s="91"/>
      <c r="DO86" s="91"/>
      <c r="DP86" s="91"/>
      <c r="DQ86" s="91"/>
      <c r="DR86" s="91"/>
      <c r="DS86" s="91"/>
      <c r="DT86" s="91"/>
      <c r="DU86" s="91"/>
      <c r="DV86" s="91"/>
      <c r="DW86" s="91"/>
      <c r="DX86" s="91"/>
      <c r="DY86" s="91"/>
      <c r="DZ86" s="91"/>
      <c r="EA86" s="91"/>
      <c r="EB86" s="91"/>
      <c r="EC86" s="91"/>
      <c r="ED86" s="91"/>
      <c r="EE86" s="91"/>
      <c r="EF86" s="91"/>
      <c r="EG86" s="91"/>
      <c r="EH86" s="91"/>
      <c r="EI86" s="91"/>
      <c r="EJ86" s="91"/>
      <c r="EK86" s="91"/>
      <c r="EL86" s="91"/>
      <c r="EM86" s="91"/>
      <c r="EN86" s="91"/>
      <c r="EO86" s="91"/>
      <c r="EP86" s="91"/>
      <c r="EQ86" s="91"/>
      <c r="ER86" s="91"/>
      <c r="ES86" s="91"/>
      <c r="ET86" s="91"/>
      <c r="EU86" s="91"/>
      <c r="EV86" s="91"/>
      <c r="EW86" s="91"/>
      <c r="EX86" s="91"/>
      <c r="EY86" s="91"/>
      <c r="EZ86" s="91"/>
      <c r="FA86" s="91"/>
      <c r="FB86" s="91"/>
      <c r="FC86" s="91"/>
      <c r="FD86" s="91"/>
      <c r="FE86" s="91"/>
      <c r="FF86" s="91"/>
      <c r="FG86" s="91"/>
      <c r="FH86" s="91"/>
      <c r="FI86" s="91"/>
      <c r="FJ86" s="91"/>
      <c r="FK86" s="91"/>
      <c r="FL86" s="91"/>
      <c r="FM86" s="91"/>
      <c r="FN86" s="91"/>
      <c r="FO86" s="91"/>
      <c r="FP86" s="91"/>
      <c r="FQ86" s="91"/>
      <c r="FR86" s="91"/>
      <c r="FS86" s="91"/>
      <c r="FT86" s="91"/>
      <c r="FU86" s="91"/>
      <c r="FV86" s="91"/>
      <c r="FW86" s="91"/>
      <c r="FX86" s="91"/>
      <c r="FY86" s="91"/>
      <c r="FZ86" s="91"/>
      <c r="GA86" s="91"/>
      <c r="GB86" s="91"/>
      <c r="GC86" s="91"/>
      <c r="GD86" s="91"/>
      <c r="GE86" s="91"/>
      <c r="GF86" s="91"/>
      <c r="GG86" s="91"/>
      <c r="GH86" s="91"/>
      <c r="GI86" s="91"/>
      <c r="GJ86" s="91"/>
      <c r="GK86" s="91"/>
      <c r="GL86" s="91"/>
      <c r="GM86" s="91"/>
      <c r="GN86" s="91"/>
    </row>
    <row r="87" spans="2:196" x14ac:dyDescent="0.2">
      <c r="E87" s="152"/>
      <c r="U87" s="67"/>
      <c r="AA87" s="90"/>
      <c r="AB87" s="91"/>
      <c r="AC87" s="91"/>
      <c r="AD87" s="91"/>
      <c r="AE87" s="91"/>
      <c r="AF87" s="91"/>
      <c r="AG87" s="91"/>
      <c r="AH87" s="91"/>
      <c r="AI87" s="91"/>
      <c r="AJ87" s="91"/>
      <c r="AK87" s="91"/>
      <c r="AL87" s="91"/>
      <c r="AM87" s="91"/>
      <c r="AN87" s="91"/>
      <c r="AO87" s="91"/>
      <c r="AP87" s="91"/>
      <c r="AQ87" s="91"/>
      <c r="AR87" s="91"/>
      <c r="AS87" s="91"/>
      <c r="AT87" s="91"/>
      <c r="AU87" s="91"/>
      <c r="AV87" s="91"/>
      <c r="AW87" s="91"/>
      <c r="AX87" s="91"/>
      <c r="AY87" s="91"/>
      <c r="AZ87" s="91"/>
      <c r="BA87" s="91"/>
      <c r="BB87" s="91"/>
      <c r="BC87" s="91"/>
      <c r="BD87" s="91"/>
      <c r="BE87" s="91"/>
      <c r="BF87" s="91"/>
      <c r="BG87" s="91"/>
      <c r="BH87" s="91"/>
      <c r="BI87" s="91"/>
      <c r="BJ87" s="91"/>
      <c r="BK87" s="91"/>
      <c r="BL87" s="91"/>
      <c r="BM87" s="91"/>
      <c r="BN87" s="91"/>
      <c r="BO87" s="91"/>
      <c r="BP87" s="91"/>
      <c r="BQ87" s="91"/>
      <c r="BR87" s="91"/>
      <c r="BS87" s="91"/>
      <c r="BT87" s="91"/>
      <c r="BU87" s="91"/>
      <c r="BV87" s="91"/>
      <c r="BW87" s="91"/>
      <c r="BX87" s="91"/>
      <c r="BY87" s="91"/>
      <c r="BZ87" s="91"/>
      <c r="CA87" s="91"/>
      <c r="CB87" s="91"/>
      <c r="CC87" s="91"/>
      <c r="CD87" s="91"/>
      <c r="CE87" s="91"/>
      <c r="CF87" s="91"/>
      <c r="CG87" s="91"/>
      <c r="CH87" s="91"/>
      <c r="CI87" s="91"/>
      <c r="CJ87" s="91"/>
      <c r="CK87" s="91"/>
      <c r="CL87" s="91"/>
      <c r="CM87" s="91"/>
      <c r="CN87" s="91"/>
      <c r="CO87" s="91"/>
      <c r="CP87" s="91"/>
      <c r="CQ87" s="91"/>
      <c r="CR87" s="91"/>
      <c r="CS87" s="91"/>
      <c r="CT87" s="91"/>
      <c r="CU87" s="91"/>
      <c r="CV87" s="91"/>
      <c r="CW87" s="91"/>
      <c r="CX87" s="91"/>
      <c r="CY87" s="91"/>
      <c r="CZ87" s="91"/>
      <c r="DA87" s="91"/>
      <c r="DB87" s="91"/>
      <c r="DC87" s="91"/>
      <c r="DD87" s="91"/>
      <c r="DE87" s="91"/>
      <c r="DF87" s="91"/>
      <c r="DG87" s="91"/>
      <c r="DH87" s="91"/>
      <c r="DI87" s="91"/>
      <c r="DJ87" s="91"/>
      <c r="DK87" s="91"/>
      <c r="DL87" s="91"/>
      <c r="DM87" s="91"/>
      <c r="DN87" s="91"/>
      <c r="DO87" s="91"/>
      <c r="DP87" s="91"/>
      <c r="DQ87" s="91"/>
      <c r="DR87" s="91"/>
      <c r="DS87" s="91"/>
      <c r="DT87" s="91"/>
      <c r="DU87" s="91"/>
      <c r="DV87" s="91"/>
      <c r="DW87" s="91"/>
      <c r="DX87" s="91"/>
      <c r="DY87" s="91"/>
      <c r="DZ87" s="91"/>
      <c r="EA87" s="91"/>
      <c r="EB87" s="91"/>
      <c r="EC87" s="91"/>
      <c r="ED87" s="91"/>
      <c r="EE87" s="91"/>
      <c r="EF87" s="91"/>
      <c r="EG87" s="91"/>
      <c r="EH87" s="91"/>
      <c r="EI87" s="91"/>
      <c r="EJ87" s="91"/>
      <c r="EK87" s="91"/>
      <c r="EL87" s="91"/>
      <c r="EM87" s="91"/>
      <c r="EN87" s="91"/>
      <c r="EO87" s="91"/>
      <c r="EP87" s="91"/>
      <c r="EQ87" s="91"/>
      <c r="ER87" s="91"/>
      <c r="ES87" s="91"/>
      <c r="ET87" s="91"/>
      <c r="EU87" s="91"/>
      <c r="EV87" s="91"/>
      <c r="EW87" s="91"/>
      <c r="EX87" s="91"/>
      <c r="EY87" s="91"/>
      <c r="EZ87" s="91"/>
      <c r="FA87" s="91"/>
      <c r="FB87" s="91"/>
      <c r="FC87" s="91"/>
      <c r="FD87" s="91"/>
      <c r="FE87" s="91"/>
      <c r="FF87" s="91"/>
      <c r="FG87" s="91"/>
      <c r="FH87" s="91"/>
      <c r="FI87" s="91"/>
      <c r="FJ87" s="91"/>
      <c r="FK87" s="91"/>
      <c r="FL87" s="91"/>
      <c r="FM87" s="91"/>
      <c r="FN87" s="91"/>
      <c r="FO87" s="91"/>
      <c r="FP87" s="91"/>
      <c r="FQ87" s="91"/>
      <c r="FR87" s="91"/>
      <c r="FS87" s="91"/>
      <c r="FT87" s="91"/>
      <c r="FU87" s="91"/>
      <c r="FV87" s="91"/>
      <c r="FW87" s="91"/>
      <c r="FX87" s="91"/>
      <c r="FY87" s="91"/>
      <c r="FZ87" s="91"/>
      <c r="GA87" s="91"/>
      <c r="GB87" s="91"/>
      <c r="GC87" s="91"/>
      <c r="GD87" s="91"/>
      <c r="GE87" s="91"/>
      <c r="GF87" s="91"/>
      <c r="GG87" s="91"/>
      <c r="GH87" s="91"/>
      <c r="GI87" s="91"/>
      <c r="GJ87" s="91"/>
      <c r="GK87" s="91"/>
      <c r="GL87" s="91"/>
      <c r="GM87" s="91"/>
      <c r="GN87" s="91"/>
    </row>
    <row r="88" spans="2:196" x14ac:dyDescent="0.2">
      <c r="U88" s="67"/>
      <c r="AA88" s="90"/>
      <c r="AB88" s="91"/>
      <c r="AC88" s="91"/>
      <c r="AD88" s="91"/>
      <c r="AE88" s="91"/>
      <c r="AF88" s="91"/>
      <c r="AG88" s="91"/>
      <c r="AH88" s="91"/>
      <c r="AI88" s="91"/>
      <c r="AJ88" s="91"/>
      <c r="AK88" s="91"/>
      <c r="AL88" s="91"/>
      <c r="AM88" s="91"/>
      <c r="AN88" s="91"/>
      <c r="AO88" s="91"/>
      <c r="AP88" s="91"/>
      <c r="AQ88" s="91"/>
      <c r="AR88" s="91"/>
      <c r="AS88" s="91"/>
      <c r="AT88" s="91"/>
      <c r="AU88" s="91"/>
      <c r="AV88" s="91"/>
      <c r="AW88" s="91"/>
      <c r="AX88" s="91"/>
      <c r="AY88" s="91"/>
      <c r="AZ88" s="91"/>
      <c r="BA88" s="91"/>
      <c r="BB88" s="91"/>
      <c r="BC88" s="91"/>
      <c r="BD88" s="91"/>
      <c r="BE88" s="91"/>
      <c r="BF88" s="91"/>
      <c r="BG88" s="91"/>
      <c r="BH88" s="91"/>
      <c r="BI88" s="91"/>
      <c r="BJ88" s="91"/>
      <c r="BK88" s="91"/>
      <c r="BL88" s="91"/>
      <c r="BM88" s="91"/>
      <c r="BN88" s="91"/>
      <c r="BO88" s="91"/>
      <c r="BP88" s="91"/>
      <c r="BQ88" s="91"/>
      <c r="BR88" s="91"/>
      <c r="BS88" s="91"/>
      <c r="BT88" s="91"/>
      <c r="BU88" s="91"/>
      <c r="BV88" s="91"/>
      <c r="BW88" s="91"/>
      <c r="BX88" s="91"/>
      <c r="BY88" s="91"/>
      <c r="BZ88" s="91"/>
      <c r="CA88" s="91"/>
      <c r="CB88" s="91"/>
      <c r="CC88" s="91"/>
      <c r="CD88" s="91"/>
      <c r="CE88" s="91"/>
      <c r="CF88" s="91"/>
      <c r="CG88" s="91"/>
      <c r="CH88" s="91"/>
      <c r="CI88" s="91"/>
      <c r="CJ88" s="91"/>
      <c r="CK88" s="91"/>
      <c r="CL88" s="91"/>
      <c r="CM88" s="91"/>
      <c r="CN88" s="91"/>
      <c r="CO88" s="91"/>
      <c r="CP88" s="91"/>
      <c r="CQ88" s="91"/>
      <c r="CR88" s="91"/>
      <c r="CS88" s="91"/>
      <c r="CT88" s="91"/>
      <c r="CU88" s="91"/>
      <c r="CV88" s="91"/>
      <c r="CW88" s="91"/>
      <c r="CX88" s="91"/>
      <c r="CY88" s="91"/>
      <c r="CZ88" s="91"/>
      <c r="DA88" s="91"/>
      <c r="DB88" s="91"/>
      <c r="DC88" s="91"/>
      <c r="DD88" s="91"/>
      <c r="DE88" s="91"/>
      <c r="DF88" s="91"/>
      <c r="DG88" s="91"/>
      <c r="DH88" s="91"/>
      <c r="DI88" s="91"/>
      <c r="DJ88" s="91"/>
      <c r="DK88" s="91"/>
      <c r="DL88" s="91"/>
      <c r="DM88" s="91"/>
      <c r="DN88" s="91"/>
      <c r="DO88" s="91"/>
      <c r="DP88" s="91"/>
      <c r="DQ88" s="91"/>
      <c r="DR88" s="91"/>
      <c r="DS88" s="91"/>
      <c r="DT88" s="91"/>
      <c r="DU88" s="91"/>
      <c r="DV88" s="91"/>
      <c r="DW88" s="91"/>
      <c r="DX88" s="91"/>
      <c r="DY88" s="91"/>
      <c r="DZ88" s="91"/>
      <c r="EA88" s="91"/>
      <c r="EB88" s="91"/>
      <c r="EC88" s="91"/>
      <c r="ED88" s="91"/>
      <c r="EE88" s="91"/>
      <c r="EF88" s="91"/>
      <c r="EG88" s="91"/>
      <c r="EH88" s="91"/>
      <c r="EI88" s="91"/>
      <c r="EJ88" s="91"/>
      <c r="EK88" s="91"/>
      <c r="EL88" s="91"/>
      <c r="EM88" s="91"/>
      <c r="EN88" s="91"/>
      <c r="EO88" s="91"/>
      <c r="EP88" s="91"/>
      <c r="EQ88" s="91"/>
      <c r="ER88" s="91"/>
      <c r="ES88" s="91"/>
      <c r="ET88" s="91"/>
      <c r="EU88" s="91"/>
      <c r="EV88" s="91"/>
      <c r="EW88" s="91"/>
      <c r="EX88" s="91"/>
      <c r="EY88" s="91"/>
      <c r="EZ88" s="91"/>
      <c r="FA88" s="91"/>
      <c r="FB88" s="91"/>
      <c r="FC88" s="91"/>
      <c r="FD88" s="91"/>
      <c r="FE88" s="91"/>
      <c r="FF88" s="91"/>
      <c r="FG88" s="91"/>
      <c r="FH88" s="91"/>
      <c r="FI88" s="91"/>
      <c r="FJ88" s="91"/>
      <c r="FK88" s="91"/>
      <c r="FL88" s="91"/>
      <c r="FM88" s="91"/>
      <c r="FN88" s="91"/>
      <c r="FO88" s="91"/>
      <c r="FP88" s="91"/>
      <c r="FQ88" s="91"/>
      <c r="FR88" s="91"/>
      <c r="FS88" s="91"/>
      <c r="FT88" s="91"/>
      <c r="FU88" s="91"/>
      <c r="FV88" s="91"/>
      <c r="FW88" s="91"/>
      <c r="FX88" s="91"/>
      <c r="FY88" s="91"/>
      <c r="FZ88" s="91"/>
      <c r="GA88" s="91"/>
      <c r="GB88" s="91"/>
      <c r="GC88" s="91"/>
      <c r="GD88" s="91"/>
      <c r="GE88" s="91"/>
      <c r="GF88" s="91"/>
      <c r="GG88" s="91"/>
      <c r="GH88" s="91"/>
      <c r="GI88" s="91"/>
      <c r="GJ88" s="91"/>
      <c r="GK88" s="91"/>
      <c r="GL88" s="91"/>
      <c r="GM88" s="91"/>
      <c r="GN88" s="91"/>
    </row>
    <row r="89" spans="2:196" x14ac:dyDescent="0.2">
      <c r="U89" s="67"/>
      <c r="AA89" s="90"/>
      <c r="AB89" s="91"/>
      <c r="AC89" s="91"/>
      <c r="AD89" s="91"/>
      <c r="AE89" s="91"/>
      <c r="AF89" s="91"/>
      <c r="AG89" s="91"/>
      <c r="AH89" s="91"/>
      <c r="AI89" s="91"/>
      <c r="AJ89" s="91"/>
      <c r="AK89" s="91"/>
      <c r="AL89" s="91"/>
      <c r="AM89" s="91"/>
      <c r="AN89" s="91"/>
      <c r="AO89" s="91"/>
      <c r="AP89" s="91"/>
      <c r="AQ89" s="91"/>
      <c r="AR89" s="91"/>
      <c r="AS89" s="91"/>
      <c r="AT89" s="91"/>
      <c r="AU89" s="91"/>
      <c r="AV89" s="91"/>
      <c r="AW89" s="91"/>
      <c r="AX89" s="91"/>
      <c r="AY89" s="91"/>
      <c r="AZ89" s="91"/>
      <c r="BA89" s="91"/>
      <c r="BB89" s="91"/>
      <c r="BC89" s="91"/>
      <c r="BD89" s="91"/>
      <c r="BE89" s="91"/>
      <c r="BF89" s="91"/>
      <c r="BG89" s="91"/>
      <c r="BH89" s="91"/>
      <c r="BI89" s="91"/>
      <c r="BJ89" s="91"/>
      <c r="BK89" s="91"/>
      <c r="BL89" s="91"/>
      <c r="BM89" s="91"/>
      <c r="BN89" s="91"/>
      <c r="BO89" s="91"/>
      <c r="BP89" s="91"/>
      <c r="BQ89" s="91"/>
      <c r="BR89" s="91"/>
      <c r="BS89" s="91"/>
      <c r="BT89" s="91"/>
      <c r="BU89" s="91"/>
      <c r="BV89" s="91"/>
      <c r="BW89" s="91"/>
      <c r="BX89" s="91"/>
      <c r="BY89" s="91"/>
      <c r="BZ89" s="91"/>
      <c r="CA89" s="91"/>
      <c r="CB89" s="91"/>
      <c r="CC89" s="91"/>
      <c r="CD89" s="91"/>
      <c r="CE89" s="91"/>
      <c r="CF89" s="91"/>
      <c r="CG89" s="91"/>
      <c r="CH89" s="91"/>
      <c r="CI89" s="91"/>
      <c r="CJ89" s="91"/>
      <c r="CK89" s="91"/>
      <c r="CL89" s="91"/>
      <c r="CM89" s="91"/>
      <c r="CN89" s="91"/>
      <c r="CO89" s="91"/>
      <c r="CP89" s="91"/>
      <c r="CQ89" s="91"/>
      <c r="CR89" s="91"/>
      <c r="CS89" s="91"/>
      <c r="CT89" s="91"/>
      <c r="CU89" s="91"/>
      <c r="CV89" s="91"/>
      <c r="CW89" s="91"/>
      <c r="CX89" s="91"/>
      <c r="CY89" s="91"/>
      <c r="CZ89" s="91"/>
      <c r="DA89" s="91"/>
      <c r="DB89" s="91"/>
      <c r="DC89" s="91"/>
      <c r="DD89" s="91"/>
      <c r="DE89" s="91"/>
      <c r="DF89" s="91"/>
      <c r="DG89" s="91"/>
      <c r="DH89" s="91"/>
      <c r="DI89" s="91"/>
      <c r="DJ89" s="91"/>
      <c r="DK89" s="91"/>
      <c r="DL89" s="91"/>
      <c r="DM89" s="91"/>
      <c r="DN89" s="91"/>
      <c r="DO89" s="91"/>
      <c r="DP89" s="91"/>
      <c r="DQ89" s="91"/>
      <c r="DR89" s="91"/>
      <c r="DS89" s="91"/>
      <c r="DT89" s="91"/>
      <c r="DU89" s="91"/>
      <c r="DV89" s="91"/>
      <c r="DW89" s="91"/>
      <c r="DX89" s="91"/>
      <c r="DY89" s="91"/>
      <c r="DZ89" s="91"/>
      <c r="EA89" s="91"/>
      <c r="EB89" s="91"/>
      <c r="EC89" s="91"/>
      <c r="ED89" s="91"/>
      <c r="EE89" s="91"/>
      <c r="EF89" s="91"/>
      <c r="EG89" s="91"/>
      <c r="EH89" s="91"/>
      <c r="EI89" s="91"/>
      <c r="EJ89" s="91"/>
      <c r="EK89" s="91"/>
      <c r="EL89" s="91"/>
      <c r="EM89" s="91"/>
      <c r="EN89" s="91"/>
      <c r="EO89" s="91"/>
      <c r="EP89" s="91"/>
      <c r="EQ89" s="91"/>
      <c r="ER89" s="91"/>
      <c r="ES89" s="91"/>
      <c r="ET89" s="91"/>
      <c r="EU89" s="91"/>
      <c r="EV89" s="91"/>
      <c r="EW89" s="91"/>
      <c r="EX89" s="91"/>
      <c r="EY89" s="91"/>
      <c r="EZ89" s="91"/>
      <c r="FA89" s="91"/>
      <c r="FB89" s="91"/>
      <c r="FC89" s="91"/>
      <c r="FD89" s="91"/>
      <c r="FE89" s="91"/>
      <c r="FF89" s="91"/>
      <c r="FG89" s="91"/>
      <c r="FH89" s="91"/>
      <c r="FI89" s="91"/>
      <c r="FJ89" s="91"/>
      <c r="FK89" s="91"/>
      <c r="FL89" s="91"/>
      <c r="FM89" s="91"/>
      <c r="FN89" s="91"/>
      <c r="FO89" s="91"/>
      <c r="FP89" s="91"/>
      <c r="FQ89" s="91"/>
      <c r="FR89" s="91"/>
      <c r="FS89" s="91"/>
      <c r="FT89" s="91"/>
      <c r="FU89" s="91"/>
      <c r="FV89" s="91"/>
      <c r="FW89" s="91"/>
      <c r="FX89" s="91"/>
      <c r="FY89" s="91"/>
      <c r="FZ89" s="91"/>
      <c r="GA89" s="91"/>
      <c r="GB89" s="91"/>
      <c r="GC89" s="91"/>
      <c r="GD89" s="91"/>
      <c r="GE89" s="91"/>
      <c r="GF89" s="91"/>
      <c r="GG89" s="91"/>
      <c r="GH89" s="91"/>
      <c r="GI89" s="91"/>
      <c r="GJ89" s="91"/>
      <c r="GK89" s="91"/>
      <c r="GL89" s="91"/>
      <c r="GM89" s="91"/>
      <c r="GN89" s="91"/>
    </row>
    <row r="90" spans="2:196" x14ac:dyDescent="0.2">
      <c r="U90" s="67"/>
      <c r="AA90" s="90"/>
      <c r="AB90" s="91"/>
      <c r="AC90" s="91"/>
      <c r="AD90" s="91"/>
      <c r="AE90" s="91"/>
      <c r="AF90" s="91"/>
      <c r="AG90" s="91"/>
      <c r="AH90" s="91"/>
      <c r="AI90" s="91"/>
      <c r="AJ90" s="91"/>
      <c r="AK90" s="91"/>
      <c r="AL90" s="91"/>
      <c r="AM90" s="91"/>
      <c r="AN90" s="91"/>
      <c r="AO90" s="91"/>
      <c r="AP90" s="91"/>
      <c r="AQ90" s="91"/>
      <c r="AR90" s="91"/>
      <c r="AS90" s="91"/>
      <c r="AT90" s="91"/>
      <c r="AU90" s="91"/>
      <c r="AV90" s="91"/>
      <c r="AW90" s="91"/>
      <c r="AX90" s="91"/>
      <c r="AY90" s="91"/>
      <c r="AZ90" s="91"/>
      <c r="BA90" s="91"/>
      <c r="BB90" s="91"/>
      <c r="BC90" s="91"/>
      <c r="BD90" s="91"/>
      <c r="BE90" s="91"/>
      <c r="BF90" s="91"/>
      <c r="BG90" s="91"/>
      <c r="BH90" s="91"/>
      <c r="BI90" s="91"/>
      <c r="BJ90" s="91"/>
      <c r="BK90" s="91"/>
      <c r="BL90" s="91"/>
      <c r="BM90" s="91"/>
      <c r="BN90" s="91"/>
      <c r="BO90" s="91"/>
      <c r="BP90" s="91"/>
      <c r="BQ90" s="91"/>
      <c r="BR90" s="91"/>
      <c r="BS90" s="91"/>
      <c r="BT90" s="91"/>
      <c r="BU90" s="91"/>
      <c r="BV90" s="91"/>
      <c r="BW90" s="91"/>
      <c r="BX90" s="91"/>
      <c r="BY90" s="91"/>
      <c r="BZ90" s="91"/>
      <c r="CA90" s="91"/>
      <c r="CB90" s="91"/>
      <c r="CC90" s="91"/>
      <c r="CD90" s="91"/>
      <c r="CE90" s="91"/>
      <c r="CF90" s="91"/>
      <c r="CG90" s="91"/>
      <c r="CH90" s="91"/>
      <c r="CI90" s="91"/>
      <c r="CJ90" s="91"/>
      <c r="CK90" s="91"/>
      <c r="CL90" s="91"/>
      <c r="CM90" s="91"/>
      <c r="CN90" s="91"/>
      <c r="CO90" s="91"/>
      <c r="CP90" s="91"/>
      <c r="CQ90" s="91"/>
      <c r="CR90" s="91"/>
      <c r="CS90" s="91"/>
      <c r="CT90" s="91"/>
      <c r="CU90" s="91"/>
      <c r="CV90" s="91"/>
      <c r="CW90" s="91"/>
      <c r="CX90" s="91"/>
      <c r="CY90" s="91"/>
      <c r="CZ90" s="91"/>
      <c r="DA90" s="91"/>
      <c r="DB90" s="91"/>
      <c r="DC90" s="91"/>
      <c r="DD90" s="91"/>
      <c r="DE90" s="91"/>
      <c r="DF90" s="91"/>
      <c r="DG90" s="91"/>
      <c r="DH90" s="91"/>
      <c r="DI90" s="91"/>
      <c r="DJ90" s="91"/>
      <c r="DK90" s="91"/>
      <c r="DL90" s="91"/>
      <c r="DM90" s="91"/>
      <c r="DN90" s="91"/>
      <c r="DO90" s="91"/>
      <c r="DP90" s="91"/>
      <c r="DQ90" s="91"/>
      <c r="DR90" s="91"/>
      <c r="DS90" s="91"/>
      <c r="DT90" s="91"/>
      <c r="DU90" s="91"/>
      <c r="DV90" s="91"/>
      <c r="DW90" s="91"/>
      <c r="DX90" s="91"/>
      <c r="DY90" s="91"/>
      <c r="DZ90" s="91"/>
      <c r="EA90" s="91"/>
      <c r="EB90" s="91"/>
      <c r="EC90" s="91"/>
      <c r="ED90" s="91"/>
      <c r="EE90" s="91"/>
      <c r="EF90" s="91"/>
      <c r="EG90" s="91"/>
      <c r="EH90" s="91"/>
      <c r="EI90" s="91"/>
      <c r="EJ90" s="91"/>
      <c r="EK90" s="91"/>
      <c r="EL90" s="91"/>
      <c r="EM90" s="91"/>
      <c r="EN90" s="91"/>
      <c r="EO90" s="91"/>
      <c r="EP90" s="91"/>
      <c r="EQ90" s="91"/>
      <c r="ER90" s="91"/>
      <c r="ES90" s="91"/>
      <c r="ET90" s="91"/>
      <c r="EU90" s="91"/>
      <c r="EV90" s="91"/>
      <c r="EW90" s="91"/>
      <c r="EX90" s="91"/>
      <c r="EY90" s="91"/>
      <c r="EZ90" s="91"/>
      <c r="FA90" s="91"/>
      <c r="FB90" s="91"/>
      <c r="FC90" s="91"/>
      <c r="FD90" s="91"/>
      <c r="FE90" s="91"/>
      <c r="FF90" s="91"/>
      <c r="FG90" s="91"/>
      <c r="FH90" s="91"/>
      <c r="FI90" s="91"/>
      <c r="FJ90" s="91"/>
      <c r="FK90" s="91"/>
      <c r="FL90" s="91"/>
      <c r="FM90" s="91"/>
      <c r="FN90" s="91"/>
      <c r="FO90" s="91"/>
      <c r="FP90" s="91"/>
      <c r="FQ90" s="91"/>
      <c r="FR90" s="91"/>
      <c r="FS90" s="91"/>
      <c r="FT90" s="91"/>
      <c r="FU90" s="91"/>
      <c r="FV90" s="91"/>
      <c r="FW90" s="91"/>
      <c r="FX90" s="91"/>
      <c r="FY90" s="91"/>
      <c r="FZ90" s="91"/>
      <c r="GA90" s="91"/>
      <c r="GB90" s="91"/>
      <c r="GC90" s="91"/>
      <c r="GD90" s="91"/>
      <c r="GE90" s="91"/>
      <c r="GF90" s="91"/>
      <c r="GG90" s="91"/>
      <c r="GH90" s="91"/>
      <c r="GI90" s="91"/>
      <c r="GJ90" s="91"/>
      <c r="GK90" s="91"/>
      <c r="GL90" s="91"/>
      <c r="GM90" s="91"/>
      <c r="GN90" s="91"/>
    </row>
    <row r="91" spans="2:196" x14ac:dyDescent="0.2">
      <c r="U91" s="67"/>
      <c r="AA91" s="90"/>
      <c r="AB91" s="91"/>
      <c r="AC91" s="91"/>
      <c r="AD91" s="91"/>
      <c r="AE91" s="91"/>
      <c r="AF91" s="91"/>
      <c r="AG91" s="91"/>
      <c r="AH91" s="91"/>
      <c r="AI91" s="91"/>
      <c r="AJ91" s="91"/>
      <c r="AK91" s="91"/>
      <c r="AL91" s="91"/>
      <c r="AM91" s="91"/>
      <c r="AN91" s="91"/>
      <c r="AO91" s="91"/>
      <c r="AP91" s="91"/>
      <c r="AQ91" s="91"/>
      <c r="AR91" s="91"/>
      <c r="AS91" s="91"/>
      <c r="AT91" s="91"/>
      <c r="AU91" s="91"/>
      <c r="AV91" s="91"/>
      <c r="AW91" s="91"/>
      <c r="AX91" s="91"/>
      <c r="AY91" s="91"/>
      <c r="AZ91" s="91"/>
      <c r="BA91" s="91"/>
      <c r="BB91" s="91"/>
      <c r="BC91" s="91"/>
      <c r="BD91" s="91"/>
      <c r="BE91" s="91"/>
      <c r="BF91" s="91"/>
      <c r="BG91" s="91"/>
      <c r="BH91" s="91"/>
      <c r="BI91" s="91"/>
      <c r="BJ91" s="91"/>
      <c r="BK91" s="91"/>
      <c r="BL91" s="91"/>
      <c r="BM91" s="91"/>
      <c r="BN91" s="91"/>
      <c r="BO91" s="91"/>
      <c r="BP91" s="91"/>
      <c r="BQ91" s="91"/>
      <c r="BR91" s="91"/>
      <c r="BS91" s="91"/>
      <c r="BT91" s="91"/>
      <c r="BU91" s="91"/>
      <c r="BV91" s="91"/>
      <c r="BW91" s="91"/>
      <c r="BX91" s="91"/>
      <c r="BY91" s="91"/>
      <c r="BZ91" s="91"/>
      <c r="CA91" s="91"/>
      <c r="CB91" s="91"/>
      <c r="CC91" s="91"/>
      <c r="CD91" s="91"/>
      <c r="CE91" s="91"/>
      <c r="CF91" s="91"/>
      <c r="CG91" s="91"/>
      <c r="CH91" s="91"/>
      <c r="CI91" s="91"/>
      <c r="CJ91" s="91"/>
      <c r="CK91" s="91"/>
      <c r="CL91" s="91"/>
      <c r="CM91" s="91"/>
      <c r="CN91" s="91"/>
      <c r="CO91" s="91"/>
      <c r="CP91" s="91"/>
      <c r="CQ91" s="91"/>
      <c r="CR91" s="91"/>
      <c r="CS91" s="91"/>
      <c r="CT91" s="91"/>
      <c r="CU91" s="91"/>
      <c r="CV91" s="91"/>
      <c r="CW91" s="91"/>
      <c r="CX91" s="91"/>
      <c r="CY91" s="91"/>
      <c r="CZ91" s="91"/>
      <c r="DA91" s="91"/>
      <c r="DB91" s="91"/>
      <c r="DC91" s="91"/>
      <c r="DD91" s="91"/>
      <c r="DE91" s="91"/>
      <c r="DF91" s="91"/>
      <c r="DG91" s="91"/>
      <c r="DH91" s="91"/>
      <c r="DI91" s="91"/>
      <c r="DJ91" s="91"/>
      <c r="DK91" s="91"/>
      <c r="DL91" s="91"/>
      <c r="DM91" s="91"/>
      <c r="DN91" s="91"/>
      <c r="DO91" s="91"/>
      <c r="DP91" s="91"/>
      <c r="DQ91" s="91"/>
      <c r="DR91" s="91"/>
      <c r="DS91" s="91"/>
      <c r="DT91" s="91"/>
      <c r="DU91" s="91"/>
      <c r="DV91" s="91"/>
      <c r="DW91" s="91"/>
      <c r="DX91" s="91"/>
      <c r="DY91" s="91"/>
      <c r="DZ91" s="91"/>
      <c r="EA91" s="91"/>
      <c r="EB91" s="91"/>
      <c r="EC91" s="91"/>
      <c r="ED91" s="91"/>
      <c r="EE91" s="91"/>
      <c r="EF91" s="91"/>
      <c r="EG91" s="91"/>
      <c r="EH91" s="91"/>
      <c r="EI91" s="91"/>
      <c r="EJ91" s="91"/>
      <c r="EK91" s="91"/>
      <c r="EL91" s="91"/>
      <c r="EM91" s="91"/>
      <c r="EN91" s="91"/>
      <c r="EO91" s="91"/>
      <c r="EP91" s="91"/>
      <c r="EQ91" s="91"/>
      <c r="ER91" s="91"/>
      <c r="ES91" s="91"/>
      <c r="ET91" s="91"/>
      <c r="EU91" s="91"/>
      <c r="EV91" s="91"/>
      <c r="EW91" s="91"/>
      <c r="EX91" s="91"/>
      <c r="EY91" s="91"/>
      <c r="EZ91" s="91"/>
      <c r="FA91" s="91"/>
      <c r="FB91" s="91"/>
      <c r="FC91" s="91"/>
      <c r="FD91" s="91"/>
      <c r="FE91" s="91"/>
      <c r="FF91" s="91"/>
      <c r="FG91" s="91"/>
      <c r="FH91" s="91"/>
      <c r="FI91" s="91"/>
      <c r="FJ91" s="91"/>
      <c r="FK91" s="91"/>
      <c r="FL91" s="91"/>
      <c r="FM91" s="91"/>
      <c r="FN91" s="91"/>
      <c r="FO91" s="91"/>
      <c r="FP91" s="91"/>
      <c r="FQ91" s="91"/>
      <c r="FR91" s="91"/>
      <c r="FS91" s="91"/>
      <c r="FT91" s="91"/>
      <c r="FU91" s="91"/>
      <c r="FV91" s="91"/>
      <c r="FW91" s="91"/>
      <c r="FX91" s="91"/>
      <c r="FY91" s="91"/>
      <c r="FZ91" s="91"/>
      <c r="GA91" s="91"/>
      <c r="GB91" s="91"/>
      <c r="GC91" s="91"/>
      <c r="GD91" s="91"/>
      <c r="GE91" s="91"/>
      <c r="GF91" s="91"/>
      <c r="GG91" s="91"/>
      <c r="GH91" s="91"/>
      <c r="GI91" s="91"/>
      <c r="GJ91" s="91"/>
      <c r="GK91" s="91"/>
      <c r="GL91" s="91"/>
      <c r="GM91" s="91"/>
      <c r="GN91" s="91"/>
    </row>
    <row r="92" spans="2:196" x14ac:dyDescent="0.2">
      <c r="U92" s="67"/>
      <c r="AA92" s="90"/>
      <c r="AB92" s="91"/>
      <c r="AC92" s="91"/>
      <c r="AD92" s="91"/>
      <c r="AE92" s="91"/>
      <c r="AF92" s="91"/>
      <c r="AG92" s="91"/>
      <c r="AH92" s="91"/>
      <c r="AI92" s="91"/>
      <c r="AJ92" s="91"/>
      <c r="AK92" s="91"/>
      <c r="AL92" s="91"/>
      <c r="AM92" s="91"/>
      <c r="AN92" s="91"/>
      <c r="AO92" s="91"/>
      <c r="AP92" s="91"/>
      <c r="AQ92" s="91"/>
      <c r="AR92" s="91"/>
      <c r="AS92" s="91"/>
      <c r="AT92" s="91"/>
      <c r="AU92" s="91"/>
      <c r="AV92" s="91"/>
      <c r="AW92" s="91"/>
      <c r="AX92" s="91"/>
      <c r="AY92" s="91"/>
      <c r="AZ92" s="91"/>
      <c r="BA92" s="91"/>
      <c r="BB92" s="91"/>
      <c r="BC92" s="91"/>
      <c r="BD92" s="91"/>
      <c r="BE92" s="91"/>
      <c r="BF92" s="91"/>
      <c r="BG92" s="91"/>
      <c r="BH92" s="91"/>
      <c r="BI92" s="91"/>
      <c r="BJ92" s="91"/>
      <c r="BK92" s="91"/>
      <c r="BL92" s="91"/>
      <c r="BM92" s="91"/>
      <c r="BN92" s="91"/>
      <c r="BO92" s="91"/>
      <c r="BP92" s="91"/>
      <c r="BQ92" s="91"/>
      <c r="BR92" s="91"/>
      <c r="BS92" s="91"/>
      <c r="BT92" s="91"/>
      <c r="BU92" s="91"/>
      <c r="BV92" s="91"/>
      <c r="BW92" s="91"/>
      <c r="BX92" s="91"/>
      <c r="BY92" s="91"/>
      <c r="BZ92" s="91"/>
      <c r="CA92" s="91"/>
      <c r="CB92" s="91"/>
      <c r="CC92" s="91"/>
      <c r="CD92" s="91"/>
      <c r="CE92" s="91"/>
      <c r="CF92" s="91"/>
      <c r="CG92" s="91"/>
      <c r="CH92" s="91"/>
      <c r="CI92" s="91"/>
      <c r="CJ92" s="91"/>
      <c r="CK92" s="91"/>
      <c r="CL92" s="91"/>
      <c r="CM92" s="91"/>
      <c r="CN92" s="91"/>
      <c r="CO92" s="91"/>
      <c r="CP92" s="91"/>
      <c r="CQ92" s="91"/>
      <c r="CR92" s="91"/>
      <c r="CS92" s="91"/>
      <c r="CT92" s="91"/>
      <c r="CU92" s="91"/>
      <c r="CV92" s="91"/>
      <c r="CW92" s="91"/>
      <c r="CX92" s="91"/>
      <c r="CY92" s="91"/>
      <c r="CZ92" s="91"/>
      <c r="DA92" s="91"/>
      <c r="DB92" s="91"/>
      <c r="DC92" s="91"/>
      <c r="DD92" s="91"/>
      <c r="DE92" s="91"/>
      <c r="DF92" s="91"/>
      <c r="DG92" s="91"/>
      <c r="DH92" s="91"/>
      <c r="DI92" s="91"/>
      <c r="DJ92" s="91"/>
      <c r="DK92" s="91"/>
      <c r="DL92" s="91"/>
      <c r="DM92" s="91"/>
      <c r="DN92" s="91"/>
      <c r="DO92" s="91"/>
      <c r="DP92" s="91"/>
      <c r="DQ92" s="91"/>
      <c r="DR92" s="91"/>
      <c r="DS92" s="91"/>
      <c r="DT92" s="91"/>
      <c r="DU92" s="91"/>
      <c r="DV92" s="91"/>
      <c r="DW92" s="91"/>
      <c r="DX92" s="91"/>
      <c r="DY92" s="91"/>
      <c r="DZ92" s="91"/>
      <c r="EA92" s="91"/>
      <c r="EB92" s="91"/>
      <c r="EC92" s="91"/>
      <c r="ED92" s="91"/>
      <c r="EE92" s="91"/>
      <c r="EF92" s="91"/>
      <c r="EG92" s="91"/>
      <c r="EH92" s="91"/>
      <c r="EI92" s="91"/>
      <c r="EJ92" s="91"/>
      <c r="EK92" s="91"/>
      <c r="EL92" s="91"/>
      <c r="EM92" s="91"/>
      <c r="EN92" s="91"/>
      <c r="EO92" s="91"/>
      <c r="EP92" s="91"/>
      <c r="EQ92" s="91"/>
      <c r="ER92" s="91"/>
      <c r="ES92" s="91"/>
      <c r="ET92" s="91"/>
      <c r="EU92" s="91"/>
      <c r="EV92" s="91"/>
      <c r="EW92" s="91"/>
      <c r="EX92" s="91"/>
      <c r="EY92" s="91"/>
      <c r="EZ92" s="91"/>
      <c r="FA92" s="91"/>
      <c r="FB92" s="91"/>
      <c r="FC92" s="91"/>
      <c r="FD92" s="91"/>
      <c r="FE92" s="91"/>
      <c r="FF92" s="91"/>
      <c r="FG92" s="91"/>
      <c r="FH92" s="91"/>
      <c r="FI92" s="91"/>
      <c r="FJ92" s="91"/>
      <c r="FK92" s="91"/>
      <c r="FL92" s="91"/>
      <c r="FM92" s="91"/>
      <c r="FN92" s="91"/>
      <c r="FO92" s="91"/>
      <c r="FP92" s="91"/>
      <c r="FQ92" s="91"/>
      <c r="FR92" s="91"/>
      <c r="FS92" s="91"/>
      <c r="FT92" s="91"/>
      <c r="FU92" s="91"/>
      <c r="FV92" s="91"/>
      <c r="FW92" s="91"/>
      <c r="FX92" s="91"/>
      <c r="FY92" s="91"/>
      <c r="FZ92" s="91"/>
      <c r="GA92" s="91"/>
      <c r="GB92" s="91"/>
      <c r="GC92" s="91"/>
      <c r="GD92" s="91"/>
      <c r="GE92" s="91"/>
      <c r="GF92" s="91"/>
      <c r="GG92" s="91"/>
      <c r="GH92" s="91"/>
      <c r="GI92" s="91"/>
      <c r="GJ92" s="91"/>
      <c r="GK92" s="91"/>
      <c r="GL92" s="91"/>
      <c r="GM92" s="91"/>
      <c r="GN92" s="91"/>
    </row>
    <row r="93" spans="2:196" x14ac:dyDescent="0.2">
      <c r="U93" s="67"/>
      <c r="AA93" s="90"/>
      <c r="AB93" s="91"/>
      <c r="AC93" s="91"/>
      <c r="AD93" s="91"/>
      <c r="AE93" s="91"/>
      <c r="AF93" s="91"/>
      <c r="AG93" s="91"/>
      <c r="AH93" s="91"/>
      <c r="AI93" s="91"/>
      <c r="AJ93" s="91"/>
      <c r="AK93" s="91"/>
      <c r="AL93" s="91"/>
      <c r="AM93" s="91"/>
      <c r="AN93" s="91"/>
      <c r="AO93" s="91"/>
      <c r="AP93" s="91"/>
      <c r="AQ93" s="91"/>
      <c r="AR93" s="91"/>
      <c r="AS93" s="91"/>
      <c r="AT93" s="91"/>
      <c r="AU93" s="91"/>
      <c r="AV93" s="91"/>
      <c r="AW93" s="91"/>
      <c r="AX93" s="91"/>
      <c r="AY93" s="91"/>
      <c r="AZ93" s="91"/>
      <c r="BA93" s="91"/>
      <c r="BB93" s="91"/>
      <c r="BC93" s="91"/>
      <c r="BD93" s="91"/>
      <c r="BE93" s="91"/>
      <c r="BF93" s="91"/>
      <c r="BG93" s="91"/>
      <c r="BH93" s="91"/>
      <c r="BI93" s="91"/>
      <c r="BJ93" s="91"/>
      <c r="BK93" s="91"/>
      <c r="BL93" s="91"/>
      <c r="BM93" s="91"/>
      <c r="BN93" s="91"/>
      <c r="BO93" s="91"/>
      <c r="BP93" s="91"/>
      <c r="BQ93" s="91"/>
      <c r="BR93" s="91"/>
      <c r="BS93" s="91"/>
      <c r="BT93" s="91"/>
      <c r="BU93" s="91"/>
      <c r="BV93" s="91"/>
      <c r="BW93" s="91"/>
      <c r="BX93" s="91"/>
      <c r="BY93" s="91"/>
      <c r="BZ93" s="91"/>
      <c r="CA93" s="91"/>
      <c r="CB93" s="91"/>
      <c r="CC93" s="91"/>
      <c r="CD93" s="91"/>
      <c r="CE93" s="91"/>
      <c r="CF93" s="91"/>
      <c r="CG93" s="91"/>
      <c r="CH93" s="91"/>
      <c r="CI93" s="91"/>
      <c r="CJ93" s="91"/>
      <c r="CK93" s="91"/>
      <c r="CL93" s="91"/>
      <c r="CM93" s="91"/>
      <c r="CN93" s="91"/>
      <c r="CO93" s="91"/>
      <c r="CP93" s="91"/>
      <c r="CQ93" s="91"/>
      <c r="CR93" s="91"/>
      <c r="CS93" s="91"/>
      <c r="CT93" s="91"/>
      <c r="CU93" s="91"/>
      <c r="CV93" s="91"/>
      <c r="CW93" s="91"/>
      <c r="CX93" s="91"/>
      <c r="CY93" s="91"/>
      <c r="CZ93" s="91"/>
      <c r="DA93" s="91"/>
      <c r="DB93" s="91"/>
      <c r="DC93" s="91"/>
      <c r="DD93" s="91"/>
      <c r="DE93" s="91"/>
      <c r="DF93" s="91"/>
      <c r="DG93" s="91"/>
      <c r="DH93" s="91"/>
      <c r="DI93" s="91"/>
      <c r="DJ93" s="91"/>
      <c r="DK93" s="91"/>
      <c r="DL93" s="91"/>
      <c r="DM93" s="91"/>
      <c r="DN93" s="91"/>
      <c r="DO93" s="91"/>
      <c r="DP93" s="91"/>
      <c r="DQ93" s="91"/>
      <c r="DR93" s="91"/>
      <c r="DS93" s="91"/>
      <c r="DT93" s="91"/>
      <c r="DU93" s="91"/>
      <c r="DV93" s="91"/>
      <c r="DW93" s="91"/>
      <c r="DX93" s="91"/>
      <c r="DY93" s="91"/>
      <c r="DZ93" s="91"/>
      <c r="EA93" s="91"/>
      <c r="EB93" s="91"/>
      <c r="EC93" s="91"/>
      <c r="ED93" s="91"/>
      <c r="EE93" s="91"/>
      <c r="EF93" s="91"/>
      <c r="EG93" s="91"/>
      <c r="EH93" s="91"/>
      <c r="EI93" s="91"/>
      <c r="EJ93" s="91"/>
      <c r="EK93" s="91"/>
      <c r="EL93" s="91"/>
      <c r="EM93" s="91"/>
      <c r="EN93" s="91"/>
      <c r="EO93" s="91"/>
      <c r="EP93" s="91"/>
      <c r="EQ93" s="91"/>
      <c r="ER93" s="91"/>
      <c r="ES93" s="91"/>
      <c r="ET93" s="91"/>
      <c r="EU93" s="91"/>
      <c r="EV93" s="91"/>
      <c r="EW93" s="91"/>
      <c r="EX93" s="91"/>
      <c r="EY93" s="91"/>
      <c r="EZ93" s="91"/>
      <c r="FA93" s="91"/>
      <c r="FB93" s="91"/>
      <c r="FC93" s="91"/>
      <c r="FD93" s="91"/>
      <c r="FE93" s="91"/>
      <c r="FF93" s="91"/>
      <c r="FG93" s="91"/>
      <c r="FH93" s="91"/>
      <c r="FI93" s="91"/>
      <c r="FJ93" s="91"/>
      <c r="FK93" s="91"/>
      <c r="FL93" s="91"/>
      <c r="FM93" s="91"/>
      <c r="FN93" s="91"/>
      <c r="FO93" s="91"/>
      <c r="FP93" s="91"/>
      <c r="FQ93" s="91"/>
      <c r="FR93" s="91"/>
      <c r="FS93" s="91"/>
      <c r="FT93" s="91"/>
      <c r="FU93" s="91"/>
      <c r="FV93" s="91"/>
      <c r="FW93" s="91"/>
      <c r="FX93" s="91"/>
      <c r="FY93" s="91"/>
      <c r="FZ93" s="91"/>
      <c r="GA93" s="91"/>
      <c r="GB93" s="91"/>
      <c r="GC93" s="91"/>
      <c r="GD93" s="91"/>
      <c r="GE93" s="91"/>
      <c r="GF93" s="91"/>
      <c r="GG93" s="91"/>
      <c r="GH93" s="91"/>
      <c r="GI93" s="91"/>
      <c r="GJ93" s="91"/>
      <c r="GK93" s="91"/>
      <c r="GL93" s="91"/>
      <c r="GM93" s="91"/>
      <c r="GN93" s="91"/>
    </row>
    <row r="94" spans="2:196" x14ac:dyDescent="0.2">
      <c r="U94" s="67"/>
      <c r="AA94" s="90"/>
      <c r="AB94" s="91"/>
      <c r="AC94" s="91"/>
      <c r="AD94" s="91"/>
      <c r="AE94" s="91"/>
      <c r="AF94" s="91"/>
      <c r="AG94" s="91"/>
      <c r="AH94" s="91"/>
      <c r="AI94" s="91"/>
      <c r="AJ94" s="91"/>
      <c r="AK94" s="91"/>
      <c r="AL94" s="91"/>
      <c r="AM94" s="91"/>
      <c r="AN94" s="91"/>
      <c r="AO94" s="91"/>
      <c r="AP94" s="91"/>
      <c r="AQ94" s="91"/>
      <c r="AR94" s="91"/>
      <c r="AS94" s="91"/>
      <c r="AT94" s="91"/>
      <c r="AU94" s="91"/>
      <c r="AV94" s="91"/>
      <c r="AW94" s="91"/>
      <c r="AX94" s="91"/>
      <c r="AY94" s="91"/>
      <c r="AZ94" s="91"/>
      <c r="BA94" s="91"/>
      <c r="BB94" s="91"/>
      <c r="BC94" s="91"/>
      <c r="BD94" s="91"/>
      <c r="BE94" s="91"/>
      <c r="BF94" s="91"/>
      <c r="BG94" s="91"/>
      <c r="BH94" s="91"/>
      <c r="BI94" s="91"/>
      <c r="BJ94" s="91"/>
      <c r="BK94" s="91"/>
      <c r="BL94" s="91"/>
      <c r="BM94" s="91"/>
      <c r="BN94" s="91"/>
      <c r="BO94" s="91"/>
      <c r="BP94" s="91"/>
      <c r="BQ94" s="91"/>
      <c r="BR94" s="91"/>
      <c r="BS94" s="91"/>
      <c r="BT94" s="91"/>
      <c r="BU94" s="91"/>
      <c r="BV94" s="91"/>
      <c r="BW94" s="91"/>
      <c r="BX94" s="91"/>
      <c r="BY94" s="91"/>
      <c r="BZ94" s="91"/>
      <c r="CA94" s="91"/>
      <c r="CB94" s="91"/>
      <c r="CC94" s="91"/>
      <c r="CD94" s="91"/>
      <c r="CE94" s="91"/>
      <c r="CF94" s="91"/>
      <c r="CG94" s="91"/>
      <c r="CH94" s="91"/>
      <c r="CI94" s="91"/>
      <c r="CJ94" s="91"/>
      <c r="CK94" s="91"/>
      <c r="CL94" s="91"/>
      <c r="CM94" s="91"/>
      <c r="CN94" s="91"/>
      <c r="CO94" s="91"/>
      <c r="CP94" s="91"/>
      <c r="CQ94" s="91"/>
      <c r="CR94" s="91"/>
      <c r="CS94" s="91"/>
      <c r="CT94" s="91"/>
      <c r="CU94" s="91"/>
      <c r="CV94" s="91"/>
      <c r="CW94" s="91"/>
      <c r="CX94" s="91"/>
      <c r="CY94" s="91"/>
      <c r="CZ94" s="91"/>
      <c r="DA94" s="91"/>
      <c r="DB94" s="91"/>
      <c r="DC94" s="91"/>
      <c r="DD94" s="91"/>
      <c r="DE94" s="91"/>
      <c r="DF94" s="91"/>
      <c r="DG94" s="91"/>
      <c r="DH94" s="91"/>
      <c r="DI94" s="91"/>
      <c r="DJ94" s="91"/>
      <c r="DK94" s="91"/>
      <c r="DL94" s="91"/>
      <c r="DM94" s="91"/>
      <c r="DN94" s="91"/>
      <c r="DO94" s="91"/>
      <c r="DP94" s="91"/>
      <c r="DQ94" s="91"/>
      <c r="DR94" s="91"/>
      <c r="DS94" s="91"/>
      <c r="DT94" s="91"/>
      <c r="DU94" s="91"/>
      <c r="DV94" s="91"/>
      <c r="DW94" s="91"/>
      <c r="DX94" s="91"/>
      <c r="DY94" s="91"/>
      <c r="DZ94" s="91"/>
      <c r="EA94" s="91"/>
      <c r="EB94" s="91"/>
      <c r="EC94" s="91"/>
      <c r="ED94" s="91"/>
      <c r="EE94" s="91"/>
      <c r="EF94" s="91"/>
      <c r="EG94" s="91"/>
      <c r="EH94" s="91"/>
      <c r="EI94" s="91"/>
      <c r="EJ94" s="91"/>
      <c r="EK94" s="91"/>
      <c r="EL94" s="91"/>
      <c r="EM94" s="91"/>
      <c r="EN94" s="91"/>
      <c r="EO94" s="91"/>
      <c r="EP94" s="91"/>
      <c r="EQ94" s="91"/>
      <c r="ER94" s="91"/>
      <c r="ES94" s="91"/>
      <c r="ET94" s="91"/>
      <c r="EU94" s="91"/>
      <c r="EV94" s="91"/>
      <c r="EW94" s="91"/>
      <c r="EX94" s="91"/>
      <c r="EY94" s="91"/>
      <c r="EZ94" s="91"/>
      <c r="FA94" s="91"/>
      <c r="FB94" s="91"/>
      <c r="FC94" s="91"/>
      <c r="FD94" s="91"/>
      <c r="FE94" s="91"/>
      <c r="FF94" s="91"/>
      <c r="FG94" s="91"/>
      <c r="FH94" s="91"/>
      <c r="FI94" s="91"/>
      <c r="FJ94" s="91"/>
      <c r="FK94" s="91"/>
      <c r="FL94" s="91"/>
      <c r="FM94" s="91"/>
      <c r="FN94" s="91"/>
      <c r="FO94" s="91"/>
      <c r="FP94" s="91"/>
      <c r="FQ94" s="91"/>
      <c r="FR94" s="91"/>
      <c r="FS94" s="91"/>
      <c r="FT94" s="91"/>
      <c r="FU94" s="91"/>
      <c r="FV94" s="91"/>
      <c r="FW94" s="91"/>
      <c r="FX94" s="91"/>
      <c r="FY94" s="91"/>
      <c r="FZ94" s="91"/>
      <c r="GA94" s="91"/>
      <c r="GB94" s="91"/>
      <c r="GC94" s="91"/>
      <c r="GD94" s="91"/>
      <c r="GE94" s="91"/>
      <c r="GF94" s="91"/>
      <c r="GG94" s="91"/>
      <c r="GH94" s="91"/>
      <c r="GI94" s="91"/>
      <c r="GJ94" s="91"/>
      <c r="GK94" s="91"/>
      <c r="GL94" s="91"/>
      <c r="GM94" s="91"/>
      <c r="GN94" s="91"/>
    </row>
    <row r="95" spans="2:196" x14ac:dyDescent="0.2">
      <c r="U95" s="67"/>
      <c r="AA95" s="90"/>
      <c r="AB95" s="91"/>
      <c r="AC95" s="91"/>
      <c r="AD95" s="91"/>
      <c r="AE95" s="91"/>
      <c r="AF95" s="91"/>
      <c r="AG95" s="91"/>
      <c r="AH95" s="91"/>
      <c r="AI95" s="91"/>
      <c r="AJ95" s="91"/>
      <c r="AK95" s="91"/>
      <c r="AL95" s="91"/>
      <c r="AM95" s="91"/>
      <c r="AN95" s="91"/>
      <c r="AO95" s="91"/>
      <c r="AP95" s="91"/>
      <c r="AQ95" s="91"/>
      <c r="AR95" s="91"/>
      <c r="AS95" s="91"/>
      <c r="AT95" s="91"/>
      <c r="AU95" s="91"/>
      <c r="AV95" s="91"/>
      <c r="AW95" s="91"/>
      <c r="AX95" s="91"/>
      <c r="AY95" s="91"/>
      <c r="AZ95" s="91"/>
      <c r="BA95" s="91"/>
      <c r="BB95" s="91"/>
      <c r="BC95" s="91"/>
      <c r="BD95" s="91"/>
      <c r="BE95" s="91"/>
      <c r="BF95" s="91"/>
      <c r="BG95" s="91"/>
      <c r="BH95" s="91"/>
      <c r="BI95" s="91"/>
      <c r="BJ95" s="91"/>
      <c r="BK95" s="91"/>
      <c r="BL95" s="91"/>
      <c r="BM95" s="91"/>
      <c r="BN95" s="91"/>
      <c r="BO95" s="91"/>
      <c r="BP95" s="91"/>
      <c r="BQ95" s="91"/>
      <c r="BR95" s="91"/>
      <c r="BS95" s="91"/>
      <c r="BT95" s="91"/>
      <c r="BU95" s="91"/>
      <c r="BV95" s="91"/>
      <c r="BW95" s="91"/>
      <c r="BX95" s="91"/>
      <c r="BY95" s="91"/>
      <c r="BZ95" s="91"/>
      <c r="CA95" s="91"/>
      <c r="CB95" s="91"/>
      <c r="CC95" s="91"/>
      <c r="CD95" s="91"/>
      <c r="CE95" s="91"/>
      <c r="CF95" s="91"/>
      <c r="CG95" s="91"/>
      <c r="CH95" s="91"/>
      <c r="CI95" s="91"/>
      <c r="CJ95" s="91"/>
      <c r="CK95" s="91"/>
      <c r="CL95" s="91"/>
      <c r="CM95" s="91"/>
      <c r="CN95" s="91"/>
      <c r="CO95" s="91"/>
      <c r="CP95" s="91"/>
      <c r="CQ95" s="91"/>
      <c r="CR95" s="91"/>
      <c r="CS95" s="91"/>
      <c r="CT95" s="91"/>
      <c r="CU95" s="91"/>
      <c r="CV95" s="91"/>
      <c r="CW95" s="91"/>
      <c r="CX95" s="91"/>
      <c r="CY95" s="91"/>
      <c r="CZ95" s="91"/>
      <c r="DA95" s="91"/>
      <c r="DB95" s="91"/>
      <c r="DC95" s="91"/>
      <c r="DD95" s="91"/>
      <c r="DE95" s="91"/>
      <c r="DF95" s="91"/>
      <c r="DG95" s="91"/>
      <c r="DH95" s="91"/>
      <c r="DI95" s="91"/>
      <c r="DJ95" s="91"/>
      <c r="DK95" s="91"/>
      <c r="DL95" s="91"/>
      <c r="DM95" s="91"/>
      <c r="DN95" s="91"/>
      <c r="DO95" s="91"/>
      <c r="DP95" s="91"/>
      <c r="DQ95" s="91"/>
      <c r="DR95" s="91"/>
      <c r="DS95" s="91"/>
      <c r="DT95" s="91"/>
      <c r="DU95" s="91"/>
      <c r="DV95" s="91"/>
      <c r="DW95" s="91"/>
      <c r="DX95" s="91"/>
      <c r="DY95" s="91"/>
      <c r="DZ95" s="91"/>
      <c r="EA95" s="91"/>
      <c r="EB95" s="91"/>
      <c r="EC95" s="91"/>
      <c r="ED95" s="91"/>
      <c r="EE95" s="91"/>
      <c r="EF95" s="91"/>
      <c r="EG95" s="91"/>
      <c r="EH95" s="91"/>
      <c r="EI95" s="91"/>
      <c r="EJ95" s="91"/>
      <c r="EK95" s="91"/>
      <c r="EL95" s="91"/>
      <c r="EM95" s="91"/>
      <c r="EN95" s="91"/>
      <c r="EO95" s="91"/>
      <c r="EP95" s="91"/>
      <c r="EQ95" s="91"/>
      <c r="ER95" s="91"/>
      <c r="ES95" s="91"/>
      <c r="ET95" s="91"/>
      <c r="EU95" s="91"/>
      <c r="EV95" s="91"/>
      <c r="EW95" s="91"/>
      <c r="EX95" s="91"/>
      <c r="EY95" s="91"/>
      <c r="EZ95" s="91"/>
      <c r="FA95" s="91"/>
      <c r="FB95" s="91"/>
      <c r="FC95" s="91"/>
      <c r="FD95" s="91"/>
      <c r="FE95" s="91"/>
      <c r="FF95" s="91"/>
      <c r="FG95" s="91"/>
      <c r="FH95" s="91"/>
      <c r="FI95" s="91"/>
      <c r="FJ95" s="91"/>
      <c r="FK95" s="91"/>
      <c r="FL95" s="91"/>
      <c r="FM95" s="91"/>
      <c r="FN95" s="91"/>
      <c r="FO95" s="91"/>
      <c r="FP95" s="91"/>
      <c r="FQ95" s="91"/>
      <c r="FR95" s="91"/>
      <c r="FS95" s="91"/>
      <c r="FT95" s="91"/>
      <c r="FU95" s="91"/>
      <c r="FV95" s="91"/>
      <c r="FW95" s="91"/>
      <c r="FX95" s="91"/>
      <c r="FY95" s="91"/>
      <c r="FZ95" s="91"/>
      <c r="GA95" s="91"/>
      <c r="GB95" s="91"/>
      <c r="GC95" s="91"/>
      <c r="GD95" s="91"/>
      <c r="GE95" s="91"/>
      <c r="GF95" s="91"/>
      <c r="GG95" s="91"/>
      <c r="GH95" s="91"/>
      <c r="GI95" s="91"/>
      <c r="GJ95" s="91"/>
      <c r="GK95" s="91"/>
      <c r="GL95" s="91"/>
      <c r="GM95" s="91"/>
      <c r="GN95" s="91"/>
    </row>
    <row r="96" spans="2:196" x14ac:dyDescent="0.2">
      <c r="U96" s="67"/>
      <c r="AA96" s="90"/>
      <c r="AB96" s="91"/>
      <c r="AC96" s="91"/>
      <c r="AD96" s="91"/>
      <c r="AE96" s="91"/>
      <c r="AF96" s="91"/>
      <c r="AG96" s="91"/>
      <c r="AH96" s="91"/>
      <c r="AI96" s="91"/>
      <c r="AJ96" s="91"/>
      <c r="AK96" s="91"/>
      <c r="AL96" s="91"/>
      <c r="AM96" s="91"/>
      <c r="AN96" s="91"/>
      <c r="AO96" s="91"/>
      <c r="AP96" s="91"/>
      <c r="AQ96" s="91"/>
      <c r="AR96" s="91"/>
      <c r="AS96" s="91"/>
      <c r="AT96" s="91"/>
      <c r="AU96" s="91"/>
      <c r="AV96" s="91"/>
      <c r="AW96" s="91"/>
      <c r="AX96" s="91"/>
      <c r="AY96" s="91"/>
      <c r="AZ96" s="91"/>
      <c r="BA96" s="91"/>
      <c r="BB96" s="91"/>
      <c r="BC96" s="91"/>
      <c r="BD96" s="91"/>
      <c r="BE96" s="91"/>
      <c r="BF96" s="91"/>
      <c r="BG96" s="91"/>
      <c r="BH96" s="91"/>
      <c r="BI96" s="91"/>
      <c r="BJ96" s="91"/>
      <c r="BK96" s="91"/>
      <c r="BL96" s="91"/>
      <c r="BM96" s="91"/>
      <c r="BN96" s="91"/>
      <c r="BO96" s="91"/>
      <c r="BP96" s="91"/>
      <c r="BQ96" s="91"/>
      <c r="BR96" s="91"/>
      <c r="BS96" s="91"/>
      <c r="BT96" s="91"/>
      <c r="BU96" s="91"/>
      <c r="BV96" s="91"/>
      <c r="BW96" s="91"/>
      <c r="BX96" s="91"/>
      <c r="BY96" s="91"/>
      <c r="BZ96" s="91"/>
      <c r="CA96" s="91"/>
      <c r="CB96" s="91"/>
      <c r="CC96" s="91"/>
      <c r="CD96" s="91"/>
      <c r="CE96" s="91"/>
      <c r="CF96" s="91"/>
      <c r="CG96" s="91"/>
      <c r="CH96" s="91"/>
      <c r="CI96" s="91"/>
      <c r="CJ96" s="91"/>
      <c r="CK96" s="91"/>
      <c r="CL96" s="91"/>
      <c r="CM96" s="91"/>
      <c r="CN96" s="91"/>
      <c r="CO96" s="91"/>
      <c r="CP96" s="91"/>
      <c r="CQ96" s="91"/>
      <c r="CR96" s="91"/>
      <c r="CS96" s="91"/>
      <c r="CT96" s="91"/>
      <c r="CU96" s="91"/>
      <c r="CV96" s="91"/>
      <c r="CW96" s="91"/>
      <c r="CX96" s="91"/>
      <c r="CY96" s="91"/>
      <c r="CZ96" s="91"/>
      <c r="DA96" s="91"/>
      <c r="DB96" s="91"/>
      <c r="DC96" s="91"/>
      <c r="DD96" s="91"/>
      <c r="DE96" s="91"/>
      <c r="DF96" s="91"/>
      <c r="DG96" s="91"/>
      <c r="DH96" s="91"/>
      <c r="DI96" s="91"/>
      <c r="DJ96" s="91"/>
      <c r="DK96" s="91"/>
      <c r="DL96" s="91"/>
      <c r="DM96" s="91"/>
      <c r="DN96" s="91"/>
      <c r="DO96" s="91"/>
      <c r="DP96" s="91"/>
      <c r="DQ96" s="91"/>
      <c r="DR96" s="91"/>
      <c r="DS96" s="91"/>
      <c r="DT96" s="91"/>
      <c r="DU96" s="91"/>
      <c r="DV96" s="91"/>
      <c r="DW96" s="91"/>
      <c r="DX96" s="91"/>
      <c r="DY96" s="91"/>
      <c r="DZ96" s="91"/>
      <c r="EA96" s="91"/>
      <c r="EB96" s="91"/>
      <c r="EC96" s="91"/>
      <c r="ED96" s="91"/>
      <c r="EE96" s="91"/>
      <c r="EF96" s="91"/>
      <c r="EG96" s="91"/>
      <c r="EH96" s="91"/>
      <c r="EI96" s="91"/>
      <c r="EJ96" s="91"/>
      <c r="EK96" s="91"/>
      <c r="EL96" s="91"/>
      <c r="EM96" s="91"/>
      <c r="EN96" s="91"/>
      <c r="EO96" s="91"/>
      <c r="EP96" s="91"/>
      <c r="EQ96" s="91"/>
      <c r="ER96" s="91"/>
      <c r="ES96" s="91"/>
      <c r="ET96" s="91"/>
      <c r="EU96" s="91"/>
      <c r="EV96" s="91"/>
      <c r="EW96" s="91"/>
      <c r="EX96" s="91"/>
      <c r="EY96" s="91"/>
      <c r="EZ96" s="91"/>
      <c r="FA96" s="91"/>
      <c r="FB96" s="91"/>
      <c r="FC96" s="91"/>
      <c r="FD96" s="91"/>
      <c r="FE96" s="91"/>
      <c r="FF96" s="91"/>
      <c r="FG96" s="91"/>
      <c r="FH96" s="91"/>
      <c r="FI96" s="91"/>
      <c r="FJ96" s="91"/>
      <c r="FK96" s="91"/>
      <c r="FL96" s="91"/>
      <c r="FM96" s="91"/>
      <c r="FN96" s="91"/>
      <c r="FO96" s="91"/>
      <c r="FP96" s="91"/>
      <c r="FQ96" s="91"/>
      <c r="FR96" s="91"/>
      <c r="FS96" s="91"/>
      <c r="FT96" s="91"/>
      <c r="FU96" s="91"/>
      <c r="FV96" s="91"/>
      <c r="FW96" s="91"/>
      <c r="FX96" s="91"/>
      <c r="FY96" s="91"/>
      <c r="FZ96" s="91"/>
      <c r="GA96" s="91"/>
      <c r="GB96" s="91"/>
      <c r="GC96" s="91"/>
      <c r="GD96" s="91"/>
      <c r="GE96" s="91"/>
      <c r="GF96" s="91"/>
      <c r="GG96" s="91"/>
      <c r="GH96" s="91"/>
      <c r="GI96" s="91"/>
      <c r="GJ96" s="91"/>
      <c r="GK96" s="91"/>
      <c r="GL96" s="91"/>
      <c r="GM96" s="91"/>
      <c r="GN96" s="91"/>
    </row>
    <row r="98" spans="2:196" x14ac:dyDescent="0.2">
      <c r="U98" s="67"/>
      <c r="AA98" s="90"/>
      <c r="AB98" s="91"/>
      <c r="AC98" s="91"/>
      <c r="AD98" s="91"/>
      <c r="AE98" s="91"/>
      <c r="AF98" s="91"/>
      <c r="AG98" s="91"/>
      <c r="AH98" s="91"/>
      <c r="AI98" s="91"/>
      <c r="AJ98" s="91"/>
      <c r="AK98" s="91"/>
      <c r="AL98" s="91"/>
      <c r="AM98" s="91"/>
      <c r="AN98" s="91"/>
      <c r="AO98" s="91"/>
      <c r="AP98" s="91"/>
      <c r="AQ98" s="91"/>
      <c r="AR98" s="91"/>
      <c r="AS98" s="91"/>
      <c r="AT98" s="91"/>
      <c r="AU98" s="91"/>
      <c r="AV98" s="91"/>
      <c r="AW98" s="91"/>
      <c r="AX98" s="91"/>
      <c r="AY98" s="91"/>
      <c r="AZ98" s="91"/>
      <c r="BA98" s="91"/>
      <c r="BB98" s="91"/>
      <c r="BC98" s="91"/>
      <c r="BD98" s="91"/>
      <c r="BE98" s="91"/>
      <c r="BF98" s="91"/>
      <c r="BG98" s="91"/>
      <c r="BH98" s="91"/>
      <c r="BI98" s="91"/>
      <c r="BJ98" s="91"/>
      <c r="BK98" s="91"/>
      <c r="BL98" s="91"/>
      <c r="BM98" s="91"/>
      <c r="BN98" s="91"/>
      <c r="BO98" s="91"/>
      <c r="BP98" s="91"/>
      <c r="BQ98" s="91"/>
      <c r="BR98" s="91"/>
      <c r="BS98" s="91"/>
      <c r="BT98" s="91"/>
      <c r="BU98" s="91"/>
      <c r="BV98" s="91"/>
      <c r="BW98" s="91"/>
      <c r="BX98" s="91"/>
      <c r="BY98" s="91"/>
      <c r="BZ98" s="91"/>
      <c r="CA98" s="91"/>
      <c r="CB98" s="91"/>
      <c r="CC98" s="91"/>
      <c r="CD98" s="91"/>
      <c r="CE98" s="91"/>
      <c r="CF98" s="91"/>
      <c r="CG98" s="91"/>
      <c r="CH98" s="91"/>
      <c r="CI98" s="91"/>
      <c r="CJ98" s="91"/>
      <c r="CK98" s="91"/>
      <c r="CL98" s="91"/>
      <c r="CM98" s="91"/>
      <c r="CN98" s="91"/>
      <c r="CO98" s="91"/>
      <c r="CP98" s="91"/>
      <c r="CQ98" s="91"/>
      <c r="CR98" s="91"/>
      <c r="CS98" s="91"/>
      <c r="CT98" s="91"/>
      <c r="CU98" s="91"/>
      <c r="CV98" s="91"/>
      <c r="CW98" s="91"/>
      <c r="CX98" s="91"/>
      <c r="CY98" s="91"/>
      <c r="CZ98" s="91"/>
      <c r="DA98" s="91"/>
      <c r="DB98" s="91"/>
      <c r="DC98" s="91"/>
      <c r="DD98" s="91"/>
      <c r="DE98" s="91"/>
      <c r="DF98" s="91"/>
      <c r="DG98" s="91"/>
      <c r="DH98" s="91"/>
      <c r="DI98" s="91"/>
      <c r="DJ98" s="91"/>
      <c r="DK98" s="91"/>
      <c r="DL98" s="91"/>
      <c r="DM98" s="91"/>
      <c r="DN98" s="91"/>
      <c r="DO98" s="91"/>
      <c r="DP98" s="91"/>
      <c r="DQ98" s="91"/>
      <c r="DR98" s="91"/>
      <c r="DS98" s="91"/>
      <c r="DT98" s="91"/>
      <c r="DU98" s="91"/>
      <c r="DV98" s="91"/>
      <c r="DW98" s="91"/>
      <c r="DX98" s="91"/>
      <c r="DY98" s="91"/>
      <c r="DZ98" s="91"/>
      <c r="EA98" s="91"/>
      <c r="EB98" s="91"/>
      <c r="EC98" s="91"/>
      <c r="ED98" s="91"/>
      <c r="EE98" s="91"/>
      <c r="EF98" s="91"/>
      <c r="EG98" s="91"/>
      <c r="EH98" s="91"/>
      <c r="EI98" s="91"/>
      <c r="EJ98" s="91"/>
      <c r="EK98" s="91"/>
      <c r="EL98" s="91"/>
      <c r="EM98" s="91"/>
      <c r="EN98" s="91"/>
      <c r="EO98" s="91"/>
      <c r="EP98" s="91"/>
      <c r="EQ98" s="91"/>
      <c r="ER98" s="91"/>
      <c r="ES98" s="91"/>
      <c r="ET98" s="91"/>
      <c r="EU98" s="91"/>
      <c r="EV98" s="91"/>
      <c r="EW98" s="91"/>
      <c r="EX98" s="91"/>
      <c r="EY98" s="91"/>
      <c r="EZ98" s="91"/>
      <c r="FA98" s="91"/>
      <c r="FB98" s="91"/>
      <c r="FC98" s="91"/>
      <c r="FD98" s="91"/>
      <c r="FE98" s="91"/>
      <c r="FF98" s="91"/>
      <c r="FG98" s="91"/>
      <c r="FH98" s="91"/>
      <c r="FI98" s="91"/>
      <c r="FJ98" s="91"/>
      <c r="FK98" s="91"/>
      <c r="FL98" s="91"/>
      <c r="FM98" s="91"/>
      <c r="FN98" s="91"/>
      <c r="FO98" s="91"/>
      <c r="FP98" s="91"/>
      <c r="FQ98" s="91"/>
      <c r="FR98" s="91"/>
      <c r="FS98" s="91"/>
      <c r="FT98" s="91"/>
      <c r="FU98" s="91"/>
      <c r="FV98" s="91"/>
      <c r="FW98" s="91"/>
      <c r="FX98" s="91"/>
      <c r="FY98" s="91"/>
      <c r="FZ98" s="91"/>
      <c r="GA98" s="91"/>
      <c r="GB98" s="91"/>
      <c r="GC98" s="91"/>
      <c r="GD98" s="91"/>
      <c r="GE98" s="91"/>
      <c r="GF98" s="91"/>
      <c r="GG98" s="91"/>
      <c r="GH98" s="91"/>
      <c r="GI98" s="91"/>
      <c r="GJ98" s="91"/>
      <c r="GK98" s="91"/>
      <c r="GL98" s="91"/>
      <c r="GM98" s="91"/>
      <c r="GN98" s="91"/>
    </row>
    <row r="99" spans="2:196" x14ac:dyDescent="0.2">
      <c r="U99" s="67"/>
      <c r="AA99" s="90"/>
      <c r="AB99" s="91"/>
      <c r="AC99" s="91"/>
      <c r="AD99" s="91"/>
      <c r="AE99" s="91"/>
      <c r="AF99" s="91"/>
      <c r="AG99" s="91"/>
      <c r="AH99" s="91"/>
      <c r="AI99" s="91"/>
      <c r="AJ99" s="91"/>
      <c r="AK99" s="91"/>
      <c r="AL99" s="91"/>
      <c r="AM99" s="91"/>
      <c r="AN99" s="91"/>
      <c r="AO99" s="91"/>
      <c r="AP99" s="91"/>
      <c r="AQ99" s="91"/>
      <c r="AR99" s="91"/>
      <c r="AS99" s="91"/>
      <c r="AT99" s="91"/>
      <c r="AU99" s="91"/>
      <c r="AV99" s="91"/>
      <c r="AW99" s="91"/>
      <c r="AX99" s="91"/>
      <c r="AY99" s="91"/>
      <c r="AZ99" s="91"/>
      <c r="BA99" s="91"/>
      <c r="BB99" s="91"/>
      <c r="BC99" s="91"/>
      <c r="BD99" s="91"/>
      <c r="BE99" s="91"/>
      <c r="BF99" s="91"/>
      <c r="BG99" s="91"/>
      <c r="BH99" s="91"/>
      <c r="BI99" s="91"/>
      <c r="BJ99" s="91"/>
      <c r="BK99" s="91"/>
      <c r="BL99" s="91"/>
      <c r="BM99" s="91"/>
      <c r="BN99" s="91"/>
      <c r="BO99" s="91"/>
      <c r="BP99" s="91"/>
      <c r="BQ99" s="91"/>
      <c r="BR99" s="91"/>
      <c r="BS99" s="91"/>
      <c r="BT99" s="91"/>
      <c r="BU99" s="91"/>
      <c r="BV99" s="91"/>
      <c r="BW99" s="91"/>
      <c r="BX99" s="91"/>
      <c r="BY99" s="91"/>
      <c r="BZ99" s="91"/>
      <c r="CA99" s="91"/>
      <c r="CB99" s="91"/>
      <c r="CC99" s="91"/>
      <c r="CD99" s="91"/>
      <c r="CE99" s="91"/>
      <c r="CF99" s="91"/>
      <c r="CG99" s="91"/>
      <c r="CH99" s="91"/>
      <c r="CI99" s="91"/>
      <c r="CJ99" s="91"/>
      <c r="CK99" s="91"/>
      <c r="CL99" s="91"/>
      <c r="CM99" s="91"/>
      <c r="CN99" s="91"/>
      <c r="CO99" s="91"/>
      <c r="CP99" s="91"/>
      <c r="CQ99" s="91"/>
      <c r="CR99" s="91"/>
      <c r="CS99" s="91"/>
      <c r="CT99" s="91"/>
      <c r="CU99" s="91"/>
      <c r="CV99" s="91"/>
      <c r="CW99" s="91"/>
      <c r="CX99" s="91"/>
      <c r="CY99" s="91"/>
      <c r="CZ99" s="91"/>
      <c r="DA99" s="91"/>
      <c r="DB99" s="91"/>
      <c r="DC99" s="91"/>
      <c r="DD99" s="91"/>
      <c r="DE99" s="91"/>
      <c r="DF99" s="91"/>
      <c r="DG99" s="91"/>
      <c r="DH99" s="91"/>
      <c r="DI99" s="91"/>
      <c r="DJ99" s="91"/>
      <c r="DK99" s="91"/>
      <c r="DL99" s="91"/>
      <c r="DM99" s="91"/>
      <c r="DN99" s="91"/>
      <c r="DO99" s="91"/>
      <c r="DP99" s="91"/>
      <c r="DQ99" s="91"/>
      <c r="DR99" s="91"/>
      <c r="DS99" s="91"/>
      <c r="DT99" s="91"/>
      <c r="DU99" s="91"/>
      <c r="DV99" s="91"/>
      <c r="DW99" s="91"/>
      <c r="DX99" s="91"/>
      <c r="DY99" s="91"/>
      <c r="DZ99" s="91"/>
      <c r="EA99" s="91"/>
      <c r="EB99" s="91"/>
      <c r="EC99" s="91"/>
      <c r="ED99" s="91"/>
      <c r="EE99" s="91"/>
      <c r="EF99" s="91"/>
      <c r="EG99" s="91"/>
      <c r="EH99" s="91"/>
      <c r="EI99" s="91"/>
      <c r="EJ99" s="91"/>
      <c r="EK99" s="91"/>
      <c r="EL99" s="91"/>
      <c r="EM99" s="91"/>
      <c r="EN99" s="91"/>
      <c r="EO99" s="91"/>
      <c r="EP99" s="91"/>
      <c r="EQ99" s="91"/>
      <c r="ER99" s="91"/>
      <c r="ES99" s="91"/>
      <c r="ET99" s="91"/>
      <c r="EU99" s="91"/>
      <c r="EV99" s="91"/>
      <c r="EW99" s="91"/>
      <c r="EX99" s="91"/>
      <c r="EY99" s="91"/>
      <c r="EZ99" s="91"/>
      <c r="FA99" s="91"/>
      <c r="FB99" s="91"/>
      <c r="FC99" s="91"/>
      <c r="FD99" s="91"/>
      <c r="FE99" s="91"/>
      <c r="FF99" s="91"/>
      <c r="FG99" s="91"/>
      <c r="FH99" s="91"/>
      <c r="FI99" s="91"/>
      <c r="FJ99" s="91"/>
      <c r="FK99" s="91"/>
      <c r="FL99" s="91"/>
      <c r="FM99" s="91"/>
      <c r="FN99" s="91"/>
      <c r="FO99" s="91"/>
      <c r="FP99" s="91"/>
      <c r="FQ99" s="91"/>
      <c r="FR99" s="91"/>
      <c r="FS99" s="91"/>
      <c r="FT99" s="91"/>
      <c r="FU99" s="91"/>
      <c r="FV99" s="91"/>
      <c r="FW99" s="91"/>
      <c r="FX99" s="91"/>
      <c r="FY99" s="91"/>
      <c r="FZ99" s="91"/>
      <c r="GA99" s="91"/>
      <c r="GB99" s="91"/>
      <c r="GC99" s="91"/>
      <c r="GD99" s="91"/>
      <c r="GE99" s="91"/>
      <c r="GF99" s="91"/>
      <c r="GG99" s="91"/>
      <c r="GH99" s="91"/>
      <c r="GI99" s="91"/>
      <c r="GJ99" s="91"/>
      <c r="GK99" s="91"/>
      <c r="GL99" s="91"/>
      <c r="GM99" s="91"/>
      <c r="GN99" s="91"/>
    </row>
    <row r="101" spans="2:196" s="68" customFormat="1" x14ac:dyDescent="0.2">
      <c r="B101" s="146"/>
      <c r="D101" s="157"/>
      <c r="F101" s="57"/>
      <c r="G101" s="57"/>
      <c r="I101" s="57"/>
      <c r="J101" s="57"/>
      <c r="L101" s="57"/>
      <c r="O101" s="57"/>
      <c r="P101" s="69"/>
      <c r="Q101" s="70"/>
      <c r="R101" s="65"/>
      <c r="S101" s="66"/>
      <c r="U101" s="67"/>
      <c r="X101" s="57"/>
      <c r="AA101" s="90"/>
      <c r="AB101" s="91"/>
      <c r="AC101" s="91"/>
      <c r="AD101" s="91"/>
      <c r="AE101" s="91"/>
      <c r="AF101" s="91"/>
      <c r="AG101" s="91"/>
      <c r="AH101" s="91"/>
      <c r="AI101" s="91"/>
      <c r="AJ101" s="91"/>
      <c r="AK101" s="91"/>
      <c r="AL101" s="91"/>
      <c r="AM101" s="91"/>
      <c r="AN101" s="91"/>
      <c r="AO101" s="91"/>
      <c r="AP101" s="91"/>
      <c r="AQ101" s="91"/>
      <c r="AR101" s="91"/>
      <c r="AS101" s="91"/>
      <c r="AT101" s="91"/>
      <c r="AU101" s="91"/>
      <c r="AV101" s="91"/>
      <c r="AW101" s="91"/>
      <c r="AX101" s="91"/>
      <c r="AY101" s="91"/>
      <c r="AZ101" s="91"/>
      <c r="BA101" s="91"/>
      <c r="BB101" s="91"/>
      <c r="BC101" s="91"/>
      <c r="BD101" s="91"/>
      <c r="BE101" s="91"/>
      <c r="BF101" s="91"/>
      <c r="BG101" s="91"/>
      <c r="BH101" s="91"/>
      <c r="BI101" s="91"/>
      <c r="BJ101" s="91"/>
      <c r="BK101" s="91"/>
      <c r="BL101" s="91"/>
      <c r="BM101" s="91"/>
      <c r="BN101" s="91"/>
      <c r="BO101" s="91"/>
      <c r="BP101" s="91"/>
      <c r="BQ101" s="91"/>
      <c r="BR101" s="91"/>
      <c r="BS101" s="91"/>
      <c r="BT101" s="91"/>
      <c r="BU101" s="91"/>
      <c r="BV101" s="91"/>
      <c r="BW101" s="91"/>
      <c r="BX101" s="91"/>
      <c r="BY101" s="91"/>
      <c r="BZ101" s="91"/>
      <c r="CA101" s="91"/>
      <c r="CB101" s="91"/>
      <c r="CC101" s="91"/>
      <c r="CD101" s="91"/>
      <c r="CE101" s="91"/>
      <c r="CF101" s="91"/>
      <c r="CG101" s="91"/>
      <c r="CH101" s="91"/>
      <c r="CI101" s="91"/>
      <c r="CJ101" s="91"/>
      <c r="CK101" s="91"/>
      <c r="CL101" s="91"/>
      <c r="CM101" s="91"/>
      <c r="CN101" s="91"/>
      <c r="CO101" s="91"/>
      <c r="CP101" s="91"/>
      <c r="CQ101" s="91"/>
      <c r="CR101" s="91"/>
      <c r="CS101" s="91"/>
      <c r="CT101" s="91"/>
      <c r="CU101" s="91"/>
      <c r="CV101" s="91"/>
      <c r="CW101" s="91"/>
      <c r="CX101" s="91"/>
      <c r="CY101" s="91"/>
      <c r="CZ101" s="91"/>
      <c r="DA101" s="91"/>
      <c r="DB101" s="91"/>
      <c r="DC101" s="91"/>
      <c r="DD101" s="91"/>
      <c r="DE101" s="91"/>
      <c r="DF101" s="91"/>
      <c r="DG101" s="91"/>
      <c r="DH101" s="91"/>
      <c r="DI101" s="91"/>
      <c r="DJ101" s="91"/>
      <c r="DK101" s="91"/>
      <c r="DL101" s="91"/>
      <c r="DM101" s="91"/>
      <c r="DN101" s="91"/>
      <c r="DO101" s="91"/>
      <c r="DP101" s="91"/>
      <c r="DQ101" s="91"/>
      <c r="DR101" s="91"/>
      <c r="DS101" s="91"/>
      <c r="DT101" s="91"/>
      <c r="DU101" s="91"/>
      <c r="DV101" s="91"/>
      <c r="DW101" s="91"/>
      <c r="DX101" s="91"/>
      <c r="DY101" s="91"/>
      <c r="DZ101" s="91"/>
      <c r="EA101" s="91"/>
      <c r="EB101" s="91"/>
      <c r="EC101" s="91"/>
      <c r="ED101" s="91"/>
      <c r="EE101" s="91"/>
      <c r="EF101" s="91"/>
      <c r="EG101" s="91"/>
      <c r="EH101" s="91"/>
      <c r="EI101" s="91"/>
      <c r="EJ101" s="91"/>
      <c r="EK101" s="91"/>
      <c r="EL101" s="91"/>
      <c r="EM101" s="91"/>
      <c r="EN101" s="91"/>
      <c r="EO101" s="91"/>
      <c r="EP101" s="91"/>
      <c r="EQ101" s="91"/>
      <c r="ER101" s="91"/>
      <c r="ES101" s="91"/>
      <c r="ET101" s="91"/>
      <c r="EU101" s="91"/>
      <c r="EV101" s="91"/>
      <c r="EW101" s="91"/>
      <c r="EX101" s="91"/>
      <c r="EY101" s="91"/>
      <c r="EZ101" s="91"/>
      <c r="FA101" s="91"/>
      <c r="FB101" s="91"/>
      <c r="FC101" s="91"/>
      <c r="FD101" s="91"/>
      <c r="FE101" s="91"/>
      <c r="FF101" s="91"/>
      <c r="FG101" s="91"/>
      <c r="FH101" s="91"/>
      <c r="FI101" s="91"/>
      <c r="FJ101" s="91"/>
      <c r="FK101" s="91"/>
      <c r="FL101" s="91"/>
      <c r="FM101" s="91"/>
      <c r="FN101" s="91"/>
      <c r="FO101" s="91"/>
      <c r="FP101" s="91"/>
      <c r="FQ101" s="91"/>
      <c r="FR101" s="91"/>
      <c r="FS101" s="91"/>
      <c r="FT101" s="91"/>
      <c r="FU101" s="91"/>
      <c r="FV101" s="91"/>
      <c r="FW101" s="91"/>
      <c r="FX101" s="91"/>
      <c r="FY101" s="91"/>
      <c r="FZ101" s="91"/>
      <c r="GA101" s="91"/>
      <c r="GB101" s="91"/>
      <c r="GC101" s="91"/>
      <c r="GD101" s="91"/>
      <c r="GE101" s="91"/>
      <c r="GF101" s="91"/>
      <c r="GG101" s="91"/>
      <c r="GH101" s="91"/>
      <c r="GI101" s="91"/>
      <c r="GJ101" s="91"/>
      <c r="GK101" s="91"/>
      <c r="GL101" s="91"/>
      <c r="GM101" s="91"/>
      <c r="GN101" s="91"/>
    </row>
    <row r="102" spans="2:196" x14ac:dyDescent="0.2">
      <c r="U102" s="67"/>
      <c r="AA102" s="90"/>
      <c r="AB102" s="91"/>
      <c r="AC102" s="91"/>
      <c r="AD102" s="91"/>
      <c r="AE102" s="91"/>
      <c r="AF102" s="91"/>
      <c r="AG102" s="91"/>
      <c r="AH102" s="91"/>
      <c r="AI102" s="91"/>
      <c r="AJ102" s="91"/>
      <c r="AK102" s="91"/>
      <c r="AL102" s="91"/>
      <c r="AM102" s="91"/>
      <c r="AN102" s="91"/>
      <c r="AO102" s="91"/>
      <c r="AP102" s="91"/>
      <c r="AQ102" s="91"/>
      <c r="AR102" s="91"/>
      <c r="AS102" s="91"/>
      <c r="AT102" s="91"/>
      <c r="AU102" s="91"/>
      <c r="AV102" s="91"/>
      <c r="AW102" s="91"/>
      <c r="AX102" s="91"/>
      <c r="AY102" s="91"/>
      <c r="AZ102" s="91"/>
      <c r="BA102" s="91"/>
      <c r="BB102" s="91"/>
      <c r="BC102" s="91"/>
      <c r="BD102" s="91"/>
      <c r="BE102" s="91"/>
      <c r="BF102" s="91"/>
      <c r="BG102" s="91"/>
      <c r="BH102" s="91"/>
      <c r="BI102" s="91"/>
      <c r="BJ102" s="91"/>
      <c r="BK102" s="91"/>
      <c r="BL102" s="91"/>
      <c r="BM102" s="91"/>
      <c r="BN102" s="91"/>
      <c r="BO102" s="91"/>
      <c r="BP102" s="91"/>
      <c r="BQ102" s="91"/>
      <c r="BR102" s="91"/>
      <c r="BS102" s="91"/>
      <c r="BT102" s="91"/>
      <c r="BU102" s="91"/>
      <c r="BV102" s="91"/>
      <c r="BW102" s="91"/>
      <c r="BX102" s="91"/>
      <c r="BY102" s="91"/>
      <c r="BZ102" s="91"/>
      <c r="CA102" s="91"/>
      <c r="CB102" s="91"/>
      <c r="CC102" s="91"/>
      <c r="CD102" s="91"/>
      <c r="CE102" s="91"/>
      <c r="CF102" s="91"/>
      <c r="CG102" s="91"/>
      <c r="CH102" s="91"/>
      <c r="CI102" s="91"/>
      <c r="CJ102" s="91"/>
      <c r="CK102" s="91"/>
      <c r="CL102" s="91"/>
      <c r="CM102" s="91"/>
      <c r="CN102" s="91"/>
      <c r="CO102" s="91"/>
      <c r="CP102" s="91"/>
      <c r="CQ102" s="91"/>
      <c r="CR102" s="91"/>
      <c r="CS102" s="91"/>
      <c r="CT102" s="91"/>
      <c r="CU102" s="91"/>
      <c r="CV102" s="91"/>
      <c r="CW102" s="91"/>
      <c r="CX102" s="91"/>
      <c r="CY102" s="91"/>
      <c r="CZ102" s="91"/>
      <c r="DA102" s="91"/>
      <c r="DB102" s="91"/>
      <c r="DC102" s="91"/>
      <c r="DD102" s="91"/>
      <c r="DE102" s="91"/>
      <c r="DF102" s="91"/>
      <c r="DG102" s="91"/>
      <c r="DH102" s="91"/>
      <c r="DI102" s="91"/>
      <c r="DJ102" s="91"/>
      <c r="DK102" s="91"/>
      <c r="DL102" s="91"/>
      <c r="DM102" s="91"/>
      <c r="DN102" s="91"/>
      <c r="DO102" s="91"/>
      <c r="DP102" s="91"/>
      <c r="DQ102" s="91"/>
      <c r="DR102" s="91"/>
      <c r="DS102" s="91"/>
      <c r="DT102" s="91"/>
      <c r="DU102" s="91"/>
      <c r="DV102" s="91"/>
      <c r="DW102" s="91"/>
      <c r="DX102" s="91"/>
      <c r="DY102" s="91"/>
      <c r="DZ102" s="91"/>
      <c r="EA102" s="91"/>
      <c r="EB102" s="91"/>
      <c r="EC102" s="91"/>
      <c r="ED102" s="91"/>
      <c r="EE102" s="91"/>
      <c r="EF102" s="91"/>
      <c r="EG102" s="91"/>
      <c r="EH102" s="91"/>
      <c r="EI102" s="91"/>
      <c r="EJ102" s="91"/>
      <c r="EK102" s="91"/>
      <c r="EL102" s="91"/>
      <c r="EM102" s="91"/>
      <c r="EN102" s="91"/>
      <c r="EO102" s="91"/>
      <c r="EP102" s="91"/>
      <c r="EQ102" s="91"/>
      <c r="ER102" s="91"/>
      <c r="ES102" s="91"/>
      <c r="ET102" s="91"/>
      <c r="EU102" s="91"/>
      <c r="EV102" s="91"/>
      <c r="EW102" s="91"/>
      <c r="EX102" s="91"/>
      <c r="EY102" s="91"/>
      <c r="EZ102" s="91"/>
      <c r="FA102" s="91"/>
      <c r="FB102" s="91"/>
      <c r="FC102" s="91"/>
      <c r="FD102" s="91"/>
      <c r="FE102" s="91"/>
      <c r="FF102" s="91"/>
      <c r="FG102" s="91"/>
      <c r="FH102" s="91"/>
      <c r="FI102" s="91"/>
      <c r="FJ102" s="91"/>
      <c r="FK102" s="91"/>
      <c r="FL102" s="91"/>
      <c r="FM102" s="91"/>
      <c r="FN102" s="91"/>
      <c r="FO102" s="91"/>
      <c r="FP102" s="91"/>
      <c r="FQ102" s="91"/>
      <c r="FR102" s="91"/>
      <c r="FS102" s="91"/>
      <c r="FT102" s="91"/>
      <c r="FU102" s="91"/>
      <c r="FV102" s="91"/>
      <c r="FW102" s="91"/>
      <c r="FX102" s="91"/>
      <c r="FY102" s="91"/>
      <c r="FZ102" s="91"/>
      <c r="GA102" s="91"/>
      <c r="GB102" s="91"/>
      <c r="GC102" s="91"/>
      <c r="GD102" s="91"/>
      <c r="GE102" s="91"/>
      <c r="GF102" s="91"/>
      <c r="GG102" s="91"/>
      <c r="GH102" s="91"/>
      <c r="GI102" s="91"/>
      <c r="GJ102" s="91"/>
      <c r="GK102" s="91"/>
      <c r="GL102" s="91"/>
      <c r="GM102" s="91"/>
      <c r="GN102" s="91"/>
    </row>
    <row r="103" spans="2:196" x14ac:dyDescent="0.2">
      <c r="U103" s="67"/>
      <c r="AA103" s="90"/>
      <c r="AB103" s="91"/>
      <c r="AC103" s="91"/>
      <c r="AD103" s="91"/>
      <c r="AE103" s="91"/>
      <c r="AF103" s="91"/>
      <c r="AG103" s="91"/>
      <c r="AH103" s="91"/>
      <c r="AI103" s="91"/>
      <c r="AJ103" s="91"/>
      <c r="AK103" s="91"/>
      <c r="AL103" s="91"/>
      <c r="AM103" s="91"/>
      <c r="AN103" s="91"/>
      <c r="AO103" s="91"/>
      <c r="AP103" s="91"/>
      <c r="AQ103" s="91"/>
      <c r="AR103" s="91"/>
      <c r="AS103" s="91"/>
      <c r="AT103" s="91"/>
      <c r="AU103" s="91"/>
      <c r="AV103" s="91"/>
      <c r="AW103" s="91"/>
      <c r="AX103" s="91"/>
      <c r="AY103" s="91"/>
      <c r="AZ103" s="91"/>
      <c r="BA103" s="91"/>
      <c r="BB103" s="91"/>
      <c r="BC103" s="91"/>
      <c r="BD103" s="91"/>
      <c r="BE103" s="91"/>
      <c r="BF103" s="91"/>
      <c r="BG103" s="91"/>
      <c r="BH103" s="91"/>
      <c r="BI103" s="91"/>
      <c r="BJ103" s="91"/>
      <c r="BK103" s="91"/>
      <c r="BL103" s="91"/>
      <c r="BM103" s="91"/>
      <c r="BN103" s="91"/>
      <c r="BO103" s="91"/>
      <c r="BP103" s="91"/>
      <c r="BQ103" s="91"/>
      <c r="BR103" s="91"/>
      <c r="BS103" s="91"/>
      <c r="BT103" s="91"/>
      <c r="BU103" s="91"/>
      <c r="BV103" s="91"/>
      <c r="BW103" s="91"/>
      <c r="BX103" s="91"/>
      <c r="BY103" s="91"/>
      <c r="BZ103" s="91"/>
      <c r="CA103" s="91"/>
      <c r="CB103" s="91"/>
      <c r="CC103" s="91"/>
      <c r="CD103" s="91"/>
      <c r="CE103" s="91"/>
      <c r="CF103" s="91"/>
      <c r="CG103" s="91"/>
      <c r="CH103" s="91"/>
      <c r="CI103" s="91"/>
      <c r="CJ103" s="91"/>
      <c r="CK103" s="91"/>
      <c r="CL103" s="91"/>
      <c r="CM103" s="91"/>
      <c r="CN103" s="91"/>
      <c r="CO103" s="91"/>
      <c r="CP103" s="91"/>
      <c r="CQ103" s="91"/>
      <c r="CR103" s="91"/>
      <c r="CS103" s="91"/>
      <c r="CT103" s="91"/>
      <c r="CU103" s="91"/>
      <c r="CV103" s="91"/>
      <c r="CW103" s="91"/>
      <c r="CX103" s="91"/>
      <c r="CY103" s="91"/>
      <c r="CZ103" s="91"/>
      <c r="DA103" s="91"/>
      <c r="DB103" s="91"/>
      <c r="DC103" s="91"/>
      <c r="DD103" s="91"/>
      <c r="DE103" s="91"/>
      <c r="DF103" s="91"/>
      <c r="DG103" s="91"/>
      <c r="DH103" s="91"/>
      <c r="DI103" s="91"/>
      <c r="DJ103" s="91"/>
      <c r="DK103" s="91"/>
      <c r="DL103" s="91"/>
      <c r="DM103" s="91"/>
      <c r="DN103" s="91"/>
      <c r="DO103" s="91"/>
      <c r="DP103" s="91"/>
      <c r="DQ103" s="91"/>
      <c r="DR103" s="91"/>
      <c r="DS103" s="91"/>
      <c r="DT103" s="91"/>
      <c r="DU103" s="91"/>
      <c r="DV103" s="91"/>
      <c r="DW103" s="91"/>
      <c r="DX103" s="91"/>
      <c r="DY103" s="91"/>
      <c r="DZ103" s="91"/>
      <c r="EA103" s="91"/>
      <c r="EB103" s="91"/>
      <c r="EC103" s="91"/>
      <c r="ED103" s="91"/>
      <c r="EE103" s="91"/>
      <c r="EF103" s="91"/>
      <c r="EG103" s="91"/>
      <c r="EH103" s="91"/>
      <c r="EI103" s="91"/>
      <c r="EJ103" s="91"/>
      <c r="EK103" s="91"/>
      <c r="EL103" s="91"/>
      <c r="EM103" s="91"/>
      <c r="EN103" s="91"/>
      <c r="EO103" s="91"/>
      <c r="EP103" s="91"/>
      <c r="EQ103" s="91"/>
      <c r="ER103" s="91"/>
      <c r="ES103" s="91"/>
      <c r="ET103" s="91"/>
      <c r="EU103" s="91"/>
      <c r="EV103" s="91"/>
      <c r="EW103" s="91"/>
      <c r="EX103" s="91"/>
      <c r="EY103" s="91"/>
      <c r="EZ103" s="91"/>
      <c r="FA103" s="91"/>
      <c r="FB103" s="91"/>
      <c r="FC103" s="91"/>
      <c r="FD103" s="91"/>
      <c r="FE103" s="91"/>
      <c r="FF103" s="91"/>
      <c r="FG103" s="91"/>
      <c r="FH103" s="91"/>
      <c r="FI103" s="91"/>
      <c r="FJ103" s="91"/>
      <c r="FK103" s="91"/>
      <c r="FL103" s="91"/>
      <c r="FM103" s="91"/>
      <c r="FN103" s="91"/>
      <c r="FO103" s="91"/>
      <c r="FP103" s="91"/>
      <c r="FQ103" s="91"/>
      <c r="FR103" s="91"/>
      <c r="FS103" s="91"/>
      <c r="FT103" s="91"/>
      <c r="FU103" s="91"/>
      <c r="FV103" s="91"/>
      <c r="FW103" s="91"/>
      <c r="FX103" s="91"/>
      <c r="FY103" s="91"/>
      <c r="FZ103" s="91"/>
      <c r="GA103" s="91"/>
      <c r="GB103" s="91"/>
      <c r="GC103" s="91"/>
      <c r="GD103" s="91"/>
      <c r="GE103" s="91"/>
      <c r="GF103" s="91"/>
      <c r="GG103" s="91"/>
      <c r="GH103" s="91"/>
      <c r="GI103" s="91"/>
      <c r="GJ103" s="91"/>
      <c r="GK103" s="91"/>
      <c r="GL103" s="91"/>
      <c r="GM103" s="91"/>
      <c r="GN103" s="91"/>
    </row>
    <row r="104" spans="2:196" x14ac:dyDescent="0.2">
      <c r="U104" s="67"/>
      <c r="AA104" s="90"/>
      <c r="AB104" s="91"/>
      <c r="AC104" s="91"/>
      <c r="AD104" s="91"/>
      <c r="AE104" s="91"/>
      <c r="AF104" s="91"/>
      <c r="AG104" s="91"/>
      <c r="AH104" s="91"/>
      <c r="AI104" s="91"/>
      <c r="AJ104" s="91"/>
      <c r="AK104" s="91"/>
      <c r="AL104" s="91"/>
      <c r="AM104" s="91"/>
      <c r="AN104" s="91"/>
      <c r="AO104" s="91"/>
      <c r="AP104" s="91"/>
      <c r="AQ104" s="91"/>
      <c r="AR104" s="91"/>
      <c r="AS104" s="91"/>
      <c r="AT104" s="91"/>
      <c r="AU104" s="91"/>
      <c r="AV104" s="91"/>
      <c r="AW104" s="91"/>
      <c r="AX104" s="91"/>
      <c r="AY104" s="91"/>
      <c r="AZ104" s="91"/>
      <c r="BA104" s="91"/>
      <c r="BB104" s="91"/>
      <c r="BC104" s="91"/>
      <c r="BD104" s="91"/>
      <c r="BE104" s="91"/>
      <c r="BF104" s="91"/>
      <c r="BG104" s="91"/>
      <c r="BH104" s="91"/>
      <c r="BI104" s="91"/>
      <c r="BJ104" s="91"/>
      <c r="BK104" s="91"/>
      <c r="BL104" s="91"/>
      <c r="BM104" s="91"/>
      <c r="BN104" s="91"/>
      <c r="BO104" s="91"/>
      <c r="BP104" s="91"/>
      <c r="BQ104" s="91"/>
      <c r="BR104" s="91"/>
      <c r="BS104" s="91"/>
      <c r="BT104" s="91"/>
      <c r="BU104" s="91"/>
      <c r="BV104" s="91"/>
      <c r="BW104" s="91"/>
      <c r="BX104" s="91"/>
      <c r="BY104" s="91"/>
      <c r="BZ104" s="91"/>
      <c r="CA104" s="91"/>
      <c r="CB104" s="91"/>
      <c r="CC104" s="91"/>
      <c r="CD104" s="91"/>
      <c r="CE104" s="91"/>
      <c r="CF104" s="91"/>
      <c r="CG104" s="91"/>
      <c r="CH104" s="91"/>
      <c r="CI104" s="91"/>
      <c r="CJ104" s="91"/>
      <c r="CK104" s="91"/>
      <c r="CL104" s="91"/>
      <c r="CM104" s="91"/>
      <c r="CN104" s="91"/>
      <c r="CO104" s="91"/>
      <c r="CP104" s="91"/>
      <c r="CQ104" s="91"/>
      <c r="CR104" s="91"/>
      <c r="CS104" s="91"/>
      <c r="CT104" s="91"/>
      <c r="CU104" s="91"/>
      <c r="CV104" s="91"/>
      <c r="CW104" s="91"/>
      <c r="CX104" s="91"/>
      <c r="CY104" s="91"/>
      <c r="CZ104" s="91"/>
      <c r="DA104" s="91"/>
      <c r="DB104" s="91"/>
      <c r="DC104" s="91"/>
      <c r="DD104" s="91"/>
      <c r="DE104" s="91"/>
      <c r="DF104" s="91"/>
      <c r="DG104" s="91"/>
      <c r="DH104" s="91"/>
      <c r="DI104" s="91"/>
      <c r="DJ104" s="91"/>
      <c r="DK104" s="91"/>
      <c r="DL104" s="91"/>
      <c r="DM104" s="91"/>
      <c r="DN104" s="91"/>
      <c r="DO104" s="91"/>
      <c r="DP104" s="91"/>
      <c r="DQ104" s="91"/>
      <c r="DR104" s="91"/>
      <c r="DS104" s="91"/>
      <c r="DT104" s="91"/>
      <c r="DU104" s="91"/>
      <c r="DV104" s="91"/>
      <c r="DW104" s="91"/>
      <c r="DX104" s="91"/>
      <c r="DY104" s="91"/>
      <c r="DZ104" s="91"/>
      <c r="EA104" s="91"/>
      <c r="EB104" s="91"/>
      <c r="EC104" s="91"/>
      <c r="ED104" s="91"/>
      <c r="EE104" s="91"/>
      <c r="EF104" s="91"/>
      <c r="EG104" s="91"/>
      <c r="EH104" s="91"/>
      <c r="EI104" s="91"/>
      <c r="EJ104" s="91"/>
      <c r="EK104" s="91"/>
      <c r="EL104" s="91"/>
      <c r="EM104" s="91"/>
      <c r="EN104" s="91"/>
      <c r="EO104" s="91"/>
      <c r="EP104" s="91"/>
      <c r="EQ104" s="91"/>
      <c r="ER104" s="91"/>
      <c r="ES104" s="91"/>
      <c r="ET104" s="91"/>
      <c r="EU104" s="91"/>
      <c r="EV104" s="91"/>
      <c r="EW104" s="91"/>
      <c r="EX104" s="91"/>
      <c r="EY104" s="91"/>
      <c r="EZ104" s="91"/>
      <c r="FA104" s="91"/>
      <c r="FB104" s="91"/>
      <c r="FC104" s="91"/>
      <c r="FD104" s="91"/>
      <c r="FE104" s="91"/>
      <c r="FF104" s="91"/>
      <c r="FG104" s="91"/>
      <c r="FH104" s="91"/>
      <c r="FI104" s="91"/>
      <c r="FJ104" s="91"/>
      <c r="FK104" s="91"/>
      <c r="FL104" s="91"/>
      <c r="FM104" s="91"/>
      <c r="FN104" s="91"/>
      <c r="FO104" s="91"/>
      <c r="FP104" s="91"/>
      <c r="FQ104" s="91"/>
      <c r="FR104" s="91"/>
      <c r="FS104" s="91"/>
      <c r="FT104" s="91"/>
      <c r="FU104" s="91"/>
      <c r="FV104" s="91"/>
      <c r="FW104" s="91"/>
      <c r="FX104" s="91"/>
      <c r="FY104" s="91"/>
      <c r="FZ104" s="91"/>
      <c r="GA104" s="91"/>
      <c r="GB104" s="91"/>
      <c r="GC104" s="91"/>
      <c r="GD104" s="91"/>
      <c r="GE104" s="91"/>
      <c r="GF104" s="91"/>
      <c r="GG104" s="91"/>
      <c r="GH104" s="91"/>
      <c r="GI104" s="91"/>
      <c r="GJ104" s="91"/>
      <c r="GK104" s="91"/>
      <c r="GL104" s="91"/>
      <c r="GM104" s="91"/>
      <c r="GN104" s="91"/>
    </row>
    <row r="105" spans="2:196" x14ac:dyDescent="0.2">
      <c r="U105" s="67"/>
      <c r="AA105" s="90"/>
      <c r="AB105" s="91"/>
      <c r="AC105" s="91"/>
      <c r="AD105" s="91"/>
      <c r="AE105" s="91"/>
      <c r="AF105" s="91"/>
      <c r="AG105" s="91"/>
      <c r="AH105" s="91"/>
      <c r="AI105" s="91"/>
      <c r="AJ105" s="91"/>
      <c r="AK105" s="91"/>
      <c r="AL105" s="91"/>
      <c r="AM105" s="91"/>
      <c r="AN105" s="91"/>
      <c r="AO105" s="91"/>
      <c r="AP105" s="91"/>
      <c r="AQ105" s="91"/>
      <c r="AR105" s="91"/>
      <c r="AS105" s="91"/>
      <c r="AT105" s="91"/>
      <c r="AU105" s="91"/>
      <c r="AV105" s="91"/>
      <c r="AW105" s="91"/>
      <c r="AX105" s="91"/>
      <c r="AY105" s="91"/>
      <c r="AZ105" s="91"/>
      <c r="BA105" s="91"/>
      <c r="BB105" s="91"/>
      <c r="BC105" s="91"/>
      <c r="BD105" s="91"/>
      <c r="BE105" s="91"/>
      <c r="BF105" s="91"/>
      <c r="BG105" s="91"/>
      <c r="BH105" s="91"/>
      <c r="BI105" s="91"/>
      <c r="BJ105" s="91"/>
      <c r="BK105" s="91"/>
      <c r="BL105" s="91"/>
      <c r="BM105" s="91"/>
      <c r="BN105" s="91"/>
      <c r="BO105" s="91"/>
      <c r="BP105" s="91"/>
      <c r="BQ105" s="91"/>
      <c r="BR105" s="91"/>
      <c r="BS105" s="91"/>
      <c r="BT105" s="91"/>
      <c r="BU105" s="91"/>
      <c r="BV105" s="91"/>
      <c r="BW105" s="91"/>
      <c r="BX105" s="91"/>
      <c r="BY105" s="91"/>
      <c r="BZ105" s="91"/>
      <c r="CA105" s="91"/>
      <c r="CB105" s="91"/>
      <c r="CC105" s="91"/>
      <c r="CD105" s="91"/>
      <c r="CE105" s="91"/>
      <c r="CF105" s="91"/>
      <c r="CG105" s="91"/>
      <c r="CH105" s="91"/>
      <c r="CI105" s="91"/>
      <c r="CJ105" s="91"/>
      <c r="CK105" s="91"/>
      <c r="CL105" s="91"/>
      <c r="CM105" s="91"/>
      <c r="CN105" s="91"/>
      <c r="CO105" s="91"/>
      <c r="CP105" s="91"/>
      <c r="CQ105" s="91"/>
      <c r="CR105" s="91"/>
      <c r="CS105" s="91"/>
      <c r="CT105" s="91"/>
      <c r="CU105" s="91"/>
      <c r="CV105" s="91"/>
      <c r="CW105" s="91"/>
      <c r="CX105" s="91"/>
      <c r="CY105" s="91"/>
      <c r="CZ105" s="91"/>
      <c r="DA105" s="91"/>
      <c r="DB105" s="91"/>
      <c r="DC105" s="91"/>
      <c r="DD105" s="91"/>
      <c r="DE105" s="91"/>
      <c r="DF105" s="91"/>
      <c r="DG105" s="91"/>
      <c r="DH105" s="91"/>
      <c r="DI105" s="91"/>
      <c r="DJ105" s="91"/>
      <c r="DK105" s="91"/>
      <c r="DL105" s="91"/>
      <c r="DM105" s="91"/>
      <c r="DN105" s="91"/>
      <c r="DO105" s="91"/>
      <c r="DP105" s="91"/>
      <c r="DQ105" s="91"/>
      <c r="DR105" s="91"/>
      <c r="DS105" s="91"/>
      <c r="DT105" s="91"/>
      <c r="DU105" s="91"/>
      <c r="DV105" s="91"/>
      <c r="DW105" s="91"/>
      <c r="DX105" s="91"/>
      <c r="DY105" s="91"/>
      <c r="DZ105" s="91"/>
      <c r="EA105" s="91"/>
      <c r="EB105" s="91"/>
      <c r="EC105" s="91"/>
      <c r="ED105" s="91"/>
      <c r="EE105" s="91"/>
      <c r="EF105" s="91"/>
      <c r="EG105" s="91"/>
      <c r="EH105" s="91"/>
      <c r="EI105" s="91"/>
      <c r="EJ105" s="91"/>
      <c r="EK105" s="91"/>
      <c r="EL105" s="91"/>
      <c r="EM105" s="91"/>
      <c r="EN105" s="91"/>
      <c r="EO105" s="91"/>
      <c r="EP105" s="91"/>
      <c r="EQ105" s="91"/>
      <c r="ER105" s="91"/>
      <c r="ES105" s="91"/>
      <c r="ET105" s="91"/>
      <c r="EU105" s="91"/>
      <c r="EV105" s="91"/>
      <c r="EW105" s="91"/>
      <c r="EX105" s="91"/>
      <c r="EY105" s="91"/>
      <c r="EZ105" s="91"/>
      <c r="FA105" s="91"/>
      <c r="FB105" s="91"/>
      <c r="FC105" s="91"/>
      <c r="FD105" s="91"/>
      <c r="FE105" s="91"/>
      <c r="FF105" s="91"/>
      <c r="FG105" s="91"/>
      <c r="FH105" s="91"/>
      <c r="FI105" s="91"/>
      <c r="FJ105" s="91"/>
      <c r="FK105" s="91"/>
      <c r="FL105" s="91"/>
      <c r="FM105" s="91"/>
      <c r="FN105" s="91"/>
      <c r="FO105" s="91"/>
      <c r="FP105" s="91"/>
      <c r="FQ105" s="91"/>
      <c r="FR105" s="91"/>
      <c r="FS105" s="91"/>
      <c r="FT105" s="91"/>
      <c r="FU105" s="91"/>
      <c r="FV105" s="91"/>
      <c r="FW105" s="91"/>
      <c r="FX105" s="91"/>
      <c r="FY105" s="91"/>
      <c r="FZ105" s="91"/>
      <c r="GA105" s="91"/>
      <c r="GB105" s="91"/>
      <c r="GC105" s="91"/>
      <c r="GD105" s="91"/>
      <c r="GE105" s="91"/>
      <c r="GF105" s="91"/>
      <c r="GG105" s="91"/>
      <c r="GH105" s="91"/>
      <c r="GI105" s="91"/>
      <c r="GJ105" s="91"/>
      <c r="GK105" s="91"/>
      <c r="GL105" s="91"/>
      <c r="GM105" s="91"/>
      <c r="GN105" s="91"/>
    </row>
    <row r="106" spans="2:196" x14ac:dyDescent="0.2">
      <c r="U106" s="67"/>
      <c r="AA106" s="90"/>
      <c r="AB106" s="91"/>
      <c r="AC106" s="91"/>
      <c r="AD106" s="91"/>
      <c r="AE106" s="91"/>
      <c r="AF106" s="91"/>
      <c r="AG106" s="91"/>
      <c r="AH106" s="91"/>
      <c r="AI106" s="91"/>
      <c r="AJ106" s="91"/>
      <c r="AK106" s="91"/>
      <c r="AL106" s="91"/>
      <c r="AM106" s="91"/>
      <c r="AN106" s="91"/>
      <c r="AO106" s="91"/>
      <c r="AP106" s="91"/>
      <c r="AQ106" s="91"/>
      <c r="AR106" s="91"/>
      <c r="AS106" s="91"/>
      <c r="AT106" s="91"/>
      <c r="AU106" s="91"/>
      <c r="AV106" s="91"/>
      <c r="AW106" s="91"/>
      <c r="AX106" s="91"/>
      <c r="AY106" s="91"/>
      <c r="AZ106" s="91"/>
      <c r="BA106" s="91"/>
      <c r="BB106" s="91"/>
      <c r="BC106" s="91"/>
      <c r="BD106" s="91"/>
      <c r="BE106" s="91"/>
      <c r="BF106" s="91"/>
      <c r="BG106" s="91"/>
      <c r="BH106" s="91"/>
      <c r="BI106" s="91"/>
      <c r="BJ106" s="91"/>
      <c r="BK106" s="91"/>
      <c r="BL106" s="91"/>
      <c r="BM106" s="91"/>
      <c r="BN106" s="91"/>
      <c r="BO106" s="91"/>
      <c r="BP106" s="91"/>
      <c r="BQ106" s="91"/>
      <c r="BR106" s="91"/>
      <c r="BS106" s="91"/>
      <c r="BT106" s="91"/>
      <c r="BU106" s="91"/>
      <c r="BV106" s="91"/>
      <c r="BW106" s="91"/>
      <c r="BX106" s="91"/>
      <c r="BY106" s="91"/>
      <c r="BZ106" s="91"/>
      <c r="CA106" s="91"/>
      <c r="CB106" s="91"/>
      <c r="CC106" s="91"/>
      <c r="CD106" s="91"/>
      <c r="CE106" s="91"/>
      <c r="CF106" s="91"/>
      <c r="CG106" s="91"/>
      <c r="CH106" s="91"/>
      <c r="CI106" s="91"/>
      <c r="CJ106" s="91"/>
      <c r="CK106" s="91"/>
      <c r="CL106" s="91"/>
      <c r="CM106" s="91"/>
      <c r="CN106" s="91"/>
      <c r="CO106" s="91"/>
      <c r="CP106" s="91"/>
      <c r="CQ106" s="91"/>
      <c r="CR106" s="91"/>
      <c r="CS106" s="91"/>
      <c r="CT106" s="91"/>
      <c r="CU106" s="91"/>
      <c r="CV106" s="91"/>
      <c r="CW106" s="91"/>
      <c r="CX106" s="91"/>
      <c r="CY106" s="91"/>
      <c r="CZ106" s="91"/>
      <c r="DA106" s="91"/>
      <c r="DB106" s="91"/>
      <c r="DC106" s="91"/>
      <c r="DD106" s="91"/>
      <c r="DE106" s="91"/>
      <c r="DF106" s="91"/>
      <c r="DG106" s="91"/>
      <c r="DH106" s="91"/>
      <c r="DI106" s="91"/>
      <c r="DJ106" s="91"/>
      <c r="DK106" s="91"/>
      <c r="DL106" s="91"/>
      <c r="DM106" s="91"/>
      <c r="DN106" s="91"/>
      <c r="DO106" s="91"/>
      <c r="DP106" s="91"/>
      <c r="DQ106" s="91"/>
      <c r="DR106" s="91"/>
      <c r="DS106" s="91"/>
      <c r="DT106" s="91"/>
      <c r="DU106" s="91"/>
      <c r="DV106" s="91"/>
      <c r="DW106" s="91"/>
      <c r="DX106" s="91"/>
      <c r="DY106" s="91"/>
      <c r="DZ106" s="91"/>
      <c r="EA106" s="91"/>
      <c r="EB106" s="91"/>
      <c r="EC106" s="91"/>
      <c r="ED106" s="91"/>
      <c r="EE106" s="91"/>
      <c r="EF106" s="91"/>
      <c r="EG106" s="91"/>
      <c r="EH106" s="91"/>
      <c r="EI106" s="91"/>
      <c r="EJ106" s="91"/>
      <c r="EK106" s="91"/>
      <c r="EL106" s="91"/>
      <c r="EM106" s="91"/>
      <c r="EN106" s="91"/>
      <c r="EO106" s="91"/>
      <c r="EP106" s="91"/>
      <c r="EQ106" s="91"/>
      <c r="ER106" s="91"/>
      <c r="ES106" s="91"/>
      <c r="ET106" s="91"/>
      <c r="EU106" s="91"/>
      <c r="EV106" s="91"/>
      <c r="EW106" s="91"/>
      <c r="EX106" s="91"/>
      <c r="EY106" s="91"/>
      <c r="EZ106" s="91"/>
      <c r="FA106" s="91"/>
      <c r="FB106" s="91"/>
      <c r="FC106" s="91"/>
      <c r="FD106" s="91"/>
      <c r="FE106" s="91"/>
      <c r="FF106" s="91"/>
      <c r="FG106" s="91"/>
      <c r="FH106" s="91"/>
      <c r="FI106" s="91"/>
      <c r="FJ106" s="91"/>
      <c r="FK106" s="91"/>
      <c r="FL106" s="91"/>
      <c r="FM106" s="91"/>
      <c r="FN106" s="91"/>
      <c r="FO106" s="91"/>
      <c r="FP106" s="91"/>
      <c r="FQ106" s="91"/>
      <c r="FR106" s="91"/>
      <c r="FS106" s="91"/>
      <c r="FT106" s="91"/>
      <c r="FU106" s="91"/>
      <c r="FV106" s="91"/>
      <c r="FW106" s="91"/>
      <c r="FX106" s="91"/>
      <c r="FY106" s="91"/>
      <c r="FZ106" s="91"/>
      <c r="GA106" s="91"/>
      <c r="GB106" s="91"/>
      <c r="GC106" s="91"/>
      <c r="GD106" s="91"/>
      <c r="GE106" s="91"/>
      <c r="GF106" s="91"/>
      <c r="GG106" s="91"/>
      <c r="GH106" s="91"/>
      <c r="GI106" s="91"/>
      <c r="GJ106" s="91"/>
      <c r="GK106" s="91"/>
      <c r="GL106" s="91"/>
      <c r="GM106" s="91"/>
      <c r="GN106" s="91"/>
    </row>
    <row r="107" spans="2:196" x14ac:dyDescent="0.2">
      <c r="U107" s="67"/>
      <c r="AA107" s="90"/>
      <c r="AB107" s="91"/>
      <c r="AC107" s="91"/>
      <c r="AD107" s="91"/>
      <c r="AE107" s="91"/>
      <c r="AF107" s="91"/>
      <c r="AG107" s="91"/>
      <c r="AH107" s="91"/>
      <c r="AI107" s="91"/>
      <c r="AJ107" s="91"/>
      <c r="AK107" s="91"/>
      <c r="AL107" s="91"/>
      <c r="AM107" s="91"/>
      <c r="AN107" s="91"/>
      <c r="AO107" s="91"/>
      <c r="AP107" s="91"/>
      <c r="AQ107" s="91"/>
      <c r="AR107" s="91"/>
      <c r="AS107" s="91"/>
      <c r="AT107" s="91"/>
      <c r="AU107" s="91"/>
      <c r="AV107" s="91"/>
      <c r="AW107" s="91"/>
      <c r="AX107" s="91"/>
      <c r="AY107" s="91"/>
      <c r="AZ107" s="91"/>
      <c r="BA107" s="91"/>
      <c r="BB107" s="91"/>
      <c r="BC107" s="91"/>
      <c r="BD107" s="91"/>
      <c r="BE107" s="91"/>
      <c r="BF107" s="91"/>
      <c r="BG107" s="91"/>
      <c r="BH107" s="91"/>
      <c r="BI107" s="91"/>
      <c r="BJ107" s="91"/>
      <c r="BK107" s="91"/>
      <c r="BL107" s="91"/>
      <c r="BM107" s="91"/>
      <c r="BN107" s="91"/>
      <c r="BO107" s="91"/>
      <c r="BP107" s="91"/>
      <c r="BQ107" s="91"/>
      <c r="BR107" s="91"/>
      <c r="BS107" s="91"/>
      <c r="BT107" s="91"/>
      <c r="BU107" s="91"/>
      <c r="BV107" s="91"/>
      <c r="BW107" s="91"/>
      <c r="BX107" s="91"/>
      <c r="BY107" s="91"/>
      <c r="BZ107" s="91"/>
      <c r="CA107" s="91"/>
      <c r="CB107" s="91"/>
      <c r="CC107" s="91"/>
      <c r="CD107" s="91"/>
      <c r="CE107" s="91"/>
      <c r="CF107" s="91"/>
      <c r="CG107" s="91"/>
      <c r="CH107" s="91"/>
      <c r="CI107" s="91"/>
      <c r="CJ107" s="91"/>
      <c r="CK107" s="91"/>
      <c r="CL107" s="91"/>
      <c r="CM107" s="91"/>
      <c r="CN107" s="91"/>
      <c r="CO107" s="91"/>
      <c r="CP107" s="91"/>
      <c r="CQ107" s="91"/>
      <c r="CR107" s="91"/>
      <c r="CS107" s="91"/>
      <c r="CT107" s="91"/>
      <c r="CU107" s="91"/>
      <c r="CV107" s="91"/>
      <c r="CW107" s="91"/>
      <c r="CX107" s="91"/>
      <c r="CY107" s="91"/>
      <c r="CZ107" s="91"/>
      <c r="DA107" s="91"/>
      <c r="DB107" s="91"/>
      <c r="DC107" s="91"/>
      <c r="DD107" s="91"/>
      <c r="DE107" s="91"/>
      <c r="DF107" s="91"/>
      <c r="DG107" s="91"/>
      <c r="DH107" s="91"/>
      <c r="DI107" s="91"/>
      <c r="DJ107" s="91"/>
      <c r="DK107" s="91"/>
      <c r="DL107" s="91"/>
      <c r="DM107" s="91"/>
      <c r="DN107" s="91"/>
      <c r="DO107" s="91"/>
      <c r="DP107" s="91"/>
      <c r="DQ107" s="91"/>
      <c r="DR107" s="91"/>
      <c r="DS107" s="91"/>
      <c r="DT107" s="91"/>
      <c r="DU107" s="91"/>
      <c r="DV107" s="91"/>
      <c r="DW107" s="91"/>
      <c r="DX107" s="91"/>
      <c r="DY107" s="91"/>
      <c r="DZ107" s="91"/>
      <c r="EA107" s="91"/>
      <c r="EB107" s="91"/>
      <c r="EC107" s="91"/>
      <c r="ED107" s="91"/>
      <c r="EE107" s="91"/>
      <c r="EF107" s="91"/>
      <c r="EG107" s="91"/>
      <c r="EH107" s="91"/>
      <c r="EI107" s="91"/>
      <c r="EJ107" s="91"/>
      <c r="EK107" s="91"/>
      <c r="EL107" s="91"/>
      <c r="EM107" s="91"/>
      <c r="EN107" s="91"/>
      <c r="EO107" s="91"/>
      <c r="EP107" s="91"/>
      <c r="EQ107" s="91"/>
      <c r="ER107" s="91"/>
      <c r="ES107" s="91"/>
      <c r="ET107" s="91"/>
      <c r="EU107" s="91"/>
      <c r="EV107" s="91"/>
      <c r="EW107" s="91"/>
      <c r="EX107" s="91"/>
      <c r="EY107" s="91"/>
      <c r="EZ107" s="91"/>
      <c r="FA107" s="91"/>
      <c r="FB107" s="91"/>
      <c r="FC107" s="91"/>
      <c r="FD107" s="91"/>
      <c r="FE107" s="91"/>
      <c r="FF107" s="91"/>
      <c r="FG107" s="91"/>
      <c r="FH107" s="91"/>
      <c r="FI107" s="91"/>
      <c r="FJ107" s="91"/>
      <c r="FK107" s="91"/>
      <c r="FL107" s="91"/>
      <c r="FM107" s="91"/>
      <c r="FN107" s="91"/>
      <c r="FO107" s="91"/>
      <c r="FP107" s="91"/>
      <c r="FQ107" s="91"/>
      <c r="FR107" s="91"/>
      <c r="FS107" s="91"/>
      <c r="FT107" s="91"/>
      <c r="FU107" s="91"/>
      <c r="FV107" s="91"/>
      <c r="FW107" s="91"/>
      <c r="FX107" s="91"/>
      <c r="FY107" s="91"/>
      <c r="FZ107" s="91"/>
      <c r="GA107" s="91"/>
      <c r="GB107" s="91"/>
      <c r="GC107" s="91"/>
      <c r="GD107" s="91"/>
      <c r="GE107" s="91"/>
      <c r="GF107" s="91"/>
      <c r="GG107" s="91"/>
      <c r="GH107" s="91"/>
      <c r="GI107" s="91"/>
      <c r="GJ107" s="91"/>
      <c r="GK107" s="91"/>
      <c r="GL107" s="91"/>
      <c r="GM107" s="91"/>
      <c r="GN107" s="91"/>
    </row>
    <row r="108" spans="2:196" x14ac:dyDescent="0.2">
      <c r="U108" s="67"/>
      <c r="AA108" s="90"/>
      <c r="AB108" s="91"/>
      <c r="AC108" s="91"/>
      <c r="AD108" s="91"/>
      <c r="AE108" s="91"/>
      <c r="AF108" s="91"/>
      <c r="AG108" s="91"/>
      <c r="AH108" s="91"/>
      <c r="AI108" s="91"/>
      <c r="AJ108" s="91"/>
      <c r="AK108" s="91"/>
      <c r="AL108" s="91"/>
      <c r="AM108" s="91"/>
      <c r="AN108" s="91"/>
      <c r="AO108" s="91"/>
      <c r="AP108" s="91"/>
      <c r="AQ108" s="91"/>
      <c r="AR108" s="91"/>
      <c r="AS108" s="91"/>
      <c r="AT108" s="91"/>
      <c r="AU108" s="91"/>
      <c r="AV108" s="91"/>
      <c r="AW108" s="91"/>
      <c r="AX108" s="91"/>
      <c r="AY108" s="91"/>
      <c r="AZ108" s="91"/>
      <c r="BA108" s="91"/>
      <c r="BB108" s="91"/>
      <c r="BC108" s="91"/>
      <c r="BD108" s="91"/>
      <c r="BE108" s="91"/>
      <c r="BF108" s="91"/>
      <c r="BG108" s="91"/>
      <c r="BH108" s="91"/>
      <c r="BI108" s="91"/>
      <c r="BJ108" s="91"/>
      <c r="BK108" s="91"/>
      <c r="BL108" s="91"/>
      <c r="BM108" s="91"/>
      <c r="BN108" s="91"/>
      <c r="BO108" s="91"/>
      <c r="BP108" s="91"/>
      <c r="BQ108" s="91"/>
      <c r="BR108" s="91"/>
      <c r="BS108" s="91"/>
      <c r="BT108" s="91"/>
      <c r="BU108" s="91"/>
      <c r="BV108" s="91"/>
      <c r="BW108" s="91"/>
      <c r="BX108" s="91"/>
      <c r="BY108" s="91"/>
      <c r="BZ108" s="91"/>
      <c r="CA108" s="91"/>
      <c r="CB108" s="91"/>
      <c r="CC108" s="91"/>
      <c r="CD108" s="91"/>
      <c r="CE108" s="91"/>
      <c r="CF108" s="91"/>
      <c r="CG108" s="91"/>
      <c r="CH108" s="91"/>
      <c r="CI108" s="91"/>
      <c r="CJ108" s="91"/>
      <c r="CK108" s="91"/>
      <c r="CL108" s="91"/>
      <c r="CM108" s="91"/>
      <c r="CN108" s="91"/>
      <c r="CO108" s="91"/>
      <c r="CP108" s="91"/>
      <c r="CQ108" s="91"/>
      <c r="CR108" s="91"/>
      <c r="CS108" s="91"/>
      <c r="CT108" s="91"/>
      <c r="CU108" s="91"/>
      <c r="CV108" s="91"/>
      <c r="CW108" s="91"/>
      <c r="CX108" s="91"/>
      <c r="CY108" s="91"/>
      <c r="CZ108" s="91"/>
      <c r="DA108" s="91"/>
      <c r="DB108" s="91"/>
      <c r="DC108" s="91"/>
      <c r="DD108" s="91"/>
      <c r="DE108" s="91"/>
      <c r="DF108" s="91"/>
      <c r="DG108" s="91"/>
      <c r="DH108" s="91"/>
      <c r="DI108" s="91"/>
      <c r="DJ108" s="91"/>
      <c r="DK108" s="91"/>
      <c r="DL108" s="91"/>
      <c r="DM108" s="91"/>
      <c r="DN108" s="91"/>
      <c r="DO108" s="91"/>
      <c r="DP108" s="91"/>
      <c r="DQ108" s="91"/>
      <c r="DR108" s="91"/>
      <c r="DS108" s="91"/>
      <c r="DT108" s="91"/>
      <c r="DU108" s="91"/>
      <c r="DV108" s="91"/>
      <c r="DW108" s="91"/>
      <c r="DX108" s="91"/>
      <c r="DY108" s="91"/>
      <c r="DZ108" s="91"/>
      <c r="EA108" s="91"/>
      <c r="EB108" s="91"/>
      <c r="EC108" s="91"/>
      <c r="ED108" s="91"/>
      <c r="EE108" s="91"/>
      <c r="EF108" s="91"/>
      <c r="EG108" s="91"/>
      <c r="EH108" s="91"/>
      <c r="EI108" s="91"/>
      <c r="EJ108" s="91"/>
      <c r="EK108" s="91"/>
      <c r="EL108" s="91"/>
      <c r="EM108" s="91"/>
      <c r="EN108" s="91"/>
      <c r="EO108" s="91"/>
      <c r="EP108" s="91"/>
      <c r="EQ108" s="91"/>
      <c r="ER108" s="91"/>
      <c r="ES108" s="91"/>
      <c r="ET108" s="91"/>
      <c r="EU108" s="91"/>
      <c r="EV108" s="91"/>
      <c r="EW108" s="91"/>
      <c r="EX108" s="91"/>
      <c r="EY108" s="91"/>
      <c r="EZ108" s="91"/>
      <c r="FA108" s="91"/>
      <c r="FB108" s="91"/>
      <c r="FC108" s="91"/>
      <c r="FD108" s="91"/>
      <c r="FE108" s="91"/>
      <c r="FF108" s="91"/>
      <c r="FG108" s="91"/>
      <c r="FH108" s="91"/>
      <c r="FI108" s="91"/>
      <c r="FJ108" s="91"/>
      <c r="FK108" s="91"/>
      <c r="FL108" s="91"/>
      <c r="FM108" s="91"/>
      <c r="FN108" s="91"/>
      <c r="FO108" s="91"/>
      <c r="FP108" s="91"/>
      <c r="FQ108" s="91"/>
      <c r="FR108" s="91"/>
      <c r="FS108" s="91"/>
      <c r="FT108" s="91"/>
      <c r="FU108" s="91"/>
      <c r="FV108" s="91"/>
      <c r="FW108" s="91"/>
      <c r="FX108" s="91"/>
      <c r="FY108" s="91"/>
      <c r="FZ108" s="91"/>
      <c r="GA108" s="91"/>
      <c r="GB108" s="91"/>
      <c r="GC108" s="91"/>
      <c r="GD108" s="91"/>
      <c r="GE108" s="91"/>
      <c r="GF108" s="91"/>
      <c r="GG108" s="91"/>
      <c r="GH108" s="91"/>
      <c r="GI108" s="91"/>
      <c r="GJ108" s="91"/>
      <c r="GK108" s="91"/>
      <c r="GL108" s="91"/>
      <c r="GM108" s="91"/>
      <c r="GN108" s="91"/>
    </row>
    <row r="109" spans="2:196" x14ac:dyDescent="0.2">
      <c r="U109" s="67"/>
      <c r="AA109" s="90"/>
      <c r="AB109" s="91"/>
      <c r="AC109" s="91"/>
      <c r="AD109" s="91"/>
      <c r="AE109" s="91"/>
      <c r="AF109" s="91"/>
      <c r="AG109" s="91"/>
      <c r="AH109" s="91"/>
      <c r="AI109" s="91"/>
      <c r="AJ109" s="91"/>
      <c r="AK109" s="91"/>
      <c r="AL109" s="91"/>
      <c r="AM109" s="91"/>
      <c r="AN109" s="91"/>
      <c r="AO109" s="91"/>
      <c r="AP109" s="91"/>
      <c r="AQ109" s="91"/>
      <c r="AR109" s="91"/>
      <c r="AS109" s="91"/>
      <c r="AT109" s="91"/>
      <c r="AU109" s="91"/>
      <c r="AV109" s="91"/>
      <c r="AW109" s="91"/>
      <c r="AX109" s="91"/>
      <c r="AY109" s="91"/>
      <c r="AZ109" s="91"/>
      <c r="BA109" s="91"/>
      <c r="BB109" s="91"/>
      <c r="BC109" s="91"/>
      <c r="BD109" s="91"/>
      <c r="BE109" s="91"/>
      <c r="BF109" s="91"/>
      <c r="BG109" s="91"/>
      <c r="BH109" s="91"/>
      <c r="BI109" s="91"/>
      <c r="BJ109" s="91"/>
      <c r="BK109" s="91"/>
      <c r="BL109" s="91"/>
      <c r="BM109" s="91"/>
      <c r="BN109" s="91"/>
      <c r="BO109" s="91"/>
      <c r="BP109" s="91"/>
      <c r="BQ109" s="91"/>
      <c r="BR109" s="91"/>
      <c r="BS109" s="91"/>
      <c r="BT109" s="91"/>
      <c r="BU109" s="91"/>
      <c r="BV109" s="91"/>
      <c r="BW109" s="91"/>
      <c r="BX109" s="91"/>
      <c r="BY109" s="91"/>
      <c r="BZ109" s="91"/>
      <c r="CA109" s="91"/>
      <c r="CB109" s="91"/>
      <c r="CC109" s="91"/>
      <c r="CD109" s="91"/>
      <c r="CE109" s="91"/>
      <c r="CF109" s="91"/>
      <c r="CG109" s="91"/>
      <c r="CH109" s="91"/>
      <c r="CI109" s="91"/>
      <c r="CJ109" s="91"/>
      <c r="CK109" s="91"/>
      <c r="CL109" s="91"/>
      <c r="CM109" s="91"/>
      <c r="CN109" s="91"/>
      <c r="CO109" s="91"/>
      <c r="CP109" s="91"/>
      <c r="CQ109" s="91"/>
      <c r="CR109" s="91"/>
      <c r="CS109" s="91"/>
      <c r="CT109" s="91"/>
      <c r="CU109" s="91"/>
      <c r="CV109" s="91"/>
      <c r="CW109" s="91"/>
      <c r="CX109" s="91"/>
      <c r="CY109" s="91"/>
      <c r="CZ109" s="91"/>
      <c r="DA109" s="91"/>
      <c r="DB109" s="91"/>
      <c r="DC109" s="91"/>
      <c r="DD109" s="91"/>
      <c r="DE109" s="91"/>
      <c r="DF109" s="91"/>
      <c r="DG109" s="91"/>
      <c r="DH109" s="91"/>
      <c r="DI109" s="91"/>
      <c r="DJ109" s="91"/>
      <c r="DK109" s="91"/>
      <c r="DL109" s="91"/>
      <c r="DM109" s="91"/>
      <c r="DN109" s="91"/>
      <c r="DO109" s="91"/>
      <c r="DP109" s="91"/>
      <c r="DQ109" s="91"/>
      <c r="DR109" s="91"/>
      <c r="DS109" s="91"/>
      <c r="DT109" s="91"/>
      <c r="DU109" s="91"/>
      <c r="DV109" s="91"/>
      <c r="DW109" s="91"/>
      <c r="DX109" s="91"/>
      <c r="DY109" s="91"/>
      <c r="DZ109" s="91"/>
      <c r="EA109" s="91"/>
      <c r="EB109" s="91"/>
      <c r="EC109" s="91"/>
      <c r="ED109" s="91"/>
      <c r="EE109" s="91"/>
      <c r="EF109" s="91"/>
      <c r="EG109" s="91"/>
      <c r="EH109" s="91"/>
      <c r="EI109" s="91"/>
      <c r="EJ109" s="91"/>
      <c r="EK109" s="91"/>
      <c r="EL109" s="91"/>
      <c r="EM109" s="91"/>
      <c r="EN109" s="91"/>
      <c r="EO109" s="91"/>
      <c r="EP109" s="91"/>
      <c r="EQ109" s="91"/>
      <c r="ER109" s="91"/>
      <c r="ES109" s="91"/>
      <c r="ET109" s="91"/>
      <c r="EU109" s="91"/>
      <c r="EV109" s="91"/>
      <c r="EW109" s="91"/>
      <c r="EX109" s="91"/>
      <c r="EY109" s="91"/>
      <c r="EZ109" s="91"/>
      <c r="FA109" s="91"/>
      <c r="FB109" s="91"/>
      <c r="FC109" s="91"/>
      <c r="FD109" s="91"/>
      <c r="FE109" s="91"/>
      <c r="FF109" s="91"/>
      <c r="FG109" s="91"/>
      <c r="FH109" s="91"/>
      <c r="FI109" s="91"/>
      <c r="FJ109" s="91"/>
      <c r="FK109" s="91"/>
      <c r="FL109" s="91"/>
      <c r="FM109" s="91"/>
      <c r="FN109" s="91"/>
      <c r="FO109" s="91"/>
      <c r="FP109" s="91"/>
      <c r="FQ109" s="91"/>
      <c r="FR109" s="91"/>
      <c r="FS109" s="91"/>
      <c r="FT109" s="91"/>
      <c r="FU109" s="91"/>
      <c r="FV109" s="91"/>
      <c r="FW109" s="91"/>
      <c r="FX109" s="91"/>
      <c r="FY109" s="91"/>
      <c r="FZ109" s="91"/>
      <c r="GA109" s="91"/>
      <c r="GB109" s="91"/>
      <c r="GC109" s="91"/>
      <c r="GD109" s="91"/>
      <c r="GE109" s="91"/>
      <c r="GF109" s="91"/>
      <c r="GG109" s="91"/>
      <c r="GH109" s="91"/>
      <c r="GI109" s="91"/>
      <c r="GJ109" s="91"/>
      <c r="GK109" s="91"/>
      <c r="GL109" s="91"/>
      <c r="GM109" s="91"/>
      <c r="GN109" s="91"/>
    </row>
    <row r="110" spans="2:196" x14ac:dyDescent="0.2">
      <c r="U110" s="67"/>
      <c r="AA110" s="90"/>
      <c r="AB110" s="91"/>
      <c r="AC110" s="91"/>
      <c r="AD110" s="91"/>
      <c r="AE110" s="91"/>
      <c r="AF110" s="91"/>
      <c r="AG110" s="91"/>
      <c r="AH110" s="91"/>
      <c r="AI110" s="91"/>
      <c r="AJ110" s="91"/>
      <c r="AK110" s="91"/>
      <c r="AL110" s="91"/>
      <c r="AM110" s="91"/>
      <c r="AN110" s="91"/>
      <c r="AO110" s="91"/>
      <c r="AP110" s="91"/>
      <c r="AQ110" s="91"/>
      <c r="AR110" s="91"/>
      <c r="AS110" s="91"/>
      <c r="AT110" s="91"/>
      <c r="AU110" s="91"/>
      <c r="AV110" s="91"/>
      <c r="AW110" s="91"/>
      <c r="AX110" s="91"/>
      <c r="AY110" s="91"/>
      <c r="AZ110" s="91"/>
      <c r="BA110" s="91"/>
      <c r="BB110" s="91"/>
      <c r="BC110" s="91"/>
      <c r="BD110" s="91"/>
      <c r="BE110" s="91"/>
      <c r="BF110" s="91"/>
      <c r="BG110" s="91"/>
      <c r="BH110" s="91"/>
      <c r="BI110" s="91"/>
      <c r="BJ110" s="91"/>
      <c r="BK110" s="91"/>
      <c r="BL110" s="91"/>
      <c r="BM110" s="91"/>
      <c r="BN110" s="91"/>
      <c r="BO110" s="91"/>
      <c r="BP110" s="91"/>
      <c r="BQ110" s="91"/>
      <c r="BR110" s="91"/>
      <c r="BS110" s="91"/>
      <c r="BT110" s="91"/>
      <c r="BU110" s="91"/>
      <c r="BV110" s="91"/>
      <c r="BW110" s="91"/>
      <c r="BX110" s="91"/>
      <c r="BY110" s="91"/>
      <c r="BZ110" s="91"/>
      <c r="CA110" s="91"/>
      <c r="CB110" s="91"/>
      <c r="CC110" s="91"/>
      <c r="CD110" s="91"/>
      <c r="CE110" s="91"/>
      <c r="CF110" s="91"/>
      <c r="CG110" s="91"/>
      <c r="CH110" s="91"/>
      <c r="CI110" s="91"/>
      <c r="CJ110" s="91"/>
      <c r="CK110" s="91"/>
      <c r="CL110" s="91"/>
      <c r="CM110" s="91"/>
      <c r="CN110" s="91"/>
      <c r="CO110" s="91"/>
      <c r="CP110" s="91"/>
      <c r="CQ110" s="91"/>
      <c r="CR110" s="91"/>
      <c r="CS110" s="91"/>
      <c r="CT110" s="91"/>
      <c r="CU110" s="91"/>
      <c r="CV110" s="91"/>
      <c r="CW110" s="91"/>
      <c r="CX110" s="91"/>
      <c r="CY110" s="91"/>
      <c r="CZ110" s="91"/>
      <c r="DA110" s="91"/>
      <c r="DB110" s="91"/>
      <c r="DC110" s="91"/>
      <c r="DD110" s="91"/>
      <c r="DE110" s="91"/>
      <c r="DF110" s="91"/>
      <c r="DG110" s="91"/>
      <c r="DH110" s="91"/>
      <c r="DI110" s="91"/>
      <c r="DJ110" s="91"/>
      <c r="DK110" s="91"/>
      <c r="DL110" s="91"/>
      <c r="DM110" s="91"/>
      <c r="DN110" s="91"/>
      <c r="DO110" s="91"/>
      <c r="DP110" s="91"/>
      <c r="DQ110" s="91"/>
      <c r="DR110" s="91"/>
      <c r="DS110" s="91"/>
      <c r="DT110" s="91"/>
      <c r="DU110" s="91"/>
      <c r="DV110" s="91"/>
      <c r="DW110" s="91"/>
      <c r="DX110" s="91"/>
      <c r="DY110" s="91"/>
      <c r="DZ110" s="91"/>
      <c r="EA110" s="91"/>
      <c r="EB110" s="91"/>
      <c r="EC110" s="91"/>
      <c r="ED110" s="91"/>
      <c r="EE110" s="91"/>
      <c r="EF110" s="91"/>
      <c r="EG110" s="91"/>
      <c r="EH110" s="91"/>
      <c r="EI110" s="91"/>
      <c r="EJ110" s="91"/>
      <c r="EK110" s="91"/>
      <c r="EL110" s="91"/>
      <c r="EM110" s="91"/>
      <c r="EN110" s="91"/>
      <c r="EO110" s="91"/>
      <c r="EP110" s="91"/>
      <c r="EQ110" s="91"/>
      <c r="ER110" s="91"/>
      <c r="ES110" s="91"/>
      <c r="ET110" s="91"/>
      <c r="EU110" s="91"/>
      <c r="EV110" s="91"/>
      <c r="EW110" s="91"/>
      <c r="EX110" s="91"/>
      <c r="EY110" s="91"/>
      <c r="EZ110" s="91"/>
      <c r="FA110" s="91"/>
      <c r="FB110" s="91"/>
      <c r="FC110" s="91"/>
      <c r="FD110" s="91"/>
      <c r="FE110" s="91"/>
      <c r="FF110" s="91"/>
      <c r="FG110" s="91"/>
      <c r="FH110" s="91"/>
      <c r="FI110" s="91"/>
      <c r="FJ110" s="91"/>
      <c r="FK110" s="91"/>
      <c r="FL110" s="91"/>
      <c r="FM110" s="91"/>
      <c r="FN110" s="91"/>
      <c r="FO110" s="91"/>
      <c r="FP110" s="91"/>
      <c r="FQ110" s="91"/>
      <c r="FR110" s="91"/>
      <c r="FS110" s="91"/>
      <c r="FT110" s="91"/>
      <c r="FU110" s="91"/>
      <c r="FV110" s="91"/>
      <c r="FW110" s="91"/>
      <c r="FX110" s="91"/>
      <c r="FY110" s="91"/>
      <c r="FZ110" s="91"/>
      <c r="GA110" s="91"/>
      <c r="GB110" s="91"/>
      <c r="GC110" s="91"/>
      <c r="GD110" s="91"/>
      <c r="GE110" s="91"/>
      <c r="GF110" s="91"/>
      <c r="GG110" s="91"/>
      <c r="GH110" s="91"/>
      <c r="GI110" s="91"/>
      <c r="GJ110" s="91"/>
      <c r="GK110" s="91"/>
      <c r="GL110" s="91"/>
      <c r="GM110" s="91"/>
      <c r="GN110" s="91"/>
    </row>
    <row r="111" spans="2:196" x14ac:dyDescent="0.2">
      <c r="U111" s="67"/>
      <c r="AA111" s="90"/>
      <c r="AB111" s="91"/>
      <c r="AC111" s="91"/>
      <c r="AD111" s="91"/>
      <c r="AE111" s="91"/>
      <c r="AF111" s="91"/>
      <c r="AG111" s="91"/>
      <c r="AH111" s="91"/>
      <c r="AI111" s="91"/>
      <c r="AJ111" s="91"/>
      <c r="AK111" s="91"/>
      <c r="AL111" s="91"/>
      <c r="AM111" s="91"/>
      <c r="AN111" s="91"/>
      <c r="AO111" s="91"/>
      <c r="AP111" s="91"/>
      <c r="AQ111" s="91"/>
      <c r="AR111" s="91"/>
      <c r="AS111" s="91"/>
      <c r="AT111" s="91"/>
      <c r="AU111" s="91"/>
      <c r="AV111" s="91"/>
      <c r="AW111" s="91"/>
      <c r="AX111" s="91"/>
      <c r="AY111" s="91"/>
      <c r="AZ111" s="91"/>
      <c r="BA111" s="91"/>
      <c r="BB111" s="91"/>
      <c r="BC111" s="91"/>
      <c r="BD111" s="91"/>
      <c r="BE111" s="91"/>
      <c r="BF111" s="91"/>
      <c r="BG111" s="91"/>
      <c r="BH111" s="91"/>
      <c r="BI111" s="91"/>
      <c r="BJ111" s="91"/>
      <c r="BK111" s="91"/>
      <c r="BL111" s="91"/>
      <c r="BM111" s="91"/>
      <c r="BN111" s="91"/>
      <c r="BO111" s="91"/>
      <c r="BP111" s="91"/>
      <c r="BQ111" s="91"/>
      <c r="BR111" s="91"/>
      <c r="BS111" s="91"/>
      <c r="BT111" s="91"/>
      <c r="BU111" s="91"/>
      <c r="BV111" s="91"/>
      <c r="BW111" s="91"/>
      <c r="BX111" s="91"/>
      <c r="BY111" s="91"/>
      <c r="BZ111" s="91"/>
      <c r="CA111" s="91"/>
      <c r="CB111" s="91"/>
      <c r="CC111" s="91"/>
      <c r="CD111" s="91"/>
      <c r="CE111" s="91"/>
      <c r="CF111" s="91"/>
      <c r="CG111" s="91"/>
      <c r="CH111" s="91"/>
      <c r="CI111" s="91"/>
      <c r="CJ111" s="91"/>
      <c r="CK111" s="91"/>
      <c r="CL111" s="91"/>
      <c r="CM111" s="91"/>
      <c r="CN111" s="91"/>
      <c r="CO111" s="91"/>
      <c r="CP111" s="91"/>
      <c r="CQ111" s="91"/>
      <c r="CR111" s="91"/>
      <c r="CS111" s="91"/>
      <c r="CT111" s="91"/>
      <c r="CU111" s="91"/>
      <c r="CV111" s="91"/>
      <c r="CW111" s="91"/>
      <c r="CX111" s="91"/>
      <c r="CY111" s="91"/>
      <c r="CZ111" s="91"/>
      <c r="DA111" s="91"/>
      <c r="DB111" s="91"/>
      <c r="DC111" s="91"/>
      <c r="DD111" s="91"/>
      <c r="DE111" s="91"/>
      <c r="DF111" s="91"/>
      <c r="DG111" s="91"/>
      <c r="DH111" s="91"/>
      <c r="DI111" s="91"/>
      <c r="DJ111" s="91"/>
      <c r="DK111" s="91"/>
      <c r="DL111" s="91"/>
      <c r="DM111" s="91"/>
      <c r="DN111" s="91"/>
      <c r="DO111" s="91"/>
      <c r="DP111" s="91"/>
      <c r="DQ111" s="91"/>
      <c r="DR111" s="91"/>
      <c r="DS111" s="91"/>
      <c r="DT111" s="91"/>
      <c r="DU111" s="91"/>
      <c r="DV111" s="91"/>
      <c r="DW111" s="91"/>
      <c r="DX111" s="91"/>
      <c r="DY111" s="91"/>
      <c r="DZ111" s="91"/>
      <c r="EA111" s="91"/>
      <c r="EB111" s="91"/>
      <c r="EC111" s="91"/>
      <c r="ED111" s="91"/>
      <c r="EE111" s="91"/>
      <c r="EF111" s="91"/>
      <c r="EG111" s="91"/>
      <c r="EH111" s="91"/>
      <c r="EI111" s="91"/>
      <c r="EJ111" s="91"/>
      <c r="EK111" s="91"/>
      <c r="EL111" s="91"/>
      <c r="EM111" s="91"/>
      <c r="EN111" s="91"/>
      <c r="EO111" s="91"/>
      <c r="EP111" s="91"/>
      <c r="EQ111" s="91"/>
      <c r="ER111" s="91"/>
      <c r="ES111" s="91"/>
      <c r="ET111" s="91"/>
      <c r="EU111" s="91"/>
      <c r="EV111" s="91"/>
      <c r="EW111" s="91"/>
      <c r="EX111" s="91"/>
      <c r="EY111" s="91"/>
      <c r="EZ111" s="91"/>
      <c r="FA111" s="91"/>
      <c r="FB111" s="91"/>
      <c r="FC111" s="91"/>
      <c r="FD111" s="91"/>
      <c r="FE111" s="91"/>
      <c r="FF111" s="91"/>
      <c r="FG111" s="91"/>
      <c r="FH111" s="91"/>
      <c r="FI111" s="91"/>
      <c r="FJ111" s="91"/>
      <c r="FK111" s="91"/>
      <c r="FL111" s="91"/>
      <c r="FM111" s="91"/>
      <c r="FN111" s="91"/>
      <c r="FO111" s="91"/>
      <c r="FP111" s="91"/>
      <c r="FQ111" s="91"/>
      <c r="FR111" s="91"/>
      <c r="FS111" s="91"/>
      <c r="FT111" s="91"/>
      <c r="FU111" s="91"/>
      <c r="FV111" s="91"/>
      <c r="FW111" s="91"/>
      <c r="FX111" s="91"/>
      <c r="FY111" s="91"/>
      <c r="FZ111" s="91"/>
      <c r="GA111" s="91"/>
      <c r="GB111" s="91"/>
      <c r="GC111" s="91"/>
      <c r="GD111" s="91"/>
      <c r="GE111" s="91"/>
      <c r="GF111" s="91"/>
      <c r="GG111" s="91"/>
      <c r="GH111" s="91"/>
      <c r="GI111" s="91"/>
      <c r="GJ111" s="91"/>
      <c r="GK111" s="91"/>
      <c r="GL111" s="91"/>
      <c r="GM111" s="91"/>
      <c r="GN111" s="91"/>
    </row>
    <row r="113" spans="21:196" x14ac:dyDescent="0.2">
      <c r="U113" s="67"/>
      <c r="AA113" s="90"/>
      <c r="AB113" s="91"/>
      <c r="AC113" s="91"/>
      <c r="AD113" s="91"/>
      <c r="AE113" s="91"/>
      <c r="AF113" s="91"/>
      <c r="AG113" s="91"/>
      <c r="AH113" s="91"/>
      <c r="AI113" s="91"/>
      <c r="AJ113" s="91"/>
      <c r="AK113" s="91"/>
      <c r="AL113" s="91"/>
      <c r="AM113" s="91"/>
      <c r="AN113" s="91"/>
      <c r="AO113" s="91"/>
      <c r="AP113" s="91"/>
      <c r="AQ113" s="91"/>
      <c r="AR113" s="91"/>
      <c r="AS113" s="91"/>
      <c r="AT113" s="91"/>
      <c r="AU113" s="91"/>
      <c r="AV113" s="91"/>
      <c r="AW113" s="91"/>
      <c r="AX113" s="91"/>
      <c r="AY113" s="91"/>
      <c r="AZ113" s="91"/>
      <c r="BA113" s="91"/>
      <c r="BB113" s="91"/>
      <c r="BC113" s="91"/>
      <c r="BD113" s="91"/>
      <c r="BE113" s="91"/>
      <c r="BF113" s="91"/>
      <c r="BG113" s="91"/>
      <c r="BH113" s="91"/>
      <c r="BI113" s="91"/>
      <c r="BJ113" s="91"/>
      <c r="BK113" s="91"/>
      <c r="BL113" s="91"/>
      <c r="BM113" s="91"/>
      <c r="BN113" s="91"/>
      <c r="BO113" s="91"/>
      <c r="BP113" s="91"/>
      <c r="BQ113" s="91"/>
      <c r="BR113" s="91"/>
      <c r="BS113" s="91"/>
      <c r="BT113" s="91"/>
      <c r="BU113" s="91"/>
      <c r="BV113" s="91"/>
      <c r="BW113" s="91"/>
      <c r="BX113" s="91"/>
      <c r="BY113" s="91"/>
      <c r="BZ113" s="91"/>
      <c r="CA113" s="91"/>
      <c r="CB113" s="91"/>
      <c r="CC113" s="91"/>
      <c r="CD113" s="91"/>
      <c r="CE113" s="91"/>
      <c r="CF113" s="91"/>
      <c r="CG113" s="91"/>
      <c r="CH113" s="91"/>
      <c r="CI113" s="91"/>
      <c r="CJ113" s="91"/>
      <c r="CK113" s="91"/>
      <c r="CL113" s="91"/>
      <c r="CM113" s="91"/>
      <c r="CN113" s="91"/>
      <c r="CO113" s="91"/>
      <c r="CP113" s="91"/>
      <c r="CQ113" s="91"/>
      <c r="CR113" s="91"/>
      <c r="CS113" s="91"/>
      <c r="CT113" s="91"/>
      <c r="CU113" s="91"/>
      <c r="CV113" s="91"/>
      <c r="CW113" s="91"/>
      <c r="CX113" s="91"/>
      <c r="CY113" s="91"/>
      <c r="CZ113" s="91"/>
      <c r="DA113" s="91"/>
      <c r="DB113" s="91"/>
      <c r="DC113" s="91"/>
      <c r="DD113" s="91"/>
      <c r="DE113" s="91"/>
      <c r="DF113" s="91"/>
      <c r="DG113" s="91"/>
      <c r="DH113" s="91"/>
      <c r="DI113" s="91"/>
      <c r="DJ113" s="91"/>
      <c r="DK113" s="91"/>
      <c r="DL113" s="91"/>
      <c r="DM113" s="91"/>
      <c r="DN113" s="91"/>
      <c r="DO113" s="91"/>
      <c r="DP113" s="91"/>
      <c r="DQ113" s="91"/>
      <c r="DR113" s="91"/>
      <c r="DS113" s="91"/>
      <c r="DT113" s="91"/>
      <c r="DU113" s="91"/>
      <c r="DV113" s="91"/>
      <c r="DW113" s="91"/>
      <c r="DX113" s="91"/>
      <c r="DY113" s="91"/>
      <c r="DZ113" s="91"/>
      <c r="EA113" s="91"/>
      <c r="EB113" s="91"/>
      <c r="EC113" s="91"/>
      <c r="ED113" s="91"/>
      <c r="EE113" s="91"/>
      <c r="EF113" s="91"/>
      <c r="EG113" s="91"/>
      <c r="EH113" s="91"/>
      <c r="EI113" s="91"/>
      <c r="EJ113" s="91"/>
      <c r="EK113" s="91"/>
      <c r="EL113" s="91"/>
      <c r="EM113" s="91"/>
      <c r="EN113" s="91"/>
      <c r="EO113" s="91"/>
      <c r="EP113" s="91"/>
      <c r="EQ113" s="91"/>
      <c r="ER113" s="91"/>
      <c r="ES113" s="91"/>
      <c r="ET113" s="91"/>
      <c r="EU113" s="91"/>
      <c r="EV113" s="91"/>
      <c r="EW113" s="91"/>
      <c r="EX113" s="91"/>
      <c r="EY113" s="91"/>
      <c r="EZ113" s="91"/>
      <c r="FA113" s="91"/>
      <c r="FB113" s="91"/>
      <c r="FC113" s="91"/>
      <c r="FD113" s="91"/>
      <c r="FE113" s="91"/>
      <c r="FF113" s="91"/>
      <c r="FG113" s="91"/>
      <c r="FH113" s="91"/>
      <c r="FI113" s="91"/>
      <c r="FJ113" s="91"/>
      <c r="FK113" s="91"/>
      <c r="FL113" s="91"/>
      <c r="FM113" s="91"/>
      <c r="FN113" s="91"/>
      <c r="FO113" s="91"/>
      <c r="FP113" s="91"/>
      <c r="FQ113" s="91"/>
      <c r="FR113" s="91"/>
      <c r="FS113" s="91"/>
      <c r="FT113" s="91"/>
      <c r="FU113" s="91"/>
      <c r="FV113" s="91"/>
      <c r="FW113" s="91"/>
      <c r="FX113" s="91"/>
      <c r="FY113" s="91"/>
      <c r="FZ113" s="91"/>
      <c r="GA113" s="91"/>
      <c r="GB113" s="91"/>
      <c r="GC113" s="91"/>
      <c r="GD113" s="91"/>
      <c r="GE113" s="91"/>
      <c r="GF113" s="91"/>
      <c r="GG113" s="91"/>
      <c r="GH113" s="91"/>
      <c r="GI113" s="91"/>
      <c r="GJ113" s="91"/>
      <c r="GK113" s="91"/>
      <c r="GL113" s="91"/>
      <c r="GM113" s="91"/>
      <c r="GN113" s="91"/>
    </row>
    <row r="114" spans="21:196" x14ac:dyDescent="0.2">
      <c r="U114" s="67"/>
      <c r="AA114" s="90"/>
      <c r="AB114" s="91"/>
      <c r="AC114" s="91"/>
      <c r="AD114" s="91"/>
      <c r="AE114" s="91"/>
      <c r="AF114" s="91"/>
      <c r="AG114" s="91"/>
      <c r="AH114" s="91"/>
      <c r="AI114" s="91"/>
      <c r="AJ114" s="91"/>
      <c r="AK114" s="91"/>
      <c r="AL114" s="91"/>
      <c r="AM114" s="91"/>
      <c r="AN114" s="91"/>
      <c r="AO114" s="91"/>
      <c r="AP114" s="91"/>
      <c r="AQ114" s="91"/>
      <c r="AR114" s="91"/>
      <c r="AS114" s="91"/>
      <c r="AT114" s="91"/>
      <c r="AU114" s="91"/>
      <c r="AV114" s="91"/>
      <c r="AW114" s="91"/>
      <c r="AX114" s="91"/>
      <c r="AY114" s="91"/>
      <c r="AZ114" s="91"/>
      <c r="BA114" s="91"/>
      <c r="BB114" s="91"/>
      <c r="BC114" s="91"/>
      <c r="BD114" s="91"/>
      <c r="BE114" s="91"/>
      <c r="BF114" s="91"/>
      <c r="BG114" s="91"/>
      <c r="BH114" s="91"/>
      <c r="BI114" s="91"/>
      <c r="BJ114" s="91"/>
      <c r="BK114" s="91"/>
      <c r="BL114" s="91"/>
      <c r="BM114" s="91"/>
      <c r="BN114" s="91"/>
      <c r="BO114" s="91"/>
      <c r="BP114" s="91"/>
      <c r="BQ114" s="91"/>
      <c r="BR114" s="91"/>
      <c r="BS114" s="91"/>
      <c r="BT114" s="91"/>
      <c r="BU114" s="91"/>
      <c r="BV114" s="91"/>
      <c r="BW114" s="91"/>
      <c r="BX114" s="91"/>
      <c r="BY114" s="91"/>
      <c r="BZ114" s="91"/>
      <c r="CA114" s="91"/>
      <c r="CB114" s="91"/>
      <c r="CC114" s="91"/>
      <c r="CD114" s="91"/>
      <c r="CE114" s="91"/>
      <c r="CF114" s="91"/>
      <c r="CG114" s="91"/>
      <c r="CH114" s="91"/>
      <c r="CI114" s="91"/>
      <c r="CJ114" s="91"/>
      <c r="CK114" s="91"/>
      <c r="CL114" s="91"/>
      <c r="CM114" s="91"/>
      <c r="CN114" s="91"/>
      <c r="CO114" s="91"/>
      <c r="CP114" s="91"/>
      <c r="CQ114" s="91"/>
      <c r="CR114" s="91"/>
      <c r="CS114" s="91"/>
      <c r="CT114" s="91"/>
      <c r="CU114" s="91"/>
      <c r="CV114" s="91"/>
      <c r="CW114" s="91"/>
      <c r="CX114" s="91"/>
      <c r="CY114" s="91"/>
      <c r="CZ114" s="91"/>
      <c r="DA114" s="91"/>
      <c r="DB114" s="91"/>
      <c r="DC114" s="91"/>
      <c r="DD114" s="91"/>
      <c r="DE114" s="91"/>
      <c r="DF114" s="91"/>
      <c r="DG114" s="91"/>
      <c r="DH114" s="91"/>
      <c r="DI114" s="91"/>
      <c r="DJ114" s="91"/>
      <c r="DK114" s="91"/>
      <c r="DL114" s="91"/>
      <c r="DM114" s="91"/>
      <c r="DN114" s="91"/>
      <c r="DO114" s="91"/>
      <c r="DP114" s="91"/>
      <c r="DQ114" s="91"/>
      <c r="DR114" s="91"/>
      <c r="DS114" s="91"/>
      <c r="DT114" s="91"/>
      <c r="DU114" s="91"/>
      <c r="DV114" s="91"/>
      <c r="DW114" s="91"/>
      <c r="DX114" s="91"/>
      <c r="DY114" s="91"/>
      <c r="DZ114" s="91"/>
      <c r="EA114" s="91"/>
      <c r="EB114" s="91"/>
      <c r="EC114" s="91"/>
      <c r="ED114" s="91"/>
      <c r="EE114" s="91"/>
      <c r="EF114" s="91"/>
      <c r="EG114" s="91"/>
      <c r="EH114" s="91"/>
      <c r="EI114" s="91"/>
      <c r="EJ114" s="91"/>
      <c r="EK114" s="91"/>
      <c r="EL114" s="91"/>
      <c r="EM114" s="91"/>
      <c r="EN114" s="91"/>
      <c r="EO114" s="91"/>
      <c r="EP114" s="91"/>
      <c r="EQ114" s="91"/>
      <c r="ER114" s="91"/>
      <c r="ES114" s="91"/>
      <c r="ET114" s="91"/>
      <c r="EU114" s="91"/>
      <c r="EV114" s="91"/>
      <c r="EW114" s="91"/>
      <c r="EX114" s="91"/>
      <c r="EY114" s="91"/>
      <c r="EZ114" s="91"/>
      <c r="FA114" s="91"/>
      <c r="FB114" s="91"/>
      <c r="FC114" s="91"/>
      <c r="FD114" s="91"/>
      <c r="FE114" s="91"/>
      <c r="FF114" s="91"/>
      <c r="FG114" s="91"/>
      <c r="FH114" s="91"/>
      <c r="FI114" s="91"/>
      <c r="FJ114" s="91"/>
      <c r="FK114" s="91"/>
      <c r="FL114" s="91"/>
      <c r="FM114" s="91"/>
      <c r="FN114" s="91"/>
      <c r="FO114" s="91"/>
      <c r="FP114" s="91"/>
      <c r="FQ114" s="91"/>
      <c r="FR114" s="91"/>
      <c r="FS114" s="91"/>
      <c r="FT114" s="91"/>
      <c r="FU114" s="91"/>
      <c r="FV114" s="91"/>
      <c r="FW114" s="91"/>
      <c r="FX114" s="91"/>
      <c r="FY114" s="91"/>
      <c r="FZ114" s="91"/>
      <c r="GA114" s="91"/>
      <c r="GB114" s="91"/>
      <c r="GC114" s="91"/>
      <c r="GD114" s="91"/>
      <c r="GE114" s="91"/>
      <c r="GF114" s="91"/>
      <c r="GG114" s="91"/>
      <c r="GH114" s="91"/>
      <c r="GI114" s="91"/>
      <c r="GJ114" s="91"/>
      <c r="GK114" s="91"/>
      <c r="GL114" s="91"/>
      <c r="GM114" s="91"/>
      <c r="GN114" s="91"/>
    </row>
    <row r="115" spans="21:196" x14ac:dyDescent="0.2">
      <c r="U115" s="67"/>
    </row>
    <row r="116" spans="21:196" x14ac:dyDescent="0.2">
      <c r="U116" s="67"/>
    </row>
    <row r="117" spans="21:196" x14ac:dyDescent="0.2">
      <c r="U117" s="67"/>
    </row>
    <row r="118" spans="21:196" x14ac:dyDescent="0.2">
      <c r="U118" s="67"/>
    </row>
    <row r="119" spans="21:196" x14ac:dyDescent="0.2">
      <c r="U119" s="67"/>
    </row>
    <row r="120" spans="21:196" x14ac:dyDescent="0.2">
      <c r="U120" s="67"/>
    </row>
    <row r="121" spans="21:196" x14ac:dyDescent="0.2">
      <c r="U121" s="67"/>
    </row>
    <row r="122" spans="21:196" x14ac:dyDescent="0.2">
      <c r="U122" s="67"/>
    </row>
    <row r="123" spans="21:196" x14ac:dyDescent="0.2">
      <c r="U123" s="67"/>
    </row>
    <row r="124" spans="21:196" x14ac:dyDescent="0.2">
      <c r="U124" s="67"/>
    </row>
    <row r="125" spans="21:196" x14ac:dyDescent="0.2">
      <c r="U125" s="67"/>
    </row>
    <row r="126" spans="21:196" x14ac:dyDescent="0.2">
      <c r="U126" s="67"/>
    </row>
    <row r="127" spans="21:196" x14ac:dyDescent="0.2">
      <c r="U127" s="67"/>
    </row>
    <row r="128" spans="21:196" x14ac:dyDescent="0.2">
      <c r="U128" s="67"/>
    </row>
    <row r="129" spans="21:21" x14ac:dyDescent="0.2">
      <c r="U129" s="67"/>
    </row>
    <row r="130" spans="21:21" x14ac:dyDescent="0.2">
      <c r="U130" s="67"/>
    </row>
    <row r="131" spans="21:21" x14ac:dyDescent="0.2">
      <c r="U131" s="67"/>
    </row>
    <row r="132" spans="21:21" x14ac:dyDescent="0.2">
      <c r="U132" s="67"/>
    </row>
    <row r="133" spans="21:21" x14ac:dyDescent="0.2">
      <c r="U133" s="67"/>
    </row>
    <row r="134" spans="21:21" x14ac:dyDescent="0.2">
      <c r="U134" s="67"/>
    </row>
    <row r="135" spans="21:21" x14ac:dyDescent="0.2">
      <c r="U135" s="67"/>
    </row>
    <row r="136" spans="21:21" x14ac:dyDescent="0.2">
      <c r="U136" s="67"/>
    </row>
    <row r="137" spans="21:21" x14ac:dyDescent="0.2">
      <c r="U137" s="67"/>
    </row>
    <row r="138" spans="21:21" x14ac:dyDescent="0.2">
      <c r="U138" s="67"/>
    </row>
    <row r="139" spans="21:21" x14ac:dyDescent="0.2">
      <c r="U139" s="67"/>
    </row>
    <row r="140" spans="21:21" x14ac:dyDescent="0.2">
      <c r="U140" s="67"/>
    </row>
    <row r="141" spans="21:21" x14ac:dyDescent="0.2">
      <c r="U141" s="67"/>
    </row>
    <row r="142" spans="21:21" x14ac:dyDescent="0.2">
      <c r="U142" s="67"/>
    </row>
    <row r="143" spans="21:21" x14ac:dyDescent="0.2">
      <c r="U143" s="67"/>
    </row>
    <row r="144" spans="21:21" x14ac:dyDescent="0.2">
      <c r="U144" s="67"/>
    </row>
    <row r="145" spans="21:21" x14ac:dyDescent="0.2">
      <c r="U145" s="67"/>
    </row>
    <row r="146" spans="21:21" x14ac:dyDescent="0.2">
      <c r="U146" s="67"/>
    </row>
    <row r="147" spans="21:21" x14ac:dyDescent="0.2">
      <c r="U147" s="67"/>
    </row>
    <row r="148" spans="21:21" x14ac:dyDescent="0.2">
      <c r="U148" s="67"/>
    </row>
    <row r="149" spans="21:21" x14ac:dyDescent="0.2">
      <c r="U149" s="67"/>
    </row>
    <row r="150" spans="21:21" x14ac:dyDescent="0.2">
      <c r="U150" s="67"/>
    </row>
    <row r="151" spans="21:21" x14ac:dyDescent="0.2">
      <c r="U151" s="67"/>
    </row>
    <row r="152" spans="21:21" x14ac:dyDescent="0.2">
      <c r="U152" s="67"/>
    </row>
    <row r="153" spans="21:21" x14ac:dyDescent="0.2">
      <c r="U153" s="67"/>
    </row>
    <row r="154" spans="21:21" x14ac:dyDescent="0.2">
      <c r="U154" s="67"/>
    </row>
    <row r="155" spans="21:21" x14ac:dyDescent="0.2">
      <c r="U155" s="67"/>
    </row>
    <row r="156" spans="21:21" x14ac:dyDescent="0.2">
      <c r="U156" s="67"/>
    </row>
    <row r="157" spans="21:21" x14ac:dyDescent="0.2">
      <c r="U157" s="67"/>
    </row>
    <row r="158" spans="21:21" x14ac:dyDescent="0.2">
      <c r="U158" s="67"/>
    </row>
    <row r="159" spans="21:21" x14ac:dyDescent="0.2">
      <c r="U159" s="67"/>
    </row>
    <row r="160" spans="21:21" x14ac:dyDescent="0.2">
      <c r="U160" s="67"/>
    </row>
    <row r="161" spans="21:21" x14ac:dyDescent="0.2">
      <c r="U161" s="67"/>
    </row>
    <row r="162" spans="21:21" x14ac:dyDescent="0.2">
      <c r="U162" s="67"/>
    </row>
    <row r="163" spans="21:21" x14ac:dyDescent="0.2">
      <c r="U163" s="67"/>
    </row>
    <row r="164" spans="21:21" x14ac:dyDescent="0.2">
      <c r="U164" s="67"/>
    </row>
    <row r="165" spans="21:21" x14ac:dyDescent="0.2">
      <c r="U165" s="67"/>
    </row>
    <row r="166" spans="21:21" x14ac:dyDescent="0.2">
      <c r="U166" s="67"/>
    </row>
    <row r="167" spans="21:21" x14ac:dyDescent="0.2">
      <c r="U167" s="67"/>
    </row>
    <row r="168" spans="21:21" x14ac:dyDescent="0.2">
      <c r="U168" s="67"/>
    </row>
    <row r="169" spans="21:21" x14ac:dyDescent="0.2">
      <c r="U169" s="67"/>
    </row>
    <row r="170" spans="21:21" x14ac:dyDescent="0.2">
      <c r="U170" s="67"/>
    </row>
    <row r="171" spans="21:21" x14ac:dyDescent="0.2">
      <c r="U171" s="67"/>
    </row>
    <row r="172" spans="21:21" x14ac:dyDescent="0.2">
      <c r="U172" s="67"/>
    </row>
    <row r="173" spans="21:21" x14ac:dyDescent="0.2">
      <c r="U173" s="67"/>
    </row>
    <row r="174" spans="21:21" x14ac:dyDescent="0.2">
      <c r="U174" s="67"/>
    </row>
    <row r="175" spans="21:21" x14ac:dyDescent="0.2">
      <c r="U175" s="67"/>
    </row>
    <row r="176" spans="21:21" x14ac:dyDescent="0.2">
      <c r="U176" s="67"/>
    </row>
    <row r="177" spans="21:21" x14ac:dyDescent="0.2">
      <c r="U177" s="67"/>
    </row>
    <row r="178" spans="21:21" x14ac:dyDescent="0.2">
      <c r="U178" s="67"/>
    </row>
    <row r="179" spans="21:21" x14ac:dyDescent="0.2">
      <c r="U179" s="67"/>
    </row>
    <row r="180" spans="21:21" x14ac:dyDescent="0.2">
      <c r="U180" s="67"/>
    </row>
    <row r="181" spans="21:21" x14ac:dyDescent="0.2">
      <c r="U181" s="67"/>
    </row>
    <row r="182" spans="21:21" x14ac:dyDescent="0.2">
      <c r="U182" s="67"/>
    </row>
    <row r="183" spans="21:21" x14ac:dyDescent="0.2">
      <c r="U183" s="67"/>
    </row>
    <row r="184" spans="21:21" x14ac:dyDescent="0.2">
      <c r="U184" s="67"/>
    </row>
    <row r="185" spans="21:21" x14ac:dyDescent="0.2">
      <c r="U185" s="67"/>
    </row>
    <row r="186" spans="21:21" x14ac:dyDescent="0.2">
      <c r="U186" s="67"/>
    </row>
    <row r="187" spans="21:21" x14ac:dyDescent="0.2">
      <c r="U187" s="67"/>
    </row>
    <row r="188" spans="21:21" x14ac:dyDescent="0.2">
      <c r="U188" s="67"/>
    </row>
    <row r="189" spans="21:21" x14ac:dyDescent="0.2">
      <c r="U189" s="67"/>
    </row>
    <row r="190" spans="21:21" x14ac:dyDescent="0.2">
      <c r="U190" s="67"/>
    </row>
    <row r="191" spans="21:21" x14ac:dyDescent="0.2">
      <c r="U191" s="67"/>
    </row>
    <row r="192" spans="21:21" x14ac:dyDescent="0.2">
      <c r="U192" s="67"/>
    </row>
    <row r="193" spans="21:21" x14ac:dyDescent="0.2">
      <c r="U193" s="67"/>
    </row>
    <row r="194" spans="21:21" x14ac:dyDescent="0.2">
      <c r="U194" s="67"/>
    </row>
    <row r="195" spans="21:21" x14ac:dyDescent="0.2">
      <c r="U195" s="67"/>
    </row>
    <row r="196" spans="21:21" x14ac:dyDescent="0.2">
      <c r="U196" s="67"/>
    </row>
    <row r="197" spans="21:21" x14ac:dyDescent="0.2">
      <c r="U197" s="67"/>
    </row>
    <row r="198" spans="21:21" x14ac:dyDescent="0.2">
      <c r="U198" s="67"/>
    </row>
    <row r="199" spans="21:21" x14ac:dyDescent="0.2">
      <c r="U199" s="67"/>
    </row>
    <row r="200" spans="21:21" x14ac:dyDescent="0.2">
      <c r="U200" s="67"/>
    </row>
    <row r="201" spans="21:21" x14ac:dyDescent="0.2">
      <c r="U201" s="67"/>
    </row>
    <row r="202" spans="21:21" x14ac:dyDescent="0.2">
      <c r="U202" s="67"/>
    </row>
    <row r="203" spans="21:21" x14ac:dyDescent="0.2">
      <c r="U203" s="67"/>
    </row>
    <row r="204" spans="21:21" x14ac:dyDescent="0.2">
      <c r="U204" s="67"/>
    </row>
    <row r="205" spans="21:21" x14ac:dyDescent="0.2">
      <c r="U205" s="67"/>
    </row>
    <row r="206" spans="21:21" x14ac:dyDescent="0.2">
      <c r="U206" s="67"/>
    </row>
    <row r="207" spans="21:21" x14ac:dyDescent="0.2">
      <c r="U207" s="67"/>
    </row>
    <row r="208" spans="21:21" x14ac:dyDescent="0.2">
      <c r="U208" s="67"/>
    </row>
    <row r="209" spans="21:21" x14ac:dyDescent="0.2">
      <c r="U209" s="67"/>
    </row>
    <row r="210" spans="21:21" x14ac:dyDescent="0.2">
      <c r="U210" s="67"/>
    </row>
    <row r="211" spans="21:21" x14ac:dyDescent="0.2">
      <c r="U211" s="67"/>
    </row>
    <row r="212" spans="21:21" x14ac:dyDescent="0.2">
      <c r="U212" s="67"/>
    </row>
    <row r="213" spans="21:21" x14ac:dyDescent="0.2">
      <c r="U213" s="67"/>
    </row>
    <row r="214" spans="21:21" x14ac:dyDescent="0.2">
      <c r="U214" s="67"/>
    </row>
    <row r="215" spans="21:21" x14ac:dyDescent="0.2">
      <c r="U215" s="67"/>
    </row>
    <row r="216" spans="21:21" x14ac:dyDescent="0.2">
      <c r="U216" s="67"/>
    </row>
    <row r="217" spans="21:21" x14ac:dyDescent="0.2">
      <c r="U217" s="67"/>
    </row>
    <row r="218" spans="21:21" x14ac:dyDescent="0.2">
      <c r="U218" s="67"/>
    </row>
    <row r="219" spans="21:21" x14ac:dyDescent="0.2">
      <c r="U219" s="67"/>
    </row>
    <row r="220" spans="21:21" x14ac:dyDescent="0.2">
      <c r="U220" s="67"/>
    </row>
    <row r="221" spans="21:21" x14ac:dyDescent="0.2">
      <c r="U221" s="67"/>
    </row>
    <row r="222" spans="21:21" x14ac:dyDescent="0.2">
      <c r="U222" s="67"/>
    </row>
    <row r="223" spans="21:21" x14ac:dyDescent="0.2">
      <c r="U223" s="67"/>
    </row>
    <row r="224" spans="21:21" x14ac:dyDescent="0.2">
      <c r="U224" s="67"/>
    </row>
    <row r="225" spans="21:21" x14ac:dyDescent="0.2">
      <c r="U225" s="67"/>
    </row>
    <row r="226" spans="21:21" x14ac:dyDescent="0.2">
      <c r="U226" s="67"/>
    </row>
    <row r="227" spans="21:21" x14ac:dyDescent="0.2">
      <c r="U227" s="67"/>
    </row>
    <row r="228" spans="21:21" x14ac:dyDescent="0.2">
      <c r="U228" s="67"/>
    </row>
    <row r="229" spans="21:21" x14ac:dyDescent="0.2">
      <c r="U229" s="67"/>
    </row>
    <row r="230" spans="21:21" x14ac:dyDescent="0.2">
      <c r="U230" s="67"/>
    </row>
    <row r="231" spans="21:21" x14ac:dyDescent="0.2">
      <c r="U231" s="67"/>
    </row>
    <row r="232" spans="21:21" x14ac:dyDescent="0.2">
      <c r="U232" s="67"/>
    </row>
    <row r="233" spans="21:21" x14ac:dyDescent="0.2">
      <c r="U233" s="67"/>
    </row>
    <row r="234" spans="21:21" x14ac:dyDescent="0.2">
      <c r="U234" s="67"/>
    </row>
    <row r="235" spans="21:21" x14ac:dyDescent="0.2">
      <c r="U235" s="67"/>
    </row>
    <row r="236" spans="21:21" x14ac:dyDescent="0.2">
      <c r="U236" s="67"/>
    </row>
    <row r="237" spans="21:21" x14ac:dyDescent="0.2">
      <c r="U237" s="67"/>
    </row>
    <row r="238" spans="21:21" x14ac:dyDescent="0.2">
      <c r="U238" s="67"/>
    </row>
    <row r="239" spans="21:21" x14ac:dyDescent="0.2">
      <c r="U239" s="67"/>
    </row>
    <row r="240" spans="21:21" x14ac:dyDescent="0.2">
      <c r="U240" s="67"/>
    </row>
    <row r="241" spans="21:21" x14ac:dyDescent="0.2">
      <c r="U241" s="67"/>
    </row>
    <row r="242" spans="21:21" x14ac:dyDescent="0.2">
      <c r="U242" s="67"/>
    </row>
    <row r="243" spans="21:21" x14ac:dyDescent="0.2">
      <c r="U243" s="67"/>
    </row>
    <row r="244" spans="21:21" x14ac:dyDescent="0.2">
      <c r="U244" s="67"/>
    </row>
    <row r="245" spans="21:21" x14ac:dyDescent="0.2">
      <c r="U245" s="67"/>
    </row>
    <row r="246" spans="21:21" x14ac:dyDescent="0.2">
      <c r="U246" s="67"/>
    </row>
    <row r="247" spans="21:21" x14ac:dyDescent="0.2">
      <c r="U247" s="67"/>
    </row>
    <row r="248" spans="21:21" x14ac:dyDescent="0.2">
      <c r="U248" s="67"/>
    </row>
    <row r="249" spans="21:21" x14ac:dyDescent="0.2">
      <c r="U249" s="67"/>
    </row>
    <row r="250" spans="21:21" x14ac:dyDescent="0.2">
      <c r="U250" s="67"/>
    </row>
    <row r="251" spans="21:21" x14ac:dyDescent="0.2">
      <c r="U251" s="67"/>
    </row>
    <row r="252" spans="21:21" x14ac:dyDescent="0.2">
      <c r="U252" s="67"/>
    </row>
    <row r="253" spans="21:21" x14ac:dyDescent="0.2">
      <c r="U253" s="67"/>
    </row>
    <row r="254" spans="21:21" x14ac:dyDescent="0.2">
      <c r="U254" s="67"/>
    </row>
    <row r="255" spans="21:21" x14ac:dyDescent="0.2">
      <c r="U255" s="67"/>
    </row>
    <row r="256" spans="21:21" x14ac:dyDescent="0.2">
      <c r="U256" s="67"/>
    </row>
    <row r="257" spans="21:21" x14ac:dyDescent="0.2">
      <c r="U257" s="67"/>
    </row>
    <row r="258" spans="21:21" x14ac:dyDescent="0.2">
      <c r="U258" s="67"/>
    </row>
    <row r="259" spans="21:21" x14ac:dyDescent="0.2">
      <c r="U259" s="67"/>
    </row>
    <row r="260" spans="21:21" x14ac:dyDescent="0.2">
      <c r="U260" s="67"/>
    </row>
    <row r="261" spans="21:21" x14ac:dyDescent="0.2">
      <c r="U261" s="67"/>
    </row>
    <row r="262" spans="21:21" x14ac:dyDescent="0.2">
      <c r="U262" s="67"/>
    </row>
    <row r="263" spans="21:21" x14ac:dyDescent="0.2">
      <c r="U263" s="67"/>
    </row>
    <row r="264" spans="21:21" x14ac:dyDescent="0.2">
      <c r="U264" s="67"/>
    </row>
    <row r="265" spans="21:21" x14ac:dyDescent="0.2">
      <c r="U265" s="67"/>
    </row>
    <row r="266" spans="21:21" x14ac:dyDescent="0.2">
      <c r="U266" s="67"/>
    </row>
    <row r="267" spans="21:21" x14ac:dyDescent="0.2">
      <c r="U267" s="67"/>
    </row>
    <row r="268" spans="21:21" x14ac:dyDescent="0.2">
      <c r="U268" s="67"/>
    </row>
    <row r="269" spans="21:21" x14ac:dyDescent="0.2">
      <c r="U269" s="67"/>
    </row>
    <row r="270" spans="21:21" x14ac:dyDescent="0.2">
      <c r="U270" s="67"/>
    </row>
    <row r="271" spans="21:21" x14ac:dyDescent="0.2">
      <c r="U271" s="67"/>
    </row>
    <row r="272" spans="21:21" x14ac:dyDescent="0.2">
      <c r="U272" s="67"/>
    </row>
    <row r="273" spans="21:21" x14ac:dyDescent="0.2">
      <c r="U273" s="67"/>
    </row>
    <row r="274" spans="21:21" x14ac:dyDescent="0.2">
      <c r="U274" s="67"/>
    </row>
    <row r="275" spans="21:21" x14ac:dyDescent="0.2">
      <c r="U275" s="67"/>
    </row>
    <row r="276" spans="21:21" x14ac:dyDescent="0.2">
      <c r="U276" s="67"/>
    </row>
    <row r="277" spans="21:21" x14ac:dyDescent="0.2">
      <c r="U277" s="67"/>
    </row>
    <row r="278" spans="21:21" x14ac:dyDescent="0.2">
      <c r="U278" s="67"/>
    </row>
    <row r="279" spans="21:21" x14ac:dyDescent="0.2">
      <c r="U279" s="67"/>
    </row>
    <row r="280" spans="21:21" x14ac:dyDescent="0.2">
      <c r="U280" s="67"/>
    </row>
    <row r="281" spans="21:21" x14ac:dyDescent="0.2">
      <c r="U281" s="67"/>
    </row>
    <row r="282" spans="21:21" x14ac:dyDescent="0.2">
      <c r="U282" s="67"/>
    </row>
    <row r="283" spans="21:21" x14ac:dyDescent="0.2">
      <c r="U283" s="67"/>
    </row>
    <row r="284" spans="21:21" x14ac:dyDescent="0.2">
      <c r="U284" s="67"/>
    </row>
    <row r="285" spans="21:21" x14ac:dyDescent="0.2">
      <c r="U285" s="67"/>
    </row>
    <row r="286" spans="21:21" x14ac:dyDescent="0.2">
      <c r="U286" s="67"/>
    </row>
    <row r="287" spans="21:21" x14ac:dyDescent="0.2">
      <c r="U287" s="67"/>
    </row>
    <row r="288" spans="21:21" x14ac:dyDescent="0.2">
      <c r="U288" s="67"/>
    </row>
    <row r="289" spans="21:21" x14ac:dyDescent="0.2">
      <c r="U289" s="67"/>
    </row>
    <row r="290" spans="21:21" x14ac:dyDescent="0.2">
      <c r="U290" s="67"/>
    </row>
    <row r="291" spans="21:21" x14ac:dyDescent="0.2">
      <c r="U291" s="67"/>
    </row>
    <row r="292" spans="21:21" x14ac:dyDescent="0.2">
      <c r="U292" s="67"/>
    </row>
    <row r="293" spans="21:21" x14ac:dyDescent="0.2">
      <c r="U293" s="67"/>
    </row>
    <row r="294" spans="21:21" x14ac:dyDescent="0.2">
      <c r="U294" s="67"/>
    </row>
    <row r="295" spans="21:21" x14ac:dyDescent="0.2">
      <c r="U295" s="67"/>
    </row>
    <row r="296" spans="21:21" x14ac:dyDescent="0.2">
      <c r="U296" s="67"/>
    </row>
    <row r="297" spans="21:21" x14ac:dyDescent="0.2">
      <c r="U297" s="67"/>
    </row>
    <row r="298" spans="21:21" x14ac:dyDescent="0.2">
      <c r="U298" s="67"/>
    </row>
    <row r="299" spans="21:21" x14ac:dyDescent="0.2">
      <c r="U299" s="67"/>
    </row>
    <row r="300" spans="21:21" x14ac:dyDescent="0.2">
      <c r="U300" s="67"/>
    </row>
    <row r="301" spans="21:21" x14ac:dyDescent="0.2">
      <c r="U301" s="67"/>
    </row>
    <row r="302" spans="21:21" x14ac:dyDescent="0.2">
      <c r="U302" s="67"/>
    </row>
    <row r="303" spans="21:21" x14ac:dyDescent="0.2">
      <c r="U303" s="67"/>
    </row>
    <row r="304" spans="21:21" x14ac:dyDescent="0.2">
      <c r="U304" s="67"/>
    </row>
    <row r="305" spans="21:21" x14ac:dyDescent="0.2">
      <c r="U305" s="67"/>
    </row>
    <row r="306" spans="21:21" x14ac:dyDescent="0.2">
      <c r="U306" s="67"/>
    </row>
    <row r="307" spans="21:21" x14ac:dyDescent="0.2">
      <c r="U307" s="67"/>
    </row>
    <row r="308" spans="21:21" x14ac:dyDescent="0.2">
      <c r="U308" s="67"/>
    </row>
    <row r="309" spans="21:21" x14ac:dyDescent="0.2">
      <c r="U309" s="67"/>
    </row>
    <row r="310" spans="21:21" x14ac:dyDescent="0.2">
      <c r="U310" s="67"/>
    </row>
    <row r="311" spans="21:21" x14ac:dyDescent="0.2">
      <c r="U311" s="67"/>
    </row>
    <row r="312" spans="21:21" x14ac:dyDescent="0.2">
      <c r="U312" s="67"/>
    </row>
    <row r="313" spans="21:21" x14ac:dyDescent="0.2">
      <c r="U313" s="67"/>
    </row>
    <row r="314" spans="21:21" x14ac:dyDescent="0.2">
      <c r="U314" s="67"/>
    </row>
    <row r="315" spans="21:21" x14ac:dyDescent="0.2">
      <c r="U315" s="67"/>
    </row>
    <row r="316" spans="21:21" x14ac:dyDescent="0.2">
      <c r="U316" s="67"/>
    </row>
    <row r="317" spans="21:21" x14ac:dyDescent="0.2">
      <c r="U317" s="67"/>
    </row>
    <row r="318" spans="21:21" x14ac:dyDescent="0.2">
      <c r="U318" s="67"/>
    </row>
    <row r="319" spans="21:21" x14ac:dyDescent="0.2">
      <c r="U319" s="67"/>
    </row>
    <row r="320" spans="21:21" x14ac:dyDescent="0.2">
      <c r="U320" s="67"/>
    </row>
    <row r="321" spans="21:21" x14ac:dyDescent="0.2">
      <c r="U321" s="67"/>
    </row>
    <row r="322" spans="21:21" x14ac:dyDescent="0.2">
      <c r="U322" s="67"/>
    </row>
    <row r="323" spans="21:21" x14ac:dyDescent="0.2">
      <c r="U323" s="67"/>
    </row>
    <row r="324" spans="21:21" x14ac:dyDescent="0.2">
      <c r="U324" s="67"/>
    </row>
    <row r="325" spans="21:21" x14ac:dyDescent="0.2">
      <c r="U325" s="67"/>
    </row>
    <row r="326" spans="21:21" x14ac:dyDescent="0.2">
      <c r="U326" s="67"/>
    </row>
    <row r="327" spans="21:21" x14ac:dyDescent="0.2">
      <c r="U327" s="67"/>
    </row>
    <row r="328" spans="21:21" x14ac:dyDescent="0.2">
      <c r="U328" s="67"/>
    </row>
    <row r="329" spans="21:21" x14ac:dyDescent="0.2">
      <c r="U329" s="67"/>
    </row>
    <row r="330" spans="21:21" x14ac:dyDescent="0.2">
      <c r="U330" s="67"/>
    </row>
    <row r="331" spans="21:21" x14ac:dyDescent="0.2">
      <c r="U331" s="67"/>
    </row>
    <row r="332" spans="21:21" x14ac:dyDescent="0.2">
      <c r="U332" s="67"/>
    </row>
    <row r="333" spans="21:21" x14ac:dyDescent="0.2">
      <c r="U333" s="67"/>
    </row>
    <row r="334" spans="21:21" x14ac:dyDescent="0.2">
      <c r="U334" s="67"/>
    </row>
    <row r="335" spans="21:21" x14ac:dyDescent="0.2">
      <c r="U335" s="67"/>
    </row>
    <row r="336" spans="21:21" x14ac:dyDescent="0.2">
      <c r="U336" s="67"/>
    </row>
    <row r="337" spans="21:21" x14ac:dyDescent="0.2">
      <c r="U337" s="67"/>
    </row>
    <row r="338" spans="21:21" x14ac:dyDescent="0.2">
      <c r="U338" s="67"/>
    </row>
    <row r="339" spans="21:21" x14ac:dyDescent="0.2">
      <c r="U339" s="67"/>
    </row>
    <row r="340" spans="21:21" x14ac:dyDescent="0.2">
      <c r="U340" s="67"/>
    </row>
    <row r="341" spans="21:21" x14ac:dyDescent="0.2">
      <c r="U341" s="67"/>
    </row>
    <row r="342" spans="21:21" x14ac:dyDescent="0.2">
      <c r="U342" s="67"/>
    </row>
    <row r="343" spans="21:21" x14ac:dyDescent="0.2">
      <c r="U343" s="67"/>
    </row>
    <row r="344" spans="21:21" x14ac:dyDescent="0.2">
      <c r="U344" s="67"/>
    </row>
    <row r="345" spans="21:21" x14ac:dyDescent="0.2">
      <c r="U345" s="67"/>
    </row>
    <row r="346" spans="21:21" x14ac:dyDescent="0.2">
      <c r="U346" s="67"/>
    </row>
    <row r="347" spans="21:21" x14ac:dyDescent="0.2">
      <c r="U347" s="67"/>
    </row>
    <row r="348" spans="21:21" x14ac:dyDescent="0.2">
      <c r="U348" s="67"/>
    </row>
    <row r="349" spans="21:21" x14ac:dyDescent="0.2">
      <c r="U349" s="67"/>
    </row>
    <row r="350" spans="21:21" x14ac:dyDescent="0.2">
      <c r="U350" s="67"/>
    </row>
    <row r="351" spans="21:21" x14ac:dyDescent="0.2">
      <c r="U351" s="67"/>
    </row>
    <row r="352" spans="21:21" x14ac:dyDescent="0.2">
      <c r="U352" s="67"/>
    </row>
    <row r="353" spans="21:21" x14ac:dyDescent="0.2">
      <c r="U353" s="67"/>
    </row>
    <row r="354" spans="21:21" x14ac:dyDescent="0.2">
      <c r="U354" s="67"/>
    </row>
    <row r="355" spans="21:21" x14ac:dyDescent="0.2">
      <c r="U355" s="67"/>
    </row>
    <row r="356" spans="21:21" x14ac:dyDescent="0.2">
      <c r="U356" s="67"/>
    </row>
    <row r="357" spans="21:21" x14ac:dyDescent="0.2">
      <c r="U357" s="67"/>
    </row>
    <row r="358" spans="21:21" x14ac:dyDescent="0.2">
      <c r="U358" s="67"/>
    </row>
    <row r="359" spans="21:21" x14ac:dyDescent="0.2">
      <c r="U359" s="67"/>
    </row>
    <row r="360" spans="21:21" x14ac:dyDescent="0.2">
      <c r="U360" s="67"/>
    </row>
    <row r="361" spans="21:21" x14ac:dyDescent="0.2">
      <c r="U361" s="67"/>
    </row>
    <row r="362" spans="21:21" x14ac:dyDescent="0.2">
      <c r="U362" s="67"/>
    </row>
    <row r="363" spans="21:21" x14ac:dyDescent="0.2">
      <c r="U363" s="67"/>
    </row>
    <row r="364" spans="21:21" x14ac:dyDescent="0.2">
      <c r="U364" s="67"/>
    </row>
    <row r="365" spans="21:21" x14ac:dyDescent="0.2">
      <c r="U365" s="67"/>
    </row>
    <row r="366" spans="21:21" x14ac:dyDescent="0.2">
      <c r="U366" s="67"/>
    </row>
    <row r="367" spans="21:21" x14ac:dyDescent="0.2">
      <c r="U367" s="67"/>
    </row>
    <row r="368" spans="21:21" x14ac:dyDescent="0.2">
      <c r="U368" s="67"/>
    </row>
    <row r="369" spans="21:21" x14ac:dyDescent="0.2">
      <c r="U369" s="67"/>
    </row>
    <row r="370" spans="21:21" x14ac:dyDescent="0.2">
      <c r="U370" s="67"/>
    </row>
    <row r="371" spans="21:21" x14ac:dyDescent="0.2">
      <c r="U371" s="67"/>
    </row>
    <row r="372" spans="21:21" x14ac:dyDescent="0.2">
      <c r="U372" s="67"/>
    </row>
    <row r="373" spans="21:21" x14ac:dyDescent="0.2">
      <c r="U373" s="67"/>
    </row>
    <row r="374" spans="21:21" x14ac:dyDescent="0.2">
      <c r="U374" s="67"/>
    </row>
    <row r="375" spans="21:21" x14ac:dyDescent="0.2">
      <c r="U375" s="67"/>
    </row>
    <row r="376" spans="21:21" x14ac:dyDescent="0.2">
      <c r="U376" s="67"/>
    </row>
    <row r="377" spans="21:21" x14ac:dyDescent="0.2">
      <c r="U377" s="67"/>
    </row>
    <row r="378" spans="21:21" x14ac:dyDescent="0.2">
      <c r="U378" s="67"/>
    </row>
    <row r="379" spans="21:21" x14ac:dyDescent="0.2">
      <c r="U379" s="67"/>
    </row>
    <row r="380" spans="21:21" x14ac:dyDescent="0.2">
      <c r="U380" s="67"/>
    </row>
    <row r="381" spans="21:21" x14ac:dyDescent="0.2">
      <c r="U381" s="67"/>
    </row>
    <row r="382" spans="21:21" x14ac:dyDescent="0.2">
      <c r="U382" s="67"/>
    </row>
    <row r="383" spans="21:21" x14ac:dyDescent="0.2">
      <c r="U383" s="67"/>
    </row>
    <row r="384" spans="21:21" x14ac:dyDescent="0.2">
      <c r="U384" s="67"/>
    </row>
    <row r="385" spans="21:21" x14ac:dyDescent="0.2">
      <c r="U385" s="67"/>
    </row>
    <row r="386" spans="21:21" x14ac:dyDescent="0.2">
      <c r="U386" s="67"/>
    </row>
    <row r="387" spans="21:21" x14ac:dyDescent="0.2">
      <c r="U387" s="67"/>
    </row>
    <row r="388" spans="21:21" x14ac:dyDescent="0.2">
      <c r="U388" s="67"/>
    </row>
    <row r="389" spans="21:21" x14ac:dyDescent="0.2">
      <c r="U389" s="67"/>
    </row>
    <row r="390" spans="21:21" x14ac:dyDescent="0.2">
      <c r="U390" s="67"/>
    </row>
    <row r="391" spans="21:21" x14ac:dyDescent="0.2">
      <c r="U391" s="67"/>
    </row>
    <row r="392" spans="21:21" x14ac:dyDescent="0.2">
      <c r="U392" s="67"/>
    </row>
    <row r="393" spans="21:21" x14ac:dyDescent="0.2">
      <c r="U393" s="67"/>
    </row>
    <row r="394" spans="21:21" x14ac:dyDescent="0.2">
      <c r="U394" s="67"/>
    </row>
    <row r="395" spans="21:21" x14ac:dyDescent="0.2">
      <c r="U395" s="67"/>
    </row>
    <row r="396" spans="21:21" x14ac:dyDescent="0.2">
      <c r="U396" s="67"/>
    </row>
    <row r="397" spans="21:21" x14ac:dyDescent="0.2">
      <c r="U397" s="67"/>
    </row>
    <row r="398" spans="21:21" x14ac:dyDescent="0.2">
      <c r="U398" s="67"/>
    </row>
    <row r="399" spans="21:21" x14ac:dyDescent="0.2">
      <c r="U399" s="67"/>
    </row>
    <row r="400" spans="21:21" x14ac:dyDescent="0.2">
      <c r="U400" s="67"/>
    </row>
    <row r="401" spans="21:21" x14ac:dyDescent="0.2">
      <c r="U401" s="67"/>
    </row>
    <row r="402" spans="21:21" x14ac:dyDescent="0.2">
      <c r="U402" s="67"/>
    </row>
    <row r="403" spans="21:21" x14ac:dyDescent="0.2">
      <c r="U403" s="67"/>
    </row>
    <row r="404" spans="21:21" x14ac:dyDescent="0.2">
      <c r="U404" s="67"/>
    </row>
    <row r="405" spans="21:21" x14ac:dyDescent="0.2">
      <c r="U405" s="67"/>
    </row>
    <row r="406" spans="21:21" x14ac:dyDescent="0.2">
      <c r="U406" s="67"/>
    </row>
    <row r="407" spans="21:21" x14ac:dyDescent="0.2">
      <c r="U407" s="67"/>
    </row>
    <row r="408" spans="21:21" x14ac:dyDescent="0.2">
      <c r="U408" s="67"/>
    </row>
    <row r="409" spans="21:21" x14ac:dyDescent="0.2">
      <c r="U409" s="67"/>
    </row>
    <row r="410" spans="21:21" x14ac:dyDescent="0.2">
      <c r="U410" s="67"/>
    </row>
    <row r="411" spans="21:21" x14ac:dyDescent="0.2">
      <c r="U411" s="67"/>
    </row>
    <row r="412" spans="21:21" x14ac:dyDescent="0.2">
      <c r="U412" s="67"/>
    </row>
    <row r="413" spans="21:21" x14ac:dyDescent="0.2">
      <c r="U413" s="67"/>
    </row>
    <row r="414" spans="21:21" x14ac:dyDescent="0.2">
      <c r="U414" s="67"/>
    </row>
    <row r="415" spans="21:21" x14ac:dyDescent="0.2">
      <c r="U415" s="67"/>
    </row>
    <row r="416" spans="21:21" x14ac:dyDescent="0.2">
      <c r="U416" s="67"/>
    </row>
    <row r="417" spans="21:21" x14ac:dyDescent="0.2">
      <c r="U417" s="67"/>
    </row>
    <row r="418" spans="21:21" x14ac:dyDescent="0.2">
      <c r="U418" s="67"/>
    </row>
    <row r="419" spans="21:21" x14ac:dyDescent="0.2">
      <c r="U419" s="67"/>
    </row>
    <row r="420" spans="21:21" x14ac:dyDescent="0.2">
      <c r="U420" s="67"/>
    </row>
    <row r="421" spans="21:21" x14ac:dyDescent="0.2">
      <c r="U421" s="67"/>
    </row>
    <row r="422" spans="21:21" x14ac:dyDescent="0.2">
      <c r="U422" s="67"/>
    </row>
    <row r="423" spans="21:21" x14ac:dyDescent="0.2">
      <c r="U423" s="67"/>
    </row>
    <row r="424" spans="21:21" x14ac:dyDescent="0.2">
      <c r="U424" s="67"/>
    </row>
    <row r="425" spans="21:21" x14ac:dyDescent="0.2">
      <c r="U425" s="67"/>
    </row>
    <row r="426" spans="21:21" x14ac:dyDescent="0.2">
      <c r="U426" s="67"/>
    </row>
    <row r="427" spans="21:21" x14ac:dyDescent="0.2">
      <c r="U427" s="67"/>
    </row>
    <row r="428" spans="21:21" x14ac:dyDescent="0.2">
      <c r="U428" s="67"/>
    </row>
    <row r="429" spans="21:21" x14ac:dyDescent="0.2">
      <c r="U429" s="67"/>
    </row>
    <row r="430" spans="21:21" x14ac:dyDescent="0.2">
      <c r="U430" s="67"/>
    </row>
    <row r="431" spans="21:21" x14ac:dyDescent="0.2">
      <c r="U431" s="67"/>
    </row>
    <row r="432" spans="21:21" x14ac:dyDescent="0.2">
      <c r="U432" s="67"/>
    </row>
    <row r="433" spans="21:21" x14ac:dyDescent="0.2">
      <c r="U433" s="67"/>
    </row>
    <row r="434" spans="21:21" x14ac:dyDescent="0.2">
      <c r="U434" s="67"/>
    </row>
    <row r="435" spans="21:21" x14ac:dyDescent="0.2">
      <c r="U435" s="67"/>
    </row>
    <row r="436" spans="21:21" x14ac:dyDescent="0.2">
      <c r="U436" s="67"/>
    </row>
    <row r="437" spans="21:21" x14ac:dyDescent="0.2">
      <c r="U437" s="67"/>
    </row>
    <row r="438" spans="21:21" x14ac:dyDescent="0.2">
      <c r="U438" s="67"/>
    </row>
    <row r="439" spans="21:21" x14ac:dyDescent="0.2">
      <c r="U439" s="67"/>
    </row>
    <row r="440" spans="21:21" x14ac:dyDescent="0.2">
      <c r="U440" s="67"/>
    </row>
    <row r="441" spans="21:21" x14ac:dyDescent="0.2">
      <c r="U441" s="67"/>
    </row>
    <row r="442" spans="21:21" x14ac:dyDescent="0.2">
      <c r="U442" s="67"/>
    </row>
    <row r="443" spans="21:21" x14ac:dyDescent="0.2">
      <c r="U443" s="67"/>
    </row>
    <row r="444" spans="21:21" x14ac:dyDescent="0.2">
      <c r="U444" s="67"/>
    </row>
    <row r="445" spans="21:21" x14ac:dyDescent="0.2">
      <c r="U445" s="67"/>
    </row>
    <row r="446" spans="21:21" x14ac:dyDescent="0.2">
      <c r="U446" s="67"/>
    </row>
    <row r="447" spans="21:21" x14ac:dyDescent="0.2">
      <c r="U447" s="67"/>
    </row>
    <row r="448" spans="21:21" x14ac:dyDescent="0.2">
      <c r="U448" s="67"/>
    </row>
    <row r="449" spans="21:21" x14ac:dyDescent="0.2">
      <c r="U449" s="67"/>
    </row>
    <row r="450" spans="21:21" x14ac:dyDescent="0.2">
      <c r="U450" s="67"/>
    </row>
    <row r="451" spans="21:21" x14ac:dyDescent="0.2">
      <c r="U451" s="67"/>
    </row>
    <row r="452" spans="21:21" x14ac:dyDescent="0.2">
      <c r="U452" s="67"/>
    </row>
    <row r="453" spans="21:21" x14ac:dyDescent="0.2">
      <c r="U453" s="67"/>
    </row>
    <row r="454" spans="21:21" x14ac:dyDescent="0.2">
      <c r="U454" s="67"/>
    </row>
    <row r="455" spans="21:21" x14ac:dyDescent="0.2">
      <c r="U455" s="67"/>
    </row>
    <row r="456" spans="21:21" x14ac:dyDescent="0.2">
      <c r="U456" s="67"/>
    </row>
    <row r="457" spans="21:21" x14ac:dyDescent="0.2">
      <c r="U457" s="67"/>
    </row>
    <row r="458" spans="21:21" x14ac:dyDescent="0.2">
      <c r="U458" s="67"/>
    </row>
    <row r="459" spans="21:21" x14ac:dyDescent="0.2">
      <c r="U459" s="67"/>
    </row>
    <row r="460" spans="21:21" x14ac:dyDescent="0.2">
      <c r="U460" s="67"/>
    </row>
    <row r="461" spans="21:21" x14ac:dyDescent="0.2">
      <c r="U461" s="67"/>
    </row>
    <row r="462" spans="21:21" x14ac:dyDescent="0.2">
      <c r="U462" s="67"/>
    </row>
    <row r="463" spans="21:21" x14ac:dyDescent="0.2">
      <c r="U463" s="67"/>
    </row>
    <row r="464" spans="21:21" x14ac:dyDescent="0.2">
      <c r="U464" s="67"/>
    </row>
    <row r="465" spans="21:21" x14ac:dyDescent="0.2">
      <c r="U465" s="67"/>
    </row>
    <row r="466" spans="21:21" x14ac:dyDescent="0.2">
      <c r="U466" s="67"/>
    </row>
    <row r="467" spans="21:21" x14ac:dyDescent="0.2">
      <c r="U467" s="67"/>
    </row>
    <row r="468" spans="21:21" x14ac:dyDescent="0.2">
      <c r="U468" s="67"/>
    </row>
    <row r="469" spans="21:21" x14ac:dyDescent="0.2">
      <c r="U469" s="67"/>
    </row>
    <row r="470" spans="21:21" x14ac:dyDescent="0.2">
      <c r="U470" s="67"/>
    </row>
    <row r="471" spans="21:21" x14ac:dyDescent="0.2">
      <c r="U471" s="67"/>
    </row>
    <row r="472" spans="21:21" x14ac:dyDescent="0.2">
      <c r="U472" s="67"/>
    </row>
    <row r="473" spans="21:21" x14ac:dyDescent="0.2">
      <c r="U473" s="67"/>
    </row>
    <row r="474" spans="21:21" x14ac:dyDescent="0.2">
      <c r="U474" s="67"/>
    </row>
    <row r="475" spans="21:21" x14ac:dyDescent="0.2">
      <c r="U475" s="67"/>
    </row>
    <row r="476" spans="21:21" x14ac:dyDescent="0.2">
      <c r="U476" s="67"/>
    </row>
    <row r="477" spans="21:21" x14ac:dyDescent="0.2">
      <c r="U477" s="67"/>
    </row>
    <row r="478" spans="21:21" x14ac:dyDescent="0.2">
      <c r="U478" s="67"/>
    </row>
    <row r="479" spans="21:21" x14ac:dyDescent="0.2">
      <c r="U479" s="67"/>
    </row>
    <row r="480" spans="21:21" x14ac:dyDescent="0.2">
      <c r="U480" s="67"/>
    </row>
    <row r="481" spans="21:21" x14ac:dyDescent="0.2">
      <c r="U481" s="67"/>
    </row>
    <row r="482" spans="21:21" x14ac:dyDescent="0.2">
      <c r="U482" s="67"/>
    </row>
    <row r="483" spans="21:21" x14ac:dyDescent="0.2">
      <c r="U483" s="67"/>
    </row>
    <row r="484" spans="21:21" x14ac:dyDescent="0.2">
      <c r="U484" s="67"/>
    </row>
    <row r="485" spans="21:21" x14ac:dyDescent="0.2">
      <c r="U485" s="67"/>
    </row>
    <row r="486" spans="21:21" x14ac:dyDescent="0.2">
      <c r="U486" s="67"/>
    </row>
    <row r="487" spans="21:21" x14ac:dyDescent="0.2">
      <c r="U487" s="67"/>
    </row>
    <row r="488" spans="21:21" x14ac:dyDescent="0.2">
      <c r="U488" s="67"/>
    </row>
    <row r="489" spans="21:21" x14ac:dyDescent="0.2">
      <c r="U489" s="67"/>
    </row>
    <row r="490" spans="21:21" x14ac:dyDescent="0.2">
      <c r="U490" s="67"/>
    </row>
    <row r="491" spans="21:21" x14ac:dyDescent="0.2">
      <c r="U491" s="67"/>
    </row>
    <row r="492" spans="21:21" x14ac:dyDescent="0.2">
      <c r="U492" s="67"/>
    </row>
    <row r="493" spans="21:21" x14ac:dyDescent="0.2">
      <c r="U493" s="67"/>
    </row>
    <row r="494" spans="21:21" x14ac:dyDescent="0.2">
      <c r="U494" s="67"/>
    </row>
    <row r="495" spans="21:21" x14ac:dyDescent="0.2">
      <c r="U495" s="67"/>
    </row>
    <row r="496" spans="21:21" x14ac:dyDescent="0.2">
      <c r="U496" s="67"/>
    </row>
    <row r="497" spans="2:21" x14ac:dyDescent="0.2">
      <c r="U497" s="67"/>
    </row>
    <row r="498" spans="2:21" x14ac:dyDescent="0.2">
      <c r="U498" s="67"/>
    </row>
    <row r="499" spans="2:21" x14ac:dyDescent="0.2">
      <c r="U499" s="67"/>
    </row>
    <row r="500" spans="2:21" x14ac:dyDescent="0.2">
      <c r="U500" s="67"/>
    </row>
    <row r="501" spans="2:21" s="72" customFormat="1" x14ac:dyDescent="0.2">
      <c r="B501" s="147"/>
      <c r="D501" s="158"/>
      <c r="G501" s="57"/>
      <c r="P501" s="95"/>
      <c r="Q501" s="96"/>
      <c r="S501" s="95"/>
      <c r="U501" s="57"/>
    </row>
    <row r="999" spans="2:19" x14ac:dyDescent="0.2">
      <c r="L999" s="71"/>
    </row>
    <row r="1000" spans="2:19" s="71" customFormat="1" x14ac:dyDescent="0.2">
      <c r="B1000" s="148"/>
      <c r="D1000" s="159"/>
      <c r="P1000" s="97"/>
      <c r="Q1000" s="98"/>
      <c r="S1000" s="97"/>
    </row>
  </sheetData>
  <sheetProtection selectLockedCells="1"/>
  <phoneticPr fontId="20" type="noConversion"/>
  <dataValidations count="1">
    <dataValidation showInputMessage="1" showErrorMessage="1" sqref="G2:G62 G64:G76 J2:J76 J113:J500 G113:G719 G101:G111 J101:J111 J98:J99 G98:G99 G78:G96 J78:J96" xr:uid="{00000000-0002-0000-0100-000000000000}"/>
  </dataValidations>
  <pageMargins left="0.23622047244094491" right="0.19685039370078741" top="0.74803149606299213" bottom="0.74803149606299213" header="0.31496062992125984" footer="0.31496062992125984"/>
  <pageSetup paperSize="9" scale="50"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dimension ref="D2:S26"/>
  <sheetViews>
    <sheetView showGridLines="0" workbookViewId="0">
      <selection activeCell="S39" sqref="S39"/>
    </sheetView>
  </sheetViews>
  <sheetFormatPr defaultColWidth="8.85546875" defaultRowHeight="15" x14ac:dyDescent="0.25"/>
  <sheetData>
    <row r="2" spans="4:19" x14ac:dyDescent="0.25">
      <c r="D2" s="16"/>
      <c r="E2" s="17" t="s">
        <v>99</v>
      </c>
      <c r="F2" s="18"/>
      <c r="G2" s="18"/>
      <c r="H2" s="18"/>
      <c r="I2" s="18"/>
      <c r="J2" s="18"/>
      <c r="K2" s="18"/>
      <c r="L2" s="18"/>
      <c r="M2" s="18"/>
      <c r="N2" s="18"/>
      <c r="O2" s="18"/>
      <c r="P2" s="18"/>
      <c r="Q2" s="2"/>
    </row>
    <row r="3" spans="4:19" x14ac:dyDescent="0.25">
      <c r="D3" s="19"/>
      <c r="Q3" s="3"/>
    </row>
    <row r="4" spans="4:19" x14ac:dyDescent="0.25">
      <c r="D4" s="19"/>
      <c r="E4" t="s">
        <v>100</v>
      </c>
      <c r="Q4" s="3"/>
    </row>
    <row r="5" spans="4:19" x14ac:dyDescent="0.25">
      <c r="D5" s="19"/>
      <c r="E5" s="9"/>
      <c r="Q5" s="3"/>
    </row>
    <row r="6" spans="4:19" x14ac:dyDescent="0.25">
      <c r="D6" s="19"/>
      <c r="Q6" s="3"/>
    </row>
    <row r="7" spans="4:19" x14ac:dyDescent="0.25">
      <c r="D7" s="19"/>
      <c r="Q7" s="3"/>
    </row>
    <row r="8" spans="4:19" x14ac:dyDescent="0.25">
      <c r="D8" s="19"/>
      <c r="Q8" s="3"/>
    </row>
    <row r="9" spans="4:19" x14ac:dyDescent="0.25">
      <c r="D9" s="19"/>
      <c r="Q9" s="3"/>
    </row>
    <row r="10" spans="4:19" x14ac:dyDescent="0.25">
      <c r="D10" s="19"/>
      <c r="Q10" s="3"/>
    </row>
    <row r="11" spans="4:19" x14ac:dyDescent="0.25">
      <c r="D11" s="19"/>
      <c r="Q11" s="3"/>
    </row>
    <row r="12" spans="4:19" x14ac:dyDescent="0.25">
      <c r="D12" s="19"/>
      <c r="Q12" s="3"/>
    </row>
    <row r="13" spans="4:19" x14ac:dyDescent="0.25">
      <c r="D13" s="19"/>
      <c r="Q13" s="3"/>
    </row>
    <row r="14" spans="4:19" x14ac:dyDescent="0.25">
      <c r="D14" s="19"/>
      <c r="Q14" s="3"/>
    </row>
    <row r="15" spans="4:19" x14ac:dyDescent="0.25">
      <c r="D15" s="19"/>
      <c r="Q15" s="3"/>
    </row>
    <row r="16" spans="4:19" x14ac:dyDescent="0.25">
      <c r="D16" s="19"/>
      <c r="Q16" s="3"/>
      <c r="S16" s="22" t="s">
        <v>102</v>
      </c>
    </row>
    <row r="17" spans="4:17" x14ac:dyDescent="0.25">
      <c r="D17" s="19"/>
      <c r="Q17" s="3"/>
    </row>
    <row r="18" spans="4:17" x14ac:dyDescent="0.25">
      <c r="D18" s="19"/>
      <c r="Q18" s="3"/>
    </row>
    <row r="19" spans="4:17" x14ac:dyDescent="0.25">
      <c r="D19" s="19"/>
      <c r="Q19" s="3"/>
    </row>
    <row r="20" spans="4:17" x14ac:dyDescent="0.25">
      <c r="D20" s="19"/>
      <c r="Q20" s="3"/>
    </row>
    <row r="21" spans="4:17" x14ac:dyDescent="0.25">
      <c r="D21" s="19"/>
      <c r="Q21" s="3"/>
    </row>
    <row r="22" spans="4:17" x14ac:dyDescent="0.25">
      <c r="D22" s="19"/>
      <c r="Q22" s="3"/>
    </row>
    <row r="23" spans="4:17" x14ac:dyDescent="0.25">
      <c r="D23" s="19"/>
      <c r="Q23" s="3"/>
    </row>
    <row r="24" spans="4:17" x14ac:dyDescent="0.25">
      <c r="D24" s="19"/>
      <c r="Q24" s="3"/>
    </row>
    <row r="25" spans="4:17" x14ac:dyDescent="0.25">
      <c r="D25" s="19"/>
      <c r="Q25" s="3"/>
    </row>
    <row r="26" spans="4:17" x14ac:dyDescent="0.25">
      <c r="D26" s="20"/>
      <c r="E26" s="21"/>
      <c r="F26" s="21"/>
      <c r="G26" s="21"/>
      <c r="H26" s="21"/>
      <c r="I26" s="21"/>
      <c r="J26" s="21"/>
      <c r="K26" s="21"/>
      <c r="L26" s="21"/>
      <c r="M26" s="21"/>
      <c r="N26" s="21"/>
      <c r="O26" s="21"/>
      <c r="P26" s="21"/>
      <c r="Q26" s="4"/>
    </row>
  </sheetData>
  <sheetProtection sheet="1" objects="1" scenarios="1" selectLockedCells="1" selectUnlockedCells="1"/>
  <hyperlinks>
    <hyperlink ref="S16" r:id="rId1" xr:uid="{00000000-0004-0000-0200-000000000000}"/>
  </hyperlinks>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AV121"/>
  <sheetViews>
    <sheetView zoomScale="84" zoomScaleNormal="140" workbookViewId="0">
      <pane ySplit="1" topLeftCell="A2" activePane="bottomLeft" state="frozen"/>
      <selection pane="bottomLeft"/>
    </sheetView>
  </sheetViews>
  <sheetFormatPr defaultRowHeight="15" x14ac:dyDescent="0.25"/>
  <cols>
    <col min="1" max="1" width="12.42578125" customWidth="1"/>
    <col min="2" max="2" width="5.42578125" style="6" customWidth="1"/>
    <col min="3" max="3" width="5.42578125" bestFit="1" customWidth="1"/>
    <col min="4" max="4" width="3.5703125" customWidth="1"/>
    <col min="5" max="5" width="5.42578125" style="6" customWidth="1"/>
    <col min="6" max="6" width="3.5703125" customWidth="1"/>
    <col min="7" max="7" width="4.140625" style="6" customWidth="1"/>
    <col min="8" max="8" width="4.85546875" style="6" customWidth="1"/>
    <col min="9" max="9" width="3.85546875" style="6" customWidth="1"/>
    <col min="10" max="10" width="3.42578125" style="6" customWidth="1"/>
    <col min="11" max="11" width="5.42578125" style="6" customWidth="1"/>
    <col min="12" max="12" width="5.42578125" bestFit="1" customWidth="1"/>
    <col min="13" max="13" width="5.42578125" style="6" bestFit="1" customWidth="1"/>
    <col min="14" max="14" width="5.5703125" customWidth="1"/>
    <col min="15" max="15" width="4.42578125" customWidth="1"/>
    <col min="16" max="16" width="3.42578125" customWidth="1"/>
    <col min="17" max="17" width="4.85546875" customWidth="1"/>
    <col min="18" max="20" width="5.42578125" bestFit="1" customWidth="1"/>
    <col min="21" max="21" width="5.42578125" customWidth="1"/>
    <col min="22" max="23" width="4.5703125" customWidth="1"/>
    <col min="24" max="24" width="5.5703125" customWidth="1"/>
    <col min="27" max="27" width="12.42578125" customWidth="1"/>
    <col min="28" max="28" width="4.42578125" customWidth="1"/>
    <col min="29" max="29" width="3.5703125" customWidth="1"/>
    <col min="30" max="30" width="4.140625" customWidth="1"/>
    <col min="31" max="31" width="3.5703125" customWidth="1"/>
    <col min="32" max="32" width="4.140625" customWidth="1"/>
    <col min="33" max="33" width="3" customWidth="1"/>
    <col min="34" max="34" width="3.85546875" customWidth="1"/>
    <col min="35" max="35" width="3.42578125" customWidth="1"/>
    <col min="36" max="36" width="4.140625" customWidth="1"/>
    <col min="37" max="37" width="3.5703125" customWidth="1"/>
    <col min="38" max="38" width="3.85546875" customWidth="1"/>
    <col min="39" max="39" width="3.42578125" customWidth="1"/>
    <col min="40" max="40" width="4.42578125" customWidth="1"/>
    <col min="41" max="41" width="3.42578125" customWidth="1"/>
    <col min="42" max="42" width="4.42578125" customWidth="1"/>
    <col min="43" max="45" width="3.5703125" customWidth="1"/>
    <col min="46" max="46" width="4.140625" customWidth="1"/>
    <col min="47" max="47" width="4.5703125" customWidth="1"/>
    <col min="48" max="48" width="5.5703125" customWidth="1"/>
  </cols>
  <sheetData>
    <row r="1" spans="1:48" x14ac:dyDescent="0.25">
      <c r="A1" s="12" t="s">
        <v>7</v>
      </c>
      <c r="B1" s="138" t="s">
        <v>72</v>
      </c>
      <c r="C1" s="138" t="s">
        <v>6</v>
      </c>
      <c r="D1" s="138" t="s">
        <v>5</v>
      </c>
      <c r="E1" s="12" t="s">
        <v>72</v>
      </c>
      <c r="F1" s="12" t="s">
        <v>6</v>
      </c>
      <c r="G1" s="12" t="s">
        <v>5</v>
      </c>
      <c r="H1" s="139" t="s">
        <v>72</v>
      </c>
      <c r="I1" s="139" t="s">
        <v>6</v>
      </c>
      <c r="J1" s="139" t="s">
        <v>5</v>
      </c>
      <c r="K1" s="140" t="s">
        <v>235</v>
      </c>
      <c r="L1" s="140" t="s">
        <v>6</v>
      </c>
      <c r="M1" s="140" t="s">
        <v>5</v>
      </c>
      <c r="N1" s="141" t="s">
        <v>236</v>
      </c>
      <c r="O1" s="141" t="s">
        <v>6</v>
      </c>
      <c r="P1" s="141" t="s">
        <v>5</v>
      </c>
      <c r="Q1" s="140" t="s">
        <v>237</v>
      </c>
      <c r="R1" s="140" t="s">
        <v>6</v>
      </c>
      <c r="S1" s="140" t="s">
        <v>5</v>
      </c>
      <c r="T1" s="12" t="s">
        <v>92</v>
      </c>
      <c r="U1" s="142" t="s">
        <v>238</v>
      </c>
      <c r="V1" s="142" t="s">
        <v>6</v>
      </c>
      <c r="W1" s="142" t="s">
        <v>5</v>
      </c>
      <c r="X1" s="12" t="s">
        <v>58</v>
      </c>
    </row>
    <row r="2" spans="1:48" s="7" customFormat="1" x14ac:dyDescent="0.25">
      <c r="A2" s="13">
        <f>LEDGER!A2</f>
        <v>14911507</v>
      </c>
      <c r="B2" s="13" t="str">
        <f>'Sub Ref'!B$27</f>
        <v>0011</v>
      </c>
      <c r="C2" s="13" t="str">
        <f>LEDGER!W2</f>
        <v>C+</v>
      </c>
      <c r="D2" s="13" t="str">
        <f>LEDGER!X2</f>
        <v>A</v>
      </c>
      <c r="E2" s="13" t="str">
        <f>'Sub Ref'!K$27</f>
        <v>0031</v>
      </c>
      <c r="F2" s="13" t="str">
        <f>LEDGER!Z2</f>
        <v>C</v>
      </c>
      <c r="G2" s="13" t="str">
        <f>LEDGER!AA2</f>
        <v>A</v>
      </c>
      <c r="H2" s="13" t="str">
        <f>INDEX('Sub Ref'!K$30:K$31,MATCH('DATA ENTRY'!L2,'Sub Ref'!L$30:L$31,0))</f>
        <v>0051</v>
      </c>
      <c r="I2" s="13" t="str">
        <f>LEDGER!AC2</f>
        <v>C+</v>
      </c>
      <c r="J2" s="13" t="str">
        <f>LEDGER!AD2</f>
        <v>A</v>
      </c>
      <c r="K2" s="13">
        <f>IFERROR(INDEX('Sub Ref'!B$4:B$11,MATCH('DATA ENTRY'!O2,'Sub Ref'!C$4:C$11,0)),"")</f>
        <v>1031</v>
      </c>
      <c r="L2" s="13" t="str">
        <f>LEDGER!AF2</f>
        <v>D</v>
      </c>
      <c r="M2" s="13" t="str">
        <f>LEDGER!AG2</f>
        <v>A+</v>
      </c>
      <c r="N2" s="13">
        <f>IFERROR(INDEX('Sub Ref'!K$4:K$11,MATCH('DATA ENTRY'!R2,'Sub Ref'!L$4:L$11,0)),"")</f>
        <v>2151</v>
      </c>
      <c r="O2" s="13" t="str">
        <f>LEDGER!AI2</f>
        <v>B</v>
      </c>
      <c r="P2" s="13" t="str">
        <f>LEDGER!AJ2</f>
        <v>B+</v>
      </c>
      <c r="Q2" s="13">
        <f>IFERROR(INDEX('Sub Ref'!B$15:B$23,MATCH('DATA ENTRY'!U2,'Sub Ref'!C$15:C$23,0)),"")</f>
        <v>3031</v>
      </c>
      <c r="R2" s="13" t="str">
        <f>LEDGER!AL2</f>
        <v>B</v>
      </c>
      <c r="S2" s="13" t="str">
        <f>LEDGER!AM2</f>
        <v>A</v>
      </c>
      <c r="T2" s="13" t="str">
        <f>LEDGER!AM2</f>
        <v>A</v>
      </c>
      <c r="U2" s="13" t="str">
        <f>IFERROR(INDEX('Sub Ref'!K$15:K$23,MATCH('DATA ENTRY'!X2,'Sub Ref'!L$15:L$23,0)),"")</f>
        <v/>
      </c>
      <c r="V2" s="13" t="str">
        <f>LEDGER!AO2</f>
        <v/>
      </c>
      <c r="W2" s="13" t="str">
        <f>LEDGER!AP2</f>
        <v/>
      </c>
      <c r="X2" s="13">
        <f>IFERROR(ROUND('MARK LOOKUP'!BE2,2),"")</f>
        <v>2.6</v>
      </c>
      <c r="Y2"/>
      <c r="Z2"/>
      <c r="AA2"/>
      <c r="AB2"/>
      <c r="AC2"/>
      <c r="AD2"/>
      <c r="AE2"/>
      <c r="AF2"/>
      <c r="AG2"/>
      <c r="AH2"/>
      <c r="AI2"/>
      <c r="AJ2"/>
      <c r="AK2"/>
      <c r="AL2"/>
      <c r="AM2"/>
      <c r="AN2"/>
      <c r="AO2"/>
      <c r="AP2"/>
      <c r="AQ2"/>
      <c r="AR2"/>
      <c r="AS2"/>
      <c r="AT2"/>
      <c r="AU2"/>
      <c r="AV2"/>
    </row>
    <row r="3" spans="1:48" x14ac:dyDescent="0.25">
      <c r="A3" s="14">
        <f>LEDGER!A3</f>
        <v>14911508</v>
      </c>
      <c r="B3" s="13" t="str">
        <f>'Sub Ref'!B$27</f>
        <v>0011</v>
      </c>
      <c r="C3" s="13" t="str">
        <f>LEDGER!W3</f>
        <v>NG</v>
      </c>
      <c r="D3" s="13" t="str">
        <f>LEDGER!X3</f>
        <v>N.G.</v>
      </c>
      <c r="E3" s="13" t="str">
        <f>'Sub Ref'!K$27</f>
        <v>0031</v>
      </c>
      <c r="F3" s="13" t="str">
        <f>LEDGER!Z3</f>
        <v>NG</v>
      </c>
      <c r="G3" s="13" t="str">
        <f>LEDGER!AA3</f>
        <v>NG</v>
      </c>
      <c r="H3" s="13" t="str">
        <f>INDEX('Sub Ref'!K$30:K$31,MATCH('DATA ENTRY'!L3,'Sub Ref'!L$30:L$31,0))</f>
        <v>0051</v>
      </c>
      <c r="I3" s="13" t="str">
        <f>LEDGER!AC3</f>
        <v>NG</v>
      </c>
      <c r="J3" s="13" t="str">
        <f>LEDGER!AD3</f>
        <v/>
      </c>
      <c r="K3" s="13" t="str">
        <f>IFERROR(INDEX('Sub Ref'!B$4:B$11,MATCH('DATA ENTRY'!O3,'Sub Ref'!C$4:C$11,0)),"")</f>
        <v/>
      </c>
      <c r="L3" s="13" t="e">
        <f>LEDGER!AF3</f>
        <v>#N/A</v>
      </c>
      <c r="M3" s="13" t="e">
        <f>LEDGER!AG3</f>
        <v>#N/A</v>
      </c>
      <c r="N3" s="13" t="str">
        <f>IFERROR(INDEX('Sub Ref'!K$4:K$11,MATCH('DATA ENTRY'!R3,'Sub Ref'!L$4:L$11,0)),"")</f>
        <v/>
      </c>
      <c r="O3" s="13" t="e">
        <f>LEDGER!AI3</f>
        <v>#N/A</v>
      </c>
      <c r="P3" s="13" t="e">
        <f>LEDGER!AJ3</f>
        <v>#N/A</v>
      </c>
      <c r="Q3" s="13" t="str">
        <f>IFERROR(INDEX('Sub Ref'!B$15:B$23,MATCH('DATA ENTRY'!U3,'Sub Ref'!C$15:C$23,0)),"")</f>
        <v/>
      </c>
      <c r="R3" s="13" t="e">
        <f>LEDGER!AL3</f>
        <v>#N/A</v>
      </c>
      <c r="S3" s="13" t="e">
        <f>LEDGER!AM3</f>
        <v>#N/A</v>
      </c>
      <c r="T3" s="13" t="e">
        <f>LEDGER!AM3</f>
        <v>#N/A</v>
      </c>
      <c r="U3" s="13" t="str">
        <f>IFERROR(INDEX('Sub Ref'!K$15:K$23,MATCH('DATA ENTRY'!X3,'Sub Ref'!L$15:L$23,0)),"")</f>
        <v/>
      </c>
      <c r="V3" s="13" t="str">
        <f>LEDGER!AO3</f>
        <v/>
      </c>
      <c r="W3" s="13" t="str">
        <f>LEDGER!AP3</f>
        <v/>
      </c>
      <c r="X3" s="14">
        <f>IFERROR(ROUND('MARK LOOKUP'!BE3,2),"")</f>
        <v>0</v>
      </c>
    </row>
    <row r="4" spans="1:48" s="7" customFormat="1" x14ac:dyDescent="0.25">
      <c r="A4" s="13">
        <f>LEDGER!A4</f>
        <v>14911509</v>
      </c>
      <c r="B4" s="13" t="str">
        <f>'Sub Ref'!B$27</f>
        <v>0011</v>
      </c>
      <c r="C4" s="13" t="str">
        <f>LEDGER!W4</f>
        <v>C+</v>
      </c>
      <c r="D4" s="13" t="str">
        <f>LEDGER!X4</f>
        <v>A</v>
      </c>
      <c r="E4" s="13" t="str">
        <f>'Sub Ref'!K$27</f>
        <v>0031</v>
      </c>
      <c r="F4" s="13" t="str">
        <f>LEDGER!Z4</f>
        <v>C</v>
      </c>
      <c r="G4" s="13" t="str">
        <f>LEDGER!AA4</f>
        <v>A</v>
      </c>
      <c r="H4" s="13" t="str">
        <f>INDEX('Sub Ref'!K$30:K$31,MATCH('DATA ENTRY'!L4,'Sub Ref'!L$30:L$31,0))</f>
        <v>0051</v>
      </c>
      <c r="I4" s="13" t="str">
        <f>LEDGER!AC4</f>
        <v>C</v>
      </c>
      <c r="J4" s="13" t="str">
        <f>LEDGER!AD4</f>
        <v>A</v>
      </c>
      <c r="K4" s="13">
        <f>IFERROR(INDEX('Sub Ref'!B$4:B$11,MATCH('DATA ENTRY'!O4,'Sub Ref'!C$4:C$11,0)),"")</f>
        <v>1151</v>
      </c>
      <c r="L4" s="13" t="str">
        <f>LEDGER!AF4</f>
        <v>C</v>
      </c>
      <c r="M4" s="13" t="str">
        <f>LEDGER!AG4</f>
        <v>A</v>
      </c>
      <c r="N4" s="13">
        <f>IFERROR(INDEX('Sub Ref'!K$4:K$11,MATCH('DATA ENTRY'!R4,'Sub Ref'!L$4:L$11,0)),"")</f>
        <v>2031</v>
      </c>
      <c r="O4" s="13" t="str">
        <f>LEDGER!AI4</f>
        <v>B</v>
      </c>
      <c r="P4" s="13" t="str">
        <f>LEDGER!AJ4</f>
        <v>A</v>
      </c>
      <c r="Q4" s="13">
        <f>IFERROR(INDEX('Sub Ref'!B$15:B$23,MATCH('DATA ENTRY'!U4,'Sub Ref'!C$15:C$23,0)),"")</f>
        <v>3311</v>
      </c>
      <c r="R4" s="13" t="str">
        <f>LEDGER!AL4</f>
        <v>C+</v>
      </c>
      <c r="S4" s="13" t="str">
        <f>LEDGER!AM4</f>
        <v>A</v>
      </c>
      <c r="T4" s="13" t="str">
        <f>LEDGER!AM4</f>
        <v>A</v>
      </c>
      <c r="U4" s="13" t="str">
        <f>IFERROR(INDEX('Sub Ref'!K$15:K$23,MATCH('DATA ENTRY'!X4,'Sub Ref'!L$15:L$23,0)),"")</f>
        <v/>
      </c>
      <c r="V4" s="13" t="str">
        <f>LEDGER!AO4</f>
        <v/>
      </c>
      <c r="W4" s="13" t="str">
        <f>LEDGER!AP4</f>
        <v/>
      </c>
      <c r="X4" s="13">
        <f>IFERROR(ROUND('MARK LOOKUP'!BE4,2),"")</f>
        <v>2.6</v>
      </c>
      <c r="Y4"/>
      <c r="Z4"/>
      <c r="AA4"/>
      <c r="AB4"/>
      <c r="AC4"/>
      <c r="AD4"/>
      <c r="AE4"/>
      <c r="AF4"/>
      <c r="AG4"/>
      <c r="AH4"/>
      <c r="AI4"/>
      <c r="AJ4"/>
      <c r="AK4"/>
      <c r="AL4"/>
      <c r="AM4"/>
      <c r="AN4"/>
      <c r="AO4"/>
      <c r="AP4"/>
      <c r="AQ4"/>
      <c r="AR4"/>
      <c r="AS4"/>
      <c r="AT4"/>
      <c r="AU4"/>
      <c r="AV4"/>
    </row>
    <row r="5" spans="1:48" x14ac:dyDescent="0.25">
      <c r="A5" s="14">
        <f>LEDGER!A5</f>
        <v>14911510</v>
      </c>
      <c r="B5" s="13" t="str">
        <f>'Sub Ref'!B$27</f>
        <v>0011</v>
      </c>
      <c r="C5" s="13" t="str">
        <f>LEDGER!W5</f>
        <v>C+</v>
      </c>
      <c r="D5" s="13" t="str">
        <f>LEDGER!X5</f>
        <v>A</v>
      </c>
      <c r="E5" s="13" t="str">
        <f>'Sub Ref'!K$27</f>
        <v>0031</v>
      </c>
      <c r="F5" s="13" t="str">
        <f>LEDGER!Z5</f>
        <v>C</v>
      </c>
      <c r="G5" s="13" t="str">
        <f>LEDGER!AA5</f>
        <v>A</v>
      </c>
      <c r="H5" s="13" t="str">
        <f>INDEX('Sub Ref'!K$30:K$31,MATCH('DATA ENTRY'!L5,'Sub Ref'!L$30:L$31,0))</f>
        <v>0051</v>
      </c>
      <c r="I5" s="13" t="str">
        <f>LEDGER!AC5</f>
        <v>B+</v>
      </c>
      <c r="J5" s="13" t="str">
        <f>LEDGER!AD5</f>
        <v>A+</v>
      </c>
      <c r="K5" s="13">
        <f>IFERROR(INDEX('Sub Ref'!B$4:B$11,MATCH('DATA ENTRY'!O5,'Sub Ref'!C$4:C$11,0)),"")</f>
        <v>1151</v>
      </c>
      <c r="L5" s="13" t="str">
        <f>LEDGER!AF5</f>
        <v>A</v>
      </c>
      <c r="M5" s="13" t="str">
        <f>LEDGER!AG5</f>
        <v>A</v>
      </c>
      <c r="N5" s="13">
        <f>IFERROR(INDEX('Sub Ref'!K$4:K$11,MATCH('DATA ENTRY'!R5,'Sub Ref'!L$4:L$11,0)),"")</f>
        <v>2031</v>
      </c>
      <c r="O5" s="13" t="str">
        <f>LEDGER!AI5</f>
        <v>A</v>
      </c>
      <c r="P5" s="13" t="str">
        <f>LEDGER!AJ5</f>
        <v>B+</v>
      </c>
      <c r="Q5" s="13" t="str">
        <f>IFERROR(INDEX('Sub Ref'!B$15:B$23,MATCH('DATA ENTRY'!U5,'Sub Ref'!C$15:C$23,0)),"")</f>
        <v/>
      </c>
      <c r="R5" s="13" t="str">
        <f>LEDGER!AL5</f>
        <v/>
      </c>
      <c r="S5" s="13" t="str">
        <f>LEDGER!AM5</f>
        <v/>
      </c>
      <c r="T5" s="13" t="str">
        <f>LEDGER!AM5</f>
        <v/>
      </c>
      <c r="U5" s="13">
        <f>IFERROR(INDEX('Sub Ref'!K$15:K$23,MATCH('DATA ENTRY'!X5,'Sub Ref'!L$15:L$23,0)),"")</f>
        <v>4011</v>
      </c>
      <c r="V5" s="13" t="str">
        <f>LEDGER!AO5</f>
        <v>B</v>
      </c>
      <c r="W5" s="13" t="str">
        <f>LEDGER!AP5</f>
        <v>A+</v>
      </c>
      <c r="X5" s="14">
        <f>IFERROR(ROUND('MARK LOOKUP'!BE5,2),"")</f>
        <v>2.99</v>
      </c>
    </row>
    <row r="6" spans="1:48" x14ac:dyDescent="0.25">
      <c r="A6" s="14">
        <f>LEDGER!A6</f>
        <v>14911511</v>
      </c>
      <c r="B6" s="13" t="str">
        <f>'Sub Ref'!B$27</f>
        <v>0011</v>
      </c>
      <c r="C6" s="13" t="str">
        <f>LEDGER!W6</f>
        <v>C+</v>
      </c>
      <c r="D6" s="13" t="str">
        <f>LEDGER!X6</f>
        <v>A</v>
      </c>
      <c r="E6" s="13" t="str">
        <f>'Sub Ref'!K$27</f>
        <v>0031</v>
      </c>
      <c r="F6" s="13" t="str">
        <f>LEDGER!Z6</f>
        <v>C</v>
      </c>
      <c r="G6" s="13" t="str">
        <f>LEDGER!AA6</f>
        <v>A</v>
      </c>
      <c r="H6" s="13" t="str">
        <f>INDEX('Sub Ref'!K$30:K$31,MATCH('DATA ENTRY'!L6,'Sub Ref'!L$30:L$31,0))</f>
        <v>0051</v>
      </c>
      <c r="I6" s="13" t="str">
        <f>LEDGER!AC6</f>
        <v>B+</v>
      </c>
      <c r="J6" s="13" t="str">
        <f>LEDGER!AD6</f>
        <v>A+</v>
      </c>
      <c r="K6" s="13">
        <f>IFERROR(INDEX('Sub Ref'!B$4:B$11,MATCH('DATA ENTRY'!O6,'Sub Ref'!C$4:C$11,0)),"")</f>
        <v>1031</v>
      </c>
      <c r="L6" s="13" t="str">
        <f>LEDGER!AF6</f>
        <v>C+</v>
      </c>
      <c r="M6" s="13" t="str">
        <f>LEDGER!AG6</f>
        <v>A</v>
      </c>
      <c r="N6" s="13">
        <f>IFERROR(INDEX('Sub Ref'!K$4:K$11,MATCH('DATA ENTRY'!R6,'Sub Ref'!L$4:L$11,0)),"")</f>
        <v>2151</v>
      </c>
      <c r="O6" s="13" t="str">
        <f>LEDGER!AI6</f>
        <v>C+</v>
      </c>
      <c r="P6" s="13" t="str">
        <f>LEDGER!AJ6</f>
        <v>B+</v>
      </c>
      <c r="Q6" s="13">
        <f>IFERROR(INDEX('Sub Ref'!B$15:B$23,MATCH('DATA ENTRY'!U6,'Sub Ref'!C$15:C$23,0)),"")</f>
        <v>3031</v>
      </c>
      <c r="R6" s="13" t="str">
        <f>LEDGER!AL6</f>
        <v>C+</v>
      </c>
      <c r="S6" s="13" t="str">
        <f>LEDGER!AM6</f>
        <v>A</v>
      </c>
      <c r="T6" s="13" t="str">
        <f>LEDGER!AM6</f>
        <v>A</v>
      </c>
      <c r="U6" s="13" t="str">
        <f>IFERROR(INDEX('Sub Ref'!K$15:K$23,MATCH('DATA ENTRY'!X6,'Sub Ref'!L$15:L$23,0)),"")</f>
        <v/>
      </c>
      <c r="V6" s="13" t="str">
        <f>LEDGER!AO6</f>
        <v/>
      </c>
      <c r="W6" s="13" t="str">
        <f>LEDGER!AP6</f>
        <v/>
      </c>
      <c r="X6" s="14">
        <f>IFERROR(ROUND('MARK LOOKUP'!BE6,2),"")</f>
        <v>2.58</v>
      </c>
    </row>
    <row r="7" spans="1:48" x14ac:dyDescent="0.25">
      <c r="A7" s="14">
        <f>LEDGER!A7</f>
        <v>14911512</v>
      </c>
      <c r="B7" s="13" t="str">
        <f>'Sub Ref'!B$27</f>
        <v>0011</v>
      </c>
      <c r="C7" s="13" t="str">
        <f>LEDGER!W7</f>
        <v>NG</v>
      </c>
      <c r="D7" s="13" t="str">
        <f>LEDGER!X7</f>
        <v>A</v>
      </c>
      <c r="E7" s="13" t="str">
        <f>'Sub Ref'!K$27</f>
        <v>0031</v>
      </c>
      <c r="F7" s="13" t="str">
        <f>LEDGER!Z7</f>
        <v>D</v>
      </c>
      <c r="G7" s="13" t="str">
        <f>LEDGER!AA7</f>
        <v>A</v>
      </c>
      <c r="H7" s="13" t="str">
        <f>INDEX('Sub Ref'!K$30:K$31,MATCH('DATA ENTRY'!L7,'Sub Ref'!L$30:L$31,0))</f>
        <v>0051</v>
      </c>
      <c r="I7" s="13" t="str">
        <f>LEDGER!AC7</f>
        <v>C</v>
      </c>
      <c r="J7" s="13" t="str">
        <f>LEDGER!AD7</f>
        <v>A</v>
      </c>
      <c r="K7" s="13">
        <f>IFERROR(INDEX('Sub Ref'!B$4:B$11,MATCH('DATA ENTRY'!O7,'Sub Ref'!C$4:C$11,0)),"")</f>
        <v>1151</v>
      </c>
      <c r="L7" s="13" t="str">
        <f>LEDGER!AF7</f>
        <v>B</v>
      </c>
      <c r="M7" s="13" t="str">
        <f>LEDGER!AG7</f>
        <v>A</v>
      </c>
      <c r="N7" s="13">
        <f>IFERROR(INDEX('Sub Ref'!K$4:K$11,MATCH('DATA ENTRY'!R7,'Sub Ref'!L$4:L$11,0)),"")</f>
        <v>2031</v>
      </c>
      <c r="O7" s="13" t="str">
        <f>LEDGER!AI7</f>
        <v>B</v>
      </c>
      <c r="P7" s="13" t="str">
        <f>LEDGER!AJ7</f>
        <v>A+</v>
      </c>
      <c r="Q7" s="13">
        <f>IFERROR(INDEX('Sub Ref'!B$15:B$23,MATCH('DATA ENTRY'!U7,'Sub Ref'!C$15:C$23,0)),"")</f>
        <v>3311</v>
      </c>
      <c r="R7" s="13" t="str">
        <f>LEDGER!AL7</f>
        <v>C+</v>
      </c>
      <c r="S7" s="13" t="str">
        <f>LEDGER!AM7</f>
        <v>A+</v>
      </c>
      <c r="T7" s="13" t="str">
        <f>LEDGER!AM7</f>
        <v>A+</v>
      </c>
      <c r="U7" s="13" t="str">
        <f>IFERROR(INDEX('Sub Ref'!K$15:K$23,MATCH('DATA ENTRY'!X7,'Sub Ref'!L$15:L$23,0)),"")</f>
        <v/>
      </c>
      <c r="V7" s="13" t="str">
        <f>LEDGER!AO7</f>
        <v/>
      </c>
      <c r="W7" s="13" t="str">
        <f>LEDGER!AP7</f>
        <v/>
      </c>
      <c r="X7" s="14">
        <f>IFERROR(ROUND('MARK LOOKUP'!BE7,2),"")</f>
        <v>2.35</v>
      </c>
    </row>
    <row r="8" spans="1:48" x14ac:dyDescent="0.25">
      <c r="A8" s="14">
        <f>LEDGER!A8</f>
        <v>14911513</v>
      </c>
      <c r="B8" s="13" t="str">
        <f>'Sub Ref'!B$27</f>
        <v>0011</v>
      </c>
      <c r="C8" s="13" t="str">
        <f>LEDGER!W8</f>
        <v>NG</v>
      </c>
      <c r="D8" s="13" t="str">
        <f>LEDGER!X8</f>
        <v>N.G.</v>
      </c>
      <c r="E8" s="13" t="str">
        <f>'Sub Ref'!K$27</f>
        <v>0031</v>
      </c>
      <c r="F8" s="13" t="str">
        <f>LEDGER!Z8</f>
        <v>NG</v>
      </c>
      <c r="G8" s="13" t="str">
        <f>LEDGER!AA8</f>
        <v>NG</v>
      </c>
      <c r="H8" s="13" t="str">
        <f>INDEX('Sub Ref'!K$30:K$31,MATCH('DATA ENTRY'!L8,'Sub Ref'!L$30:L$31,0))</f>
        <v>0051</v>
      </c>
      <c r="I8" s="13" t="str">
        <f>LEDGER!AC8</f>
        <v>NG</v>
      </c>
      <c r="J8" s="13" t="str">
        <f>LEDGER!AD8</f>
        <v/>
      </c>
      <c r="K8" s="13" t="str">
        <f>IFERROR(INDEX('Sub Ref'!B$4:B$11,MATCH('DATA ENTRY'!O8,'Sub Ref'!C$4:C$11,0)),"")</f>
        <v/>
      </c>
      <c r="L8" s="13" t="e">
        <f>LEDGER!AF8</f>
        <v>#N/A</v>
      </c>
      <c r="M8" s="13" t="e">
        <f>LEDGER!AG8</f>
        <v>#N/A</v>
      </c>
      <c r="N8" s="13" t="str">
        <f>IFERROR(INDEX('Sub Ref'!K$4:K$11,MATCH('DATA ENTRY'!R8,'Sub Ref'!L$4:L$11,0)),"")</f>
        <v/>
      </c>
      <c r="O8" s="13" t="e">
        <f>LEDGER!AI8</f>
        <v>#N/A</v>
      </c>
      <c r="P8" s="13" t="e">
        <f>LEDGER!AJ8</f>
        <v>#N/A</v>
      </c>
      <c r="Q8" s="13" t="str">
        <f>IFERROR(INDEX('Sub Ref'!B$15:B$23,MATCH('DATA ENTRY'!U8,'Sub Ref'!C$15:C$23,0)),"")</f>
        <v/>
      </c>
      <c r="R8" s="13" t="e">
        <f>LEDGER!AL8</f>
        <v>#N/A</v>
      </c>
      <c r="S8" s="13" t="e">
        <f>LEDGER!AM8</f>
        <v>#N/A</v>
      </c>
      <c r="T8" s="13" t="e">
        <f>LEDGER!AM8</f>
        <v>#N/A</v>
      </c>
      <c r="U8" s="13" t="str">
        <f>IFERROR(INDEX('Sub Ref'!K$15:K$23,MATCH('DATA ENTRY'!X8,'Sub Ref'!L$15:L$23,0)),"")</f>
        <v/>
      </c>
      <c r="V8" s="13" t="str">
        <f>LEDGER!AO8</f>
        <v/>
      </c>
      <c r="W8" s="13" t="str">
        <f>LEDGER!AP8</f>
        <v/>
      </c>
      <c r="X8" s="14">
        <f>IFERROR(ROUND('MARK LOOKUP'!BE8,2),"")</f>
        <v>0</v>
      </c>
    </row>
    <row r="9" spans="1:48" x14ac:dyDescent="0.25">
      <c r="A9" s="14">
        <f>LEDGER!A9</f>
        <v>14911514</v>
      </c>
      <c r="B9" s="13" t="str">
        <f>'Sub Ref'!B$27</f>
        <v>0011</v>
      </c>
      <c r="C9" s="13" t="str">
        <f>LEDGER!W9</f>
        <v>NG</v>
      </c>
      <c r="D9" s="13" t="str">
        <f>LEDGER!X9</f>
        <v>N.G.</v>
      </c>
      <c r="E9" s="13" t="str">
        <f>'Sub Ref'!K$27</f>
        <v>0031</v>
      </c>
      <c r="F9" s="13" t="str">
        <f>LEDGER!Z9</f>
        <v>NG</v>
      </c>
      <c r="G9" s="13" t="str">
        <f>LEDGER!AA9</f>
        <v>NG</v>
      </c>
      <c r="H9" s="13" t="str">
        <f>INDEX('Sub Ref'!K$30:K$31,MATCH('DATA ENTRY'!L9,'Sub Ref'!L$30:L$31,0))</f>
        <v>0051</v>
      </c>
      <c r="I9" s="13" t="str">
        <f>LEDGER!AC9</f>
        <v>NG</v>
      </c>
      <c r="J9" s="13" t="str">
        <f>LEDGER!AD9</f>
        <v/>
      </c>
      <c r="K9" s="13" t="str">
        <f>IFERROR(INDEX('Sub Ref'!B$4:B$11,MATCH('DATA ENTRY'!O9,'Sub Ref'!C$4:C$11,0)),"")</f>
        <v/>
      </c>
      <c r="L9" s="13" t="e">
        <f>LEDGER!AF9</f>
        <v>#N/A</v>
      </c>
      <c r="M9" s="13" t="e">
        <f>LEDGER!AG9</f>
        <v>#N/A</v>
      </c>
      <c r="N9" s="13" t="str">
        <f>IFERROR(INDEX('Sub Ref'!K$4:K$11,MATCH('DATA ENTRY'!R9,'Sub Ref'!L$4:L$11,0)),"")</f>
        <v/>
      </c>
      <c r="O9" s="13" t="e">
        <f>LEDGER!AI9</f>
        <v>#N/A</v>
      </c>
      <c r="P9" s="13" t="e">
        <f>LEDGER!AJ9</f>
        <v>#N/A</v>
      </c>
      <c r="Q9" s="13" t="str">
        <f>IFERROR(INDEX('Sub Ref'!B$15:B$23,MATCH('DATA ENTRY'!U9,'Sub Ref'!C$15:C$23,0)),"")</f>
        <v/>
      </c>
      <c r="R9" s="13" t="e">
        <f>LEDGER!AL9</f>
        <v>#N/A</v>
      </c>
      <c r="S9" s="13" t="e">
        <f>LEDGER!AM9</f>
        <v>#N/A</v>
      </c>
      <c r="T9" s="13" t="e">
        <f>LEDGER!AM9</f>
        <v>#N/A</v>
      </c>
      <c r="U9" s="13" t="str">
        <f>IFERROR(INDEX('Sub Ref'!K$15:K$23,MATCH('DATA ENTRY'!X9,'Sub Ref'!L$15:L$23,0)),"")</f>
        <v/>
      </c>
      <c r="V9" s="13" t="str">
        <f>LEDGER!AO9</f>
        <v/>
      </c>
      <c r="W9" s="13" t="str">
        <f>LEDGER!AP9</f>
        <v/>
      </c>
      <c r="X9" s="14">
        <f>IFERROR(ROUND('MARK LOOKUP'!BE9,2),"")</f>
        <v>0</v>
      </c>
    </row>
    <row r="10" spans="1:48" x14ac:dyDescent="0.25">
      <c r="A10" s="14">
        <f>LEDGER!A10</f>
        <v>14911515</v>
      </c>
      <c r="B10" s="13" t="str">
        <f>'Sub Ref'!B$27</f>
        <v>0011</v>
      </c>
      <c r="C10" s="13" t="str">
        <f>LEDGER!W10</f>
        <v>C+</v>
      </c>
      <c r="D10" s="13" t="str">
        <f>LEDGER!X10</f>
        <v>A</v>
      </c>
      <c r="E10" s="13" t="str">
        <f>'Sub Ref'!K$27</f>
        <v>0031</v>
      </c>
      <c r="F10" s="13" t="str">
        <f>LEDGER!Z10</f>
        <v>D</v>
      </c>
      <c r="G10" s="13" t="str">
        <f>LEDGER!AA10</f>
        <v>A</v>
      </c>
      <c r="H10" s="13" t="str">
        <f>INDEX('Sub Ref'!K$30:K$31,MATCH('DATA ENTRY'!L10,'Sub Ref'!L$30:L$31,0))</f>
        <v>0051</v>
      </c>
      <c r="I10" s="13" t="str">
        <f>LEDGER!AC10</f>
        <v>C</v>
      </c>
      <c r="J10" s="13" t="str">
        <f>LEDGER!AD10</f>
        <v>A</v>
      </c>
      <c r="K10" s="13">
        <f>IFERROR(INDEX('Sub Ref'!B$4:B$11,MATCH('DATA ENTRY'!O10,'Sub Ref'!C$4:C$11,0)),"")</f>
        <v>1031</v>
      </c>
      <c r="L10" s="13" t="str">
        <f>LEDGER!AF10</f>
        <v>D</v>
      </c>
      <c r="M10" s="13" t="str">
        <f>LEDGER!AG10</f>
        <v>A</v>
      </c>
      <c r="N10" s="13">
        <f>IFERROR(INDEX('Sub Ref'!K$4:K$11,MATCH('DATA ENTRY'!R10,'Sub Ref'!L$4:L$11,0)),"")</f>
        <v>2151</v>
      </c>
      <c r="O10" s="13" t="str">
        <f>LEDGER!AI10</f>
        <v>C+</v>
      </c>
      <c r="P10" s="13" t="str">
        <f>LEDGER!AJ10</f>
        <v>A</v>
      </c>
      <c r="Q10" s="13">
        <f>IFERROR(INDEX('Sub Ref'!B$15:B$23,MATCH('DATA ENTRY'!U10,'Sub Ref'!C$15:C$23,0)),"")</f>
        <v>3031</v>
      </c>
      <c r="R10" s="13" t="str">
        <f>LEDGER!AL10</f>
        <v>C+</v>
      </c>
      <c r="S10" s="13" t="str">
        <f>LEDGER!AM10</f>
        <v>A</v>
      </c>
      <c r="T10" s="13" t="str">
        <f>LEDGER!AM10</f>
        <v>A</v>
      </c>
      <c r="U10" s="13" t="str">
        <f>IFERROR(INDEX('Sub Ref'!K$15:K$23,MATCH('DATA ENTRY'!X10,'Sub Ref'!L$15:L$23,0)),"")</f>
        <v/>
      </c>
      <c r="V10" s="13" t="e">
        <f>LEDGER!AO10</f>
        <v>#N/A</v>
      </c>
      <c r="W10" s="13" t="e">
        <f>LEDGER!AP10</f>
        <v>#N/A</v>
      </c>
      <c r="X10" s="14">
        <f>IFERROR(ROUND('MARK LOOKUP'!BE10,2),"")</f>
        <v>2.23</v>
      </c>
    </row>
    <row r="11" spans="1:48" x14ac:dyDescent="0.25">
      <c r="A11" s="14">
        <f>LEDGER!A11</f>
        <v>14911516</v>
      </c>
      <c r="B11" s="13" t="str">
        <f>'Sub Ref'!B$27</f>
        <v>0011</v>
      </c>
      <c r="C11" s="13" t="str">
        <f>LEDGER!W11</f>
        <v>C+</v>
      </c>
      <c r="D11" s="13" t="str">
        <f>LEDGER!X11</f>
        <v>B+</v>
      </c>
      <c r="E11" s="13" t="str">
        <f>'Sub Ref'!K$27</f>
        <v>0031</v>
      </c>
      <c r="F11" s="13" t="str">
        <f>LEDGER!Z11</f>
        <v>D</v>
      </c>
      <c r="G11" s="13" t="str">
        <f>LEDGER!AA11</f>
        <v>A</v>
      </c>
      <c r="H11" s="13" t="str">
        <f>INDEX('Sub Ref'!K$30:K$31,MATCH('DATA ENTRY'!L11,'Sub Ref'!L$30:L$31,0))</f>
        <v>0051</v>
      </c>
      <c r="I11" s="13" t="str">
        <f>LEDGER!AC11</f>
        <v>D</v>
      </c>
      <c r="J11" s="13" t="str">
        <f>LEDGER!AD11</f>
        <v>A</v>
      </c>
      <c r="K11" s="13">
        <f>IFERROR(INDEX('Sub Ref'!B$4:B$11,MATCH('DATA ENTRY'!O11,'Sub Ref'!C$4:C$11,0)),"")</f>
        <v>1151</v>
      </c>
      <c r="L11" s="13" t="str">
        <f>LEDGER!AF11</f>
        <v>D</v>
      </c>
      <c r="M11" s="13" t="str">
        <f>LEDGER!AG11</f>
        <v>A</v>
      </c>
      <c r="N11" s="13">
        <f>IFERROR(INDEX('Sub Ref'!K$4:K$11,MATCH('DATA ENTRY'!R11,'Sub Ref'!L$4:L$11,0)),"")</f>
        <v>2031</v>
      </c>
      <c r="O11" s="13" t="str">
        <f>LEDGER!AI11</f>
        <v>D</v>
      </c>
      <c r="P11" s="13" t="str">
        <f>LEDGER!AJ11</f>
        <v>A</v>
      </c>
      <c r="Q11" s="13">
        <f>IFERROR(INDEX('Sub Ref'!B$15:B$23,MATCH('DATA ENTRY'!U11,'Sub Ref'!C$15:C$23,0)),"")</f>
        <v>3311</v>
      </c>
      <c r="R11" s="13" t="str">
        <f>LEDGER!AL11</f>
        <v>C</v>
      </c>
      <c r="S11" s="13" t="str">
        <f>LEDGER!AM11</f>
        <v>A</v>
      </c>
      <c r="T11" s="13" t="str">
        <f>LEDGER!AM11</f>
        <v>A</v>
      </c>
      <c r="U11" s="13" t="str">
        <f>IFERROR(INDEX('Sub Ref'!K$15:K$23,MATCH('DATA ENTRY'!X11,'Sub Ref'!L$15:L$23,0)),"")</f>
        <v/>
      </c>
      <c r="V11" s="13" t="str">
        <f>LEDGER!AO11</f>
        <v/>
      </c>
      <c r="W11" s="13" t="str">
        <f>LEDGER!AP11</f>
        <v/>
      </c>
      <c r="X11" s="14">
        <f>IFERROR(ROUND('MARK LOOKUP'!BE11,2),"")</f>
        <v>2</v>
      </c>
      <c r="AB11" s="8"/>
      <c r="AC11" s="8"/>
    </row>
    <row r="12" spans="1:48" x14ac:dyDescent="0.25">
      <c r="A12" s="14">
        <f>LEDGER!A12</f>
        <v>14911517</v>
      </c>
      <c r="B12" s="13" t="str">
        <f>'Sub Ref'!B$27</f>
        <v>0011</v>
      </c>
      <c r="C12" s="13" t="str">
        <f>LEDGER!W12</f>
        <v>D</v>
      </c>
      <c r="D12" s="13" t="str">
        <f>LEDGER!X12</f>
        <v>B+</v>
      </c>
      <c r="E12" s="13" t="str">
        <f>'Sub Ref'!K$27</f>
        <v>0031</v>
      </c>
      <c r="F12" s="13" t="str">
        <f>LEDGER!Z12</f>
        <v>D</v>
      </c>
      <c r="G12" s="13" t="str">
        <f>LEDGER!AA12</f>
        <v>A</v>
      </c>
      <c r="H12" s="13" t="str">
        <f>INDEX('Sub Ref'!K$30:K$31,MATCH('DATA ENTRY'!L12,'Sub Ref'!L$30:L$31,0))</f>
        <v>0051</v>
      </c>
      <c r="I12" s="13" t="str">
        <f>LEDGER!AC12</f>
        <v>D</v>
      </c>
      <c r="J12" s="13" t="str">
        <f>LEDGER!AD12</f>
        <v>A</v>
      </c>
      <c r="K12" s="13">
        <f>IFERROR(INDEX('Sub Ref'!B$4:B$11,MATCH('DATA ENTRY'!O12,'Sub Ref'!C$4:C$11,0)),"")</f>
        <v>1151</v>
      </c>
      <c r="L12" s="13" t="str">
        <f>LEDGER!AF12</f>
        <v>D</v>
      </c>
      <c r="M12" s="13" t="str">
        <f>LEDGER!AG12</f>
        <v>B+</v>
      </c>
      <c r="N12" s="13">
        <f>IFERROR(INDEX('Sub Ref'!K$4:K$11,MATCH('DATA ENTRY'!R12,'Sub Ref'!L$4:L$11,0)),"")</f>
        <v>2031</v>
      </c>
      <c r="O12" s="13" t="str">
        <f>LEDGER!AI12</f>
        <v>C</v>
      </c>
      <c r="P12" s="13" t="str">
        <f>LEDGER!AJ12</f>
        <v>A</v>
      </c>
      <c r="Q12" s="13">
        <f>IFERROR(INDEX('Sub Ref'!B$15:B$23,MATCH('DATA ENTRY'!U12,'Sub Ref'!C$15:C$23,0)),"")</f>
        <v>3331</v>
      </c>
      <c r="R12" s="13" t="str">
        <f>LEDGER!AL12</f>
        <v>C</v>
      </c>
      <c r="S12" s="13" t="str">
        <f>LEDGER!AM12</f>
        <v>A</v>
      </c>
      <c r="T12" s="13" t="str">
        <f>LEDGER!AM12</f>
        <v>A</v>
      </c>
      <c r="U12" s="13" t="str">
        <f>IFERROR(INDEX('Sub Ref'!K$15:K$23,MATCH('DATA ENTRY'!X12,'Sub Ref'!L$15:L$23,0)),"")</f>
        <v/>
      </c>
      <c r="V12" s="13" t="str">
        <f>LEDGER!AO12</f>
        <v/>
      </c>
      <c r="W12" s="13" t="str">
        <f>LEDGER!AP12</f>
        <v/>
      </c>
      <c r="X12" s="14">
        <f>IFERROR(ROUND('MARK LOOKUP'!BE12,2),"")</f>
        <v>1.99</v>
      </c>
    </row>
    <row r="13" spans="1:48" x14ac:dyDescent="0.25">
      <c r="A13" s="14">
        <f>LEDGER!A13</f>
        <v>14911518</v>
      </c>
      <c r="B13" s="13" t="str">
        <f>'Sub Ref'!B$27</f>
        <v>0011</v>
      </c>
      <c r="C13" s="13" t="str">
        <f>LEDGER!W13</f>
        <v>D</v>
      </c>
      <c r="D13" s="13" t="str">
        <f>LEDGER!X13</f>
        <v>A</v>
      </c>
      <c r="E13" s="13" t="str">
        <f>'Sub Ref'!K$27</f>
        <v>0031</v>
      </c>
      <c r="F13" s="13" t="str">
        <f>LEDGER!Z13</f>
        <v>C</v>
      </c>
      <c r="G13" s="13" t="str">
        <f>LEDGER!AA13</f>
        <v>A</v>
      </c>
      <c r="H13" s="13" t="str">
        <f>INDEX('Sub Ref'!K$30:K$31,MATCH('DATA ENTRY'!L13,'Sub Ref'!L$30:L$31,0))</f>
        <v>0051</v>
      </c>
      <c r="I13" s="13" t="str">
        <f>LEDGER!AC13</f>
        <v>D</v>
      </c>
      <c r="J13" s="13" t="str">
        <f>LEDGER!AD13</f>
        <v>A</v>
      </c>
      <c r="K13" s="13">
        <f>IFERROR(INDEX('Sub Ref'!B$4:B$11,MATCH('DATA ENTRY'!O13,'Sub Ref'!C$4:C$11,0)),"")</f>
        <v>1151</v>
      </c>
      <c r="L13" s="13" t="str">
        <f>LEDGER!AF13</f>
        <v>C</v>
      </c>
      <c r="M13" s="13" t="str">
        <f>LEDGER!AG13</f>
        <v>A</v>
      </c>
      <c r="N13" s="13">
        <f>IFERROR(INDEX('Sub Ref'!K$4:K$11,MATCH('DATA ENTRY'!R13,'Sub Ref'!L$4:L$11,0)),"")</f>
        <v>2031</v>
      </c>
      <c r="O13" s="13" t="str">
        <f>LEDGER!AI13</f>
        <v>C</v>
      </c>
      <c r="P13" s="13" t="str">
        <f>LEDGER!AJ13</f>
        <v>A</v>
      </c>
      <c r="Q13" s="13">
        <f>IFERROR(INDEX('Sub Ref'!B$15:B$23,MATCH('DATA ENTRY'!U13,'Sub Ref'!C$15:C$23,0)),"")</f>
        <v>3331</v>
      </c>
      <c r="R13" s="13" t="str">
        <f>LEDGER!AL13</f>
        <v>D</v>
      </c>
      <c r="S13" s="13" t="str">
        <f>LEDGER!AM13</f>
        <v>A</v>
      </c>
      <c r="T13" s="13" t="str">
        <f>LEDGER!AM13</f>
        <v>A</v>
      </c>
      <c r="U13" s="13" t="str">
        <f>IFERROR(INDEX('Sub Ref'!K$15:K$23,MATCH('DATA ENTRY'!X13,'Sub Ref'!L$15:L$23,0)),"")</f>
        <v/>
      </c>
      <c r="V13" s="13" t="e">
        <f>LEDGER!AO13</f>
        <v>#N/A</v>
      </c>
      <c r="W13" s="13" t="e">
        <f>LEDGER!AP13</f>
        <v>#N/A</v>
      </c>
      <c r="X13" s="14">
        <f>IFERROR(ROUND('MARK LOOKUP'!BE13,2),"")</f>
        <v>2.2200000000000002</v>
      </c>
    </row>
    <row r="14" spans="1:48" x14ac:dyDescent="0.25">
      <c r="A14" s="14">
        <f>LEDGER!A14</f>
        <v>14911519</v>
      </c>
      <c r="B14" s="13" t="str">
        <f>'Sub Ref'!B$27</f>
        <v>0011</v>
      </c>
      <c r="C14" s="13" t="str">
        <f>LEDGER!W14</f>
        <v>C+</v>
      </c>
      <c r="D14" s="13" t="str">
        <f>LEDGER!X14</f>
        <v>A</v>
      </c>
      <c r="E14" s="13" t="str">
        <f>'Sub Ref'!K$27</f>
        <v>0031</v>
      </c>
      <c r="F14" s="13" t="str">
        <f>LEDGER!Z14</f>
        <v>C+</v>
      </c>
      <c r="G14" s="13" t="str">
        <f>LEDGER!AA14</f>
        <v>A</v>
      </c>
      <c r="H14" s="13" t="str">
        <f>INDEX('Sub Ref'!K$30:K$31,MATCH('DATA ENTRY'!L14,'Sub Ref'!L$30:L$31,0))</f>
        <v>0051</v>
      </c>
      <c r="I14" s="13" t="str">
        <f>LEDGER!AC14</f>
        <v>B+</v>
      </c>
      <c r="J14" s="13" t="str">
        <f>LEDGER!AD14</f>
        <v>A+</v>
      </c>
      <c r="K14" s="13">
        <f>IFERROR(INDEX('Sub Ref'!B$4:B$11,MATCH('DATA ENTRY'!O14,'Sub Ref'!C$4:C$11,0)),"")</f>
        <v>1151</v>
      </c>
      <c r="L14" s="13" t="str">
        <f>LEDGER!AF14</f>
        <v>A</v>
      </c>
      <c r="M14" s="13" t="str">
        <f>LEDGER!AG14</f>
        <v>A+</v>
      </c>
      <c r="N14" s="13">
        <f>IFERROR(INDEX('Sub Ref'!K$4:K$11,MATCH('DATA ENTRY'!R14,'Sub Ref'!L$4:L$11,0)),"")</f>
        <v>2031</v>
      </c>
      <c r="O14" s="13" t="str">
        <f>LEDGER!AI14</f>
        <v>A</v>
      </c>
      <c r="P14" s="13" t="str">
        <f>LEDGER!AJ14</f>
        <v>A+</v>
      </c>
      <c r="Q14" s="13" t="str">
        <f>IFERROR(INDEX('Sub Ref'!B$15:B$23,MATCH('DATA ENTRY'!U14,'Sub Ref'!C$15:C$23,0)),"")</f>
        <v/>
      </c>
      <c r="R14" s="13" t="e">
        <f>LEDGER!AL14</f>
        <v>#N/A</v>
      </c>
      <c r="S14" s="13" t="e">
        <f>LEDGER!AM14</f>
        <v>#N/A</v>
      </c>
      <c r="T14" s="13" t="e">
        <f>LEDGER!AM14</f>
        <v>#N/A</v>
      </c>
      <c r="U14" s="13">
        <f>IFERROR(INDEX('Sub Ref'!K$15:K$23,MATCH('DATA ENTRY'!X14,'Sub Ref'!L$15:L$23,0)),"")</f>
        <v>4011</v>
      </c>
      <c r="V14" s="13" t="str">
        <f>LEDGER!AO14</f>
        <v>A</v>
      </c>
      <c r="W14" s="13" t="str">
        <f>LEDGER!AP14</f>
        <v>A+</v>
      </c>
      <c r="X14" s="14">
        <f>IFERROR(ROUND('MARK LOOKUP'!BE14,2),"")</f>
        <v>3.26</v>
      </c>
    </row>
    <row r="15" spans="1:48" x14ac:dyDescent="0.25">
      <c r="A15" s="14">
        <f>LEDGER!A15</f>
        <v>14911520</v>
      </c>
      <c r="B15" s="13" t="str">
        <f>'Sub Ref'!B$27</f>
        <v>0011</v>
      </c>
      <c r="C15" s="13" t="str">
        <f>LEDGER!W15</f>
        <v>C+</v>
      </c>
      <c r="D15" s="13" t="str">
        <f>LEDGER!X15</f>
        <v>A</v>
      </c>
      <c r="E15" s="13" t="str">
        <f>'Sub Ref'!K$27</f>
        <v>0031</v>
      </c>
      <c r="F15" s="13" t="str">
        <f>LEDGER!Z15</f>
        <v>C</v>
      </c>
      <c r="G15" s="13" t="str">
        <f>LEDGER!AA15</f>
        <v>A</v>
      </c>
      <c r="H15" s="13" t="str">
        <f>INDEX('Sub Ref'!K$30:K$31,MATCH('DATA ENTRY'!L15,'Sub Ref'!L$30:L$31,0))</f>
        <v>0051</v>
      </c>
      <c r="I15" s="13" t="str">
        <f>LEDGER!AC15</f>
        <v>C</v>
      </c>
      <c r="J15" s="13" t="str">
        <f>LEDGER!AD15</f>
        <v>A</v>
      </c>
      <c r="K15" s="13">
        <f>IFERROR(INDEX('Sub Ref'!B$4:B$11,MATCH('DATA ENTRY'!O15,'Sub Ref'!C$4:C$11,0)),"")</f>
        <v>1151</v>
      </c>
      <c r="L15" s="13" t="str">
        <f>LEDGER!AF15</f>
        <v>C</v>
      </c>
      <c r="M15" s="13" t="str">
        <f>LEDGER!AG15</f>
        <v>A</v>
      </c>
      <c r="N15" s="13">
        <f>IFERROR(INDEX('Sub Ref'!K$4:K$11,MATCH('DATA ENTRY'!R15,'Sub Ref'!L$4:L$11,0)),"")</f>
        <v>2031</v>
      </c>
      <c r="O15" s="13" t="str">
        <f>LEDGER!AI15</f>
        <v>C</v>
      </c>
      <c r="P15" s="13" t="str">
        <f>LEDGER!AJ15</f>
        <v>A</v>
      </c>
      <c r="Q15" s="13" t="str">
        <f>IFERROR(INDEX('Sub Ref'!B$15:B$23,MATCH('DATA ENTRY'!U15,'Sub Ref'!C$15:C$23,0)),"")</f>
        <v/>
      </c>
      <c r="R15" s="13" t="e">
        <f>LEDGER!AL15</f>
        <v>#N/A</v>
      </c>
      <c r="S15" s="13" t="e">
        <f>LEDGER!AM15</f>
        <v>#N/A</v>
      </c>
      <c r="T15" s="13" t="e">
        <f>LEDGER!AM15</f>
        <v>#N/A</v>
      </c>
      <c r="U15" s="13">
        <f>IFERROR(INDEX('Sub Ref'!K$15:K$23,MATCH('DATA ENTRY'!X15,'Sub Ref'!L$15:L$23,0)),"")</f>
        <v>4011</v>
      </c>
      <c r="V15" s="13" t="str">
        <f>LEDGER!AO15</f>
        <v>B</v>
      </c>
      <c r="W15" s="13" t="str">
        <f>LEDGER!AP15</f>
        <v>A</v>
      </c>
      <c r="X15" s="14">
        <f>IFERROR(ROUND('MARK LOOKUP'!BE15,2),"")</f>
        <v>2.54</v>
      </c>
    </row>
    <row r="16" spans="1:48" x14ac:dyDescent="0.25">
      <c r="A16" s="14">
        <f>LEDGER!A16</f>
        <v>14911521</v>
      </c>
      <c r="B16" s="13" t="str">
        <f>'Sub Ref'!B$27</f>
        <v>0011</v>
      </c>
      <c r="C16" s="13" t="str">
        <f>LEDGER!W16</f>
        <v>D</v>
      </c>
      <c r="D16" s="13" t="str">
        <f>LEDGER!X16</f>
        <v>A</v>
      </c>
      <c r="E16" s="13" t="str">
        <f>'Sub Ref'!K$27</f>
        <v>0031</v>
      </c>
      <c r="F16" s="13" t="str">
        <f>LEDGER!Z16</f>
        <v>D</v>
      </c>
      <c r="G16" s="13" t="str">
        <f>LEDGER!AA16</f>
        <v>A</v>
      </c>
      <c r="H16" s="13" t="str">
        <f>INDEX('Sub Ref'!K$30:K$31,MATCH('DATA ENTRY'!L16,'Sub Ref'!L$30:L$31,0))</f>
        <v>0051</v>
      </c>
      <c r="I16" s="13" t="str">
        <f>LEDGER!AC16</f>
        <v>C</v>
      </c>
      <c r="J16" s="13" t="str">
        <f>LEDGER!AD16</f>
        <v>A</v>
      </c>
      <c r="K16" s="13">
        <f>IFERROR(INDEX('Sub Ref'!B$4:B$11,MATCH('DATA ENTRY'!O16,'Sub Ref'!C$4:C$11,0)),"")</f>
        <v>1151</v>
      </c>
      <c r="L16" s="13" t="str">
        <f>LEDGER!AF16</f>
        <v>B</v>
      </c>
      <c r="M16" s="13" t="str">
        <f>LEDGER!AG16</f>
        <v>A</v>
      </c>
      <c r="N16" s="13">
        <f>IFERROR(INDEX('Sub Ref'!K$4:K$11,MATCH('DATA ENTRY'!R16,'Sub Ref'!L$4:L$11,0)),"")</f>
        <v>2031</v>
      </c>
      <c r="O16" s="13" t="str">
        <f>LEDGER!AI16</f>
        <v>B</v>
      </c>
      <c r="P16" s="13" t="str">
        <f>LEDGER!AJ16</f>
        <v>A</v>
      </c>
      <c r="Q16" s="13">
        <f>IFERROR(INDEX('Sub Ref'!B$15:B$23,MATCH('DATA ENTRY'!U16,'Sub Ref'!C$15:C$23,0)),"")</f>
        <v>3331</v>
      </c>
      <c r="R16" s="13" t="str">
        <f>LEDGER!AL16</f>
        <v>C</v>
      </c>
      <c r="S16" s="13" t="str">
        <f>LEDGER!AM16</f>
        <v>A</v>
      </c>
      <c r="T16" s="13" t="str">
        <f>LEDGER!AM16</f>
        <v>A</v>
      </c>
      <c r="U16" s="13" t="str">
        <f>IFERROR(INDEX('Sub Ref'!K$15:K$23,MATCH('DATA ENTRY'!X16,'Sub Ref'!L$15:L$23,0)),"")</f>
        <v/>
      </c>
      <c r="V16" s="13" t="str">
        <f>LEDGER!AO16</f>
        <v/>
      </c>
      <c r="W16" s="13" t="str">
        <f>LEDGER!AP16</f>
        <v/>
      </c>
      <c r="X16" s="14">
        <f>IFERROR(ROUND('MARK LOOKUP'!BE16,2),"")</f>
        <v>2.36</v>
      </c>
    </row>
    <row r="17" spans="1:24" x14ac:dyDescent="0.25">
      <c r="A17" s="14">
        <f>LEDGER!A17</f>
        <v>14911522</v>
      </c>
      <c r="B17" s="13" t="str">
        <f>'Sub Ref'!B$27</f>
        <v>0011</v>
      </c>
      <c r="C17" s="13" t="str">
        <f>LEDGER!W17</f>
        <v>NG</v>
      </c>
      <c r="D17" s="13" t="str">
        <f>LEDGER!X17</f>
        <v>N.G.</v>
      </c>
      <c r="E17" s="13" t="str">
        <f>'Sub Ref'!K$27</f>
        <v>0031</v>
      </c>
      <c r="F17" s="13" t="str">
        <f>LEDGER!Z17</f>
        <v>NG</v>
      </c>
      <c r="G17" s="13" t="str">
        <f>LEDGER!AA17</f>
        <v>NG</v>
      </c>
      <c r="H17" s="13" t="str">
        <f>INDEX('Sub Ref'!K$30:K$31,MATCH('DATA ENTRY'!L17,'Sub Ref'!L$30:L$31,0))</f>
        <v>0051</v>
      </c>
      <c r="I17" s="13" t="str">
        <f>LEDGER!AC17</f>
        <v>NG</v>
      </c>
      <c r="J17" s="13" t="str">
        <f>LEDGER!AD17</f>
        <v/>
      </c>
      <c r="K17" s="13" t="str">
        <f>IFERROR(INDEX('Sub Ref'!B$4:B$11,MATCH('DATA ENTRY'!O17,'Sub Ref'!C$4:C$11,0)),"")</f>
        <v/>
      </c>
      <c r="L17" s="13" t="e">
        <f>LEDGER!AF17</f>
        <v>#N/A</v>
      </c>
      <c r="M17" s="13" t="e">
        <f>LEDGER!AG17</f>
        <v>#N/A</v>
      </c>
      <c r="N17" s="13" t="str">
        <f>IFERROR(INDEX('Sub Ref'!K$4:K$11,MATCH('DATA ENTRY'!R17,'Sub Ref'!L$4:L$11,0)),"")</f>
        <v/>
      </c>
      <c r="O17" s="13" t="e">
        <f>LEDGER!AI17</f>
        <v>#N/A</v>
      </c>
      <c r="P17" s="13" t="e">
        <f>LEDGER!AJ17</f>
        <v>#N/A</v>
      </c>
      <c r="Q17" s="13" t="str">
        <f>IFERROR(INDEX('Sub Ref'!B$15:B$23,MATCH('DATA ENTRY'!U17,'Sub Ref'!C$15:C$23,0)),"")</f>
        <v/>
      </c>
      <c r="R17" s="13" t="e">
        <f>LEDGER!AL17</f>
        <v>#N/A</v>
      </c>
      <c r="S17" s="13" t="e">
        <f>LEDGER!AM17</f>
        <v>#N/A</v>
      </c>
      <c r="T17" s="13" t="e">
        <f>LEDGER!AM17</f>
        <v>#N/A</v>
      </c>
      <c r="U17" s="13" t="str">
        <f>IFERROR(INDEX('Sub Ref'!K$15:K$23,MATCH('DATA ENTRY'!X17,'Sub Ref'!L$15:L$23,0)),"")</f>
        <v/>
      </c>
      <c r="V17" s="13" t="str">
        <f>LEDGER!AO17</f>
        <v/>
      </c>
      <c r="W17" s="13" t="str">
        <f>LEDGER!AP17</f>
        <v/>
      </c>
      <c r="X17" s="14">
        <f>IFERROR(ROUND('MARK LOOKUP'!BE17,2),"")</f>
        <v>0</v>
      </c>
    </row>
    <row r="18" spans="1:24" x14ac:dyDescent="0.25">
      <c r="A18" s="14">
        <f>LEDGER!A18</f>
        <v>14911523</v>
      </c>
      <c r="B18" s="13" t="str">
        <f>'Sub Ref'!B$27</f>
        <v>0011</v>
      </c>
      <c r="C18" s="13" t="str">
        <f>LEDGER!W18</f>
        <v>D</v>
      </c>
      <c r="D18" s="13" t="str">
        <f>LEDGER!X18</f>
        <v>A+</v>
      </c>
      <c r="E18" s="13" t="str">
        <f>'Sub Ref'!K$27</f>
        <v>0031</v>
      </c>
      <c r="F18" s="13" t="str">
        <f>LEDGER!Z18</f>
        <v>D</v>
      </c>
      <c r="G18" s="13" t="str">
        <f>LEDGER!AA18</f>
        <v>A+</v>
      </c>
      <c r="H18" s="13" t="str">
        <f>INDEX('Sub Ref'!K$30:K$31,MATCH('DATA ENTRY'!L18,'Sub Ref'!L$30:L$31,0))</f>
        <v>0051</v>
      </c>
      <c r="I18" s="13" t="str">
        <f>LEDGER!AC18</f>
        <v>D</v>
      </c>
      <c r="J18" s="13" t="str">
        <f>LEDGER!AD18</f>
        <v>A</v>
      </c>
      <c r="K18" s="13">
        <f>IFERROR(INDEX('Sub Ref'!B$4:B$11,MATCH('DATA ENTRY'!O18,'Sub Ref'!C$4:C$11,0)),"")</f>
        <v>1151</v>
      </c>
      <c r="L18" s="13" t="str">
        <f>LEDGER!AF18</f>
        <v>D</v>
      </c>
      <c r="M18" s="13" t="str">
        <f>LEDGER!AG18</f>
        <v>A</v>
      </c>
      <c r="N18" s="13">
        <f>IFERROR(INDEX('Sub Ref'!K$4:K$11,MATCH('DATA ENTRY'!R18,'Sub Ref'!L$4:L$11,0)),"")</f>
        <v>2031</v>
      </c>
      <c r="O18" s="13" t="str">
        <f>LEDGER!AI18</f>
        <v>D</v>
      </c>
      <c r="P18" s="13" t="str">
        <f>LEDGER!AJ18</f>
        <v>A</v>
      </c>
      <c r="Q18" s="13" t="str">
        <f>IFERROR(INDEX('Sub Ref'!B$15:B$23,MATCH('DATA ENTRY'!U18,'Sub Ref'!C$15:C$23,0)),"")</f>
        <v/>
      </c>
      <c r="R18" s="13" t="e">
        <f>LEDGER!AL18</f>
        <v>#N/A</v>
      </c>
      <c r="S18" s="13" t="e">
        <f>LEDGER!AM18</f>
        <v>#N/A</v>
      </c>
      <c r="T18" s="13" t="e">
        <f>LEDGER!AM18</f>
        <v>#N/A</v>
      </c>
      <c r="U18" s="13">
        <f>IFERROR(INDEX('Sub Ref'!K$15:K$23,MATCH('DATA ENTRY'!X18,'Sub Ref'!L$15:L$23,0)),"")</f>
        <v>4011</v>
      </c>
      <c r="V18" s="13" t="str">
        <f>LEDGER!AO18</f>
        <v>B</v>
      </c>
      <c r="W18" s="13" t="str">
        <f>LEDGER!AP18</f>
        <v>A</v>
      </c>
      <c r="X18" s="14">
        <f>IFERROR(ROUND('MARK LOOKUP'!BE18,2),"")</f>
        <v>2.0699999999999998</v>
      </c>
    </row>
    <row r="19" spans="1:24" x14ac:dyDescent="0.25">
      <c r="A19" s="14">
        <f>LEDGER!A19</f>
        <v>14911524</v>
      </c>
      <c r="B19" s="13" t="str">
        <f>'Sub Ref'!B$27</f>
        <v>0011</v>
      </c>
      <c r="C19" s="13" t="str">
        <f>LEDGER!W19</f>
        <v>NG</v>
      </c>
      <c r="D19" s="13" t="str">
        <f>LEDGER!X19</f>
        <v>N.G.</v>
      </c>
      <c r="E19" s="13" t="str">
        <f>'Sub Ref'!K$27</f>
        <v>0031</v>
      </c>
      <c r="F19" s="13" t="str">
        <f>LEDGER!Z19</f>
        <v>NG</v>
      </c>
      <c r="G19" s="13" t="str">
        <f>LEDGER!AA19</f>
        <v>NG</v>
      </c>
      <c r="H19" s="13" t="str">
        <f>INDEX('Sub Ref'!K$30:K$31,MATCH('DATA ENTRY'!L19,'Sub Ref'!L$30:L$31,0))</f>
        <v>0051</v>
      </c>
      <c r="I19" s="13" t="str">
        <f>LEDGER!AC19</f>
        <v>NG</v>
      </c>
      <c r="J19" s="13" t="str">
        <f>LEDGER!AD19</f>
        <v/>
      </c>
      <c r="K19" s="13" t="str">
        <f>IFERROR(INDEX('Sub Ref'!B$4:B$11,MATCH('DATA ENTRY'!O19,'Sub Ref'!C$4:C$11,0)),"")</f>
        <v/>
      </c>
      <c r="L19" s="13" t="e">
        <f>LEDGER!AF19</f>
        <v>#N/A</v>
      </c>
      <c r="M19" s="13" t="e">
        <f>LEDGER!AG19</f>
        <v>#N/A</v>
      </c>
      <c r="N19" s="13" t="str">
        <f>IFERROR(INDEX('Sub Ref'!K$4:K$11,MATCH('DATA ENTRY'!R19,'Sub Ref'!L$4:L$11,0)),"")</f>
        <v/>
      </c>
      <c r="O19" s="13" t="e">
        <f>LEDGER!AI19</f>
        <v>#N/A</v>
      </c>
      <c r="P19" s="13" t="e">
        <f>LEDGER!AJ19</f>
        <v>#N/A</v>
      </c>
      <c r="Q19" s="13" t="str">
        <f>IFERROR(INDEX('Sub Ref'!B$15:B$23,MATCH('DATA ENTRY'!U19,'Sub Ref'!C$15:C$23,0)),"")</f>
        <v/>
      </c>
      <c r="R19" s="13" t="e">
        <f>LEDGER!AL19</f>
        <v>#N/A</v>
      </c>
      <c r="S19" s="13" t="e">
        <f>LEDGER!AM19</f>
        <v>#N/A</v>
      </c>
      <c r="T19" s="13" t="e">
        <f>LEDGER!AM19</f>
        <v>#N/A</v>
      </c>
      <c r="U19" s="13" t="str">
        <f>IFERROR(INDEX('Sub Ref'!K$15:K$23,MATCH('DATA ENTRY'!X19,'Sub Ref'!L$15:L$23,0)),"")</f>
        <v/>
      </c>
      <c r="V19" s="13" t="str">
        <f>LEDGER!AO19</f>
        <v/>
      </c>
      <c r="W19" s="13" t="str">
        <f>LEDGER!AP19</f>
        <v/>
      </c>
      <c r="X19" s="14">
        <f>IFERROR(ROUND('MARK LOOKUP'!BE19,2),"")</f>
        <v>0</v>
      </c>
    </row>
    <row r="20" spans="1:24" x14ac:dyDescent="0.25">
      <c r="A20" s="14">
        <f>LEDGER!A20</f>
        <v>14911525</v>
      </c>
      <c r="B20" s="13" t="str">
        <f>'Sub Ref'!B$27</f>
        <v>0011</v>
      </c>
      <c r="C20" s="13" t="str">
        <f>LEDGER!W20</f>
        <v>D</v>
      </c>
      <c r="D20" s="13" t="str">
        <f>LEDGER!X20</f>
        <v>A</v>
      </c>
      <c r="E20" s="13" t="str">
        <f>'Sub Ref'!K$27</f>
        <v>0031</v>
      </c>
      <c r="F20" s="13" t="str">
        <f>LEDGER!Z20</f>
        <v>D</v>
      </c>
      <c r="G20" s="13" t="str">
        <f>LEDGER!AA20</f>
        <v>A</v>
      </c>
      <c r="H20" s="13" t="str">
        <f>INDEX('Sub Ref'!K$30:K$31,MATCH('DATA ENTRY'!L20,'Sub Ref'!L$30:L$31,0))</f>
        <v>0051</v>
      </c>
      <c r="I20" s="13" t="str">
        <f>LEDGER!AC20</f>
        <v>D</v>
      </c>
      <c r="J20" s="13" t="str">
        <f>LEDGER!AD20</f>
        <v>A</v>
      </c>
      <c r="K20" s="13">
        <f>IFERROR(INDEX('Sub Ref'!B$4:B$11,MATCH('DATA ENTRY'!O20,'Sub Ref'!C$4:C$11,0)),"")</f>
        <v>1031</v>
      </c>
      <c r="L20" s="13" t="str">
        <f>LEDGER!AF20</f>
        <v>D</v>
      </c>
      <c r="M20" s="13" t="str">
        <f>LEDGER!AG20</f>
        <v>A</v>
      </c>
      <c r="N20" s="13">
        <f>IFERROR(INDEX('Sub Ref'!K$4:K$11,MATCH('DATA ENTRY'!R20,'Sub Ref'!L$4:L$11,0)),"")</f>
        <v>2151</v>
      </c>
      <c r="O20" s="13" t="str">
        <f>LEDGER!AI20</f>
        <v>D</v>
      </c>
      <c r="P20" s="13" t="str">
        <f>LEDGER!AJ20</f>
        <v>A</v>
      </c>
      <c r="Q20" s="13">
        <f>IFERROR(INDEX('Sub Ref'!B$15:B$23,MATCH('DATA ENTRY'!U20,'Sub Ref'!C$15:C$23,0)),"")</f>
        <v>3031</v>
      </c>
      <c r="R20" s="13" t="str">
        <f>LEDGER!AL20</f>
        <v>D</v>
      </c>
      <c r="S20" s="13" t="str">
        <f>LEDGER!AM20</f>
        <v>A</v>
      </c>
      <c r="T20" s="13" t="str">
        <f>LEDGER!AM20</f>
        <v>A</v>
      </c>
      <c r="U20" s="13" t="str">
        <f>IFERROR(INDEX('Sub Ref'!K$15:K$23,MATCH('DATA ENTRY'!X20,'Sub Ref'!L$15:L$23,0)),"")</f>
        <v/>
      </c>
      <c r="V20" s="13" t="str">
        <f>LEDGER!AO20</f>
        <v/>
      </c>
      <c r="W20" s="13" t="str">
        <f>LEDGER!AP20</f>
        <v/>
      </c>
      <c r="X20" s="14">
        <f>IFERROR(ROUND('MARK LOOKUP'!BE20,2),"")</f>
        <v>1.8</v>
      </c>
    </row>
    <row r="21" spans="1:24" x14ac:dyDescent="0.25">
      <c r="A21" s="14">
        <f>LEDGER!A21</f>
        <v>14911526</v>
      </c>
      <c r="B21" s="13" t="str">
        <f>'Sub Ref'!B$27</f>
        <v>0011</v>
      </c>
      <c r="C21" s="13" t="str">
        <f>LEDGER!W21</f>
        <v>C+</v>
      </c>
      <c r="D21" s="13" t="str">
        <f>LEDGER!X21</f>
        <v>A</v>
      </c>
      <c r="E21" s="13" t="str">
        <f>'Sub Ref'!K$27</f>
        <v>0031</v>
      </c>
      <c r="F21" s="13" t="str">
        <f>LEDGER!Z21</f>
        <v>C</v>
      </c>
      <c r="G21" s="13" t="str">
        <f>LEDGER!AA21</f>
        <v>A</v>
      </c>
      <c r="H21" s="13" t="str">
        <f>INDEX('Sub Ref'!K$30:K$31,MATCH('DATA ENTRY'!L21,'Sub Ref'!L$30:L$31,0))</f>
        <v>0051</v>
      </c>
      <c r="I21" s="13" t="str">
        <f>LEDGER!AC21</f>
        <v>B+</v>
      </c>
      <c r="J21" s="13" t="str">
        <f>LEDGER!AD21</f>
        <v>A+</v>
      </c>
      <c r="K21" s="13">
        <f>IFERROR(INDEX('Sub Ref'!B$4:B$11,MATCH('DATA ENTRY'!O21,'Sub Ref'!C$4:C$11,0)),"")</f>
        <v>1151</v>
      </c>
      <c r="L21" s="13" t="str">
        <f>LEDGER!AF21</f>
        <v>A</v>
      </c>
      <c r="M21" s="13" t="str">
        <f>LEDGER!AG21</f>
        <v>A+</v>
      </c>
      <c r="N21" s="13">
        <f>IFERROR(INDEX('Sub Ref'!K$4:K$11,MATCH('DATA ENTRY'!R21,'Sub Ref'!L$4:L$11,0)),"")</f>
        <v>2031</v>
      </c>
      <c r="O21" s="13" t="str">
        <f>LEDGER!AI21</f>
        <v>A</v>
      </c>
      <c r="P21" s="13" t="str">
        <f>LEDGER!AJ21</f>
        <v>A</v>
      </c>
      <c r="Q21" s="13" t="str">
        <f>IFERROR(INDEX('Sub Ref'!B$15:B$23,MATCH('DATA ENTRY'!U21,'Sub Ref'!C$15:C$23,0)),"")</f>
        <v/>
      </c>
      <c r="R21" s="13" t="e">
        <f>LEDGER!AL21</f>
        <v>#N/A</v>
      </c>
      <c r="S21" s="13" t="e">
        <f>LEDGER!AM21</f>
        <v>#N/A</v>
      </c>
      <c r="T21" s="13" t="e">
        <f>LEDGER!AM21</f>
        <v>#N/A</v>
      </c>
      <c r="U21" s="13">
        <f>IFERROR(INDEX('Sub Ref'!K$15:K$23,MATCH('DATA ENTRY'!X21,'Sub Ref'!L$15:L$23,0)),"")</f>
        <v>4011</v>
      </c>
      <c r="V21" s="13" t="str">
        <f>LEDGER!AO21</f>
        <v>B</v>
      </c>
      <c r="W21" s="13" t="str">
        <f>LEDGER!AP21</f>
        <v>A+</v>
      </c>
      <c r="X21" s="14">
        <f>IFERROR(ROUND('MARK LOOKUP'!BE21,2),"")</f>
        <v>3.03</v>
      </c>
    </row>
    <row r="22" spans="1:24" x14ac:dyDescent="0.25">
      <c r="A22" s="14">
        <f>LEDGER!A22</f>
        <v>14911527</v>
      </c>
      <c r="B22" s="13" t="str">
        <f>'Sub Ref'!B$27</f>
        <v>0011</v>
      </c>
      <c r="C22" s="13" t="str">
        <f>LEDGER!W22</f>
        <v>C+</v>
      </c>
      <c r="D22" s="13" t="str">
        <f>LEDGER!X22</f>
        <v>A</v>
      </c>
      <c r="E22" s="13" t="str">
        <f>'Sub Ref'!K$27</f>
        <v>0031</v>
      </c>
      <c r="F22" s="13" t="str">
        <f>LEDGER!Z22</f>
        <v>D</v>
      </c>
      <c r="G22" s="13" t="str">
        <f>LEDGER!AA22</f>
        <v>A</v>
      </c>
      <c r="H22" s="13" t="str">
        <f>INDEX('Sub Ref'!K$30:K$31,MATCH('DATA ENTRY'!L22,'Sub Ref'!L$30:L$31,0))</f>
        <v>0051</v>
      </c>
      <c r="I22" s="13" t="str">
        <f>LEDGER!AC22</f>
        <v>D</v>
      </c>
      <c r="J22" s="13" t="str">
        <f>LEDGER!AD22</f>
        <v>A</v>
      </c>
      <c r="K22" s="13">
        <f>IFERROR(INDEX('Sub Ref'!B$4:B$11,MATCH('DATA ENTRY'!O22,'Sub Ref'!C$4:C$11,0)),"")</f>
        <v>1151</v>
      </c>
      <c r="L22" s="13" t="str">
        <f>LEDGER!AF22</f>
        <v>D</v>
      </c>
      <c r="M22" s="13" t="str">
        <f>LEDGER!AG22</f>
        <v>A</v>
      </c>
      <c r="N22" s="13">
        <f>IFERROR(INDEX('Sub Ref'!K$4:K$11,MATCH('DATA ENTRY'!R22,'Sub Ref'!L$4:L$11,0)),"")</f>
        <v>2031</v>
      </c>
      <c r="O22" s="13" t="str">
        <f>LEDGER!AI22</f>
        <v>C</v>
      </c>
      <c r="P22" s="13" t="str">
        <f>LEDGER!AJ22</f>
        <v>A</v>
      </c>
      <c r="Q22" s="13">
        <f>IFERROR(INDEX('Sub Ref'!B$15:B$23,MATCH('DATA ENTRY'!U22,'Sub Ref'!C$15:C$23,0)),"")</f>
        <v>3331</v>
      </c>
      <c r="R22" s="13" t="str">
        <f>LEDGER!AL22</f>
        <v>C</v>
      </c>
      <c r="S22" s="13" t="str">
        <f>LEDGER!AM22</f>
        <v>A</v>
      </c>
      <c r="T22" s="13" t="str">
        <f>LEDGER!AM22</f>
        <v>A</v>
      </c>
      <c r="U22" s="13" t="str">
        <f>IFERROR(INDEX('Sub Ref'!K$15:K$23,MATCH('DATA ENTRY'!X22,'Sub Ref'!L$15:L$23,0)),"")</f>
        <v/>
      </c>
      <c r="V22" s="13" t="str">
        <f>LEDGER!AO22</f>
        <v/>
      </c>
      <c r="W22" s="13" t="str">
        <f>LEDGER!AP22</f>
        <v/>
      </c>
      <c r="X22" s="14">
        <f>IFERROR(ROUND('MARK LOOKUP'!BE22,2),"")</f>
        <v>2.12</v>
      </c>
    </row>
    <row r="23" spans="1:24" x14ac:dyDescent="0.25">
      <c r="A23" s="14">
        <f>LEDGER!A23</f>
        <v>14911528</v>
      </c>
      <c r="B23" s="13" t="str">
        <f>'Sub Ref'!B$27</f>
        <v>0011</v>
      </c>
      <c r="C23" s="13" t="str">
        <f>LEDGER!W23</f>
        <v>NG</v>
      </c>
      <c r="D23" s="13" t="str">
        <f>LEDGER!X23</f>
        <v>N.G.</v>
      </c>
      <c r="E23" s="13" t="str">
        <f>'Sub Ref'!K$27</f>
        <v>0031</v>
      </c>
      <c r="F23" s="13" t="str">
        <f>LEDGER!Z23</f>
        <v>NG</v>
      </c>
      <c r="G23" s="13" t="str">
        <f>LEDGER!AA23</f>
        <v>NG</v>
      </c>
      <c r="H23" s="13" t="str">
        <f>INDEX('Sub Ref'!K$30:K$31,MATCH('DATA ENTRY'!L23,'Sub Ref'!L$30:L$31,0))</f>
        <v>0051</v>
      </c>
      <c r="I23" s="13" t="str">
        <f>LEDGER!AC23</f>
        <v>NG</v>
      </c>
      <c r="J23" s="13" t="str">
        <f>LEDGER!AD23</f>
        <v/>
      </c>
      <c r="K23" s="13" t="str">
        <f>IFERROR(INDEX('Sub Ref'!B$4:B$11,MATCH('DATA ENTRY'!O23,'Sub Ref'!C$4:C$11,0)),"")</f>
        <v/>
      </c>
      <c r="L23" s="13" t="e">
        <f>LEDGER!AF23</f>
        <v>#N/A</v>
      </c>
      <c r="M23" s="13" t="e">
        <f>LEDGER!AG23</f>
        <v>#N/A</v>
      </c>
      <c r="N23" s="13" t="str">
        <f>IFERROR(INDEX('Sub Ref'!K$4:K$11,MATCH('DATA ENTRY'!R23,'Sub Ref'!L$4:L$11,0)),"")</f>
        <v/>
      </c>
      <c r="O23" s="13" t="e">
        <f>LEDGER!AI23</f>
        <v>#N/A</v>
      </c>
      <c r="P23" s="13" t="e">
        <f>LEDGER!AJ23</f>
        <v>#N/A</v>
      </c>
      <c r="Q23" s="13" t="str">
        <f>IFERROR(INDEX('Sub Ref'!B$15:B$23,MATCH('DATA ENTRY'!U23,'Sub Ref'!C$15:C$23,0)),"")</f>
        <v/>
      </c>
      <c r="R23" s="13" t="e">
        <f>LEDGER!AL23</f>
        <v>#N/A</v>
      </c>
      <c r="S23" s="13" t="e">
        <f>LEDGER!AM23</f>
        <v>#N/A</v>
      </c>
      <c r="T23" s="13" t="e">
        <f>LEDGER!AM23</f>
        <v>#N/A</v>
      </c>
      <c r="U23" s="13" t="str">
        <f>IFERROR(INDEX('Sub Ref'!K$15:K$23,MATCH('DATA ENTRY'!X23,'Sub Ref'!L$15:L$23,0)),"")</f>
        <v/>
      </c>
      <c r="V23" s="13" t="str">
        <f>LEDGER!AO23</f>
        <v/>
      </c>
      <c r="W23" s="13" t="str">
        <f>LEDGER!AP23</f>
        <v/>
      </c>
      <c r="X23" s="14">
        <f>IFERROR(ROUND('MARK LOOKUP'!BE23,2),"")</f>
        <v>0</v>
      </c>
    </row>
    <row r="24" spans="1:24" x14ac:dyDescent="0.25">
      <c r="A24" s="14">
        <f>LEDGER!A24</f>
        <v>14911529</v>
      </c>
      <c r="B24" s="13" t="str">
        <f>'Sub Ref'!B$27</f>
        <v>0011</v>
      </c>
      <c r="C24" s="13" t="str">
        <f>LEDGER!W24</f>
        <v>D</v>
      </c>
      <c r="D24" s="13" t="str">
        <f>LEDGER!X24</f>
        <v>A</v>
      </c>
      <c r="E24" s="13" t="str">
        <f>'Sub Ref'!K$27</f>
        <v>0031</v>
      </c>
      <c r="F24" s="13" t="str">
        <f>LEDGER!Z24</f>
        <v>D</v>
      </c>
      <c r="G24" s="13" t="str">
        <f>LEDGER!AA24</f>
        <v>A</v>
      </c>
      <c r="H24" s="13" t="str">
        <f>INDEX('Sub Ref'!K$30:K$31,MATCH('DATA ENTRY'!L24,'Sub Ref'!L$30:L$31,0))</f>
        <v>0051</v>
      </c>
      <c r="I24" s="13" t="str">
        <f>LEDGER!AC24</f>
        <v>D</v>
      </c>
      <c r="J24" s="13" t="str">
        <f>LEDGER!AD24</f>
        <v>A</v>
      </c>
      <c r="K24" s="13">
        <f>IFERROR(INDEX('Sub Ref'!B$4:B$11,MATCH('DATA ENTRY'!O24,'Sub Ref'!C$4:C$11,0)),"")</f>
        <v>1151</v>
      </c>
      <c r="L24" s="13" t="str">
        <f>LEDGER!AF24</f>
        <v>D</v>
      </c>
      <c r="M24" s="13" t="str">
        <f>LEDGER!AG24</f>
        <v>B+</v>
      </c>
      <c r="N24" s="13">
        <f>IFERROR(INDEX('Sub Ref'!K$4:K$11,MATCH('DATA ENTRY'!R24,'Sub Ref'!L$4:L$11,0)),"")</f>
        <v>2031</v>
      </c>
      <c r="O24" s="13" t="str">
        <f>LEDGER!AI24</f>
        <v>C</v>
      </c>
      <c r="P24" s="13" t="str">
        <f>LEDGER!AJ24</f>
        <v>A</v>
      </c>
      <c r="Q24" s="13">
        <f>IFERROR(INDEX('Sub Ref'!B$15:B$23,MATCH('DATA ENTRY'!U24,'Sub Ref'!C$15:C$23,0)),"")</f>
        <v>3311</v>
      </c>
      <c r="R24" s="13" t="str">
        <f>LEDGER!AL24</f>
        <v>C</v>
      </c>
      <c r="S24" s="13" t="str">
        <f>LEDGER!AM24</f>
        <v>B+</v>
      </c>
      <c r="T24" s="13" t="str">
        <f>LEDGER!AM24</f>
        <v>B+</v>
      </c>
      <c r="U24" s="13" t="str">
        <f>IFERROR(INDEX('Sub Ref'!K$15:K$23,MATCH('DATA ENTRY'!X24,'Sub Ref'!L$15:L$23,0)),"")</f>
        <v/>
      </c>
      <c r="V24" s="13" t="str">
        <f>LEDGER!AO24</f>
        <v/>
      </c>
      <c r="W24" s="13" t="str">
        <f>LEDGER!AP24</f>
        <v/>
      </c>
      <c r="X24" s="14">
        <f>IFERROR(ROUND('MARK LOOKUP'!BE24,2),"")</f>
        <v>1.99</v>
      </c>
    </row>
    <row r="25" spans="1:24" x14ac:dyDescent="0.25">
      <c r="A25" s="14">
        <f>LEDGER!A25</f>
        <v>14911530</v>
      </c>
      <c r="B25" s="13" t="str">
        <f>'Sub Ref'!B$27</f>
        <v>0011</v>
      </c>
      <c r="C25" s="13" t="str">
        <f>LEDGER!W25</f>
        <v>NG</v>
      </c>
      <c r="D25" s="13" t="str">
        <f>LEDGER!X25</f>
        <v>N.G.</v>
      </c>
      <c r="E25" s="13" t="str">
        <f>'Sub Ref'!K$27</f>
        <v>0031</v>
      </c>
      <c r="F25" s="13" t="str">
        <f>LEDGER!Z25</f>
        <v>NG</v>
      </c>
      <c r="G25" s="13" t="str">
        <f>LEDGER!AA25</f>
        <v>NG</v>
      </c>
      <c r="H25" s="13" t="str">
        <f>INDEX('Sub Ref'!K$30:K$31,MATCH('DATA ENTRY'!L25,'Sub Ref'!L$30:L$31,0))</f>
        <v>0051</v>
      </c>
      <c r="I25" s="13" t="str">
        <f>LEDGER!AC25</f>
        <v>NG</v>
      </c>
      <c r="J25" s="13" t="str">
        <f>LEDGER!AD25</f>
        <v/>
      </c>
      <c r="K25" s="13" t="str">
        <f>IFERROR(INDEX('Sub Ref'!B$4:B$11,MATCH('DATA ENTRY'!O25,'Sub Ref'!C$4:C$11,0)),"")</f>
        <v/>
      </c>
      <c r="L25" s="13" t="e">
        <f>LEDGER!AF25</f>
        <v>#N/A</v>
      </c>
      <c r="M25" s="13" t="e">
        <f>LEDGER!AG25</f>
        <v>#N/A</v>
      </c>
      <c r="N25" s="13" t="str">
        <f>IFERROR(INDEX('Sub Ref'!K$4:K$11,MATCH('DATA ENTRY'!R25,'Sub Ref'!L$4:L$11,0)),"")</f>
        <v/>
      </c>
      <c r="O25" s="13" t="e">
        <f>LEDGER!AI25</f>
        <v>#N/A</v>
      </c>
      <c r="P25" s="13" t="e">
        <f>LEDGER!AJ25</f>
        <v>#N/A</v>
      </c>
      <c r="Q25" s="13" t="str">
        <f>IFERROR(INDEX('Sub Ref'!B$15:B$23,MATCH('DATA ENTRY'!U25,'Sub Ref'!C$15:C$23,0)),"")</f>
        <v/>
      </c>
      <c r="R25" s="13" t="e">
        <f>LEDGER!AL25</f>
        <v>#N/A</v>
      </c>
      <c r="S25" s="13" t="e">
        <f>LEDGER!AM25</f>
        <v>#N/A</v>
      </c>
      <c r="T25" s="13" t="e">
        <f>LEDGER!AM25</f>
        <v>#N/A</v>
      </c>
      <c r="U25" s="13" t="str">
        <f>IFERROR(INDEX('Sub Ref'!K$15:K$23,MATCH('DATA ENTRY'!X25,'Sub Ref'!L$15:L$23,0)),"")</f>
        <v/>
      </c>
      <c r="V25" s="13" t="str">
        <f>LEDGER!AO25</f>
        <v/>
      </c>
      <c r="W25" s="13" t="str">
        <f>LEDGER!AP25</f>
        <v/>
      </c>
      <c r="X25" s="14">
        <f>IFERROR(ROUND('MARK LOOKUP'!BE25,2),"")</f>
        <v>0</v>
      </c>
    </row>
    <row r="26" spans="1:24" x14ac:dyDescent="0.25">
      <c r="A26" s="14">
        <f>LEDGER!A26</f>
        <v>14911531</v>
      </c>
      <c r="B26" s="13" t="str">
        <f>'Sub Ref'!B$27</f>
        <v>0011</v>
      </c>
      <c r="C26" s="13" t="str">
        <f>LEDGER!W26</f>
        <v>C+</v>
      </c>
      <c r="D26" s="13" t="str">
        <f>LEDGER!X26</f>
        <v>A</v>
      </c>
      <c r="E26" s="13" t="str">
        <f>'Sub Ref'!K$27</f>
        <v>0031</v>
      </c>
      <c r="F26" s="13" t="str">
        <f>LEDGER!Z26</f>
        <v>C</v>
      </c>
      <c r="G26" s="13" t="str">
        <f>LEDGER!AA26</f>
        <v>A</v>
      </c>
      <c r="H26" s="13" t="str">
        <f>INDEX('Sub Ref'!K$30:K$31,MATCH('DATA ENTRY'!L26,'Sub Ref'!L$30:L$31,0))</f>
        <v>0051</v>
      </c>
      <c r="I26" s="13" t="str">
        <f>LEDGER!AC26</f>
        <v>B</v>
      </c>
      <c r="J26" s="13" t="str">
        <f>LEDGER!AD26</f>
        <v>A</v>
      </c>
      <c r="K26" s="13">
        <f>IFERROR(INDEX('Sub Ref'!B$4:B$11,MATCH('DATA ENTRY'!O26,'Sub Ref'!C$4:C$11,0)),"")</f>
        <v>1031</v>
      </c>
      <c r="L26" s="13" t="str">
        <f>LEDGER!AF26</f>
        <v>B+</v>
      </c>
      <c r="M26" s="13" t="str">
        <f>LEDGER!AG26</f>
        <v>A+</v>
      </c>
      <c r="N26" s="13">
        <f>IFERROR(INDEX('Sub Ref'!K$4:K$11,MATCH('DATA ENTRY'!R26,'Sub Ref'!L$4:L$11,0)),"")</f>
        <v>2151</v>
      </c>
      <c r="O26" s="13" t="str">
        <f>LEDGER!AI26</f>
        <v>B</v>
      </c>
      <c r="P26" s="13" t="str">
        <f>LEDGER!AJ26</f>
        <v>A+</v>
      </c>
      <c r="Q26" s="13">
        <f>IFERROR(INDEX('Sub Ref'!B$15:B$23,MATCH('DATA ENTRY'!U26,'Sub Ref'!C$15:C$23,0)),"")</f>
        <v>3031</v>
      </c>
      <c r="R26" s="13" t="str">
        <f>LEDGER!AL26</f>
        <v>C+</v>
      </c>
      <c r="S26" s="13" t="str">
        <f>LEDGER!AM26</f>
        <v>A</v>
      </c>
      <c r="T26" s="13" t="str">
        <f>LEDGER!AM26</f>
        <v>A</v>
      </c>
      <c r="U26" s="13" t="str">
        <f>IFERROR(INDEX('Sub Ref'!K$15:K$23,MATCH('DATA ENTRY'!X26,'Sub Ref'!L$15:L$23,0)),"")</f>
        <v/>
      </c>
      <c r="V26" s="13" t="str">
        <f>LEDGER!AO26</f>
        <v/>
      </c>
      <c r="W26" s="13" t="str">
        <f>LEDGER!AP26</f>
        <v/>
      </c>
      <c r="X26" s="14">
        <f>IFERROR(ROUND('MARK LOOKUP'!BE26,2),"")</f>
        <v>2.8</v>
      </c>
    </row>
    <row r="27" spans="1:24" x14ac:dyDescent="0.25">
      <c r="A27" s="14">
        <f>LEDGER!A27</f>
        <v>14911532</v>
      </c>
      <c r="B27" s="13" t="str">
        <f>'Sub Ref'!B$27</f>
        <v>0011</v>
      </c>
      <c r="C27" s="13" t="str">
        <f>LEDGER!W27</f>
        <v>NG</v>
      </c>
      <c r="D27" s="13" t="str">
        <f>LEDGER!X27</f>
        <v>N.G.</v>
      </c>
      <c r="E27" s="13" t="str">
        <f>'Sub Ref'!K$27</f>
        <v>0031</v>
      </c>
      <c r="F27" s="13" t="str">
        <f>LEDGER!Z27</f>
        <v>NG</v>
      </c>
      <c r="G27" s="13" t="str">
        <f>LEDGER!AA27</f>
        <v>NG</v>
      </c>
      <c r="H27" s="13" t="str">
        <f>INDEX('Sub Ref'!K$30:K$31,MATCH('DATA ENTRY'!L27,'Sub Ref'!L$30:L$31,0))</f>
        <v>0051</v>
      </c>
      <c r="I27" s="13" t="str">
        <f>LEDGER!AC27</f>
        <v>NG</v>
      </c>
      <c r="J27" s="13" t="str">
        <f>LEDGER!AD27</f>
        <v/>
      </c>
      <c r="K27" s="13" t="str">
        <f>IFERROR(INDEX('Sub Ref'!B$4:B$11,MATCH('DATA ENTRY'!O27,'Sub Ref'!C$4:C$11,0)),"")</f>
        <v/>
      </c>
      <c r="L27" s="13" t="e">
        <f>LEDGER!AF27</f>
        <v>#N/A</v>
      </c>
      <c r="M27" s="13" t="e">
        <f>LEDGER!AG27</f>
        <v>#N/A</v>
      </c>
      <c r="N27" s="13">
        <f>IFERROR(INDEX('Sub Ref'!K$4:K$11,MATCH('DATA ENTRY'!R27,'Sub Ref'!L$4:L$11,0)),"")</f>
        <v>2031</v>
      </c>
      <c r="O27" s="13" t="str">
        <f>LEDGER!AI27</f>
        <v>B</v>
      </c>
      <c r="P27" s="13" t="str">
        <f>LEDGER!AJ27</f>
        <v>A+</v>
      </c>
      <c r="Q27" s="13" t="str">
        <f>IFERROR(INDEX('Sub Ref'!B$15:B$23,MATCH('DATA ENTRY'!U27,'Sub Ref'!C$15:C$23,0)),"")</f>
        <v/>
      </c>
      <c r="R27" s="13" t="e">
        <f>LEDGER!AL27</f>
        <v>#N/A</v>
      </c>
      <c r="S27" s="13" t="e">
        <f>LEDGER!AM27</f>
        <v>#N/A</v>
      </c>
      <c r="T27" s="13" t="e">
        <f>LEDGER!AM27</f>
        <v>#N/A</v>
      </c>
      <c r="U27" s="13" t="str">
        <f>IFERROR(INDEX('Sub Ref'!K$15:K$23,MATCH('DATA ENTRY'!X27,'Sub Ref'!L$15:L$23,0)),"")</f>
        <v/>
      </c>
      <c r="V27" s="13" t="str">
        <f>LEDGER!AO27</f>
        <v/>
      </c>
      <c r="W27" s="13" t="str">
        <f>LEDGER!AP27</f>
        <v/>
      </c>
      <c r="X27" s="14">
        <f>IFERROR(ROUND('MARK LOOKUP'!BE27,2),"")</f>
        <v>0.91</v>
      </c>
    </row>
    <row r="28" spans="1:24" x14ac:dyDescent="0.25">
      <c r="A28" s="14">
        <f>LEDGER!A28</f>
        <v>14911533</v>
      </c>
      <c r="B28" s="13" t="str">
        <f>'Sub Ref'!B$27</f>
        <v>0011</v>
      </c>
      <c r="C28" s="13" t="str">
        <f>LEDGER!W28</f>
        <v>D</v>
      </c>
      <c r="D28" s="13" t="str">
        <f>LEDGER!X28</f>
        <v>A</v>
      </c>
      <c r="E28" s="13" t="str">
        <f>'Sub Ref'!K$27</f>
        <v>0031</v>
      </c>
      <c r="F28" s="13" t="str">
        <f>LEDGER!Z28</f>
        <v>D</v>
      </c>
      <c r="G28" s="13" t="str">
        <f>LEDGER!AA28</f>
        <v>A</v>
      </c>
      <c r="H28" s="13" t="str">
        <f>INDEX('Sub Ref'!K$30:K$31,MATCH('DATA ENTRY'!L28,'Sub Ref'!L$30:L$31,0))</f>
        <v>0051</v>
      </c>
      <c r="I28" s="13" t="str">
        <f>LEDGER!AC28</f>
        <v>D</v>
      </c>
      <c r="J28" s="13" t="str">
        <f>LEDGER!AD28</f>
        <v>A</v>
      </c>
      <c r="K28" s="13">
        <f>IFERROR(INDEX('Sub Ref'!B$4:B$11,MATCH('DATA ENTRY'!O28,'Sub Ref'!C$4:C$11,0)),"")</f>
        <v>1151</v>
      </c>
      <c r="L28" s="13" t="str">
        <f>LEDGER!AF28</f>
        <v>C+</v>
      </c>
      <c r="M28" s="13" t="str">
        <f>LEDGER!AG28</f>
        <v>A</v>
      </c>
      <c r="N28" s="13">
        <f>IFERROR(INDEX('Sub Ref'!K$4:K$11,MATCH('DATA ENTRY'!R28,'Sub Ref'!L$4:L$11,0)),"")</f>
        <v>2031</v>
      </c>
      <c r="O28" s="13" t="str">
        <f>LEDGER!AI28</f>
        <v>B</v>
      </c>
      <c r="P28" s="13" t="str">
        <f>LEDGER!AJ28</f>
        <v>A+</v>
      </c>
      <c r="Q28" s="13">
        <f>IFERROR(INDEX('Sub Ref'!B$15:B$23,MATCH('DATA ENTRY'!U28,'Sub Ref'!C$15:C$23,0)),"")</f>
        <v>3311</v>
      </c>
      <c r="R28" s="13" t="str">
        <f>LEDGER!AL28</f>
        <v>C</v>
      </c>
      <c r="S28" s="13" t="str">
        <f>LEDGER!AM28</f>
        <v>A</v>
      </c>
      <c r="T28" s="13" t="str">
        <f>LEDGER!AM28</f>
        <v>A</v>
      </c>
      <c r="U28" s="13" t="str">
        <f>IFERROR(INDEX('Sub Ref'!K$15:K$23,MATCH('DATA ENTRY'!X28,'Sub Ref'!L$15:L$23,0)),"")</f>
        <v/>
      </c>
      <c r="V28" s="13" t="str">
        <f>LEDGER!AO28</f>
        <v/>
      </c>
      <c r="W28" s="13" t="str">
        <f>LEDGER!AP28</f>
        <v/>
      </c>
      <c r="X28" s="14">
        <f>IFERROR(ROUND('MARK LOOKUP'!BE28,2),"")</f>
        <v>2.3199999999999998</v>
      </c>
    </row>
    <row r="29" spans="1:24" x14ac:dyDescent="0.25">
      <c r="A29" s="14">
        <f>LEDGER!A29</f>
        <v>14911534</v>
      </c>
      <c r="B29" s="13" t="str">
        <f>'Sub Ref'!B$27</f>
        <v>0011</v>
      </c>
      <c r="C29" s="13" t="str">
        <f>LEDGER!W29</f>
        <v>C+</v>
      </c>
      <c r="D29" s="13" t="str">
        <f>LEDGER!X29</f>
        <v>A</v>
      </c>
      <c r="E29" s="13" t="str">
        <f>'Sub Ref'!K$27</f>
        <v>0031</v>
      </c>
      <c r="F29" s="13" t="str">
        <f>LEDGER!Z29</f>
        <v>C+</v>
      </c>
      <c r="G29" s="13" t="str">
        <f>LEDGER!AA29</f>
        <v>A</v>
      </c>
      <c r="H29" s="13" t="str">
        <f>INDEX('Sub Ref'!K$30:K$31,MATCH('DATA ENTRY'!L29,'Sub Ref'!L$30:L$31,0))</f>
        <v>0051</v>
      </c>
      <c r="I29" s="13" t="str">
        <f>LEDGER!AC29</f>
        <v>B</v>
      </c>
      <c r="J29" s="13" t="str">
        <f>LEDGER!AD29</f>
        <v>A+</v>
      </c>
      <c r="K29" s="13">
        <f>IFERROR(INDEX('Sub Ref'!B$4:B$11,MATCH('DATA ENTRY'!O29,'Sub Ref'!C$4:C$11,0)),"")</f>
        <v>1031</v>
      </c>
      <c r="L29" s="13" t="str">
        <f>LEDGER!AF29</f>
        <v>D</v>
      </c>
      <c r="M29" s="13" t="str">
        <f>LEDGER!AG29</f>
        <v>A+</v>
      </c>
      <c r="N29" s="13">
        <f>IFERROR(INDEX('Sub Ref'!K$4:K$11,MATCH('DATA ENTRY'!R29,'Sub Ref'!L$4:L$11,0)),"")</f>
        <v>2151</v>
      </c>
      <c r="O29" s="13" t="str">
        <f>LEDGER!AI29</f>
        <v>C+</v>
      </c>
      <c r="P29" s="13" t="str">
        <f>LEDGER!AJ29</f>
        <v>A</v>
      </c>
      <c r="Q29" s="13">
        <f>IFERROR(INDEX('Sub Ref'!B$15:B$23,MATCH('DATA ENTRY'!U29,'Sub Ref'!C$15:C$23,0)),"")</f>
        <v>3031</v>
      </c>
      <c r="R29" s="13" t="str">
        <f>LEDGER!AL29</f>
        <v>C+</v>
      </c>
      <c r="S29" s="13" t="str">
        <f>LEDGER!AM29</f>
        <v>A</v>
      </c>
      <c r="T29" s="13" t="str">
        <f>LEDGER!AM29</f>
        <v>A</v>
      </c>
      <c r="U29" s="13" t="str">
        <f>IFERROR(INDEX('Sub Ref'!K$15:K$23,MATCH('DATA ENTRY'!X29,'Sub Ref'!L$15:L$23,0)),"")</f>
        <v/>
      </c>
      <c r="V29" s="13" t="str">
        <f>LEDGER!AO29</f>
        <v/>
      </c>
      <c r="W29" s="13" t="str">
        <f>LEDGER!AP29</f>
        <v/>
      </c>
      <c r="X29" s="14">
        <f>IFERROR(ROUND('MARK LOOKUP'!BE29,2),"")</f>
        <v>2.5499999999999998</v>
      </c>
    </row>
    <row r="30" spans="1:24" x14ac:dyDescent="0.25">
      <c r="A30" s="14">
        <f>LEDGER!A30</f>
        <v>14911535</v>
      </c>
      <c r="B30" s="13" t="str">
        <f>'Sub Ref'!B$27</f>
        <v>0011</v>
      </c>
      <c r="C30" s="13" t="str">
        <f>LEDGER!W30</f>
        <v>C+</v>
      </c>
      <c r="D30" s="13" t="str">
        <f>LEDGER!X30</f>
        <v>A</v>
      </c>
      <c r="E30" s="13" t="str">
        <f>'Sub Ref'!K$27</f>
        <v>0031</v>
      </c>
      <c r="F30" s="13" t="str">
        <f>LEDGER!Z30</f>
        <v>C+</v>
      </c>
      <c r="G30" s="13" t="str">
        <f>LEDGER!AA30</f>
        <v>A</v>
      </c>
      <c r="H30" s="13" t="str">
        <f>INDEX('Sub Ref'!K$30:K$31,MATCH('DATA ENTRY'!L30,'Sub Ref'!L$30:L$31,0))</f>
        <v>0051</v>
      </c>
      <c r="I30" s="13" t="str">
        <f>LEDGER!AC30</f>
        <v>B</v>
      </c>
      <c r="J30" s="13" t="str">
        <f>LEDGER!AD30</f>
        <v>A</v>
      </c>
      <c r="K30" s="13">
        <f>IFERROR(INDEX('Sub Ref'!B$4:B$11,MATCH('DATA ENTRY'!O30,'Sub Ref'!C$4:C$11,0)),"")</f>
        <v>1151</v>
      </c>
      <c r="L30" s="13" t="str">
        <f>LEDGER!AF30</f>
        <v>A</v>
      </c>
      <c r="M30" s="13" t="str">
        <f>LEDGER!AG30</f>
        <v>A+</v>
      </c>
      <c r="N30" s="13">
        <f>IFERROR(INDEX('Sub Ref'!K$4:K$11,MATCH('DATA ENTRY'!R30,'Sub Ref'!L$4:L$11,0)),"")</f>
        <v>2031</v>
      </c>
      <c r="O30" s="13" t="str">
        <f>LEDGER!AI30</f>
        <v>A</v>
      </c>
      <c r="P30" s="13" t="str">
        <f>LEDGER!AJ30</f>
        <v>A+</v>
      </c>
      <c r="Q30" s="13" t="str">
        <f>IFERROR(INDEX('Sub Ref'!B$15:B$23,MATCH('DATA ENTRY'!U30,'Sub Ref'!C$15:C$23,0)),"")</f>
        <v/>
      </c>
      <c r="R30" s="13" t="str">
        <f>LEDGER!AL30</f>
        <v/>
      </c>
      <c r="S30" s="13" t="str">
        <f>LEDGER!AM30</f>
        <v/>
      </c>
      <c r="T30" s="13" t="str">
        <f>LEDGER!AM30</f>
        <v/>
      </c>
      <c r="U30" s="13">
        <f>IFERROR(INDEX('Sub Ref'!K$15:K$23,MATCH('DATA ENTRY'!X30,'Sub Ref'!L$15:L$23,0)),"")</f>
        <v>4011</v>
      </c>
      <c r="V30" s="13" t="str">
        <f>LEDGER!AO30</f>
        <v>A+</v>
      </c>
      <c r="W30" s="13" t="str">
        <f>LEDGER!AP30</f>
        <v>A+</v>
      </c>
      <c r="X30" s="14">
        <f>IFERROR(ROUND('MARK LOOKUP'!BE30,2),"")</f>
        <v>3.31</v>
      </c>
    </row>
    <row r="31" spans="1:24" x14ac:dyDescent="0.25">
      <c r="A31" s="14">
        <f>LEDGER!A31</f>
        <v>14911536</v>
      </c>
      <c r="B31" s="13" t="str">
        <f>'Sub Ref'!B$27</f>
        <v>0011</v>
      </c>
      <c r="C31" s="13" t="str">
        <f>LEDGER!W31</f>
        <v>D</v>
      </c>
      <c r="D31" s="13" t="str">
        <f>LEDGER!X31</f>
        <v>A</v>
      </c>
      <c r="E31" s="13" t="str">
        <f>'Sub Ref'!K$27</f>
        <v>0031</v>
      </c>
      <c r="F31" s="13" t="str">
        <f>LEDGER!Z31</f>
        <v>B</v>
      </c>
      <c r="G31" s="13" t="str">
        <f>LEDGER!AA31</f>
        <v>A</v>
      </c>
      <c r="H31" s="13" t="str">
        <f>INDEX('Sub Ref'!K$30:K$31,MATCH('DATA ENTRY'!L31,'Sub Ref'!L$30:L$31,0))</f>
        <v>0051</v>
      </c>
      <c r="I31" s="13" t="str">
        <f>LEDGER!AC31</f>
        <v>B</v>
      </c>
      <c r="J31" s="13" t="str">
        <f>LEDGER!AD31</f>
        <v>A</v>
      </c>
      <c r="K31" s="13">
        <f>IFERROR(INDEX('Sub Ref'!B$4:B$11,MATCH('DATA ENTRY'!O31,'Sub Ref'!C$4:C$11,0)),"")</f>
        <v>1151</v>
      </c>
      <c r="L31" s="13" t="str">
        <f>LEDGER!AF31</f>
        <v>B+</v>
      </c>
      <c r="M31" s="13" t="str">
        <f>LEDGER!AG31</f>
        <v>A+</v>
      </c>
      <c r="N31" s="13">
        <f>IFERROR(INDEX('Sub Ref'!K$4:K$11,MATCH('DATA ENTRY'!R31,'Sub Ref'!L$4:L$11,0)),"")</f>
        <v>2031</v>
      </c>
      <c r="O31" s="13" t="str">
        <f>LEDGER!AI31</f>
        <v>A</v>
      </c>
      <c r="P31" s="13" t="str">
        <f>LEDGER!AJ31</f>
        <v>A+</v>
      </c>
      <c r="Q31" s="13">
        <f>IFERROR(INDEX('Sub Ref'!B$15:B$23,MATCH('DATA ENTRY'!U31,'Sub Ref'!C$15:C$23,0)),"")</f>
        <v>3311</v>
      </c>
      <c r="R31" s="13" t="str">
        <f>LEDGER!AL31</f>
        <v>C</v>
      </c>
      <c r="S31" s="13" t="str">
        <f>LEDGER!AM31</f>
        <v>A</v>
      </c>
      <c r="T31" s="13" t="str">
        <f>LEDGER!AM31</f>
        <v>A</v>
      </c>
      <c r="U31" s="13" t="str">
        <f>IFERROR(INDEX('Sub Ref'!K$15:K$23,MATCH('DATA ENTRY'!X31,'Sub Ref'!L$15:L$23,0)),"")</f>
        <v/>
      </c>
      <c r="V31" s="13" t="str">
        <f>LEDGER!AO31</f>
        <v/>
      </c>
      <c r="W31" s="13" t="str">
        <f>LEDGER!AP31</f>
        <v/>
      </c>
      <c r="X31" s="14">
        <f>IFERROR(ROUND('MARK LOOKUP'!BE31,2),"")</f>
        <v>2.96</v>
      </c>
    </row>
    <row r="32" spans="1:24" x14ac:dyDescent="0.25">
      <c r="A32" s="14">
        <f>LEDGER!A32</f>
        <v>14911537</v>
      </c>
      <c r="B32" s="13" t="str">
        <f>'Sub Ref'!B$27</f>
        <v>0011</v>
      </c>
      <c r="C32" s="13" t="str">
        <f>LEDGER!W32</f>
        <v>C+</v>
      </c>
      <c r="D32" s="13" t="str">
        <f>LEDGER!X32</f>
        <v>A</v>
      </c>
      <c r="E32" s="13" t="str">
        <f>'Sub Ref'!K$27</f>
        <v>0031</v>
      </c>
      <c r="F32" s="13" t="str">
        <f>LEDGER!Z32</f>
        <v>C</v>
      </c>
      <c r="G32" s="13" t="str">
        <f>LEDGER!AA32</f>
        <v>A</v>
      </c>
      <c r="H32" s="13" t="str">
        <f>INDEX('Sub Ref'!K$30:K$31,MATCH('DATA ENTRY'!L32,'Sub Ref'!L$30:L$31,0))</f>
        <v>0051</v>
      </c>
      <c r="I32" s="13" t="str">
        <f>LEDGER!AC32</f>
        <v>C+</v>
      </c>
      <c r="J32" s="13" t="str">
        <f>LEDGER!AD32</f>
        <v>A</v>
      </c>
      <c r="K32" s="13">
        <f>IFERROR(INDEX('Sub Ref'!B$4:B$11,MATCH('DATA ENTRY'!O32,'Sub Ref'!C$4:C$11,0)),"")</f>
        <v>1151</v>
      </c>
      <c r="L32" s="13" t="str">
        <f>LEDGER!AF32</f>
        <v>B+</v>
      </c>
      <c r="M32" s="13" t="str">
        <f>LEDGER!AG32</f>
        <v>A+</v>
      </c>
      <c r="N32" s="13">
        <f>IFERROR(INDEX('Sub Ref'!K$4:K$11,MATCH('DATA ENTRY'!R32,'Sub Ref'!L$4:L$11,0)),"")</f>
        <v>2031</v>
      </c>
      <c r="O32" s="13" t="str">
        <f>LEDGER!AI32</f>
        <v>B+</v>
      </c>
      <c r="P32" s="13" t="str">
        <f>LEDGER!AJ32</f>
        <v>A+</v>
      </c>
      <c r="Q32" s="13">
        <f>IFERROR(INDEX('Sub Ref'!B$15:B$23,MATCH('DATA ENTRY'!U32,'Sub Ref'!C$15:C$23,0)),"")</f>
        <v>3311</v>
      </c>
      <c r="R32" s="13" t="str">
        <f>LEDGER!AL32</f>
        <v>C</v>
      </c>
      <c r="S32" s="13" t="str">
        <f>LEDGER!AM32</f>
        <v>A+</v>
      </c>
      <c r="T32" s="13" t="str">
        <f>LEDGER!AM32</f>
        <v>A+</v>
      </c>
      <c r="U32" s="13" t="str">
        <f>IFERROR(INDEX('Sub Ref'!K$15:K$23,MATCH('DATA ENTRY'!X32,'Sub Ref'!L$15:L$23,0)),"")</f>
        <v/>
      </c>
      <c r="V32" s="13" t="str">
        <f>LEDGER!AO32</f>
        <v/>
      </c>
      <c r="W32" s="13" t="str">
        <f>LEDGER!AP32</f>
        <v/>
      </c>
      <c r="X32" s="14">
        <f>IFERROR(ROUND('MARK LOOKUP'!BE32,2),"")</f>
        <v>2.82</v>
      </c>
    </row>
    <row r="33" spans="1:24" x14ac:dyDescent="0.25">
      <c r="A33" s="14">
        <f>LEDGER!A33</f>
        <v>14911538</v>
      </c>
      <c r="B33" s="13" t="str">
        <f>'Sub Ref'!B$27</f>
        <v>0011</v>
      </c>
      <c r="C33" s="13" t="str">
        <f>LEDGER!W33</f>
        <v>C+</v>
      </c>
      <c r="D33" s="13" t="str">
        <f>LEDGER!X33</f>
        <v>A</v>
      </c>
      <c r="E33" s="13" t="str">
        <f>'Sub Ref'!K$27</f>
        <v>0031</v>
      </c>
      <c r="F33" s="13" t="str">
        <f>LEDGER!Z33</f>
        <v>C</v>
      </c>
      <c r="G33" s="13" t="str">
        <f>LEDGER!AA33</f>
        <v>A</v>
      </c>
      <c r="H33" s="13" t="str">
        <f>INDEX('Sub Ref'!K$30:K$31,MATCH('DATA ENTRY'!L33,'Sub Ref'!L$30:L$31,0))</f>
        <v>0051</v>
      </c>
      <c r="I33" s="13" t="str">
        <f>LEDGER!AC33</f>
        <v>C+</v>
      </c>
      <c r="J33" s="13" t="str">
        <f>LEDGER!AD33</f>
        <v>A</v>
      </c>
      <c r="K33" s="13">
        <f>IFERROR(INDEX('Sub Ref'!B$4:B$11,MATCH('DATA ENTRY'!O33,'Sub Ref'!C$4:C$11,0)),"")</f>
        <v>1151</v>
      </c>
      <c r="L33" s="13" t="str">
        <f>LEDGER!AF33</f>
        <v>B+</v>
      </c>
      <c r="M33" s="13" t="str">
        <f>LEDGER!AG33</f>
        <v>A+</v>
      </c>
      <c r="N33" s="13">
        <f>IFERROR(INDEX('Sub Ref'!K$4:K$11,MATCH('DATA ENTRY'!R33,'Sub Ref'!L$4:L$11,0)),"")</f>
        <v>2031</v>
      </c>
      <c r="O33" s="13" t="str">
        <f>LEDGER!AI33</f>
        <v>B+</v>
      </c>
      <c r="P33" s="13" t="str">
        <f>LEDGER!AJ33</f>
        <v>A+</v>
      </c>
      <c r="Q33" s="13">
        <f>IFERROR(INDEX('Sub Ref'!B$15:B$23,MATCH('DATA ENTRY'!U33,'Sub Ref'!C$15:C$23,0)),"")</f>
        <v>3311</v>
      </c>
      <c r="R33" s="13" t="str">
        <f>LEDGER!AL33</f>
        <v>C</v>
      </c>
      <c r="S33" s="13" t="str">
        <f>LEDGER!AM33</f>
        <v>A</v>
      </c>
      <c r="T33" s="13" t="str">
        <f>LEDGER!AM33</f>
        <v>A</v>
      </c>
      <c r="U33" s="13" t="str">
        <f>IFERROR(INDEX('Sub Ref'!K$15:K$23,MATCH('DATA ENTRY'!X33,'Sub Ref'!L$15:L$23,0)),"")</f>
        <v/>
      </c>
      <c r="V33" s="13" t="str">
        <f>LEDGER!AO33</f>
        <v/>
      </c>
      <c r="W33" s="13" t="str">
        <f>LEDGER!AP33</f>
        <v/>
      </c>
      <c r="X33" s="14">
        <f>IFERROR(ROUND('MARK LOOKUP'!BE33,2),"")</f>
        <v>2.8</v>
      </c>
    </row>
    <row r="34" spans="1:24" x14ac:dyDescent="0.25">
      <c r="A34" s="14">
        <f>LEDGER!A34</f>
        <v>14911539</v>
      </c>
      <c r="B34" s="13" t="str">
        <f>'Sub Ref'!B$27</f>
        <v>0011</v>
      </c>
      <c r="C34" s="13" t="str">
        <f>LEDGER!W34</f>
        <v>NG</v>
      </c>
      <c r="D34" s="13" t="str">
        <f>LEDGER!X34</f>
        <v>N.G.</v>
      </c>
      <c r="E34" s="13" t="str">
        <f>'Sub Ref'!K$27</f>
        <v>0031</v>
      </c>
      <c r="F34" s="13" t="str">
        <f>LEDGER!Z34</f>
        <v>NG</v>
      </c>
      <c r="G34" s="13" t="str">
        <f>LEDGER!AA34</f>
        <v>NG</v>
      </c>
      <c r="H34" s="13" t="str">
        <f>INDEX('Sub Ref'!K$30:K$31,MATCH('DATA ENTRY'!L34,'Sub Ref'!L$30:L$31,0))</f>
        <v>0051</v>
      </c>
      <c r="I34" s="13" t="str">
        <f>LEDGER!AC34</f>
        <v>NG</v>
      </c>
      <c r="J34" s="13" t="str">
        <f>LEDGER!AD34</f>
        <v/>
      </c>
      <c r="K34" s="13" t="str">
        <f>IFERROR(INDEX('Sub Ref'!B$4:B$11,MATCH('DATA ENTRY'!O34,'Sub Ref'!C$4:C$11,0)),"")</f>
        <v/>
      </c>
      <c r="L34" s="13" t="e">
        <f>LEDGER!AF34</f>
        <v>#N/A</v>
      </c>
      <c r="M34" s="13" t="e">
        <f>LEDGER!AG34</f>
        <v>#N/A</v>
      </c>
      <c r="N34" s="13" t="str">
        <f>IFERROR(INDEX('Sub Ref'!K$4:K$11,MATCH('DATA ENTRY'!R34,'Sub Ref'!L$4:L$11,0)),"")</f>
        <v/>
      </c>
      <c r="O34" s="13" t="e">
        <f>LEDGER!AI34</f>
        <v>#N/A</v>
      </c>
      <c r="P34" s="13" t="e">
        <f>LEDGER!AJ34</f>
        <v>#N/A</v>
      </c>
      <c r="Q34" s="13" t="str">
        <f>IFERROR(INDEX('Sub Ref'!B$15:B$23,MATCH('DATA ENTRY'!U34,'Sub Ref'!C$15:C$23,0)),"")</f>
        <v/>
      </c>
      <c r="R34" s="13" t="e">
        <f>LEDGER!AL34</f>
        <v>#N/A</v>
      </c>
      <c r="S34" s="13" t="e">
        <f>LEDGER!AM34</f>
        <v>#N/A</v>
      </c>
      <c r="T34" s="13" t="e">
        <f>LEDGER!AM34</f>
        <v>#N/A</v>
      </c>
      <c r="U34" s="13" t="str">
        <f>IFERROR(INDEX('Sub Ref'!K$15:K$23,MATCH('DATA ENTRY'!X34,'Sub Ref'!L$15:L$23,0)),"")</f>
        <v/>
      </c>
      <c r="V34" s="13" t="str">
        <f>LEDGER!AO34</f>
        <v/>
      </c>
      <c r="W34" s="13" t="str">
        <f>LEDGER!AP34</f>
        <v/>
      </c>
      <c r="X34" s="14">
        <f>IFERROR(ROUND('MARK LOOKUP'!BE34,2),"")</f>
        <v>0</v>
      </c>
    </row>
    <row r="35" spans="1:24" x14ac:dyDescent="0.25">
      <c r="A35" s="14">
        <f>LEDGER!A35</f>
        <v>14911540</v>
      </c>
      <c r="B35" s="13" t="str">
        <f>'Sub Ref'!B$27</f>
        <v>0011</v>
      </c>
      <c r="C35" s="13" t="str">
        <f>LEDGER!W35</f>
        <v>C+</v>
      </c>
      <c r="D35" s="13" t="str">
        <f>LEDGER!X35</f>
        <v>A</v>
      </c>
      <c r="E35" s="13" t="str">
        <f>'Sub Ref'!K$27</f>
        <v>0031</v>
      </c>
      <c r="F35" s="13" t="str">
        <f>LEDGER!Z35</f>
        <v>D</v>
      </c>
      <c r="G35" s="13" t="str">
        <f>LEDGER!AA35</f>
        <v>A</v>
      </c>
      <c r="H35" s="13" t="str">
        <f>INDEX('Sub Ref'!K$30:K$31,MATCH('DATA ENTRY'!L35,'Sub Ref'!L$30:L$31,0))</f>
        <v>0051</v>
      </c>
      <c r="I35" s="13" t="str">
        <f>LEDGER!AC35</f>
        <v>C</v>
      </c>
      <c r="J35" s="13" t="str">
        <f>LEDGER!AD35</f>
        <v>A</v>
      </c>
      <c r="K35" s="13">
        <f>IFERROR(INDEX('Sub Ref'!B$4:B$11,MATCH('DATA ENTRY'!O35,'Sub Ref'!C$4:C$11,0)),"")</f>
        <v>1151</v>
      </c>
      <c r="L35" s="13" t="str">
        <f>LEDGER!AF35</f>
        <v>C</v>
      </c>
      <c r="M35" s="13" t="str">
        <f>LEDGER!AG35</f>
        <v>A</v>
      </c>
      <c r="N35" s="13">
        <f>IFERROR(INDEX('Sub Ref'!K$4:K$11,MATCH('DATA ENTRY'!R35,'Sub Ref'!L$4:L$11,0)),"")</f>
        <v>2031</v>
      </c>
      <c r="O35" s="13" t="str">
        <f>LEDGER!AI35</f>
        <v>B+</v>
      </c>
      <c r="P35" s="13" t="str">
        <f>LEDGER!AJ35</f>
        <v>A</v>
      </c>
      <c r="Q35" s="13" t="str">
        <f>IFERROR(INDEX('Sub Ref'!B$15:B$23,MATCH('DATA ENTRY'!U35,'Sub Ref'!C$15:C$23,0)),"")</f>
        <v/>
      </c>
      <c r="R35" s="13" t="e">
        <f>LEDGER!AL35</f>
        <v>#N/A</v>
      </c>
      <c r="S35" s="13" t="e">
        <f>LEDGER!AM35</f>
        <v>#N/A</v>
      </c>
      <c r="T35" s="13" t="e">
        <f>LEDGER!AM35</f>
        <v>#N/A</v>
      </c>
      <c r="U35" s="13">
        <f>IFERROR(INDEX('Sub Ref'!K$15:K$23,MATCH('DATA ENTRY'!X35,'Sub Ref'!L$15:L$23,0)),"")</f>
        <v>4011</v>
      </c>
      <c r="V35" s="13" t="str">
        <f>LEDGER!AO35</f>
        <v>B</v>
      </c>
      <c r="W35" s="13" t="str">
        <f>LEDGER!AP35</f>
        <v>A</v>
      </c>
      <c r="X35" s="14">
        <f>IFERROR(ROUND('MARK LOOKUP'!BE35,2),"")</f>
        <v>2.5099999999999998</v>
      </c>
    </row>
    <row r="36" spans="1:24" x14ac:dyDescent="0.25">
      <c r="A36" s="14">
        <f>LEDGER!A36</f>
        <v>14911541</v>
      </c>
      <c r="B36" s="13" t="str">
        <f>'Sub Ref'!B$27</f>
        <v>0011</v>
      </c>
      <c r="C36" s="13" t="str">
        <f>LEDGER!W36</f>
        <v>C+</v>
      </c>
      <c r="D36" s="13" t="str">
        <f>LEDGER!X36</f>
        <v>A</v>
      </c>
      <c r="E36" s="13" t="str">
        <f>'Sub Ref'!K$27</f>
        <v>0031</v>
      </c>
      <c r="F36" s="13" t="str">
        <f>LEDGER!Z36</f>
        <v>C</v>
      </c>
      <c r="G36" s="13" t="str">
        <f>LEDGER!AA36</f>
        <v>A</v>
      </c>
      <c r="H36" s="13" t="str">
        <f>INDEX('Sub Ref'!K$30:K$31,MATCH('DATA ENTRY'!L36,'Sub Ref'!L$30:L$31,0))</f>
        <v>0051</v>
      </c>
      <c r="I36" s="13" t="str">
        <f>LEDGER!AC36</f>
        <v>C+</v>
      </c>
      <c r="J36" s="13" t="str">
        <f>LEDGER!AD36</f>
        <v>A</v>
      </c>
      <c r="K36" s="13">
        <f>IFERROR(INDEX('Sub Ref'!B$4:B$11,MATCH('DATA ENTRY'!O36,'Sub Ref'!C$4:C$11,0)),"")</f>
        <v>1151</v>
      </c>
      <c r="L36" s="13" t="str">
        <f>LEDGER!AF36</f>
        <v>C+</v>
      </c>
      <c r="M36" s="13" t="str">
        <f>LEDGER!AG36</f>
        <v>A</v>
      </c>
      <c r="N36" s="13">
        <f>IFERROR(INDEX('Sub Ref'!K$4:K$11,MATCH('DATA ENTRY'!R36,'Sub Ref'!L$4:L$11,0)),"")</f>
        <v>2031</v>
      </c>
      <c r="O36" s="13" t="str">
        <f>LEDGER!AI36</f>
        <v>C+</v>
      </c>
      <c r="P36" s="13" t="str">
        <f>LEDGER!AJ36</f>
        <v>A</v>
      </c>
      <c r="Q36" s="13">
        <f>IFERROR(INDEX('Sub Ref'!B$15:B$23,MATCH('DATA ENTRY'!U36,'Sub Ref'!C$15:C$23,0)),"")</f>
        <v>3331</v>
      </c>
      <c r="R36" s="13" t="str">
        <f>LEDGER!AL36</f>
        <v>C+</v>
      </c>
      <c r="S36" s="13" t="str">
        <f>LEDGER!AM36</f>
        <v>A+</v>
      </c>
      <c r="T36" s="13" t="str">
        <f>LEDGER!AM36</f>
        <v>A+</v>
      </c>
      <c r="U36" s="13" t="str">
        <f>IFERROR(INDEX('Sub Ref'!K$15:K$23,MATCH('DATA ENTRY'!X36,'Sub Ref'!L$15:L$23,0)),"")</f>
        <v/>
      </c>
      <c r="V36" s="13" t="str">
        <f>LEDGER!AO36</f>
        <v/>
      </c>
      <c r="W36" s="13" t="str">
        <f>LEDGER!AP36</f>
        <v/>
      </c>
      <c r="X36" s="14">
        <f>IFERROR(ROUND('MARK LOOKUP'!BE36,2),"")</f>
        <v>2.62</v>
      </c>
    </row>
    <row r="37" spans="1:24" x14ac:dyDescent="0.25">
      <c r="A37" s="14">
        <f>LEDGER!A37</f>
        <v>14911542</v>
      </c>
      <c r="B37" s="13" t="str">
        <f>'Sub Ref'!B$27</f>
        <v>0011</v>
      </c>
      <c r="C37" s="13" t="str">
        <f>LEDGER!W37</f>
        <v>C+</v>
      </c>
      <c r="D37" s="13" t="str">
        <f>LEDGER!X37</f>
        <v>A</v>
      </c>
      <c r="E37" s="13" t="str">
        <f>'Sub Ref'!K$27</f>
        <v>0031</v>
      </c>
      <c r="F37" s="13" t="str">
        <f>LEDGER!Z37</f>
        <v>D</v>
      </c>
      <c r="G37" s="13" t="str">
        <f>LEDGER!AA37</f>
        <v>A</v>
      </c>
      <c r="H37" s="13" t="str">
        <f>INDEX('Sub Ref'!K$30:K$31,MATCH('DATA ENTRY'!L37,'Sub Ref'!L$30:L$31,0))</f>
        <v>0051</v>
      </c>
      <c r="I37" s="13" t="str">
        <f>LEDGER!AC37</f>
        <v>A</v>
      </c>
      <c r="J37" s="13" t="str">
        <f>LEDGER!AD37</f>
        <v>A+</v>
      </c>
      <c r="K37" s="13">
        <f>IFERROR(INDEX('Sub Ref'!B$4:B$11,MATCH('DATA ENTRY'!O37,'Sub Ref'!C$4:C$11,0)),"")</f>
        <v>1031</v>
      </c>
      <c r="L37" s="13" t="str">
        <f>LEDGER!AF37</f>
        <v>NG</v>
      </c>
      <c r="M37" s="13" t="str">
        <f>LEDGER!AG37</f>
        <v>A+</v>
      </c>
      <c r="N37" s="13">
        <f>IFERROR(INDEX('Sub Ref'!K$4:K$11,MATCH('DATA ENTRY'!R37,'Sub Ref'!L$4:L$11,0)),"")</f>
        <v>2151</v>
      </c>
      <c r="O37" s="13" t="str">
        <f>LEDGER!AI37</f>
        <v>B</v>
      </c>
      <c r="P37" s="13" t="str">
        <f>LEDGER!AJ37</f>
        <v>A+</v>
      </c>
      <c r="Q37" s="13">
        <f>IFERROR(INDEX('Sub Ref'!B$15:B$23,MATCH('DATA ENTRY'!U37,'Sub Ref'!C$15:C$23,0)),"")</f>
        <v>3031</v>
      </c>
      <c r="R37" s="13" t="str">
        <f>LEDGER!AL37</f>
        <v>B</v>
      </c>
      <c r="S37" s="13" t="str">
        <f>LEDGER!AM37</f>
        <v>A</v>
      </c>
      <c r="T37" s="13" t="str">
        <f>LEDGER!AM37</f>
        <v>A</v>
      </c>
      <c r="U37" s="13" t="str">
        <f>IFERROR(INDEX('Sub Ref'!K$15:K$23,MATCH('DATA ENTRY'!X37,'Sub Ref'!L$15:L$23,0)),"")</f>
        <v/>
      </c>
      <c r="V37" s="13" t="str">
        <f>LEDGER!AO37</f>
        <v/>
      </c>
      <c r="W37" s="13" t="str">
        <f>LEDGER!AP37</f>
        <v/>
      </c>
      <c r="X37" s="14">
        <f>IFERROR(ROUND('MARK LOOKUP'!BE37,2),"")</f>
        <v>2.21</v>
      </c>
    </row>
    <row r="38" spans="1:24" x14ac:dyDescent="0.25">
      <c r="A38" s="14">
        <f>LEDGER!A38</f>
        <v>14911543</v>
      </c>
      <c r="B38" s="13" t="str">
        <f>'Sub Ref'!B$27</f>
        <v>0011</v>
      </c>
      <c r="C38" s="13" t="str">
        <f>LEDGER!W38</f>
        <v>C+</v>
      </c>
      <c r="D38" s="13" t="str">
        <f>LEDGER!X38</f>
        <v>A</v>
      </c>
      <c r="E38" s="13" t="str">
        <f>'Sub Ref'!K$27</f>
        <v>0031</v>
      </c>
      <c r="F38" s="13" t="str">
        <f>LEDGER!Z38</f>
        <v>C+</v>
      </c>
      <c r="G38" s="13" t="str">
        <f>LEDGER!AA38</f>
        <v>A</v>
      </c>
      <c r="H38" s="13" t="str">
        <f>INDEX('Sub Ref'!K$30:K$31,MATCH('DATA ENTRY'!L38,'Sub Ref'!L$30:L$31,0))</f>
        <v>0051</v>
      </c>
      <c r="I38" s="13" t="str">
        <f>LEDGER!AC38</f>
        <v>B</v>
      </c>
      <c r="J38" s="13" t="str">
        <f>LEDGER!AD38</f>
        <v>A+</v>
      </c>
      <c r="K38" s="13">
        <f>IFERROR(INDEX('Sub Ref'!B$4:B$11,MATCH('DATA ENTRY'!O38,'Sub Ref'!C$4:C$11,0)),"")</f>
        <v>1151</v>
      </c>
      <c r="L38" s="13" t="str">
        <f>LEDGER!AF38</f>
        <v>B+</v>
      </c>
      <c r="M38" s="13" t="str">
        <f>LEDGER!AG38</f>
        <v>A+</v>
      </c>
      <c r="N38" s="13">
        <f>IFERROR(INDEX('Sub Ref'!K$4:K$11,MATCH('DATA ENTRY'!R38,'Sub Ref'!L$4:L$11,0)),"")</f>
        <v>2031</v>
      </c>
      <c r="O38" s="13" t="str">
        <f>LEDGER!AI38</f>
        <v>A</v>
      </c>
      <c r="P38" s="13" t="str">
        <f>LEDGER!AJ38</f>
        <v>A+</v>
      </c>
      <c r="Q38" s="13">
        <f>IFERROR(INDEX('Sub Ref'!B$15:B$23,MATCH('DATA ENTRY'!U38,'Sub Ref'!C$15:C$23,0)),"")</f>
        <v>3311</v>
      </c>
      <c r="R38" s="13" t="str">
        <f>LEDGER!AL38</f>
        <v>C+</v>
      </c>
      <c r="S38" s="13" t="str">
        <f>LEDGER!AM38</f>
        <v>A</v>
      </c>
      <c r="T38" s="13" t="str">
        <f>LEDGER!AM38</f>
        <v>A</v>
      </c>
      <c r="U38" s="13" t="str">
        <f>IFERROR(INDEX('Sub Ref'!K$15:K$23,MATCH('DATA ENTRY'!X38,'Sub Ref'!L$15:L$23,0)),"")</f>
        <v/>
      </c>
      <c r="V38" s="13" t="str">
        <f>LEDGER!AO38</f>
        <v/>
      </c>
      <c r="W38" s="13" t="str">
        <f>LEDGER!AP38</f>
        <v/>
      </c>
      <c r="X38" s="14">
        <f>IFERROR(ROUND('MARK LOOKUP'!BE38,2),"")</f>
        <v>3.01</v>
      </c>
    </row>
    <row r="39" spans="1:24" x14ac:dyDescent="0.25">
      <c r="A39" s="14">
        <f>LEDGER!A39</f>
        <v>14911544</v>
      </c>
      <c r="B39" s="13" t="str">
        <f>'Sub Ref'!B$27</f>
        <v>0011</v>
      </c>
      <c r="C39" s="13" t="str">
        <f>LEDGER!W39</f>
        <v>NG</v>
      </c>
      <c r="D39" s="13" t="str">
        <f>LEDGER!X39</f>
        <v>N.G.</v>
      </c>
      <c r="E39" s="13" t="str">
        <f>'Sub Ref'!K$27</f>
        <v>0031</v>
      </c>
      <c r="F39" s="13" t="str">
        <f>LEDGER!Z39</f>
        <v>NG</v>
      </c>
      <c r="G39" s="13" t="str">
        <f>LEDGER!AA39</f>
        <v>NG</v>
      </c>
      <c r="H39" s="13" t="str">
        <f>INDEX('Sub Ref'!K$30:K$31,MATCH('DATA ENTRY'!L39,'Sub Ref'!L$30:L$31,0))</f>
        <v>0051</v>
      </c>
      <c r="I39" s="13" t="str">
        <f>LEDGER!AC39</f>
        <v>NG</v>
      </c>
      <c r="J39" s="13" t="str">
        <f>LEDGER!AD39</f>
        <v/>
      </c>
      <c r="K39" s="13" t="str">
        <f>IFERROR(INDEX('Sub Ref'!B$4:B$11,MATCH('DATA ENTRY'!O39,'Sub Ref'!C$4:C$11,0)),"")</f>
        <v/>
      </c>
      <c r="L39" s="13" t="e">
        <f>LEDGER!AF39</f>
        <v>#N/A</v>
      </c>
      <c r="M39" s="13" t="e">
        <f>LEDGER!AG39</f>
        <v>#N/A</v>
      </c>
      <c r="N39" s="13" t="str">
        <f>IFERROR(INDEX('Sub Ref'!K$4:K$11,MATCH('DATA ENTRY'!R39,'Sub Ref'!L$4:L$11,0)),"")</f>
        <v/>
      </c>
      <c r="O39" s="13" t="e">
        <f>LEDGER!AI39</f>
        <v>#N/A</v>
      </c>
      <c r="P39" s="13" t="e">
        <f>LEDGER!AJ39</f>
        <v>#N/A</v>
      </c>
      <c r="Q39" s="13" t="str">
        <f>IFERROR(INDEX('Sub Ref'!B$15:B$23,MATCH('DATA ENTRY'!U39,'Sub Ref'!C$15:C$23,0)),"")</f>
        <v/>
      </c>
      <c r="R39" s="13" t="e">
        <f>LEDGER!AL39</f>
        <v>#N/A</v>
      </c>
      <c r="S39" s="13" t="e">
        <f>LEDGER!AM39</f>
        <v>#N/A</v>
      </c>
      <c r="T39" s="13" t="e">
        <f>LEDGER!AM39</f>
        <v>#N/A</v>
      </c>
      <c r="U39" s="13" t="str">
        <f>IFERROR(INDEX('Sub Ref'!K$15:K$23,MATCH('DATA ENTRY'!X39,'Sub Ref'!L$15:L$23,0)),"")</f>
        <v/>
      </c>
      <c r="V39" s="13" t="str">
        <f>LEDGER!AO39</f>
        <v/>
      </c>
      <c r="W39" s="13" t="str">
        <f>LEDGER!AP39</f>
        <v/>
      </c>
      <c r="X39" s="14">
        <f>IFERROR(ROUND('MARK LOOKUP'!BE39,2),"")</f>
        <v>0</v>
      </c>
    </row>
    <row r="40" spans="1:24" x14ac:dyDescent="0.25">
      <c r="A40" s="14">
        <f>LEDGER!A40</f>
        <v>14911545</v>
      </c>
      <c r="B40" s="13" t="str">
        <f>'Sub Ref'!B$27</f>
        <v>0011</v>
      </c>
      <c r="C40" s="13" t="str">
        <f>LEDGER!W40</f>
        <v>C+</v>
      </c>
      <c r="D40" s="13" t="str">
        <f>LEDGER!X40</f>
        <v>A</v>
      </c>
      <c r="E40" s="13" t="str">
        <f>'Sub Ref'!K$27</f>
        <v>0031</v>
      </c>
      <c r="F40" s="13" t="str">
        <f>LEDGER!Z40</f>
        <v>C</v>
      </c>
      <c r="G40" s="13" t="str">
        <f>LEDGER!AA40</f>
        <v>A</v>
      </c>
      <c r="H40" s="13" t="str">
        <f>INDEX('Sub Ref'!K$30:K$31,MATCH('DATA ENTRY'!L40,'Sub Ref'!L$30:L$31,0))</f>
        <v>0051</v>
      </c>
      <c r="I40" s="13" t="str">
        <f>LEDGER!AC40</f>
        <v>B</v>
      </c>
      <c r="J40" s="13" t="str">
        <f>LEDGER!AD40</f>
        <v>A+</v>
      </c>
      <c r="K40" s="13">
        <f>IFERROR(INDEX('Sub Ref'!B$4:B$11,MATCH('DATA ENTRY'!O40,'Sub Ref'!C$4:C$11,0)),"")</f>
        <v>1151</v>
      </c>
      <c r="L40" s="13" t="str">
        <f>LEDGER!AF40</f>
        <v>B</v>
      </c>
      <c r="M40" s="13" t="str">
        <f>LEDGER!AG40</f>
        <v>A+</v>
      </c>
      <c r="N40" s="13">
        <f>IFERROR(INDEX('Sub Ref'!K$4:K$11,MATCH('DATA ENTRY'!R40,'Sub Ref'!L$4:L$11,0)),"")</f>
        <v>2031</v>
      </c>
      <c r="O40" s="13" t="str">
        <f>LEDGER!AI40</f>
        <v>B+</v>
      </c>
      <c r="P40" s="13" t="str">
        <f>LEDGER!AJ40</f>
        <v>A+</v>
      </c>
      <c r="Q40" s="13">
        <f>IFERROR(INDEX('Sub Ref'!B$15:B$23,MATCH('DATA ENTRY'!U40,'Sub Ref'!C$15:C$23,0)),"")</f>
        <v>3311</v>
      </c>
      <c r="R40" s="13" t="str">
        <f>LEDGER!AL40</f>
        <v>C</v>
      </c>
      <c r="S40" s="13" t="str">
        <f>LEDGER!AM40</f>
        <v>A</v>
      </c>
      <c r="T40" s="13" t="str">
        <f>LEDGER!AM40</f>
        <v>A</v>
      </c>
      <c r="U40" s="13" t="str">
        <f>IFERROR(INDEX('Sub Ref'!K$15:K$23,MATCH('DATA ENTRY'!X40,'Sub Ref'!L$15:L$23,0)),"")</f>
        <v/>
      </c>
      <c r="V40" s="13" t="str">
        <f>LEDGER!AO40</f>
        <v/>
      </c>
      <c r="W40" s="13" t="str">
        <f>LEDGER!AP40</f>
        <v/>
      </c>
      <c r="X40" s="14">
        <f>IFERROR(ROUND('MARK LOOKUP'!BE40,2),"")</f>
        <v>2.75</v>
      </c>
    </row>
    <row r="41" spans="1:24" x14ac:dyDescent="0.25">
      <c r="A41" s="14">
        <f>LEDGER!A41</f>
        <v>14911546</v>
      </c>
      <c r="B41" s="13" t="str">
        <f>'Sub Ref'!B$27</f>
        <v>0011</v>
      </c>
      <c r="C41" s="13" t="str">
        <f>LEDGER!W41</f>
        <v>D</v>
      </c>
      <c r="D41" s="13" t="str">
        <f>LEDGER!X41</f>
        <v>A</v>
      </c>
      <c r="E41" s="13" t="str">
        <f>'Sub Ref'!K$27</f>
        <v>0031</v>
      </c>
      <c r="F41" s="13" t="str">
        <f>LEDGER!Z41</f>
        <v>D</v>
      </c>
      <c r="G41" s="13" t="str">
        <f>LEDGER!AA41</f>
        <v>A</v>
      </c>
      <c r="H41" s="13" t="str">
        <f>INDEX('Sub Ref'!K$30:K$31,MATCH('DATA ENTRY'!L41,'Sub Ref'!L$30:L$31,0))</f>
        <v>0051</v>
      </c>
      <c r="I41" s="13" t="str">
        <f>LEDGER!AC41</f>
        <v>C</v>
      </c>
      <c r="J41" s="13" t="str">
        <f>LEDGER!AD41</f>
        <v>A</v>
      </c>
      <c r="K41" s="13">
        <f>IFERROR(INDEX('Sub Ref'!B$4:B$11,MATCH('DATA ENTRY'!O41,'Sub Ref'!C$4:C$11,0)),"")</f>
        <v>1031</v>
      </c>
      <c r="L41" s="13" t="str">
        <f>LEDGER!AF41</f>
        <v>D</v>
      </c>
      <c r="M41" s="13" t="str">
        <f>LEDGER!AG41</f>
        <v>A+</v>
      </c>
      <c r="N41" s="13">
        <f>IFERROR(INDEX('Sub Ref'!K$4:K$11,MATCH('DATA ENTRY'!R41,'Sub Ref'!L$4:L$11,0)),"")</f>
        <v>2151</v>
      </c>
      <c r="O41" s="13" t="str">
        <f>LEDGER!AI41</f>
        <v>D</v>
      </c>
      <c r="P41" s="13" t="str">
        <f>LEDGER!AJ41</f>
        <v>A</v>
      </c>
      <c r="Q41" s="13">
        <f>IFERROR(INDEX('Sub Ref'!B$15:B$23,MATCH('DATA ENTRY'!U41,'Sub Ref'!C$15:C$23,0)),"")</f>
        <v>3031</v>
      </c>
      <c r="R41" s="13" t="str">
        <f>LEDGER!AL41</f>
        <v>C</v>
      </c>
      <c r="S41" s="13" t="str">
        <f>LEDGER!AM41</f>
        <v>A</v>
      </c>
      <c r="T41" s="13" t="str">
        <f>LEDGER!AM41</f>
        <v>A</v>
      </c>
      <c r="U41" s="13" t="str">
        <f>IFERROR(INDEX('Sub Ref'!K$15:K$23,MATCH('DATA ENTRY'!X41,'Sub Ref'!L$15:L$23,0)),"")</f>
        <v/>
      </c>
      <c r="V41" s="13" t="str">
        <f>LEDGER!AO41</f>
        <v/>
      </c>
      <c r="W41" s="13" t="str">
        <f>LEDGER!AP41</f>
        <v/>
      </c>
      <c r="X41" s="14">
        <f>IFERROR(ROUND('MARK LOOKUP'!BE41,2),"")</f>
        <v>1.93</v>
      </c>
    </row>
    <row r="42" spans="1:24" x14ac:dyDescent="0.25">
      <c r="A42" s="14">
        <v>14914106</v>
      </c>
      <c r="B42" s="13" t="str">
        <f>'Sub Ref'!B$27</f>
        <v>0011</v>
      </c>
      <c r="C42" s="13" t="str">
        <f>LEDGER!W42</f>
        <v>D</v>
      </c>
      <c r="D42" s="13" t="str">
        <f>LEDGER!X42</f>
        <v>A+</v>
      </c>
      <c r="E42" s="13" t="str">
        <f>'Sub Ref'!K$27</f>
        <v>0031</v>
      </c>
      <c r="F42" s="13" t="str">
        <f>LEDGER!Z42</f>
        <v>C+</v>
      </c>
      <c r="G42" s="13" t="str">
        <f>LEDGER!AA42</f>
        <v>A+</v>
      </c>
      <c r="H42" s="13" t="str">
        <f>INDEX('Sub Ref'!K$30:K$31,MATCH('DATA ENTRY'!L42,'Sub Ref'!L$30:L$31,0))</f>
        <v>0051</v>
      </c>
      <c r="I42" s="13" t="str">
        <f>LEDGER!AC42</f>
        <v>A</v>
      </c>
      <c r="J42" s="13" t="str">
        <f>LEDGER!AD42</f>
        <v>A+</v>
      </c>
      <c r="K42" s="13">
        <f>IFERROR(INDEX('Sub Ref'!B$4:B$11,MATCH('DATA ENTRY'!O42,'Sub Ref'!C$4:C$11,0)),"")</f>
        <v>1151</v>
      </c>
      <c r="L42" s="13" t="str">
        <f>LEDGER!AF42</f>
        <v>B+</v>
      </c>
      <c r="M42" s="13" t="str">
        <f>LEDGER!AG42</f>
        <v>A+</v>
      </c>
      <c r="N42" s="13">
        <f>IFERROR(INDEX('Sub Ref'!K$4:K$11,MATCH('DATA ENTRY'!R42,'Sub Ref'!L$4:L$11,0)),"")</f>
        <v>2031</v>
      </c>
      <c r="O42" s="13" t="str">
        <f>LEDGER!AI42</f>
        <v>B+</v>
      </c>
      <c r="P42" s="13" t="str">
        <f>LEDGER!AJ42</f>
        <v>A+</v>
      </c>
      <c r="Q42" s="13" t="str">
        <f>IFERROR(INDEX('Sub Ref'!B$15:B$23,MATCH('DATA ENTRY'!U42,'Sub Ref'!C$15:C$23,0)),"")</f>
        <v/>
      </c>
      <c r="R42" s="13" t="e">
        <f>LEDGER!AL42</f>
        <v>#N/A</v>
      </c>
      <c r="S42" s="13" t="e">
        <f>LEDGER!AM42</f>
        <v>#N/A</v>
      </c>
      <c r="T42" s="13" t="e">
        <f>LEDGER!AM42</f>
        <v>#N/A</v>
      </c>
      <c r="U42" s="13">
        <f>IFERROR(INDEX('Sub Ref'!K$15:K$23,MATCH('DATA ENTRY'!X42,'Sub Ref'!L$15:L$23,0)),"")</f>
        <v>4011</v>
      </c>
      <c r="V42" s="13" t="str">
        <f>LEDGER!AO42</f>
        <v>B</v>
      </c>
      <c r="W42" s="13" t="str">
        <f>LEDGER!AP42</f>
        <v>A+</v>
      </c>
      <c r="X42" s="14">
        <f>IFERROR(ROUND('MARK LOOKUP'!BE42,2),"")</f>
        <v>2.98</v>
      </c>
    </row>
    <row r="43" spans="1:24" x14ac:dyDescent="0.25">
      <c r="A43" s="14">
        <f>LEDGER!A43</f>
        <v>14911548</v>
      </c>
      <c r="B43" s="13" t="str">
        <f>'Sub Ref'!B$27</f>
        <v>0011</v>
      </c>
      <c r="C43" s="13" t="str">
        <f>LEDGER!W43</f>
        <v>NG</v>
      </c>
      <c r="D43" s="13" t="str">
        <f>LEDGER!X43</f>
        <v>N.G.</v>
      </c>
      <c r="E43" s="13" t="str">
        <f>'Sub Ref'!K$27</f>
        <v>0031</v>
      </c>
      <c r="F43" s="13" t="str">
        <f>LEDGER!Z43</f>
        <v>NG</v>
      </c>
      <c r="G43" s="13" t="str">
        <f>LEDGER!AA43</f>
        <v>NG</v>
      </c>
      <c r="H43" s="13" t="str">
        <f>INDEX('Sub Ref'!K$30:K$31,MATCH('DATA ENTRY'!L43,'Sub Ref'!L$30:L$31,0))</f>
        <v>0051</v>
      </c>
      <c r="I43" s="13" t="str">
        <f>LEDGER!AC43</f>
        <v>NG</v>
      </c>
      <c r="J43" s="13" t="str">
        <f>LEDGER!AD43</f>
        <v/>
      </c>
      <c r="K43" s="13" t="str">
        <f>IFERROR(INDEX('Sub Ref'!B$4:B$11,MATCH('DATA ENTRY'!O43,'Sub Ref'!C$4:C$11,0)),"")</f>
        <v/>
      </c>
      <c r="L43" s="13" t="e">
        <f>LEDGER!AF43</f>
        <v>#N/A</v>
      </c>
      <c r="M43" s="13" t="e">
        <f>LEDGER!AG43</f>
        <v>#N/A</v>
      </c>
      <c r="N43" s="13" t="str">
        <f>IFERROR(INDEX('Sub Ref'!K$4:K$11,MATCH('DATA ENTRY'!R43,'Sub Ref'!L$4:L$11,0)),"")</f>
        <v/>
      </c>
      <c r="O43" s="13" t="e">
        <f>LEDGER!AI43</f>
        <v>#N/A</v>
      </c>
      <c r="P43" s="13" t="e">
        <f>LEDGER!AJ43</f>
        <v>#N/A</v>
      </c>
      <c r="Q43" s="13" t="str">
        <f>IFERROR(INDEX('Sub Ref'!B$15:B$23,MATCH('DATA ENTRY'!U43,'Sub Ref'!C$15:C$23,0)),"")</f>
        <v/>
      </c>
      <c r="R43" s="13" t="e">
        <f>LEDGER!AL43</f>
        <v>#N/A</v>
      </c>
      <c r="S43" s="13" t="e">
        <f>LEDGER!AM43</f>
        <v>#N/A</v>
      </c>
      <c r="T43" s="13" t="e">
        <f>LEDGER!AM43</f>
        <v>#N/A</v>
      </c>
      <c r="U43" s="13" t="str">
        <f>IFERROR(INDEX('Sub Ref'!K$15:K$23,MATCH('DATA ENTRY'!X43,'Sub Ref'!L$15:L$23,0)),"")</f>
        <v/>
      </c>
      <c r="V43" s="13" t="str">
        <f>LEDGER!AO43</f>
        <v/>
      </c>
      <c r="W43" s="13" t="str">
        <f>LEDGER!AP43</f>
        <v/>
      </c>
      <c r="X43" s="14">
        <f>IFERROR(ROUND('MARK LOOKUP'!BE43,2),"")</f>
        <v>0</v>
      </c>
    </row>
    <row r="44" spans="1:24" x14ac:dyDescent="0.25">
      <c r="A44" s="14">
        <f>LEDGER!A44</f>
        <v>14911549</v>
      </c>
      <c r="B44" s="13" t="str">
        <f>'Sub Ref'!B$27</f>
        <v>0011</v>
      </c>
      <c r="C44" s="13" t="str">
        <f>LEDGER!W44</f>
        <v>C+</v>
      </c>
      <c r="D44" s="13" t="str">
        <f>LEDGER!X44</f>
        <v>A</v>
      </c>
      <c r="E44" s="13" t="str">
        <f>'Sub Ref'!K$27</f>
        <v>0031</v>
      </c>
      <c r="F44" s="13" t="str">
        <f>LEDGER!Z44</f>
        <v>D</v>
      </c>
      <c r="G44" s="13" t="str">
        <f>LEDGER!AA44</f>
        <v>A</v>
      </c>
      <c r="H44" s="13" t="str">
        <f>INDEX('Sub Ref'!K$30:K$31,MATCH('DATA ENTRY'!L44,'Sub Ref'!L$30:L$31,0))</f>
        <v>0051</v>
      </c>
      <c r="I44" s="13" t="str">
        <f>LEDGER!AC44</f>
        <v>C+</v>
      </c>
      <c r="J44" s="13" t="str">
        <f>LEDGER!AD44</f>
        <v>A</v>
      </c>
      <c r="K44" s="13">
        <f>IFERROR(INDEX('Sub Ref'!B$4:B$11,MATCH('DATA ENTRY'!O44,'Sub Ref'!C$4:C$11,0)),"")</f>
        <v>1151</v>
      </c>
      <c r="L44" s="13" t="str">
        <f>LEDGER!AF44</f>
        <v>A</v>
      </c>
      <c r="M44" s="13" t="str">
        <f>LEDGER!AG44</f>
        <v>A+</v>
      </c>
      <c r="N44" s="13">
        <f>IFERROR(INDEX('Sub Ref'!K$4:K$11,MATCH('DATA ENTRY'!R44,'Sub Ref'!L$4:L$11,0)),"")</f>
        <v>2031</v>
      </c>
      <c r="O44" s="13" t="str">
        <f>LEDGER!AI44</f>
        <v>A</v>
      </c>
      <c r="P44" s="13" t="str">
        <f>LEDGER!AJ44</f>
        <v>A+</v>
      </c>
      <c r="Q44" s="13">
        <f>IFERROR(INDEX('Sub Ref'!B$15:B$23,MATCH('DATA ENTRY'!U44,'Sub Ref'!C$15:C$23,0)),"")</f>
        <v>3311</v>
      </c>
      <c r="R44" s="13" t="str">
        <f>LEDGER!AL44</f>
        <v>C</v>
      </c>
      <c r="S44" s="13" t="str">
        <f>LEDGER!AM44</f>
        <v>A</v>
      </c>
      <c r="T44" s="13" t="str">
        <f>LEDGER!AM44</f>
        <v>A</v>
      </c>
      <c r="U44" s="13" t="str">
        <f>IFERROR(INDEX('Sub Ref'!K$15:K$23,MATCH('DATA ENTRY'!X44,'Sub Ref'!L$15:L$23,0)),"")</f>
        <v/>
      </c>
      <c r="V44" s="13" t="str">
        <f>LEDGER!AO44</f>
        <v/>
      </c>
      <c r="W44" s="13" t="str">
        <f>LEDGER!AP44</f>
        <v/>
      </c>
      <c r="X44" s="14">
        <f>IFERROR(ROUND('MARK LOOKUP'!BE44,2),"")</f>
        <v>2.71</v>
      </c>
    </row>
    <row r="45" spans="1:24" x14ac:dyDescent="0.25">
      <c r="A45" s="14">
        <f>LEDGER!A45</f>
        <v>14911550</v>
      </c>
      <c r="B45" s="13" t="str">
        <f>'Sub Ref'!B$27</f>
        <v>0011</v>
      </c>
      <c r="C45" s="13" t="str">
        <f>LEDGER!W45</f>
        <v>D</v>
      </c>
      <c r="D45" s="13" t="str">
        <f>LEDGER!X45</f>
        <v>A</v>
      </c>
      <c r="E45" s="13" t="str">
        <f>'Sub Ref'!K$27</f>
        <v>0031</v>
      </c>
      <c r="F45" s="13" t="str">
        <f>LEDGER!Z45</f>
        <v>D</v>
      </c>
      <c r="G45" s="13" t="str">
        <f>LEDGER!AA45</f>
        <v>A</v>
      </c>
      <c r="H45" s="13" t="str">
        <f>INDEX('Sub Ref'!K$30:K$31,MATCH('DATA ENTRY'!L45,'Sub Ref'!L$30:L$31,0))</f>
        <v>0051</v>
      </c>
      <c r="I45" s="13" t="str">
        <f>LEDGER!AC45</f>
        <v>C</v>
      </c>
      <c r="J45" s="13" t="str">
        <f>LEDGER!AD45</f>
        <v>A</v>
      </c>
      <c r="K45" s="13">
        <f>IFERROR(INDEX('Sub Ref'!B$4:B$11,MATCH('DATA ENTRY'!O45,'Sub Ref'!C$4:C$11,0)),"")</f>
        <v>1151</v>
      </c>
      <c r="L45" s="13" t="str">
        <f>LEDGER!AF45</f>
        <v>C+</v>
      </c>
      <c r="M45" s="13" t="str">
        <f>LEDGER!AG45</f>
        <v>A</v>
      </c>
      <c r="N45" s="13">
        <f>IFERROR(INDEX('Sub Ref'!K$4:K$11,MATCH('DATA ENTRY'!R45,'Sub Ref'!L$4:L$11,0)),"")</f>
        <v>2031</v>
      </c>
      <c r="O45" s="13" t="str">
        <f>LEDGER!AI45</f>
        <v>C+</v>
      </c>
      <c r="P45" s="13" t="str">
        <f>LEDGER!AJ45</f>
        <v>A</v>
      </c>
      <c r="Q45" s="13">
        <f>IFERROR(INDEX('Sub Ref'!B$15:B$23,MATCH('DATA ENTRY'!U45,'Sub Ref'!C$15:C$23,0)),"")</f>
        <v>3311</v>
      </c>
      <c r="R45" s="13" t="str">
        <f>LEDGER!AL45</f>
        <v>C</v>
      </c>
      <c r="S45" s="13" t="str">
        <f>LEDGER!AM45</f>
        <v>A</v>
      </c>
      <c r="T45" s="13" t="str">
        <f>LEDGER!AM45</f>
        <v>A</v>
      </c>
      <c r="U45" s="13" t="str">
        <f>IFERROR(INDEX('Sub Ref'!K$15:K$23,MATCH('DATA ENTRY'!X45,'Sub Ref'!L$15:L$23,0)),"")</f>
        <v/>
      </c>
      <c r="V45" s="13" t="str">
        <f>LEDGER!AO45</f>
        <v/>
      </c>
      <c r="W45" s="13" t="str">
        <f>LEDGER!AP45</f>
        <v/>
      </c>
      <c r="X45" s="14">
        <f>IFERROR(ROUND('MARK LOOKUP'!BE45,2),"")</f>
        <v>2.2400000000000002</v>
      </c>
    </row>
    <row r="46" spans="1:24" x14ac:dyDescent="0.25">
      <c r="A46" s="14">
        <f>LEDGER!A46</f>
        <v>14911551</v>
      </c>
      <c r="B46" s="13" t="str">
        <f>'Sub Ref'!B$27</f>
        <v>0011</v>
      </c>
      <c r="C46" s="13" t="str">
        <f>LEDGER!W46</f>
        <v>NG</v>
      </c>
      <c r="D46" s="13" t="str">
        <f>LEDGER!X46</f>
        <v>N.G.</v>
      </c>
      <c r="E46" s="13" t="str">
        <f>'Sub Ref'!K$27</f>
        <v>0031</v>
      </c>
      <c r="F46" s="13" t="str">
        <f>LEDGER!Z46</f>
        <v>NG</v>
      </c>
      <c r="G46" s="13" t="str">
        <f>LEDGER!AA46</f>
        <v>NG</v>
      </c>
      <c r="H46" s="13" t="str">
        <f>INDEX('Sub Ref'!K$30:K$31,MATCH('DATA ENTRY'!L46,'Sub Ref'!L$30:L$31,0))</f>
        <v>0051</v>
      </c>
      <c r="I46" s="13" t="str">
        <f>LEDGER!AC46</f>
        <v>NG</v>
      </c>
      <c r="J46" s="13" t="str">
        <f>LEDGER!AD46</f>
        <v/>
      </c>
      <c r="K46" s="13" t="str">
        <f>IFERROR(INDEX('Sub Ref'!B$4:B$11,MATCH('DATA ENTRY'!O46,'Sub Ref'!C$4:C$11,0)),"")</f>
        <v/>
      </c>
      <c r="L46" s="13" t="e">
        <f>LEDGER!AF46</f>
        <v>#N/A</v>
      </c>
      <c r="M46" s="13" t="e">
        <f>LEDGER!AG46</f>
        <v>#N/A</v>
      </c>
      <c r="N46" s="13" t="str">
        <f>IFERROR(INDEX('Sub Ref'!K$4:K$11,MATCH('DATA ENTRY'!R46,'Sub Ref'!L$4:L$11,0)),"")</f>
        <v/>
      </c>
      <c r="O46" s="13" t="e">
        <f>LEDGER!AI46</f>
        <v>#N/A</v>
      </c>
      <c r="P46" s="13" t="e">
        <f>LEDGER!AJ46</f>
        <v>#N/A</v>
      </c>
      <c r="Q46" s="13" t="str">
        <f>IFERROR(INDEX('Sub Ref'!B$15:B$23,MATCH('DATA ENTRY'!U46,'Sub Ref'!C$15:C$23,0)),"")</f>
        <v/>
      </c>
      <c r="R46" s="13" t="e">
        <f>LEDGER!AL46</f>
        <v>#N/A</v>
      </c>
      <c r="S46" s="13" t="e">
        <f>LEDGER!AM46</f>
        <v>#N/A</v>
      </c>
      <c r="T46" s="13" t="e">
        <f>LEDGER!AM46</f>
        <v>#N/A</v>
      </c>
      <c r="U46" s="13" t="str">
        <f>IFERROR(INDEX('Sub Ref'!K$15:K$23,MATCH('DATA ENTRY'!X46,'Sub Ref'!L$15:L$23,0)),"")</f>
        <v/>
      </c>
      <c r="V46" s="13" t="str">
        <f>LEDGER!AO46</f>
        <v/>
      </c>
      <c r="W46" s="13" t="str">
        <f>LEDGER!AP46</f>
        <v/>
      </c>
      <c r="X46" s="14">
        <f>IFERROR(ROUND('MARK LOOKUP'!BE46,2),"")</f>
        <v>0</v>
      </c>
    </row>
    <row r="47" spans="1:24" x14ac:dyDescent="0.25">
      <c r="A47" s="14">
        <f>LEDGER!A47</f>
        <v>14911552</v>
      </c>
      <c r="B47" s="13" t="str">
        <f>'Sub Ref'!B$27</f>
        <v>0011</v>
      </c>
      <c r="C47" s="13" t="str">
        <f>LEDGER!W47</f>
        <v>C+</v>
      </c>
      <c r="D47" s="13" t="str">
        <f>LEDGER!X47</f>
        <v>A</v>
      </c>
      <c r="E47" s="13" t="str">
        <f>'Sub Ref'!K$27</f>
        <v>0031</v>
      </c>
      <c r="F47" s="13" t="str">
        <f>LEDGER!Z47</f>
        <v>D</v>
      </c>
      <c r="G47" s="13" t="str">
        <f>LEDGER!AA47</f>
        <v>A</v>
      </c>
      <c r="H47" s="13" t="str">
        <f>INDEX('Sub Ref'!K$30:K$31,MATCH('DATA ENTRY'!L47,'Sub Ref'!L$30:L$31,0))</f>
        <v>0051</v>
      </c>
      <c r="I47" s="13" t="str">
        <f>LEDGER!AC47</f>
        <v>B</v>
      </c>
      <c r="J47" s="13" t="str">
        <f>LEDGER!AD47</f>
        <v>A</v>
      </c>
      <c r="K47" s="13">
        <f>IFERROR(INDEX('Sub Ref'!B$4:B$11,MATCH('DATA ENTRY'!O47,'Sub Ref'!C$4:C$11,0)),"")</f>
        <v>1031</v>
      </c>
      <c r="L47" s="13" t="str">
        <f>LEDGER!AF47</f>
        <v>C</v>
      </c>
      <c r="M47" s="13" t="str">
        <f>LEDGER!AG47</f>
        <v>A</v>
      </c>
      <c r="N47" s="13">
        <f>IFERROR(INDEX('Sub Ref'!K$4:K$11,MATCH('DATA ENTRY'!R47,'Sub Ref'!L$4:L$11,0)),"")</f>
        <v>2151</v>
      </c>
      <c r="O47" s="13" t="str">
        <f>LEDGER!AI47</f>
        <v>C+</v>
      </c>
      <c r="P47" s="13" t="str">
        <f>LEDGER!AJ47</f>
        <v>A</v>
      </c>
      <c r="Q47" s="13">
        <f>IFERROR(INDEX('Sub Ref'!B$15:B$23,MATCH('DATA ENTRY'!U47,'Sub Ref'!C$15:C$23,0)),"")</f>
        <v>3031</v>
      </c>
      <c r="R47" s="13" t="str">
        <f>LEDGER!AL47</f>
        <v>C</v>
      </c>
      <c r="S47" s="13" t="str">
        <f>LEDGER!AM47</f>
        <v>A</v>
      </c>
      <c r="T47" s="13" t="str">
        <f>LEDGER!AM47</f>
        <v>A</v>
      </c>
      <c r="U47" s="13" t="str">
        <f>IFERROR(INDEX('Sub Ref'!K$15:K$23,MATCH('DATA ENTRY'!X47,'Sub Ref'!L$15:L$23,0)),"")</f>
        <v/>
      </c>
      <c r="V47" s="13" t="str">
        <f>LEDGER!AO47</f>
        <v/>
      </c>
      <c r="W47" s="13" t="str">
        <f>LEDGER!AP47</f>
        <v/>
      </c>
      <c r="X47" s="14">
        <f>IFERROR(ROUND('MARK LOOKUP'!BE47,2),"")</f>
        <v>2.29</v>
      </c>
    </row>
    <row r="48" spans="1:24" x14ac:dyDescent="0.25">
      <c r="A48" s="14">
        <f>LEDGER!A48</f>
        <v>14911553</v>
      </c>
      <c r="B48" s="13" t="str">
        <f>'Sub Ref'!B$27</f>
        <v>0011</v>
      </c>
      <c r="C48" s="13" t="str">
        <f>LEDGER!W48</f>
        <v>B</v>
      </c>
      <c r="D48" s="13" t="str">
        <f>LEDGER!X48</f>
        <v>A</v>
      </c>
      <c r="E48" s="13" t="str">
        <f>'Sub Ref'!K$27</f>
        <v>0031</v>
      </c>
      <c r="F48" s="13" t="str">
        <f>LEDGER!Z48</f>
        <v>C+</v>
      </c>
      <c r="G48" s="13" t="str">
        <f>LEDGER!AA48</f>
        <v>A</v>
      </c>
      <c r="H48" s="13" t="str">
        <f>INDEX('Sub Ref'!K$30:K$31,MATCH('DATA ENTRY'!L48,'Sub Ref'!L$30:L$31,0))</f>
        <v>0051</v>
      </c>
      <c r="I48" s="13" t="str">
        <f>LEDGER!AC48</f>
        <v>A</v>
      </c>
      <c r="J48" s="13" t="str">
        <f>LEDGER!AD48</f>
        <v>A+</v>
      </c>
      <c r="K48" s="13">
        <f>IFERROR(INDEX('Sub Ref'!B$4:B$11,MATCH('DATA ENTRY'!O48,'Sub Ref'!C$4:C$11,0)),"")</f>
        <v>1031</v>
      </c>
      <c r="L48" s="13" t="str">
        <f>LEDGER!AF48</f>
        <v>B</v>
      </c>
      <c r="M48" s="13" t="str">
        <f>LEDGER!AG48</f>
        <v>A+</v>
      </c>
      <c r="N48" s="13">
        <f>IFERROR(INDEX('Sub Ref'!K$4:K$11,MATCH('DATA ENTRY'!R48,'Sub Ref'!L$4:L$11,0)),"")</f>
        <v>2151</v>
      </c>
      <c r="O48" s="13" t="str">
        <f>LEDGER!AI48</f>
        <v>B</v>
      </c>
      <c r="P48" s="13" t="str">
        <f>LEDGER!AJ48</f>
        <v>A</v>
      </c>
      <c r="Q48" s="13">
        <f>IFERROR(INDEX('Sub Ref'!B$15:B$23,MATCH('DATA ENTRY'!U48,'Sub Ref'!C$15:C$23,0)),"")</f>
        <v>3031</v>
      </c>
      <c r="R48" s="13" t="str">
        <f>LEDGER!AL48</f>
        <v>B</v>
      </c>
      <c r="S48" s="13" t="str">
        <f>LEDGER!AM48</f>
        <v>A+</v>
      </c>
      <c r="T48" s="13" t="str">
        <f>LEDGER!AM48</f>
        <v>A+</v>
      </c>
      <c r="U48" s="13" t="str">
        <f>IFERROR(INDEX('Sub Ref'!K$15:K$23,MATCH('DATA ENTRY'!X48,'Sub Ref'!L$15:L$23,0)),"")</f>
        <v/>
      </c>
      <c r="V48" s="13" t="str">
        <f>LEDGER!AO48</f>
        <v/>
      </c>
      <c r="W48" s="13" t="str">
        <f>LEDGER!AP48</f>
        <v/>
      </c>
      <c r="X48" s="14">
        <f>IFERROR(ROUND('MARK LOOKUP'!BE48,2),"")</f>
        <v>2.94</v>
      </c>
    </row>
    <row r="49" spans="1:24" x14ac:dyDescent="0.25">
      <c r="A49" s="14">
        <f>LEDGER!A49</f>
        <v>0</v>
      </c>
      <c r="B49" s="13" t="str">
        <f>'Sub Ref'!B$27</f>
        <v>0011</v>
      </c>
      <c r="C49" s="13" t="str">
        <f>LEDGER!W49</f>
        <v>D</v>
      </c>
      <c r="D49" s="13" t="str">
        <f>LEDGER!X49</f>
        <v>A</v>
      </c>
      <c r="E49" s="13" t="str">
        <f>'Sub Ref'!K$27</f>
        <v>0031</v>
      </c>
      <c r="F49" s="13" t="str">
        <f>LEDGER!Z49</f>
        <v>C</v>
      </c>
      <c r="G49" s="13" t="str">
        <f>LEDGER!AA49</f>
        <v>A</v>
      </c>
      <c r="H49" s="13" t="e">
        <f>INDEX('Sub Ref'!K$30:K$31,MATCH('DATA ENTRY'!L79,'Sub Ref'!L$30:L$31,0))</f>
        <v>#N/A</v>
      </c>
      <c r="I49" s="13" t="e">
        <f>LEDGER!AC49</f>
        <v>#N/A</v>
      </c>
      <c r="J49" s="13" t="e">
        <f>LEDGER!AD49</f>
        <v>#N/A</v>
      </c>
      <c r="K49" s="13">
        <f>IFERROR(INDEX('Sub Ref'!B$4:B$11,MATCH('DATA ENTRY'!O49,'Sub Ref'!C$4:C$11,0)),"")</f>
        <v>1151</v>
      </c>
      <c r="L49" s="13" t="str">
        <f>LEDGER!AF49</f>
        <v>C</v>
      </c>
      <c r="M49" s="13" t="str">
        <f>LEDGER!AG49</f>
        <v>A</v>
      </c>
      <c r="N49" s="13">
        <f>IFERROR(INDEX('Sub Ref'!K$4:K$11,MATCH('DATA ENTRY'!R49,'Sub Ref'!L$4:L$11,0)),"")</f>
        <v>2031</v>
      </c>
      <c r="O49" s="13" t="str">
        <f>LEDGER!AI49</f>
        <v>C</v>
      </c>
      <c r="P49" s="13" t="str">
        <f>LEDGER!AJ49</f>
        <v>A</v>
      </c>
      <c r="Q49" s="13">
        <f>IFERROR(INDEX('Sub Ref'!B$15:B$23,MATCH('DATA ENTRY'!U49,'Sub Ref'!C$15:C$23,0)),"")</f>
        <v>3311</v>
      </c>
      <c r="R49" s="13" t="str">
        <f>LEDGER!AL49</f>
        <v>C</v>
      </c>
      <c r="S49" s="13" t="str">
        <f>LEDGER!AM49</f>
        <v>A</v>
      </c>
      <c r="T49" s="13" t="str">
        <f>LEDGER!AM49</f>
        <v>A</v>
      </c>
      <c r="U49" s="13" t="str">
        <f>IFERROR(INDEX('Sub Ref'!K$15:K$23,MATCH('DATA ENTRY'!X49,'Sub Ref'!L$15:L$23,0)),"")</f>
        <v/>
      </c>
      <c r="V49" s="13" t="str">
        <f>LEDGER!AO49</f>
        <v/>
      </c>
      <c r="W49" s="13" t="str">
        <f>LEDGER!AP49</f>
        <v/>
      </c>
      <c r="X49" s="14">
        <f>IFERROR(ROUND('MARK LOOKUP'!BE49,2),"")</f>
        <v>2.3199999999999998</v>
      </c>
    </row>
    <row r="50" spans="1:24" x14ac:dyDescent="0.25">
      <c r="A50" s="14">
        <f>LEDGER!A50</f>
        <v>14911555</v>
      </c>
      <c r="B50" s="13" t="str">
        <f>'Sub Ref'!B$27</f>
        <v>0011</v>
      </c>
      <c r="C50" s="13" t="str">
        <f>LEDGER!W50</f>
        <v>NG</v>
      </c>
      <c r="D50" s="13" t="str">
        <f>LEDGER!X50</f>
        <v>N.G.</v>
      </c>
      <c r="E50" s="13" t="str">
        <f>'Sub Ref'!K$27</f>
        <v>0031</v>
      </c>
      <c r="F50" s="13" t="str">
        <f>LEDGER!Z50</f>
        <v>NG</v>
      </c>
      <c r="G50" s="13" t="str">
        <f>LEDGER!AA50</f>
        <v>NG</v>
      </c>
      <c r="H50" s="13" t="str">
        <f>INDEX('Sub Ref'!K$30:K$31,MATCH('DATA ENTRY'!L50,'Sub Ref'!L$30:L$31,0))</f>
        <v>0051</v>
      </c>
      <c r="I50" s="13" t="str">
        <f>LEDGER!AC50</f>
        <v>NG</v>
      </c>
      <c r="J50" s="13" t="str">
        <f>LEDGER!AD50</f>
        <v/>
      </c>
      <c r="K50" s="13" t="str">
        <f>IFERROR(INDEX('Sub Ref'!B$4:B$11,MATCH('DATA ENTRY'!O50,'Sub Ref'!C$4:C$11,0)),"")</f>
        <v/>
      </c>
      <c r="L50" s="13" t="e">
        <f>LEDGER!AF50</f>
        <v>#N/A</v>
      </c>
      <c r="M50" s="13" t="e">
        <f>LEDGER!AG50</f>
        <v>#N/A</v>
      </c>
      <c r="N50" s="13" t="str">
        <f>IFERROR(INDEX('Sub Ref'!K$4:K$11,MATCH('DATA ENTRY'!R50,'Sub Ref'!L$4:L$11,0)),"")</f>
        <v/>
      </c>
      <c r="O50" s="13" t="e">
        <f>LEDGER!AI50</f>
        <v>#N/A</v>
      </c>
      <c r="P50" s="13" t="e">
        <f>LEDGER!AJ50</f>
        <v>#N/A</v>
      </c>
      <c r="Q50" s="13" t="str">
        <f>IFERROR(INDEX('Sub Ref'!B$15:B$23,MATCH('DATA ENTRY'!U50,'Sub Ref'!C$15:C$23,0)),"")</f>
        <v/>
      </c>
      <c r="R50" s="13" t="e">
        <f>LEDGER!AL50</f>
        <v>#N/A</v>
      </c>
      <c r="S50" s="13" t="e">
        <f>LEDGER!AM50</f>
        <v>#N/A</v>
      </c>
      <c r="T50" s="13" t="e">
        <f>LEDGER!AM50</f>
        <v>#N/A</v>
      </c>
      <c r="U50" s="13" t="str">
        <f>IFERROR(INDEX('Sub Ref'!K$15:K$23,MATCH('DATA ENTRY'!X50,'Sub Ref'!L$15:L$23,0)),"")</f>
        <v/>
      </c>
      <c r="V50" s="13" t="str">
        <f>LEDGER!AO50</f>
        <v/>
      </c>
      <c r="W50" s="13" t="str">
        <f>LEDGER!AP50</f>
        <v/>
      </c>
      <c r="X50" s="14">
        <f>IFERROR(ROUND('MARK LOOKUP'!BE50,2),"")</f>
        <v>0</v>
      </c>
    </row>
    <row r="51" spans="1:24" x14ac:dyDescent="0.25">
      <c r="A51" s="14">
        <f>LEDGER!A51</f>
        <v>14911556</v>
      </c>
      <c r="B51" s="13" t="str">
        <f>'Sub Ref'!B$27</f>
        <v>0011</v>
      </c>
      <c r="C51" s="13" t="str">
        <f>LEDGER!W51</f>
        <v>NG</v>
      </c>
      <c r="D51" s="13" t="str">
        <f>LEDGER!X51</f>
        <v>N.G.</v>
      </c>
      <c r="E51" s="13" t="str">
        <f>'Sub Ref'!K$27</f>
        <v>0031</v>
      </c>
      <c r="F51" s="13" t="str">
        <f>LEDGER!Z51</f>
        <v>NG</v>
      </c>
      <c r="G51" s="13" t="str">
        <f>LEDGER!AA51</f>
        <v>NG</v>
      </c>
      <c r="H51" s="13" t="str">
        <f>INDEX('Sub Ref'!K$30:K$31,MATCH('DATA ENTRY'!L51,'Sub Ref'!L$30:L$31,0))</f>
        <v>0051</v>
      </c>
      <c r="I51" s="13" t="str">
        <f>LEDGER!AC51</f>
        <v>NG</v>
      </c>
      <c r="J51" s="13" t="str">
        <f>LEDGER!AD51</f>
        <v/>
      </c>
      <c r="K51" s="13" t="str">
        <f>IFERROR(INDEX('Sub Ref'!B$4:B$11,MATCH('DATA ENTRY'!O51,'Sub Ref'!C$4:C$11,0)),"")</f>
        <v/>
      </c>
      <c r="L51" s="13" t="str">
        <f>LEDGER!AF51</f>
        <v/>
      </c>
      <c r="M51" s="13" t="str">
        <f>LEDGER!AG51</f>
        <v/>
      </c>
      <c r="N51" s="13" t="str">
        <f>IFERROR(INDEX('Sub Ref'!K$4:K$11,MATCH('DATA ENTRY'!R51,'Sub Ref'!L$4:L$11,0)),"")</f>
        <v/>
      </c>
      <c r="O51" s="13" t="str">
        <f>LEDGER!AI51</f>
        <v/>
      </c>
      <c r="P51" s="13" t="str">
        <f>LEDGER!AJ51</f>
        <v/>
      </c>
      <c r="Q51" s="13" t="str">
        <f>IFERROR(INDEX('Sub Ref'!B$15:B$23,MATCH('DATA ENTRY'!U51,'Sub Ref'!C$15:C$23,0)),"")</f>
        <v/>
      </c>
      <c r="R51" s="13" t="str">
        <f>LEDGER!AL51</f>
        <v/>
      </c>
      <c r="S51" s="13" t="str">
        <f>LEDGER!AM51</f>
        <v/>
      </c>
      <c r="T51" s="13" t="str">
        <f>LEDGER!AM51</f>
        <v/>
      </c>
      <c r="U51" s="13" t="str">
        <f>IFERROR(INDEX('Sub Ref'!K$15:K$23,MATCH('DATA ENTRY'!X51,'Sub Ref'!L$15:L$23,0)),"")</f>
        <v/>
      </c>
      <c r="V51" s="13" t="str">
        <f>LEDGER!AO51</f>
        <v/>
      </c>
      <c r="W51" s="13" t="str">
        <f>LEDGER!AP51</f>
        <v/>
      </c>
      <c r="X51" s="14">
        <f>IFERROR(ROUND('MARK LOOKUP'!BE51,2),"")</f>
        <v>0</v>
      </c>
    </row>
    <row r="52" spans="1:24" x14ac:dyDescent="0.25">
      <c r="A52" s="14">
        <f>LEDGER!A52</f>
        <v>14911557</v>
      </c>
      <c r="B52" s="13" t="str">
        <f>'Sub Ref'!B$27</f>
        <v>0011</v>
      </c>
      <c r="C52" s="13" t="str">
        <f>LEDGER!W52</f>
        <v>C+</v>
      </c>
      <c r="D52" s="13" t="str">
        <f>LEDGER!X52</f>
        <v>A</v>
      </c>
      <c r="E52" s="13" t="str">
        <f>'Sub Ref'!K$27</f>
        <v>0031</v>
      </c>
      <c r="F52" s="13" t="str">
        <f>LEDGER!Z52</f>
        <v>C</v>
      </c>
      <c r="G52" s="13" t="str">
        <f>LEDGER!AA52</f>
        <v>A</v>
      </c>
      <c r="H52" s="13" t="str">
        <f>INDEX('Sub Ref'!K$30:K$31,MATCH('DATA ENTRY'!L52,'Sub Ref'!L$30:L$31,0))</f>
        <v>0051</v>
      </c>
      <c r="I52" s="13" t="str">
        <f>LEDGER!AC52</f>
        <v>C+</v>
      </c>
      <c r="J52" s="13" t="str">
        <f>LEDGER!AD52</f>
        <v>A</v>
      </c>
      <c r="K52" s="13">
        <f>IFERROR(INDEX('Sub Ref'!B$4:B$11,MATCH('DATA ENTRY'!O52,'Sub Ref'!C$4:C$11,0)),"")</f>
        <v>1151</v>
      </c>
      <c r="L52" s="13" t="str">
        <f>LEDGER!AF52</f>
        <v>B+</v>
      </c>
      <c r="M52" s="13" t="str">
        <f>LEDGER!AG52</f>
        <v>A+</v>
      </c>
      <c r="N52" s="13">
        <f>IFERROR(INDEX('Sub Ref'!K$4:K$11,MATCH('DATA ENTRY'!R52,'Sub Ref'!L$4:L$11,0)),"")</f>
        <v>2031</v>
      </c>
      <c r="O52" s="13" t="str">
        <f>LEDGER!AI52</f>
        <v>D</v>
      </c>
      <c r="P52" s="13" t="str">
        <f>LEDGER!AJ52</f>
        <v>A</v>
      </c>
      <c r="Q52" s="13">
        <f>IFERROR(INDEX('Sub Ref'!B$15:B$23,MATCH('DATA ENTRY'!U52,'Sub Ref'!C$15:C$23,0)),"")</f>
        <v>3311</v>
      </c>
      <c r="R52" s="13" t="str">
        <f>LEDGER!AL52</f>
        <v>C+</v>
      </c>
      <c r="S52" s="13" t="str">
        <f>LEDGER!AM52</f>
        <v>A</v>
      </c>
      <c r="T52" s="13" t="str">
        <f>LEDGER!AM52</f>
        <v>A</v>
      </c>
      <c r="U52" s="13" t="str">
        <f>IFERROR(INDEX('Sub Ref'!K$15:K$23,MATCH('DATA ENTRY'!X52,'Sub Ref'!L$15:L$23,0)),"")</f>
        <v/>
      </c>
      <c r="V52" s="13" t="str">
        <f>LEDGER!AO52</f>
        <v/>
      </c>
      <c r="W52" s="13" t="str">
        <f>LEDGER!AP52</f>
        <v/>
      </c>
      <c r="X52" s="14">
        <f>IFERROR(ROUND('MARK LOOKUP'!BE52,2),"")</f>
        <v>2.56</v>
      </c>
    </row>
    <row r="53" spans="1:24" x14ac:dyDescent="0.25">
      <c r="A53" s="14">
        <f>LEDGER!A53</f>
        <v>14911558</v>
      </c>
      <c r="B53" s="13" t="str">
        <f>'Sub Ref'!B$27</f>
        <v>0011</v>
      </c>
      <c r="C53" s="13" t="str">
        <f>LEDGER!W53</f>
        <v>C+</v>
      </c>
      <c r="D53" s="13" t="str">
        <f>LEDGER!X53</f>
        <v>A</v>
      </c>
      <c r="E53" s="13" t="str">
        <f>'Sub Ref'!K$27</f>
        <v>0031</v>
      </c>
      <c r="F53" s="13" t="str">
        <f>LEDGER!Z53</f>
        <v>C</v>
      </c>
      <c r="G53" s="13" t="str">
        <f>LEDGER!AA53</f>
        <v>A</v>
      </c>
      <c r="H53" s="13" t="str">
        <f>INDEX('Sub Ref'!K$30:K$31,MATCH('DATA ENTRY'!L53,'Sub Ref'!L$30:L$31,0))</f>
        <v>0051</v>
      </c>
      <c r="I53" s="13" t="str">
        <f>LEDGER!AC53</f>
        <v>C+</v>
      </c>
      <c r="J53" s="13" t="str">
        <f>LEDGER!AD53</f>
        <v>A</v>
      </c>
      <c r="K53" s="13">
        <f>IFERROR(INDEX('Sub Ref'!B$4:B$11,MATCH('DATA ENTRY'!O53,'Sub Ref'!C$4:C$11,0)),"")</f>
        <v>1151</v>
      </c>
      <c r="L53" s="13" t="str">
        <f>LEDGER!AF53</f>
        <v>B+</v>
      </c>
      <c r="M53" s="13" t="str">
        <f>LEDGER!AG53</f>
        <v>A+</v>
      </c>
      <c r="N53" s="13">
        <f>IFERROR(INDEX('Sub Ref'!K$4:K$11,MATCH('DATA ENTRY'!R53,'Sub Ref'!L$4:L$11,0)),"")</f>
        <v>2031</v>
      </c>
      <c r="O53" s="13" t="str">
        <f>LEDGER!AI53</f>
        <v>B+</v>
      </c>
      <c r="P53" s="13" t="str">
        <f>LEDGER!AJ53</f>
        <v>A+</v>
      </c>
      <c r="Q53" s="13" t="str">
        <f>IFERROR(INDEX('Sub Ref'!B$15:B$23,MATCH('DATA ENTRY'!U53,'Sub Ref'!C$15:C$23,0)),"")</f>
        <v/>
      </c>
      <c r="R53" s="13" t="e">
        <f>LEDGER!AL53</f>
        <v>#N/A</v>
      </c>
      <c r="S53" s="13" t="e">
        <f>LEDGER!AM53</f>
        <v>#N/A</v>
      </c>
      <c r="T53" s="13" t="e">
        <f>LEDGER!AM53</f>
        <v>#N/A</v>
      </c>
      <c r="U53" s="13">
        <f>IFERROR(INDEX('Sub Ref'!K$15:K$23,MATCH('DATA ENTRY'!X53,'Sub Ref'!L$15:L$23,0)),"")</f>
        <v>4011</v>
      </c>
      <c r="V53" s="13" t="str">
        <f>LEDGER!AO53</f>
        <v>B</v>
      </c>
      <c r="W53" s="13" t="str">
        <f>LEDGER!AP53</f>
        <v>A+</v>
      </c>
      <c r="X53" s="14">
        <f>IFERROR(ROUND('MARK LOOKUP'!BE53,2),"")</f>
        <v>2.93</v>
      </c>
    </row>
    <row r="54" spans="1:24" x14ac:dyDescent="0.25">
      <c r="A54" s="14">
        <f>LEDGER!A54</f>
        <v>14911559</v>
      </c>
      <c r="B54" s="13" t="str">
        <f>'Sub Ref'!B$27</f>
        <v>0011</v>
      </c>
      <c r="C54" s="13" t="str">
        <f>LEDGER!W54</f>
        <v>C+</v>
      </c>
      <c r="D54" s="13" t="str">
        <f>LEDGER!X54</f>
        <v>A</v>
      </c>
      <c r="E54" s="13" t="str">
        <f>'Sub Ref'!K$27</f>
        <v>0031</v>
      </c>
      <c r="F54" s="13" t="str">
        <f>LEDGER!Z54</f>
        <v>D</v>
      </c>
      <c r="G54" s="13" t="str">
        <f>LEDGER!AA54</f>
        <v>A</v>
      </c>
      <c r="H54" s="13" t="str">
        <f>INDEX('Sub Ref'!K$30:K$31,MATCH('DATA ENTRY'!L54,'Sub Ref'!L$30:L$31,0))</f>
        <v>0051</v>
      </c>
      <c r="I54" s="13" t="str">
        <f>LEDGER!AC54</f>
        <v>A</v>
      </c>
      <c r="J54" s="13" t="str">
        <f>LEDGER!AD54</f>
        <v>A+</v>
      </c>
      <c r="K54" s="13">
        <f>IFERROR(INDEX('Sub Ref'!B$4:B$11,MATCH('DATA ENTRY'!O54,'Sub Ref'!C$4:C$11,0)),"")</f>
        <v>1031</v>
      </c>
      <c r="L54" s="13" t="str">
        <f>LEDGER!AF54</f>
        <v>D</v>
      </c>
      <c r="M54" s="13" t="str">
        <f>LEDGER!AG54</f>
        <v>A+</v>
      </c>
      <c r="N54" s="13">
        <f>IFERROR(INDEX('Sub Ref'!K$4:K$11,MATCH('DATA ENTRY'!R54,'Sub Ref'!L$4:L$11,0)),"")</f>
        <v>2151</v>
      </c>
      <c r="O54" s="13" t="str">
        <f>LEDGER!AI54</f>
        <v>B</v>
      </c>
      <c r="P54" s="13" t="str">
        <f>LEDGER!AJ54</f>
        <v>A+</v>
      </c>
      <c r="Q54" s="13">
        <f>IFERROR(INDEX('Sub Ref'!B$15:B$23,MATCH('DATA ENTRY'!U54,'Sub Ref'!C$15:C$23,0)),"")</f>
        <v>3031</v>
      </c>
      <c r="R54" s="13" t="str">
        <f>LEDGER!AL54</f>
        <v>B</v>
      </c>
      <c r="S54" s="13" t="str">
        <f>LEDGER!AM54</f>
        <v>A+</v>
      </c>
      <c r="T54" s="13" t="str">
        <f>LEDGER!AM54</f>
        <v>A+</v>
      </c>
      <c r="U54" s="13" t="str">
        <f>IFERROR(INDEX('Sub Ref'!K$15:K$23,MATCH('DATA ENTRY'!X54,'Sub Ref'!L$15:L$23,0)),"")</f>
        <v/>
      </c>
      <c r="V54" s="13" t="str">
        <f>LEDGER!AO54</f>
        <v/>
      </c>
      <c r="W54" s="13" t="str">
        <f>LEDGER!AP54</f>
        <v/>
      </c>
      <c r="X54" s="14">
        <f>IFERROR(ROUND('MARK LOOKUP'!BE54,2),"")</f>
        <v>2.4</v>
      </c>
    </row>
    <row r="55" spans="1:24" x14ac:dyDescent="0.25">
      <c r="A55" s="14">
        <f>LEDGER!A55</f>
        <v>14911560</v>
      </c>
      <c r="B55" s="13" t="str">
        <f>'Sub Ref'!B$27</f>
        <v>0011</v>
      </c>
      <c r="C55" s="13" t="str">
        <f>LEDGER!W55</f>
        <v>C+</v>
      </c>
      <c r="D55" s="13" t="str">
        <f>LEDGER!X55</f>
        <v>A</v>
      </c>
      <c r="E55" s="13" t="str">
        <f>'Sub Ref'!K$27</f>
        <v>0031</v>
      </c>
      <c r="F55" s="13" t="str">
        <f>LEDGER!Z55</f>
        <v>C</v>
      </c>
      <c r="G55" s="13" t="str">
        <f>LEDGER!AA55</f>
        <v>A</v>
      </c>
      <c r="H55" s="13" t="str">
        <f>INDEX('Sub Ref'!K$30:K$31,MATCH('DATA ENTRY'!L55,'Sub Ref'!L$30:L$31,0))</f>
        <v>0051</v>
      </c>
      <c r="I55" s="13" t="str">
        <f>LEDGER!AC55</f>
        <v>D</v>
      </c>
      <c r="J55" s="13" t="str">
        <f>LEDGER!AD55</f>
        <v>A</v>
      </c>
      <c r="K55" s="13">
        <f>IFERROR(INDEX('Sub Ref'!B$4:B$11,MATCH('DATA ENTRY'!O55,'Sub Ref'!C$4:C$11,0)),"")</f>
        <v>1031</v>
      </c>
      <c r="L55" s="13" t="str">
        <f>LEDGER!AF55</f>
        <v>C</v>
      </c>
      <c r="M55" s="13" t="str">
        <f>LEDGER!AG55</f>
        <v>A+</v>
      </c>
      <c r="N55" s="13">
        <f>IFERROR(INDEX('Sub Ref'!K$4:K$11,MATCH('DATA ENTRY'!R55,'Sub Ref'!L$4:L$11,0)),"")</f>
        <v>2151</v>
      </c>
      <c r="O55" s="13" t="str">
        <f>LEDGER!AI55</f>
        <v>C+</v>
      </c>
      <c r="P55" s="13" t="str">
        <f>LEDGER!AJ55</f>
        <v>A</v>
      </c>
      <c r="Q55" s="13">
        <f>IFERROR(INDEX('Sub Ref'!B$15:B$23,MATCH('DATA ENTRY'!U55,'Sub Ref'!C$15:C$23,0)),"")</f>
        <v>3031</v>
      </c>
      <c r="R55" s="13" t="str">
        <f>LEDGER!AL55</f>
        <v>C+</v>
      </c>
      <c r="S55" s="13" t="str">
        <f>LEDGER!AM55</f>
        <v>A</v>
      </c>
      <c r="T55" s="13" t="str">
        <f>LEDGER!AM55</f>
        <v>A</v>
      </c>
      <c r="U55" s="13" t="str">
        <f>IFERROR(INDEX('Sub Ref'!K$15:K$23,MATCH('DATA ENTRY'!X55,'Sub Ref'!L$15:L$23,0)),"")</f>
        <v/>
      </c>
      <c r="V55" s="13" t="str">
        <f>LEDGER!AO55</f>
        <v/>
      </c>
      <c r="W55" s="13" t="str">
        <f>LEDGER!AP55</f>
        <v/>
      </c>
      <c r="X55" s="14">
        <f>IFERROR(ROUND('MARK LOOKUP'!BE55,2),"")</f>
        <v>2.56</v>
      </c>
    </row>
    <row r="56" spans="1:24" x14ac:dyDescent="0.25">
      <c r="A56" s="14">
        <f>LEDGER!A56</f>
        <v>14911554</v>
      </c>
      <c r="B56" s="13" t="str">
        <f>'Sub Ref'!B$27</f>
        <v>0011</v>
      </c>
      <c r="C56" s="13" t="str">
        <f>LEDGER!W56</f>
        <v>D</v>
      </c>
      <c r="D56" s="13" t="str">
        <f>LEDGER!X56</f>
        <v>A</v>
      </c>
      <c r="E56" s="13" t="str">
        <f>'Sub Ref'!K$27</f>
        <v>0031</v>
      </c>
      <c r="F56" s="13" t="str">
        <f>LEDGER!Z56</f>
        <v>D</v>
      </c>
      <c r="G56" s="13" t="str">
        <f>LEDGER!AA56</f>
        <v>A</v>
      </c>
      <c r="H56" s="13" t="str">
        <f>INDEX('Sub Ref'!K$30:K$31,MATCH('DATA ENTRY'!L56,'Sub Ref'!L$30:L$31,0))</f>
        <v>0051</v>
      </c>
      <c r="I56" s="13" t="str">
        <f>LEDGER!AC56</f>
        <v>C</v>
      </c>
      <c r="J56" s="13" t="str">
        <f>LEDGER!AD56</f>
        <v>A</v>
      </c>
      <c r="K56" s="13">
        <f>IFERROR(INDEX('Sub Ref'!B$4:B$11,MATCH('DATA ENTRY'!O56,'Sub Ref'!C$4:C$11,0)),"")</f>
        <v>1151</v>
      </c>
      <c r="L56" s="13" t="str">
        <f>LEDGER!AF56</f>
        <v>C</v>
      </c>
      <c r="M56" s="13" t="str">
        <f>LEDGER!AG56</f>
        <v>A</v>
      </c>
      <c r="N56" s="13">
        <f>IFERROR(INDEX('Sub Ref'!K$4:K$11,MATCH('DATA ENTRY'!R56,'Sub Ref'!L$4:L$11,0)),"")</f>
        <v>2031</v>
      </c>
      <c r="O56" s="13" t="str">
        <f>LEDGER!AI56</f>
        <v>C</v>
      </c>
      <c r="P56" s="13" t="str">
        <f>LEDGER!AJ56</f>
        <v>A</v>
      </c>
      <c r="Q56" s="13">
        <f>IFERROR(INDEX('Sub Ref'!B$15:B$23,MATCH('DATA ENTRY'!U56,'Sub Ref'!C$15:C$23,0)),"")</f>
        <v>3311</v>
      </c>
      <c r="R56" s="13" t="str">
        <f>LEDGER!AL56</f>
        <v>C</v>
      </c>
      <c r="S56" s="13" t="str">
        <f>LEDGER!AM56</f>
        <v>A</v>
      </c>
      <c r="T56" s="13" t="str">
        <f>LEDGER!AM56</f>
        <v>A</v>
      </c>
      <c r="U56" s="13" t="str">
        <f>IFERROR(INDEX('Sub Ref'!K$15:K$23,MATCH('DATA ENTRY'!X56,'Sub Ref'!L$15:L$23,0)),"")</f>
        <v/>
      </c>
      <c r="V56" s="13" t="str">
        <f>LEDGER!AO56</f>
        <v/>
      </c>
      <c r="W56" s="13" t="str">
        <f>LEDGER!AP56</f>
        <v/>
      </c>
      <c r="X56" s="14">
        <f>IFERROR(ROUND('MARK LOOKUP'!BE56,2),"")</f>
        <v>2.13</v>
      </c>
    </row>
    <row r="57" spans="1:24" x14ac:dyDescent="0.25">
      <c r="A57" s="14" t="str">
        <f>LEDGER!A57</f>
        <v/>
      </c>
      <c r="B57" s="13" t="str">
        <f>'Sub Ref'!B$27</f>
        <v>0011</v>
      </c>
      <c r="C57" s="13" t="str">
        <f>LEDGER!W57</f>
        <v/>
      </c>
      <c r="D57" s="13" t="str">
        <f>LEDGER!X57</f>
        <v/>
      </c>
      <c r="E57" s="13" t="str">
        <f>'Sub Ref'!K$27</f>
        <v>0031</v>
      </c>
      <c r="F57" s="13" t="str">
        <f>LEDGER!Z57</f>
        <v/>
      </c>
      <c r="G57" s="13" t="str">
        <f>LEDGER!AA57</f>
        <v/>
      </c>
      <c r="H57" s="13" t="e">
        <f>INDEX('Sub Ref'!K$30:K$31,MATCH('DATA ENTRY'!L57,'Sub Ref'!L$30:L$31,0))</f>
        <v>#N/A</v>
      </c>
      <c r="I57" s="13" t="str">
        <f>LEDGER!AC57</f>
        <v/>
      </c>
      <c r="J57" s="13" t="str">
        <f>LEDGER!AD57</f>
        <v/>
      </c>
      <c r="K57" s="13" t="str">
        <f>IFERROR(INDEX('Sub Ref'!B$4:B$11,MATCH('DATA ENTRY'!O57,'Sub Ref'!C$4:C$11,0)),"")</f>
        <v/>
      </c>
      <c r="L57" s="13" t="str">
        <f>LEDGER!AF57</f>
        <v/>
      </c>
      <c r="M57" s="13" t="str">
        <f>LEDGER!AG57</f>
        <v/>
      </c>
      <c r="N57" s="13" t="str">
        <f>IFERROR(INDEX('Sub Ref'!K$4:K$11,MATCH('DATA ENTRY'!R57,'Sub Ref'!L$4:L$11,0)),"")</f>
        <v/>
      </c>
      <c r="O57" s="13" t="e">
        <f>LEDGER!AI57</f>
        <v>#N/A</v>
      </c>
      <c r="P57" s="13" t="str">
        <f>LEDGER!AJ57</f>
        <v/>
      </c>
      <c r="Q57" s="13" t="str">
        <f>IFERROR(INDEX('Sub Ref'!B$15:B$23,MATCH('DATA ENTRY'!U57,'Sub Ref'!C$15:C$23,0)),"")</f>
        <v/>
      </c>
      <c r="R57" s="13" t="str">
        <f>LEDGER!AL57</f>
        <v/>
      </c>
      <c r="S57" s="13" t="str">
        <f>LEDGER!AM57</f>
        <v/>
      </c>
      <c r="T57" s="13" t="str">
        <f>LEDGER!AM57</f>
        <v/>
      </c>
      <c r="U57" s="13" t="str">
        <f>IFERROR(INDEX('Sub Ref'!K$15:K$23,MATCH('DATA ENTRY'!X57,'Sub Ref'!L$15:L$23,0)),"")</f>
        <v/>
      </c>
      <c r="V57" s="13" t="str">
        <f>LEDGER!AO57</f>
        <v/>
      </c>
      <c r="W57" s="13" t="str">
        <f>LEDGER!AP57</f>
        <v/>
      </c>
      <c r="X57" s="14">
        <f>IFERROR(ROUND('MARK LOOKUP'!BE57,2),"")</f>
        <v>0</v>
      </c>
    </row>
    <row r="58" spans="1:24" x14ac:dyDescent="0.25">
      <c r="A58" s="14" t="str">
        <f>LEDGER!A58</f>
        <v/>
      </c>
      <c r="B58" s="13" t="str">
        <f>'Sub Ref'!B$27</f>
        <v>0011</v>
      </c>
      <c r="C58" s="13" t="str">
        <f>LEDGER!W58</f>
        <v/>
      </c>
      <c r="D58" s="13" t="str">
        <f>LEDGER!X58</f>
        <v/>
      </c>
      <c r="E58" s="13" t="str">
        <f>'Sub Ref'!K$27</f>
        <v>0031</v>
      </c>
      <c r="F58" s="13" t="str">
        <f>LEDGER!Z58</f>
        <v/>
      </c>
      <c r="G58" s="13" t="str">
        <f>LEDGER!AA58</f>
        <v/>
      </c>
      <c r="H58" s="13" t="e">
        <f>INDEX('Sub Ref'!K$30:K$31,MATCH('DATA ENTRY'!L58,'Sub Ref'!L$30:L$31,0))</f>
        <v>#N/A</v>
      </c>
      <c r="I58" s="13" t="str">
        <f>LEDGER!AC58</f>
        <v/>
      </c>
      <c r="J58" s="13" t="str">
        <f>LEDGER!AD58</f>
        <v/>
      </c>
      <c r="K58" s="13" t="str">
        <f>IFERROR(INDEX('Sub Ref'!B$4:B$11,MATCH('DATA ENTRY'!O58,'Sub Ref'!C$4:C$11,0)),"")</f>
        <v/>
      </c>
      <c r="L58" s="13" t="str">
        <f>LEDGER!AF58</f>
        <v/>
      </c>
      <c r="M58" s="13" t="str">
        <f>LEDGER!AG58</f>
        <v/>
      </c>
      <c r="N58" s="13" t="str">
        <f>IFERROR(INDEX('Sub Ref'!K$4:K$11,MATCH('DATA ENTRY'!R58,'Sub Ref'!L$4:L$11,0)),"")</f>
        <v/>
      </c>
      <c r="O58" s="13" t="e">
        <f>LEDGER!AI58</f>
        <v>#N/A</v>
      </c>
      <c r="P58" s="13" t="str">
        <f>LEDGER!AJ58</f>
        <v/>
      </c>
      <c r="Q58" s="13" t="str">
        <f>IFERROR(INDEX('Sub Ref'!B$15:B$23,MATCH('DATA ENTRY'!U58,'Sub Ref'!C$15:C$23,0)),"")</f>
        <v/>
      </c>
      <c r="R58" s="13" t="str">
        <f>LEDGER!AL58</f>
        <v/>
      </c>
      <c r="S58" s="13" t="str">
        <f>LEDGER!AM58</f>
        <v/>
      </c>
      <c r="T58" s="13" t="str">
        <f>LEDGER!AM58</f>
        <v/>
      </c>
      <c r="U58" s="13" t="str">
        <f>IFERROR(INDEX('Sub Ref'!K$15:K$23,MATCH('DATA ENTRY'!X58,'Sub Ref'!L$15:L$23,0)),"")</f>
        <v/>
      </c>
      <c r="V58" s="13" t="str">
        <f>LEDGER!AO58</f>
        <v/>
      </c>
      <c r="W58" s="13" t="str">
        <f>LEDGER!AP58</f>
        <v/>
      </c>
      <c r="X58" s="14">
        <f>IFERROR(ROUND('MARK LOOKUP'!BE58,2),"")</f>
        <v>0</v>
      </c>
    </row>
    <row r="59" spans="1:24" x14ac:dyDescent="0.25">
      <c r="A59" s="14" t="str">
        <f>LEDGER!A59</f>
        <v/>
      </c>
      <c r="B59" s="13" t="str">
        <f>'Sub Ref'!B$27</f>
        <v>0011</v>
      </c>
      <c r="C59" s="13" t="str">
        <f>LEDGER!W59</f>
        <v/>
      </c>
      <c r="D59" s="13" t="str">
        <f>LEDGER!X59</f>
        <v/>
      </c>
      <c r="E59" s="13" t="str">
        <f>'Sub Ref'!K$27</f>
        <v>0031</v>
      </c>
      <c r="F59" s="13" t="str">
        <f>LEDGER!Z59</f>
        <v/>
      </c>
      <c r="G59" s="13" t="str">
        <f>LEDGER!AA59</f>
        <v/>
      </c>
      <c r="H59" s="13" t="e">
        <f>INDEX('Sub Ref'!K$30:K$31,MATCH('DATA ENTRY'!L59,'Sub Ref'!L$30:L$31,0))</f>
        <v>#N/A</v>
      </c>
      <c r="I59" s="13" t="str">
        <f>LEDGER!AC59</f>
        <v/>
      </c>
      <c r="J59" s="13" t="str">
        <f>LEDGER!AD59</f>
        <v/>
      </c>
      <c r="K59" s="13" t="str">
        <f>IFERROR(INDEX('Sub Ref'!B$4:B$11,MATCH('DATA ENTRY'!O59,'Sub Ref'!C$4:C$11,0)),"")</f>
        <v/>
      </c>
      <c r="L59" s="13" t="str">
        <f>LEDGER!AF59</f>
        <v/>
      </c>
      <c r="M59" s="13" t="str">
        <f>LEDGER!AG59</f>
        <v/>
      </c>
      <c r="N59" s="13" t="str">
        <f>IFERROR(INDEX('Sub Ref'!K$4:K$11,MATCH('DATA ENTRY'!R59,'Sub Ref'!L$4:L$11,0)),"")</f>
        <v/>
      </c>
      <c r="O59" s="13" t="e">
        <f>LEDGER!AI59</f>
        <v>#N/A</v>
      </c>
      <c r="P59" s="13" t="str">
        <f>LEDGER!AJ59</f>
        <v/>
      </c>
      <c r="Q59" s="13" t="str">
        <f>IFERROR(INDEX('Sub Ref'!B$15:B$23,MATCH('DATA ENTRY'!U59,'Sub Ref'!C$15:C$23,0)),"")</f>
        <v/>
      </c>
      <c r="R59" s="13" t="str">
        <f>LEDGER!AL59</f>
        <v/>
      </c>
      <c r="S59" s="13" t="str">
        <f>LEDGER!AM59</f>
        <v/>
      </c>
      <c r="T59" s="13" t="str">
        <f>LEDGER!AM59</f>
        <v/>
      </c>
      <c r="U59" s="13" t="str">
        <f>IFERROR(INDEX('Sub Ref'!K$15:K$23,MATCH('DATA ENTRY'!X59,'Sub Ref'!L$15:L$23,0)),"")</f>
        <v/>
      </c>
      <c r="V59" s="13" t="str">
        <f>LEDGER!AO59</f>
        <v/>
      </c>
      <c r="W59" s="13" t="str">
        <f>LEDGER!AP59</f>
        <v/>
      </c>
      <c r="X59" s="14">
        <f>IFERROR(ROUND('MARK LOOKUP'!BE59,2),"")</f>
        <v>0</v>
      </c>
    </row>
    <row r="60" spans="1:24" x14ac:dyDescent="0.25">
      <c r="A60" s="14" t="str">
        <f>LEDGER!A60</f>
        <v/>
      </c>
      <c r="B60" s="13" t="str">
        <f>'Sub Ref'!B$27</f>
        <v>0011</v>
      </c>
      <c r="C60" s="13" t="str">
        <f>LEDGER!W60</f>
        <v/>
      </c>
      <c r="D60" s="13" t="str">
        <f>LEDGER!X60</f>
        <v/>
      </c>
      <c r="E60" s="13" t="str">
        <f>'Sub Ref'!K$27</f>
        <v>0031</v>
      </c>
      <c r="F60" s="13" t="str">
        <f>LEDGER!Z60</f>
        <v/>
      </c>
      <c r="G60" s="13" t="str">
        <f>LEDGER!AA60</f>
        <v/>
      </c>
      <c r="H60" s="13" t="e">
        <f>INDEX('Sub Ref'!K$30:K$31,MATCH('DATA ENTRY'!L60,'Sub Ref'!L$30:L$31,0))</f>
        <v>#N/A</v>
      </c>
      <c r="I60" s="13" t="str">
        <f>LEDGER!AC60</f>
        <v/>
      </c>
      <c r="J60" s="13" t="str">
        <f>LEDGER!AD60</f>
        <v/>
      </c>
      <c r="K60" s="13" t="str">
        <f>IFERROR(INDEX('Sub Ref'!B$4:B$11,MATCH('DATA ENTRY'!O60,'Sub Ref'!C$4:C$11,0)),"")</f>
        <v/>
      </c>
      <c r="L60" s="13" t="str">
        <f>LEDGER!AF60</f>
        <v/>
      </c>
      <c r="M60" s="13" t="str">
        <f>LEDGER!AG60</f>
        <v/>
      </c>
      <c r="N60" s="13" t="str">
        <f>IFERROR(INDEX('Sub Ref'!K$4:K$11,MATCH('DATA ENTRY'!R60,'Sub Ref'!L$4:L$11,0)),"")</f>
        <v/>
      </c>
      <c r="O60" s="13" t="e">
        <f>LEDGER!AI60</f>
        <v>#N/A</v>
      </c>
      <c r="P60" s="13" t="str">
        <f>LEDGER!AJ60</f>
        <v/>
      </c>
      <c r="Q60" s="13" t="str">
        <f>IFERROR(INDEX('Sub Ref'!B$15:B$23,MATCH('DATA ENTRY'!U60,'Sub Ref'!C$15:C$23,0)),"")</f>
        <v/>
      </c>
      <c r="R60" s="13" t="str">
        <f>LEDGER!AL60</f>
        <v/>
      </c>
      <c r="S60" s="13" t="str">
        <f>LEDGER!AM60</f>
        <v/>
      </c>
      <c r="T60" s="13" t="str">
        <f>LEDGER!AM60</f>
        <v/>
      </c>
      <c r="U60" s="13" t="str">
        <f>IFERROR(INDEX('Sub Ref'!K$15:K$23,MATCH('DATA ENTRY'!X60,'Sub Ref'!L$15:L$23,0)),"")</f>
        <v/>
      </c>
      <c r="V60" s="13" t="str">
        <f>LEDGER!AO60</f>
        <v/>
      </c>
      <c r="W60" s="13" t="str">
        <f>LEDGER!AP60</f>
        <v/>
      </c>
      <c r="X60" s="14">
        <f>IFERROR(ROUND('MARK LOOKUP'!BE60,2),"")</f>
        <v>0</v>
      </c>
    </row>
    <row r="61" spans="1:24" x14ac:dyDescent="0.25">
      <c r="A61" s="14" t="str">
        <f>LEDGER!A61</f>
        <v/>
      </c>
      <c r="B61" s="13" t="str">
        <f>'Sub Ref'!B$27</f>
        <v>0011</v>
      </c>
      <c r="C61" s="13" t="str">
        <f>LEDGER!W61</f>
        <v/>
      </c>
      <c r="D61" s="13" t="str">
        <f>LEDGER!X61</f>
        <v/>
      </c>
      <c r="E61" s="13" t="str">
        <f>'Sub Ref'!K$27</f>
        <v>0031</v>
      </c>
      <c r="F61" s="13" t="str">
        <f>LEDGER!Z61</f>
        <v/>
      </c>
      <c r="G61" s="13" t="str">
        <f>LEDGER!AA61</f>
        <v/>
      </c>
      <c r="H61" s="13" t="e">
        <f>INDEX('Sub Ref'!K$30:K$31,MATCH('DATA ENTRY'!L61,'Sub Ref'!L$30:L$31,0))</f>
        <v>#N/A</v>
      </c>
      <c r="I61" s="13" t="str">
        <f>LEDGER!AC61</f>
        <v/>
      </c>
      <c r="J61" s="13" t="str">
        <f>LEDGER!AD61</f>
        <v/>
      </c>
      <c r="K61" s="13" t="str">
        <f>IFERROR(INDEX('Sub Ref'!B$4:B$11,MATCH('DATA ENTRY'!O61,'Sub Ref'!C$4:C$11,0)),"")</f>
        <v/>
      </c>
      <c r="L61" s="13" t="str">
        <f>LEDGER!AF61</f>
        <v/>
      </c>
      <c r="M61" s="13" t="str">
        <f>LEDGER!AG61</f>
        <v/>
      </c>
      <c r="N61" s="13" t="str">
        <f>IFERROR(INDEX('Sub Ref'!K$4:K$11,MATCH('DATA ENTRY'!R61,'Sub Ref'!L$4:L$11,0)),"")</f>
        <v/>
      </c>
      <c r="O61" s="13" t="e">
        <f>LEDGER!AI61</f>
        <v>#N/A</v>
      </c>
      <c r="P61" s="13" t="str">
        <f>LEDGER!AJ61</f>
        <v/>
      </c>
      <c r="Q61" s="13" t="str">
        <f>IFERROR(INDEX('Sub Ref'!B$15:B$23,MATCH('DATA ENTRY'!U61,'Sub Ref'!C$15:C$23,0)),"")</f>
        <v/>
      </c>
      <c r="R61" s="13" t="str">
        <f>LEDGER!AL61</f>
        <v/>
      </c>
      <c r="S61" s="13" t="str">
        <f>LEDGER!AM61</f>
        <v/>
      </c>
      <c r="T61" s="13" t="str">
        <f>LEDGER!AM61</f>
        <v/>
      </c>
      <c r="U61" s="13" t="str">
        <f>IFERROR(INDEX('Sub Ref'!K$15:K$23,MATCH('DATA ENTRY'!X61,'Sub Ref'!L$15:L$23,0)),"")</f>
        <v/>
      </c>
      <c r="V61" s="13" t="str">
        <f>LEDGER!AO61</f>
        <v/>
      </c>
      <c r="W61" s="13" t="str">
        <f>LEDGER!AP61</f>
        <v/>
      </c>
      <c r="X61" s="14">
        <f>IFERROR(ROUND('MARK LOOKUP'!BE61,2),"")</f>
        <v>0</v>
      </c>
    </row>
    <row r="62" spans="1:24" x14ac:dyDescent="0.25">
      <c r="A62" s="14" t="str">
        <f>LEDGER!A62</f>
        <v/>
      </c>
      <c r="B62" s="13" t="str">
        <f>'Sub Ref'!B$27</f>
        <v>0011</v>
      </c>
      <c r="C62" s="160" t="str">
        <f>LEDGER!W62</f>
        <v/>
      </c>
      <c r="D62" s="13" t="str">
        <f>LEDGER!X62</f>
        <v>A+</v>
      </c>
      <c r="E62" s="13" t="str">
        <f>'Sub Ref'!K$27</f>
        <v>0031</v>
      </c>
      <c r="F62" s="13" t="str">
        <f>LEDGER!Z62</f>
        <v/>
      </c>
      <c r="G62" s="13" t="str">
        <f>LEDGER!AA62</f>
        <v/>
      </c>
      <c r="H62" s="13" t="e">
        <f>INDEX('Sub Ref'!K$30:K$31,MATCH('DATA ENTRY'!L62,'Sub Ref'!L$30:L$31,0))</f>
        <v>#N/A</v>
      </c>
      <c r="I62" s="13" t="str">
        <f>LEDGER!AC62</f>
        <v/>
      </c>
      <c r="J62" s="13" t="str">
        <f>LEDGER!AD62</f>
        <v/>
      </c>
      <c r="K62" s="13" t="str">
        <f>IFERROR(INDEX('Sub Ref'!B$4:B$11,MATCH('DATA ENTRY'!O62,'Sub Ref'!C$4:C$11,0)),"")</f>
        <v/>
      </c>
      <c r="L62" s="13" t="str">
        <f>LEDGER!AF62</f>
        <v/>
      </c>
      <c r="M62" s="13" t="str">
        <f>LEDGER!AG62</f>
        <v/>
      </c>
      <c r="N62" s="13" t="str">
        <f>IFERROR(INDEX('Sub Ref'!K$4:K$11,MATCH('DATA ENTRY'!R62,'Sub Ref'!L$4:L$11,0)),"")</f>
        <v/>
      </c>
      <c r="O62" s="13" t="e">
        <f>LEDGER!AI62</f>
        <v>#N/A</v>
      </c>
      <c r="P62" s="13" t="str">
        <f>LEDGER!AJ62</f>
        <v/>
      </c>
      <c r="Q62" s="13" t="str">
        <f>IFERROR(INDEX('Sub Ref'!B$15:B$23,MATCH('DATA ENTRY'!U62,'Sub Ref'!C$15:C$23,0)),"")</f>
        <v/>
      </c>
      <c r="R62" s="13" t="str">
        <f>LEDGER!AL62</f>
        <v/>
      </c>
      <c r="S62" s="13" t="str">
        <f>LEDGER!AM62</f>
        <v/>
      </c>
      <c r="T62" s="13" t="str">
        <f>LEDGER!AM62</f>
        <v/>
      </c>
      <c r="U62" s="13" t="str">
        <f>IFERROR(INDEX('Sub Ref'!K$15:K$23,MATCH('DATA ENTRY'!X62,'Sub Ref'!L$15:L$23,0)),"")</f>
        <v/>
      </c>
      <c r="V62" s="13" t="str">
        <f>LEDGER!AO62</f>
        <v/>
      </c>
      <c r="W62" s="13" t="str">
        <f>LEDGER!AP62</f>
        <v/>
      </c>
      <c r="X62" s="14">
        <f>IFERROR(ROUND('MARK LOOKUP'!BE62,2),"")</f>
        <v>0.43</v>
      </c>
    </row>
    <row r="63" spans="1:24" x14ac:dyDescent="0.25">
      <c r="A63" s="14" t="str">
        <f>LEDGER!A63</f>
        <v/>
      </c>
      <c r="B63" s="13" t="str">
        <f>'Sub Ref'!B$27</f>
        <v>0011</v>
      </c>
      <c r="C63" s="13" t="str">
        <f>LEDGER!W63</f>
        <v/>
      </c>
      <c r="D63" s="13" t="str">
        <f>LEDGER!X63</f>
        <v/>
      </c>
      <c r="E63" s="13" t="str">
        <f>'Sub Ref'!K$27</f>
        <v>0031</v>
      </c>
      <c r="F63" s="13" t="str">
        <f>LEDGER!Z63</f>
        <v/>
      </c>
      <c r="G63" s="13" t="str">
        <f>LEDGER!AA63</f>
        <v/>
      </c>
      <c r="H63" s="13" t="e">
        <f>INDEX('Sub Ref'!K$30:K$31,MATCH('DATA ENTRY'!L63,'Sub Ref'!L$30:L$31,0))</f>
        <v>#N/A</v>
      </c>
      <c r="I63" s="13" t="str">
        <f>LEDGER!AC63</f>
        <v/>
      </c>
      <c r="J63" s="13" t="str">
        <f>LEDGER!AD63</f>
        <v/>
      </c>
      <c r="K63" s="13" t="str">
        <f>IFERROR(INDEX('Sub Ref'!B$4:B$11,MATCH('DATA ENTRY'!O63,'Sub Ref'!C$4:C$11,0)),"")</f>
        <v/>
      </c>
      <c r="L63" s="13" t="str">
        <f>LEDGER!AF63</f>
        <v/>
      </c>
      <c r="M63" s="13" t="str">
        <f>LEDGER!AG63</f>
        <v/>
      </c>
      <c r="N63" s="13" t="str">
        <f>IFERROR(INDEX('Sub Ref'!K$4:K$11,MATCH('DATA ENTRY'!R63,'Sub Ref'!L$4:L$11,0)),"")</f>
        <v/>
      </c>
      <c r="O63" s="13" t="e">
        <f>LEDGER!AI63</f>
        <v>#N/A</v>
      </c>
      <c r="P63" s="13" t="str">
        <f>LEDGER!AJ63</f>
        <v/>
      </c>
      <c r="Q63" s="13" t="str">
        <f>IFERROR(INDEX('Sub Ref'!B$15:B$23,MATCH('DATA ENTRY'!U63,'Sub Ref'!C$15:C$23,0)),"")</f>
        <v/>
      </c>
      <c r="R63" s="13" t="str">
        <f>LEDGER!AL63</f>
        <v/>
      </c>
      <c r="S63" s="13" t="str">
        <f>LEDGER!AM63</f>
        <v/>
      </c>
      <c r="T63" s="13" t="str">
        <f>LEDGER!AM63</f>
        <v/>
      </c>
      <c r="U63" s="13" t="str">
        <f>IFERROR(INDEX('Sub Ref'!K$15:K$23,MATCH('DATA ENTRY'!X63,'Sub Ref'!L$15:L$23,0)),"")</f>
        <v/>
      </c>
      <c r="V63" s="13" t="str">
        <f>LEDGER!AO63</f>
        <v/>
      </c>
      <c r="W63" s="13" t="str">
        <f>LEDGER!AP63</f>
        <v/>
      </c>
      <c r="X63" s="14">
        <f>IFERROR(ROUND('MARK LOOKUP'!BE63,2),"")</f>
        <v>0</v>
      </c>
    </row>
    <row r="64" spans="1:24" x14ac:dyDescent="0.25">
      <c r="A64" s="14" t="str">
        <f>LEDGER!A64</f>
        <v/>
      </c>
      <c r="B64" s="13" t="str">
        <f>'Sub Ref'!B$27</f>
        <v>0011</v>
      </c>
      <c r="C64" s="13" t="str">
        <f>LEDGER!W64</f>
        <v/>
      </c>
      <c r="D64" s="13" t="str">
        <f>LEDGER!X64</f>
        <v/>
      </c>
      <c r="E64" s="13" t="str">
        <f>'Sub Ref'!K$27</f>
        <v>0031</v>
      </c>
      <c r="F64" s="13" t="str">
        <f>LEDGER!Z64</f>
        <v/>
      </c>
      <c r="G64" s="13" t="str">
        <f>LEDGER!AA64</f>
        <v/>
      </c>
      <c r="H64" s="13" t="e">
        <f>INDEX('Sub Ref'!K$30:K$31,MATCH('DATA ENTRY'!L64,'Sub Ref'!L$30:L$31,0))</f>
        <v>#N/A</v>
      </c>
      <c r="I64" s="13" t="str">
        <f>LEDGER!AC64</f>
        <v/>
      </c>
      <c r="J64" s="13" t="str">
        <f>LEDGER!AD64</f>
        <v/>
      </c>
      <c r="K64" s="13" t="str">
        <f>IFERROR(INDEX('Sub Ref'!B$4:B$11,MATCH('DATA ENTRY'!O64,'Sub Ref'!C$4:C$11,0)),"")</f>
        <v/>
      </c>
      <c r="L64" s="13" t="str">
        <f>LEDGER!AF64</f>
        <v/>
      </c>
      <c r="M64" s="13" t="str">
        <f>LEDGER!AG64</f>
        <v/>
      </c>
      <c r="N64" s="13" t="str">
        <f>IFERROR(INDEX('Sub Ref'!K$4:K$11,MATCH('DATA ENTRY'!R64,'Sub Ref'!L$4:L$11,0)),"")</f>
        <v/>
      </c>
      <c r="O64" s="13" t="e">
        <f>LEDGER!AI64</f>
        <v>#N/A</v>
      </c>
      <c r="P64" s="13" t="str">
        <f>LEDGER!AJ64</f>
        <v/>
      </c>
      <c r="Q64" s="13" t="str">
        <f>IFERROR(INDEX('Sub Ref'!B$15:B$23,MATCH('DATA ENTRY'!U64,'Sub Ref'!C$15:C$23,0)),"")</f>
        <v/>
      </c>
      <c r="R64" s="13" t="str">
        <f>LEDGER!AL64</f>
        <v/>
      </c>
      <c r="S64" s="13" t="str">
        <f>LEDGER!AM64</f>
        <v/>
      </c>
      <c r="T64" s="13" t="str">
        <f>LEDGER!AM64</f>
        <v/>
      </c>
      <c r="U64" s="13" t="str">
        <f>IFERROR(INDEX('Sub Ref'!K$15:K$23,MATCH('DATA ENTRY'!X64,'Sub Ref'!L$15:L$23,0)),"")</f>
        <v/>
      </c>
      <c r="V64" s="13" t="str">
        <f>LEDGER!AO64</f>
        <v/>
      </c>
      <c r="W64" s="13" t="str">
        <f>LEDGER!AP64</f>
        <v/>
      </c>
      <c r="X64" s="14">
        <f>IFERROR(ROUND('MARK LOOKUP'!BE64,2),"")</f>
        <v>0</v>
      </c>
    </row>
    <row r="65" spans="1:24" x14ac:dyDescent="0.25">
      <c r="A65" s="14" t="str">
        <f>LEDGER!A65</f>
        <v/>
      </c>
      <c r="B65" s="13" t="str">
        <f>'Sub Ref'!B$27</f>
        <v>0011</v>
      </c>
      <c r="C65" s="13" t="str">
        <f>LEDGER!W65</f>
        <v/>
      </c>
      <c r="D65" s="13" t="str">
        <f>LEDGER!X65</f>
        <v/>
      </c>
      <c r="E65" s="13" t="str">
        <f>'Sub Ref'!K$27</f>
        <v>0031</v>
      </c>
      <c r="F65" s="13" t="str">
        <f>LEDGER!Z65</f>
        <v/>
      </c>
      <c r="G65" s="13" t="str">
        <f>LEDGER!AA65</f>
        <v/>
      </c>
      <c r="H65" s="13" t="e">
        <f>INDEX('Sub Ref'!K$30:K$31,MATCH('DATA ENTRY'!L65,'Sub Ref'!L$30:L$31,0))</f>
        <v>#N/A</v>
      </c>
      <c r="I65" s="13" t="str">
        <f>LEDGER!AC65</f>
        <v/>
      </c>
      <c r="J65" s="13" t="str">
        <f>LEDGER!AD65</f>
        <v/>
      </c>
      <c r="K65" s="13" t="str">
        <f>IFERROR(INDEX('Sub Ref'!B$4:B$11,MATCH('DATA ENTRY'!O65,'Sub Ref'!C$4:C$11,0)),"")</f>
        <v/>
      </c>
      <c r="L65" s="13" t="str">
        <f>LEDGER!AF65</f>
        <v/>
      </c>
      <c r="M65" s="13" t="str">
        <f>LEDGER!AG65</f>
        <v/>
      </c>
      <c r="N65" s="13" t="str">
        <f>IFERROR(INDEX('Sub Ref'!K$4:K$11,MATCH('DATA ENTRY'!R65,'Sub Ref'!L$4:L$11,0)),"")</f>
        <v/>
      </c>
      <c r="O65" s="13" t="e">
        <f>LEDGER!AI65</f>
        <v>#N/A</v>
      </c>
      <c r="P65" s="13" t="str">
        <f>LEDGER!AJ65</f>
        <v/>
      </c>
      <c r="Q65" s="13" t="str">
        <f>IFERROR(INDEX('Sub Ref'!B$15:B$23,MATCH('DATA ENTRY'!U65,'Sub Ref'!C$15:C$23,0)),"")</f>
        <v/>
      </c>
      <c r="R65" s="13" t="str">
        <f>LEDGER!AL65</f>
        <v/>
      </c>
      <c r="S65" s="13" t="str">
        <f>LEDGER!AM65</f>
        <v/>
      </c>
      <c r="T65" s="13" t="str">
        <f>LEDGER!AM65</f>
        <v/>
      </c>
      <c r="U65" s="13" t="str">
        <f>IFERROR(INDEX('Sub Ref'!K$15:K$23,MATCH('DATA ENTRY'!X65,'Sub Ref'!L$15:L$23,0)),"")</f>
        <v/>
      </c>
      <c r="V65" s="13" t="str">
        <f>LEDGER!AO65</f>
        <v/>
      </c>
      <c r="W65" s="13" t="str">
        <f>LEDGER!AP65</f>
        <v/>
      </c>
      <c r="X65" s="14">
        <f>IFERROR(ROUND('MARK LOOKUP'!BE65,2),"")</f>
        <v>0</v>
      </c>
    </row>
    <row r="66" spans="1:24" x14ac:dyDescent="0.25">
      <c r="A66" s="14" t="str">
        <f>LEDGER!A66</f>
        <v/>
      </c>
      <c r="B66" s="13" t="str">
        <f>'Sub Ref'!B$27</f>
        <v>0011</v>
      </c>
      <c r="C66" s="13" t="str">
        <f>LEDGER!W66</f>
        <v/>
      </c>
      <c r="D66" s="13" t="str">
        <f>LEDGER!X66</f>
        <v/>
      </c>
      <c r="E66" s="13" t="str">
        <f>'Sub Ref'!K$27</f>
        <v>0031</v>
      </c>
      <c r="F66" s="13" t="str">
        <f>LEDGER!Z66</f>
        <v/>
      </c>
      <c r="G66" s="13" t="str">
        <f>LEDGER!AA66</f>
        <v/>
      </c>
      <c r="H66" s="13" t="e">
        <f>INDEX('Sub Ref'!K$30:K$31,MATCH('DATA ENTRY'!L66,'Sub Ref'!L$30:L$31,0))</f>
        <v>#N/A</v>
      </c>
      <c r="I66" s="13" t="str">
        <f>LEDGER!AC66</f>
        <v/>
      </c>
      <c r="J66" s="13" t="str">
        <f>LEDGER!AD66</f>
        <v/>
      </c>
      <c r="K66" s="13" t="str">
        <f>IFERROR(INDEX('Sub Ref'!B$4:B$11,MATCH('DATA ENTRY'!O66,'Sub Ref'!C$4:C$11,0)),"")</f>
        <v/>
      </c>
      <c r="L66" s="13" t="str">
        <f>LEDGER!AF66</f>
        <v/>
      </c>
      <c r="M66" s="13" t="str">
        <f>LEDGER!AG66</f>
        <v/>
      </c>
      <c r="N66" s="13" t="str">
        <f>IFERROR(INDEX('Sub Ref'!K$4:K$11,MATCH('DATA ENTRY'!R66,'Sub Ref'!L$4:L$11,0)),"")</f>
        <v/>
      </c>
      <c r="O66" s="13" t="e">
        <f>LEDGER!AI66</f>
        <v>#N/A</v>
      </c>
      <c r="P66" s="13" t="str">
        <f>LEDGER!AJ66</f>
        <v/>
      </c>
      <c r="Q66" s="13" t="str">
        <f>IFERROR(INDEX('Sub Ref'!B$15:B$23,MATCH('DATA ENTRY'!U66,'Sub Ref'!C$15:C$23,0)),"")</f>
        <v/>
      </c>
      <c r="R66" s="13" t="str">
        <f>LEDGER!AL66</f>
        <v/>
      </c>
      <c r="S66" s="13" t="str">
        <f>LEDGER!AM66</f>
        <v/>
      </c>
      <c r="T66" s="13" t="str">
        <f>LEDGER!AM66</f>
        <v/>
      </c>
      <c r="U66" s="13" t="str">
        <f>IFERROR(INDEX('Sub Ref'!K$15:K$23,MATCH('DATA ENTRY'!X66,'Sub Ref'!L$15:L$23,0)),"")</f>
        <v/>
      </c>
      <c r="V66" s="13" t="str">
        <f>LEDGER!AO66</f>
        <v/>
      </c>
      <c r="W66" s="13" t="str">
        <f>LEDGER!AP66</f>
        <v/>
      </c>
      <c r="X66" s="14">
        <f>IFERROR(ROUND('MARK LOOKUP'!BE66,2),"")</f>
        <v>0</v>
      </c>
    </row>
    <row r="67" spans="1:24" x14ac:dyDescent="0.25">
      <c r="A67" s="14" t="str">
        <f>LEDGER!A67</f>
        <v/>
      </c>
      <c r="B67" s="13" t="str">
        <f>'Sub Ref'!B$27</f>
        <v>0011</v>
      </c>
      <c r="C67" s="13" t="str">
        <f>LEDGER!W67</f>
        <v/>
      </c>
      <c r="D67" s="13" t="str">
        <f>LEDGER!X67</f>
        <v/>
      </c>
      <c r="E67" s="13" t="str">
        <f>'Sub Ref'!K$27</f>
        <v>0031</v>
      </c>
      <c r="F67" s="13" t="str">
        <f>LEDGER!Z67</f>
        <v/>
      </c>
      <c r="G67" s="13" t="str">
        <f>LEDGER!AA67</f>
        <v/>
      </c>
      <c r="H67" s="13" t="e">
        <f>INDEX('Sub Ref'!K$30:K$31,MATCH('DATA ENTRY'!L67,'Sub Ref'!L$30:L$31,0))</f>
        <v>#N/A</v>
      </c>
      <c r="I67" s="13" t="str">
        <f>LEDGER!AC67</f>
        <v/>
      </c>
      <c r="J67" s="13" t="str">
        <f>LEDGER!AD67</f>
        <v/>
      </c>
      <c r="K67" s="13" t="str">
        <f>IFERROR(INDEX('Sub Ref'!B$4:B$11,MATCH('DATA ENTRY'!O67,'Sub Ref'!C$4:C$11,0)),"")</f>
        <v/>
      </c>
      <c r="L67" s="13" t="str">
        <f>LEDGER!AF67</f>
        <v/>
      </c>
      <c r="M67" s="13" t="str">
        <f>LEDGER!AG67</f>
        <v/>
      </c>
      <c r="N67" s="13" t="str">
        <f>IFERROR(INDEX('Sub Ref'!K$4:K$11,MATCH('DATA ENTRY'!R67,'Sub Ref'!L$4:L$11,0)),"")</f>
        <v/>
      </c>
      <c r="O67" s="13" t="e">
        <f>LEDGER!AI67</f>
        <v>#N/A</v>
      </c>
      <c r="P67" s="13" t="str">
        <f>LEDGER!AJ67</f>
        <v/>
      </c>
      <c r="Q67" s="13" t="str">
        <f>IFERROR(INDEX('Sub Ref'!B$15:B$23,MATCH('DATA ENTRY'!U67,'Sub Ref'!C$15:C$23,0)),"")</f>
        <v/>
      </c>
      <c r="R67" s="13" t="str">
        <f>LEDGER!AL67</f>
        <v/>
      </c>
      <c r="S67" s="13" t="str">
        <f>LEDGER!AM67</f>
        <v/>
      </c>
      <c r="T67" s="13" t="str">
        <f>LEDGER!AM67</f>
        <v/>
      </c>
      <c r="U67" s="13" t="str">
        <f>IFERROR(INDEX('Sub Ref'!K$15:K$23,MATCH('DATA ENTRY'!X67,'Sub Ref'!L$15:L$23,0)),"")</f>
        <v/>
      </c>
      <c r="V67" s="13" t="str">
        <f>LEDGER!AO67</f>
        <v/>
      </c>
      <c r="W67" s="13" t="str">
        <f>LEDGER!AP67</f>
        <v/>
      </c>
      <c r="X67" s="14">
        <f>IFERROR(ROUND('MARK LOOKUP'!BE67,2),"")</f>
        <v>0</v>
      </c>
    </row>
    <row r="68" spans="1:24" x14ac:dyDescent="0.25">
      <c r="A68" s="14" t="str">
        <f>LEDGER!A68</f>
        <v/>
      </c>
      <c r="B68" s="13" t="str">
        <f>'Sub Ref'!B$27</f>
        <v>0011</v>
      </c>
      <c r="C68" s="13" t="str">
        <f>LEDGER!W68</f>
        <v/>
      </c>
      <c r="D68" s="13" t="str">
        <f>LEDGER!X68</f>
        <v/>
      </c>
      <c r="E68" s="13" t="str">
        <f>'Sub Ref'!K$27</f>
        <v>0031</v>
      </c>
      <c r="F68" s="13" t="str">
        <f>LEDGER!Z68</f>
        <v/>
      </c>
      <c r="G68" s="13" t="str">
        <f>LEDGER!AA68</f>
        <v/>
      </c>
      <c r="H68" s="13" t="e">
        <f>INDEX('Sub Ref'!K$30:K$31,MATCH('DATA ENTRY'!L68,'Sub Ref'!L$30:L$31,0))</f>
        <v>#N/A</v>
      </c>
      <c r="I68" s="13" t="str">
        <f>LEDGER!AC68</f>
        <v/>
      </c>
      <c r="J68" s="13" t="str">
        <f>LEDGER!AD68</f>
        <v/>
      </c>
      <c r="K68" s="13" t="str">
        <f>IFERROR(INDEX('Sub Ref'!B$4:B$11,MATCH('DATA ENTRY'!O68,'Sub Ref'!C$4:C$11,0)),"")</f>
        <v/>
      </c>
      <c r="L68" s="13" t="str">
        <f>LEDGER!AF68</f>
        <v/>
      </c>
      <c r="M68" s="13" t="str">
        <f>LEDGER!AG68</f>
        <v/>
      </c>
      <c r="N68" s="13" t="str">
        <f>IFERROR(INDEX('Sub Ref'!K$4:K$11,MATCH('DATA ENTRY'!R68,'Sub Ref'!L$4:L$11,0)),"")</f>
        <v/>
      </c>
      <c r="O68" s="13" t="e">
        <f>LEDGER!AI68</f>
        <v>#N/A</v>
      </c>
      <c r="P68" s="13" t="str">
        <f>LEDGER!AJ68</f>
        <v/>
      </c>
      <c r="Q68" s="13" t="str">
        <f>IFERROR(INDEX('Sub Ref'!B$15:B$23,MATCH('DATA ENTRY'!U68,'Sub Ref'!C$15:C$23,0)),"")</f>
        <v/>
      </c>
      <c r="R68" s="13" t="str">
        <f>LEDGER!AL68</f>
        <v/>
      </c>
      <c r="S68" s="13" t="str">
        <f>LEDGER!AM68</f>
        <v/>
      </c>
      <c r="T68" s="13" t="str">
        <f>LEDGER!AM68</f>
        <v/>
      </c>
      <c r="U68" s="13" t="str">
        <f>IFERROR(INDEX('Sub Ref'!K$15:K$23,MATCH('DATA ENTRY'!X68,'Sub Ref'!L$15:L$23,0)),"")</f>
        <v/>
      </c>
      <c r="V68" s="13" t="str">
        <f>LEDGER!AO68</f>
        <v/>
      </c>
      <c r="W68" s="13" t="str">
        <f>LEDGER!AP68</f>
        <v/>
      </c>
      <c r="X68" s="14">
        <f>IFERROR(ROUND('MARK LOOKUP'!BE68,2),"")</f>
        <v>0</v>
      </c>
    </row>
    <row r="69" spans="1:24" x14ac:dyDescent="0.25">
      <c r="A69" s="14" t="str">
        <f>LEDGER!A69</f>
        <v/>
      </c>
      <c r="B69" s="13" t="str">
        <f>'Sub Ref'!B$27</f>
        <v>0011</v>
      </c>
      <c r="C69" s="13" t="str">
        <f>LEDGER!W69</f>
        <v/>
      </c>
      <c r="D69" s="13" t="str">
        <f>LEDGER!X69</f>
        <v/>
      </c>
      <c r="E69" s="13" t="str">
        <f>'Sub Ref'!K$27</f>
        <v>0031</v>
      </c>
      <c r="F69" s="13" t="str">
        <f>LEDGER!Z69</f>
        <v/>
      </c>
      <c r="G69" s="13" t="str">
        <f>LEDGER!AA69</f>
        <v/>
      </c>
      <c r="H69" s="13" t="e">
        <f>INDEX('Sub Ref'!K$30:K$31,MATCH('DATA ENTRY'!L69,'Sub Ref'!L$30:L$31,0))</f>
        <v>#N/A</v>
      </c>
      <c r="I69" s="13" t="str">
        <f>LEDGER!AC69</f>
        <v/>
      </c>
      <c r="J69" s="13" t="str">
        <f>LEDGER!AD69</f>
        <v/>
      </c>
      <c r="K69" s="13" t="str">
        <f>IFERROR(INDEX('Sub Ref'!B$4:B$11,MATCH('DATA ENTRY'!O69,'Sub Ref'!C$4:C$11,0)),"")</f>
        <v/>
      </c>
      <c r="L69" s="13" t="str">
        <f>LEDGER!AF69</f>
        <v/>
      </c>
      <c r="M69" s="13" t="str">
        <f>LEDGER!AG69</f>
        <v/>
      </c>
      <c r="N69" s="13" t="str">
        <f>IFERROR(INDEX('Sub Ref'!K$4:K$11,MATCH('DATA ENTRY'!R69,'Sub Ref'!L$4:L$11,0)),"")</f>
        <v/>
      </c>
      <c r="O69" s="13" t="e">
        <f>LEDGER!AI69</f>
        <v>#N/A</v>
      </c>
      <c r="P69" s="13" t="str">
        <f>LEDGER!AJ69</f>
        <v/>
      </c>
      <c r="Q69" s="13" t="str">
        <f>IFERROR(INDEX('Sub Ref'!B$15:B$23,MATCH('DATA ENTRY'!U69,'Sub Ref'!C$15:C$23,0)),"")</f>
        <v/>
      </c>
      <c r="R69" s="13" t="str">
        <f>LEDGER!AL69</f>
        <v/>
      </c>
      <c r="S69" s="13" t="str">
        <f>LEDGER!AM69</f>
        <v/>
      </c>
      <c r="T69" s="13" t="str">
        <f>LEDGER!AM69</f>
        <v/>
      </c>
      <c r="U69" s="13" t="str">
        <f>IFERROR(INDEX('Sub Ref'!K$15:K$23,MATCH('DATA ENTRY'!X69,'Sub Ref'!L$15:L$23,0)),"")</f>
        <v/>
      </c>
      <c r="V69" s="13" t="str">
        <f>LEDGER!AO69</f>
        <v/>
      </c>
      <c r="W69" s="13" t="str">
        <f>LEDGER!AP69</f>
        <v/>
      </c>
      <c r="X69" s="14">
        <f>IFERROR(ROUND('MARK LOOKUP'!BE69,2),"")</f>
        <v>0</v>
      </c>
    </row>
    <row r="70" spans="1:24" x14ac:dyDescent="0.25">
      <c r="A70" s="14" t="str">
        <f>LEDGER!A70</f>
        <v/>
      </c>
      <c r="B70" s="13" t="str">
        <f>'Sub Ref'!B$27</f>
        <v>0011</v>
      </c>
      <c r="C70" s="13" t="str">
        <f>LEDGER!W70</f>
        <v/>
      </c>
      <c r="D70" s="13" t="str">
        <f>LEDGER!X70</f>
        <v/>
      </c>
      <c r="E70" s="13" t="str">
        <f>'Sub Ref'!K$27</f>
        <v>0031</v>
      </c>
      <c r="F70" s="13" t="str">
        <f>LEDGER!Z70</f>
        <v/>
      </c>
      <c r="G70" s="13" t="str">
        <f>LEDGER!AA70</f>
        <v/>
      </c>
      <c r="H70" s="13" t="e">
        <f>INDEX('Sub Ref'!K$30:K$31,MATCH('DATA ENTRY'!L70,'Sub Ref'!L$30:L$31,0))</f>
        <v>#N/A</v>
      </c>
      <c r="I70" s="13" t="str">
        <f>LEDGER!AC70</f>
        <v/>
      </c>
      <c r="J70" s="13" t="str">
        <f>LEDGER!AD70</f>
        <v/>
      </c>
      <c r="K70" s="13" t="str">
        <f>IFERROR(INDEX('Sub Ref'!B$4:B$11,MATCH('DATA ENTRY'!O70,'Sub Ref'!C$4:C$11,0)),"")</f>
        <v/>
      </c>
      <c r="L70" s="13" t="str">
        <f>LEDGER!AF70</f>
        <v/>
      </c>
      <c r="M70" s="13" t="str">
        <f>LEDGER!AG70</f>
        <v/>
      </c>
      <c r="N70" s="13" t="str">
        <f>IFERROR(INDEX('Sub Ref'!K$4:K$11,MATCH('DATA ENTRY'!R70,'Sub Ref'!L$4:L$11,0)),"")</f>
        <v/>
      </c>
      <c r="O70" s="13" t="e">
        <f>LEDGER!AI70</f>
        <v>#N/A</v>
      </c>
      <c r="P70" s="13" t="str">
        <f>LEDGER!AJ70</f>
        <v/>
      </c>
      <c r="Q70" s="13" t="str">
        <f>IFERROR(INDEX('Sub Ref'!B$15:B$23,MATCH('DATA ENTRY'!U70,'Sub Ref'!C$15:C$23,0)),"")</f>
        <v/>
      </c>
      <c r="R70" s="13" t="str">
        <f>LEDGER!AL70</f>
        <v/>
      </c>
      <c r="S70" s="13" t="str">
        <f>LEDGER!AM70</f>
        <v/>
      </c>
      <c r="T70" s="13" t="str">
        <f>LEDGER!AM70</f>
        <v/>
      </c>
      <c r="U70" s="13" t="str">
        <f>IFERROR(INDEX('Sub Ref'!K$15:K$23,MATCH('DATA ENTRY'!X70,'Sub Ref'!L$15:L$23,0)),"")</f>
        <v/>
      </c>
      <c r="V70" s="13" t="str">
        <f>LEDGER!AO70</f>
        <v/>
      </c>
      <c r="W70" s="13" t="str">
        <f>LEDGER!AP70</f>
        <v/>
      </c>
      <c r="X70" s="14">
        <f>IFERROR(ROUND('MARK LOOKUP'!BE70,2),"")</f>
        <v>0</v>
      </c>
    </row>
    <row r="71" spans="1:24" x14ac:dyDescent="0.25">
      <c r="A71" s="14" t="str">
        <f>LEDGER!A71</f>
        <v/>
      </c>
      <c r="B71" s="13" t="str">
        <f>'Sub Ref'!B$27</f>
        <v>0011</v>
      </c>
      <c r="C71" s="13" t="str">
        <f>LEDGER!W71</f>
        <v/>
      </c>
      <c r="D71" s="13" t="str">
        <f>LEDGER!X71</f>
        <v/>
      </c>
      <c r="E71" s="13" t="str">
        <f>'Sub Ref'!K$27</f>
        <v>0031</v>
      </c>
      <c r="F71" s="13" t="str">
        <f>LEDGER!Z71</f>
        <v/>
      </c>
      <c r="G71" s="13" t="str">
        <f>LEDGER!AA71</f>
        <v/>
      </c>
      <c r="H71" s="13" t="e">
        <f>INDEX('Sub Ref'!K$30:K$31,MATCH('DATA ENTRY'!L71,'Sub Ref'!L$30:L$31,0))</f>
        <v>#N/A</v>
      </c>
      <c r="I71" s="13" t="str">
        <f>LEDGER!AC71</f>
        <v/>
      </c>
      <c r="J71" s="13" t="str">
        <f>LEDGER!AD71</f>
        <v/>
      </c>
      <c r="K71" s="13" t="str">
        <f>IFERROR(INDEX('Sub Ref'!B$4:B$11,MATCH('DATA ENTRY'!O71,'Sub Ref'!C$4:C$11,0)),"")</f>
        <v/>
      </c>
      <c r="L71" s="13" t="str">
        <f>LEDGER!AF71</f>
        <v/>
      </c>
      <c r="M71" s="13" t="str">
        <f>LEDGER!AG71</f>
        <v/>
      </c>
      <c r="N71" s="13" t="str">
        <f>IFERROR(INDEX('Sub Ref'!K$4:K$11,MATCH('DATA ENTRY'!R71,'Sub Ref'!L$4:L$11,0)),"")</f>
        <v/>
      </c>
      <c r="O71" s="13" t="e">
        <f>LEDGER!AI71</f>
        <v>#N/A</v>
      </c>
      <c r="P71" s="13" t="str">
        <f>LEDGER!AJ71</f>
        <v/>
      </c>
      <c r="Q71" s="13" t="str">
        <f>IFERROR(INDEX('Sub Ref'!B$15:B$23,MATCH('DATA ENTRY'!U71,'Sub Ref'!C$15:C$23,0)),"")</f>
        <v/>
      </c>
      <c r="R71" s="13" t="str">
        <f>LEDGER!AL71</f>
        <v/>
      </c>
      <c r="S71" s="13" t="str">
        <f>LEDGER!AM71</f>
        <v/>
      </c>
      <c r="T71" s="13" t="str">
        <f>LEDGER!AM71</f>
        <v/>
      </c>
      <c r="U71" s="13" t="str">
        <f>IFERROR(INDEX('Sub Ref'!K$15:K$23,MATCH('DATA ENTRY'!X71,'Sub Ref'!L$15:L$23,0)),"")</f>
        <v/>
      </c>
      <c r="V71" s="13" t="str">
        <f>LEDGER!AO71</f>
        <v/>
      </c>
      <c r="W71" s="13" t="str">
        <f>LEDGER!AP71</f>
        <v/>
      </c>
      <c r="X71" s="14">
        <f>IFERROR(ROUND('MARK LOOKUP'!BE71,2),"")</f>
        <v>0</v>
      </c>
    </row>
    <row r="72" spans="1:24" x14ac:dyDescent="0.25">
      <c r="A72" s="14" t="str">
        <f>LEDGER!A72</f>
        <v/>
      </c>
      <c r="B72" s="13" t="str">
        <f>'Sub Ref'!B$27</f>
        <v>0011</v>
      </c>
      <c r="C72" s="13" t="str">
        <f>LEDGER!W72</f>
        <v/>
      </c>
      <c r="D72" s="13" t="str">
        <f>LEDGER!X72</f>
        <v/>
      </c>
      <c r="E72" s="13" t="str">
        <f>'Sub Ref'!K$27</f>
        <v>0031</v>
      </c>
      <c r="F72" s="13" t="str">
        <f>LEDGER!Z72</f>
        <v/>
      </c>
      <c r="G72" s="13" t="str">
        <f>LEDGER!AA72</f>
        <v/>
      </c>
      <c r="H72" s="13" t="e">
        <f>INDEX('Sub Ref'!K$30:K$31,MATCH('DATA ENTRY'!L72,'Sub Ref'!L$30:L$31,0))</f>
        <v>#N/A</v>
      </c>
      <c r="I72" s="13" t="str">
        <f>LEDGER!AC72</f>
        <v/>
      </c>
      <c r="J72" s="13" t="str">
        <f>LEDGER!AD72</f>
        <v/>
      </c>
      <c r="K72" s="13" t="str">
        <f>IFERROR(INDEX('Sub Ref'!B$4:B$11,MATCH('DATA ENTRY'!O72,'Sub Ref'!C$4:C$11,0)),"")</f>
        <v/>
      </c>
      <c r="L72" s="13" t="str">
        <f>LEDGER!AF72</f>
        <v/>
      </c>
      <c r="M72" s="13" t="str">
        <f>LEDGER!AG72</f>
        <v/>
      </c>
      <c r="N72" s="13" t="str">
        <f>IFERROR(INDEX('Sub Ref'!K$4:K$11,MATCH('DATA ENTRY'!R72,'Sub Ref'!L$4:L$11,0)),"")</f>
        <v/>
      </c>
      <c r="O72" s="13" t="e">
        <f>LEDGER!AI72</f>
        <v>#N/A</v>
      </c>
      <c r="P72" s="13" t="str">
        <f>LEDGER!AJ72</f>
        <v/>
      </c>
      <c r="Q72" s="13" t="str">
        <f>IFERROR(INDEX('Sub Ref'!B$15:B$23,MATCH('DATA ENTRY'!U72,'Sub Ref'!C$15:C$23,0)),"")</f>
        <v/>
      </c>
      <c r="R72" s="13" t="str">
        <f>LEDGER!AL72</f>
        <v/>
      </c>
      <c r="S72" s="13" t="str">
        <f>LEDGER!AM72</f>
        <v/>
      </c>
      <c r="T72" s="13" t="str">
        <f>LEDGER!AM72</f>
        <v/>
      </c>
      <c r="U72" s="13" t="str">
        <f>IFERROR(INDEX('Sub Ref'!K$15:K$23,MATCH('DATA ENTRY'!X72,'Sub Ref'!L$15:L$23,0)),"")</f>
        <v/>
      </c>
      <c r="V72" s="13" t="str">
        <f>LEDGER!AO72</f>
        <v/>
      </c>
      <c r="W72" s="13" t="str">
        <f>LEDGER!AP72</f>
        <v/>
      </c>
      <c r="X72" s="14">
        <f>IFERROR(ROUND('MARK LOOKUP'!BE72,2),"")</f>
        <v>0</v>
      </c>
    </row>
    <row r="73" spans="1:24" x14ac:dyDescent="0.25">
      <c r="A73" s="14" t="str">
        <f>LEDGER!A73</f>
        <v/>
      </c>
      <c r="B73" s="13" t="str">
        <f>'Sub Ref'!B$27</f>
        <v>0011</v>
      </c>
      <c r="C73" s="13" t="str">
        <f>LEDGER!W73</f>
        <v/>
      </c>
      <c r="D73" s="13" t="str">
        <f>LEDGER!X73</f>
        <v/>
      </c>
      <c r="E73" s="13" t="str">
        <f>'Sub Ref'!K$27</f>
        <v>0031</v>
      </c>
      <c r="F73" s="13" t="str">
        <f>LEDGER!Z73</f>
        <v/>
      </c>
      <c r="G73" s="13" t="str">
        <f>LEDGER!AA73</f>
        <v/>
      </c>
      <c r="H73" s="13" t="e">
        <f>INDEX('Sub Ref'!K$30:K$31,MATCH('DATA ENTRY'!L73,'Sub Ref'!L$30:L$31,0))</f>
        <v>#N/A</v>
      </c>
      <c r="I73" s="13" t="str">
        <f>LEDGER!AC73</f>
        <v/>
      </c>
      <c r="J73" s="13" t="str">
        <f>LEDGER!AD73</f>
        <v/>
      </c>
      <c r="K73" s="13" t="str">
        <f>IFERROR(INDEX('Sub Ref'!B$4:B$11,MATCH('DATA ENTRY'!O73,'Sub Ref'!C$4:C$11,0)),"")</f>
        <v/>
      </c>
      <c r="L73" s="13" t="str">
        <f>LEDGER!AF73</f>
        <v/>
      </c>
      <c r="M73" s="13" t="str">
        <f>LEDGER!AG73</f>
        <v/>
      </c>
      <c r="N73" s="13" t="str">
        <f>IFERROR(INDEX('Sub Ref'!K$4:K$11,MATCH('DATA ENTRY'!R73,'Sub Ref'!L$4:L$11,0)),"")</f>
        <v/>
      </c>
      <c r="O73" s="13" t="e">
        <f>LEDGER!AI73</f>
        <v>#N/A</v>
      </c>
      <c r="P73" s="13" t="str">
        <f>LEDGER!AJ73</f>
        <v/>
      </c>
      <c r="Q73" s="13" t="str">
        <f>IFERROR(INDEX('Sub Ref'!B$15:B$23,MATCH('DATA ENTRY'!U73,'Sub Ref'!C$15:C$23,0)),"")</f>
        <v/>
      </c>
      <c r="R73" s="13" t="str">
        <f>LEDGER!AL73</f>
        <v/>
      </c>
      <c r="S73" s="13" t="str">
        <f>LEDGER!AM73</f>
        <v/>
      </c>
      <c r="T73" s="13" t="str">
        <f>LEDGER!AM73</f>
        <v/>
      </c>
      <c r="U73" s="13" t="str">
        <f>IFERROR(INDEX('Sub Ref'!K$15:K$23,MATCH('DATA ENTRY'!X73,'Sub Ref'!L$15:L$23,0)),"")</f>
        <v/>
      </c>
      <c r="V73" s="13" t="str">
        <f>LEDGER!AO73</f>
        <v/>
      </c>
      <c r="W73" s="13" t="str">
        <f>LEDGER!AP73</f>
        <v/>
      </c>
      <c r="X73" s="14">
        <f>IFERROR(ROUND('MARK LOOKUP'!BE73,2),"")</f>
        <v>0</v>
      </c>
    </row>
    <row r="74" spans="1:24" x14ac:dyDescent="0.25">
      <c r="A74" s="14" t="str">
        <f>LEDGER!A74</f>
        <v/>
      </c>
      <c r="B74" s="13" t="str">
        <f>'Sub Ref'!B$27</f>
        <v>0011</v>
      </c>
      <c r="C74" s="13" t="str">
        <f>LEDGER!W74</f>
        <v/>
      </c>
      <c r="D74" s="13" t="str">
        <f>LEDGER!X74</f>
        <v/>
      </c>
      <c r="E74" s="13" t="str">
        <f>'Sub Ref'!K$27</f>
        <v>0031</v>
      </c>
      <c r="F74" s="13" t="str">
        <f>LEDGER!Z74</f>
        <v/>
      </c>
      <c r="G74" s="13" t="str">
        <f>LEDGER!AA74</f>
        <v/>
      </c>
      <c r="H74" s="13" t="e">
        <f>INDEX('Sub Ref'!K$30:K$31,MATCH('DATA ENTRY'!L74,'Sub Ref'!L$30:L$31,0))</f>
        <v>#N/A</v>
      </c>
      <c r="I74" s="13" t="str">
        <f>LEDGER!AC74</f>
        <v/>
      </c>
      <c r="J74" s="13" t="str">
        <f>LEDGER!AD74</f>
        <v/>
      </c>
      <c r="K74" s="13" t="str">
        <f>IFERROR(INDEX('Sub Ref'!B$4:B$11,MATCH('DATA ENTRY'!O74,'Sub Ref'!C$4:C$11,0)),"")</f>
        <v/>
      </c>
      <c r="L74" s="13" t="str">
        <f>LEDGER!AF74</f>
        <v/>
      </c>
      <c r="M74" s="13" t="str">
        <f>LEDGER!AG74</f>
        <v/>
      </c>
      <c r="N74" s="13" t="str">
        <f>IFERROR(INDEX('Sub Ref'!K$4:K$11,MATCH('DATA ENTRY'!R74,'Sub Ref'!L$4:L$11,0)),"")</f>
        <v/>
      </c>
      <c r="O74" s="13" t="e">
        <f>LEDGER!AI74</f>
        <v>#N/A</v>
      </c>
      <c r="P74" s="13" t="str">
        <f>LEDGER!AJ74</f>
        <v/>
      </c>
      <c r="Q74" s="13" t="str">
        <f>IFERROR(INDEX('Sub Ref'!B$15:B$23,MATCH('DATA ENTRY'!U74,'Sub Ref'!C$15:C$23,0)),"")</f>
        <v/>
      </c>
      <c r="R74" s="13" t="str">
        <f>LEDGER!AL74</f>
        <v/>
      </c>
      <c r="S74" s="13" t="str">
        <f>LEDGER!AM74</f>
        <v/>
      </c>
      <c r="T74" s="13" t="str">
        <f>LEDGER!AM74</f>
        <v/>
      </c>
      <c r="U74" s="13" t="str">
        <f>IFERROR(INDEX('Sub Ref'!K$15:K$23,MATCH('DATA ENTRY'!X74,'Sub Ref'!L$15:L$23,0)),"")</f>
        <v/>
      </c>
      <c r="V74" s="13" t="str">
        <f>LEDGER!AO74</f>
        <v/>
      </c>
      <c r="W74" s="13" t="str">
        <f>LEDGER!AP74</f>
        <v/>
      </c>
      <c r="X74" s="14">
        <f>IFERROR(ROUND('MARK LOOKUP'!BE74,2),"")</f>
        <v>0</v>
      </c>
    </row>
    <row r="75" spans="1:24" x14ac:dyDescent="0.25">
      <c r="A75" s="14" t="str">
        <f>LEDGER!A75</f>
        <v/>
      </c>
      <c r="B75" s="13" t="str">
        <f>'Sub Ref'!B$27</f>
        <v>0011</v>
      </c>
      <c r="C75" s="13" t="str">
        <f>LEDGER!W75</f>
        <v/>
      </c>
      <c r="D75" s="13" t="str">
        <f>LEDGER!X75</f>
        <v/>
      </c>
      <c r="E75" s="13" t="str">
        <f>'Sub Ref'!K$27</f>
        <v>0031</v>
      </c>
      <c r="F75" s="13" t="str">
        <f>LEDGER!Z75</f>
        <v/>
      </c>
      <c r="G75" s="13" t="str">
        <f>LEDGER!AA75</f>
        <v/>
      </c>
      <c r="H75" s="13" t="e">
        <f>INDEX('Sub Ref'!K$30:K$31,MATCH('DATA ENTRY'!L75,'Sub Ref'!L$30:L$31,0))</f>
        <v>#N/A</v>
      </c>
      <c r="I75" s="13" t="str">
        <f>LEDGER!AC75</f>
        <v/>
      </c>
      <c r="J75" s="13" t="str">
        <f>LEDGER!AD75</f>
        <v/>
      </c>
      <c r="K75" s="13" t="str">
        <f>IFERROR(INDEX('Sub Ref'!B$4:B$11,MATCH('DATA ENTRY'!O75,'Sub Ref'!C$4:C$11,0)),"")</f>
        <v/>
      </c>
      <c r="L75" s="13" t="str">
        <f>LEDGER!AF75</f>
        <v/>
      </c>
      <c r="M75" s="13" t="str">
        <f>LEDGER!AG75</f>
        <v/>
      </c>
      <c r="N75" s="13" t="str">
        <f>IFERROR(INDEX('Sub Ref'!K$4:K$11,MATCH('DATA ENTRY'!R75,'Sub Ref'!L$4:L$11,0)),"")</f>
        <v/>
      </c>
      <c r="O75" s="13" t="e">
        <f>LEDGER!AI75</f>
        <v>#N/A</v>
      </c>
      <c r="P75" s="13" t="str">
        <f>LEDGER!AJ75</f>
        <v/>
      </c>
      <c r="Q75" s="13" t="str">
        <f>IFERROR(INDEX('Sub Ref'!B$15:B$23,MATCH('DATA ENTRY'!U75,'Sub Ref'!C$15:C$23,0)),"")</f>
        <v/>
      </c>
      <c r="R75" s="13" t="str">
        <f>LEDGER!AL75</f>
        <v/>
      </c>
      <c r="S75" s="13" t="str">
        <f>LEDGER!AM75</f>
        <v/>
      </c>
      <c r="T75" s="13" t="str">
        <f>LEDGER!AM75</f>
        <v/>
      </c>
      <c r="U75" s="13" t="str">
        <f>IFERROR(INDEX('Sub Ref'!K$15:K$23,MATCH('DATA ENTRY'!X75,'Sub Ref'!L$15:L$23,0)),"")</f>
        <v/>
      </c>
      <c r="V75" s="13" t="str">
        <f>LEDGER!AO75</f>
        <v/>
      </c>
      <c r="W75" s="13" t="str">
        <f>LEDGER!AP75</f>
        <v/>
      </c>
      <c r="X75" s="14">
        <f>IFERROR(ROUND('MARK LOOKUP'!BE75,2),"")</f>
        <v>0</v>
      </c>
    </row>
    <row r="76" spans="1:24" x14ac:dyDescent="0.25">
      <c r="A76" s="14" t="str">
        <f>LEDGER!A76</f>
        <v/>
      </c>
      <c r="B76" s="13" t="str">
        <f>'Sub Ref'!B$27</f>
        <v>0011</v>
      </c>
      <c r="C76" s="13" t="str">
        <f>LEDGER!W76</f>
        <v/>
      </c>
      <c r="D76" s="13" t="str">
        <f>LEDGER!X76</f>
        <v/>
      </c>
      <c r="E76" s="13" t="str">
        <f>'Sub Ref'!K$27</f>
        <v>0031</v>
      </c>
      <c r="F76" s="13" t="str">
        <f>LEDGER!Z76</f>
        <v/>
      </c>
      <c r="G76" s="13" t="str">
        <f>LEDGER!AA76</f>
        <v/>
      </c>
      <c r="H76" s="13" t="e">
        <f>INDEX('Sub Ref'!K$30:K$31,MATCH('DATA ENTRY'!L76,'Sub Ref'!L$30:L$31,0))</f>
        <v>#N/A</v>
      </c>
      <c r="I76" s="13" t="str">
        <f>LEDGER!AC76</f>
        <v/>
      </c>
      <c r="J76" s="13" t="str">
        <f>LEDGER!AD76</f>
        <v/>
      </c>
      <c r="K76" s="13" t="str">
        <f>IFERROR(INDEX('Sub Ref'!B$4:B$11,MATCH('DATA ENTRY'!O76,'Sub Ref'!C$4:C$11,0)),"")</f>
        <v/>
      </c>
      <c r="L76" s="13" t="str">
        <f>LEDGER!AF76</f>
        <v/>
      </c>
      <c r="M76" s="13" t="str">
        <f>LEDGER!AG76</f>
        <v/>
      </c>
      <c r="N76" s="13" t="str">
        <f>IFERROR(INDEX('Sub Ref'!K$4:K$11,MATCH('DATA ENTRY'!R76,'Sub Ref'!L$4:L$11,0)),"")</f>
        <v/>
      </c>
      <c r="O76" s="13" t="e">
        <f>LEDGER!AI76</f>
        <v>#N/A</v>
      </c>
      <c r="P76" s="13" t="str">
        <f>LEDGER!AJ76</f>
        <v/>
      </c>
      <c r="Q76" s="13" t="str">
        <f>IFERROR(INDEX('Sub Ref'!B$15:B$23,MATCH('DATA ENTRY'!U76,'Sub Ref'!C$15:C$23,0)),"")</f>
        <v/>
      </c>
      <c r="R76" s="13" t="str">
        <f>LEDGER!AL76</f>
        <v/>
      </c>
      <c r="S76" s="13" t="str">
        <f>LEDGER!AM76</f>
        <v/>
      </c>
      <c r="T76" s="13" t="str">
        <f>LEDGER!AM76</f>
        <v/>
      </c>
      <c r="U76" s="13" t="str">
        <f>IFERROR(INDEX('Sub Ref'!K$15:K$23,MATCH('DATA ENTRY'!X76,'Sub Ref'!L$15:L$23,0)),"")</f>
        <v/>
      </c>
      <c r="V76" s="13" t="str">
        <f>LEDGER!AO76</f>
        <v/>
      </c>
      <c r="W76" s="13" t="str">
        <f>LEDGER!AP76</f>
        <v/>
      </c>
      <c r="X76" s="14">
        <f>IFERROR(ROUND('MARK LOOKUP'!BE76,2),"")</f>
        <v>0</v>
      </c>
    </row>
    <row r="77" spans="1:24" x14ac:dyDescent="0.25">
      <c r="A77" s="14"/>
      <c r="B77" s="13" t="str">
        <f>'Sub Ref'!B$27</f>
        <v>0011</v>
      </c>
      <c r="C77" s="13" t="str">
        <f>LEDGER!W77</f>
        <v/>
      </c>
      <c r="D77" s="13" t="str">
        <f>LEDGER!X77</f>
        <v/>
      </c>
      <c r="E77" s="13" t="str">
        <f>'Sub Ref'!K$27</f>
        <v>0031</v>
      </c>
      <c r="F77" s="13" t="str">
        <f>LEDGER!Z77</f>
        <v/>
      </c>
      <c r="G77" s="13" t="str">
        <f>LEDGER!AA77</f>
        <v/>
      </c>
      <c r="H77" s="13" t="e">
        <f>INDEX('Sub Ref'!K$30:K$31,MATCH('DATA ENTRY'!#REF!,'Sub Ref'!L$30:L$31,0))</f>
        <v>#REF!</v>
      </c>
      <c r="I77" s="13" t="str">
        <f>LEDGER!AC77</f>
        <v/>
      </c>
      <c r="J77" s="13" t="str">
        <f>LEDGER!AD77</f>
        <v/>
      </c>
      <c r="K77" s="13" t="str">
        <f>IFERROR(INDEX('Sub Ref'!B$4:B$11,MATCH('DATA ENTRY'!O79,'Sub Ref'!C$4:C$11,0)),"")</f>
        <v/>
      </c>
      <c r="L77" s="13" t="str">
        <f>LEDGER!AF77</f>
        <v/>
      </c>
      <c r="M77" s="13" t="str">
        <f>LEDGER!AG77</f>
        <v/>
      </c>
      <c r="N77" s="13" t="str">
        <f>IFERROR(INDEX('Sub Ref'!K$4:K$11,MATCH('DATA ENTRY'!R79,'Sub Ref'!L$4:L$11,0)),"")</f>
        <v/>
      </c>
      <c r="O77" s="13" t="e">
        <f>LEDGER!AI77</f>
        <v>#N/A</v>
      </c>
      <c r="P77" s="13" t="str">
        <f>LEDGER!AJ77</f>
        <v/>
      </c>
      <c r="Q77" s="13" t="str">
        <f>IFERROR(INDEX('Sub Ref'!B$15:B$23,MATCH('DATA ENTRY'!U79,'Sub Ref'!C$15:C$23,0)),"")</f>
        <v/>
      </c>
      <c r="R77" s="13" t="str">
        <f>LEDGER!AL77</f>
        <v/>
      </c>
      <c r="S77" s="13" t="str">
        <f>LEDGER!AM77</f>
        <v/>
      </c>
      <c r="T77" s="13" t="str">
        <f>LEDGER!AM77</f>
        <v/>
      </c>
      <c r="U77" s="13" t="str">
        <f>IFERROR(INDEX('Sub Ref'!K$15:K$23,MATCH('DATA ENTRY'!X79,'Sub Ref'!L$15:L$23,0)),"")</f>
        <v/>
      </c>
      <c r="V77" s="13" t="str">
        <f>LEDGER!AO77</f>
        <v/>
      </c>
      <c r="W77" s="13" t="str">
        <f>LEDGER!AP77</f>
        <v/>
      </c>
      <c r="X77" s="14">
        <f>IFERROR(ROUND('MARK LOOKUP'!BE77,2),"")</f>
        <v>0</v>
      </c>
    </row>
    <row r="78" spans="1:24" x14ac:dyDescent="0.25">
      <c r="A78" s="14" t="str">
        <f>LEDGER!A78</f>
        <v/>
      </c>
      <c r="B78" s="13" t="str">
        <f>'Sub Ref'!B$27</f>
        <v>0011</v>
      </c>
      <c r="C78" s="13" t="str">
        <f>LEDGER!W78</f>
        <v/>
      </c>
      <c r="D78" s="13" t="str">
        <f>LEDGER!X78</f>
        <v/>
      </c>
      <c r="E78" s="13" t="str">
        <f>'Sub Ref'!K$27</f>
        <v>0031</v>
      </c>
      <c r="F78" s="13" t="str">
        <f>LEDGER!Z78</f>
        <v/>
      </c>
      <c r="G78" s="13" t="str">
        <f>LEDGER!AA78</f>
        <v/>
      </c>
      <c r="H78" s="13" t="e">
        <f>INDEX('Sub Ref'!K$30:K$31,MATCH('DATA ENTRY'!L78,'Sub Ref'!L$30:L$31,0))</f>
        <v>#N/A</v>
      </c>
      <c r="I78" s="13" t="str">
        <f>LEDGER!AC78</f>
        <v/>
      </c>
      <c r="J78" s="13" t="str">
        <f>LEDGER!AD78</f>
        <v/>
      </c>
      <c r="K78" s="13" t="str">
        <f>IFERROR(INDEX('Sub Ref'!B$4:B$11,MATCH('DATA ENTRY'!O78,'Sub Ref'!C$4:C$11,0)),"")</f>
        <v/>
      </c>
      <c r="L78" s="13" t="str">
        <f>LEDGER!AF78</f>
        <v/>
      </c>
      <c r="M78" s="13" t="str">
        <f>LEDGER!AG78</f>
        <v/>
      </c>
      <c r="N78" s="13" t="str">
        <f>IFERROR(INDEX('Sub Ref'!K$4:K$11,MATCH('DATA ENTRY'!R78,'Sub Ref'!L$4:L$11,0)),"")</f>
        <v/>
      </c>
      <c r="O78" s="13" t="e">
        <f>LEDGER!AI78</f>
        <v>#N/A</v>
      </c>
      <c r="P78" s="13" t="str">
        <f>LEDGER!AJ78</f>
        <v/>
      </c>
      <c r="Q78" s="13" t="str">
        <f>IFERROR(INDEX('Sub Ref'!B$15:B$23,MATCH('DATA ENTRY'!U78,'Sub Ref'!C$15:C$23,0)),"")</f>
        <v/>
      </c>
      <c r="R78" s="13" t="str">
        <f>LEDGER!AL78</f>
        <v/>
      </c>
      <c r="S78" s="13" t="str">
        <f>LEDGER!AM78</f>
        <v/>
      </c>
      <c r="T78" s="13" t="str">
        <f>LEDGER!AM78</f>
        <v/>
      </c>
      <c r="U78" s="13" t="str">
        <f>IFERROR(INDEX('Sub Ref'!K$15:K$23,MATCH('DATA ENTRY'!X78,'Sub Ref'!L$15:L$23,0)),"")</f>
        <v/>
      </c>
      <c r="V78" s="13" t="str">
        <f>LEDGER!AO78</f>
        <v/>
      </c>
      <c r="W78" s="13" t="str">
        <f>LEDGER!AP78</f>
        <v/>
      </c>
      <c r="X78" s="14">
        <f>IFERROR(ROUND('MARK LOOKUP'!BE78,2),"")</f>
        <v>0</v>
      </c>
    </row>
    <row r="79" spans="1:24" x14ac:dyDescent="0.25">
      <c r="A79" s="14" t="e">
        <f>LEDGER!A79</f>
        <v>#REF!</v>
      </c>
      <c r="B79" s="13" t="str">
        <f>'Sub Ref'!B$27</f>
        <v>0011</v>
      </c>
      <c r="C79" s="13" t="e">
        <f>LEDGER!W79</f>
        <v>#REF!</v>
      </c>
      <c r="D79" s="13" t="e">
        <f>LEDGER!X79</f>
        <v>#REF!</v>
      </c>
      <c r="E79" s="13" t="str">
        <f>'Sub Ref'!K$27</f>
        <v>0031</v>
      </c>
      <c r="F79" s="13" t="e">
        <f>LEDGER!Z79</f>
        <v>#REF!</v>
      </c>
      <c r="G79" s="13" t="e">
        <f>LEDGER!AA79</f>
        <v>#REF!</v>
      </c>
      <c r="H79" s="13" t="e">
        <f>INDEX('Sub Ref'!K$30:K$31,MATCH('DATA ENTRY'!#REF!,'Sub Ref'!L$30:L$31,0))</f>
        <v>#REF!</v>
      </c>
      <c r="I79" s="13" t="e">
        <f>LEDGER!AC79</f>
        <v>#REF!</v>
      </c>
      <c r="J79" s="13" t="e">
        <f>LEDGER!AD79</f>
        <v>#REF!</v>
      </c>
      <c r="K79" s="13" t="str">
        <f>IFERROR(INDEX('Sub Ref'!B$4:B$11,MATCH('DATA ENTRY'!#REF!,'Sub Ref'!C$4:C$11,0)),"")</f>
        <v/>
      </c>
      <c r="L79" s="13" t="e">
        <f>LEDGER!AF79</f>
        <v>#REF!</v>
      </c>
      <c r="M79" s="13" t="e">
        <f>LEDGER!AG79</f>
        <v>#REF!</v>
      </c>
      <c r="N79" s="13" t="str">
        <f>IFERROR(INDEX('Sub Ref'!K$4:K$11,MATCH('DATA ENTRY'!#REF!,'Sub Ref'!L$4:L$11,0)),"")</f>
        <v/>
      </c>
      <c r="O79" s="13" t="e">
        <f>LEDGER!AI79</f>
        <v>#REF!</v>
      </c>
      <c r="P79" s="13" t="e">
        <f>LEDGER!AJ79</f>
        <v>#REF!</v>
      </c>
      <c r="Q79" s="13" t="str">
        <f>IFERROR(INDEX('Sub Ref'!B$15:B$23,MATCH('DATA ENTRY'!#REF!,'Sub Ref'!C$15:C$23,0)),"")</f>
        <v/>
      </c>
      <c r="R79" s="13" t="e">
        <f>LEDGER!AL79</f>
        <v>#REF!</v>
      </c>
      <c r="S79" s="13" t="e">
        <f>LEDGER!AM79</f>
        <v>#REF!</v>
      </c>
      <c r="T79" s="13" t="e">
        <f>LEDGER!AM79</f>
        <v>#REF!</v>
      </c>
      <c r="U79" s="13" t="str">
        <f>IFERROR(INDEX('Sub Ref'!K$15:K$23,MATCH('DATA ENTRY'!#REF!,'Sub Ref'!L$15:L$23,0)),"")</f>
        <v/>
      </c>
      <c r="V79" s="13" t="e">
        <f>LEDGER!AO79</f>
        <v>#REF!</v>
      </c>
      <c r="W79" s="13" t="e">
        <f>LEDGER!AP79</f>
        <v>#REF!</v>
      </c>
      <c r="X79" s="14">
        <f>IFERROR(ROUND('MARK LOOKUP'!BE79,2),"")</f>
        <v>0</v>
      </c>
    </row>
    <row r="80" spans="1:24" x14ac:dyDescent="0.25">
      <c r="A80" s="14" t="str">
        <f>LEDGER!A80</f>
        <v/>
      </c>
      <c r="B80" s="13" t="str">
        <f>'Sub Ref'!B$27</f>
        <v>0011</v>
      </c>
      <c r="C80" s="13" t="str">
        <f>LEDGER!W80</f>
        <v/>
      </c>
      <c r="D80" s="13" t="str">
        <f>LEDGER!X80</f>
        <v/>
      </c>
      <c r="E80" s="13" t="str">
        <f>'Sub Ref'!K$27</f>
        <v>0031</v>
      </c>
      <c r="F80" s="13" t="str">
        <f>LEDGER!Z80</f>
        <v/>
      </c>
      <c r="G80" s="13" t="str">
        <f>LEDGER!AA80</f>
        <v/>
      </c>
      <c r="H80" s="13" t="e">
        <f>INDEX('Sub Ref'!K$30:K$31,MATCH('DATA ENTRY'!L80,'Sub Ref'!L$30:L$31,0))</f>
        <v>#N/A</v>
      </c>
      <c r="I80" s="13" t="str">
        <f>LEDGER!AC80</f>
        <v/>
      </c>
      <c r="J80" s="13" t="str">
        <f>LEDGER!AD80</f>
        <v/>
      </c>
      <c r="K80" s="13" t="str">
        <f>IFERROR(INDEX('Sub Ref'!B$4:B$11,MATCH('DATA ENTRY'!O80,'Sub Ref'!C$4:C$11,0)),"")</f>
        <v/>
      </c>
      <c r="L80" s="13" t="str">
        <f>LEDGER!AF80</f>
        <v/>
      </c>
      <c r="M80" s="13" t="str">
        <f>LEDGER!AG80</f>
        <v/>
      </c>
      <c r="N80" s="13" t="str">
        <f>IFERROR(INDEX('Sub Ref'!K$4:K$11,MATCH('DATA ENTRY'!R80,'Sub Ref'!L$4:L$11,0)),"")</f>
        <v/>
      </c>
      <c r="O80" s="13" t="e">
        <f>LEDGER!AI80</f>
        <v>#N/A</v>
      </c>
      <c r="P80" s="13" t="str">
        <f>LEDGER!AJ80</f>
        <v/>
      </c>
      <c r="Q80" s="13" t="str">
        <f>IFERROR(INDEX('Sub Ref'!B$15:B$23,MATCH('DATA ENTRY'!U80,'Sub Ref'!C$15:C$23,0)),"")</f>
        <v/>
      </c>
      <c r="R80" s="13" t="str">
        <f>LEDGER!AL80</f>
        <v/>
      </c>
      <c r="S80" s="13" t="str">
        <f>LEDGER!AM80</f>
        <v/>
      </c>
      <c r="T80" s="13" t="str">
        <f>LEDGER!AM80</f>
        <v/>
      </c>
      <c r="U80" s="13" t="str">
        <f>IFERROR(INDEX('Sub Ref'!K$15:K$23,MATCH('DATA ENTRY'!X80,'Sub Ref'!L$15:L$23,0)),"")</f>
        <v/>
      </c>
      <c r="V80" s="13" t="str">
        <f>LEDGER!AO80</f>
        <v/>
      </c>
      <c r="W80" s="13" t="str">
        <f>LEDGER!AP80</f>
        <v/>
      </c>
      <c r="X80" s="14">
        <f>IFERROR(ROUND('MARK LOOKUP'!BE80,2),"")</f>
        <v>0</v>
      </c>
    </row>
    <row r="81" spans="1:24" x14ac:dyDescent="0.25">
      <c r="A81" s="14" t="str">
        <f>LEDGER!A81</f>
        <v/>
      </c>
      <c r="B81" s="13" t="str">
        <f>'Sub Ref'!B$27</f>
        <v>0011</v>
      </c>
      <c r="C81" s="13" t="str">
        <f>LEDGER!W81</f>
        <v/>
      </c>
      <c r="D81" s="13" t="str">
        <f>LEDGER!X81</f>
        <v/>
      </c>
      <c r="E81" s="13" t="str">
        <f>'Sub Ref'!K$27</f>
        <v>0031</v>
      </c>
      <c r="F81" s="13" t="str">
        <f>LEDGER!Z81</f>
        <v/>
      </c>
      <c r="G81" s="13" t="str">
        <f>LEDGER!AA81</f>
        <v/>
      </c>
      <c r="H81" s="13" t="e">
        <f>INDEX('Sub Ref'!K$30:K$31,MATCH('DATA ENTRY'!L81,'Sub Ref'!L$30:L$31,0))</f>
        <v>#N/A</v>
      </c>
      <c r="I81" s="13" t="str">
        <f>LEDGER!AC81</f>
        <v/>
      </c>
      <c r="J81" s="13" t="str">
        <f>LEDGER!AD81</f>
        <v/>
      </c>
      <c r="K81" s="13" t="str">
        <f>IFERROR(INDEX('Sub Ref'!B$4:B$11,MATCH('DATA ENTRY'!O81,'Sub Ref'!C$4:C$11,0)),"")</f>
        <v/>
      </c>
      <c r="L81" s="13" t="str">
        <f>LEDGER!AF81</f>
        <v/>
      </c>
      <c r="M81" s="13" t="str">
        <f>LEDGER!AG81</f>
        <v/>
      </c>
      <c r="N81" s="13" t="str">
        <f>IFERROR(INDEX('Sub Ref'!K$4:K$11,MATCH('DATA ENTRY'!R81,'Sub Ref'!L$4:L$11,0)),"")</f>
        <v/>
      </c>
      <c r="O81" s="13" t="e">
        <f>LEDGER!AI81</f>
        <v>#N/A</v>
      </c>
      <c r="P81" s="13" t="str">
        <f>LEDGER!AJ81</f>
        <v/>
      </c>
      <c r="Q81" s="13" t="str">
        <f>IFERROR(INDEX('Sub Ref'!B$15:B$23,MATCH('DATA ENTRY'!U81,'Sub Ref'!C$15:C$23,0)),"")</f>
        <v/>
      </c>
      <c r="R81" s="13" t="str">
        <f>LEDGER!AL81</f>
        <v/>
      </c>
      <c r="S81" s="13" t="str">
        <f>LEDGER!AM81</f>
        <v/>
      </c>
      <c r="T81" s="13" t="str">
        <f>LEDGER!AM81</f>
        <v/>
      </c>
      <c r="U81" s="13" t="str">
        <f>IFERROR(INDEX('Sub Ref'!K$15:K$23,MATCH('DATA ENTRY'!X81,'Sub Ref'!L$15:L$23,0)),"")</f>
        <v/>
      </c>
      <c r="V81" s="13" t="str">
        <f>LEDGER!AO81</f>
        <v/>
      </c>
      <c r="W81" s="13" t="str">
        <f>LEDGER!AP81</f>
        <v/>
      </c>
      <c r="X81" s="14">
        <f>IFERROR(ROUND('MARK LOOKUP'!BE81,2),"")</f>
        <v>0</v>
      </c>
    </row>
    <row r="82" spans="1:24" x14ac:dyDescent="0.25">
      <c r="A82" s="14" t="str">
        <f>LEDGER!A82</f>
        <v/>
      </c>
      <c r="B82" s="13" t="str">
        <f>'Sub Ref'!B$27</f>
        <v>0011</v>
      </c>
      <c r="C82" s="13" t="str">
        <f>LEDGER!W82</f>
        <v/>
      </c>
      <c r="D82" s="13" t="str">
        <f>LEDGER!X82</f>
        <v/>
      </c>
      <c r="E82" s="13" t="str">
        <f>'Sub Ref'!K$27</f>
        <v>0031</v>
      </c>
      <c r="F82" s="13" t="str">
        <f>LEDGER!Z82</f>
        <v/>
      </c>
      <c r="G82" s="13" t="str">
        <f>LEDGER!AA82</f>
        <v/>
      </c>
      <c r="H82" s="13" t="e">
        <f>INDEX('Sub Ref'!K$30:K$31,MATCH('DATA ENTRY'!L82,'Sub Ref'!L$30:L$31,0))</f>
        <v>#N/A</v>
      </c>
      <c r="I82" s="13" t="str">
        <f>LEDGER!AC82</f>
        <v/>
      </c>
      <c r="J82" s="13" t="str">
        <f>LEDGER!AD82</f>
        <v/>
      </c>
      <c r="K82" s="13" t="str">
        <f>IFERROR(INDEX('Sub Ref'!B$4:B$11,MATCH('DATA ENTRY'!O82,'Sub Ref'!C$4:C$11,0)),"")</f>
        <v/>
      </c>
      <c r="L82" s="13" t="str">
        <f>LEDGER!AF82</f>
        <v/>
      </c>
      <c r="M82" s="13" t="str">
        <f>LEDGER!AG82</f>
        <v/>
      </c>
      <c r="N82" s="13" t="str">
        <f>IFERROR(INDEX('Sub Ref'!K$4:K$11,MATCH('DATA ENTRY'!R82,'Sub Ref'!L$4:L$11,0)),"")</f>
        <v/>
      </c>
      <c r="O82" s="13" t="e">
        <f>LEDGER!AI82</f>
        <v>#N/A</v>
      </c>
      <c r="P82" s="13" t="str">
        <f>LEDGER!AJ82</f>
        <v/>
      </c>
      <c r="Q82" s="13" t="str">
        <f>IFERROR(INDEX('Sub Ref'!B$15:B$23,MATCH('DATA ENTRY'!U82,'Sub Ref'!C$15:C$23,0)),"")</f>
        <v/>
      </c>
      <c r="R82" s="13" t="str">
        <f>LEDGER!AL82</f>
        <v/>
      </c>
      <c r="S82" s="13" t="str">
        <f>LEDGER!AM82</f>
        <v/>
      </c>
      <c r="T82" s="13" t="str">
        <f>LEDGER!AM82</f>
        <v/>
      </c>
      <c r="U82" s="13" t="str">
        <f>IFERROR(INDEX('Sub Ref'!K$15:K$23,MATCH('DATA ENTRY'!X82,'Sub Ref'!L$15:L$23,0)),"")</f>
        <v/>
      </c>
      <c r="V82" s="13" t="str">
        <f>LEDGER!AO82</f>
        <v/>
      </c>
      <c r="W82" s="13" t="str">
        <f>LEDGER!AP82</f>
        <v/>
      </c>
      <c r="X82" s="14">
        <f>IFERROR(ROUND('MARK LOOKUP'!BE82,2),"")</f>
        <v>0</v>
      </c>
    </row>
    <row r="83" spans="1:24" x14ac:dyDescent="0.25">
      <c r="A83" s="14" t="e">
        <f>LEDGER!A83</f>
        <v>#REF!</v>
      </c>
      <c r="B83" s="13" t="str">
        <f>'Sub Ref'!B$27</f>
        <v>0011</v>
      </c>
      <c r="C83" s="13" t="e">
        <f>LEDGER!W83</f>
        <v>#REF!</v>
      </c>
      <c r="D83" s="13" t="e">
        <f>LEDGER!X83</f>
        <v>#REF!</v>
      </c>
      <c r="E83" s="13" t="str">
        <f>'Sub Ref'!K$27</f>
        <v>0031</v>
      </c>
      <c r="F83" s="13" t="e">
        <f>LEDGER!Z83</f>
        <v>#REF!</v>
      </c>
      <c r="G83" s="13" t="e">
        <f>LEDGER!AA83</f>
        <v>#REF!</v>
      </c>
      <c r="H83" s="13" t="e">
        <f>INDEX('Sub Ref'!K$30:K$31,MATCH('DATA ENTRY'!#REF!,'Sub Ref'!L$30:L$31,0))</f>
        <v>#REF!</v>
      </c>
      <c r="I83" s="13" t="e">
        <f>LEDGER!AC83</f>
        <v>#REF!</v>
      </c>
      <c r="J83" s="13" t="e">
        <f>LEDGER!AD83</f>
        <v>#REF!</v>
      </c>
      <c r="K83" s="13" t="str">
        <f>IFERROR(INDEX('Sub Ref'!B$4:B$11,MATCH('DATA ENTRY'!#REF!,'Sub Ref'!C$4:C$11,0)),"")</f>
        <v/>
      </c>
      <c r="L83" s="13" t="e">
        <f>LEDGER!AF83</f>
        <v>#REF!</v>
      </c>
      <c r="M83" s="13" t="e">
        <f>LEDGER!AG83</f>
        <v>#REF!</v>
      </c>
      <c r="N83" s="13" t="str">
        <f>IFERROR(INDEX('Sub Ref'!K$4:K$11,MATCH('DATA ENTRY'!#REF!,'Sub Ref'!L$4:L$11,0)),"")</f>
        <v/>
      </c>
      <c r="O83" s="13" t="e">
        <f>LEDGER!AI83</f>
        <v>#REF!</v>
      </c>
      <c r="P83" s="13" t="e">
        <f>LEDGER!AJ83</f>
        <v>#REF!</v>
      </c>
      <c r="Q83" s="13" t="str">
        <f>IFERROR(INDEX('Sub Ref'!B$15:B$23,MATCH('DATA ENTRY'!#REF!,'Sub Ref'!C$15:C$23,0)),"")</f>
        <v/>
      </c>
      <c r="R83" s="13" t="e">
        <f>LEDGER!AL83</f>
        <v>#REF!</v>
      </c>
      <c r="S83" s="13" t="e">
        <f>LEDGER!AM83</f>
        <v>#REF!</v>
      </c>
      <c r="T83" s="13" t="e">
        <f>LEDGER!AM83</f>
        <v>#REF!</v>
      </c>
      <c r="U83" s="13" t="str">
        <f>IFERROR(INDEX('Sub Ref'!K$15:K$23,MATCH('DATA ENTRY'!#REF!,'Sub Ref'!L$15:L$23,0)),"")</f>
        <v/>
      </c>
      <c r="V83" s="13" t="e">
        <f>LEDGER!AO83</f>
        <v>#REF!</v>
      </c>
      <c r="W83" s="13" t="e">
        <f>LEDGER!AP83</f>
        <v>#REF!</v>
      </c>
      <c r="X83" s="14">
        <f>IFERROR(ROUND('MARK LOOKUP'!BE83,2),"")</f>
        <v>0</v>
      </c>
    </row>
    <row r="84" spans="1:24" x14ac:dyDescent="0.25">
      <c r="A84" s="14" t="str">
        <f>LEDGER!A84</f>
        <v/>
      </c>
      <c r="B84" s="13" t="str">
        <f>'Sub Ref'!B$27</f>
        <v>0011</v>
      </c>
      <c r="C84" s="13" t="str">
        <f>LEDGER!W84</f>
        <v/>
      </c>
      <c r="D84" s="13" t="str">
        <f>LEDGER!X84</f>
        <v/>
      </c>
      <c r="E84" s="13" t="str">
        <f>'Sub Ref'!K$27</f>
        <v>0031</v>
      </c>
      <c r="F84" s="13" t="str">
        <f>LEDGER!Z84</f>
        <v/>
      </c>
      <c r="G84" s="13" t="str">
        <f>LEDGER!AA84</f>
        <v/>
      </c>
      <c r="H84" s="13" t="e">
        <f>INDEX('Sub Ref'!K$30:K$31,MATCH('DATA ENTRY'!L84,'Sub Ref'!L$30:L$31,0))</f>
        <v>#N/A</v>
      </c>
      <c r="I84" s="13" t="str">
        <f>LEDGER!AC84</f>
        <v/>
      </c>
      <c r="J84" s="13" t="str">
        <f>LEDGER!AD84</f>
        <v/>
      </c>
      <c r="K84" s="13" t="str">
        <f>IFERROR(INDEX('Sub Ref'!B$4:B$11,MATCH('DATA ENTRY'!O84,'Sub Ref'!C$4:C$11,0)),"")</f>
        <v/>
      </c>
      <c r="L84" s="13" t="str">
        <f>LEDGER!AF84</f>
        <v/>
      </c>
      <c r="M84" s="13" t="str">
        <f>LEDGER!AG84</f>
        <v/>
      </c>
      <c r="N84" s="13" t="str">
        <f>IFERROR(INDEX('Sub Ref'!K$4:K$11,MATCH('DATA ENTRY'!R84,'Sub Ref'!L$4:L$11,0)),"")</f>
        <v/>
      </c>
      <c r="O84" s="13" t="e">
        <f>LEDGER!AI84</f>
        <v>#N/A</v>
      </c>
      <c r="P84" s="13" t="e">
        <f>LEDGER!AJ84</f>
        <v>#N/A</v>
      </c>
      <c r="Q84" s="13" t="str">
        <f>IFERROR(INDEX('Sub Ref'!B$15:B$23,MATCH('DATA ENTRY'!U84,'Sub Ref'!C$15:C$23,0)),"")</f>
        <v/>
      </c>
      <c r="R84" s="13" t="e">
        <f>LEDGER!AL84</f>
        <v>#N/A</v>
      </c>
      <c r="S84" s="13" t="str">
        <f>LEDGER!AM84</f>
        <v/>
      </c>
      <c r="T84" s="13" t="str">
        <f>LEDGER!AM84</f>
        <v/>
      </c>
      <c r="U84" s="13" t="str">
        <f>IFERROR(INDEX('Sub Ref'!K$15:K$23,MATCH('DATA ENTRY'!X84,'Sub Ref'!L$15:L$23,0)),"")</f>
        <v/>
      </c>
      <c r="V84" s="13" t="e">
        <f>LEDGER!AO84</f>
        <v>#N/A</v>
      </c>
      <c r="W84" s="13" t="e">
        <f>LEDGER!AP84</f>
        <v>#N/A</v>
      </c>
      <c r="X84" s="14">
        <f>IFERROR(ROUND('MARK LOOKUP'!BE84,2),"")</f>
        <v>0</v>
      </c>
    </row>
    <row r="85" spans="1:24" x14ac:dyDescent="0.25">
      <c r="A85" s="14" t="str">
        <f>LEDGER!A85</f>
        <v/>
      </c>
      <c r="B85" s="13" t="str">
        <f>'Sub Ref'!B$27</f>
        <v>0011</v>
      </c>
      <c r="C85" s="13" t="str">
        <f>LEDGER!W85</f>
        <v/>
      </c>
      <c r="D85" s="13" t="str">
        <f>LEDGER!X85</f>
        <v/>
      </c>
      <c r="E85" s="13" t="str">
        <f>'Sub Ref'!K$27</f>
        <v>0031</v>
      </c>
      <c r="F85" s="13" t="str">
        <f>LEDGER!Z85</f>
        <v/>
      </c>
      <c r="G85" s="13" t="str">
        <f>LEDGER!AA85</f>
        <v/>
      </c>
      <c r="H85" s="13" t="e">
        <f>INDEX('Sub Ref'!K$30:K$31,MATCH('DATA ENTRY'!L85,'Sub Ref'!L$30:L$31,0))</f>
        <v>#N/A</v>
      </c>
      <c r="I85" s="13" t="str">
        <f>LEDGER!AC85</f>
        <v/>
      </c>
      <c r="J85" s="13" t="str">
        <f>LEDGER!AD85</f>
        <v/>
      </c>
      <c r="K85" s="13" t="str">
        <f>IFERROR(INDEX('Sub Ref'!B$4:B$11,MATCH('DATA ENTRY'!O85,'Sub Ref'!C$4:C$11,0)),"")</f>
        <v/>
      </c>
      <c r="L85" s="13" t="str">
        <f>LEDGER!AF85</f>
        <v/>
      </c>
      <c r="M85" s="13" t="str">
        <f>LEDGER!AG85</f>
        <v/>
      </c>
      <c r="N85" s="13" t="str">
        <f>IFERROR(INDEX('Sub Ref'!K$4:K$11,MATCH('DATA ENTRY'!R85,'Sub Ref'!L$4:L$11,0)),"")</f>
        <v/>
      </c>
      <c r="O85" s="13" t="str">
        <f>LEDGER!AI85</f>
        <v/>
      </c>
      <c r="P85" s="13" t="str">
        <f>LEDGER!AJ85</f>
        <v/>
      </c>
      <c r="Q85" s="13" t="str">
        <f>IFERROR(INDEX('Sub Ref'!B$15:B$23,MATCH('DATA ENTRY'!U85,'Sub Ref'!C$15:C$23,0)),"")</f>
        <v/>
      </c>
      <c r="R85" s="13" t="str">
        <f>LEDGER!AL85</f>
        <v/>
      </c>
      <c r="S85" s="13" t="str">
        <f>LEDGER!AM85</f>
        <v/>
      </c>
      <c r="T85" s="13" t="str">
        <f>LEDGER!AM85</f>
        <v/>
      </c>
      <c r="U85" s="13" t="str">
        <f>IFERROR(INDEX('Sub Ref'!K$15:K$23,MATCH('DATA ENTRY'!X85,'Sub Ref'!L$15:L$23,0)),"")</f>
        <v/>
      </c>
      <c r="V85" s="13" t="str">
        <f>LEDGER!AO85</f>
        <v/>
      </c>
      <c r="W85" s="13" t="str">
        <f>LEDGER!AP85</f>
        <v/>
      </c>
      <c r="X85" s="14">
        <f>IFERROR(ROUND('MARK LOOKUP'!BE85,2),"")</f>
        <v>0</v>
      </c>
    </row>
    <row r="86" spans="1:24" x14ac:dyDescent="0.25">
      <c r="A86" s="14" t="str">
        <f>LEDGER!A86</f>
        <v/>
      </c>
      <c r="B86" s="13" t="str">
        <f>'Sub Ref'!B$27</f>
        <v>0011</v>
      </c>
      <c r="C86" s="13" t="str">
        <f>LEDGER!W86</f>
        <v/>
      </c>
      <c r="D86" s="13" t="str">
        <f>LEDGER!X86</f>
        <v/>
      </c>
      <c r="E86" s="13" t="str">
        <f>'Sub Ref'!K$27</f>
        <v>0031</v>
      </c>
      <c r="F86" s="13" t="str">
        <f>LEDGER!Z86</f>
        <v/>
      </c>
      <c r="G86" s="13" t="str">
        <f>LEDGER!AA86</f>
        <v/>
      </c>
      <c r="H86" s="13" t="e">
        <f>INDEX('Sub Ref'!K$30:K$31,MATCH('DATA ENTRY'!L86,'Sub Ref'!L$30:L$31,0))</f>
        <v>#N/A</v>
      </c>
      <c r="I86" s="13" t="str">
        <f>LEDGER!AC86</f>
        <v/>
      </c>
      <c r="J86" s="13" t="str">
        <f>LEDGER!AD86</f>
        <v/>
      </c>
      <c r="K86" s="13" t="str">
        <f>IFERROR(INDEX('Sub Ref'!B$4:B$11,MATCH('DATA ENTRY'!O86,'Sub Ref'!C$4:C$11,0)),"")</f>
        <v/>
      </c>
      <c r="L86" s="13" t="str">
        <f>LEDGER!AF86</f>
        <v/>
      </c>
      <c r="M86" s="13" t="str">
        <f>LEDGER!AG86</f>
        <v/>
      </c>
      <c r="N86" s="13" t="str">
        <f>IFERROR(INDEX('Sub Ref'!K$4:K$11,MATCH('DATA ENTRY'!R86,'Sub Ref'!L$4:L$11,0)),"")</f>
        <v/>
      </c>
      <c r="O86" s="13" t="str">
        <f>LEDGER!AI86</f>
        <v/>
      </c>
      <c r="P86" s="13" t="str">
        <f>LEDGER!AJ86</f>
        <v/>
      </c>
      <c r="Q86" s="13" t="str">
        <f>IFERROR(INDEX('Sub Ref'!B$15:B$23,MATCH('DATA ENTRY'!U86,'Sub Ref'!C$15:C$23,0)),"")</f>
        <v/>
      </c>
      <c r="R86" s="13" t="str">
        <f>LEDGER!AL86</f>
        <v/>
      </c>
      <c r="S86" s="13" t="str">
        <f>LEDGER!AM86</f>
        <v/>
      </c>
      <c r="T86" s="13" t="str">
        <f>LEDGER!AM86</f>
        <v/>
      </c>
      <c r="U86" s="13" t="str">
        <f>IFERROR(INDEX('Sub Ref'!K$15:K$23,MATCH('DATA ENTRY'!X86,'Sub Ref'!L$15:L$23,0)),"")</f>
        <v/>
      </c>
      <c r="V86" s="13" t="str">
        <f>LEDGER!AO86</f>
        <v/>
      </c>
      <c r="W86" s="13" t="str">
        <f>LEDGER!AP86</f>
        <v/>
      </c>
      <c r="X86" s="14">
        <f>IFERROR(ROUND('MARK LOOKUP'!BE86,2),"")</f>
        <v>0</v>
      </c>
    </row>
    <row r="87" spans="1:24" x14ac:dyDescent="0.25">
      <c r="A87" s="14" t="str">
        <f>LEDGER!A87</f>
        <v/>
      </c>
      <c r="B87" s="13" t="str">
        <f>'Sub Ref'!B$27</f>
        <v>0011</v>
      </c>
      <c r="C87" s="13" t="str">
        <f>LEDGER!W87</f>
        <v/>
      </c>
      <c r="D87" s="13" t="str">
        <f>LEDGER!X87</f>
        <v/>
      </c>
      <c r="E87" s="13" t="str">
        <f>'Sub Ref'!K$27</f>
        <v>0031</v>
      </c>
      <c r="F87" s="13" t="str">
        <f>LEDGER!Z87</f>
        <v/>
      </c>
      <c r="G87" s="13" t="str">
        <f>LEDGER!AA87</f>
        <v/>
      </c>
      <c r="H87" s="13" t="e">
        <f>INDEX('Sub Ref'!K$30:K$31,MATCH('DATA ENTRY'!L87,'Sub Ref'!L$30:L$31,0))</f>
        <v>#N/A</v>
      </c>
      <c r="I87" s="13" t="str">
        <f>LEDGER!AC87</f>
        <v/>
      </c>
      <c r="J87" s="13" t="str">
        <f>LEDGER!AD87</f>
        <v/>
      </c>
      <c r="K87" s="13" t="str">
        <f>IFERROR(INDEX('Sub Ref'!B$4:B$11,MATCH('DATA ENTRY'!O87,'Sub Ref'!C$4:C$11,0)),"")</f>
        <v/>
      </c>
      <c r="L87" s="13" t="str">
        <f>LEDGER!AF87</f>
        <v/>
      </c>
      <c r="M87" s="13" t="str">
        <f>LEDGER!AG87</f>
        <v/>
      </c>
      <c r="N87" s="13" t="str">
        <f>IFERROR(INDEX('Sub Ref'!K$4:K$11,MATCH('DATA ENTRY'!R87,'Sub Ref'!L$4:L$11,0)),"")</f>
        <v/>
      </c>
      <c r="O87" s="13" t="str">
        <f>LEDGER!AI87</f>
        <v/>
      </c>
      <c r="P87" s="13" t="str">
        <f>LEDGER!AJ87</f>
        <v/>
      </c>
      <c r="Q87" s="13" t="str">
        <f>IFERROR(INDEX('Sub Ref'!B$15:B$23,MATCH('DATA ENTRY'!U87,'Sub Ref'!C$15:C$23,0)),"")</f>
        <v/>
      </c>
      <c r="R87" s="13" t="str">
        <f>LEDGER!AL87</f>
        <v/>
      </c>
      <c r="S87" s="13" t="str">
        <f>LEDGER!AM87</f>
        <v/>
      </c>
      <c r="T87" s="13" t="str">
        <f>LEDGER!AM87</f>
        <v/>
      </c>
      <c r="U87" s="13" t="str">
        <f>IFERROR(INDEX('Sub Ref'!K$15:K$23,MATCH('DATA ENTRY'!X87,'Sub Ref'!L$15:L$23,0)),"")</f>
        <v/>
      </c>
      <c r="V87" s="13" t="str">
        <f>LEDGER!AO87</f>
        <v/>
      </c>
      <c r="W87" s="13" t="str">
        <f>LEDGER!AP87</f>
        <v/>
      </c>
      <c r="X87" s="14">
        <f>IFERROR(ROUND('MARK LOOKUP'!BE87,2),"")</f>
        <v>0</v>
      </c>
    </row>
    <row r="88" spans="1:24" x14ac:dyDescent="0.25">
      <c r="A88" s="14" t="str">
        <f>LEDGER!A88</f>
        <v/>
      </c>
      <c r="B88" s="13" t="str">
        <f>'Sub Ref'!B$27</f>
        <v>0011</v>
      </c>
      <c r="C88" s="13" t="str">
        <f>LEDGER!W88</f>
        <v/>
      </c>
      <c r="D88" s="13" t="str">
        <f>LEDGER!X88</f>
        <v/>
      </c>
      <c r="E88" s="13" t="str">
        <f>'Sub Ref'!K$27</f>
        <v>0031</v>
      </c>
      <c r="F88" s="13" t="str">
        <f>LEDGER!Z88</f>
        <v/>
      </c>
      <c r="G88" s="13" t="str">
        <f>LEDGER!AA88</f>
        <v/>
      </c>
      <c r="H88" s="13" t="e">
        <f>INDEX('Sub Ref'!K$30:K$31,MATCH('DATA ENTRY'!L88,'Sub Ref'!L$30:L$31,0))</f>
        <v>#N/A</v>
      </c>
      <c r="I88" s="13" t="str">
        <f>LEDGER!AC88</f>
        <v/>
      </c>
      <c r="J88" s="13" t="str">
        <f>LEDGER!AD88</f>
        <v/>
      </c>
      <c r="K88" s="13" t="str">
        <f>IFERROR(INDEX('Sub Ref'!B$4:B$11,MATCH('DATA ENTRY'!O88,'Sub Ref'!C$4:C$11,0)),"")</f>
        <v/>
      </c>
      <c r="L88" s="13" t="str">
        <f>LEDGER!AF88</f>
        <v/>
      </c>
      <c r="M88" s="13" t="str">
        <f>LEDGER!AG88</f>
        <v/>
      </c>
      <c r="N88" s="13" t="str">
        <f>IFERROR(INDEX('Sub Ref'!K$4:K$11,MATCH('DATA ENTRY'!R88,'Sub Ref'!L$4:L$11,0)),"")</f>
        <v/>
      </c>
      <c r="O88" s="13" t="str">
        <f>LEDGER!AI88</f>
        <v/>
      </c>
      <c r="P88" s="13" t="str">
        <f>LEDGER!AJ88</f>
        <v/>
      </c>
      <c r="Q88" s="13" t="str">
        <f>IFERROR(INDEX('Sub Ref'!B$15:B$23,MATCH('DATA ENTRY'!U88,'Sub Ref'!C$15:C$23,0)),"")</f>
        <v/>
      </c>
      <c r="R88" s="13" t="str">
        <f>LEDGER!AL88</f>
        <v/>
      </c>
      <c r="S88" s="13" t="str">
        <f>LEDGER!AM88</f>
        <v/>
      </c>
      <c r="T88" s="13" t="str">
        <f>LEDGER!AM88</f>
        <v/>
      </c>
      <c r="U88" s="13" t="str">
        <f>IFERROR(INDEX('Sub Ref'!K$15:K$23,MATCH('DATA ENTRY'!X88,'Sub Ref'!L$15:L$23,0)),"")</f>
        <v/>
      </c>
      <c r="V88" s="13" t="str">
        <f>LEDGER!AO88</f>
        <v/>
      </c>
      <c r="W88" s="13" t="str">
        <f>LEDGER!AP88</f>
        <v/>
      </c>
      <c r="X88" s="14">
        <f>IFERROR(ROUND('MARK LOOKUP'!BE88,2),"")</f>
        <v>0</v>
      </c>
    </row>
    <row r="89" spans="1:24" x14ac:dyDescent="0.25">
      <c r="A89" s="14" t="str">
        <f>LEDGER!A89</f>
        <v/>
      </c>
      <c r="B89" s="13" t="str">
        <f>'Sub Ref'!B$27</f>
        <v>0011</v>
      </c>
      <c r="C89" s="13" t="str">
        <f>LEDGER!W89</f>
        <v/>
      </c>
      <c r="D89" s="13" t="str">
        <f>LEDGER!X89</f>
        <v/>
      </c>
      <c r="E89" s="13" t="str">
        <f>'Sub Ref'!K$27</f>
        <v>0031</v>
      </c>
      <c r="F89" s="13" t="str">
        <f>LEDGER!Z89</f>
        <v/>
      </c>
      <c r="G89" s="13" t="str">
        <f>LEDGER!AA89</f>
        <v/>
      </c>
      <c r="H89" s="13" t="e">
        <f>INDEX('Sub Ref'!K$30:K$31,MATCH('DATA ENTRY'!L89,'Sub Ref'!L$30:L$31,0))</f>
        <v>#N/A</v>
      </c>
      <c r="I89" s="13" t="str">
        <f>LEDGER!AC89</f>
        <v/>
      </c>
      <c r="J89" s="13" t="str">
        <f>LEDGER!AD89</f>
        <v/>
      </c>
      <c r="K89" s="13" t="str">
        <f>IFERROR(INDEX('Sub Ref'!B$4:B$11,MATCH('DATA ENTRY'!O89,'Sub Ref'!C$4:C$11,0)),"")</f>
        <v/>
      </c>
      <c r="L89" s="13" t="str">
        <f>LEDGER!AF89</f>
        <v/>
      </c>
      <c r="M89" s="13" t="str">
        <f>LEDGER!AG89</f>
        <v/>
      </c>
      <c r="N89" s="13" t="str">
        <f>IFERROR(INDEX('Sub Ref'!K$4:K$11,MATCH('DATA ENTRY'!R89,'Sub Ref'!L$4:L$11,0)),"")</f>
        <v/>
      </c>
      <c r="O89" s="13" t="str">
        <f>LEDGER!AI89</f>
        <v/>
      </c>
      <c r="P89" s="13" t="str">
        <f>LEDGER!AJ89</f>
        <v/>
      </c>
      <c r="Q89" s="13" t="str">
        <f>IFERROR(INDEX('Sub Ref'!B$15:B$23,MATCH('DATA ENTRY'!U89,'Sub Ref'!C$15:C$23,0)),"")</f>
        <v/>
      </c>
      <c r="R89" s="13" t="str">
        <f>LEDGER!AL89</f>
        <v/>
      </c>
      <c r="S89" s="13" t="str">
        <f>LEDGER!AM89</f>
        <v/>
      </c>
      <c r="T89" s="13" t="str">
        <f>LEDGER!AM89</f>
        <v/>
      </c>
      <c r="U89" s="13" t="str">
        <f>IFERROR(INDEX('Sub Ref'!K$15:K$23,MATCH('DATA ENTRY'!X89,'Sub Ref'!L$15:L$23,0)),"")</f>
        <v/>
      </c>
      <c r="V89" s="13" t="str">
        <f>LEDGER!AO89</f>
        <v/>
      </c>
      <c r="W89" s="13" t="str">
        <f>LEDGER!AP89</f>
        <v/>
      </c>
      <c r="X89" s="14">
        <f>IFERROR(ROUND('MARK LOOKUP'!BE89,2),"")</f>
        <v>0</v>
      </c>
    </row>
    <row r="90" spans="1:24" x14ac:dyDescent="0.25">
      <c r="A90" s="14" t="str">
        <f>LEDGER!A90</f>
        <v/>
      </c>
      <c r="B90" s="13" t="str">
        <f>'Sub Ref'!B$27</f>
        <v>0011</v>
      </c>
      <c r="C90" s="13" t="str">
        <f>LEDGER!W90</f>
        <v/>
      </c>
      <c r="D90" s="13" t="str">
        <f>LEDGER!X90</f>
        <v/>
      </c>
      <c r="E90" s="13" t="str">
        <f>'Sub Ref'!K$27</f>
        <v>0031</v>
      </c>
      <c r="F90" s="13" t="str">
        <f>LEDGER!Z90</f>
        <v/>
      </c>
      <c r="G90" s="13" t="str">
        <f>LEDGER!AA90</f>
        <v/>
      </c>
      <c r="H90" s="13" t="e">
        <f>INDEX('Sub Ref'!K$30:K$31,MATCH('DATA ENTRY'!L90,'Sub Ref'!L$30:L$31,0))</f>
        <v>#N/A</v>
      </c>
      <c r="I90" s="13" t="str">
        <f>LEDGER!AC90</f>
        <v/>
      </c>
      <c r="J90" s="13" t="str">
        <f>LEDGER!AD90</f>
        <v/>
      </c>
      <c r="K90" s="13" t="str">
        <f>IFERROR(INDEX('Sub Ref'!B$4:B$11,MATCH('DATA ENTRY'!O90,'Sub Ref'!C$4:C$11,0)),"")</f>
        <v/>
      </c>
      <c r="L90" s="13" t="str">
        <f>LEDGER!AF90</f>
        <v/>
      </c>
      <c r="M90" s="13" t="str">
        <f>LEDGER!AG90</f>
        <v/>
      </c>
      <c r="N90" s="13" t="str">
        <f>IFERROR(INDEX('Sub Ref'!K$4:K$11,MATCH('DATA ENTRY'!R90,'Sub Ref'!L$4:L$11,0)),"")</f>
        <v/>
      </c>
      <c r="O90" s="13" t="str">
        <f>LEDGER!AI90</f>
        <v/>
      </c>
      <c r="P90" s="13" t="str">
        <f>LEDGER!AJ90</f>
        <v/>
      </c>
      <c r="Q90" s="13" t="str">
        <f>IFERROR(INDEX('Sub Ref'!B$15:B$23,MATCH('DATA ENTRY'!U90,'Sub Ref'!C$15:C$23,0)),"")</f>
        <v/>
      </c>
      <c r="R90" s="13" t="str">
        <f>LEDGER!AL90</f>
        <v/>
      </c>
      <c r="S90" s="13" t="str">
        <f>LEDGER!AM90</f>
        <v/>
      </c>
      <c r="T90" s="13" t="str">
        <f>LEDGER!AM90</f>
        <v/>
      </c>
      <c r="U90" s="13" t="str">
        <f>IFERROR(INDEX('Sub Ref'!K$15:K$23,MATCH('DATA ENTRY'!X90,'Sub Ref'!L$15:L$23,0)),"")</f>
        <v/>
      </c>
      <c r="V90" s="13" t="str">
        <f>LEDGER!AO90</f>
        <v/>
      </c>
      <c r="W90" s="13" t="str">
        <f>LEDGER!AP90</f>
        <v/>
      </c>
      <c r="X90" s="14">
        <f>IFERROR(ROUND('MARK LOOKUP'!BE90,2),"")</f>
        <v>0</v>
      </c>
    </row>
    <row r="91" spans="1:24" x14ac:dyDescent="0.25">
      <c r="A91" s="14" t="str">
        <f>LEDGER!A91</f>
        <v/>
      </c>
      <c r="B91" s="13" t="str">
        <f>'Sub Ref'!B$27</f>
        <v>0011</v>
      </c>
      <c r="C91" s="13" t="str">
        <f>LEDGER!W91</f>
        <v/>
      </c>
      <c r="D91" s="13" t="str">
        <f>LEDGER!X91</f>
        <v/>
      </c>
      <c r="E91" s="13" t="str">
        <f>'Sub Ref'!K$27</f>
        <v>0031</v>
      </c>
      <c r="F91" s="13" t="str">
        <f>LEDGER!Z91</f>
        <v/>
      </c>
      <c r="G91" s="13" t="str">
        <f>LEDGER!AA91</f>
        <v/>
      </c>
      <c r="H91" s="13" t="e">
        <f>INDEX('Sub Ref'!K$30:K$31,MATCH('DATA ENTRY'!L91,'Sub Ref'!L$30:L$31,0))</f>
        <v>#N/A</v>
      </c>
      <c r="I91" s="13" t="str">
        <f>LEDGER!AC91</f>
        <v/>
      </c>
      <c r="J91" s="13" t="str">
        <f>LEDGER!AD91</f>
        <v/>
      </c>
      <c r="K91" s="13" t="str">
        <f>IFERROR(INDEX('Sub Ref'!B$4:B$11,MATCH('DATA ENTRY'!O91,'Sub Ref'!C$4:C$11,0)),"")</f>
        <v/>
      </c>
      <c r="L91" s="13" t="str">
        <f>LEDGER!AF91</f>
        <v/>
      </c>
      <c r="M91" s="13" t="str">
        <f>LEDGER!AG91</f>
        <v/>
      </c>
      <c r="N91" s="13" t="str">
        <f>IFERROR(INDEX('Sub Ref'!K$4:K$11,MATCH('DATA ENTRY'!R91,'Sub Ref'!L$4:L$11,0)),"")</f>
        <v/>
      </c>
      <c r="O91" s="13" t="str">
        <f>LEDGER!AI91</f>
        <v/>
      </c>
      <c r="P91" s="13" t="str">
        <f>LEDGER!AJ91</f>
        <v/>
      </c>
      <c r="Q91" s="13" t="str">
        <f>IFERROR(INDEX('Sub Ref'!B$15:B$23,MATCH('DATA ENTRY'!U91,'Sub Ref'!C$15:C$23,0)),"")</f>
        <v/>
      </c>
      <c r="R91" s="13" t="str">
        <f>LEDGER!AL91</f>
        <v/>
      </c>
      <c r="S91" s="13" t="str">
        <f>LEDGER!AM91</f>
        <v/>
      </c>
      <c r="T91" s="13" t="str">
        <f>LEDGER!AM91</f>
        <v/>
      </c>
      <c r="U91" s="13" t="str">
        <f>IFERROR(INDEX('Sub Ref'!K$15:K$23,MATCH('DATA ENTRY'!X91,'Sub Ref'!L$15:L$23,0)),"")</f>
        <v/>
      </c>
      <c r="V91" s="13" t="str">
        <f>LEDGER!AO91</f>
        <v/>
      </c>
      <c r="W91" s="13" t="str">
        <f>LEDGER!AP91</f>
        <v/>
      </c>
      <c r="X91" s="14">
        <f>IFERROR(ROUND('MARK LOOKUP'!BE91,2),"")</f>
        <v>0</v>
      </c>
    </row>
    <row r="92" spans="1:24" x14ac:dyDescent="0.25">
      <c r="A92" s="14" t="str">
        <f>LEDGER!A92</f>
        <v/>
      </c>
      <c r="B92" s="13" t="str">
        <f>'Sub Ref'!B$27</f>
        <v>0011</v>
      </c>
      <c r="C92" s="13" t="str">
        <f>LEDGER!W92</f>
        <v/>
      </c>
      <c r="D92" s="13" t="str">
        <f>LEDGER!X92</f>
        <v/>
      </c>
      <c r="E92" s="13" t="str">
        <f>'Sub Ref'!K$27</f>
        <v>0031</v>
      </c>
      <c r="F92" s="13" t="str">
        <f>LEDGER!Z92</f>
        <v/>
      </c>
      <c r="G92" s="13" t="str">
        <f>LEDGER!AA92</f>
        <v/>
      </c>
      <c r="H92" s="13" t="e">
        <f>INDEX('Sub Ref'!K$30:K$31,MATCH('DATA ENTRY'!L92,'Sub Ref'!L$30:L$31,0))</f>
        <v>#N/A</v>
      </c>
      <c r="I92" s="13" t="str">
        <f>LEDGER!AC92</f>
        <v/>
      </c>
      <c r="J92" s="13" t="str">
        <f>LEDGER!AD92</f>
        <v/>
      </c>
      <c r="K92" s="13" t="str">
        <f>IFERROR(INDEX('Sub Ref'!B$4:B$11,MATCH('DATA ENTRY'!O92,'Sub Ref'!C$4:C$11,0)),"")</f>
        <v/>
      </c>
      <c r="L92" s="13" t="str">
        <f>LEDGER!AF92</f>
        <v/>
      </c>
      <c r="M92" s="13" t="str">
        <f>LEDGER!AG92</f>
        <v/>
      </c>
      <c r="N92" s="13" t="str">
        <f>IFERROR(INDEX('Sub Ref'!K$4:K$11,MATCH('DATA ENTRY'!R92,'Sub Ref'!L$4:L$11,0)),"")</f>
        <v/>
      </c>
      <c r="O92" s="13" t="str">
        <f>LEDGER!AI92</f>
        <v/>
      </c>
      <c r="P92" s="13" t="str">
        <f>LEDGER!AJ92</f>
        <v/>
      </c>
      <c r="Q92" s="13" t="str">
        <f>IFERROR(INDEX('Sub Ref'!B$15:B$23,MATCH('DATA ENTRY'!U92,'Sub Ref'!C$15:C$23,0)),"")</f>
        <v/>
      </c>
      <c r="R92" s="13" t="str">
        <f>LEDGER!AL92</f>
        <v/>
      </c>
      <c r="S92" s="13" t="str">
        <f>LEDGER!AM92</f>
        <v/>
      </c>
      <c r="T92" s="13" t="str">
        <f>LEDGER!AM92</f>
        <v/>
      </c>
      <c r="U92" s="13" t="str">
        <f>IFERROR(INDEX('Sub Ref'!K$15:K$23,MATCH('DATA ENTRY'!X92,'Sub Ref'!L$15:L$23,0)),"")</f>
        <v/>
      </c>
      <c r="V92" s="13" t="str">
        <f>LEDGER!AO92</f>
        <v/>
      </c>
      <c r="W92" s="13" t="str">
        <f>LEDGER!AP92</f>
        <v/>
      </c>
      <c r="X92" s="14">
        <f>IFERROR(ROUND('MARK LOOKUP'!BE92,2),"")</f>
        <v>0</v>
      </c>
    </row>
    <row r="93" spans="1:24" x14ac:dyDescent="0.25">
      <c r="A93" s="14" t="str">
        <f>LEDGER!A93</f>
        <v/>
      </c>
      <c r="B93" s="13" t="str">
        <f>'Sub Ref'!B$27</f>
        <v>0011</v>
      </c>
      <c r="C93" s="13" t="str">
        <f>LEDGER!W93</f>
        <v/>
      </c>
      <c r="D93" s="13" t="str">
        <f>LEDGER!X93</f>
        <v/>
      </c>
      <c r="E93" s="13" t="str">
        <f>'Sub Ref'!K$27</f>
        <v>0031</v>
      </c>
      <c r="F93" s="13" t="str">
        <f>LEDGER!Z93</f>
        <v/>
      </c>
      <c r="G93" s="13" t="str">
        <f>LEDGER!AA93</f>
        <v/>
      </c>
      <c r="H93" s="13" t="e">
        <f>INDEX('Sub Ref'!K$30:K$31,MATCH('DATA ENTRY'!L93,'Sub Ref'!L$30:L$31,0))</f>
        <v>#N/A</v>
      </c>
      <c r="I93" s="13" t="str">
        <f>LEDGER!AC93</f>
        <v/>
      </c>
      <c r="J93" s="13" t="str">
        <f>LEDGER!AD93</f>
        <v/>
      </c>
      <c r="K93" s="13" t="str">
        <f>IFERROR(INDEX('Sub Ref'!B$4:B$11,MATCH('DATA ENTRY'!O93,'Sub Ref'!C$4:C$11,0)),"")</f>
        <v/>
      </c>
      <c r="L93" s="13" t="str">
        <f>LEDGER!AF93</f>
        <v/>
      </c>
      <c r="M93" s="13" t="str">
        <f>LEDGER!AG93</f>
        <v/>
      </c>
      <c r="N93" s="13" t="str">
        <f>IFERROR(INDEX('Sub Ref'!K$4:K$11,MATCH('DATA ENTRY'!R93,'Sub Ref'!L$4:L$11,0)),"")</f>
        <v/>
      </c>
      <c r="O93" s="13" t="str">
        <f>LEDGER!AI93</f>
        <v/>
      </c>
      <c r="P93" s="13" t="str">
        <f>LEDGER!AJ93</f>
        <v/>
      </c>
      <c r="Q93" s="13" t="str">
        <f>IFERROR(INDEX('Sub Ref'!B$15:B$23,MATCH('DATA ENTRY'!U93,'Sub Ref'!C$15:C$23,0)),"")</f>
        <v/>
      </c>
      <c r="R93" s="13" t="str">
        <f>LEDGER!AL93</f>
        <v/>
      </c>
      <c r="S93" s="13" t="str">
        <f>LEDGER!AM93</f>
        <v/>
      </c>
      <c r="T93" s="13" t="str">
        <f>LEDGER!AM93</f>
        <v/>
      </c>
      <c r="U93" s="13" t="str">
        <f>IFERROR(INDEX('Sub Ref'!K$15:K$23,MATCH('DATA ENTRY'!X93,'Sub Ref'!L$15:L$23,0)),"")</f>
        <v/>
      </c>
      <c r="V93" s="13" t="str">
        <f>LEDGER!AO93</f>
        <v/>
      </c>
      <c r="W93" s="13" t="str">
        <f>LEDGER!AP93</f>
        <v/>
      </c>
      <c r="X93" s="14">
        <f>IFERROR(ROUND('MARK LOOKUP'!BE93,2),"")</f>
        <v>0</v>
      </c>
    </row>
    <row r="94" spans="1:24" x14ac:dyDescent="0.25">
      <c r="A94" s="14" t="str">
        <f>LEDGER!A94</f>
        <v/>
      </c>
      <c r="B94" s="13" t="str">
        <f>'Sub Ref'!B$27</f>
        <v>0011</v>
      </c>
      <c r="C94" s="13" t="str">
        <f>LEDGER!W94</f>
        <v/>
      </c>
      <c r="D94" s="13" t="str">
        <f>LEDGER!X94</f>
        <v/>
      </c>
      <c r="E94" s="13" t="str">
        <f>'Sub Ref'!K$27</f>
        <v>0031</v>
      </c>
      <c r="F94" s="13" t="str">
        <f>LEDGER!Z94</f>
        <v/>
      </c>
      <c r="G94" s="13" t="str">
        <f>LEDGER!AA94</f>
        <v/>
      </c>
      <c r="H94" s="13" t="e">
        <f>INDEX('Sub Ref'!K$30:K$31,MATCH('DATA ENTRY'!L94,'Sub Ref'!L$30:L$31,0))</f>
        <v>#N/A</v>
      </c>
      <c r="I94" s="13" t="str">
        <f>LEDGER!AC94</f>
        <v/>
      </c>
      <c r="J94" s="13" t="str">
        <f>LEDGER!AD94</f>
        <v/>
      </c>
      <c r="K94" s="13" t="str">
        <f>IFERROR(INDEX('Sub Ref'!B$4:B$11,MATCH('DATA ENTRY'!O94,'Sub Ref'!C$4:C$11,0)),"")</f>
        <v/>
      </c>
      <c r="L94" s="13" t="str">
        <f>LEDGER!AF94</f>
        <v/>
      </c>
      <c r="M94" s="13" t="str">
        <f>LEDGER!AG94</f>
        <v/>
      </c>
      <c r="N94" s="13" t="str">
        <f>IFERROR(INDEX('Sub Ref'!K$4:K$11,MATCH('DATA ENTRY'!R94,'Sub Ref'!L$4:L$11,0)),"")</f>
        <v/>
      </c>
      <c r="O94" s="13" t="str">
        <f>LEDGER!AI94</f>
        <v/>
      </c>
      <c r="P94" s="13" t="str">
        <f>LEDGER!AJ94</f>
        <v/>
      </c>
      <c r="Q94" s="13" t="str">
        <f>IFERROR(INDEX('Sub Ref'!B$15:B$23,MATCH('DATA ENTRY'!U94,'Sub Ref'!C$15:C$23,0)),"")</f>
        <v/>
      </c>
      <c r="R94" s="13" t="str">
        <f>LEDGER!AL94</f>
        <v/>
      </c>
      <c r="S94" s="13" t="str">
        <f>LEDGER!AM94</f>
        <v/>
      </c>
      <c r="T94" s="13" t="str">
        <f>LEDGER!AM94</f>
        <v/>
      </c>
      <c r="U94" s="13" t="str">
        <f>IFERROR(INDEX('Sub Ref'!K$15:K$23,MATCH('DATA ENTRY'!X94,'Sub Ref'!L$15:L$23,0)),"")</f>
        <v/>
      </c>
      <c r="V94" s="13" t="str">
        <f>LEDGER!AO94</f>
        <v/>
      </c>
      <c r="W94" s="13" t="str">
        <f>LEDGER!AP94</f>
        <v/>
      </c>
      <c r="X94" s="14">
        <f>IFERROR(ROUND('MARK LOOKUP'!BE94,2),"")</f>
        <v>0</v>
      </c>
    </row>
    <row r="95" spans="1:24" x14ac:dyDescent="0.25">
      <c r="A95" s="14" t="str">
        <f>LEDGER!A95</f>
        <v/>
      </c>
      <c r="B95" s="13" t="str">
        <f>'Sub Ref'!B$27</f>
        <v>0011</v>
      </c>
      <c r="C95" s="13" t="str">
        <f>LEDGER!W95</f>
        <v/>
      </c>
      <c r="D95" s="13" t="str">
        <f>LEDGER!X95</f>
        <v/>
      </c>
      <c r="E95" s="13" t="str">
        <f>'Sub Ref'!K$27</f>
        <v>0031</v>
      </c>
      <c r="F95" s="13" t="str">
        <f>LEDGER!Z95</f>
        <v/>
      </c>
      <c r="G95" s="13" t="str">
        <f>LEDGER!AA95</f>
        <v/>
      </c>
      <c r="H95" s="13" t="e">
        <f>INDEX('Sub Ref'!K$30:K$31,MATCH('DATA ENTRY'!L95,'Sub Ref'!L$30:L$31,0))</f>
        <v>#N/A</v>
      </c>
      <c r="I95" s="13" t="str">
        <f>LEDGER!AC95</f>
        <v/>
      </c>
      <c r="J95" s="13" t="str">
        <f>LEDGER!AD95</f>
        <v/>
      </c>
      <c r="K95" s="13" t="str">
        <f>IFERROR(INDEX('Sub Ref'!B$4:B$11,MATCH('DATA ENTRY'!O95,'Sub Ref'!C$4:C$11,0)),"")</f>
        <v/>
      </c>
      <c r="L95" s="13" t="str">
        <f>LEDGER!AF95</f>
        <v/>
      </c>
      <c r="M95" s="13" t="str">
        <f>LEDGER!AG95</f>
        <v/>
      </c>
      <c r="N95" s="13" t="str">
        <f>IFERROR(INDEX('Sub Ref'!K$4:K$11,MATCH('DATA ENTRY'!R95,'Sub Ref'!L$4:L$11,0)),"")</f>
        <v/>
      </c>
      <c r="O95" s="13" t="str">
        <f>LEDGER!AI95</f>
        <v/>
      </c>
      <c r="P95" s="13" t="str">
        <f>LEDGER!AJ95</f>
        <v/>
      </c>
      <c r="Q95" s="13" t="str">
        <f>IFERROR(INDEX('Sub Ref'!B$15:B$23,MATCH('DATA ENTRY'!U95,'Sub Ref'!C$15:C$23,0)),"")</f>
        <v/>
      </c>
      <c r="R95" s="13" t="str">
        <f>LEDGER!AL95</f>
        <v/>
      </c>
      <c r="S95" s="13" t="str">
        <f>LEDGER!AM95</f>
        <v/>
      </c>
      <c r="T95" s="13" t="str">
        <f>LEDGER!AM95</f>
        <v/>
      </c>
      <c r="U95" s="13" t="str">
        <f>IFERROR(INDEX('Sub Ref'!K$15:K$23,MATCH('DATA ENTRY'!X95,'Sub Ref'!L$15:L$23,0)),"")</f>
        <v/>
      </c>
      <c r="V95" s="13" t="str">
        <f>LEDGER!AO95</f>
        <v/>
      </c>
      <c r="W95" s="13" t="str">
        <f>LEDGER!AP95</f>
        <v/>
      </c>
      <c r="X95" s="14">
        <f>IFERROR(ROUND('MARK LOOKUP'!BE95,2),"")</f>
        <v>0</v>
      </c>
    </row>
    <row r="96" spans="1:24" x14ac:dyDescent="0.25">
      <c r="A96" s="14" t="str">
        <f>LEDGER!A96</f>
        <v/>
      </c>
      <c r="B96" s="13" t="str">
        <f>'Sub Ref'!B$27</f>
        <v>0011</v>
      </c>
      <c r="C96" s="13" t="str">
        <f>LEDGER!W96</f>
        <v/>
      </c>
      <c r="D96" s="13" t="str">
        <f>LEDGER!X96</f>
        <v/>
      </c>
      <c r="E96" s="13" t="str">
        <f>'Sub Ref'!K$27</f>
        <v>0031</v>
      </c>
      <c r="F96" s="13" t="str">
        <f>LEDGER!Z96</f>
        <v/>
      </c>
      <c r="G96" s="13" t="str">
        <f>LEDGER!AA96</f>
        <v/>
      </c>
      <c r="H96" s="13" t="e">
        <f>INDEX('Sub Ref'!K$30:K$31,MATCH('DATA ENTRY'!L96,'Sub Ref'!L$30:L$31,0))</f>
        <v>#N/A</v>
      </c>
      <c r="I96" s="13" t="str">
        <f>LEDGER!AC96</f>
        <v/>
      </c>
      <c r="J96" s="13" t="str">
        <f>LEDGER!AD96</f>
        <v/>
      </c>
      <c r="K96" s="13" t="str">
        <f>IFERROR(INDEX('Sub Ref'!B$4:B$11,MATCH('DATA ENTRY'!O96,'Sub Ref'!C$4:C$11,0)),"")</f>
        <v/>
      </c>
      <c r="L96" s="13" t="str">
        <f>LEDGER!AF96</f>
        <v/>
      </c>
      <c r="M96" s="13" t="str">
        <f>LEDGER!AG96</f>
        <v/>
      </c>
      <c r="N96" s="13" t="str">
        <f>IFERROR(INDEX('Sub Ref'!K$4:K$11,MATCH('DATA ENTRY'!R96,'Sub Ref'!L$4:L$11,0)),"")</f>
        <v/>
      </c>
      <c r="O96" s="13" t="str">
        <f>LEDGER!AI96</f>
        <v/>
      </c>
      <c r="P96" s="13" t="str">
        <f>LEDGER!AJ96</f>
        <v/>
      </c>
      <c r="Q96" s="13" t="str">
        <f>IFERROR(INDEX('Sub Ref'!B$15:B$23,MATCH('DATA ENTRY'!U96,'Sub Ref'!C$15:C$23,0)),"")</f>
        <v/>
      </c>
      <c r="R96" s="13" t="str">
        <f>LEDGER!AL96</f>
        <v/>
      </c>
      <c r="S96" s="13" t="str">
        <f>LEDGER!AM96</f>
        <v/>
      </c>
      <c r="T96" s="13" t="str">
        <f>LEDGER!AM96</f>
        <v/>
      </c>
      <c r="U96" s="13" t="str">
        <f>IFERROR(INDEX('Sub Ref'!K$15:K$23,MATCH('DATA ENTRY'!X96,'Sub Ref'!L$15:L$23,0)),"")</f>
        <v/>
      </c>
      <c r="V96" s="13" t="str">
        <f>LEDGER!AO96</f>
        <v/>
      </c>
      <c r="W96" s="13" t="str">
        <f>LEDGER!AP96</f>
        <v/>
      </c>
      <c r="X96" s="14">
        <f>IFERROR(ROUND('MARK LOOKUP'!BE96,2),"")</f>
        <v>0</v>
      </c>
    </row>
    <row r="97" spans="1:24" x14ac:dyDescent="0.25">
      <c r="A97" s="14" t="e">
        <f>LEDGER!A97</f>
        <v>#REF!</v>
      </c>
      <c r="B97" s="13" t="str">
        <f>'Sub Ref'!B$27</f>
        <v>0011</v>
      </c>
      <c r="C97" s="13" t="e">
        <f>LEDGER!W97</f>
        <v>#REF!</v>
      </c>
      <c r="D97" s="13" t="e">
        <f>LEDGER!X97</f>
        <v>#REF!</v>
      </c>
      <c r="E97" s="13" t="str">
        <f>'Sub Ref'!K$27</f>
        <v>0031</v>
      </c>
      <c r="F97" s="13" t="e">
        <f>LEDGER!Z97</f>
        <v>#REF!</v>
      </c>
      <c r="G97" s="13" t="e">
        <f>LEDGER!AA97</f>
        <v>#REF!</v>
      </c>
      <c r="H97" s="13" t="e">
        <f>INDEX('Sub Ref'!K$30:K$31,MATCH('DATA ENTRY'!#REF!,'Sub Ref'!L$30:L$31,0))</f>
        <v>#REF!</v>
      </c>
      <c r="I97" s="13" t="e">
        <f>LEDGER!AC97</f>
        <v>#REF!</v>
      </c>
      <c r="J97" s="13" t="e">
        <f>LEDGER!AD97</f>
        <v>#REF!</v>
      </c>
      <c r="K97" s="13" t="str">
        <f>IFERROR(INDEX('Sub Ref'!B$4:B$11,MATCH('DATA ENTRY'!#REF!,'Sub Ref'!C$4:C$11,0)),"")</f>
        <v/>
      </c>
      <c r="L97" s="13" t="e">
        <f>LEDGER!AF97</f>
        <v>#REF!</v>
      </c>
      <c r="M97" s="13" t="e">
        <f>LEDGER!AG97</f>
        <v>#REF!</v>
      </c>
      <c r="N97" s="13" t="str">
        <f>IFERROR(INDEX('Sub Ref'!K$4:K$11,MATCH('DATA ENTRY'!#REF!,'Sub Ref'!L$4:L$11,0)),"")</f>
        <v/>
      </c>
      <c r="O97" s="13" t="e">
        <f>LEDGER!AI97</f>
        <v>#REF!</v>
      </c>
      <c r="P97" s="13" t="e">
        <f>LEDGER!AJ97</f>
        <v>#REF!</v>
      </c>
      <c r="Q97" s="13" t="str">
        <f>IFERROR(INDEX('Sub Ref'!B$15:B$23,MATCH('DATA ENTRY'!#REF!,'Sub Ref'!C$15:C$23,0)),"")</f>
        <v/>
      </c>
      <c r="R97" s="13" t="e">
        <f>LEDGER!AL97</f>
        <v>#REF!</v>
      </c>
      <c r="S97" s="13" t="e">
        <f>LEDGER!AM97</f>
        <v>#REF!</v>
      </c>
      <c r="T97" s="13" t="e">
        <f>LEDGER!AM97</f>
        <v>#REF!</v>
      </c>
      <c r="U97" s="13" t="str">
        <f>IFERROR(INDEX('Sub Ref'!K$15:K$23,MATCH('DATA ENTRY'!#REF!,'Sub Ref'!L$15:L$23,0)),"")</f>
        <v/>
      </c>
      <c r="V97" s="13" t="e">
        <f>LEDGER!AO97</f>
        <v>#REF!</v>
      </c>
      <c r="W97" s="13" t="e">
        <f>LEDGER!AP97</f>
        <v>#REF!</v>
      </c>
      <c r="X97" s="14">
        <f>IFERROR(ROUND('MARK LOOKUP'!BE97,2),"")</f>
        <v>0</v>
      </c>
    </row>
    <row r="98" spans="1:24" x14ac:dyDescent="0.25">
      <c r="A98" s="14" t="str">
        <f>LEDGER!A98</f>
        <v/>
      </c>
      <c r="B98" s="13" t="str">
        <f>'Sub Ref'!B$27</f>
        <v>0011</v>
      </c>
      <c r="C98" s="13" t="str">
        <f>LEDGER!W98</f>
        <v/>
      </c>
      <c r="D98" s="13" t="str">
        <f>LEDGER!X98</f>
        <v/>
      </c>
      <c r="E98" s="13" t="str">
        <f>'Sub Ref'!K$27</f>
        <v>0031</v>
      </c>
      <c r="F98" s="13" t="str">
        <f>LEDGER!Z98</f>
        <v/>
      </c>
      <c r="G98" s="13" t="str">
        <f>LEDGER!AA98</f>
        <v/>
      </c>
      <c r="H98" s="13" t="e">
        <f>INDEX('Sub Ref'!K$30:K$31,MATCH('DATA ENTRY'!L98,'Sub Ref'!L$30:L$31,0))</f>
        <v>#N/A</v>
      </c>
      <c r="I98" s="13" t="str">
        <f>LEDGER!AC98</f>
        <v/>
      </c>
      <c r="J98" s="13" t="str">
        <f>LEDGER!AD98</f>
        <v/>
      </c>
      <c r="K98" s="13" t="str">
        <f>IFERROR(INDEX('Sub Ref'!B$4:B$11,MATCH('DATA ENTRY'!O98,'Sub Ref'!C$4:C$11,0)),"")</f>
        <v/>
      </c>
      <c r="L98" s="13" t="str">
        <f>LEDGER!AF98</f>
        <v/>
      </c>
      <c r="M98" s="13" t="str">
        <f>LEDGER!AG98</f>
        <v/>
      </c>
      <c r="N98" s="13" t="str">
        <f>IFERROR(INDEX('Sub Ref'!K$4:K$11,MATCH('DATA ENTRY'!R98,'Sub Ref'!L$4:L$11,0)),"")</f>
        <v/>
      </c>
      <c r="O98" s="13" t="str">
        <f>LEDGER!AI98</f>
        <v/>
      </c>
      <c r="P98" s="13" t="str">
        <f>LEDGER!AJ98</f>
        <v/>
      </c>
      <c r="Q98" s="13" t="str">
        <f>IFERROR(INDEX('Sub Ref'!B$15:B$23,MATCH('DATA ENTRY'!U98,'Sub Ref'!C$15:C$23,0)),"")</f>
        <v/>
      </c>
      <c r="R98" s="13" t="str">
        <f>LEDGER!AL98</f>
        <v/>
      </c>
      <c r="S98" s="13" t="str">
        <f>LEDGER!AM98</f>
        <v/>
      </c>
      <c r="T98" s="13" t="str">
        <f>LEDGER!AM98</f>
        <v/>
      </c>
      <c r="U98" s="13" t="str">
        <f>IFERROR(INDEX('Sub Ref'!K$15:K$23,MATCH('DATA ENTRY'!X98,'Sub Ref'!L$15:L$23,0)),"")</f>
        <v/>
      </c>
      <c r="V98" s="13" t="str">
        <f>LEDGER!AO98</f>
        <v/>
      </c>
      <c r="W98" s="13" t="str">
        <f>LEDGER!AP98</f>
        <v/>
      </c>
      <c r="X98" s="14">
        <f>IFERROR(ROUND('MARK LOOKUP'!BE98,2),"")</f>
        <v>0</v>
      </c>
    </row>
    <row r="99" spans="1:24" x14ac:dyDescent="0.25">
      <c r="A99" s="14" t="str">
        <f>LEDGER!A99</f>
        <v/>
      </c>
      <c r="B99" s="13" t="str">
        <f>'Sub Ref'!B$27</f>
        <v>0011</v>
      </c>
      <c r="C99" s="13" t="str">
        <f>LEDGER!W99</f>
        <v/>
      </c>
      <c r="D99" s="13" t="str">
        <f>LEDGER!X99</f>
        <v/>
      </c>
      <c r="E99" s="13" t="str">
        <f>'Sub Ref'!K$27</f>
        <v>0031</v>
      </c>
      <c r="F99" s="13" t="str">
        <f>LEDGER!Z99</f>
        <v/>
      </c>
      <c r="G99" s="13" t="str">
        <f>LEDGER!AA99</f>
        <v/>
      </c>
      <c r="H99" s="13" t="e">
        <f>INDEX('Sub Ref'!K$30:K$31,MATCH('DATA ENTRY'!L99,'Sub Ref'!L$30:L$31,0))</f>
        <v>#N/A</v>
      </c>
      <c r="I99" s="13" t="str">
        <f>LEDGER!AC99</f>
        <v/>
      </c>
      <c r="J99" s="13" t="str">
        <f>LEDGER!AD99</f>
        <v/>
      </c>
      <c r="K99" s="13" t="str">
        <f>IFERROR(INDEX('Sub Ref'!B$4:B$11,MATCH('DATA ENTRY'!O99,'Sub Ref'!C$4:C$11,0)),"")</f>
        <v/>
      </c>
      <c r="L99" s="13" t="str">
        <f>LEDGER!AF99</f>
        <v/>
      </c>
      <c r="M99" s="13" t="str">
        <f>LEDGER!AG99</f>
        <v/>
      </c>
      <c r="N99" s="13" t="str">
        <f>IFERROR(INDEX('Sub Ref'!K$4:K$11,MATCH('DATA ENTRY'!R99,'Sub Ref'!L$4:L$11,0)),"")</f>
        <v/>
      </c>
      <c r="O99" s="13" t="str">
        <f>LEDGER!AI99</f>
        <v/>
      </c>
      <c r="P99" s="13" t="str">
        <f>LEDGER!AJ99</f>
        <v/>
      </c>
      <c r="Q99" s="13" t="str">
        <f>IFERROR(INDEX('Sub Ref'!B$15:B$23,MATCH('DATA ENTRY'!U99,'Sub Ref'!C$15:C$23,0)),"")</f>
        <v/>
      </c>
      <c r="R99" s="13" t="str">
        <f>LEDGER!AL99</f>
        <v/>
      </c>
      <c r="S99" s="13" t="str">
        <f>LEDGER!AM99</f>
        <v/>
      </c>
      <c r="T99" s="13" t="str">
        <f>LEDGER!AM99</f>
        <v/>
      </c>
      <c r="U99" s="13" t="str">
        <f>IFERROR(INDEX('Sub Ref'!K$15:K$23,MATCH('DATA ENTRY'!X99,'Sub Ref'!L$15:L$23,0)),"")</f>
        <v/>
      </c>
      <c r="V99" s="13" t="str">
        <f>LEDGER!AO99</f>
        <v/>
      </c>
      <c r="W99" s="13" t="str">
        <f>LEDGER!AP99</f>
        <v/>
      </c>
      <c r="X99" s="14">
        <f>IFERROR(ROUND('MARK LOOKUP'!BE99,2),"")</f>
        <v>0</v>
      </c>
    </row>
    <row r="100" spans="1:24" x14ac:dyDescent="0.25">
      <c r="A100" s="14" t="e">
        <f>LEDGER!A100</f>
        <v>#REF!</v>
      </c>
      <c r="B100" s="13" t="str">
        <f>'Sub Ref'!B$27</f>
        <v>0011</v>
      </c>
      <c r="C100" s="13" t="e">
        <f>LEDGER!W100</f>
        <v>#REF!</v>
      </c>
      <c r="D100" s="13" t="e">
        <f>LEDGER!X100</f>
        <v>#REF!</v>
      </c>
      <c r="E100" s="13" t="str">
        <f>'Sub Ref'!K$27</f>
        <v>0031</v>
      </c>
      <c r="F100" s="13" t="e">
        <f>LEDGER!Z100</f>
        <v>#REF!</v>
      </c>
      <c r="G100" s="13" t="e">
        <f>LEDGER!AA100</f>
        <v>#REF!</v>
      </c>
      <c r="H100" s="13" t="e">
        <f>INDEX('Sub Ref'!K$30:K$31,MATCH('DATA ENTRY'!#REF!,'Sub Ref'!L$30:L$31,0))</f>
        <v>#REF!</v>
      </c>
      <c r="I100" s="13" t="e">
        <f>LEDGER!AC100</f>
        <v>#REF!</v>
      </c>
      <c r="J100" s="13" t="e">
        <f>LEDGER!AD100</f>
        <v>#REF!</v>
      </c>
      <c r="K100" s="13" t="str">
        <f>IFERROR(INDEX('Sub Ref'!B$4:B$11,MATCH('DATA ENTRY'!#REF!,'Sub Ref'!C$4:C$11,0)),"")</f>
        <v/>
      </c>
      <c r="L100" s="13" t="e">
        <f>LEDGER!AF100</f>
        <v>#REF!</v>
      </c>
      <c r="M100" s="13" t="e">
        <f>LEDGER!AG100</f>
        <v>#REF!</v>
      </c>
      <c r="N100" s="13" t="str">
        <f>IFERROR(INDEX('Sub Ref'!K$4:K$11,MATCH('DATA ENTRY'!#REF!,'Sub Ref'!L$4:L$11,0)),"")</f>
        <v/>
      </c>
      <c r="O100" s="13" t="e">
        <f>LEDGER!AI100</f>
        <v>#REF!</v>
      </c>
      <c r="P100" s="13" t="e">
        <f>LEDGER!AJ100</f>
        <v>#REF!</v>
      </c>
      <c r="Q100" s="13" t="str">
        <f>IFERROR(INDEX('Sub Ref'!B$15:B$23,MATCH('DATA ENTRY'!#REF!,'Sub Ref'!C$15:C$23,0)),"")</f>
        <v/>
      </c>
      <c r="R100" s="13" t="e">
        <f>LEDGER!AL100</f>
        <v>#REF!</v>
      </c>
      <c r="S100" s="13" t="e">
        <f>LEDGER!AM100</f>
        <v>#REF!</v>
      </c>
      <c r="T100" s="13" t="e">
        <f>LEDGER!AM100</f>
        <v>#REF!</v>
      </c>
      <c r="U100" s="13" t="str">
        <f>IFERROR(INDEX('Sub Ref'!K$15:K$23,MATCH('DATA ENTRY'!#REF!,'Sub Ref'!L$15:L$23,0)),"")</f>
        <v/>
      </c>
      <c r="V100" s="13" t="e">
        <f>LEDGER!AO100</f>
        <v>#REF!</v>
      </c>
      <c r="W100" s="13" t="e">
        <f>LEDGER!AP100</f>
        <v>#REF!</v>
      </c>
      <c r="X100" s="14">
        <f>IFERROR(ROUND('MARK LOOKUP'!BE100,2),"")</f>
        <v>0</v>
      </c>
    </row>
    <row r="101" spans="1:24" x14ac:dyDescent="0.25">
      <c r="B101" s="13" t="str">
        <f>'Sub Ref'!B$27</f>
        <v>0011</v>
      </c>
      <c r="D101" s="13" t="str">
        <f>LEDGER!X101</f>
        <v/>
      </c>
      <c r="E101" s="13" t="str">
        <f>'Sub Ref'!K$27</f>
        <v>0031</v>
      </c>
      <c r="M101" s="13" t="str">
        <f>LEDGER!AG101</f>
        <v/>
      </c>
      <c r="R101" s="13" t="str">
        <f>LEDGER!AL101</f>
        <v/>
      </c>
      <c r="S101" s="13" t="str">
        <f>LEDGER!AM101</f>
        <v/>
      </c>
      <c r="W101" s="13" t="str">
        <f>LEDGER!AP101</f>
        <v/>
      </c>
    </row>
    <row r="102" spans="1:24" x14ac:dyDescent="0.25">
      <c r="B102" s="13" t="str">
        <f>'Sub Ref'!B$27</f>
        <v>0011</v>
      </c>
      <c r="D102" s="13" t="str">
        <f>LEDGER!X102</f>
        <v/>
      </c>
      <c r="E102" s="13" t="str">
        <f>'Sub Ref'!K$27</f>
        <v>0031</v>
      </c>
      <c r="M102" s="13" t="str">
        <f>LEDGER!AG102</f>
        <v/>
      </c>
      <c r="R102" s="13" t="str">
        <f>LEDGER!AL102</f>
        <v/>
      </c>
      <c r="S102" s="13" t="str">
        <f>LEDGER!AM102</f>
        <v/>
      </c>
      <c r="W102" s="13" t="str">
        <f>LEDGER!AP102</f>
        <v/>
      </c>
    </row>
    <row r="103" spans="1:24" x14ac:dyDescent="0.25">
      <c r="B103" s="13" t="str">
        <f>'Sub Ref'!B$27</f>
        <v>0011</v>
      </c>
      <c r="D103" s="13" t="str">
        <f>LEDGER!X103</f>
        <v/>
      </c>
      <c r="E103" s="13" t="str">
        <f>'Sub Ref'!K$27</f>
        <v>0031</v>
      </c>
      <c r="M103" s="13" t="str">
        <f>LEDGER!AG103</f>
        <v/>
      </c>
      <c r="R103" s="13" t="str">
        <f>LEDGER!AL103</f>
        <v/>
      </c>
      <c r="S103" s="13" t="str">
        <f>LEDGER!AM103</f>
        <v/>
      </c>
      <c r="W103" s="13" t="str">
        <f>LEDGER!AP103</f>
        <v/>
      </c>
    </row>
    <row r="104" spans="1:24" x14ac:dyDescent="0.25">
      <c r="B104" s="13" t="str">
        <f>'Sub Ref'!B$27</f>
        <v>0011</v>
      </c>
      <c r="D104" s="13" t="str">
        <f>LEDGER!X104</f>
        <v/>
      </c>
      <c r="E104" s="13" t="str">
        <f>'Sub Ref'!K$27</f>
        <v>0031</v>
      </c>
      <c r="M104" s="13" t="str">
        <f>LEDGER!AG104</f>
        <v/>
      </c>
      <c r="R104" s="13" t="str">
        <f>LEDGER!AL104</f>
        <v/>
      </c>
      <c r="S104" s="13" t="str">
        <f>LEDGER!AM104</f>
        <v/>
      </c>
      <c r="W104" s="13" t="str">
        <f>LEDGER!AP104</f>
        <v/>
      </c>
    </row>
    <row r="105" spans="1:24" x14ac:dyDescent="0.25">
      <c r="B105" s="13" t="str">
        <f>'Sub Ref'!B$27</f>
        <v>0011</v>
      </c>
      <c r="D105" s="13" t="str">
        <f>LEDGER!X105</f>
        <v/>
      </c>
      <c r="E105" s="13" t="str">
        <f>'Sub Ref'!K$27</f>
        <v>0031</v>
      </c>
      <c r="M105" s="13" t="str">
        <f>LEDGER!AG105</f>
        <v/>
      </c>
      <c r="R105" s="13" t="str">
        <f>LEDGER!AL105</f>
        <v/>
      </c>
      <c r="S105" s="13" t="str">
        <f>LEDGER!AM105</f>
        <v/>
      </c>
      <c r="W105" s="13" t="str">
        <f>LEDGER!AP105</f>
        <v/>
      </c>
    </row>
    <row r="106" spans="1:24" x14ac:dyDescent="0.25">
      <c r="B106" s="13" t="str">
        <f>'Sub Ref'!B$27</f>
        <v>0011</v>
      </c>
      <c r="D106" s="13" t="str">
        <f>LEDGER!X106</f>
        <v/>
      </c>
      <c r="E106" s="13" t="str">
        <f>'Sub Ref'!K$27</f>
        <v>0031</v>
      </c>
      <c r="M106" s="13" t="str">
        <f>LEDGER!AG106</f>
        <v/>
      </c>
      <c r="R106" s="13" t="str">
        <f>LEDGER!AL106</f>
        <v/>
      </c>
      <c r="S106" s="13" t="str">
        <f>LEDGER!AM106</f>
        <v/>
      </c>
      <c r="W106" s="13" t="str">
        <f>LEDGER!AP106</f>
        <v/>
      </c>
    </row>
    <row r="107" spans="1:24" x14ac:dyDescent="0.25">
      <c r="B107" s="13" t="str">
        <f>'Sub Ref'!B$27</f>
        <v>0011</v>
      </c>
      <c r="D107" s="13" t="str">
        <f>LEDGER!X107</f>
        <v/>
      </c>
      <c r="E107" s="13" t="str">
        <f>'Sub Ref'!K$27</f>
        <v>0031</v>
      </c>
      <c r="M107" s="13" t="str">
        <f>LEDGER!AG107</f>
        <v/>
      </c>
      <c r="R107" s="13" t="str">
        <f>LEDGER!AL107</f>
        <v/>
      </c>
      <c r="S107" s="13" t="str">
        <f>LEDGER!AM107</f>
        <v/>
      </c>
      <c r="W107" s="13" t="str">
        <f>LEDGER!AP107</f>
        <v/>
      </c>
    </row>
    <row r="108" spans="1:24" x14ac:dyDescent="0.25">
      <c r="B108" s="13" t="str">
        <f>'Sub Ref'!B$27</f>
        <v>0011</v>
      </c>
      <c r="D108" s="13" t="str">
        <f>LEDGER!X108</f>
        <v/>
      </c>
      <c r="E108" s="13" t="str">
        <f>'Sub Ref'!K$27</f>
        <v>0031</v>
      </c>
      <c r="M108" s="13" t="str">
        <f>LEDGER!AG108</f>
        <v/>
      </c>
      <c r="R108" s="13" t="str">
        <f>LEDGER!AL108</f>
        <v/>
      </c>
      <c r="S108" s="13" t="str">
        <f>LEDGER!AM108</f>
        <v/>
      </c>
      <c r="W108" s="13" t="str">
        <f>LEDGER!AP108</f>
        <v/>
      </c>
    </row>
    <row r="109" spans="1:24" x14ac:dyDescent="0.25">
      <c r="B109" s="13" t="str">
        <f>'Sub Ref'!B$27</f>
        <v>0011</v>
      </c>
      <c r="D109" s="13" t="str">
        <f>LEDGER!X109</f>
        <v/>
      </c>
      <c r="E109" s="13" t="str">
        <f>'Sub Ref'!K$27</f>
        <v>0031</v>
      </c>
      <c r="M109" s="13" t="str">
        <f>LEDGER!AG109</f>
        <v/>
      </c>
      <c r="R109" s="13" t="str">
        <f>LEDGER!AL109</f>
        <v/>
      </c>
      <c r="S109" s="13" t="str">
        <f>LEDGER!AM109</f>
        <v/>
      </c>
      <c r="W109" s="13" t="str">
        <f>LEDGER!AP109</f>
        <v/>
      </c>
    </row>
    <row r="110" spans="1:24" x14ac:dyDescent="0.25">
      <c r="B110" s="13" t="str">
        <f>'Sub Ref'!B$27</f>
        <v>0011</v>
      </c>
      <c r="D110" s="13" t="str">
        <f>LEDGER!X110</f>
        <v/>
      </c>
      <c r="E110" s="13" t="str">
        <f>'Sub Ref'!K$27</f>
        <v>0031</v>
      </c>
      <c r="M110" s="13" t="str">
        <f>LEDGER!AG110</f>
        <v/>
      </c>
      <c r="R110" s="13" t="str">
        <f>LEDGER!AL110</f>
        <v/>
      </c>
      <c r="S110" s="13" t="str">
        <f>LEDGER!AM110</f>
        <v/>
      </c>
      <c r="W110" s="13" t="str">
        <f>LEDGER!AP110</f>
        <v/>
      </c>
    </row>
    <row r="111" spans="1:24" x14ac:dyDescent="0.25">
      <c r="B111" s="13" t="str">
        <f>'Sub Ref'!B$27</f>
        <v>0011</v>
      </c>
      <c r="D111" s="13" t="str">
        <f>LEDGER!X111</f>
        <v/>
      </c>
      <c r="E111" s="13" t="str">
        <f>'Sub Ref'!K$27</f>
        <v>0031</v>
      </c>
      <c r="M111" s="13" t="str">
        <f>LEDGER!AG111</f>
        <v/>
      </c>
      <c r="R111" s="13" t="str">
        <f>LEDGER!AL111</f>
        <v/>
      </c>
      <c r="S111" s="13" t="str">
        <f>LEDGER!AM111</f>
        <v/>
      </c>
      <c r="W111" s="13" t="str">
        <f>LEDGER!AP111</f>
        <v/>
      </c>
    </row>
    <row r="112" spans="1:24" x14ac:dyDescent="0.25">
      <c r="B112" s="13" t="str">
        <f>'Sub Ref'!B$27</f>
        <v>0011</v>
      </c>
      <c r="D112" s="13" t="str">
        <f>LEDGER!X112</f>
        <v/>
      </c>
      <c r="E112" s="13" t="str">
        <f>'Sub Ref'!K$27</f>
        <v>0031</v>
      </c>
      <c r="M112" s="13" t="str">
        <f>LEDGER!AG112</f>
        <v/>
      </c>
      <c r="R112" s="13" t="e">
        <f>LEDGER!AL112</f>
        <v>#N/A</v>
      </c>
      <c r="S112" s="13" t="str">
        <f>LEDGER!AM112</f>
        <v/>
      </c>
      <c r="W112" s="13" t="e">
        <f>LEDGER!AP112</f>
        <v>#N/A</v>
      </c>
    </row>
    <row r="113" spans="2:23" x14ac:dyDescent="0.25">
      <c r="B113" s="13" t="str">
        <f>'Sub Ref'!B$27</f>
        <v>0011</v>
      </c>
      <c r="D113" s="13" t="str">
        <f>LEDGER!X113</f>
        <v/>
      </c>
      <c r="E113" s="13" t="str">
        <f>'Sub Ref'!K$27</f>
        <v>0031</v>
      </c>
      <c r="M113" s="13" t="str">
        <f>LEDGER!AG113</f>
        <v/>
      </c>
      <c r="R113" s="13" t="str">
        <f>LEDGER!AL113</f>
        <v/>
      </c>
      <c r="S113" s="13" t="str">
        <f>LEDGER!AM113</f>
        <v/>
      </c>
      <c r="W113" s="13" t="str">
        <f>LEDGER!AP113</f>
        <v/>
      </c>
    </row>
    <row r="114" spans="2:23" x14ac:dyDescent="0.25">
      <c r="B114" s="13" t="str">
        <f>'Sub Ref'!B$27</f>
        <v>0011</v>
      </c>
      <c r="D114" s="13" t="str">
        <f>LEDGER!X114</f>
        <v/>
      </c>
      <c r="E114" s="13" t="str">
        <f>'Sub Ref'!K$27</f>
        <v>0031</v>
      </c>
      <c r="M114" s="13" t="str">
        <f>LEDGER!AG114</f>
        <v/>
      </c>
      <c r="R114" s="13" t="str">
        <f>LEDGER!AL114</f>
        <v/>
      </c>
      <c r="S114" s="13" t="str">
        <f>LEDGER!AM114</f>
        <v/>
      </c>
      <c r="W114" s="13" t="str">
        <f>LEDGER!AP114</f>
        <v/>
      </c>
    </row>
    <row r="115" spans="2:23" x14ac:dyDescent="0.25">
      <c r="B115" s="13" t="str">
        <f>'Sub Ref'!B$27</f>
        <v>0011</v>
      </c>
      <c r="D115" s="13" t="str">
        <f>LEDGER!X115</f>
        <v/>
      </c>
      <c r="E115" s="13" t="str">
        <f>'Sub Ref'!K$27</f>
        <v>0031</v>
      </c>
      <c r="M115" s="13" t="str">
        <f>LEDGER!AG115</f>
        <v/>
      </c>
      <c r="R115" s="13" t="str">
        <f>LEDGER!AL115</f>
        <v/>
      </c>
      <c r="S115" s="13" t="str">
        <f>LEDGER!AM115</f>
        <v/>
      </c>
      <c r="W115" s="13" t="str">
        <f>LEDGER!AP115</f>
        <v/>
      </c>
    </row>
    <row r="116" spans="2:23" x14ac:dyDescent="0.25">
      <c r="B116" s="13" t="str">
        <f>'Sub Ref'!B$27</f>
        <v>0011</v>
      </c>
      <c r="D116" s="13" t="str">
        <f>LEDGER!X116</f>
        <v/>
      </c>
      <c r="E116" s="13" t="str">
        <f>'Sub Ref'!K$27</f>
        <v>0031</v>
      </c>
      <c r="M116" s="13" t="str">
        <f>LEDGER!AG116</f>
        <v/>
      </c>
      <c r="R116" s="13" t="str">
        <f>LEDGER!AL116</f>
        <v/>
      </c>
      <c r="S116" s="13" t="str">
        <f>LEDGER!AM116</f>
        <v/>
      </c>
      <c r="W116" s="13" t="str">
        <f>LEDGER!AP116</f>
        <v/>
      </c>
    </row>
    <row r="117" spans="2:23" x14ac:dyDescent="0.25">
      <c r="B117" s="13" t="str">
        <f>'Sub Ref'!B$27</f>
        <v>0011</v>
      </c>
      <c r="D117" s="13" t="str">
        <f>LEDGER!X117</f>
        <v/>
      </c>
      <c r="E117" s="13" t="str">
        <f>'Sub Ref'!K$27</f>
        <v>0031</v>
      </c>
      <c r="M117" s="13" t="str">
        <f>LEDGER!AG117</f>
        <v/>
      </c>
      <c r="R117" s="13" t="str">
        <f>LEDGER!AL117</f>
        <v/>
      </c>
      <c r="S117" s="13" t="str">
        <f>LEDGER!AM117</f>
        <v/>
      </c>
      <c r="W117" s="13" t="str">
        <f>LEDGER!AP117</f>
        <v/>
      </c>
    </row>
    <row r="118" spans="2:23" x14ac:dyDescent="0.25">
      <c r="B118" s="13" t="str">
        <f>'Sub Ref'!B$27</f>
        <v>0011</v>
      </c>
      <c r="D118" s="13" t="str">
        <f>LEDGER!X118</f>
        <v/>
      </c>
      <c r="E118" s="13" t="str">
        <f>'Sub Ref'!K$27</f>
        <v>0031</v>
      </c>
      <c r="M118" s="13" t="str">
        <f>LEDGER!AG118</f>
        <v/>
      </c>
      <c r="R118" s="13" t="str">
        <f>LEDGER!AL118</f>
        <v/>
      </c>
      <c r="S118" s="13" t="str">
        <f>LEDGER!AM118</f>
        <v/>
      </c>
      <c r="W118" s="13" t="str">
        <f>LEDGER!AP118</f>
        <v/>
      </c>
    </row>
    <row r="119" spans="2:23" x14ac:dyDescent="0.25">
      <c r="B119" s="13" t="str">
        <f>'Sub Ref'!B$27</f>
        <v>0011</v>
      </c>
      <c r="D119" s="13" t="str">
        <f>LEDGER!X119</f>
        <v/>
      </c>
      <c r="E119" s="13" t="str">
        <f>'Sub Ref'!K$27</f>
        <v>0031</v>
      </c>
      <c r="M119" s="13" t="str">
        <f>LEDGER!AG119</f>
        <v/>
      </c>
      <c r="R119" s="13" t="str">
        <f>LEDGER!AL119</f>
        <v/>
      </c>
      <c r="S119" s="13" t="str">
        <f>LEDGER!AM119</f>
        <v/>
      </c>
      <c r="W119" s="13" t="str">
        <f>LEDGER!AP119</f>
        <v/>
      </c>
    </row>
    <row r="120" spans="2:23" x14ac:dyDescent="0.25">
      <c r="B120" s="13" t="str">
        <f>'Sub Ref'!B$27</f>
        <v>0011</v>
      </c>
      <c r="D120" s="13" t="str">
        <f>LEDGER!X120</f>
        <v/>
      </c>
      <c r="E120" s="13" t="str">
        <f>'Sub Ref'!K$27</f>
        <v>0031</v>
      </c>
      <c r="M120" s="13" t="str">
        <f>LEDGER!AG120</f>
        <v/>
      </c>
      <c r="R120" s="13" t="str">
        <f>LEDGER!AL120</f>
        <v/>
      </c>
      <c r="S120" s="13" t="str">
        <f>LEDGER!AM120</f>
        <v/>
      </c>
      <c r="W120" s="13" t="str">
        <f>LEDGER!AP120</f>
        <v/>
      </c>
    </row>
    <row r="121" spans="2:23" x14ac:dyDescent="0.25">
      <c r="B121" s="13" t="str">
        <f>'Sub Ref'!B$27</f>
        <v>0011</v>
      </c>
      <c r="D121" s="13" t="str">
        <f>LEDGER!X121</f>
        <v/>
      </c>
      <c r="E121" s="13" t="str">
        <f>'Sub Ref'!K$27</f>
        <v>0031</v>
      </c>
      <c r="M121" s="13" t="str">
        <f>LEDGER!AG121</f>
        <v/>
      </c>
      <c r="R121" s="13" t="str">
        <f>LEDGER!AL121</f>
        <v/>
      </c>
      <c r="S121" s="13" t="str">
        <f>LEDGER!AM121</f>
        <v/>
      </c>
      <c r="W121" s="13" t="str">
        <f>LEDGER!AP121</f>
        <v/>
      </c>
    </row>
  </sheetData>
  <sortState xmlns:xlrd2="http://schemas.microsoft.com/office/spreadsheetml/2017/richdata2" ref="AA2:AV75">
    <sortCondition ref="AA2:AA75" customList="Smallest to Largest,0,1,2,3"/>
  </sortState>
  <pageMargins left="0.25" right="0.25" top="0" bottom="0" header="0.3" footer="0.3"/>
  <pageSetup paperSize="9" scale="75"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BL501"/>
  <sheetViews>
    <sheetView workbookViewId="0">
      <pane ySplit="1" topLeftCell="A2" activePane="bottomLeft" state="frozen"/>
      <selection pane="bottomLeft" activeCell="AQ42" sqref="AQ42"/>
    </sheetView>
  </sheetViews>
  <sheetFormatPr defaultRowHeight="15" x14ac:dyDescent="0.25"/>
  <cols>
    <col min="1" max="1" width="9.5703125" customWidth="1"/>
    <col min="2" max="4" width="4.42578125" customWidth="1"/>
    <col min="5" max="5" width="4" customWidth="1"/>
    <col min="6" max="6" width="4.42578125" customWidth="1"/>
    <col min="7" max="7" width="3.5703125" customWidth="1"/>
    <col min="8" max="8" width="4.42578125" customWidth="1"/>
    <col min="9" max="9" width="4" customWidth="1"/>
    <col min="10" max="10" width="4.42578125" customWidth="1"/>
    <col min="11" max="13" width="3.5703125" customWidth="1"/>
    <col min="14" max="14" width="3.42578125" customWidth="1"/>
    <col min="15" max="15" width="3.5703125" customWidth="1"/>
    <col min="16" max="16" width="3.42578125" customWidth="1"/>
    <col min="17" max="17" width="4.140625" customWidth="1"/>
    <col min="18" max="27" width="4.42578125" customWidth="1"/>
    <col min="28" max="28" width="3.42578125" customWidth="1"/>
    <col min="29" max="30" width="4.42578125" customWidth="1"/>
    <col min="31" max="31" width="3.5703125" customWidth="1"/>
    <col min="32" max="32" width="4" customWidth="1"/>
    <col min="33" max="34" width="4.5703125" customWidth="1"/>
    <col min="35" max="35" width="4.85546875" customWidth="1"/>
    <col min="36" max="36" width="4.42578125" customWidth="1"/>
    <col min="37" max="37" width="4.5703125" customWidth="1"/>
    <col min="38" max="38" width="4.85546875" customWidth="1"/>
    <col min="39" max="39" width="4.5703125" customWidth="1"/>
    <col min="40" max="40" width="5.42578125" customWidth="1"/>
    <col min="41" max="41" width="4.42578125" customWidth="1"/>
    <col min="42" max="42" width="5.42578125" customWidth="1"/>
    <col min="43" max="43" width="5.85546875" customWidth="1"/>
    <col min="44" max="50" width="5.42578125" customWidth="1"/>
    <col min="51" max="52" width="4.5703125" customWidth="1"/>
    <col min="53" max="53" width="4.85546875" customWidth="1"/>
    <col min="54" max="55" width="4.42578125" customWidth="1"/>
    <col min="56" max="56" width="4.5703125" customWidth="1"/>
    <col min="57" max="58" width="3.85546875" customWidth="1"/>
    <col min="59" max="59" width="4.140625" customWidth="1"/>
    <col min="60" max="60" width="4.5703125" customWidth="1"/>
    <col min="61" max="62" width="4.42578125" customWidth="1"/>
    <col min="63" max="63" width="3.5703125" customWidth="1"/>
    <col min="64" max="64" width="3.85546875" customWidth="1"/>
  </cols>
  <sheetData>
    <row r="1" spans="1:64" s="15" customFormat="1" x14ac:dyDescent="0.25">
      <c r="A1" s="25" t="s">
        <v>36</v>
      </c>
      <c r="B1" s="74" t="s">
        <v>146</v>
      </c>
      <c r="C1" s="74" t="s">
        <v>147</v>
      </c>
      <c r="D1" s="74" t="s">
        <v>152</v>
      </c>
      <c r="E1" s="75" t="s">
        <v>148</v>
      </c>
      <c r="F1" s="75" t="s">
        <v>149</v>
      </c>
      <c r="G1" s="75" t="s">
        <v>153</v>
      </c>
      <c r="H1" s="76" t="s">
        <v>150</v>
      </c>
      <c r="I1" s="76" t="s">
        <v>151</v>
      </c>
      <c r="J1" s="76" t="s">
        <v>154</v>
      </c>
      <c r="K1" s="77" t="s">
        <v>11</v>
      </c>
      <c r="L1" s="77" t="s">
        <v>12</v>
      </c>
      <c r="M1" s="77" t="s">
        <v>13</v>
      </c>
      <c r="N1" s="78" t="s">
        <v>14</v>
      </c>
      <c r="O1" s="78" t="s">
        <v>15</v>
      </c>
      <c r="P1" s="78" t="s">
        <v>16</v>
      </c>
      <c r="Q1" s="79" t="s">
        <v>17</v>
      </c>
      <c r="R1" s="79" t="s">
        <v>18</v>
      </c>
      <c r="S1" s="79" t="s">
        <v>19</v>
      </c>
      <c r="T1" s="82" t="s">
        <v>173</v>
      </c>
      <c r="U1" s="82" t="s">
        <v>174</v>
      </c>
      <c r="V1" s="82" t="s">
        <v>175</v>
      </c>
      <c r="W1" s="74" t="s">
        <v>157</v>
      </c>
      <c r="X1" s="74" t="s">
        <v>158</v>
      </c>
      <c r="Y1" s="74" t="s">
        <v>159</v>
      </c>
      <c r="Z1" s="75" t="s">
        <v>160</v>
      </c>
      <c r="AA1" s="75" t="s">
        <v>161</v>
      </c>
      <c r="AB1" s="75" t="s">
        <v>162</v>
      </c>
      <c r="AC1" s="76" t="s">
        <v>170</v>
      </c>
      <c r="AD1" s="76" t="s">
        <v>171</v>
      </c>
      <c r="AE1" s="76" t="s">
        <v>172</v>
      </c>
      <c r="AF1" s="77" t="s">
        <v>155</v>
      </c>
      <c r="AG1" s="77" t="s">
        <v>156</v>
      </c>
      <c r="AH1" s="77" t="s">
        <v>20</v>
      </c>
      <c r="AI1" s="78" t="s">
        <v>21</v>
      </c>
      <c r="AJ1" s="78" t="s">
        <v>22</v>
      </c>
      <c r="AK1" s="78" t="s">
        <v>23</v>
      </c>
      <c r="AL1" s="81" t="s">
        <v>24</v>
      </c>
      <c r="AM1" s="81" t="s">
        <v>25</v>
      </c>
      <c r="AN1" s="81" t="s">
        <v>26</v>
      </c>
      <c r="AO1" s="82" t="s">
        <v>176</v>
      </c>
      <c r="AP1" s="82" t="s">
        <v>177</v>
      </c>
      <c r="AQ1" s="82" t="s">
        <v>178</v>
      </c>
      <c r="AR1" s="74" t="s">
        <v>182</v>
      </c>
      <c r="AS1" s="74" t="s">
        <v>183</v>
      </c>
      <c r="AT1" s="74" t="s">
        <v>184</v>
      </c>
      <c r="AU1" s="75" t="s">
        <v>185</v>
      </c>
      <c r="AV1" s="75" t="s">
        <v>186</v>
      </c>
      <c r="AW1" s="75" t="s">
        <v>187</v>
      </c>
      <c r="AX1" s="76" t="s">
        <v>188</v>
      </c>
      <c r="AY1" s="76" t="s">
        <v>189</v>
      </c>
      <c r="AZ1" s="76" t="s">
        <v>190</v>
      </c>
      <c r="BA1" s="77" t="s">
        <v>27</v>
      </c>
      <c r="BB1" s="77" t="s">
        <v>28</v>
      </c>
      <c r="BC1" s="77" t="s">
        <v>29</v>
      </c>
      <c r="BD1" s="78" t="s">
        <v>30</v>
      </c>
      <c r="BE1" s="78" t="s">
        <v>31</v>
      </c>
      <c r="BF1" s="78" t="s">
        <v>35</v>
      </c>
      <c r="BG1" s="81" t="s">
        <v>32</v>
      </c>
      <c r="BH1" s="81" t="s">
        <v>33</v>
      </c>
      <c r="BI1" s="81" t="s">
        <v>34</v>
      </c>
      <c r="BJ1" s="82" t="s">
        <v>191</v>
      </c>
      <c r="BK1" s="82" t="s">
        <v>192</v>
      </c>
      <c r="BL1" s="82" t="s">
        <v>193</v>
      </c>
    </row>
    <row r="2" spans="1:64" x14ac:dyDescent="0.25">
      <c r="A2" s="26">
        <f>IF(ISBLANK('DATA ENTRY'!A2),"",'DATA ENTRY'!A2)</f>
        <v>14911507</v>
      </c>
      <c r="B2" s="26">
        <f>IF(ISBLANK('DATA ENTRY'!G2),"",'DATA ENTRY'!G2)</f>
        <v>41</v>
      </c>
      <c r="C2" s="26">
        <f>IF(ISBLANK('DATA ENTRY'!H2),"",'DATA ENTRY'!H2)</f>
        <v>22</v>
      </c>
      <c r="D2" s="26">
        <f>IF(OR(ISNUMBER(B2),ISNUMBER(C2)),SUM(B2:C2),"")</f>
        <v>63</v>
      </c>
      <c r="E2" s="26">
        <f>IF(ISBLANK('DATA ENTRY'!J2),"",'DATA ENTRY'!J2)</f>
        <v>30</v>
      </c>
      <c r="F2" s="26">
        <f>IF(ISBLANK('DATA ENTRY'!K2),"",'DATA ENTRY'!K2)</f>
        <v>22</v>
      </c>
      <c r="G2" s="26">
        <f>IF(OR(ISNUMBER(E2),ISNUMBER(F2)),SUM(E2:F2),"")</f>
        <v>52</v>
      </c>
      <c r="H2" s="26">
        <f>IF(ISBLANK('DATA ENTRY'!M2),"",'DATA ENTRY'!M2)</f>
        <v>40</v>
      </c>
      <c r="I2" s="26">
        <f>IF(ISBLANK('DATA ENTRY'!M2),"",'DATA ENTRY'!N2)</f>
        <v>22</v>
      </c>
      <c r="J2" s="26">
        <f>IF(OR(ISNUMBER(H2),ISNUMBER(I2)),SUM(H2:I2),"")</f>
        <v>62</v>
      </c>
      <c r="K2" s="26">
        <f>IF(ISBLANK('DATA ENTRY'!P2),"",'DATA ENTRY'!P2)</f>
        <v>28</v>
      </c>
      <c r="L2" s="26">
        <f>IF(ISBLANK('DATA ENTRY'!Q2),"",'DATA ENTRY'!Q2)</f>
        <v>23</v>
      </c>
      <c r="M2" s="26">
        <f>IF(OR(ISNUMBER(K2),ISNUMBER(L2)),SUM(K2:L2),"")</f>
        <v>51</v>
      </c>
      <c r="N2" s="26">
        <f>IF(ISBLANK('DATA ENTRY'!S2),"",'DATA ENTRY'!S2)</f>
        <v>46</v>
      </c>
      <c r="O2" s="26">
        <f>IF(ISBLANK('DATA ENTRY'!T2),"",'DATA ENTRY'!T2)</f>
        <v>19</v>
      </c>
      <c r="P2" s="26">
        <f>IF(OR(ISNUMBER(N2),ISNUMBER(O2)),SUM(N2:O2),"")</f>
        <v>65</v>
      </c>
      <c r="Q2" s="26">
        <f>IF(ISBLANK('DATA ENTRY'!V2),"",'DATA ENTRY'!V2)</f>
        <v>47</v>
      </c>
      <c r="R2" s="26">
        <f>IF(ISBLANK('DATA ENTRY'!W2),"",'DATA ENTRY'!W2)</f>
        <v>21</v>
      </c>
      <c r="S2" s="26">
        <f>IF(OR(ISNUMBER(Q2),ISNUMBER(R2)),SUM(Q2:R2),"")</f>
        <v>68</v>
      </c>
      <c r="T2" s="26" t="str">
        <f>IF(ISBLANK('DATA ENTRY'!Y2),"",'DATA ENTRY'!Y2)</f>
        <v/>
      </c>
      <c r="U2" s="26" t="str">
        <f>IF(ISBLANK('DATA ENTRY'!Z2),"",'DATA ENTRY'!Z2)</f>
        <v/>
      </c>
      <c r="V2" s="26" t="str">
        <f>IF(OR(ISNUMBER(T2),ISNUMBER(U2)),SUM(T2:U2),"")</f>
        <v/>
      </c>
      <c r="W2" s="26" t="str">
        <f>IF(ISBLANK('DATA ENTRY'!$F2),"",IF(LEDGER!B2="AB","AB",IF(LEDGER!B2&gt;=0.9*'MARK LOOKUP'!B2,"A+",IF(LEDGER!B2&gt;=0.8*'MARK LOOKUP'!B2,"A",IF(LEDGER!B2&gt;=0.7*'MARK LOOKUP'!B2,"B+",IF(LEDGER!B2&gt;=0.6*'MARK LOOKUP'!B2,"B",IF(LEDGER!B2&gt;=0.5*'MARK LOOKUP'!B2,"C+",IF(LEDGER!B2&gt;=0.4*'MARK LOOKUP'!B2,"C+",IF(LEDGER!B2&gt;=0.35*'MARK LOOKUP'!B2,"D","NG")))))))))</f>
        <v>C+</v>
      </c>
      <c r="X2" s="26" t="str">
        <f>IF(ISBLANK('DATA ENTRY'!$G2),"",IF(LEDGER!C2="AB","AB",IF(LEDGER!C2&gt;=0.9*'MARK LOOKUP'!C2,"A+",IF(LEDGER!C2&gt;=0.8*'MARK LOOKUP'!C2,"A",IF(LEDGER!C2&gt;=0.7*'MARK LOOKUP'!C2,"B+",IF(LEDGER!C2&gt;=0.6*'MARK LOOKUP'!C2,"B",IF(LEDGER!C2&gt;=0.5*'MARK LOOKUP'!C2,"C+",IF(LEDGER!C2&gt;=0.4*'MARK LOOKUP'!C2,"C+",IF(LEDGER!C2&gt;=0.35*'MARK LOOKUP'!C2,"D","N.G.")))))))))</f>
        <v>A</v>
      </c>
      <c r="Y2" s="26" t="str">
        <f>IF(ISNUMBER(D2),IF(D2&gt;=0.9*'MARK LOOKUP'!D2,"A+",IF(D2&gt;=0.8*'MARK LOOKUP'!D2,"A",IF(D2&gt;=0.7*'MARK LOOKUP'!D2,"B+",IF(D2&gt;=0.6*'MARK LOOKUP'!D2,"B",IF(D2&gt;=0.5*'MARK LOOKUP'!D2,"C+",IF(D2&gt;=0.4*'MARK LOOKUP'!D2,"C",IF(D2&gt;=0.35*'MARK LOOKUP'!D2,"D","N.G."))))))))</f>
        <v>B</v>
      </c>
      <c r="Z2" s="26" t="str">
        <f>IF(ISBLANK('DATA ENTRY'!J2),"",IF(LEDGER!E2="AB","AB",IF(LEDGER!E2&gt;=0.9*'MARK LOOKUP'!E2,"A+",IF(LEDGER!E2&gt;=0.8*'MARK LOOKUP'!E2,"A",IF(LEDGER!E2&gt;=0.7*'MARK LOOKUP'!E2,"B+",IF(LEDGER!E2&gt;=0.6*'MARK LOOKUP'!E2,"B",IF(LEDGER!E2&gt;=0.5*'MARK LOOKUP'!E2,"C+",IF(LEDGER!E2&gt;=0.4*'MARK LOOKUP'!E2,"C",IF(LEDGER!E2&gt;=0.35*'MARK LOOKUP'!E2,"D","NG")))))))))</f>
        <v>C</v>
      </c>
      <c r="AA2" s="26" t="str">
        <f>IF(ISBLANK('DATA ENTRY'!K2),"",IF(LEDGER!F2="AB","AB",IF(LEDGER!F2&gt;=0.9*'MARK LOOKUP'!F2,"A+",IF(LEDGER!F2&gt;=0.8*'MARK LOOKUP'!F2,"A",IF(LEDGER!F2&gt;=0.7*'MARK LOOKUP'!F2,"B+",IF(LEDGER!F2&gt;=0.6*'MARK LOOKUP'!F2,"B",IF(LEDGER!F2&gt;=0.5*'MARK LOOKUP'!F2,"C+",IF(LEDGER!F2&gt;=0.4*'MARK LOOKUP'!F2,"C",IF(LEDGER!F2&gt;=0.35*'MARK LOOKUP'!F2,"D","NG")))))))))</f>
        <v>A</v>
      </c>
      <c r="AB2" s="26" t="str">
        <f>IF(ISNUMBER(G2),IF(D2&gt;=0.9*'MARK LOOKUP'!G2,"A+",IF(G2&gt;=0.8*'MARK LOOKUP'!G2,"A",IF(G2&gt;=0.7*'MARK LOOKUP'!G2,"B+",IF(G2&gt;=0.6*'MARK LOOKUP'!G2,"B",IF(G2&gt;=0.5*'MARK LOOKUP'!G2,"C+",IF(G2&gt;=0.4*'MARK LOOKUP'!G2,"C",IF(G2&gt;=0.35*'MARK LOOKUP'!G2,"D","NG"))))))))</f>
        <v>C+</v>
      </c>
      <c r="AC2" s="26" t="str">
        <f>IF(ISBLANK('DATA ENTRY'!M2),"",IF(LEDGER!H2="AB","AB",IF(LEDGER!H2&gt;=0.9*'MARK LOOKUP'!H2,"A+",IF(LEDGER!H2&gt;=0.8*'MARK LOOKUP'!H2,"A",IF(LEDGER!H2&gt;=0.7*'MARK LOOKUP'!H2,"B+",IF(LEDGER!H2&gt;=0.6*'MARK LOOKUP'!H2,"B",IF(LEDGER!H2&gt;=0.5*'MARK LOOKUP'!H2,"C+",IF(LEDGER!H2&gt;=0.4*'MARK LOOKUP'!H2,"C",IF(LEDGER!H2&gt;=0.35*'MARK LOOKUP'!H2,"D","NG")))))))))</f>
        <v>C+</v>
      </c>
      <c r="AD2" s="26" t="str">
        <f>IF(ISBLANK('DATA ENTRY'!N2),"",IF(LEDGER!I2="AB","AB",IF(LEDGER!I2&gt;=0.9*'MARK LOOKUP'!I2,"A+",IF(LEDGER!I2&gt;=0.8*'MARK LOOKUP'!I2,"A",IF(LEDGER!I2&gt;=0.7*'MARK LOOKUP'!I2,"B+",IF(LEDGER!I2&gt;=0.6*'MARK LOOKUP'!I2,"B",IF(LEDGER!I2&gt;=0.5*'MARK LOOKUP'!I2,"C+",IF(LEDGER!I2&gt;=0.4*'MARK LOOKUP'!I2,"C",IF(LEDGER!I2&gt;=0.35*'MARK LOOKUP'!I2,"D","NG")))))))))</f>
        <v>A</v>
      </c>
      <c r="AE2" s="26" t="str">
        <f>IF(ISNUMBER(J2),IF(J2&gt;=0.9*'MARK LOOKUP'!J2,"A+",IF(J2&gt;=0.8*'MARK LOOKUP'!J2,"A",IF(J2&gt;=0.7*'MARK LOOKUP'!J2,"B+",IF(J2&gt;=0.6*'MARK LOOKUP'!J2,"B",IF(J2&gt;=0.5*'MARK LOOKUP'!J2,"C+",IF(J2&gt;=0.4*'MARK LOOKUP'!J2,"C",IF(J2&gt;=0.35*'MARK LOOKUP'!J2,"D","NG"))))))),"")</f>
        <v>B</v>
      </c>
      <c r="AF2" s="26" t="str">
        <f>IF(ISBLANK('DATA ENTRY'!P2),"",IF(LEDGER!K2="Ab","AB",IF(LEDGER!K2&gt;=0.9*'MARK LOOKUP'!K2,"A+",IF(LEDGER!K2&gt;=0.8*'MARK LOOKUP'!K2,"A",IF(LEDGER!K2&gt;=0.7*'MARK LOOKUP'!K2,"B+",IF(LEDGER!K2&gt;=0.6*'MARK LOOKUP'!K2,"B",IF(LEDGER!K2&gt;=0.5*'MARK LOOKUP'!K2,"C+",IF(LEDGER!K2&gt;=0.4*'MARK LOOKUP'!K2,"C",IF(LEDGER!K2&gt;=0.35*'MARK LOOKUP'!K2,"D","NG")))))))))</f>
        <v>D</v>
      </c>
      <c r="AG2" s="26" t="str">
        <f>IF(ISBLANK('DATA ENTRY'!Q2),"",IF(LEDGER!L2="Ab","AB",IF(LEDGER!L2&gt;=0.9*'MARK LOOKUP'!L2,"A+",IF(LEDGER!L2&gt;=0.8*'MARK LOOKUP'!L2,"A",IF(LEDGER!L2&gt;=0.7*'MARK LOOKUP'!L2,"B+",IF(LEDGER!L2&gt;=0.6*'MARK LOOKUP'!L2,"B",IF(LEDGER!L2&gt;=0.5*'MARK LOOKUP'!L2,"C+",IF(LEDGER!L2&gt;=0.4*'MARK LOOKUP'!L2,"C",IF(LEDGER!L2&gt;=0.35*'MARK LOOKUP'!L2,"D","NG")))))))))</f>
        <v>A+</v>
      </c>
      <c r="AH2" s="26" t="str">
        <f>IF(ISNUMBER(M2),IF(M2&gt;=0.9*'MARK LOOKUP'!M2,"A+",IF(M2&gt;=0.8*'MARK LOOKUP'!M2,"A",IF(M2&gt;=0.7*'MARK LOOKUP'!M2,"B+",IF(M2&gt;=0.6*'MARK LOOKUP'!M2,"B",IF(M2&gt;=0.5*'MARK LOOKUP'!M2,"C+",IF(M2&gt;=0.4*'MARK LOOKUP'!M2,"C",IF(M2&gt;=0.35*'MARK LOOKUP'!M2,"D","NG"))))))),"")</f>
        <v>C+</v>
      </c>
      <c r="AI2" s="26" t="str">
        <f>IF(ISBLANK('DATA ENTRY'!S2),"",IF(N2="Ab","AB",IF(N2&gt;=0.9*'MARK LOOKUP'!N2,"A+",IF(N2&gt;=0.8*'MARK LOOKUP'!N2,"A",IF(N2&gt;=0.7*'MARK LOOKUP'!N2,"B+",IF(N2&gt;=0.6*'MARK LOOKUP'!N2,"B",IF(N2&gt;=0.5*'MARK LOOKUP'!N2,"C+",IF(N2&gt;=0.4*'MARK LOOKUP'!N2,"C",IF(N2&gt;=0.35*'MARK LOOKUP'!N2,"D","NG")))))))))</f>
        <v>B</v>
      </c>
      <c r="AJ2" s="26" t="str">
        <f>IF(ISBLANK('DATA ENTRY'!T2),"",IF(O2="Ab","AB",IF(O2&gt;=0.9*'MARK LOOKUP'!O2,"A+",IF(O2&gt;=0.8*'MARK LOOKUP'!O2,"A",IF(O2&gt;=0.7*'MARK LOOKUP'!O2,"B+",IF(O2&gt;=0.6*'MARK LOOKUP'!O2,"B",IF(O2&gt;=0.5*'MARK LOOKUP'!O2,"C+",IF(O2&gt;=0.4*'MARK LOOKUP'!O2,"C",IF(O2&gt;=0.35*'MARK LOOKUP'!O2,"D","NG")))))))))</f>
        <v>B+</v>
      </c>
      <c r="AK2" s="26" t="str">
        <f>IF(ISNUMBER(P2),IF(P2&gt;=0.9*'MARK LOOKUP'!P2,"A+",IF(P2&gt;=0.8*'MARK LOOKUP'!P2,"A",IF(P2&gt;=0.7*'MARK LOOKUP'!P2,"B+",IF(P2&gt;=0.6*'MARK LOOKUP'!P2,"B",IF(P2&gt;=0.5*'MARK LOOKUP'!P2,"C+",IF(P2&gt;=0.4*'MARK LOOKUP'!P2,"C",IF(P2&gt;=0.35*'MARK LOOKUP'!P2,"D","NG"))))))),"")</f>
        <v>B</v>
      </c>
      <c r="AL2" s="26" t="str">
        <f>IF(ISBLANK('DATA ENTRY'!V2),"",IF(Q2="Ab","AB",IF(Q2&gt;=0.9*'MARK LOOKUP'!Q2,"A+",IF(Q2&gt;=0.8*'MARK LOOKUP'!Q2,"A",IF(Q2&gt;=0.7*'MARK LOOKUP'!Q2,"B+",IF(Q2&gt;=0.6*'MARK LOOKUP'!Q2,"B",IF(Q2&gt;=0.5*'MARK LOOKUP'!Q2,"C+",IF(Q2&gt;=0.4*'MARK LOOKUP'!Q2,"C",IF(Q2&gt;=0.35*'MARK LOOKUP'!Q2,"D","NG")))))))))</f>
        <v>B</v>
      </c>
      <c r="AM2" s="26" t="str">
        <f>IF(ISBLANK('DATA ENTRY'!W2),"",IF(R2="Ab","AB",IF(R2&gt;=0.9*'MARK LOOKUP'!R2,"A+",IF(R2&gt;=0.8*'MARK LOOKUP'!R2,"A",IF(R2&gt;=0.7*'MARK LOOKUP'!R2,"B+",IF(R2&gt;=0.6*'MARK LOOKUP'!R2,"B",IF(R2&gt;=0.5*'MARK LOOKUP'!R2,"C+",IF(R2&gt;=0.4*'MARK LOOKUP'!R2,"C",IF(R2&gt;=0.35*'MARK LOOKUP'!R2,"D","NG")))))))))</f>
        <v>A</v>
      </c>
      <c r="AN2" s="26" t="str">
        <f>IF(ISNUMBER(S2),IF(S2&gt;=0.9*'MARK LOOKUP'!S2,"A+",IF(S2&gt;=0.8*'MARK LOOKUP'!S2,"A",IF(S2&gt;=0.7*'MARK LOOKUP'!S2,"B+",IF(S2&gt;=0.6*'MARK LOOKUP'!S2,"B",IF(S2&gt;=0.5*'MARK LOOKUP'!S2,"C+",IF(S2&gt;=0.4*'MARK LOOKUP'!S2,"C",IF(S2&gt;=0.35*'MARK LOOKUP'!S2,"D","NG"))))))),"")</f>
        <v>B</v>
      </c>
      <c r="AO2" s="26" t="str">
        <f>IF(ISBLANK('DATA ENTRY'!Y2),"",IF(T2="AB","AB",IF(T2&gt;=0.9*'MARK LOOKUP'!T2,"A+",IF(T2&gt;=0.8*'MARK LOOKUP'!T2,"A",IF(T2&gt;=0.7*'MARK LOOKUP'!T2,"B+",IF(T2&gt;=0.6*'MARK LOOKUP'!T2,"B",IF(T2&gt;=0.5*'MARK LOOKUP'!T2,"C+",IF(T2&gt;=0.4*'MARK LOOKUP'!T2,"C",IF(T2&gt;=0.35*'MARK LOOKUP'!T2,"D","NG")))))))))</f>
        <v/>
      </c>
      <c r="AP2" s="26" t="str">
        <f>IF(ISBLANK('DATA ENTRY'!Z2),"",IF(U2="AB","AB",IF(U2&gt;=0.9*'MARK LOOKUP'!U2,"A+",IF(U2&gt;=0.8*'MARK LOOKUP'!U2,"A",IF(U2&gt;=0.7*'MARK LOOKUP'!U2,"B+",IF(U2&gt;=0.6*'MARK LOOKUP'!U2,"B",IF(U2&gt;=0.5*'MARK LOOKUP'!U2,"C+",IF(U2&gt;=0.4*'MARK LOOKUP'!U2,"C",IF(U2&gt;=0.35*'MARK LOOKUP'!U2,"D","NG")))))))))</f>
        <v/>
      </c>
      <c r="AQ2" s="26" t="str">
        <f>IF(ISNUMBER(V2),IF(V2&gt;=0.9*'MARK LOOKUP'!V2,"A+",IF(V2&gt;=0.8*'MARK LOOKUP'!V2,"A",IF(V2&gt;=0.7*'MARK LOOKUP'!V2,"B+",IF(V2&gt;=0.6*'MARK LOOKUP'!S2,"B",IF(V2&gt;=0.5*'MARK LOOKUP'!V2,"C+",IF(V2&gt;=0.4*'MARK LOOKUP'!V2,"C",IF(V2&gt;=0.35*'MARK LOOKUP'!V2,"D","NG"))))))),"")</f>
        <v/>
      </c>
      <c r="AR2" s="26" t="str">
        <f>IF(W2="A+","4",IF(W2="A","3.6",IF(W2="B+","3.2",IF(W2="B","2.8",IF(W2="C+","2.4",IF(W2="C","2",IF(W2="D","1.6",IF(W2="NG","",""))))))))</f>
        <v>2.4</v>
      </c>
      <c r="AS2" s="26" t="str">
        <f>IF(X2="A+","4",IF(X2="A","3.6",IF(X2="B+","3.2",IF(X2="B","2.8",IF(X2="C+","2.4",IF(X2="C","2",IF(X2="D","1.6",IF(X2="N.G.","",""))))))))</f>
        <v>3.6</v>
      </c>
      <c r="AT2" s="26" t="str">
        <f>IF(Y2="A+","4",IF(Y2="A","3.6",IF(Y2="B+","3.2",IF(Y2="B","2.8",IF(Y2="C+","2.4",IF(Y2="C","2",IF(Y2="D","1.6",IF(Y2="N.G.","",""))))))))</f>
        <v>2.8</v>
      </c>
      <c r="AU2" s="26" t="str">
        <f t="shared" ref="AU2:BJ2" si="0">IF(Z2="A+","4",IF(Z2="A","3.6",IF(Z2="B+","3.2",IF(Z2="B","2.8",IF(Z2="C+","2.4",IF(Z2="C","2",IF(Z2="D","1.6",IF(Z2="NG","",""))))))))</f>
        <v>2</v>
      </c>
      <c r="AV2" s="26" t="str">
        <f t="shared" si="0"/>
        <v>3.6</v>
      </c>
      <c r="AW2" s="26" t="str">
        <f t="shared" si="0"/>
        <v>2.4</v>
      </c>
      <c r="AX2" s="26" t="str">
        <f t="shared" si="0"/>
        <v>2.4</v>
      </c>
      <c r="AY2" s="26" t="str">
        <f t="shared" si="0"/>
        <v>3.6</v>
      </c>
      <c r="AZ2" s="26" t="str">
        <f t="shared" si="0"/>
        <v>2.8</v>
      </c>
      <c r="BA2" s="26" t="str">
        <f t="shared" si="0"/>
        <v>1.6</v>
      </c>
      <c r="BB2" s="26" t="str">
        <f t="shared" si="0"/>
        <v>4</v>
      </c>
      <c r="BC2" s="26" t="str">
        <f t="shared" si="0"/>
        <v>2.4</v>
      </c>
      <c r="BD2" s="26" t="str">
        <f t="shared" si="0"/>
        <v>2.8</v>
      </c>
      <c r="BE2" s="26" t="str">
        <f t="shared" si="0"/>
        <v>3.2</v>
      </c>
      <c r="BF2" s="26" t="str">
        <f t="shared" si="0"/>
        <v>2.8</v>
      </c>
      <c r="BG2" s="26" t="str">
        <f t="shared" si="0"/>
        <v>2.8</v>
      </c>
      <c r="BH2" s="26" t="str">
        <f t="shared" si="0"/>
        <v>3.6</v>
      </c>
      <c r="BI2" s="26" t="str">
        <f t="shared" si="0"/>
        <v>2.8</v>
      </c>
      <c r="BJ2" s="26" t="str">
        <f t="shared" si="0"/>
        <v/>
      </c>
      <c r="BK2" s="26" t="str">
        <f>IF(AP2="A+","4",IF(AP2="A","3.6",IF(AP2="B+","3.2",IF(AP2="B","2.8",IF(AP2="C+","2.4",IF(AP2="C","2",IF(AP2="D","1.6",IF(AP2="NG","",""))))))))</f>
        <v/>
      </c>
      <c r="BL2" s="26" t="str">
        <f>IF(AQ2="A+","4",IF(AQ2="A","3.6",IF(AQ2="B+","3.2",IF(AQ2="B","2.8",IF(AQ2="C+","2.4",IF(AQ2="C","2",IF(AQ2="D","1.6",IF(AQ2="NG","",""))))))))</f>
        <v/>
      </c>
    </row>
    <row r="3" spans="1:64" x14ac:dyDescent="0.25">
      <c r="A3" s="26">
        <f>IF(ISBLANK('DATA ENTRY'!A3),"",'DATA ENTRY'!A3)</f>
        <v>14911508</v>
      </c>
      <c r="B3" s="26">
        <f>IF(ISBLANK('DATA ENTRY'!G3),"",'DATA ENTRY'!G3)</f>
        <v>0</v>
      </c>
      <c r="C3" s="26">
        <f>IF(ISBLANK('DATA ENTRY'!H3),"",'DATA ENTRY'!H3)</f>
        <v>0</v>
      </c>
      <c r="D3" s="26">
        <f t="shared" ref="D3:D66" si="1">IF(OR(ISNUMBER(B3),ISNUMBER(C3)),SUM(B3:C3),"")</f>
        <v>0</v>
      </c>
      <c r="E3" s="26">
        <f>IF(ISBLANK('DATA ENTRY'!J3),"",'DATA ENTRY'!J3)</f>
        <v>0</v>
      </c>
      <c r="F3" s="26">
        <f>IF(ISBLANK('DATA ENTRY'!K3),"",'DATA ENTRY'!K3)</f>
        <v>0</v>
      </c>
      <c r="G3" s="26">
        <f t="shared" ref="G3:G66" si="2">IF(OR(ISNUMBER(E3),ISNUMBER(F3)),SUM(E3:F3),"")</f>
        <v>0</v>
      </c>
      <c r="H3" s="26">
        <f>IF(ISBLANK('DATA ENTRY'!M3),"",'DATA ENTRY'!M3)</f>
        <v>0</v>
      </c>
      <c r="I3" s="26">
        <f>IF(ISBLANK('DATA ENTRY'!M3),"",'DATA ENTRY'!N3)</f>
        <v>0</v>
      </c>
      <c r="J3" s="26">
        <f>IF(OR(ISNUMBER(H3),ISNUMBER(I3)),SUM(H3:I3),"")</f>
        <v>0</v>
      </c>
      <c r="K3" s="26">
        <f>IF(ISBLANK('DATA ENTRY'!P3),"",'DATA ENTRY'!P3)</f>
        <v>0</v>
      </c>
      <c r="L3" s="26">
        <f>IF(ISBLANK('DATA ENTRY'!Q3),"",'DATA ENTRY'!Q3)</f>
        <v>0</v>
      </c>
      <c r="M3" s="26">
        <f t="shared" ref="M3:M66" si="3">IF(OR(ISNUMBER(K3),ISNUMBER(L3)),SUM(K3:L3),"")</f>
        <v>0</v>
      </c>
      <c r="N3" s="26">
        <f>IF(ISBLANK('DATA ENTRY'!S3),"",'DATA ENTRY'!S3)</f>
        <v>0</v>
      </c>
      <c r="O3" s="26">
        <f>IF(ISBLANK('DATA ENTRY'!T3),"",'DATA ENTRY'!T3)</f>
        <v>0</v>
      </c>
      <c r="P3" s="26">
        <f t="shared" ref="P3:P66" si="4">IF(OR(ISNUMBER(N3),ISNUMBER(O3)),SUM(N3:O3),"")</f>
        <v>0</v>
      </c>
      <c r="Q3" s="26">
        <f>IF(ISBLANK('DATA ENTRY'!V3),"",'DATA ENTRY'!V3)</f>
        <v>0</v>
      </c>
      <c r="R3" s="26">
        <f>IF(ISBLANK('DATA ENTRY'!W3),"",'DATA ENTRY'!W3)</f>
        <v>0</v>
      </c>
      <c r="S3" s="26">
        <f t="shared" ref="S3:S66" si="5">IF(OR(ISNUMBER(Q3),ISNUMBER(R3)),SUM(Q3:R3),"")</f>
        <v>0</v>
      </c>
      <c r="T3" s="26" t="str">
        <f>IF(ISBLANK('DATA ENTRY'!Y3),"",'DATA ENTRY'!Y3)</f>
        <v/>
      </c>
      <c r="U3" s="26" t="str">
        <f>IF(ISBLANK('DATA ENTRY'!Z3),"",'DATA ENTRY'!Z3)</f>
        <v/>
      </c>
      <c r="V3" s="26" t="str">
        <f t="shared" ref="V3:V66" si="6">IF(OR(ISNUMBER(T3),ISNUMBER(U3)),SUM(T3:U3),"")</f>
        <v/>
      </c>
      <c r="W3" s="26" t="str">
        <f>IF(ISBLANK('DATA ENTRY'!$F3),"",IF(LEDGER!B3="AB","AB",IF(LEDGER!B3&gt;=0.9*'MARK LOOKUP'!B3,"A+",IF(LEDGER!B3&gt;=0.8*'MARK LOOKUP'!B3,"A",IF(LEDGER!B3&gt;=0.7*'MARK LOOKUP'!B3,"B+",IF(LEDGER!B3&gt;=0.6*'MARK LOOKUP'!B3,"B",IF(LEDGER!B3&gt;=0.5*'MARK LOOKUP'!B3,"C+",IF(LEDGER!B3&gt;=0.4*'MARK LOOKUP'!B3,"C+",IF(LEDGER!B3&gt;=0.35*'MARK LOOKUP'!B3,"D","NG")))))))))</f>
        <v>NG</v>
      </c>
      <c r="X3" s="26" t="str">
        <f>IF(ISBLANK('DATA ENTRY'!$G3),"",IF(LEDGER!C3="AB","AB",IF(LEDGER!C3&gt;=0.9*'MARK LOOKUP'!C3,"A+",IF(LEDGER!C3&gt;=0.8*'MARK LOOKUP'!C3,"A",IF(LEDGER!C3&gt;=0.7*'MARK LOOKUP'!C3,"B+",IF(LEDGER!C3&gt;=0.6*'MARK LOOKUP'!C3,"B",IF(LEDGER!C3&gt;=0.5*'MARK LOOKUP'!C3,"C+",IF(LEDGER!C3&gt;=0.4*'MARK LOOKUP'!C3,"C+",IF(LEDGER!C3&gt;=0.35*'MARK LOOKUP'!C3,"D","N.G.")))))))))</f>
        <v>N.G.</v>
      </c>
      <c r="Y3" s="26" t="str">
        <f>IF(ISNUMBER(D3),IF(D3&gt;=0.9*'MARK LOOKUP'!D3,"A+",IF(D3&gt;=0.8*'MARK LOOKUP'!D3,"A",IF(D3&gt;=0.7*'MARK LOOKUP'!D3,"B+",IF(D3&gt;=0.6*'MARK LOOKUP'!D3,"B",IF(D3&gt;=0.5*'MARK LOOKUP'!D3,"C+",IF(D3&gt;=0.4*'MARK LOOKUP'!D3,"C",IF(D3&gt;=0.35*'MARK LOOKUP'!D3,"D","N.G."))))))))</f>
        <v>N.G.</v>
      </c>
      <c r="Z3" s="26" t="str">
        <f>IF(ISBLANK('DATA ENTRY'!J3),"",IF(LEDGER!E3="AB","AB",IF(LEDGER!E3&gt;=0.9*'MARK LOOKUP'!E3,"A+",IF(LEDGER!E3&gt;=0.8*'MARK LOOKUP'!E3,"A",IF(LEDGER!E3&gt;=0.7*'MARK LOOKUP'!E3,"B+",IF(LEDGER!E3&gt;=0.6*'MARK LOOKUP'!E3,"B",IF(LEDGER!E3&gt;=0.5*'MARK LOOKUP'!E3,"C+",IF(LEDGER!E3&gt;=0.4*'MARK LOOKUP'!E3,"C",IF(LEDGER!E3&gt;=0.35*'MARK LOOKUP'!E3,"D","NG")))))))))</f>
        <v>NG</v>
      </c>
      <c r="AA3" s="26" t="str">
        <f>IF(ISBLANK('DATA ENTRY'!K3),"",IF(LEDGER!F3="AB","AB",IF(LEDGER!F3&gt;=0.9*'MARK LOOKUP'!F3,"A+",IF(LEDGER!F3&gt;=0.8*'MARK LOOKUP'!F3,"A",IF(LEDGER!F3&gt;=0.7*'MARK LOOKUP'!F3,"B+",IF(LEDGER!F3&gt;=0.6*'MARK LOOKUP'!F3,"B",IF(LEDGER!F3&gt;=0.5*'MARK LOOKUP'!F3,"C+",IF(LEDGER!F3&gt;=0.4*'MARK LOOKUP'!F3,"C",IF(LEDGER!F3&gt;=0.35*'MARK LOOKUP'!F3,"D","NG")))))))))</f>
        <v>NG</v>
      </c>
      <c r="AB3" s="26" t="str">
        <f>IF(ISNUMBER(G3),IF(D3&gt;=0.9*'MARK LOOKUP'!G3,"A+",IF(G3&gt;=0.8*'MARK LOOKUP'!G3,"A",IF(G3&gt;=0.7*'MARK LOOKUP'!G3,"B+",IF(G3&gt;=0.6*'MARK LOOKUP'!G3,"B",IF(G3&gt;=0.5*'MARK LOOKUP'!G3,"C+",IF(G3&gt;=0.4*'MARK LOOKUP'!G3,"C",IF(G3&gt;=0.35*'MARK LOOKUP'!G3,"D","NG"))))))))</f>
        <v>NG</v>
      </c>
      <c r="AC3" s="26" t="str">
        <f>IF(ISBLANK('DATA ENTRY'!M3),"",IF(LEDGER!H3="AB","AB",IF(LEDGER!H3&gt;=0.9*'MARK LOOKUP'!H3,"A+",IF(LEDGER!H3&gt;=0.8*'MARK LOOKUP'!H3,"A",IF(LEDGER!H3&gt;=0.7*'MARK LOOKUP'!H3,"B+",IF(LEDGER!H3&gt;=0.6*'MARK LOOKUP'!H3,"B",IF(LEDGER!H3&gt;=0.5*'MARK LOOKUP'!H3,"C+",IF(LEDGER!H3&gt;=0.4*'MARK LOOKUP'!H3,"C",IF(LEDGER!H3&gt;=0.35*'MARK LOOKUP'!H3,"D","NG")))))))))</f>
        <v>NG</v>
      </c>
      <c r="AD3" s="26" t="str">
        <f>IF(ISBLANK('DATA ENTRY'!N3),"",IF(LEDGER!I3="AB","AB",IF(LEDGER!I3&gt;=0.9*'MARK LOOKUP'!I3,"A+",IF(LEDGER!I3&gt;=0.8*'MARK LOOKUP'!I3,"A",IF(LEDGER!I3&gt;=0.7*'MARK LOOKUP'!I3,"B+",IF(LEDGER!I3&gt;=0.6*'MARK LOOKUP'!I3,"B",IF(LEDGER!I3&gt;=0.5*'MARK LOOKUP'!I3,"C+",IF(LEDGER!I3&gt;=0.4*'MARK LOOKUP'!I3,"C",IF(LEDGER!I3&gt;=0.35*'MARK LOOKUP'!I3,"D","NG")))))))))</f>
        <v/>
      </c>
      <c r="AE3" s="26" t="str">
        <f>IF(ISNUMBER(J3),IF(J3&gt;=0.9*'MARK LOOKUP'!J3,"A+",IF(J3&gt;=0.8*'MARK LOOKUP'!J3,"A",IF(J3&gt;=0.7*'MARK LOOKUP'!J3,"B+",IF(J3&gt;=0.6*'MARK LOOKUP'!J3,"B",IF(J3&gt;=0.5*'MARK LOOKUP'!J3,"C+",IF(J3&gt;=0.4*'MARK LOOKUP'!J3,"C",IF(J3&gt;=0.35*'MARK LOOKUP'!J3,"D","NG"))))))),"")</f>
        <v>NG</v>
      </c>
      <c r="AF3" s="26" t="e">
        <f>IF(ISBLANK('DATA ENTRY'!P3),"",IF(LEDGER!K3="Ab","AB",IF(LEDGER!K3&gt;=0.9*'MARK LOOKUP'!K3,"A+",IF(LEDGER!K3&gt;=0.8*'MARK LOOKUP'!K3,"A",IF(LEDGER!K3&gt;=0.7*'MARK LOOKUP'!K3,"B+",IF(LEDGER!K3&gt;=0.6*'MARK LOOKUP'!K3,"B",IF(LEDGER!K3&gt;=0.5*'MARK LOOKUP'!K3,"C+",IF(LEDGER!K3&gt;=0.4*'MARK LOOKUP'!K3,"C",IF(LEDGER!K3&gt;=0.35*'MARK LOOKUP'!K3,"D","NG")))))))))</f>
        <v>#N/A</v>
      </c>
      <c r="AG3" s="26" t="e">
        <f>IF(ISBLANK('DATA ENTRY'!Q3),"",IF(LEDGER!L3="Ab","AB",IF(LEDGER!L3&gt;=0.9*'MARK LOOKUP'!L3,"A+",IF(LEDGER!L3&gt;=0.8*'MARK LOOKUP'!L3,"A",IF(LEDGER!L3&gt;=0.7*'MARK LOOKUP'!L3,"B+",IF(LEDGER!L3&gt;=0.6*'MARK LOOKUP'!L3,"B",IF(LEDGER!L3&gt;=0.5*'MARK LOOKUP'!L3,"C+",IF(LEDGER!L3&gt;=0.4*'MARK LOOKUP'!L3,"C",IF(LEDGER!L3&gt;=0.35*'MARK LOOKUP'!L3,"D","NG")))))))))</f>
        <v>#N/A</v>
      </c>
      <c r="AH3" s="26" t="e">
        <f>IF(ISNUMBER(M3),IF(M3&gt;=0.9*'MARK LOOKUP'!M3,"A+",IF(M3&gt;=0.8*'MARK LOOKUP'!M3,"A",IF(M3&gt;=0.7*'MARK LOOKUP'!M3,"B+",IF(M3&gt;=0.6*'MARK LOOKUP'!M3,"B",IF(M3&gt;=0.5*'MARK LOOKUP'!M3,"C+",IF(M3&gt;=0.4*'MARK LOOKUP'!M3,"C",IF(M3&gt;=0.35*'MARK LOOKUP'!M3,"D","NG"))))))),"")</f>
        <v>#N/A</v>
      </c>
      <c r="AI3" s="26" t="e">
        <f>IF(ISBLANK('DATA ENTRY'!S3),"",IF(N3="Ab","AB",IF(N3&gt;=0.9*'MARK LOOKUP'!N3,"A+",IF(N3&gt;=0.8*'MARK LOOKUP'!N3,"A",IF(N3&gt;=0.7*'MARK LOOKUP'!N3,"B+",IF(N3&gt;=0.6*'MARK LOOKUP'!N3,"B",IF(N3&gt;=0.5*'MARK LOOKUP'!N3,"C+",IF(N3&gt;=0.4*'MARK LOOKUP'!N3,"C",IF(N3&gt;=0.35*'MARK LOOKUP'!N3,"D","NG")))))))))</f>
        <v>#N/A</v>
      </c>
      <c r="AJ3" s="26" t="e">
        <f>IF(ISBLANK('DATA ENTRY'!T3),"",IF(O3="Ab","AB",IF(O3&gt;=0.9*'MARK LOOKUP'!O3,"A+",IF(O3&gt;=0.8*'MARK LOOKUP'!O3,"A",IF(O3&gt;=0.7*'MARK LOOKUP'!O3,"B+",IF(O3&gt;=0.6*'MARK LOOKUP'!O3,"B",IF(O3&gt;=0.5*'MARK LOOKUP'!O3,"C+",IF(O3&gt;=0.4*'MARK LOOKUP'!O3,"C",IF(O3&gt;=0.35*'MARK LOOKUP'!O3,"D","NG")))))))))</f>
        <v>#N/A</v>
      </c>
      <c r="AK3" s="26" t="e">
        <f>IF(ISNUMBER(P3),IF(P3&gt;=0.9*'MARK LOOKUP'!P3,"A+",IF(P3&gt;=0.8*'MARK LOOKUP'!P3,"A",IF(P3&gt;=0.7*'MARK LOOKUP'!P3,"B+",IF(P3&gt;=0.6*'MARK LOOKUP'!P3,"B",IF(P3&gt;=0.5*'MARK LOOKUP'!P3,"C+",IF(P3&gt;=0.4*'MARK LOOKUP'!P3,"C",IF(P3&gt;=0.35*'MARK LOOKUP'!P3,"D","NG"))))))),"")</f>
        <v>#N/A</v>
      </c>
      <c r="AL3" s="26" t="e">
        <f>IF(ISBLANK('DATA ENTRY'!V3),"",IF(Q3="Ab","AB",IF(Q3&gt;=0.9*'MARK LOOKUP'!Q3,"A+",IF(Q3&gt;=0.8*'MARK LOOKUP'!Q3,"A",IF(Q3&gt;=0.7*'MARK LOOKUP'!Q3,"B+",IF(Q3&gt;=0.6*'MARK LOOKUP'!Q3,"B",IF(Q3&gt;=0.5*'MARK LOOKUP'!Q3,"C+",IF(Q3&gt;=0.4*'MARK LOOKUP'!Q3,"C",IF(Q3&gt;=0.35*'MARK LOOKUP'!Q3,"D","NG")))))))))</f>
        <v>#N/A</v>
      </c>
      <c r="AM3" s="26" t="e">
        <f>IF(ISBLANK('DATA ENTRY'!W3),"",IF(R3="Ab","AB",IF(R3&gt;=0.9*'MARK LOOKUP'!R3,"A+",IF(R3&gt;=0.8*'MARK LOOKUP'!R3,"A",IF(R3&gt;=0.7*'MARK LOOKUP'!R3,"B+",IF(R3&gt;=0.6*'MARK LOOKUP'!R3,"B",IF(R3&gt;=0.5*'MARK LOOKUP'!R3,"C+",IF(R3&gt;=0.4*'MARK LOOKUP'!R3,"C",IF(R3&gt;=0.35*'MARK LOOKUP'!R3,"D","NG")))))))))</f>
        <v>#N/A</v>
      </c>
      <c r="AN3" s="26" t="e">
        <f>IF(ISNUMBER(S3),IF(S3&gt;=0.9*'MARK LOOKUP'!S3,"A+",IF(S3&gt;=0.8*'MARK LOOKUP'!S3,"A",IF(S3&gt;=0.7*'MARK LOOKUP'!S3,"B+",IF(S3&gt;=0.6*'MARK LOOKUP'!S3,"B",IF(S3&gt;=0.5*'MARK LOOKUP'!S3,"C+",IF(S3&gt;=0.4*'MARK LOOKUP'!S3,"C",IF(S3&gt;=0.35*'MARK LOOKUP'!S3,"D","NG"))))))),"")</f>
        <v>#N/A</v>
      </c>
      <c r="AO3" s="26" t="str">
        <f>IF(ISBLANK('DATA ENTRY'!Y3),"",IF(T3="AB","AB",IF(T3&gt;=0.9*'MARK LOOKUP'!T3,"A+",IF(T3&gt;=0.8*'MARK LOOKUP'!T3,"A",IF(T3&gt;=0.7*'MARK LOOKUP'!T3,"B+",IF(T3&gt;=0.6*'MARK LOOKUP'!T3,"B",IF(T3&gt;=0.5*'MARK LOOKUP'!T3,"C+",IF(T3&gt;=0.4*'MARK LOOKUP'!T3,"C",IF(T3&gt;=0.35*'MARK LOOKUP'!T3,"D","NG")))))))))</f>
        <v/>
      </c>
      <c r="AP3" s="26" t="str">
        <f>IF(ISBLANK('DATA ENTRY'!Z3),"",IF(U3="AB","AB",IF(U3&gt;=0.9*'MARK LOOKUP'!U3,"A+",IF(U3&gt;=0.8*'MARK LOOKUP'!U3,"A",IF(U3&gt;=0.7*'MARK LOOKUP'!U3,"B+",IF(U3&gt;=0.6*'MARK LOOKUP'!U3,"B",IF(U3&gt;=0.5*'MARK LOOKUP'!U3,"C+",IF(U3&gt;=0.4*'MARK LOOKUP'!U3,"C",IF(U3&gt;=0.35*'MARK LOOKUP'!U3,"D","NG")))))))))</f>
        <v/>
      </c>
      <c r="AQ3" s="26" t="str">
        <f>IF(ISNUMBER(V3),IF(V3&gt;=0.9*'MARK LOOKUP'!V3,"A+",IF(V3&gt;=0.8*'MARK LOOKUP'!V3,"A",IF(V3&gt;=0.7*'MARK LOOKUP'!V3,"B+",IF(V3&gt;=0.6*'MARK LOOKUP'!S3,"B",IF(V3&gt;=0.5*'MARK LOOKUP'!V3,"C+",IF(V3&gt;=0.4*'MARK LOOKUP'!V3,"C",IF(V3&gt;=0.35*'MARK LOOKUP'!V3,"D","NG"))))))),"")</f>
        <v/>
      </c>
      <c r="AR3" s="26" t="str">
        <f t="shared" ref="AR3:AR66" si="7">IF(W3="A+","4",IF(W3="A","3.6",IF(W3="B+","3.2",IF(W3="B","2.8",IF(W3="C+","2.4",IF(W3="C","2",IF(W3="D+","1.6",IF(W3="D","1.2",IF(W3="E","0.8","")))))))))</f>
        <v/>
      </c>
      <c r="AS3" s="26" t="str">
        <f t="shared" ref="AS3:AS66" si="8">IF(X3="A+","4",IF(X3="A","3.6",IF(X3="B+","3.2",IF(X3="B","2.8",IF(X3="C+","2.4",IF(X3="C","2",IF(X3="D+","1.6",IF(X3="D","1.2",IF(X3="E","0.8","")))))))))</f>
        <v/>
      </c>
      <c r="AT3" s="26" t="str">
        <f t="shared" ref="AT3:AT66" si="9">IF(Y3="A+","4",IF(Y3="A","3.6",IF(Y3="B+","3.2",IF(Y3="B","2.8",IF(Y3="C+","2.4",IF(Y3="C","2",IF(Y3="D+","1.6",IF(Y3="D","1.2",IF(Y3="E","0.8","")))))))))</f>
        <v/>
      </c>
      <c r="AU3" s="26" t="str">
        <f t="shared" ref="AU3:AU66" si="10">IF(Z3="A+","4",IF(Z3="A","3.6",IF(Z3="B+","3.2",IF(Z3="B","2.8",IF(Z3="C+","2.4",IF(Z3="C","2",IF(Z3="D+","1.6",IF(Z3="D","1.2",IF(Z3="E","0.8","")))))))))</f>
        <v/>
      </c>
      <c r="AV3" s="26" t="str">
        <f t="shared" ref="AV3:AV66" si="11">IF(AA3="A+","4",IF(AA3="A","3.6",IF(AA3="B+","3.2",IF(AA3="B","2.8",IF(AA3="C+","2.4",IF(AA3="C","2",IF(AA3="D+","1.6",IF(AA3="D","1.2",IF(AA3="E","0.8","")))))))))</f>
        <v/>
      </c>
      <c r="AW3" s="26" t="str">
        <f t="shared" ref="AW3:AW66" si="12">IF(AB3="A+","4",IF(AB3="A","3.6",IF(AB3="B+","3.2",IF(AB3="B","2.8",IF(AB3="C+","2.4",IF(AB3="C","2",IF(AB3="D+","1.6",IF(AB3="D","1.2",IF(AB3="E","0.8","")))))))))</f>
        <v/>
      </c>
      <c r="AX3" s="26" t="str">
        <f t="shared" ref="AX3:AX66" si="13">IF(AC3="A+","4",IF(AC3="A","3.6",IF(AC3="B+","3.2",IF(AC3="B","2.8",IF(AC3="C+","2.4",IF(AC3="C","2",IF(AC3="D+","1.6",IF(AC3="D","1.2",IF(AC3="E","0.8","")))))))))</f>
        <v/>
      </c>
      <c r="AY3" s="26" t="str">
        <f t="shared" ref="AY3:AY66" si="14">IF(AD3="A+","4",IF(AD3="A","3.6",IF(AD3="B+","3.2",IF(AD3="B","2.8",IF(AD3="C+","2.4",IF(AD3="C","2",IF(AD3="D+","1.6",IF(AD3="D","1.2",IF(AD3="E","0.8","")))))))))</f>
        <v/>
      </c>
      <c r="AZ3" s="26" t="str">
        <f t="shared" ref="AZ3:AZ66" si="15">IF(AE3="A+","4",IF(AE3="A","3.6",IF(AE3="B+","3.2",IF(AE3="B","2.8",IF(AE3="C+","2.4",IF(AE3="C","2",IF(AE3="D+","1.6",IF(AE3="D","1.2",IF(AE3="E","0.8","")))))))))</f>
        <v/>
      </c>
      <c r="BA3" s="26" t="e">
        <f t="shared" ref="BA3:BA66" si="16">IF(AF3="A+","4",IF(AF3="A","3.6",IF(AF3="B+","3.2",IF(AF3="B","2.8",IF(AF3="C+","2.4",IF(AF3="C","2",IF(AF3="D+","1.6",IF(AF3="D","1.2",IF(AF3="E","0.8","")))))))))</f>
        <v>#N/A</v>
      </c>
      <c r="BB3" s="26" t="e">
        <f t="shared" ref="BB3:BB66" si="17">IF(AG3="A+","4",IF(AG3="A","3.6",IF(AG3="B+","3.2",IF(AG3="B","2.8",IF(AG3="C+","2.4",IF(AG3="C","2",IF(AG3="D+","1.6",IF(AG3="D","1.2",IF(AG3="E","0.8","")))))))))</f>
        <v>#N/A</v>
      </c>
      <c r="BC3" s="26" t="e">
        <f t="shared" ref="BC3:BC66" si="18">IF(AH3="A+","4",IF(AH3="A","3.6",IF(AH3="B+","3.2",IF(AH3="B","2.8",IF(AH3="C+","2.4",IF(AH3="C","2",IF(AH3="D+","1.6",IF(AH3="D","1.2",IF(AH3="E","0.8","")))))))))</f>
        <v>#N/A</v>
      </c>
      <c r="BD3" s="26" t="e">
        <f t="shared" ref="BD3:BD66" si="19">IF(AI3="A+","4",IF(AI3="A","3.6",IF(AI3="B+","3.2",IF(AI3="B","2.8",IF(AI3="C+","2.4",IF(AI3="C","2",IF(AI3="D+","1.6",IF(AI3="D","1.2",IF(AI3="E","0.8","")))))))))</f>
        <v>#N/A</v>
      </c>
      <c r="BE3" s="26" t="e">
        <f>IF(ISBLANK('DATA ENTRY'!S3),"",IF(AJ3="A+","4",IF(AJ3="A","3.6",IF(AJ3="B+","3.2",IF(AJ3="B","2.8",IF(AJ3="C+","2.4",IF(AJ3="C","2",IF(AJ3="D+","1.6",IF(AJ3="D","1.2",IF(AJ3="E","0.8",""))))))))))</f>
        <v>#N/A</v>
      </c>
      <c r="BF3" s="26" t="e">
        <f>IF(AK3="A+","4",IF(AK3="A","3.6",IF(AK3="B+","3.2",IF(AK3="B","2.8",IF(AK3="C+","2.4",IF(AK3="C","2",IF(AK3="D+","1.6",IF(AK3="D","1.2",IF(AK3="E","0.8","")))))))))</f>
        <v>#N/A</v>
      </c>
      <c r="BG3" s="26" t="str">
        <f>IF(ISBLANK('DATA ENTRY'!U3),"",IF(AL3="A+","4",IF(AL3="A","3.6",IF(AL3="B+","3.2",IF(AL3="B","2.8",IF(AL3="C+","2.4",IF(AL3="C","2",IF(AL3="D+","1.6",IF(AL3="D","1.2",IF(AL3="E","0.8",""))))))))))</f>
        <v/>
      </c>
      <c r="BH3" s="26" t="e">
        <f>IF(ISBLANK('DATA ENTRY'!V3),"",IF(AM3="A+","4",IF(AM3="A","3.6",IF(AM3="B+","3.2",IF(AM3="B","2.8",IF(AM3="C+","2.4",IF(AM3="C","2",IF(AM3="D+","1.6",IF(AM3="D","1.2",IF(AM3="E","0.8",""))))))))))</f>
        <v>#N/A</v>
      </c>
      <c r="BI3" s="26" t="e">
        <f>IF(ISBLANK('DATA ENTRY'!W3),"",IF(AN3="A+","4",IF(AN3="A","3.6",IF(AN3="B+","3.2",IF(AN3="B","2.8",IF(AN3="C+","2.4",IF(AN3="C","2",IF(AN3="D+","1.6",IF(AN3="D","1.2",IF(AN3="E","0.8",""))))))))))</f>
        <v>#N/A</v>
      </c>
      <c r="BJ3" s="26" t="str">
        <f>IF(ISBLANK('DATA ENTRY'!X3),"",IF(AO3="A+","4",IF(AO3="A","3.6",IF(AO3="B+","3.2",IF(AO3="B","2.8",IF(AO3="C+","2.4",IF(AO3="C","2",IF(AO3="D+","1.6",IF(AO3="D","1.2",IF(AO3="E","0.8",""))))))))))</f>
        <v/>
      </c>
      <c r="BK3" s="26" t="str">
        <f>IF(ISBLANK('DATA ENTRY'!Y3),"",IF(AP3="A+","4",IF(AP3="A","3.6",IF(AP3="B+","3.2",IF(AP3="B","2.8",IF(AP3="C+","2.4",IF(AP3="C","2",IF(AP3="D+","1.6",IF(AP3="D","1.2",IF(AP3="E","0.8",""))))))))))</f>
        <v/>
      </c>
      <c r="BL3" s="26" t="str">
        <f>IF(ISBLANK('DATA ENTRY'!Z3),"",IF(AQ3="A+","4",IF(AQ3="A","3.6",IF(AQ3="B+","3.2",IF(AQ3="B","2.8",IF(AQ3="C+","2.4",IF(AQ3="C","2",IF(AQ3="D+","1.6",IF(AQ3="D","1.2",IF(AQ3="E","0.8",""))))))))))</f>
        <v/>
      </c>
    </row>
    <row r="4" spans="1:64" x14ac:dyDescent="0.25">
      <c r="A4" s="26">
        <f>IF(ISBLANK('DATA ENTRY'!A4),"",'DATA ENTRY'!A4)</f>
        <v>14911509</v>
      </c>
      <c r="B4" s="26">
        <f>IF(ISBLANK('DATA ENTRY'!G4),"",'DATA ENTRY'!G4)</f>
        <v>40</v>
      </c>
      <c r="C4" s="26">
        <f>IF(ISBLANK('DATA ENTRY'!H4),"",'DATA ENTRY'!H4)</f>
        <v>22</v>
      </c>
      <c r="D4" s="26">
        <f t="shared" si="1"/>
        <v>62</v>
      </c>
      <c r="E4" s="26">
        <f>IF(ISBLANK('DATA ENTRY'!J4),"",'DATA ENTRY'!J4)</f>
        <v>35</v>
      </c>
      <c r="F4" s="26">
        <f>IF(ISBLANK('DATA ENTRY'!K4),"",'DATA ENTRY'!K4)</f>
        <v>22</v>
      </c>
      <c r="G4" s="26">
        <f t="shared" si="2"/>
        <v>57</v>
      </c>
      <c r="H4" s="26">
        <f>IF(ISBLANK('DATA ENTRY'!M4),"",'DATA ENTRY'!M4)</f>
        <v>32</v>
      </c>
      <c r="I4" s="26">
        <f>IF(ISBLANK('DATA ENTRY'!M4),"",'DATA ENTRY'!N4)</f>
        <v>22</v>
      </c>
      <c r="J4" s="26">
        <f t="shared" ref="J4:J67" si="20">IF(OR(ISNUMBER(H4),ISNUMBER(I4)),SUM(H4:I4),"")</f>
        <v>54</v>
      </c>
      <c r="K4" s="26">
        <f>IF(ISBLANK('DATA ENTRY'!P4),"",'DATA ENTRY'!P4)</f>
        <v>35</v>
      </c>
      <c r="L4" s="26">
        <f>IF(ISBLANK('DATA ENTRY'!Q4),"",'DATA ENTRY'!Q4)</f>
        <v>22</v>
      </c>
      <c r="M4" s="26">
        <f t="shared" si="3"/>
        <v>57</v>
      </c>
      <c r="N4" s="26">
        <f>IF(ISBLANK('DATA ENTRY'!S4),"",'DATA ENTRY'!S4)</f>
        <v>45</v>
      </c>
      <c r="O4" s="26">
        <f>IF(ISBLANK('DATA ENTRY'!T4),"",'DATA ENTRY'!T4)</f>
        <v>22</v>
      </c>
      <c r="P4" s="26">
        <f t="shared" si="4"/>
        <v>67</v>
      </c>
      <c r="Q4" s="26">
        <f>IF(ISBLANK('DATA ENTRY'!V4),"",'DATA ENTRY'!V4)</f>
        <v>40</v>
      </c>
      <c r="R4" s="26">
        <f>IF(ISBLANK('DATA ENTRY'!W4),"",'DATA ENTRY'!W4)</f>
        <v>22</v>
      </c>
      <c r="S4" s="26">
        <f t="shared" si="5"/>
        <v>62</v>
      </c>
      <c r="T4" s="26" t="str">
        <f>IF(ISBLANK('DATA ENTRY'!Y4),"",'DATA ENTRY'!Y4)</f>
        <v/>
      </c>
      <c r="U4" s="26" t="str">
        <f>IF(ISBLANK('DATA ENTRY'!Z4),"",'DATA ENTRY'!Z4)</f>
        <v/>
      </c>
      <c r="V4" s="26" t="str">
        <f t="shared" si="6"/>
        <v/>
      </c>
      <c r="W4" s="26" t="str">
        <f>IF(ISBLANK('DATA ENTRY'!$F4),"",IF(LEDGER!B4="AB","AB",IF(LEDGER!B4&gt;=0.9*'MARK LOOKUP'!B4,"A+",IF(LEDGER!B4&gt;=0.8*'MARK LOOKUP'!B4,"A",IF(LEDGER!B4&gt;=0.7*'MARK LOOKUP'!B4,"B+",IF(LEDGER!B4&gt;=0.6*'MARK LOOKUP'!B4,"B",IF(LEDGER!B4&gt;=0.5*'MARK LOOKUP'!B4,"C+",IF(LEDGER!B4&gt;=0.4*'MARK LOOKUP'!B4,"C+",IF(LEDGER!B4&gt;=0.35*'MARK LOOKUP'!B4,"D","NG")))))))))</f>
        <v>C+</v>
      </c>
      <c r="X4" s="26" t="str">
        <f>IF(ISBLANK('DATA ENTRY'!$G4),"",IF(LEDGER!C4="AB","AB",IF(LEDGER!C4&gt;=0.9*'MARK LOOKUP'!C4,"A+",IF(LEDGER!C4&gt;=0.8*'MARK LOOKUP'!C4,"A",IF(LEDGER!C4&gt;=0.7*'MARK LOOKUP'!C4,"B+",IF(LEDGER!C4&gt;=0.6*'MARK LOOKUP'!C4,"B",IF(LEDGER!C4&gt;=0.5*'MARK LOOKUP'!C4,"C+",IF(LEDGER!C4&gt;=0.4*'MARK LOOKUP'!C4,"C+",IF(LEDGER!C4&gt;=0.35*'MARK LOOKUP'!C4,"D","N.G.")))))))))</f>
        <v>A</v>
      </c>
      <c r="Y4" s="26" t="str">
        <f>IF(ISNUMBER(D4),IF(D4&gt;=0.9*'MARK LOOKUP'!D4,"A+",IF(D4&gt;=0.8*'MARK LOOKUP'!D4,"A",IF(D4&gt;=0.7*'MARK LOOKUP'!D4,"B+",IF(D4&gt;=0.6*'MARK LOOKUP'!D4,"B",IF(D4&gt;=0.5*'MARK LOOKUP'!D4,"C+",IF(D4&gt;=0.4*'MARK LOOKUP'!D4,"C",IF(D4&gt;=0.35*'MARK LOOKUP'!D4,"D","N.G."))))))))</f>
        <v>B</v>
      </c>
      <c r="Z4" s="26" t="str">
        <f>IF(ISBLANK('DATA ENTRY'!J4),"",IF(LEDGER!E4="AB","AB",IF(LEDGER!E4&gt;=0.9*'MARK LOOKUP'!E4,"A+",IF(LEDGER!E4&gt;=0.8*'MARK LOOKUP'!E4,"A",IF(LEDGER!E4&gt;=0.7*'MARK LOOKUP'!E4,"B+",IF(LEDGER!E4&gt;=0.6*'MARK LOOKUP'!E4,"B",IF(LEDGER!E4&gt;=0.5*'MARK LOOKUP'!E4,"C+",IF(LEDGER!E4&gt;=0.4*'MARK LOOKUP'!E4,"C",IF(LEDGER!E4&gt;=0.35*'MARK LOOKUP'!E4,"D","NG")))))))))</f>
        <v>C</v>
      </c>
      <c r="AA4" s="26" t="str">
        <f>IF(ISBLANK('DATA ENTRY'!K4),"",IF(LEDGER!F4="AB","AB",IF(LEDGER!F4&gt;=0.9*'MARK LOOKUP'!F4,"A+",IF(LEDGER!F4&gt;=0.8*'MARK LOOKUP'!F4,"A",IF(LEDGER!F4&gt;=0.7*'MARK LOOKUP'!F4,"B+",IF(LEDGER!F4&gt;=0.6*'MARK LOOKUP'!F4,"B",IF(LEDGER!F4&gt;=0.5*'MARK LOOKUP'!F4,"C+",IF(LEDGER!F4&gt;=0.4*'MARK LOOKUP'!F4,"C",IF(LEDGER!F4&gt;=0.35*'MARK LOOKUP'!F4,"D","NG")))))))))</f>
        <v>A</v>
      </c>
      <c r="AB4" s="26" t="str">
        <f>IF(ISNUMBER(G4),IF(D4&gt;=0.9*'MARK LOOKUP'!G4,"A+",IF(G4&gt;=0.8*'MARK LOOKUP'!G4,"A",IF(G4&gt;=0.7*'MARK LOOKUP'!G4,"B+",IF(G4&gt;=0.6*'MARK LOOKUP'!G4,"B",IF(G4&gt;=0.5*'MARK LOOKUP'!G4,"C+",IF(G4&gt;=0.4*'MARK LOOKUP'!G4,"C",IF(G4&gt;=0.35*'MARK LOOKUP'!G4,"D","NG"))))))))</f>
        <v>C+</v>
      </c>
      <c r="AC4" s="26" t="str">
        <f>IF(ISBLANK('DATA ENTRY'!M4),"",IF(LEDGER!H4="AB","AB",IF(LEDGER!H4&gt;=0.9*'MARK LOOKUP'!H4,"A+",IF(LEDGER!H4&gt;=0.8*'MARK LOOKUP'!H4,"A",IF(LEDGER!H4&gt;=0.7*'MARK LOOKUP'!H4,"B+",IF(LEDGER!H4&gt;=0.6*'MARK LOOKUP'!H4,"B",IF(LEDGER!H4&gt;=0.5*'MARK LOOKUP'!H4,"C+",IF(LEDGER!H4&gt;=0.4*'MARK LOOKUP'!H4,"C",IF(LEDGER!H4&gt;=0.35*'MARK LOOKUP'!H4,"D","NG")))))))))</f>
        <v>C</v>
      </c>
      <c r="AD4" s="26" t="str">
        <f>IF(ISBLANK('DATA ENTRY'!N4),"",IF(LEDGER!I4="AB","AB",IF(LEDGER!I4&gt;=0.9*'MARK LOOKUP'!I4,"A+",IF(LEDGER!I4&gt;=0.8*'MARK LOOKUP'!I4,"A",IF(LEDGER!I4&gt;=0.7*'MARK LOOKUP'!I4,"B+",IF(LEDGER!I4&gt;=0.6*'MARK LOOKUP'!I4,"B",IF(LEDGER!I4&gt;=0.5*'MARK LOOKUP'!I4,"C+",IF(LEDGER!I4&gt;=0.4*'MARK LOOKUP'!I4,"C",IF(LEDGER!I4&gt;=0.35*'MARK LOOKUP'!I4,"D","NG")))))))))</f>
        <v>A</v>
      </c>
      <c r="AE4" s="26" t="str">
        <f>IF(ISNUMBER(J4),IF(J4&gt;=0.9*'MARK LOOKUP'!J4,"A+",IF(J4&gt;=0.8*'MARK LOOKUP'!J4,"A",IF(J4&gt;=0.7*'MARK LOOKUP'!J4,"B+",IF(J4&gt;=0.6*'MARK LOOKUP'!J4,"B",IF(J4&gt;=0.5*'MARK LOOKUP'!J4,"C+",IF(J4&gt;=0.4*'MARK LOOKUP'!J4,"C",IF(J4&gt;=0.35*'MARK LOOKUP'!J4,"D","NG"))))))),"")</f>
        <v>C+</v>
      </c>
      <c r="AF4" s="26" t="str">
        <f>IF(ISBLANK('DATA ENTRY'!P4),"",IF(LEDGER!K4="Ab","AB",IF(LEDGER!K4&gt;=0.9*'MARK LOOKUP'!K4,"A+",IF(LEDGER!K4&gt;=0.8*'MARK LOOKUP'!K4,"A",IF(LEDGER!K4&gt;=0.7*'MARK LOOKUP'!K4,"B+",IF(LEDGER!K4&gt;=0.6*'MARK LOOKUP'!K4,"B",IF(LEDGER!K4&gt;=0.5*'MARK LOOKUP'!K4,"C+",IF(LEDGER!K4&gt;=0.4*'MARK LOOKUP'!K4,"C",IF(LEDGER!K4&gt;=0.35*'MARK LOOKUP'!K4,"D","NG")))))))))</f>
        <v>C</v>
      </c>
      <c r="AG4" s="26" t="str">
        <f>IF(ISBLANK('DATA ENTRY'!Q4),"",IF(LEDGER!L4="Ab","AB",IF(LEDGER!L4&gt;=0.9*'MARK LOOKUP'!L4,"A+",IF(LEDGER!L4&gt;=0.8*'MARK LOOKUP'!L4,"A",IF(LEDGER!L4&gt;=0.7*'MARK LOOKUP'!L4,"B+",IF(LEDGER!L4&gt;=0.6*'MARK LOOKUP'!L4,"B",IF(LEDGER!L4&gt;=0.5*'MARK LOOKUP'!L4,"C+",IF(LEDGER!L4&gt;=0.4*'MARK LOOKUP'!L4,"C",IF(LEDGER!L4&gt;=0.35*'MARK LOOKUP'!L4,"D","NG")))))))))</f>
        <v>A</v>
      </c>
      <c r="AH4" s="26" t="str">
        <f>IF(ISNUMBER(M4),IF(M4&gt;=0.9*'MARK LOOKUP'!M4,"A+",IF(M4&gt;=0.8*'MARK LOOKUP'!M4,"A",IF(M4&gt;=0.7*'MARK LOOKUP'!M4,"B+",IF(M4&gt;=0.6*'MARK LOOKUP'!M4,"B",IF(M4&gt;=0.5*'MARK LOOKUP'!M4,"C+",IF(M4&gt;=0.4*'MARK LOOKUP'!M4,"C",IF(M4&gt;=0.35*'MARK LOOKUP'!M4,"D","NG"))))))),"")</f>
        <v>C+</v>
      </c>
      <c r="AI4" s="26" t="str">
        <f>IF(ISBLANK('DATA ENTRY'!S4),"",IF(N4="Ab","AB",IF(N4&gt;=0.9*'MARK LOOKUP'!N4,"A+",IF(N4&gt;=0.8*'MARK LOOKUP'!N4,"A",IF(N4&gt;=0.7*'MARK LOOKUP'!N4,"B+",IF(N4&gt;=0.6*'MARK LOOKUP'!N4,"B",IF(N4&gt;=0.5*'MARK LOOKUP'!N4,"C+",IF(N4&gt;=0.4*'MARK LOOKUP'!N4,"C",IF(N4&gt;=0.35*'MARK LOOKUP'!N4,"D","NG")))))))))</f>
        <v>B</v>
      </c>
      <c r="AJ4" s="26" t="str">
        <f>IF(ISBLANK('DATA ENTRY'!T4),"",IF(O4="Ab","AB",IF(O4&gt;=0.9*'MARK LOOKUP'!O4,"A+",IF(O4&gt;=0.8*'MARK LOOKUP'!O4,"A",IF(O4&gt;=0.7*'MARK LOOKUP'!O4,"B+",IF(O4&gt;=0.6*'MARK LOOKUP'!O4,"B",IF(O4&gt;=0.5*'MARK LOOKUP'!O4,"C+",IF(O4&gt;=0.4*'MARK LOOKUP'!O4,"C",IF(O4&gt;=0.35*'MARK LOOKUP'!O4,"D","NG")))))))))</f>
        <v>A</v>
      </c>
      <c r="AK4" s="26" t="str">
        <f>IF(ISNUMBER(P4),IF(P4&gt;=0.9*'MARK LOOKUP'!P4,"A+",IF(P4&gt;=0.8*'MARK LOOKUP'!P4,"A",IF(P4&gt;=0.7*'MARK LOOKUP'!P4,"B+",IF(P4&gt;=0.6*'MARK LOOKUP'!P4,"B",IF(P4&gt;=0.5*'MARK LOOKUP'!P4,"C+",IF(P4&gt;=0.4*'MARK LOOKUP'!P4,"C",IF(P4&gt;=0.35*'MARK LOOKUP'!P4,"D","NG"))))))),"")</f>
        <v>B</v>
      </c>
      <c r="AL4" s="26" t="str">
        <f>IF(ISBLANK('DATA ENTRY'!V4),"",IF(Q4="Ab","AB",IF(Q4&gt;=0.9*'MARK LOOKUP'!Q4,"A+",IF(Q4&gt;=0.8*'MARK LOOKUP'!Q4,"A",IF(Q4&gt;=0.7*'MARK LOOKUP'!Q4,"B+",IF(Q4&gt;=0.6*'MARK LOOKUP'!Q4,"B",IF(Q4&gt;=0.5*'MARK LOOKUP'!Q4,"C+",IF(Q4&gt;=0.4*'MARK LOOKUP'!Q4,"C",IF(Q4&gt;=0.35*'MARK LOOKUP'!Q4,"D","NG")))))))))</f>
        <v>C+</v>
      </c>
      <c r="AM4" s="26" t="str">
        <f>IF(ISBLANK('DATA ENTRY'!W4),"",IF(R4="Ab","AB",IF(R4&gt;=0.9*'MARK LOOKUP'!R4,"A+",IF(R4&gt;=0.8*'MARK LOOKUP'!R4,"A",IF(R4&gt;=0.7*'MARK LOOKUP'!R4,"B+",IF(R4&gt;=0.6*'MARK LOOKUP'!R4,"B",IF(R4&gt;=0.5*'MARK LOOKUP'!R4,"C+",IF(R4&gt;=0.4*'MARK LOOKUP'!R4,"C",IF(R4&gt;=0.35*'MARK LOOKUP'!R4,"D","NG")))))))))</f>
        <v>A</v>
      </c>
      <c r="AN4" s="26" t="str">
        <f>IF(ISNUMBER(S4),IF(S4&gt;=0.9*'MARK LOOKUP'!S4,"A+",IF(S4&gt;=0.8*'MARK LOOKUP'!S4,"A",IF(S4&gt;=0.7*'MARK LOOKUP'!S4,"B+",IF(S4&gt;=0.6*'MARK LOOKUP'!S4,"B",IF(S4&gt;=0.5*'MARK LOOKUP'!S4,"C+",IF(S4&gt;=0.4*'MARK LOOKUP'!S4,"C",IF(S4&gt;=0.35*'MARK LOOKUP'!S4,"D","NG"))))))),"")</f>
        <v>B</v>
      </c>
      <c r="AO4" s="26" t="str">
        <f>IF(ISBLANK('DATA ENTRY'!Y4),"",IF(T4="AB","AB",IF(T4&gt;=0.9*'MARK LOOKUP'!T4,"A+",IF(T4&gt;=0.8*'MARK LOOKUP'!T4,"A",IF(T4&gt;=0.7*'MARK LOOKUP'!T4,"B+",IF(T4&gt;=0.6*'MARK LOOKUP'!T4,"B",IF(T4&gt;=0.5*'MARK LOOKUP'!T4,"C+",IF(T4&gt;=0.4*'MARK LOOKUP'!T4,"C",IF(T4&gt;=0.35*'MARK LOOKUP'!T4,"D","NG")))))))))</f>
        <v/>
      </c>
      <c r="AP4" s="26" t="str">
        <f>IF(ISBLANK('DATA ENTRY'!Z4),"",IF(U4="AB","AB",IF(U4&gt;=0.9*'MARK LOOKUP'!U4,"A+",IF(U4&gt;=0.8*'MARK LOOKUP'!U4,"A",IF(U4&gt;=0.7*'MARK LOOKUP'!U4,"B+",IF(U4&gt;=0.6*'MARK LOOKUP'!U4,"B",IF(U4&gt;=0.5*'MARK LOOKUP'!U4,"C+",IF(U4&gt;=0.4*'MARK LOOKUP'!U4,"C",IF(U4&gt;=0.35*'MARK LOOKUP'!U4,"D","NG")))))))))</f>
        <v/>
      </c>
      <c r="AQ4" s="26" t="str">
        <f>IF(ISNUMBER(V4),IF(V4&gt;=0.9*'MARK LOOKUP'!V4,"A+",IF(V4&gt;=0.8*'MARK LOOKUP'!V4,"A",IF(V4&gt;=0.7*'MARK LOOKUP'!V4,"B+",IF(V4&gt;=0.6*'MARK LOOKUP'!S4,"B",IF(V4&gt;=0.5*'MARK LOOKUP'!V4,"C+",IF(V4&gt;=0.4*'MARK LOOKUP'!V4,"C",IF(V4&gt;=0.35*'MARK LOOKUP'!V4,"D","NG"))))))),"")</f>
        <v/>
      </c>
      <c r="AR4" s="26" t="str">
        <f t="shared" si="7"/>
        <v>2.4</v>
      </c>
      <c r="AS4" s="26" t="str">
        <f t="shared" si="8"/>
        <v>3.6</v>
      </c>
      <c r="AT4" s="26" t="str">
        <f t="shared" si="9"/>
        <v>2.8</v>
      </c>
      <c r="AU4" s="26" t="str">
        <f t="shared" si="10"/>
        <v>2</v>
      </c>
      <c r="AV4" s="26" t="str">
        <f t="shared" si="11"/>
        <v>3.6</v>
      </c>
      <c r="AW4" s="26" t="str">
        <f t="shared" si="12"/>
        <v>2.4</v>
      </c>
      <c r="AX4" s="26" t="str">
        <f t="shared" si="13"/>
        <v>2</v>
      </c>
      <c r="AY4" s="26" t="str">
        <f t="shared" si="14"/>
        <v>3.6</v>
      </c>
      <c r="AZ4" s="26" t="str">
        <f t="shared" si="15"/>
        <v>2.4</v>
      </c>
      <c r="BA4" s="26" t="str">
        <f t="shared" si="16"/>
        <v>2</v>
      </c>
      <c r="BB4" s="26" t="str">
        <f t="shared" si="17"/>
        <v>3.6</v>
      </c>
      <c r="BC4" s="26" t="str">
        <f t="shared" si="18"/>
        <v>2.4</v>
      </c>
      <c r="BD4" s="26" t="str">
        <f t="shared" si="19"/>
        <v>2.8</v>
      </c>
      <c r="BE4" s="26" t="str">
        <f>IF(ISBLANK('DATA ENTRY'!S4),"",IF(AJ4="A+","4",IF(AJ4="A","3.6",IF(AJ4="B+","3.2",IF(AJ4="B","2.8",IF(AJ4="C+","2.4",IF(AJ4="C","2",IF(AJ4="D+","1.6",IF(AJ4="D","1.2",IF(AJ4="E","0.8",""))))))))))</f>
        <v>3.6</v>
      </c>
      <c r="BF4" s="26" t="str">
        <f>IF(AK4="A+","4",IF(AK4="A","3.6",IF(AK4="B+","3.2",IF(AK4="B","2.8",IF(AK4="C+","2.4",IF(AK4="C","2",IF(AK4="D+","1.6",IF(AK4="D","1.2",IF(AK4="E","0.8","")))))))))</f>
        <v>2.8</v>
      </c>
      <c r="BG4" s="26" t="str">
        <f>IF(ISBLANK('DATA ENTRY'!U4),"",IF(AL4="A+","4",IF(AL4="A","3.6",IF(AL4="B+","3.2",IF(AL4="B","2.8",IF(AL4="C+","2.4",IF(AL4="C","2",IF(AL4="D+","1.6",IF(AL4="D","1.2",IF(AL4="E","0.8",""))))))))))</f>
        <v>2.4</v>
      </c>
      <c r="BH4" s="26" t="str">
        <f>IF(ISBLANK('DATA ENTRY'!V4),"",IF(AM4="A+","4",IF(AM4="A","3.6",IF(AM4="B+","3.2",IF(AM4="B","2.8",IF(AM4="C+","2.4",IF(AM4="C","2",IF(AM4="D+","1.6",IF(AM4="D","1.2",IF(AM4="E","0.8",""))))))))))</f>
        <v>3.6</v>
      </c>
      <c r="BI4" s="26" t="str">
        <f>IF(ISBLANK('DATA ENTRY'!W4),"",IF(AN4="A+","4",IF(AN4="A","3.6",IF(AN4="B+","3.2",IF(AN4="B","2.8",IF(AN4="C+","2.4",IF(AN4="C","2",IF(AN4="D+","1.6",IF(AN4="D","1.2",IF(AN4="E","0.8",""))))))))))</f>
        <v>2.8</v>
      </c>
      <c r="BJ4" s="26" t="str">
        <f>IF(ISBLANK('DATA ENTRY'!X4),"",IF(AO4="A+","4",IF(AO4="A","3.6",IF(AO4="B+","3.2",IF(AO4="B","2.8",IF(AO4="C+","2.4",IF(AO4="C","2",IF(AO4="D+","1.6",IF(AO4="D","1.2",IF(AO4="E","0.8",""))))))))))</f>
        <v/>
      </c>
      <c r="BK4" s="26" t="str">
        <f>IF(ISBLANK('DATA ENTRY'!Y4),"",IF(AP4="A+","4",IF(AP4="A","3.6",IF(AP4="B+","3.2",IF(AP4="B","2.8",IF(AP4="C+","2.4",IF(AP4="C","2",IF(AP4="D+","1.6",IF(AP4="D","1.2",IF(AP4="E","0.8",""))))))))))</f>
        <v/>
      </c>
      <c r="BL4" s="26" t="str">
        <f>IF(ISBLANK('DATA ENTRY'!Z4),"",IF(AQ4="A+","4",IF(AQ4="A","3.6",IF(AQ4="B+","3.2",IF(AQ4="B","2.8",IF(AQ4="C+","2.4",IF(AQ4="C","2",IF(AQ4="D+","1.6",IF(AQ4="D","1.2",IF(AQ4="E","0.8",""))))))))))</f>
        <v/>
      </c>
    </row>
    <row r="5" spans="1:64" x14ac:dyDescent="0.25">
      <c r="A5" s="26">
        <f>IF(ISBLANK('DATA ENTRY'!A5),"",'DATA ENTRY'!A5)</f>
        <v>14911510</v>
      </c>
      <c r="B5" s="26">
        <f>IF(ISBLANK('DATA ENTRY'!G5),"",'DATA ENTRY'!G5)</f>
        <v>30</v>
      </c>
      <c r="C5" s="26">
        <f>IF(ISBLANK('DATA ENTRY'!H5),"",'DATA ENTRY'!H5)</f>
        <v>22</v>
      </c>
      <c r="D5" s="26">
        <f t="shared" si="1"/>
        <v>52</v>
      </c>
      <c r="E5" s="26">
        <f>IF(ISBLANK('DATA ENTRY'!J5),"",'DATA ENTRY'!J5)</f>
        <v>30</v>
      </c>
      <c r="F5" s="26">
        <f>IF(ISBLANK('DATA ENTRY'!K5),"",'DATA ENTRY'!K5)</f>
        <v>22</v>
      </c>
      <c r="G5" s="26">
        <f t="shared" si="2"/>
        <v>52</v>
      </c>
      <c r="H5" s="26">
        <f>IF(ISBLANK('DATA ENTRY'!M5),"",'DATA ENTRY'!M5)</f>
        <v>59</v>
      </c>
      <c r="I5" s="26">
        <f>IF(ISBLANK('DATA ENTRY'!M5),"",'DATA ENTRY'!N5)</f>
        <v>23</v>
      </c>
      <c r="J5" s="26">
        <f t="shared" si="20"/>
        <v>82</v>
      </c>
      <c r="K5" s="26">
        <f>IF(ISBLANK('DATA ENTRY'!P5),"",'DATA ENTRY'!P5)</f>
        <v>61</v>
      </c>
      <c r="L5" s="26">
        <f>IF(ISBLANK('DATA ENTRY'!Q5),"",'DATA ENTRY'!Q5)</f>
        <v>22</v>
      </c>
      <c r="M5" s="26">
        <f t="shared" si="3"/>
        <v>83</v>
      </c>
      <c r="N5" s="26">
        <f>IF(ISBLANK('DATA ENTRY'!S5),"",'DATA ENTRY'!S5)</f>
        <v>60</v>
      </c>
      <c r="O5" s="26">
        <f>IF(ISBLANK('DATA ENTRY'!T5),"",'DATA ENTRY'!T5)</f>
        <v>19</v>
      </c>
      <c r="P5" s="26">
        <f t="shared" si="4"/>
        <v>79</v>
      </c>
      <c r="Q5" s="26" t="str">
        <f>IF(ISBLANK('DATA ENTRY'!V5),"",'DATA ENTRY'!V5)</f>
        <v/>
      </c>
      <c r="R5" s="26" t="str">
        <f>IF(ISBLANK('DATA ENTRY'!W5),"",'DATA ENTRY'!W5)</f>
        <v/>
      </c>
      <c r="S5" s="26" t="str">
        <f t="shared" si="5"/>
        <v/>
      </c>
      <c r="T5" s="26">
        <f>IF(ISBLANK('DATA ENTRY'!Y5),"",'DATA ENTRY'!Y5)</f>
        <v>50</v>
      </c>
      <c r="U5" s="26">
        <f>IF(ISBLANK('DATA ENTRY'!Z5),"",'DATA ENTRY'!Z5)</f>
        <v>23</v>
      </c>
      <c r="V5" s="26">
        <f t="shared" si="6"/>
        <v>73</v>
      </c>
      <c r="W5" s="26" t="str">
        <f>IF(ISBLANK('DATA ENTRY'!$F5),"",IF(LEDGER!B5="AB","AB",IF(LEDGER!B5&gt;=0.9*'MARK LOOKUP'!B5,"A+",IF(LEDGER!B5&gt;=0.8*'MARK LOOKUP'!B5,"A",IF(LEDGER!B5&gt;=0.7*'MARK LOOKUP'!B5,"B+",IF(LEDGER!B5&gt;=0.6*'MARK LOOKUP'!B5,"B",IF(LEDGER!B5&gt;=0.5*'MARK LOOKUP'!B5,"C+",IF(LEDGER!B5&gt;=0.4*'MARK LOOKUP'!B5,"C+",IF(LEDGER!B5&gt;=0.35*'MARK LOOKUP'!B5,"D","NG")))))))))</f>
        <v>C+</v>
      </c>
      <c r="X5" s="26" t="str">
        <f>IF(ISBLANK('DATA ENTRY'!$G5),"",IF(LEDGER!C5="AB","AB",IF(LEDGER!C5&gt;=0.9*'MARK LOOKUP'!C5,"A+",IF(LEDGER!C5&gt;=0.8*'MARK LOOKUP'!C5,"A",IF(LEDGER!C5&gt;=0.7*'MARK LOOKUP'!C5,"B+",IF(LEDGER!C5&gt;=0.6*'MARK LOOKUP'!C5,"B",IF(LEDGER!C5&gt;=0.5*'MARK LOOKUP'!C5,"C+",IF(LEDGER!C5&gt;=0.4*'MARK LOOKUP'!C5,"C+",IF(LEDGER!C5&gt;=0.35*'MARK LOOKUP'!C5,"D","N.G.")))))))))</f>
        <v>A</v>
      </c>
      <c r="Y5" s="26" t="str">
        <f>IF(ISNUMBER(D5),IF(D5&gt;=0.9*'MARK LOOKUP'!D5,"A+",IF(D5&gt;=0.8*'MARK LOOKUP'!D5,"A",IF(D5&gt;=0.7*'MARK LOOKUP'!D5,"B+",IF(D5&gt;=0.6*'MARK LOOKUP'!D5,"B",IF(D5&gt;=0.5*'MARK LOOKUP'!D5,"C+",IF(D5&gt;=0.4*'MARK LOOKUP'!D5,"C",IF(D5&gt;=0.35*'MARK LOOKUP'!D5,"D","N.G."))))))))</f>
        <v>C+</v>
      </c>
      <c r="Z5" s="26" t="str">
        <f>IF(ISBLANK('DATA ENTRY'!J5),"",IF(LEDGER!E5="AB","AB",IF(LEDGER!E5&gt;=0.9*'MARK LOOKUP'!E5,"A+",IF(LEDGER!E5&gt;=0.8*'MARK LOOKUP'!E5,"A",IF(LEDGER!E5&gt;=0.7*'MARK LOOKUP'!E5,"B+",IF(LEDGER!E5&gt;=0.6*'MARK LOOKUP'!E5,"B",IF(LEDGER!E5&gt;=0.5*'MARK LOOKUP'!E5,"C+",IF(LEDGER!E5&gt;=0.4*'MARK LOOKUP'!E5,"C",IF(LEDGER!E5&gt;=0.35*'MARK LOOKUP'!E5,"D","NG")))))))))</f>
        <v>C</v>
      </c>
      <c r="AA5" s="26" t="str">
        <f>IF(ISBLANK('DATA ENTRY'!K5),"",IF(LEDGER!F5="AB","AB",IF(LEDGER!F5&gt;=0.9*'MARK LOOKUP'!F5,"A+",IF(LEDGER!F5&gt;=0.8*'MARK LOOKUP'!F5,"A",IF(LEDGER!F5&gt;=0.7*'MARK LOOKUP'!F5,"B+",IF(LEDGER!F5&gt;=0.6*'MARK LOOKUP'!F5,"B",IF(LEDGER!F5&gt;=0.5*'MARK LOOKUP'!F5,"C+",IF(LEDGER!F5&gt;=0.4*'MARK LOOKUP'!F5,"C",IF(LEDGER!F5&gt;=0.35*'MARK LOOKUP'!F5,"D","NG")))))))))</f>
        <v>A</v>
      </c>
      <c r="AB5" s="26" t="str">
        <f>IF(ISNUMBER(G5),IF(D5&gt;=0.9*'MARK LOOKUP'!G5,"A+",IF(G5&gt;=0.8*'MARK LOOKUP'!G5,"A",IF(G5&gt;=0.7*'MARK LOOKUP'!G5,"B+",IF(G5&gt;=0.6*'MARK LOOKUP'!G5,"B",IF(G5&gt;=0.5*'MARK LOOKUP'!G5,"C+",IF(G5&gt;=0.4*'MARK LOOKUP'!G5,"C",IF(G5&gt;=0.35*'MARK LOOKUP'!G5,"D","NG"))))))))</f>
        <v>C+</v>
      </c>
      <c r="AC5" s="26" t="str">
        <f>IF(ISBLANK('DATA ENTRY'!M5),"",IF(LEDGER!H5="AB","AB",IF(LEDGER!H5&gt;=0.9*'MARK LOOKUP'!H5,"A+",IF(LEDGER!H5&gt;=0.8*'MARK LOOKUP'!H5,"A",IF(LEDGER!H5&gt;=0.7*'MARK LOOKUP'!H5,"B+",IF(LEDGER!H5&gt;=0.6*'MARK LOOKUP'!H5,"B",IF(LEDGER!H5&gt;=0.5*'MARK LOOKUP'!H5,"C+",IF(LEDGER!H5&gt;=0.4*'MARK LOOKUP'!H5,"C",IF(LEDGER!H5&gt;=0.35*'MARK LOOKUP'!H5,"D","NG")))))))))</f>
        <v>B+</v>
      </c>
      <c r="AD5" s="26" t="str">
        <f>IF(ISBLANK('DATA ENTRY'!N5),"",IF(LEDGER!I5="AB","AB",IF(LEDGER!I5&gt;=0.9*'MARK LOOKUP'!I5,"A+",IF(LEDGER!I5&gt;=0.8*'MARK LOOKUP'!I5,"A",IF(LEDGER!I5&gt;=0.7*'MARK LOOKUP'!I5,"B+",IF(LEDGER!I5&gt;=0.6*'MARK LOOKUP'!I5,"B",IF(LEDGER!I5&gt;=0.5*'MARK LOOKUP'!I5,"C+",IF(LEDGER!I5&gt;=0.4*'MARK LOOKUP'!I5,"C",IF(LEDGER!I5&gt;=0.35*'MARK LOOKUP'!I5,"D","NG")))))))))</f>
        <v>A+</v>
      </c>
      <c r="AE5" s="26" t="str">
        <f>IF(ISNUMBER(J5),IF(J5&gt;=0.9*'MARK LOOKUP'!J5,"A+",IF(J5&gt;=0.8*'MARK LOOKUP'!J5,"A",IF(J5&gt;=0.7*'MARK LOOKUP'!J5,"B+",IF(J5&gt;=0.6*'MARK LOOKUP'!J5,"B",IF(J5&gt;=0.5*'MARK LOOKUP'!J5,"C+",IF(J5&gt;=0.4*'MARK LOOKUP'!J5,"C",IF(J5&gt;=0.35*'MARK LOOKUP'!J5,"D","NG"))))))),"")</f>
        <v>A</v>
      </c>
      <c r="AF5" s="26" t="str">
        <f>IF(ISBLANK('DATA ENTRY'!P5),"",IF(LEDGER!K5="Ab","AB",IF(LEDGER!K5&gt;=0.9*'MARK LOOKUP'!K5,"A+",IF(LEDGER!K5&gt;=0.8*'MARK LOOKUP'!K5,"A",IF(LEDGER!K5&gt;=0.7*'MARK LOOKUP'!K5,"B+",IF(LEDGER!K5&gt;=0.6*'MARK LOOKUP'!K5,"B",IF(LEDGER!K5&gt;=0.5*'MARK LOOKUP'!K5,"C+",IF(LEDGER!K5&gt;=0.4*'MARK LOOKUP'!K5,"C",IF(LEDGER!K5&gt;=0.35*'MARK LOOKUP'!K5,"D","NG")))))))))</f>
        <v>A</v>
      </c>
      <c r="AG5" s="26" t="str">
        <f>IF(ISBLANK('DATA ENTRY'!Q5),"",IF(LEDGER!L5="Ab","AB",IF(LEDGER!L5&gt;=0.9*'MARK LOOKUP'!L5,"A+",IF(LEDGER!L5&gt;=0.8*'MARK LOOKUP'!L5,"A",IF(LEDGER!L5&gt;=0.7*'MARK LOOKUP'!L5,"B+",IF(LEDGER!L5&gt;=0.6*'MARK LOOKUP'!L5,"B",IF(LEDGER!L5&gt;=0.5*'MARK LOOKUP'!L5,"C+",IF(LEDGER!L5&gt;=0.4*'MARK LOOKUP'!L5,"C",IF(LEDGER!L5&gt;=0.35*'MARK LOOKUP'!L5,"D","NG")))))))))</f>
        <v>A</v>
      </c>
      <c r="AH5" s="26" t="str">
        <f>IF(ISNUMBER(M5),IF(M5&gt;=0.9*'MARK LOOKUP'!M5,"A+",IF(M5&gt;=0.8*'MARK LOOKUP'!M5,"A",IF(M5&gt;=0.7*'MARK LOOKUP'!M5,"B+",IF(M5&gt;=0.6*'MARK LOOKUP'!M5,"B",IF(M5&gt;=0.5*'MARK LOOKUP'!M5,"C+",IF(M5&gt;=0.4*'MARK LOOKUP'!M5,"C",IF(M5&gt;=0.35*'MARK LOOKUP'!M5,"D","NG"))))))),"")</f>
        <v>A</v>
      </c>
      <c r="AI5" s="26" t="str">
        <f>IF(ISBLANK('DATA ENTRY'!S5),"",IF(N5="Ab","AB",IF(N5&gt;=0.9*'MARK LOOKUP'!N5,"A+",IF(N5&gt;=0.8*'MARK LOOKUP'!N5,"A",IF(N5&gt;=0.7*'MARK LOOKUP'!N5,"B+",IF(N5&gt;=0.6*'MARK LOOKUP'!N5,"B",IF(N5&gt;=0.5*'MARK LOOKUP'!N5,"C+",IF(N5&gt;=0.4*'MARK LOOKUP'!N5,"C",IF(N5&gt;=0.35*'MARK LOOKUP'!N5,"D","NG")))))))))</f>
        <v>A</v>
      </c>
      <c r="AJ5" s="26" t="str">
        <f>IF(ISBLANK('DATA ENTRY'!T5),"",IF(O5="Ab","AB",IF(O5&gt;=0.9*'MARK LOOKUP'!O5,"A+",IF(O5&gt;=0.8*'MARK LOOKUP'!O5,"A",IF(O5&gt;=0.7*'MARK LOOKUP'!O5,"B+",IF(O5&gt;=0.6*'MARK LOOKUP'!O5,"B",IF(O5&gt;=0.5*'MARK LOOKUP'!O5,"C+",IF(O5&gt;=0.4*'MARK LOOKUP'!O5,"C",IF(O5&gt;=0.35*'MARK LOOKUP'!O5,"D","NG")))))))))</f>
        <v>B+</v>
      </c>
      <c r="AK5" s="26" t="str">
        <f>IF(ISNUMBER(P5),IF(P5&gt;=0.9*'MARK LOOKUP'!P5,"A+",IF(P5&gt;=0.8*'MARK LOOKUP'!P5,"A",IF(P5&gt;=0.7*'MARK LOOKUP'!P5,"B+",IF(P5&gt;=0.6*'MARK LOOKUP'!P5,"B",IF(P5&gt;=0.5*'MARK LOOKUP'!P5,"C+",IF(P5&gt;=0.4*'MARK LOOKUP'!P5,"C",IF(P5&gt;=0.35*'MARK LOOKUP'!P5,"D","NG"))))))),"")</f>
        <v>B+</v>
      </c>
      <c r="AL5" s="26" t="str">
        <f>IF(ISBLANK('DATA ENTRY'!V5),"",IF(Q5="Ab","AB",IF(Q5&gt;=0.9*'MARK LOOKUP'!Q5,"A+",IF(Q5&gt;=0.8*'MARK LOOKUP'!Q5,"A",IF(Q5&gt;=0.7*'MARK LOOKUP'!Q5,"B+",IF(Q5&gt;=0.6*'MARK LOOKUP'!Q5,"B",IF(Q5&gt;=0.5*'MARK LOOKUP'!Q5,"C+",IF(Q5&gt;=0.4*'MARK LOOKUP'!Q5,"C",IF(Q5&gt;=0.35*'MARK LOOKUP'!Q5,"D","NG")))))))))</f>
        <v/>
      </c>
      <c r="AM5" s="26" t="str">
        <f>IF(ISBLANK('DATA ENTRY'!W5),"",IF(R5="Ab","AB",IF(R5&gt;=0.9*'MARK LOOKUP'!R5,"A+",IF(R5&gt;=0.8*'MARK LOOKUP'!R5,"A",IF(R5&gt;=0.7*'MARK LOOKUP'!R5,"B+",IF(R5&gt;=0.6*'MARK LOOKUP'!R5,"B",IF(R5&gt;=0.5*'MARK LOOKUP'!R5,"C+",IF(R5&gt;=0.4*'MARK LOOKUP'!R5,"C",IF(R5&gt;=0.35*'MARK LOOKUP'!R5,"D","NG")))))))))</f>
        <v/>
      </c>
      <c r="AN5" s="26" t="str">
        <f>IF(ISNUMBER(S5),IF(S5&gt;=0.9*'MARK LOOKUP'!S5,"A+",IF(S5&gt;=0.8*'MARK LOOKUP'!S5,"A",IF(S5&gt;=0.7*'MARK LOOKUP'!S5,"B+",IF(S5&gt;=0.6*'MARK LOOKUP'!S5,"B",IF(S5&gt;=0.5*'MARK LOOKUP'!S5,"C+",IF(S5&gt;=0.4*'MARK LOOKUP'!S5,"C",IF(S5&gt;=0.35*'MARK LOOKUP'!S5,"D","NG"))))))),"")</f>
        <v/>
      </c>
      <c r="AO5" s="26" t="str">
        <f>IF(ISBLANK('DATA ENTRY'!Y5),"",IF(T5="AB","AB",IF(T5&gt;=0.9*'MARK LOOKUP'!T5,"A+",IF(T5&gt;=0.8*'MARK LOOKUP'!T5,"A",IF(T5&gt;=0.7*'MARK LOOKUP'!T5,"B+",IF(T5&gt;=0.6*'MARK LOOKUP'!T5,"B",IF(T5&gt;=0.5*'MARK LOOKUP'!T5,"C+",IF(T5&gt;=0.4*'MARK LOOKUP'!T5,"C",IF(T5&gt;=0.35*'MARK LOOKUP'!T5,"D","NG")))))))))</f>
        <v>B</v>
      </c>
      <c r="AP5" s="26" t="str">
        <f>IF(ISBLANK('DATA ENTRY'!Z5),"",IF(U5="AB","AB",IF(U5&gt;=0.9*'MARK LOOKUP'!U5,"A+",IF(U5&gt;=0.8*'MARK LOOKUP'!U5,"A",IF(U5&gt;=0.7*'MARK LOOKUP'!U5,"B+",IF(U5&gt;=0.6*'MARK LOOKUP'!U5,"B",IF(U5&gt;=0.5*'MARK LOOKUP'!U5,"C+",IF(U5&gt;=0.4*'MARK LOOKUP'!U5,"C",IF(U5&gt;=0.35*'MARK LOOKUP'!U5,"D","NG")))))))))</f>
        <v>A+</v>
      </c>
      <c r="AQ5" s="26" t="str">
        <f>IF(ISNUMBER(V5),IF(V5&gt;=0.9*'MARK LOOKUP'!V5,"A+",IF(V5&gt;=0.8*'MARK LOOKUP'!V5,"A",IF(V5&gt;=0.7*'MARK LOOKUP'!V5,"B+",IF(V5&gt;=0.6*'MARK LOOKUP'!S5,"B",IF(V5&gt;=0.5*'MARK LOOKUP'!V5,"C+",IF(V5&gt;=0.4*'MARK LOOKUP'!V5,"C",IF(V5&gt;=0.35*'MARK LOOKUP'!V5,"D","NG"))))))),"")</f>
        <v>B+</v>
      </c>
      <c r="AR5" s="26" t="str">
        <f t="shared" si="7"/>
        <v>2.4</v>
      </c>
      <c r="AS5" s="26" t="str">
        <f t="shared" si="8"/>
        <v>3.6</v>
      </c>
      <c r="AT5" s="26" t="str">
        <f t="shared" si="9"/>
        <v>2.4</v>
      </c>
      <c r="AU5" s="26" t="str">
        <f t="shared" si="10"/>
        <v>2</v>
      </c>
      <c r="AV5" s="26" t="str">
        <f t="shared" si="11"/>
        <v>3.6</v>
      </c>
      <c r="AW5" s="26" t="str">
        <f t="shared" si="12"/>
        <v>2.4</v>
      </c>
      <c r="AX5" s="26" t="str">
        <f t="shared" si="13"/>
        <v>3.2</v>
      </c>
      <c r="AY5" s="26" t="str">
        <f t="shared" si="14"/>
        <v>4</v>
      </c>
      <c r="AZ5" s="26" t="str">
        <f t="shared" si="15"/>
        <v>3.6</v>
      </c>
      <c r="BA5" s="26" t="str">
        <f t="shared" si="16"/>
        <v>3.6</v>
      </c>
      <c r="BB5" s="26" t="str">
        <f t="shared" si="17"/>
        <v>3.6</v>
      </c>
      <c r="BC5" s="26" t="str">
        <f t="shared" si="18"/>
        <v>3.6</v>
      </c>
      <c r="BD5" s="26" t="str">
        <f t="shared" si="19"/>
        <v>3.6</v>
      </c>
      <c r="BE5" s="26" t="str">
        <f>IF(ISBLANK('DATA ENTRY'!S5),"",IF(AJ5="A+","4",IF(AJ5="A","3.6",IF(AJ5="B+","3.2",IF(AJ5="B","2.8",IF(AJ5="C+","2.4",IF(AJ5="C","2",IF(AJ5="D+","1.6",IF(AJ5="D","1.2",IF(AJ5="E","0.8",""))))))))))</f>
        <v>3.2</v>
      </c>
      <c r="BF5" s="26" t="str">
        <f>IF(ISBLANK('DATA ENTRY'!T5),"",IF(AK5="A+","4",IF(AK5="A","3.6",IF(AK5="B+","3.2",IF(AK5="B","2.8",IF(AK5="C+","2.4",IF(AK5="C","2",IF(AK5="D+","1.6",IF(AK5="D","1.2",IF(AK5="E","0.8",""))))))))))</f>
        <v>3.2</v>
      </c>
      <c r="BG5" s="26" t="str">
        <f>IF(ISBLANK('DATA ENTRY'!U5),"",IF(AL5="A+","4",IF(AL5="A","3.6",IF(AL5="B+","3.2",IF(AL5="B","2.8",IF(AL5="C+","2.4",IF(AL5="C","2",IF(AL5="D+","1.6",IF(AL5="D","1.2",IF(AL5="E","0.8",""))))))))))</f>
        <v/>
      </c>
      <c r="BH5" s="26" t="str">
        <f>IF(ISBLANK('DATA ENTRY'!V5),"",IF(AM5="A+","4",IF(AM5="A","3.6",IF(AM5="B+","3.2",IF(AM5="B","2.8",IF(AM5="C+","2.4",IF(AM5="C","2",IF(AM5="D+","1.6",IF(AM5="D","1.2",IF(AM5="E","0.8",""))))))))))</f>
        <v/>
      </c>
      <c r="BI5" s="26" t="str">
        <f>IF(ISBLANK('DATA ENTRY'!W5),"",IF(AN5="A+","4",IF(AN5="A","3.6",IF(AN5="B+","3.2",IF(AN5="B","2.8",IF(AN5="C+","2.4",IF(AN5="C","2",IF(AN5="D+","1.6",IF(AN5="D","1.2",IF(AN5="E","0.8",""))))))))))</f>
        <v/>
      </c>
      <c r="BJ5" s="26" t="str">
        <f>IF(ISBLANK('DATA ENTRY'!X5),"",IF(AO5="A+","4",IF(AO5="A","3.6",IF(AO5="B+","3.2",IF(AO5="B","2.8",IF(AO5="C+","2.4",IF(AO5="C","2",IF(AO5="D+","1.6",IF(AO5="D","1.2",IF(AO5="E","0.8",""))))))))))</f>
        <v>2.8</v>
      </c>
      <c r="BK5" s="26" t="str">
        <f>IF(ISBLANK('DATA ENTRY'!Y5),"",IF(AP5="A+","4",IF(AP5="A","3.6",IF(AP5="B+","3.2",IF(AP5="B","2.8",IF(AP5="C+","2.4",IF(AP5="C","2",IF(AP5="D+","1.6",IF(AP5="D","1.2",IF(AP5="E","0.8",""))))))))))</f>
        <v>4</v>
      </c>
      <c r="BL5" s="26" t="str">
        <f>IF(ISBLANK('DATA ENTRY'!Z5),"",IF(AQ5="A+","4",IF(AQ5="A","3.6",IF(AQ5="B+","3.2",IF(AQ5="B","2.8",IF(AQ5="C+","2.4",IF(AQ5="C","2",IF(AQ5="D+","1.6",IF(AQ5="D","1.2",IF(AQ5="E","0.8",""))))))))))</f>
        <v>3.2</v>
      </c>
    </row>
    <row r="6" spans="1:64" x14ac:dyDescent="0.25">
      <c r="A6" s="26">
        <f>IF(ISBLANK('DATA ENTRY'!A6),"",'DATA ENTRY'!A6)</f>
        <v>14911511</v>
      </c>
      <c r="B6" s="26">
        <f>IF(ISBLANK('DATA ENTRY'!G6),"",'DATA ENTRY'!G6)</f>
        <v>33</v>
      </c>
      <c r="C6" s="26">
        <f>IF(ISBLANK('DATA ENTRY'!H6),"",'DATA ENTRY'!H6)</f>
        <v>21</v>
      </c>
      <c r="D6" s="26">
        <f t="shared" si="1"/>
        <v>54</v>
      </c>
      <c r="E6" s="26">
        <f>IF(ISBLANK('DATA ENTRY'!J6),"",'DATA ENTRY'!J6)</f>
        <v>30</v>
      </c>
      <c r="F6" s="26">
        <f>IF(ISBLANK('DATA ENTRY'!K6),"",'DATA ENTRY'!K6)</f>
        <v>21</v>
      </c>
      <c r="G6" s="26">
        <f t="shared" si="2"/>
        <v>51</v>
      </c>
      <c r="H6" s="26">
        <f>IF(ISBLANK('DATA ENTRY'!M6),"",'DATA ENTRY'!M6)</f>
        <v>54</v>
      </c>
      <c r="I6" s="26">
        <f>IF(ISBLANK('DATA ENTRY'!M6),"",'DATA ENTRY'!N6)</f>
        <v>23</v>
      </c>
      <c r="J6" s="26">
        <f t="shared" si="20"/>
        <v>77</v>
      </c>
      <c r="K6" s="26">
        <f>IF(ISBLANK('DATA ENTRY'!P6),"",'DATA ENTRY'!P6)</f>
        <v>43</v>
      </c>
      <c r="L6" s="26">
        <f>IF(ISBLANK('DATA ENTRY'!Q6),"",'DATA ENTRY'!Q6)</f>
        <v>21</v>
      </c>
      <c r="M6" s="26">
        <f t="shared" si="3"/>
        <v>64</v>
      </c>
      <c r="N6" s="26">
        <f>IF(ISBLANK('DATA ENTRY'!S6),"",'DATA ENTRY'!S6)</f>
        <v>44</v>
      </c>
      <c r="O6" s="26">
        <f>IF(ISBLANK('DATA ENTRY'!T6),"",'DATA ENTRY'!T6)</f>
        <v>19</v>
      </c>
      <c r="P6" s="26">
        <f t="shared" si="4"/>
        <v>63</v>
      </c>
      <c r="Q6" s="26">
        <f>IF(ISBLANK('DATA ENTRY'!V6),"",'DATA ENTRY'!V6)</f>
        <v>42</v>
      </c>
      <c r="R6" s="26">
        <f>IF(ISBLANK('DATA ENTRY'!W6),"",'DATA ENTRY'!W6)</f>
        <v>21</v>
      </c>
      <c r="S6" s="26">
        <f t="shared" si="5"/>
        <v>63</v>
      </c>
      <c r="T6" s="26" t="str">
        <f>IF(ISBLANK('DATA ENTRY'!Y6),"",'DATA ENTRY'!Y6)</f>
        <v/>
      </c>
      <c r="U6" s="26" t="str">
        <f>IF(ISBLANK('DATA ENTRY'!Z6),"",'DATA ENTRY'!Z6)</f>
        <v/>
      </c>
      <c r="V6" s="26" t="str">
        <f t="shared" si="6"/>
        <v/>
      </c>
      <c r="W6" s="26" t="str">
        <f>IF(ISBLANK('DATA ENTRY'!$F6),"",IF(LEDGER!B6="AB","AB",IF(LEDGER!B6&gt;=0.9*'MARK LOOKUP'!B6,"A+",IF(LEDGER!B6&gt;=0.8*'MARK LOOKUP'!B6,"A",IF(LEDGER!B6&gt;=0.7*'MARK LOOKUP'!B6,"B+",IF(LEDGER!B6&gt;=0.6*'MARK LOOKUP'!B6,"B",IF(LEDGER!B6&gt;=0.5*'MARK LOOKUP'!B6,"C+",IF(LEDGER!B6&gt;=0.4*'MARK LOOKUP'!B6,"C+",IF(LEDGER!B6&gt;=0.35*'MARK LOOKUP'!B6,"D","NG")))))))))</f>
        <v>C+</v>
      </c>
      <c r="X6" s="26" t="str">
        <f>IF(ISBLANK('DATA ENTRY'!$G6),"",IF(LEDGER!C6="AB","AB",IF(LEDGER!C6&gt;=0.9*'MARK LOOKUP'!C6,"A+",IF(LEDGER!C6&gt;=0.8*'MARK LOOKUP'!C6,"A",IF(LEDGER!C6&gt;=0.7*'MARK LOOKUP'!C6,"B+",IF(LEDGER!C6&gt;=0.6*'MARK LOOKUP'!C6,"B",IF(LEDGER!C6&gt;=0.5*'MARK LOOKUP'!C6,"C+",IF(LEDGER!C6&gt;=0.4*'MARK LOOKUP'!C6,"C+",IF(LEDGER!C6&gt;=0.35*'MARK LOOKUP'!C6,"D","N.G.")))))))))</f>
        <v>A</v>
      </c>
      <c r="Y6" s="26" t="str">
        <f>IF(ISNUMBER(D6),IF(D6&gt;=0.9*'MARK LOOKUP'!D6,"A+",IF(D6&gt;=0.8*'MARK LOOKUP'!D6,"A",IF(D6&gt;=0.7*'MARK LOOKUP'!D6,"B+",IF(D6&gt;=0.6*'MARK LOOKUP'!D6,"B",IF(D6&gt;=0.5*'MARK LOOKUP'!D6,"C+",IF(D6&gt;=0.4*'MARK LOOKUP'!D6,"C",IF(D6&gt;=0.35*'MARK LOOKUP'!D6,"D","N.G."))))))))</f>
        <v>C+</v>
      </c>
      <c r="Z6" s="26" t="str">
        <f>IF(ISBLANK('DATA ENTRY'!J6),"",IF(LEDGER!E6="AB","AB",IF(LEDGER!E6&gt;=0.9*'MARK LOOKUP'!E6,"A+",IF(LEDGER!E6&gt;=0.8*'MARK LOOKUP'!E6,"A",IF(LEDGER!E6&gt;=0.7*'MARK LOOKUP'!E6,"B+",IF(LEDGER!E6&gt;=0.6*'MARK LOOKUP'!E6,"B",IF(LEDGER!E6&gt;=0.5*'MARK LOOKUP'!E6,"C+",IF(LEDGER!E6&gt;=0.4*'MARK LOOKUP'!E6,"C",IF(LEDGER!E6&gt;=0.35*'MARK LOOKUP'!E6,"D","NG")))))))))</f>
        <v>C</v>
      </c>
      <c r="AA6" s="26" t="str">
        <f>IF(ISBLANK('DATA ENTRY'!K6),"",IF(LEDGER!F6="AB","AB",IF(LEDGER!F6&gt;=0.9*'MARK LOOKUP'!F6,"A+",IF(LEDGER!F6&gt;=0.8*'MARK LOOKUP'!F6,"A",IF(LEDGER!F6&gt;=0.7*'MARK LOOKUP'!F6,"B+",IF(LEDGER!F6&gt;=0.6*'MARK LOOKUP'!F6,"B",IF(LEDGER!F6&gt;=0.5*'MARK LOOKUP'!F6,"C+",IF(LEDGER!F6&gt;=0.4*'MARK LOOKUP'!F6,"C",IF(LEDGER!F6&gt;=0.35*'MARK LOOKUP'!F6,"D","NG")))))))))</f>
        <v>A</v>
      </c>
      <c r="AB6" s="26" t="str">
        <f>IF(ISNUMBER(G6),IF(D6&gt;=0.9*'MARK LOOKUP'!G6,"A+",IF(G6&gt;=0.8*'MARK LOOKUP'!G6,"A",IF(G6&gt;=0.7*'MARK LOOKUP'!G6,"B+",IF(G6&gt;=0.6*'MARK LOOKUP'!G6,"B",IF(G6&gt;=0.5*'MARK LOOKUP'!G6,"C+",IF(G6&gt;=0.4*'MARK LOOKUP'!G6,"C",IF(G6&gt;=0.35*'MARK LOOKUP'!G6,"D","NG"))))))))</f>
        <v>C+</v>
      </c>
      <c r="AC6" s="26" t="str">
        <f>IF(ISBLANK('DATA ENTRY'!M6),"",IF(LEDGER!H6="AB","AB",IF(LEDGER!H6&gt;=0.9*'MARK LOOKUP'!H6,"A+",IF(LEDGER!H6&gt;=0.8*'MARK LOOKUP'!H6,"A",IF(LEDGER!H6&gt;=0.7*'MARK LOOKUP'!H6,"B+",IF(LEDGER!H6&gt;=0.6*'MARK LOOKUP'!H6,"B",IF(LEDGER!H6&gt;=0.5*'MARK LOOKUP'!H6,"C+",IF(LEDGER!H6&gt;=0.4*'MARK LOOKUP'!H6,"C",IF(LEDGER!H6&gt;=0.35*'MARK LOOKUP'!H6,"D","NG")))))))))</f>
        <v>B+</v>
      </c>
      <c r="AD6" s="26" t="str">
        <f>IF(ISBLANK('DATA ENTRY'!N6),"",IF(LEDGER!I6="AB","AB",IF(LEDGER!I6&gt;=0.9*'MARK LOOKUP'!I6,"A+",IF(LEDGER!I6&gt;=0.8*'MARK LOOKUP'!I6,"A",IF(LEDGER!I6&gt;=0.7*'MARK LOOKUP'!I6,"B+",IF(LEDGER!I6&gt;=0.6*'MARK LOOKUP'!I6,"B",IF(LEDGER!I6&gt;=0.5*'MARK LOOKUP'!I6,"C+",IF(LEDGER!I6&gt;=0.4*'MARK LOOKUP'!I6,"C",IF(LEDGER!I6&gt;=0.35*'MARK LOOKUP'!I6,"D","NG")))))))))</f>
        <v>A+</v>
      </c>
      <c r="AE6" s="26" t="str">
        <f>IF(ISNUMBER(J6),IF(J6&gt;=0.9*'MARK LOOKUP'!J6,"A+",IF(J6&gt;=0.8*'MARK LOOKUP'!J6,"A",IF(J6&gt;=0.7*'MARK LOOKUP'!J6,"B+",IF(J6&gt;=0.6*'MARK LOOKUP'!J6,"B",IF(J6&gt;=0.5*'MARK LOOKUP'!J6,"C+",IF(J6&gt;=0.4*'MARK LOOKUP'!J6,"C",IF(J6&gt;=0.35*'MARK LOOKUP'!J6,"D","NG"))))))),"")</f>
        <v>B+</v>
      </c>
      <c r="AF6" s="26" t="str">
        <f>IF(ISBLANK('DATA ENTRY'!P6),"",IF(LEDGER!K6="Ab","AB",IF(LEDGER!K6&gt;=0.9*'MARK LOOKUP'!K6,"A+",IF(LEDGER!K6&gt;=0.8*'MARK LOOKUP'!K6,"A",IF(LEDGER!K6&gt;=0.7*'MARK LOOKUP'!K6,"B+",IF(LEDGER!K6&gt;=0.6*'MARK LOOKUP'!K6,"B",IF(LEDGER!K6&gt;=0.5*'MARK LOOKUP'!K6,"C+",IF(LEDGER!K6&gt;=0.4*'MARK LOOKUP'!K6,"C",IF(LEDGER!K6&gt;=0.35*'MARK LOOKUP'!K6,"D","NG")))))))))</f>
        <v>C+</v>
      </c>
      <c r="AG6" s="26" t="str">
        <f>IF(ISBLANK('DATA ENTRY'!Q6),"",IF(LEDGER!L6="Ab","AB",IF(LEDGER!L6&gt;=0.9*'MARK LOOKUP'!L6,"A+",IF(LEDGER!L6&gt;=0.8*'MARK LOOKUP'!L6,"A",IF(LEDGER!L6&gt;=0.7*'MARK LOOKUP'!L6,"B+",IF(LEDGER!L6&gt;=0.6*'MARK LOOKUP'!L6,"B",IF(LEDGER!L6&gt;=0.5*'MARK LOOKUP'!L6,"C+",IF(LEDGER!L6&gt;=0.4*'MARK LOOKUP'!L6,"C",IF(LEDGER!L6&gt;=0.35*'MARK LOOKUP'!L6,"D","NG")))))))))</f>
        <v>A</v>
      </c>
      <c r="AH6" s="26" t="str">
        <f>IF(ISNUMBER(M6),IF(M6&gt;=0.9*'MARK LOOKUP'!M6,"A+",IF(M6&gt;=0.8*'MARK LOOKUP'!M6,"A",IF(M6&gt;=0.7*'MARK LOOKUP'!M6,"B+",IF(M6&gt;=0.6*'MARK LOOKUP'!M6,"B",IF(M6&gt;=0.5*'MARK LOOKUP'!M6,"C+",IF(M6&gt;=0.4*'MARK LOOKUP'!M6,"C",IF(M6&gt;=0.35*'MARK LOOKUP'!M6,"D","NG"))))))),"")</f>
        <v>B</v>
      </c>
      <c r="AI6" s="26" t="str">
        <f>IF(ISBLANK('DATA ENTRY'!S6),"",IF(N6="Ab","AB",IF(N6&gt;=0.9*'MARK LOOKUP'!N6,"A+",IF(N6&gt;=0.8*'MARK LOOKUP'!N6,"A",IF(N6&gt;=0.7*'MARK LOOKUP'!N6,"B+",IF(N6&gt;=0.6*'MARK LOOKUP'!N6,"B",IF(N6&gt;=0.5*'MARK LOOKUP'!N6,"C+",IF(N6&gt;=0.4*'MARK LOOKUP'!N6,"C",IF(N6&gt;=0.35*'MARK LOOKUP'!N6,"D","NG")))))))))</f>
        <v>C+</v>
      </c>
      <c r="AJ6" s="26" t="str">
        <f>IF(ISBLANK('DATA ENTRY'!T6),"",IF(O6="Ab","AB",IF(O6&gt;=0.9*'MARK LOOKUP'!O6,"A+",IF(O6&gt;=0.8*'MARK LOOKUP'!O6,"A",IF(O6&gt;=0.7*'MARK LOOKUP'!O6,"B+",IF(O6&gt;=0.6*'MARK LOOKUP'!O6,"B",IF(O6&gt;=0.5*'MARK LOOKUP'!O6,"C+",IF(O6&gt;=0.4*'MARK LOOKUP'!O6,"C",IF(O6&gt;=0.35*'MARK LOOKUP'!O6,"D","NG")))))))))</f>
        <v>B+</v>
      </c>
      <c r="AK6" s="26" t="str">
        <f>IF(ISNUMBER(P6),IF(P6&gt;=0.9*'MARK LOOKUP'!P6,"A+",IF(P6&gt;=0.8*'MARK LOOKUP'!P6,"A",IF(P6&gt;=0.7*'MARK LOOKUP'!P6,"B+",IF(P6&gt;=0.6*'MARK LOOKUP'!P6,"B",IF(P6&gt;=0.5*'MARK LOOKUP'!P6,"C+",IF(P6&gt;=0.4*'MARK LOOKUP'!P6,"C",IF(P6&gt;=0.35*'MARK LOOKUP'!P6,"D","NG"))))))),"")</f>
        <v>B</v>
      </c>
      <c r="AL6" s="26" t="str">
        <f>IF(ISBLANK('DATA ENTRY'!V6),"",IF(Q6="Ab","AB",IF(Q6&gt;=0.9*'MARK LOOKUP'!Q6,"A+",IF(Q6&gt;=0.8*'MARK LOOKUP'!Q6,"A",IF(Q6&gt;=0.7*'MARK LOOKUP'!Q6,"B+",IF(Q6&gt;=0.6*'MARK LOOKUP'!Q6,"B",IF(Q6&gt;=0.5*'MARK LOOKUP'!Q6,"C+",IF(Q6&gt;=0.4*'MARK LOOKUP'!Q6,"C",IF(Q6&gt;=0.35*'MARK LOOKUP'!Q6,"D","NG")))))))))</f>
        <v>C+</v>
      </c>
      <c r="AM6" s="26" t="str">
        <f>IF(ISBLANK('DATA ENTRY'!W6),"",IF(R6="Ab","AB",IF(R6&gt;=0.9*'MARK LOOKUP'!R6,"A+",IF(R6&gt;=0.8*'MARK LOOKUP'!R6,"A",IF(R6&gt;=0.7*'MARK LOOKUP'!R6,"B+",IF(R6&gt;=0.6*'MARK LOOKUP'!R6,"B",IF(R6&gt;=0.5*'MARK LOOKUP'!R6,"C+",IF(R6&gt;=0.4*'MARK LOOKUP'!R6,"C",IF(R6&gt;=0.35*'MARK LOOKUP'!R6,"D","NG")))))))))</f>
        <v>A</v>
      </c>
      <c r="AN6" s="26" t="str">
        <f>IF(ISNUMBER(S6),IF(S6&gt;=0.9*'MARK LOOKUP'!S6,"A+",IF(S6&gt;=0.8*'MARK LOOKUP'!S6,"A",IF(S6&gt;=0.7*'MARK LOOKUP'!S6,"B+",IF(S6&gt;=0.6*'MARK LOOKUP'!S6,"B",IF(S6&gt;=0.5*'MARK LOOKUP'!S6,"C+",IF(S6&gt;=0.4*'MARK LOOKUP'!S6,"C",IF(S6&gt;=0.35*'MARK LOOKUP'!S6,"D","NG"))))))),"")</f>
        <v>B</v>
      </c>
      <c r="AO6" s="26" t="str">
        <f>IF(ISBLANK('DATA ENTRY'!Y6),"",IF(T6="AB","AB",IF(T6&gt;=0.9*'MARK LOOKUP'!T6,"A+",IF(T6&gt;=0.8*'MARK LOOKUP'!T6,"A",IF(T6&gt;=0.7*'MARK LOOKUP'!T6,"B+",IF(T6&gt;=0.6*'MARK LOOKUP'!T6,"B",IF(T6&gt;=0.5*'MARK LOOKUP'!T6,"C+",IF(T6&gt;=0.4*'MARK LOOKUP'!T6,"C",IF(T6&gt;=0.35*'MARK LOOKUP'!T6,"D","NG")))))))))</f>
        <v/>
      </c>
      <c r="AP6" s="26" t="str">
        <f>IF(ISBLANK('DATA ENTRY'!Z6),"",IF(U6="AB","AB",IF(U6&gt;=0.9*'MARK LOOKUP'!U6,"A+",IF(U6&gt;=0.8*'MARK LOOKUP'!U6,"A",IF(U6&gt;=0.7*'MARK LOOKUP'!U6,"B+",IF(U6&gt;=0.6*'MARK LOOKUP'!U6,"B",IF(U6&gt;=0.5*'MARK LOOKUP'!U6,"C+",IF(U6&gt;=0.4*'MARK LOOKUP'!U6,"C",IF(U6&gt;=0.35*'MARK LOOKUP'!U6,"D","NG")))))))))</f>
        <v/>
      </c>
      <c r="AQ6" s="26" t="str">
        <f>IF(ISNUMBER(V6),IF(V6&gt;=0.9*'MARK LOOKUP'!V6,"A+",IF(V6&gt;=0.8*'MARK LOOKUP'!V6,"A",IF(V6&gt;=0.7*'MARK LOOKUP'!V6,"B+",IF(V6&gt;=0.6*'MARK LOOKUP'!S6,"B",IF(V6&gt;=0.5*'MARK LOOKUP'!V6,"C+",IF(V6&gt;=0.4*'MARK LOOKUP'!V6,"C",IF(V6&gt;=0.35*'MARK LOOKUP'!V6,"D","NG"))))))),"")</f>
        <v/>
      </c>
      <c r="AR6" s="26" t="str">
        <f t="shared" si="7"/>
        <v>2.4</v>
      </c>
      <c r="AS6" s="26" t="str">
        <f t="shared" si="8"/>
        <v>3.6</v>
      </c>
      <c r="AT6" s="26" t="str">
        <f t="shared" si="9"/>
        <v>2.4</v>
      </c>
      <c r="AU6" s="26" t="str">
        <f t="shared" si="10"/>
        <v>2</v>
      </c>
      <c r="AV6" s="26" t="str">
        <f t="shared" si="11"/>
        <v>3.6</v>
      </c>
      <c r="AW6" s="26" t="str">
        <f t="shared" si="12"/>
        <v>2.4</v>
      </c>
      <c r="AX6" s="26" t="str">
        <f t="shared" si="13"/>
        <v>3.2</v>
      </c>
      <c r="AY6" s="26" t="str">
        <f t="shared" si="14"/>
        <v>4</v>
      </c>
      <c r="AZ6" s="26" t="str">
        <f t="shared" si="15"/>
        <v>3.2</v>
      </c>
      <c r="BA6" s="26" t="str">
        <f t="shared" si="16"/>
        <v>2.4</v>
      </c>
      <c r="BB6" s="26" t="str">
        <f t="shared" si="17"/>
        <v>3.6</v>
      </c>
      <c r="BC6" s="26" t="str">
        <f t="shared" si="18"/>
        <v>2.8</v>
      </c>
      <c r="BD6" s="26" t="str">
        <f t="shared" si="19"/>
        <v>2.4</v>
      </c>
      <c r="BE6" s="26" t="str">
        <f>IF(ISBLANK('DATA ENTRY'!S6),"",IF(AJ6="A+","4",IF(AJ6="A","3.6",IF(AJ6="B+","3.2",IF(AJ6="B","2.8",IF(AJ6="C+","2.4",IF(AJ6="C","2",IF(AJ6="D+","1.6",IF(AJ6="D","1.2",IF(AJ6="E","0.8",""))))))))))</f>
        <v>3.2</v>
      </c>
      <c r="BF6" s="26" t="str">
        <f>IF(ISBLANK('DATA ENTRY'!T6),"",IF(AK6="A+","4",IF(AK6="A","3.6",IF(AK6="B+","3.2",IF(AK6="B","2.8",IF(AK6="C+","2.4",IF(AK6="C","2",IF(AK6="D+","1.6",IF(AK6="D","1.2",IF(AK6="E","0.8",""))))))))))</f>
        <v>2.8</v>
      </c>
      <c r="BG6" s="26" t="str">
        <f>IF(ISBLANK('DATA ENTRY'!U6),"",IF(AL6="A+","4",IF(AL6="A","3.6",IF(AL6="B+","3.2",IF(AL6="B","2.8",IF(AL6="C+","2.4",IF(AL6="C","2",IF(AL6="D+","1.6",IF(AL6="D","1.2",IF(AL6="E","0.8",""))))))))))</f>
        <v>2.4</v>
      </c>
      <c r="BH6" s="26" t="str">
        <f>IF(ISBLANK('DATA ENTRY'!V6),"",IF(AM6="A+","4",IF(AM6="A","3.6",IF(AM6="B+","3.2",IF(AM6="B","2.8",IF(AM6="C+","2.4",IF(AM6="C","2",IF(AM6="D+","1.6",IF(AM6="D","1.2",IF(AM6="E","0.8",""))))))))))</f>
        <v>3.6</v>
      </c>
      <c r="BI6" s="26" t="str">
        <f>IF(ISBLANK('DATA ENTRY'!W6),"",IF(AN6="A+","4",IF(AN6="A","3.6",IF(AN6="B+","3.2",IF(AN6="B","2.8",IF(AN6="C+","2.4",IF(AN6="C","2",IF(AN6="D+","1.6",IF(AN6="D","1.2",IF(AN6="E","0.8",""))))))))))</f>
        <v>2.8</v>
      </c>
      <c r="BJ6" s="26" t="str">
        <f>IF(ISBLANK('DATA ENTRY'!X6),"",IF(AO6="A+","4",IF(AO6="A","3.6",IF(AO6="B+","3.2",IF(AO6="B","2.8",IF(AO6="C+","2.4",IF(AO6="C","2",IF(AO6="D+","1.6",IF(AO6="D","1.2",IF(AO6="E","0.8",""))))))))))</f>
        <v/>
      </c>
      <c r="BK6" s="26" t="str">
        <f>IF(ISBLANK('DATA ENTRY'!Y6),"",IF(AP6="A+","4",IF(AP6="A","3.6",IF(AP6="B+","3.2",IF(AP6="B","2.8",IF(AP6="C+","2.4",IF(AP6="C","2",IF(AP6="D+","1.6",IF(AP6="D","1.2",IF(AP6="E","0.8",""))))))))))</f>
        <v/>
      </c>
      <c r="BL6" s="26" t="str">
        <f>IF(ISBLANK('DATA ENTRY'!Z6),"",IF(AQ6="A+","4",IF(AQ6="A","3.6",IF(AQ6="B+","3.2",IF(AQ6="B","2.8",IF(AQ6="C+","2.4",IF(AQ6="C","2",IF(AQ6="D+","1.6",IF(AQ6="D","1.2",IF(AQ6="E","0.8",""))))))))))</f>
        <v/>
      </c>
    </row>
    <row r="7" spans="1:64" x14ac:dyDescent="0.25">
      <c r="A7" s="26">
        <f>IF(ISBLANK('DATA ENTRY'!A7),"",'DATA ENTRY'!A7)</f>
        <v>14911512</v>
      </c>
      <c r="B7" s="26">
        <f>IF(ISBLANK('DATA ENTRY'!G7),"",'DATA ENTRY'!G7)</f>
        <v>22</v>
      </c>
      <c r="C7" s="26">
        <f>IF(ISBLANK('DATA ENTRY'!H7),"",'DATA ENTRY'!H7)</f>
        <v>21</v>
      </c>
      <c r="D7" s="26">
        <f t="shared" si="1"/>
        <v>43</v>
      </c>
      <c r="E7" s="26">
        <f>IF(ISBLANK('DATA ENTRY'!J7),"",'DATA ENTRY'!J7)</f>
        <v>27</v>
      </c>
      <c r="F7" s="26">
        <f>IF(ISBLANK('DATA ENTRY'!K7),"",'DATA ENTRY'!K7)</f>
        <v>21</v>
      </c>
      <c r="G7" s="26">
        <f t="shared" si="2"/>
        <v>48</v>
      </c>
      <c r="H7" s="26">
        <f>IF(ISBLANK('DATA ENTRY'!M7),"",'DATA ENTRY'!M7)</f>
        <v>37</v>
      </c>
      <c r="I7" s="26">
        <f>IF(ISBLANK('DATA ENTRY'!M7),"",'DATA ENTRY'!N7)</f>
        <v>21</v>
      </c>
      <c r="J7" s="26">
        <f t="shared" si="20"/>
        <v>58</v>
      </c>
      <c r="K7" s="26">
        <f>IF(ISBLANK('DATA ENTRY'!P7),"",'DATA ENTRY'!P7)</f>
        <v>45</v>
      </c>
      <c r="L7" s="26">
        <f>IF(ISBLANK('DATA ENTRY'!Q7),"",'DATA ENTRY'!Q7)</f>
        <v>21</v>
      </c>
      <c r="M7" s="26">
        <f t="shared" si="3"/>
        <v>66</v>
      </c>
      <c r="N7" s="26">
        <f>IF(ISBLANK('DATA ENTRY'!S7),"",'DATA ENTRY'!S7)</f>
        <v>49</v>
      </c>
      <c r="O7" s="26">
        <f>IF(ISBLANK('DATA ENTRY'!T7),"",'DATA ENTRY'!T7)</f>
        <v>25</v>
      </c>
      <c r="P7" s="26">
        <f t="shared" si="4"/>
        <v>74</v>
      </c>
      <c r="Q7" s="26">
        <f>IF(ISBLANK('DATA ENTRY'!V7),"",'DATA ENTRY'!V7)</f>
        <v>42</v>
      </c>
      <c r="R7" s="26">
        <f>IF(ISBLANK('DATA ENTRY'!W7),"",'DATA ENTRY'!W7)</f>
        <v>23</v>
      </c>
      <c r="S7" s="26">
        <f t="shared" si="5"/>
        <v>65</v>
      </c>
      <c r="T7" s="26" t="str">
        <f>IF(ISBLANK('DATA ENTRY'!Y7),"",'DATA ENTRY'!Y7)</f>
        <v/>
      </c>
      <c r="U7" s="26" t="str">
        <f>IF(ISBLANK('DATA ENTRY'!Z7),"",'DATA ENTRY'!Z7)</f>
        <v/>
      </c>
      <c r="V7" s="26" t="str">
        <f t="shared" si="6"/>
        <v/>
      </c>
      <c r="W7" s="26" t="str">
        <f>IF(ISBLANK('DATA ENTRY'!$F7),"",IF(LEDGER!B7="AB","AB",IF(LEDGER!B7&gt;=0.9*'MARK LOOKUP'!B7,"A+",IF(LEDGER!B7&gt;=0.8*'MARK LOOKUP'!B7,"A",IF(LEDGER!B7&gt;=0.7*'MARK LOOKUP'!B7,"B+",IF(LEDGER!B7&gt;=0.6*'MARK LOOKUP'!B7,"B",IF(LEDGER!B7&gt;=0.5*'MARK LOOKUP'!B7,"C+",IF(LEDGER!B7&gt;=0.4*'MARK LOOKUP'!B7,"C+",IF(LEDGER!B7&gt;=0.35*'MARK LOOKUP'!B7,"D","NG")))))))))</f>
        <v>NG</v>
      </c>
      <c r="X7" s="26" t="str">
        <f>IF(ISBLANK('DATA ENTRY'!$G7),"",IF(LEDGER!C7="AB","AB",IF(LEDGER!C7&gt;=0.9*'MARK LOOKUP'!C7,"A+",IF(LEDGER!C7&gt;=0.8*'MARK LOOKUP'!C7,"A",IF(LEDGER!C7&gt;=0.7*'MARK LOOKUP'!C7,"B+",IF(LEDGER!C7&gt;=0.6*'MARK LOOKUP'!C7,"B",IF(LEDGER!C7&gt;=0.5*'MARK LOOKUP'!C7,"C+",IF(LEDGER!C7&gt;=0.4*'MARK LOOKUP'!C7,"C+",IF(LEDGER!C7&gt;=0.35*'MARK LOOKUP'!C7,"D","N.G.")))))))))</f>
        <v>A</v>
      </c>
      <c r="Y7" s="26" t="str">
        <f>IF(ISNUMBER(D7),IF(D7&gt;=0.9*'MARK LOOKUP'!D7,"A+",IF(D7&gt;=0.8*'MARK LOOKUP'!D7,"A",IF(D7&gt;=0.7*'MARK LOOKUP'!D7,"B+",IF(D7&gt;=0.6*'MARK LOOKUP'!D7,"B",IF(D7&gt;=0.5*'MARK LOOKUP'!D7,"C+",IF(D7&gt;=0.4*'MARK LOOKUP'!D7,"C",IF(D7&gt;=0.35*'MARK LOOKUP'!D7,"D","N.G."))))))))</f>
        <v>C</v>
      </c>
      <c r="Z7" s="26" t="str">
        <f>IF(ISBLANK('DATA ENTRY'!J7),"",IF(LEDGER!E7="AB","AB",IF(LEDGER!E7&gt;=0.9*'MARK LOOKUP'!E7,"A+",IF(LEDGER!E7&gt;=0.8*'MARK LOOKUP'!E7,"A",IF(LEDGER!E7&gt;=0.7*'MARK LOOKUP'!E7,"B+",IF(LEDGER!E7&gt;=0.6*'MARK LOOKUP'!E7,"B",IF(LEDGER!E7&gt;=0.5*'MARK LOOKUP'!E7,"C+",IF(LEDGER!E7&gt;=0.4*'MARK LOOKUP'!E7,"C",IF(LEDGER!E7&gt;=0.35*'MARK LOOKUP'!E7,"D","NG")))))))))</f>
        <v>D</v>
      </c>
      <c r="AA7" s="26" t="str">
        <f>IF(ISBLANK('DATA ENTRY'!K7),"",IF(LEDGER!F7="AB","AB",IF(LEDGER!F7&gt;=0.9*'MARK LOOKUP'!F7,"A+",IF(LEDGER!F7&gt;=0.8*'MARK LOOKUP'!F7,"A",IF(LEDGER!F7&gt;=0.7*'MARK LOOKUP'!F7,"B+",IF(LEDGER!F7&gt;=0.6*'MARK LOOKUP'!F7,"B",IF(LEDGER!F7&gt;=0.5*'MARK LOOKUP'!F7,"C+",IF(LEDGER!F7&gt;=0.4*'MARK LOOKUP'!F7,"C",IF(LEDGER!F7&gt;=0.35*'MARK LOOKUP'!F7,"D","NG")))))))))</f>
        <v>A</v>
      </c>
      <c r="AB7" s="26" t="str">
        <f>IF(ISNUMBER(G7),IF(D7&gt;=0.9*'MARK LOOKUP'!G7,"A+",IF(G7&gt;=0.8*'MARK LOOKUP'!G7,"A",IF(G7&gt;=0.7*'MARK LOOKUP'!G7,"B+",IF(G7&gt;=0.6*'MARK LOOKUP'!G7,"B",IF(G7&gt;=0.5*'MARK LOOKUP'!G7,"C+",IF(G7&gt;=0.4*'MARK LOOKUP'!G7,"C",IF(G7&gt;=0.35*'MARK LOOKUP'!G7,"D","NG"))))))))</f>
        <v>C</v>
      </c>
      <c r="AC7" s="26" t="str">
        <f>IF(ISBLANK('DATA ENTRY'!M7),"",IF(LEDGER!H7="AB","AB",IF(LEDGER!H7&gt;=0.9*'MARK LOOKUP'!H7,"A+",IF(LEDGER!H7&gt;=0.8*'MARK LOOKUP'!H7,"A",IF(LEDGER!H7&gt;=0.7*'MARK LOOKUP'!H7,"B+",IF(LEDGER!H7&gt;=0.6*'MARK LOOKUP'!H7,"B",IF(LEDGER!H7&gt;=0.5*'MARK LOOKUP'!H7,"C+",IF(LEDGER!H7&gt;=0.4*'MARK LOOKUP'!H7,"C",IF(LEDGER!H7&gt;=0.35*'MARK LOOKUP'!H7,"D","NG")))))))))</f>
        <v>C</v>
      </c>
      <c r="AD7" s="26" t="str">
        <f>IF(ISBLANK('DATA ENTRY'!N7),"",IF(LEDGER!I7="AB","AB",IF(LEDGER!I7&gt;=0.9*'MARK LOOKUP'!I7,"A+",IF(LEDGER!I7&gt;=0.8*'MARK LOOKUP'!I7,"A",IF(LEDGER!I7&gt;=0.7*'MARK LOOKUP'!I7,"B+",IF(LEDGER!I7&gt;=0.6*'MARK LOOKUP'!I7,"B",IF(LEDGER!I7&gt;=0.5*'MARK LOOKUP'!I7,"C+",IF(LEDGER!I7&gt;=0.4*'MARK LOOKUP'!I7,"C",IF(LEDGER!I7&gt;=0.35*'MARK LOOKUP'!I7,"D","NG")))))))))</f>
        <v>A</v>
      </c>
      <c r="AE7" s="26" t="str">
        <f>IF(ISNUMBER(J7),IF(J7&gt;=0.9*'MARK LOOKUP'!J7,"A+",IF(J7&gt;=0.8*'MARK LOOKUP'!J7,"A",IF(J7&gt;=0.7*'MARK LOOKUP'!J7,"B+",IF(J7&gt;=0.6*'MARK LOOKUP'!J7,"B",IF(J7&gt;=0.5*'MARK LOOKUP'!J7,"C+",IF(J7&gt;=0.4*'MARK LOOKUP'!J7,"C",IF(J7&gt;=0.35*'MARK LOOKUP'!J7,"D","NG"))))))),"")</f>
        <v>C+</v>
      </c>
      <c r="AF7" s="26" t="str">
        <f>IF(ISBLANK('DATA ENTRY'!P7),"",IF(LEDGER!K7="Ab","AB",IF(LEDGER!K7&gt;=0.9*'MARK LOOKUP'!K7,"A+",IF(LEDGER!K7&gt;=0.8*'MARK LOOKUP'!K7,"A",IF(LEDGER!K7&gt;=0.7*'MARK LOOKUP'!K7,"B+",IF(LEDGER!K7&gt;=0.6*'MARK LOOKUP'!K7,"B",IF(LEDGER!K7&gt;=0.5*'MARK LOOKUP'!K7,"C+",IF(LEDGER!K7&gt;=0.4*'MARK LOOKUP'!K7,"C",IF(LEDGER!K7&gt;=0.35*'MARK LOOKUP'!K7,"D","NG")))))))))</f>
        <v>B</v>
      </c>
      <c r="AG7" s="26" t="str">
        <f>IF(ISBLANK('DATA ENTRY'!Q7),"",IF(LEDGER!L7="Ab","AB",IF(LEDGER!L7&gt;=0.9*'MARK LOOKUP'!L7,"A+",IF(LEDGER!L7&gt;=0.8*'MARK LOOKUP'!L7,"A",IF(LEDGER!L7&gt;=0.7*'MARK LOOKUP'!L7,"B+",IF(LEDGER!L7&gt;=0.6*'MARK LOOKUP'!L7,"B",IF(LEDGER!L7&gt;=0.5*'MARK LOOKUP'!L7,"C+",IF(LEDGER!L7&gt;=0.4*'MARK LOOKUP'!L7,"C",IF(LEDGER!L7&gt;=0.35*'MARK LOOKUP'!L7,"D","NG")))))))))</f>
        <v>A</v>
      </c>
      <c r="AH7" s="26" t="str">
        <f>IF(ISNUMBER(M7),IF(M7&gt;=0.9*'MARK LOOKUP'!M7,"A+",IF(M7&gt;=0.8*'MARK LOOKUP'!M7,"A",IF(M7&gt;=0.7*'MARK LOOKUP'!M7,"B+",IF(M7&gt;=0.6*'MARK LOOKUP'!M7,"B",IF(M7&gt;=0.5*'MARK LOOKUP'!M7,"C+",IF(M7&gt;=0.4*'MARK LOOKUP'!M7,"C",IF(M7&gt;=0.35*'MARK LOOKUP'!M7,"D","NG"))))))),"")</f>
        <v>B</v>
      </c>
      <c r="AI7" s="26" t="str">
        <f>IF(ISBLANK('DATA ENTRY'!S7),"",IF(N7="Ab","AB",IF(N7&gt;=0.9*'MARK LOOKUP'!N7,"A+",IF(N7&gt;=0.8*'MARK LOOKUP'!N7,"A",IF(N7&gt;=0.7*'MARK LOOKUP'!N7,"B+",IF(N7&gt;=0.6*'MARK LOOKUP'!N7,"B",IF(N7&gt;=0.5*'MARK LOOKUP'!N7,"C+",IF(N7&gt;=0.4*'MARK LOOKUP'!N7,"C",IF(N7&gt;=0.35*'MARK LOOKUP'!N7,"D","NG")))))))))</f>
        <v>B</v>
      </c>
      <c r="AJ7" s="26" t="str">
        <f>IF(ISBLANK('DATA ENTRY'!T7),"",IF(O7="Ab","AB",IF(O7&gt;=0.9*'MARK LOOKUP'!O7,"A+",IF(O7&gt;=0.8*'MARK LOOKUP'!O7,"A",IF(O7&gt;=0.7*'MARK LOOKUP'!O7,"B+",IF(O7&gt;=0.6*'MARK LOOKUP'!O7,"B",IF(O7&gt;=0.5*'MARK LOOKUP'!O7,"C+",IF(O7&gt;=0.4*'MARK LOOKUP'!O7,"C",IF(O7&gt;=0.35*'MARK LOOKUP'!O7,"D","NG")))))))))</f>
        <v>A+</v>
      </c>
      <c r="AK7" s="26" t="str">
        <f>IF(ISNUMBER(P7),IF(P7&gt;=0.9*'MARK LOOKUP'!P7,"A+",IF(P7&gt;=0.8*'MARK LOOKUP'!P7,"A",IF(P7&gt;=0.7*'MARK LOOKUP'!P7,"B+",IF(P7&gt;=0.6*'MARK LOOKUP'!P7,"B",IF(P7&gt;=0.5*'MARK LOOKUP'!P7,"C+",IF(P7&gt;=0.4*'MARK LOOKUP'!P7,"C",IF(P7&gt;=0.35*'MARK LOOKUP'!P7,"D","NG"))))))),"")</f>
        <v>B+</v>
      </c>
      <c r="AL7" s="26" t="str">
        <f>IF(ISBLANK('DATA ENTRY'!V7),"",IF(Q7="Ab","AB",IF(Q7&gt;=0.9*'MARK LOOKUP'!Q7,"A+",IF(Q7&gt;=0.8*'MARK LOOKUP'!Q7,"A",IF(Q7&gt;=0.7*'MARK LOOKUP'!Q7,"B+",IF(Q7&gt;=0.6*'MARK LOOKUP'!Q7,"B",IF(Q7&gt;=0.5*'MARK LOOKUP'!Q7,"C+",IF(Q7&gt;=0.4*'MARK LOOKUP'!Q7,"C",IF(Q7&gt;=0.35*'MARK LOOKUP'!Q7,"D","NG")))))))))</f>
        <v>C+</v>
      </c>
      <c r="AM7" s="26" t="str">
        <f>IF(ISBLANK('DATA ENTRY'!W7),"",IF(R7="Ab","AB",IF(R7&gt;=0.9*'MARK LOOKUP'!R7,"A+",IF(R7&gt;=0.8*'MARK LOOKUP'!R7,"A",IF(R7&gt;=0.7*'MARK LOOKUP'!R7,"B+",IF(R7&gt;=0.6*'MARK LOOKUP'!R7,"B",IF(R7&gt;=0.5*'MARK LOOKUP'!R7,"C+",IF(R7&gt;=0.4*'MARK LOOKUP'!R7,"C",IF(R7&gt;=0.35*'MARK LOOKUP'!R7,"D","NG")))))))))</f>
        <v>A+</v>
      </c>
      <c r="AN7" s="26" t="str">
        <f>IF(ISNUMBER(S7),IF(S7&gt;=0.9*'MARK LOOKUP'!S7,"A+",IF(S7&gt;=0.8*'MARK LOOKUP'!S7,"A",IF(S7&gt;=0.7*'MARK LOOKUP'!S7,"B+",IF(S7&gt;=0.6*'MARK LOOKUP'!S7,"B",IF(S7&gt;=0.5*'MARK LOOKUP'!S7,"C+",IF(S7&gt;=0.4*'MARK LOOKUP'!S7,"C",IF(S7&gt;=0.35*'MARK LOOKUP'!S7,"D","NG"))))))),"")</f>
        <v>B</v>
      </c>
      <c r="AO7" s="26" t="str">
        <f>IF(ISBLANK('DATA ENTRY'!Y7),"",IF(T7="AB","AB",IF(T7&gt;=0.9*'MARK LOOKUP'!T7,"A+",IF(T7&gt;=0.8*'MARK LOOKUP'!T7,"A",IF(T7&gt;=0.7*'MARK LOOKUP'!T7,"B+",IF(T7&gt;=0.6*'MARK LOOKUP'!T7,"B",IF(T7&gt;=0.5*'MARK LOOKUP'!T7,"C+",IF(T7&gt;=0.4*'MARK LOOKUP'!T7,"C",IF(T7&gt;=0.35*'MARK LOOKUP'!T7,"D","NG")))))))))</f>
        <v/>
      </c>
      <c r="AP7" s="26" t="str">
        <f>IF(ISBLANK('DATA ENTRY'!Z7),"",IF(U7="AB","AB",IF(U7&gt;=0.9*'MARK LOOKUP'!U7,"A+",IF(U7&gt;=0.8*'MARK LOOKUP'!U7,"A",IF(U7&gt;=0.7*'MARK LOOKUP'!U7,"B+",IF(U7&gt;=0.6*'MARK LOOKUP'!U7,"B",IF(U7&gt;=0.5*'MARK LOOKUP'!U7,"C+",IF(U7&gt;=0.4*'MARK LOOKUP'!U7,"C",IF(U7&gt;=0.35*'MARK LOOKUP'!U7,"D","NG")))))))))</f>
        <v/>
      </c>
      <c r="AQ7" s="26" t="str">
        <f>IF(ISNUMBER(V7),IF(V7&gt;=0.9*'MARK LOOKUP'!V7,"A+",IF(V7&gt;=0.8*'MARK LOOKUP'!V7,"A",IF(V7&gt;=0.7*'MARK LOOKUP'!V7,"B+",IF(V7&gt;=0.6*'MARK LOOKUP'!S7,"B",IF(V7&gt;=0.5*'MARK LOOKUP'!V7,"C+",IF(V7&gt;=0.4*'MARK LOOKUP'!V7,"C",IF(V7&gt;=0.35*'MARK LOOKUP'!V7,"D","NG"))))))),"")</f>
        <v/>
      </c>
      <c r="AR7" s="26" t="str">
        <f t="shared" si="7"/>
        <v/>
      </c>
      <c r="AS7" s="26" t="str">
        <f t="shared" si="8"/>
        <v>3.6</v>
      </c>
      <c r="AT7" s="26" t="str">
        <f t="shared" si="9"/>
        <v>2</v>
      </c>
      <c r="AU7" s="26" t="str">
        <f t="shared" si="10"/>
        <v>1.2</v>
      </c>
      <c r="AV7" s="26" t="str">
        <f t="shared" si="11"/>
        <v>3.6</v>
      </c>
      <c r="AW7" s="26" t="str">
        <f t="shared" si="12"/>
        <v>2</v>
      </c>
      <c r="AX7" s="26" t="str">
        <f t="shared" si="13"/>
        <v>2</v>
      </c>
      <c r="AY7" s="26" t="str">
        <f t="shared" si="14"/>
        <v>3.6</v>
      </c>
      <c r="AZ7" s="26" t="str">
        <f t="shared" si="15"/>
        <v>2.4</v>
      </c>
      <c r="BA7" s="26" t="str">
        <f t="shared" si="16"/>
        <v>2.8</v>
      </c>
      <c r="BB7" s="26" t="str">
        <f t="shared" si="17"/>
        <v>3.6</v>
      </c>
      <c r="BC7" s="26" t="str">
        <f t="shared" si="18"/>
        <v>2.8</v>
      </c>
      <c r="BD7" s="26" t="str">
        <f t="shared" si="19"/>
        <v>2.8</v>
      </c>
      <c r="BE7" s="26" t="str">
        <f>IF(ISBLANK('DATA ENTRY'!S7),"",IF(AJ7="A+","4",IF(AJ7="A","3.6",IF(AJ7="B+","3.2",IF(AJ7="B","2.8",IF(AJ7="C+","2.4",IF(AJ7="C","2",IF(AJ7="D+","1.6",IF(AJ7="D","1.2",IF(AJ7="E","0.8",""))))))))))</f>
        <v>4</v>
      </c>
      <c r="BF7" s="26" t="str">
        <f>IF(ISBLANK('DATA ENTRY'!T7),"",IF(AK7="A+","4",IF(AK7="A","3.6",IF(AK7="B+","3.2",IF(AK7="B","2.8",IF(AK7="C+","2.4",IF(AK7="C","2",IF(AK7="D+","1.6",IF(AK7="D","1.2",IF(AK7="E","0.8",""))))))))))</f>
        <v>3.2</v>
      </c>
      <c r="BG7" s="26" t="str">
        <f>IF(ISBLANK('DATA ENTRY'!U7),"",IF(AL7="A+","4",IF(AL7="A","3.6",IF(AL7="B+","3.2",IF(AL7="B","2.8",IF(AL7="C+","2.4",IF(AL7="C","2",IF(AL7="D+","1.6",IF(AL7="D","1.2",IF(AL7="E","0.8",""))))))))))</f>
        <v>2.4</v>
      </c>
      <c r="BH7" s="26" t="str">
        <f>IF(ISBLANK('DATA ENTRY'!V7),"",IF(AM7="A+","4",IF(AM7="A","3.6",IF(AM7="B+","3.2",IF(AM7="B","2.8",IF(AM7="C+","2.4",IF(AM7="C","2",IF(AM7="D+","1.6",IF(AM7="D","1.2",IF(AM7="E","0.8",""))))))))))</f>
        <v>4</v>
      </c>
      <c r="BI7" s="26" t="str">
        <f>IF(ISBLANK('DATA ENTRY'!W7),"",IF(AN7="A+","4",IF(AN7="A","3.6",IF(AN7="B+","3.2",IF(AN7="B","2.8",IF(AN7="C+","2.4",IF(AN7="C","2",IF(AN7="D+","1.6",IF(AN7="D","1.2",IF(AN7="E","0.8",""))))))))))</f>
        <v>2.8</v>
      </c>
      <c r="BJ7" s="26" t="str">
        <f>IF(ISBLANK('DATA ENTRY'!X7),"",IF(AO7="A+","4",IF(AO7="A","3.6",IF(AO7="B+","3.2",IF(AO7="B","2.8",IF(AO7="C+","2.4",IF(AO7="C","2",IF(AO7="D+","1.6",IF(AO7="D","1.2",IF(AO7="E","0.8",""))))))))))</f>
        <v/>
      </c>
      <c r="BK7" s="26" t="str">
        <f>IF(ISBLANK('DATA ENTRY'!Y7),"",IF(AP7="A+","4",IF(AP7="A","3.6",IF(AP7="B+","3.2",IF(AP7="B","2.8",IF(AP7="C+","2.4",IF(AP7="C","2",IF(AP7="D+","1.6",IF(AP7="D","1.2",IF(AP7="E","0.8",""))))))))))</f>
        <v/>
      </c>
      <c r="BL7" s="26" t="str">
        <f>IF(ISBLANK('DATA ENTRY'!Z7),"",IF(AQ7="A+","4",IF(AQ7="A","3.6",IF(AQ7="B+","3.2",IF(AQ7="B","2.8",IF(AQ7="C+","2.4",IF(AQ7="C","2",IF(AQ7="D+","1.6",IF(AQ7="D","1.2",IF(AQ7="E","0.8",""))))))))))</f>
        <v/>
      </c>
    </row>
    <row r="8" spans="1:64" x14ac:dyDescent="0.25">
      <c r="A8" s="26">
        <f>IF(ISBLANK('DATA ENTRY'!A8),"",'DATA ENTRY'!A8)</f>
        <v>14911513</v>
      </c>
      <c r="B8" s="26">
        <f>IF(ISBLANK('DATA ENTRY'!G8),"",'DATA ENTRY'!G8)</f>
        <v>0</v>
      </c>
      <c r="C8" s="26">
        <f>IF(ISBLANK('DATA ENTRY'!H8),"",'DATA ENTRY'!H8)</f>
        <v>0</v>
      </c>
      <c r="D8" s="26">
        <f t="shared" si="1"/>
        <v>0</v>
      </c>
      <c r="E8" s="26">
        <f>IF(ISBLANK('DATA ENTRY'!J8),"",'DATA ENTRY'!J8)</f>
        <v>0</v>
      </c>
      <c r="F8" s="26">
        <f>IF(ISBLANK('DATA ENTRY'!K8),"",'DATA ENTRY'!K8)</f>
        <v>0</v>
      </c>
      <c r="G8" s="26">
        <f t="shared" si="2"/>
        <v>0</v>
      </c>
      <c r="H8" s="26">
        <f>IF(ISBLANK('DATA ENTRY'!M8),"",'DATA ENTRY'!M8)</f>
        <v>0</v>
      </c>
      <c r="I8" s="26">
        <f>IF(ISBLANK('DATA ENTRY'!M8),"",'DATA ENTRY'!N8)</f>
        <v>0</v>
      </c>
      <c r="J8" s="26">
        <f t="shared" si="20"/>
        <v>0</v>
      </c>
      <c r="K8" s="26">
        <f>IF(ISBLANK('DATA ENTRY'!P8),"",'DATA ENTRY'!P8)</f>
        <v>0</v>
      </c>
      <c r="L8" s="26">
        <f>IF(ISBLANK('DATA ENTRY'!Q8),"",'DATA ENTRY'!Q8)</f>
        <v>0</v>
      </c>
      <c r="M8" s="26">
        <f t="shared" si="3"/>
        <v>0</v>
      </c>
      <c r="N8" s="26">
        <f>IF(ISBLANK('DATA ENTRY'!S8),"",'DATA ENTRY'!S8)</f>
        <v>0</v>
      </c>
      <c r="O8" s="26">
        <f>IF(ISBLANK('DATA ENTRY'!T8),"",'DATA ENTRY'!T8)</f>
        <v>0</v>
      </c>
      <c r="P8" s="26">
        <f t="shared" si="4"/>
        <v>0</v>
      </c>
      <c r="Q8" s="26">
        <f>IF(ISBLANK('DATA ENTRY'!V8),"",'DATA ENTRY'!V8)</f>
        <v>0</v>
      </c>
      <c r="R8" s="26">
        <f>IF(ISBLANK('DATA ENTRY'!W8),"",'DATA ENTRY'!W8)</f>
        <v>0</v>
      </c>
      <c r="S8" s="26">
        <f t="shared" si="5"/>
        <v>0</v>
      </c>
      <c r="T8" s="26" t="str">
        <f>IF(ISBLANK('DATA ENTRY'!Y8),"",'DATA ENTRY'!Y8)</f>
        <v/>
      </c>
      <c r="U8" s="26" t="str">
        <f>IF(ISBLANK('DATA ENTRY'!Z8),"",'DATA ENTRY'!Z8)</f>
        <v/>
      </c>
      <c r="V8" s="26" t="str">
        <f t="shared" si="6"/>
        <v/>
      </c>
      <c r="W8" s="26" t="str">
        <f>IF(ISBLANK('DATA ENTRY'!$F8),"",IF(LEDGER!B8="AB","AB",IF(LEDGER!B8&gt;=0.9*'MARK LOOKUP'!B8,"A+",IF(LEDGER!B8&gt;=0.8*'MARK LOOKUP'!B8,"A",IF(LEDGER!B8&gt;=0.7*'MARK LOOKUP'!B8,"B+",IF(LEDGER!B8&gt;=0.6*'MARK LOOKUP'!B8,"B",IF(LEDGER!B8&gt;=0.5*'MARK LOOKUP'!B8,"C+",IF(LEDGER!B8&gt;=0.4*'MARK LOOKUP'!B8,"C+",IF(LEDGER!B8&gt;=0.35*'MARK LOOKUP'!B8,"D","NG")))))))))</f>
        <v>NG</v>
      </c>
      <c r="X8" s="26" t="str">
        <f>IF(ISBLANK('DATA ENTRY'!$G8),"",IF(LEDGER!C8="AB","AB",IF(LEDGER!C8&gt;=0.9*'MARK LOOKUP'!C8,"A+",IF(LEDGER!C8&gt;=0.8*'MARK LOOKUP'!C8,"A",IF(LEDGER!C8&gt;=0.7*'MARK LOOKUP'!C8,"B+",IF(LEDGER!C8&gt;=0.6*'MARK LOOKUP'!C8,"B",IF(LEDGER!C8&gt;=0.5*'MARK LOOKUP'!C8,"C+",IF(LEDGER!C8&gt;=0.4*'MARK LOOKUP'!C8,"C+",IF(LEDGER!C8&gt;=0.35*'MARK LOOKUP'!C8,"D","N.G.")))))))))</f>
        <v>N.G.</v>
      </c>
      <c r="Y8" s="26" t="str">
        <f>IF(ISNUMBER(D8),IF(D8&gt;=0.9*'MARK LOOKUP'!D8,"A+",IF(D8&gt;=0.8*'MARK LOOKUP'!D8,"A",IF(D8&gt;=0.7*'MARK LOOKUP'!D8,"B+",IF(D8&gt;=0.6*'MARK LOOKUP'!D8,"B",IF(D8&gt;=0.5*'MARK LOOKUP'!D8,"C+",IF(D8&gt;=0.4*'MARK LOOKUP'!D8,"C",IF(D8&gt;=0.35*'MARK LOOKUP'!D8,"D","N.G."))))))))</f>
        <v>N.G.</v>
      </c>
      <c r="Z8" s="26" t="str">
        <f>IF(ISBLANK('DATA ENTRY'!J8),"",IF(LEDGER!E8="AB","AB",IF(LEDGER!E8&gt;=0.9*'MARK LOOKUP'!E8,"A+",IF(LEDGER!E8&gt;=0.8*'MARK LOOKUP'!E8,"A",IF(LEDGER!E8&gt;=0.7*'MARK LOOKUP'!E8,"B+",IF(LEDGER!E8&gt;=0.6*'MARK LOOKUP'!E8,"B",IF(LEDGER!E8&gt;=0.5*'MARK LOOKUP'!E8,"C+",IF(LEDGER!E8&gt;=0.4*'MARK LOOKUP'!E8,"C",IF(LEDGER!E8&gt;=0.35*'MARK LOOKUP'!E8,"D","NG")))))))))</f>
        <v>NG</v>
      </c>
      <c r="AA8" s="26" t="str">
        <f>IF(ISBLANK('DATA ENTRY'!K8),"",IF(LEDGER!F8="AB","AB",IF(LEDGER!F8&gt;=0.9*'MARK LOOKUP'!F8,"A+",IF(LEDGER!F8&gt;=0.8*'MARK LOOKUP'!F8,"A",IF(LEDGER!F8&gt;=0.7*'MARK LOOKUP'!F8,"B+",IF(LEDGER!F8&gt;=0.6*'MARK LOOKUP'!F8,"B",IF(LEDGER!F8&gt;=0.5*'MARK LOOKUP'!F8,"C+",IF(LEDGER!F8&gt;=0.4*'MARK LOOKUP'!F8,"C",IF(LEDGER!F8&gt;=0.35*'MARK LOOKUP'!F8,"D","NG")))))))))</f>
        <v>NG</v>
      </c>
      <c r="AB8" s="26" t="str">
        <f>IF(ISNUMBER(G8),IF(D8&gt;=0.9*'MARK LOOKUP'!G8,"A+",IF(G8&gt;=0.8*'MARK LOOKUP'!G8,"A",IF(G8&gt;=0.7*'MARK LOOKUP'!G8,"B+",IF(G8&gt;=0.6*'MARK LOOKUP'!G8,"B",IF(G8&gt;=0.5*'MARK LOOKUP'!G8,"C+",IF(G8&gt;=0.4*'MARK LOOKUP'!G8,"C",IF(G8&gt;=0.35*'MARK LOOKUP'!G8,"D","NG"))))))))</f>
        <v>NG</v>
      </c>
      <c r="AC8" s="26" t="str">
        <f>IF(ISBLANK('DATA ENTRY'!M8),"",IF(LEDGER!H8="AB","AB",IF(LEDGER!H8&gt;=0.9*'MARK LOOKUP'!H8,"A+",IF(LEDGER!H8&gt;=0.8*'MARK LOOKUP'!H8,"A",IF(LEDGER!H8&gt;=0.7*'MARK LOOKUP'!H8,"B+",IF(LEDGER!H8&gt;=0.6*'MARK LOOKUP'!H8,"B",IF(LEDGER!H8&gt;=0.5*'MARK LOOKUP'!H8,"C+",IF(LEDGER!H8&gt;=0.4*'MARK LOOKUP'!H8,"C",IF(LEDGER!H8&gt;=0.35*'MARK LOOKUP'!H8,"D","NG")))))))))</f>
        <v>NG</v>
      </c>
      <c r="AD8" s="26" t="str">
        <f>IF(ISBLANK('DATA ENTRY'!N8),"",IF(LEDGER!I8="AB","AB",IF(LEDGER!I8&gt;=0.9*'MARK LOOKUP'!I8,"A+",IF(LEDGER!I8&gt;=0.8*'MARK LOOKUP'!I8,"A",IF(LEDGER!I8&gt;=0.7*'MARK LOOKUP'!I8,"B+",IF(LEDGER!I8&gt;=0.6*'MARK LOOKUP'!I8,"B",IF(LEDGER!I8&gt;=0.5*'MARK LOOKUP'!I8,"C+",IF(LEDGER!I8&gt;=0.4*'MARK LOOKUP'!I8,"C",IF(LEDGER!I8&gt;=0.35*'MARK LOOKUP'!I8,"D","NG")))))))))</f>
        <v/>
      </c>
      <c r="AE8" s="26" t="str">
        <f>IF(ISNUMBER(J8),IF(J8&gt;=0.9*'MARK LOOKUP'!J8,"A+",IF(J8&gt;=0.8*'MARK LOOKUP'!J8,"A",IF(J8&gt;=0.7*'MARK LOOKUP'!J8,"B+",IF(J8&gt;=0.6*'MARK LOOKUP'!J8,"B",IF(J8&gt;=0.5*'MARK LOOKUP'!J8,"C+",IF(J8&gt;=0.4*'MARK LOOKUP'!J8,"C",IF(J8&gt;=0.35*'MARK LOOKUP'!J8,"D","NG"))))))),"")</f>
        <v>NG</v>
      </c>
      <c r="AF8" s="26" t="e">
        <f>IF(ISBLANK('DATA ENTRY'!P8),"",IF(LEDGER!K8="Ab","AB",IF(LEDGER!K8&gt;=0.9*'MARK LOOKUP'!K8,"A+",IF(LEDGER!K8&gt;=0.8*'MARK LOOKUP'!K8,"A",IF(LEDGER!K8&gt;=0.7*'MARK LOOKUP'!K8,"B+",IF(LEDGER!K8&gt;=0.6*'MARK LOOKUP'!K8,"B",IF(LEDGER!K8&gt;=0.5*'MARK LOOKUP'!K8,"C+",IF(LEDGER!K8&gt;=0.4*'MARK LOOKUP'!K8,"C",IF(LEDGER!K8&gt;=0.35*'MARK LOOKUP'!K8,"D","NG")))))))))</f>
        <v>#N/A</v>
      </c>
      <c r="AG8" s="26" t="e">
        <f>IF(ISBLANK('DATA ENTRY'!Q8),"",IF(LEDGER!L8="Ab","AB",IF(LEDGER!L8&gt;=0.9*'MARK LOOKUP'!L8,"A+",IF(LEDGER!L8&gt;=0.8*'MARK LOOKUP'!L8,"A",IF(LEDGER!L8&gt;=0.7*'MARK LOOKUP'!L8,"B+",IF(LEDGER!L8&gt;=0.6*'MARK LOOKUP'!L8,"B",IF(LEDGER!L8&gt;=0.5*'MARK LOOKUP'!L8,"C+",IF(LEDGER!L8&gt;=0.4*'MARK LOOKUP'!L8,"C",IF(LEDGER!L8&gt;=0.35*'MARK LOOKUP'!L8,"D","NG")))))))))</f>
        <v>#N/A</v>
      </c>
      <c r="AH8" s="26" t="e">
        <f>IF(ISNUMBER(M8),IF(M8&gt;=0.9*'MARK LOOKUP'!M8,"A+",IF(M8&gt;=0.8*'MARK LOOKUP'!M8,"A",IF(M8&gt;=0.7*'MARK LOOKUP'!M8,"B+",IF(M8&gt;=0.6*'MARK LOOKUP'!M8,"B",IF(M8&gt;=0.5*'MARK LOOKUP'!M8,"C+",IF(M8&gt;=0.4*'MARK LOOKUP'!M8,"C",IF(M8&gt;=0.35*'MARK LOOKUP'!M8,"D","NG"))))))),"")</f>
        <v>#N/A</v>
      </c>
      <c r="AI8" s="26" t="e">
        <f>IF(ISBLANK('DATA ENTRY'!S8),"",IF(N8="Ab","AB",IF(N8&gt;=0.9*'MARK LOOKUP'!N8,"A+",IF(N8&gt;=0.8*'MARK LOOKUP'!N8,"A",IF(N8&gt;=0.7*'MARK LOOKUP'!N8,"B+",IF(N8&gt;=0.6*'MARK LOOKUP'!N8,"B",IF(N8&gt;=0.5*'MARK LOOKUP'!N8,"C+",IF(N8&gt;=0.4*'MARK LOOKUP'!N8,"C",IF(N8&gt;=0.35*'MARK LOOKUP'!N8,"D","NG")))))))))</f>
        <v>#N/A</v>
      </c>
      <c r="AJ8" s="26" t="e">
        <f>IF(ISBLANK('DATA ENTRY'!T8),"",IF(O8="Ab","AB",IF(O8&gt;=0.9*'MARK LOOKUP'!O8,"A+",IF(O8&gt;=0.8*'MARK LOOKUP'!O8,"A",IF(O8&gt;=0.7*'MARK LOOKUP'!O8,"B+",IF(O8&gt;=0.6*'MARK LOOKUP'!O8,"B",IF(O8&gt;=0.5*'MARK LOOKUP'!O8,"C+",IF(O8&gt;=0.4*'MARK LOOKUP'!O8,"C",IF(O8&gt;=0.35*'MARK LOOKUP'!O8,"D","NG")))))))))</f>
        <v>#N/A</v>
      </c>
      <c r="AK8" s="26" t="e">
        <f>IF(ISNUMBER(P8),IF(P8&gt;=0.9*'MARK LOOKUP'!P8,"A+",IF(P8&gt;=0.8*'MARK LOOKUP'!P8,"A",IF(P8&gt;=0.7*'MARK LOOKUP'!P8,"B+",IF(P8&gt;=0.6*'MARK LOOKUP'!P8,"B",IF(P8&gt;=0.5*'MARK LOOKUP'!P8,"C+",IF(P8&gt;=0.4*'MARK LOOKUP'!P8,"C",IF(P8&gt;=0.35*'MARK LOOKUP'!P8,"D","NG"))))))),"")</f>
        <v>#N/A</v>
      </c>
      <c r="AL8" s="26" t="e">
        <f>IF(ISBLANK('DATA ENTRY'!V8),"",IF(Q8="Ab","AB",IF(Q8&gt;=0.9*'MARK LOOKUP'!Q8,"A+",IF(Q8&gt;=0.8*'MARK LOOKUP'!Q8,"A",IF(Q8&gt;=0.7*'MARK LOOKUP'!Q8,"B+",IF(Q8&gt;=0.6*'MARK LOOKUP'!Q8,"B",IF(Q8&gt;=0.5*'MARK LOOKUP'!Q8,"C+",IF(Q8&gt;=0.4*'MARK LOOKUP'!Q8,"C",IF(Q8&gt;=0.35*'MARK LOOKUP'!Q8,"D","NG")))))))))</f>
        <v>#N/A</v>
      </c>
      <c r="AM8" s="26" t="e">
        <f>IF(ISBLANK('DATA ENTRY'!W8),"",IF(R8="Ab","AB",IF(R8&gt;=0.9*'MARK LOOKUP'!R8,"A+",IF(R8&gt;=0.8*'MARK LOOKUP'!R8,"A",IF(R8&gt;=0.7*'MARK LOOKUP'!R8,"B+",IF(R8&gt;=0.6*'MARK LOOKUP'!R8,"B",IF(R8&gt;=0.5*'MARK LOOKUP'!R8,"C+",IF(R8&gt;=0.4*'MARK LOOKUP'!R8,"C",IF(R8&gt;=0.35*'MARK LOOKUP'!R8,"D","NG")))))))))</f>
        <v>#N/A</v>
      </c>
      <c r="AN8" s="26" t="e">
        <f>IF(ISNUMBER(S8),IF(S8&gt;=0.9*'MARK LOOKUP'!S8,"A+",IF(S8&gt;=0.8*'MARK LOOKUP'!S8,"A",IF(S8&gt;=0.7*'MARK LOOKUP'!S8,"B+",IF(S8&gt;=0.6*'MARK LOOKUP'!S8,"B",IF(S8&gt;=0.5*'MARK LOOKUP'!S8,"C+",IF(S8&gt;=0.4*'MARK LOOKUP'!S8,"C",IF(S8&gt;=0.35*'MARK LOOKUP'!S8,"D","NG"))))))),"")</f>
        <v>#N/A</v>
      </c>
      <c r="AO8" s="26" t="str">
        <f>IF(ISBLANK('DATA ENTRY'!Y8),"",IF(T8="AB","AB",IF(T8&gt;=0.9*'MARK LOOKUP'!T8,"A+",IF(T8&gt;=0.8*'MARK LOOKUP'!T8,"A",IF(T8&gt;=0.7*'MARK LOOKUP'!T8,"B+",IF(T8&gt;=0.6*'MARK LOOKUP'!T8,"B",IF(T8&gt;=0.5*'MARK LOOKUP'!T8,"C+",IF(T8&gt;=0.4*'MARK LOOKUP'!T8,"C",IF(T8&gt;=0.35*'MARK LOOKUP'!T8,"D","NG")))))))))</f>
        <v/>
      </c>
      <c r="AP8" s="26" t="str">
        <f>IF(ISBLANK('DATA ENTRY'!Z8),"",IF(U8="AB","AB",IF(U8&gt;=0.9*'MARK LOOKUP'!U8,"A+",IF(U8&gt;=0.8*'MARK LOOKUP'!U8,"A",IF(U8&gt;=0.7*'MARK LOOKUP'!U8,"B+",IF(U8&gt;=0.6*'MARK LOOKUP'!U8,"B",IF(U8&gt;=0.5*'MARK LOOKUP'!U8,"C+",IF(U8&gt;=0.4*'MARK LOOKUP'!U8,"C",IF(U8&gt;=0.35*'MARK LOOKUP'!U8,"D","NG")))))))))</f>
        <v/>
      </c>
      <c r="AQ8" s="26" t="str">
        <f>IF(ISNUMBER(V8),IF(V8&gt;=0.9*'MARK LOOKUP'!V8,"A+",IF(V8&gt;=0.8*'MARK LOOKUP'!V8,"A",IF(V8&gt;=0.7*'MARK LOOKUP'!V8,"B+",IF(V8&gt;=0.6*'MARK LOOKUP'!S8,"B",IF(V8&gt;=0.5*'MARK LOOKUP'!V8,"C+",IF(V8&gt;=0.4*'MARK LOOKUP'!V8,"C",IF(V8&gt;=0.35*'MARK LOOKUP'!V8,"D","NG"))))))),"")</f>
        <v/>
      </c>
      <c r="AR8" s="26" t="str">
        <f t="shared" si="7"/>
        <v/>
      </c>
      <c r="AS8" s="26" t="str">
        <f t="shared" si="8"/>
        <v/>
      </c>
      <c r="AT8" s="26" t="str">
        <f t="shared" si="9"/>
        <v/>
      </c>
      <c r="AU8" s="26" t="str">
        <f t="shared" si="10"/>
        <v/>
      </c>
      <c r="AV8" s="26" t="str">
        <f t="shared" si="11"/>
        <v/>
      </c>
      <c r="AW8" s="26" t="str">
        <f t="shared" si="12"/>
        <v/>
      </c>
      <c r="AX8" s="26" t="str">
        <f t="shared" si="13"/>
        <v/>
      </c>
      <c r="AY8" s="26" t="str">
        <f t="shared" si="14"/>
        <v/>
      </c>
      <c r="AZ8" s="26" t="str">
        <f t="shared" si="15"/>
        <v/>
      </c>
      <c r="BA8" s="26" t="e">
        <f t="shared" si="16"/>
        <v>#N/A</v>
      </c>
      <c r="BB8" s="26" t="e">
        <f t="shared" si="17"/>
        <v>#N/A</v>
      </c>
      <c r="BC8" s="26" t="e">
        <f t="shared" si="18"/>
        <v>#N/A</v>
      </c>
      <c r="BD8" s="26" t="e">
        <f t="shared" si="19"/>
        <v>#N/A</v>
      </c>
      <c r="BE8" s="26" t="e">
        <f>IF(ISBLANK('DATA ENTRY'!S8),"",IF(AJ8="A+","4",IF(AJ8="A","3.6",IF(AJ8="B+","3.2",IF(AJ8="B","2.8",IF(AJ8="C+","2.4",IF(AJ8="C","2",IF(AJ8="D+","1.6",IF(AJ8="D","1.2",IF(AJ8="E","0.8",""))))))))))</f>
        <v>#N/A</v>
      </c>
      <c r="BF8" s="26" t="e">
        <f>IF(ISBLANK('DATA ENTRY'!T8),"",IF(AK8="A+","4",IF(AK8="A","3.6",IF(AK8="B+","3.2",IF(AK8="B","2.8",IF(AK8="C+","2.4",IF(AK8="C","2",IF(AK8="D+","1.6",IF(AK8="D","1.2",IF(AK8="E","0.8",""))))))))))</f>
        <v>#N/A</v>
      </c>
      <c r="BG8" s="26" t="str">
        <f>IF(ISBLANK('DATA ENTRY'!U8),"",IF(AL8="A+","4",IF(AL8="A","3.6",IF(AL8="B+","3.2",IF(AL8="B","2.8",IF(AL8="C+","2.4",IF(AL8="C","2",IF(AL8="D+","1.6",IF(AL8="D","1.2",IF(AL8="E","0.8",""))))))))))</f>
        <v/>
      </c>
      <c r="BH8" s="26" t="e">
        <f>IF(ISBLANK('DATA ENTRY'!V8),"",IF(AM8="A+","4",IF(AM8="A","3.6",IF(AM8="B+","3.2",IF(AM8="B","2.8",IF(AM8="C+","2.4",IF(AM8="C","2",IF(AM8="D+","1.6",IF(AM8="D","1.2",IF(AM8="E","0.8",""))))))))))</f>
        <v>#N/A</v>
      </c>
      <c r="BI8" s="26" t="e">
        <f>IF(ISBLANK('DATA ENTRY'!W8),"",IF(AN8="A+","4",IF(AN8="A","3.6",IF(AN8="B+","3.2",IF(AN8="B","2.8",IF(AN8="C+","2.4",IF(AN8="C","2",IF(AN8="D+","1.6",IF(AN8="D","1.2",IF(AN8="E","0.8",""))))))))))</f>
        <v>#N/A</v>
      </c>
      <c r="BJ8" s="26" t="str">
        <f>IF(ISBLANK('DATA ENTRY'!X8),"",IF(AO8="A+","4",IF(AO8="A","3.6",IF(AO8="B+","3.2",IF(AO8="B","2.8",IF(AO8="C+","2.4",IF(AO8="C","2",IF(AO8="D+","1.6",IF(AO8="D","1.2",IF(AO8="E","0.8",""))))))))))</f>
        <v/>
      </c>
      <c r="BK8" s="26" t="str">
        <f>IF(ISBLANK('DATA ENTRY'!Y8),"",IF(AP8="A+","4",IF(AP8="A","3.6",IF(AP8="B+","3.2",IF(AP8="B","2.8",IF(AP8="C+","2.4",IF(AP8="C","2",IF(AP8="D+","1.6",IF(AP8="D","1.2",IF(AP8="E","0.8",""))))))))))</f>
        <v/>
      </c>
      <c r="BL8" s="26" t="str">
        <f>IF(ISBLANK('DATA ENTRY'!Z8),"",IF(AQ8="A+","4",IF(AQ8="A","3.6",IF(AQ8="B+","3.2",IF(AQ8="B","2.8",IF(AQ8="C+","2.4",IF(AQ8="C","2",IF(AQ8="D+","1.6",IF(AQ8="D","1.2",IF(AQ8="E","0.8",""))))))))))</f>
        <v/>
      </c>
    </row>
    <row r="9" spans="1:64" x14ac:dyDescent="0.25">
      <c r="A9" s="26">
        <f>IF(ISBLANK('DATA ENTRY'!A9),"",'DATA ENTRY'!A9)</f>
        <v>14911514</v>
      </c>
      <c r="B9" s="26">
        <f>IF(ISBLANK('DATA ENTRY'!G9),"",'DATA ENTRY'!G9)</f>
        <v>0</v>
      </c>
      <c r="C9" s="26">
        <f>IF(ISBLANK('DATA ENTRY'!H9),"",'DATA ENTRY'!H9)</f>
        <v>0</v>
      </c>
      <c r="D9" s="26">
        <f t="shared" si="1"/>
        <v>0</v>
      </c>
      <c r="E9" s="26">
        <f>IF(ISBLANK('DATA ENTRY'!J9),"",'DATA ENTRY'!J9)</f>
        <v>0</v>
      </c>
      <c r="F9" s="26">
        <f>IF(ISBLANK('DATA ENTRY'!K9),"",'DATA ENTRY'!K9)</f>
        <v>0</v>
      </c>
      <c r="G9" s="26">
        <f t="shared" si="2"/>
        <v>0</v>
      </c>
      <c r="H9" s="26">
        <f>IF(ISBLANK('DATA ENTRY'!M9),"",'DATA ENTRY'!M9)</f>
        <v>0</v>
      </c>
      <c r="I9" s="26">
        <f>IF(ISBLANK('DATA ENTRY'!M9),"",'DATA ENTRY'!N9)</f>
        <v>0</v>
      </c>
      <c r="J9" s="26">
        <f t="shared" si="20"/>
        <v>0</v>
      </c>
      <c r="K9" s="26">
        <f>IF(ISBLANK('DATA ENTRY'!P9),"",'DATA ENTRY'!P9)</f>
        <v>0</v>
      </c>
      <c r="L9" s="26">
        <f>IF(ISBLANK('DATA ENTRY'!Q9),"",'DATA ENTRY'!Q9)</f>
        <v>0</v>
      </c>
      <c r="M9" s="26">
        <f t="shared" si="3"/>
        <v>0</v>
      </c>
      <c r="N9" s="26">
        <f>IF(ISBLANK('DATA ENTRY'!S9),"",'DATA ENTRY'!S9)</f>
        <v>0</v>
      </c>
      <c r="O9" s="26">
        <f>IF(ISBLANK('DATA ENTRY'!T9),"",'DATA ENTRY'!T9)</f>
        <v>0</v>
      </c>
      <c r="P9" s="26">
        <f t="shared" si="4"/>
        <v>0</v>
      </c>
      <c r="Q9" s="26">
        <f>IF(ISBLANK('DATA ENTRY'!V9),"",'DATA ENTRY'!V9)</f>
        <v>0</v>
      </c>
      <c r="R9" s="26">
        <f>IF(ISBLANK('DATA ENTRY'!W9),"",'DATA ENTRY'!W9)</f>
        <v>0</v>
      </c>
      <c r="S9" s="26">
        <f t="shared" si="5"/>
        <v>0</v>
      </c>
      <c r="T9" s="26" t="str">
        <f>IF(ISBLANK('DATA ENTRY'!Y9),"",'DATA ENTRY'!Y9)</f>
        <v/>
      </c>
      <c r="U9" s="26" t="str">
        <f>IF(ISBLANK('DATA ENTRY'!Z9),"",'DATA ENTRY'!Z9)</f>
        <v/>
      </c>
      <c r="V9" s="26" t="str">
        <f t="shared" si="6"/>
        <v/>
      </c>
      <c r="W9" s="26" t="str">
        <f>IF(ISBLANK('DATA ENTRY'!$F9),"",IF(LEDGER!B9="AB","AB",IF(LEDGER!B9&gt;=0.9*'MARK LOOKUP'!B9,"A+",IF(LEDGER!B9&gt;=0.8*'MARK LOOKUP'!B9,"A",IF(LEDGER!B9&gt;=0.7*'MARK LOOKUP'!B9,"B+",IF(LEDGER!B9&gt;=0.6*'MARK LOOKUP'!B9,"B",IF(LEDGER!B9&gt;=0.5*'MARK LOOKUP'!B9,"C+",IF(LEDGER!B9&gt;=0.4*'MARK LOOKUP'!B9,"C+",IF(LEDGER!B9&gt;=0.35*'MARK LOOKUP'!B9,"D","NG")))))))))</f>
        <v>NG</v>
      </c>
      <c r="X9" s="26" t="str">
        <f>IF(ISBLANK('DATA ENTRY'!$G9),"",IF(LEDGER!C9="AB","AB",IF(LEDGER!C9&gt;=0.9*'MARK LOOKUP'!C9,"A+",IF(LEDGER!C9&gt;=0.8*'MARK LOOKUP'!C9,"A",IF(LEDGER!C9&gt;=0.7*'MARK LOOKUP'!C9,"B+",IF(LEDGER!C9&gt;=0.6*'MARK LOOKUP'!C9,"B",IF(LEDGER!C9&gt;=0.5*'MARK LOOKUP'!C9,"C+",IF(LEDGER!C9&gt;=0.4*'MARK LOOKUP'!C9,"C+",IF(LEDGER!C9&gt;=0.35*'MARK LOOKUP'!C9,"D","N.G.")))))))))</f>
        <v>N.G.</v>
      </c>
      <c r="Y9" s="26" t="str">
        <f>IF(ISNUMBER(D9),IF(D9&gt;=0.9*'MARK LOOKUP'!D9,"A+",IF(D9&gt;=0.8*'MARK LOOKUP'!D9,"A",IF(D9&gt;=0.7*'MARK LOOKUP'!D9,"B+",IF(D9&gt;=0.6*'MARK LOOKUP'!D9,"B",IF(D9&gt;=0.5*'MARK LOOKUP'!D9,"C+",IF(D9&gt;=0.4*'MARK LOOKUP'!D9,"C",IF(D9&gt;=0.35*'MARK LOOKUP'!D9,"D","N.G."))))))))</f>
        <v>N.G.</v>
      </c>
      <c r="Z9" s="26" t="str">
        <f>IF(ISBLANK('DATA ENTRY'!J9),"",IF(LEDGER!E9="AB","AB",IF(LEDGER!E9&gt;=0.9*'MARK LOOKUP'!E9,"A+",IF(LEDGER!E9&gt;=0.8*'MARK LOOKUP'!E9,"A",IF(LEDGER!E9&gt;=0.7*'MARK LOOKUP'!E9,"B+",IF(LEDGER!E9&gt;=0.6*'MARK LOOKUP'!E9,"B",IF(LEDGER!E9&gt;=0.5*'MARK LOOKUP'!E9,"C+",IF(LEDGER!E9&gt;=0.4*'MARK LOOKUP'!E9,"C",IF(LEDGER!E9&gt;=0.35*'MARK LOOKUP'!E9,"D","NG")))))))))</f>
        <v>NG</v>
      </c>
      <c r="AA9" s="26" t="str">
        <f>IF(ISBLANK('DATA ENTRY'!K9),"",IF(LEDGER!F9="AB","AB",IF(LEDGER!F9&gt;=0.9*'MARK LOOKUP'!F9,"A+",IF(LEDGER!F9&gt;=0.8*'MARK LOOKUP'!F9,"A",IF(LEDGER!F9&gt;=0.7*'MARK LOOKUP'!F9,"B+",IF(LEDGER!F9&gt;=0.6*'MARK LOOKUP'!F9,"B",IF(LEDGER!F9&gt;=0.5*'MARK LOOKUP'!F9,"C+",IF(LEDGER!F9&gt;=0.4*'MARK LOOKUP'!F9,"C",IF(LEDGER!F9&gt;=0.35*'MARK LOOKUP'!F9,"D","NG")))))))))</f>
        <v>NG</v>
      </c>
      <c r="AB9" s="26" t="str">
        <f>IF(ISNUMBER(G9),IF(D9&gt;=0.9*'MARK LOOKUP'!G9,"A+",IF(G9&gt;=0.8*'MARK LOOKUP'!G9,"A",IF(G9&gt;=0.7*'MARK LOOKUP'!G9,"B+",IF(G9&gt;=0.6*'MARK LOOKUP'!G9,"B",IF(G9&gt;=0.5*'MARK LOOKUP'!G9,"C+",IF(G9&gt;=0.4*'MARK LOOKUP'!G9,"C",IF(G9&gt;=0.35*'MARK LOOKUP'!G9,"D","NG"))))))))</f>
        <v>NG</v>
      </c>
      <c r="AC9" s="26" t="str">
        <f>IF(ISBLANK('DATA ENTRY'!M9),"",IF(LEDGER!H9="AB","AB",IF(LEDGER!H9&gt;=0.9*'MARK LOOKUP'!H9,"A+",IF(LEDGER!H9&gt;=0.8*'MARK LOOKUP'!H9,"A",IF(LEDGER!H9&gt;=0.7*'MARK LOOKUP'!H9,"B+",IF(LEDGER!H9&gt;=0.6*'MARK LOOKUP'!H9,"B",IF(LEDGER!H9&gt;=0.5*'MARK LOOKUP'!H9,"C+",IF(LEDGER!H9&gt;=0.4*'MARK LOOKUP'!H9,"C",IF(LEDGER!H9&gt;=0.35*'MARK LOOKUP'!H9,"D","NG")))))))))</f>
        <v>NG</v>
      </c>
      <c r="AD9" s="26" t="str">
        <f>IF(ISBLANK('DATA ENTRY'!N9),"",IF(LEDGER!I9="AB","AB",IF(LEDGER!I9&gt;=0.9*'MARK LOOKUP'!I9,"A+",IF(LEDGER!I9&gt;=0.8*'MARK LOOKUP'!I9,"A",IF(LEDGER!I9&gt;=0.7*'MARK LOOKUP'!I9,"B+",IF(LEDGER!I9&gt;=0.6*'MARK LOOKUP'!I9,"B",IF(LEDGER!I9&gt;=0.5*'MARK LOOKUP'!I9,"C+",IF(LEDGER!I9&gt;=0.4*'MARK LOOKUP'!I9,"C",IF(LEDGER!I9&gt;=0.35*'MARK LOOKUP'!I9,"D","NG")))))))))</f>
        <v/>
      </c>
      <c r="AE9" s="26" t="str">
        <f>IF(ISNUMBER(J9),IF(J9&gt;=0.9*'MARK LOOKUP'!J9,"A+",IF(J9&gt;=0.8*'MARK LOOKUP'!J9,"A",IF(J9&gt;=0.7*'MARK LOOKUP'!J9,"B+",IF(J9&gt;=0.6*'MARK LOOKUP'!J9,"B",IF(J9&gt;=0.5*'MARK LOOKUP'!J9,"C+",IF(J9&gt;=0.4*'MARK LOOKUP'!J9,"C",IF(J9&gt;=0.35*'MARK LOOKUP'!J9,"D","NG"))))))),"")</f>
        <v>NG</v>
      </c>
      <c r="AF9" s="26" t="e">
        <f>IF(ISBLANK('DATA ENTRY'!P9),"",IF(LEDGER!K9="Ab","AB",IF(LEDGER!K9&gt;=0.9*'MARK LOOKUP'!K9,"A+",IF(LEDGER!K9&gt;=0.8*'MARK LOOKUP'!K9,"A",IF(LEDGER!K9&gt;=0.7*'MARK LOOKUP'!K9,"B+",IF(LEDGER!K9&gt;=0.6*'MARK LOOKUP'!K9,"B",IF(LEDGER!K9&gt;=0.5*'MARK LOOKUP'!K9,"C+",IF(LEDGER!K9&gt;=0.4*'MARK LOOKUP'!K9,"C",IF(LEDGER!K9&gt;=0.35*'MARK LOOKUP'!K9,"D","NG")))))))))</f>
        <v>#N/A</v>
      </c>
      <c r="AG9" s="26" t="e">
        <f>IF(ISBLANK('DATA ENTRY'!Q9),"",IF(LEDGER!L9="Ab","AB",IF(LEDGER!L9&gt;=0.9*'MARK LOOKUP'!L9,"A+",IF(LEDGER!L9&gt;=0.8*'MARK LOOKUP'!L9,"A",IF(LEDGER!L9&gt;=0.7*'MARK LOOKUP'!L9,"B+",IF(LEDGER!L9&gt;=0.6*'MARK LOOKUP'!L9,"B",IF(LEDGER!L9&gt;=0.5*'MARK LOOKUP'!L9,"C+",IF(LEDGER!L9&gt;=0.4*'MARK LOOKUP'!L9,"C",IF(LEDGER!L9&gt;=0.35*'MARK LOOKUP'!L9,"D","NG")))))))))</f>
        <v>#N/A</v>
      </c>
      <c r="AH9" s="26" t="e">
        <f>IF(ISNUMBER(M9),IF(M9&gt;=0.9*'MARK LOOKUP'!M9,"A+",IF(M9&gt;=0.8*'MARK LOOKUP'!M9,"A",IF(M9&gt;=0.7*'MARK LOOKUP'!M9,"B+",IF(M9&gt;=0.6*'MARK LOOKUP'!M9,"B",IF(M9&gt;=0.5*'MARK LOOKUP'!M9,"C+",IF(M9&gt;=0.4*'MARK LOOKUP'!M9,"C",IF(M9&gt;=0.35*'MARK LOOKUP'!M9,"D","NG"))))))),"")</f>
        <v>#N/A</v>
      </c>
      <c r="AI9" s="26" t="e">
        <f>IF(ISBLANK('DATA ENTRY'!S9),"",IF(N9="Ab","AB",IF(N9&gt;=0.9*'MARK LOOKUP'!N9,"A+",IF(N9&gt;=0.8*'MARK LOOKUP'!N9,"A",IF(N9&gt;=0.7*'MARK LOOKUP'!N9,"B+",IF(N9&gt;=0.6*'MARK LOOKUP'!N9,"B",IF(N9&gt;=0.5*'MARK LOOKUP'!N9,"C+",IF(N9&gt;=0.4*'MARK LOOKUP'!N9,"C",IF(N9&gt;=0.35*'MARK LOOKUP'!N9,"D","NG")))))))))</f>
        <v>#N/A</v>
      </c>
      <c r="AJ9" s="26" t="e">
        <f>IF(ISBLANK('DATA ENTRY'!T9),"",IF(O9="Ab","AB",IF(O9&gt;=0.9*'MARK LOOKUP'!O9,"A+",IF(O9&gt;=0.8*'MARK LOOKUP'!O9,"A",IF(O9&gt;=0.7*'MARK LOOKUP'!O9,"B+",IF(O9&gt;=0.6*'MARK LOOKUP'!O9,"B",IF(O9&gt;=0.5*'MARK LOOKUP'!O9,"C+",IF(O9&gt;=0.4*'MARK LOOKUP'!O9,"C",IF(O9&gt;=0.35*'MARK LOOKUP'!O9,"D","NG")))))))))</f>
        <v>#N/A</v>
      </c>
      <c r="AK9" s="26" t="e">
        <f>IF(ISNUMBER(P9),IF(P9&gt;=0.9*'MARK LOOKUP'!P9,"A+",IF(P9&gt;=0.8*'MARK LOOKUP'!P9,"A",IF(P9&gt;=0.7*'MARK LOOKUP'!P9,"B+",IF(P9&gt;=0.6*'MARK LOOKUP'!P9,"B",IF(P9&gt;=0.5*'MARK LOOKUP'!P9,"C+",IF(P9&gt;=0.4*'MARK LOOKUP'!P9,"C",IF(P9&gt;=0.35*'MARK LOOKUP'!P9,"D","NG"))))))),"")</f>
        <v>#N/A</v>
      </c>
      <c r="AL9" s="26" t="e">
        <f>IF(ISBLANK('DATA ENTRY'!V9),"",IF(Q9="Ab","AB",IF(Q9&gt;=0.9*'MARK LOOKUP'!Q9,"A+",IF(Q9&gt;=0.8*'MARK LOOKUP'!Q9,"A",IF(Q9&gt;=0.7*'MARK LOOKUP'!Q9,"B+",IF(Q9&gt;=0.6*'MARK LOOKUP'!Q9,"B",IF(Q9&gt;=0.5*'MARK LOOKUP'!Q9,"C+",IF(Q9&gt;=0.4*'MARK LOOKUP'!Q9,"C",IF(Q9&gt;=0.35*'MARK LOOKUP'!Q9,"D","NG")))))))))</f>
        <v>#N/A</v>
      </c>
      <c r="AM9" s="26" t="e">
        <f>IF(ISBLANK('DATA ENTRY'!W9),"",IF(R9="Ab","AB",IF(R9&gt;=0.9*'MARK LOOKUP'!R9,"A+",IF(R9&gt;=0.8*'MARK LOOKUP'!R9,"A",IF(R9&gt;=0.7*'MARK LOOKUP'!R9,"B+",IF(R9&gt;=0.6*'MARK LOOKUP'!R9,"B",IF(R9&gt;=0.5*'MARK LOOKUP'!R9,"C+",IF(R9&gt;=0.4*'MARK LOOKUP'!R9,"C",IF(R9&gt;=0.35*'MARK LOOKUP'!R9,"D","NG")))))))))</f>
        <v>#N/A</v>
      </c>
      <c r="AN9" s="26" t="e">
        <f>IF(ISNUMBER(S9),IF(S9&gt;=0.9*'MARK LOOKUP'!S9,"A+",IF(S9&gt;=0.8*'MARK LOOKUP'!S9,"A",IF(S9&gt;=0.7*'MARK LOOKUP'!S9,"B+",IF(S9&gt;=0.6*'MARK LOOKUP'!S9,"B",IF(S9&gt;=0.5*'MARK LOOKUP'!S9,"C+",IF(S9&gt;=0.4*'MARK LOOKUP'!S9,"C",IF(S9&gt;=0.35*'MARK LOOKUP'!S9,"D","NG"))))))),"")</f>
        <v>#N/A</v>
      </c>
      <c r="AO9" s="26" t="str">
        <f>IF(ISBLANK('DATA ENTRY'!Y9),"",IF(T9="AB","AB",IF(T9&gt;=0.9*'MARK LOOKUP'!T9,"A+",IF(T9&gt;=0.8*'MARK LOOKUP'!T9,"A",IF(T9&gt;=0.7*'MARK LOOKUP'!T9,"B+",IF(T9&gt;=0.6*'MARK LOOKUP'!T9,"B",IF(T9&gt;=0.5*'MARK LOOKUP'!T9,"C+",IF(T9&gt;=0.4*'MARK LOOKUP'!T9,"C",IF(T9&gt;=0.35*'MARK LOOKUP'!T9,"D","NG")))))))))</f>
        <v/>
      </c>
      <c r="AP9" s="26" t="str">
        <f>IF(ISBLANK('DATA ENTRY'!Z9),"",IF(U9="AB","AB",IF(U9&gt;=0.9*'MARK LOOKUP'!U9,"A+",IF(U9&gt;=0.8*'MARK LOOKUP'!U9,"A",IF(U9&gt;=0.7*'MARK LOOKUP'!U9,"B+",IF(U9&gt;=0.6*'MARK LOOKUP'!U9,"B",IF(U9&gt;=0.5*'MARK LOOKUP'!U9,"C+",IF(U9&gt;=0.4*'MARK LOOKUP'!U9,"C",IF(U9&gt;=0.35*'MARK LOOKUP'!U9,"D","NG")))))))))</f>
        <v/>
      </c>
      <c r="AQ9" s="26" t="str">
        <f>IF(ISNUMBER(V9),IF(V9&gt;=0.9*'MARK LOOKUP'!V9,"A+",IF(V9&gt;=0.8*'MARK LOOKUP'!V9,"A",IF(V9&gt;=0.7*'MARK LOOKUP'!V9,"B+",IF(V9&gt;=0.6*'MARK LOOKUP'!S9,"B",IF(V9&gt;=0.5*'MARK LOOKUP'!V9,"C+",IF(V9&gt;=0.4*'MARK LOOKUP'!V9,"C",IF(V9&gt;=0.35*'MARK LOOKUP'!V9,"D","NG"))))))),"")</f>
        <v/>
      </c>
      <c r="AR9" s="26" t="str">
        <f t="shared" si="7"/>
        <v/>
      </c>
      <c r="AS9" s="26" t="str">
        <f t="shared" si="8"/>
        <v/>
      </c>
      <c r="AT9" s="26" t="str">
        <f t="shared" si="9"/>
        <v/>
      </c>
      <c r="AU9" s="26" t="str">
        <f t="shared" si="10"/>
        <v/>
      </c>
      <c r="AV9" s="26" t="str">
        <f t="shared" si="11"/>
        <v/>
      </c>
      <c r="AW9" s="26" t="str">
        <f t="shared" si="12"/>
        <v/>
      </c>
      <c r="AX9" s="26" t="str">
        <f t="shared" si="13"/>
        <v/>
      </c>
      <c r="AY9" s="26" t="str">
        <f t="shared" si="14"/>
        <v/>
      </c>
      <c r="AZ9" s="26" t="str">
        <f t="shared" si="15"/>
        <v/>
      </c>
      <c r="BA9" s="26" t="e">
        <f t="shared" si="16"/>
        <v>#N/A</v>
      </c>
      <c r="BB9" s="26" t="e">
        <f t="shared" si="17"/>
        <v>#N/A</v>
      </c>
      <c r="BC9" s="26" t="e">
        <f t="shared" si="18"/>
        <v>#N/A</v>
      </c>
      <c r="BD9" s="26" t="e">
        <f t="shared" si="19"/>
        <v>#N/A</v>
      </c>
      <c r="BE9" s="26" t="e">
        <f>IF(ISBLANK('DATA ENTRY'!S9),"",IF(AJ9="A+","4",IF(AJ9="A","3.6",IF(AJ9="B+","3.2",IF(AJ9="B","2.8",IF(AJ9="C+","2.4",IF(AJ9="C","2",IF(AJ9="D+","1.6",IF(AJ9="D","1.2",IF(AJ9="E","0.8",""))))))))))</f>
        <v>#N/A</v>
      </c>
      <c r="BF9" s="26" t="e">
        <f>IF(ISBLANK('DATA ENTRY'!T9),"",IF(AK9="A+","4",IF(AK9="A","3.6",IF(AK9="B+","3.2",IF(AK9="B","2.8",IF(AK9="C+","2.4",IF(AK9="C","2",IF(AK9="D+","1.6",IF(AK9="D","1.2",IF(AK9="E","0.8",""))))))))))</f>
        <v>#N/A</v>
      </c>
      <c r="BG9" s="26" t="str">
        <f>IF(ISBLANK('DATA ENTRY'!U9),"",IF(AL9="A+","4",IF(AL9="A","3.6",IF(AL9="B+","3.2",IF(AL9="B","2.8",IF(AL9="C+","2.4",IF(AL9="C","2",IF(AL9="D+","1.6",IF(AL9="D","1.2",IF(AL9="E","0.8",""))))))))))</f>
        <v/>
      </c>
      <c r="BH9" s="26" t="e">
        <f>IF(ISBLANK('DATA ENTRY'!V9),"",IF(AM9="A+","4",IF(AM9="A","3.6",IF(AM9="B+","3.2",IF(AM9="B","2.8",IF(AM9="C+","2.4",IF(AM9="C","2",IF(AM9="D+","1.6",IF(AM9="D","1.2",IF(AM9="E","0.8",""))))))))))</f>
        <v>#N/A</v>
      </c>
      <c r="BI9" s="26" t="e">
        <f>IF(ISBLANK('DATA ENTRY'!W9),"",IF(AN9="A+","4",IF(AN9="A","3.6",IF(AN9="B+","3.2",IF(AN9="B","2.8",IF(AN9="C+","2.4",IF(AN9="C","2",IF(AN9="D+","1.6",IF(AN9="D","1.2",IF(AN9="E","0.8",""))))))))))</f>
        <v>#N/A</v>
      </c>
      <c r="BJ9" s="26" t="str">
        <f>IF(ISBLANK('DATA ENTRY'!X9),"",IF(AO9="A+","4",IF(AO9="A","3.6",IF(AO9="B+","3.2",IF(AO9="B","2.8",IF(AO9="C+","2.4",IF(AO9="C","2",IF(AO9="D+","1.6",IF(AO9="D","1.2",IF(AO9="E","0.8",""))))))))))</f>
        <v/>
      </c>
      <c r="BK9" s="26" t="str">
        <f>IF(ISBLANK('DATA ENTRY'!Y9),"",IF(AP9="A+","4",IF(AP9="A","3.6",IF(AP9="B+","3.2",IF(AP9="B","2.8",IF(AP9="C+","2.4",IF(AP9="C","2",IF(AP9="D+","1.6",IF(AP9="D","1.2",IF(AP9="E","0.8",""))))))))))</f>
        <v/>
      </c>
      <c r="BL9" s="26" t="str">
        <f>IF(ISBLANK('DATA ENTRY'!Z9),"",IF(AQ9="A+","4",IF(AQ9="A","3.6",IF(AQ9="B+","3.2",IF(AQ9="B","2.8",IF(AQ9="C+","2.4",IF(AQ9="C","2",IF(AQ9="D+","1.6",IF(AQ9="D","1.2",IF(AQ9="E","0.8",""))))))))))</f>
        <v/>
      </c>
    </row>
    <row r="10" spans="1:64" x14ac:dyDescent="0.25">
      <c r="A10" s="26">
        <f>IF(ISBLANK('DATA ENTRY'!A10),"",'DATA ENTRY'!A10)</f>
        <v>14911515</v>
      </c>
      <c r="B10" s="26">
        <f>IF(ISBLANK('DATA ENTRY'!G10),"",'DATA ENTRY'!G10)</f>
        <v>33</v>
      </c>
      <c r="C10" s="26">
        <f>IF(ISBLANK('DATA ENTRY'!H10),"",'DATA ENTRY'!H10)</f>
        <v>21</v>
      </c>
      <c r="D10" s="26">
        <f t="shared" si="1"/>
        <v>54</v>
      </c>
      <c r="E10" s="26">
        <f>IF(ISBLANK('DATA ENTRY'!J10),"",'DATA ENTRY'!J10)</f>
        <v>27</v>
      </c>
      <c r="F10" s="26">
        <f>IF(ISBLANK('DATA ENTRY'!K10),"",'DATA ENTRY'!K10)</f>
        <v>21</v>
      </c>
      <c r="G10" s="26">
        <f t="shared" si="2"/>
        <v>48</v>
      </c>
      <c r="H10" s="26">
        <f>IF(ISBLANK('DATA ENTRY'!M10),"",'DATA ENTRY'!M10)</f>
        <v>31</v>
      </c>
      <c r="I10" s="26">
        <f>IF(ISBLANK('DATA ENTRY'!M10),"",'DATA ENTRY'!N10)</f>
        <v>21</v>
      </c>
      <c r="J10" s="26">
        <f t="shared" si="20"/>
        <v>52</v>
      </c>
      <c r="K10" s="26">
        <f>IF(ISBLANK('DATA ENTRY'!P10),"",'DATA ENTRY'!P10)</f>
        <v>28</v>
      </c>
      <c r="L10" s="26">
        <f>IF(ISBLANK('DATA ENTRY'!Q10),"",'DATA ENTRY'!Q10)</f>
        <v>22</v>
      </c>
      <c r="M10" s="26">
        <f t="shared" si="3"/>
        <v>50</v>
      </c>
      <c r="N10" s="26">
        <f>IF(ISBLANK('DATA ENTRY'!S10),"",'DATA ENTRY'!S10)</f>
        <v>38</v>
      </c>
      <c r="O10" s="26">
        <f>IF(ISBLANK('DATA ENTRY'!T10),"",'DATA ENTRY'!T10)</f>
        <v>22</v>
      </c>
      <c r="P10" s="26">
        <f t="shared" si="4"/>
        <v>60</v>
      </c>
      <c r="Q10" s="26">
        <f>IF(ISBLANK('DATA ENTRY'!V10),"",'DATA ENTRY'!V10)</f>
        <v>39</v>
      </c>
      <c r="R10" s="26">
        <f>IF(ISBLANK('DATA ENTRY'!W10),"",'DATA ENTRY'!W10)</f>
        <v>22</v>
      </c>
      <c r="S10" s="26">
        <f t="shared" si="5"/>
        <v>61</v>
      </c>
      <c r="T10" s="26">
        <f>IF(ISBLANK('DATA ENTRY'!Y10),"",'DATA ENTRY'!Y10)</f>
        <v>0</v>
      </c>
      <c r="U10" s="26">
        <f>IF(ISBLANK('DATA ENTRY'!Z10),"",'DATA ENTRY'!Z10)</f>
        <v>0</v>
      </c>
      <c r="V10" s="26">
        <f t="shared" si="6"/>
        <v>0</v>
      </c>
      <c r="W10" s="26" t="str">
        <f>IF(ISBLANK('DATA ENTRY'!$F10),"",IF(LEDGER!B10="AB","AB",IF(LEDGER!B10&gt;=0.9*'MARK LOOKUP'!B10,"A+",IF(LEDGER!B10&gt;=0.8*'MARK LOOKUP'!B10,"A",IF(LEDGER!B10&gt;=0.7*'MARK LOOKUP'!B10,"B+",IF(LEDGER!B10&gt;=0.6*'MARK LOOKUP'!B10,"B",IF(LEDGER!B10&gt;=0.5*'MARK LOOKUP'!B10,"C+",IF(LEDGER!B10&gt;=0.4*'MARK LOOKUP'!B10,"C+",IF(LEDGER!B10&gt;=0.35*'MARK LOOKUP'!B10,"D","NG")))))))))</f>
        <v>C+</v>
      </c>
      <c r="X10" s="26" t="str">
        <f>IF(ISBLANK('DATA ENTRY'!$G10),"",IF(LEDGER!C10="AB","AB",IF(LEDGER!C10&gt;=0.9*'MARK LOOKUP'!C10,"A+",IF(LEDGER!C10&gt;=0.8*'MARK LOOKUP'!C10,"A",IF(LEDGER!C10&gt;=0.7*'MARK LOOKUP'!C10,"B+",IF(LEDGER!C10&gt;=0.6*'MARK LOOKUP'!C10,"B",IF(LEDGER!C10&gt;=0.5*'MARK LOOKUP'!C10,"C+",IF(LEDGER!C10&gt;=0.4*'MARK LOOKUP'!C10,"C+",IF(LEDGER!C10&gt;=0.35*'MARK LOOKUP'!C10,"D","N.G.")))))))))</f>
        <v>A</v>
      </c>
      <c r="Y10" s="26" t="str">
        <f>IF(ISNUMBER(D10),IF(D10&gt;=0.9*'MARK LOOKUP'!D10,"A+",IF(D10&gt;=0.8*'MARK LOOKUP'!D10,"A",IF(D10&gt;=0.7*'MARK LOOKUP'!D10,"B+",IF(D10&gt;=0.6*'MARK LOOKUP'!D10,"B",IF(D10&gt;=0.5*'MARK LOOKUP'!D10,"C+",IF(D10&gt;=0.4*'MARK LOOKUP'!D10,"C",IF(D10&gt;=0.35*'MARK LOOKUP'!D10,"D","N.G."))))))))</f>
        <v>C+</v>
      </c>
      <c r="Z10" s="26" t="str">
        <f>IF(ISBLANK('DATA ENTRY'!J10),"",IF(LEDGER!E10="AB","AB",IF(LEDGER!E10&gt;=0.9*'MARK LOOKUP'!E10,"A+",IF(LEDGER!E10&gt;=0.8*'MARK LOOKUP'!E10,"A",IF(LEDGER!E10&gt;=0.7*'MARK LOOKUP'!E10,"B+",IF(LEDGER!E10&gt;=0.6*'MARK LOOKUP'!E10,"B",IF(LEDGER!E10&gt;=0.5*'MARK LOOKUP'!E10,"C+",IF(LEDGER!E10&gt;=0.4*'MARK LOOKUP'!E10,"C",IF(LEDGER!E10&gt;=0.35*'MARK LOOKUP'!E10,"D","NG")))))))))</f>
        <v>D</v>
      </c>
      <c r="AA10" s="26" t="str">
        <f>IF(ISBLANK('DATA ENTRY'!K10),"",IF(LEDGER!F10="AB","AB",IF(LEDGER!F10&gt;=0.9*'MARK LOOKUP'!F10,"A+",IF(LEDGER!F10&gt;=0.8*'MARK LOOKUP'!F10,"A",IF(LEDGER!F10&gt;=0.7*'MARK LOOKUP'!F10,"B+",IF(LEDGER!F10&gt;=0.6*'MARK LOOKUP'!F10,"B",IF(LEDGER!F10&gt;=0.5*'MARK LOOKUP'!F10,"C+",IF(LEDGER!F10&gt;=0.4*'MARK LOOKUP'!F10,"C",IF(LEDGER!F10&gt;=0.35*'MARK LOOKUP'!F10,"D","NG")))))))))</f>
        <v>A</v>
      </c>
      <c r="AB10" s="26" t="str">
        <f>IF(ISNUMBER(G10),IF(D10&gt;=0.9*'MARK LOOKUP'!G10,"A+",IF(G10&gt;=0.8*'MARK LOOKUP'!G10,"A",IF(G10&gt;=0.7*'MARK LOOKUP'!G10,"B+",IF(G10&gt;=0.6*'MARK LOOKUP'!G10,"B",IF(G10&gt;=0.5*'MARK LOOKUP'!G10,"C+",IF(G10&gt;=0.4*'MARK LOOKUP'!G10,"C",IF(G10&gt;=0.35*'MARK LOOKUP'!G10,"D","NG"))))))))</f>
        <v>C</v>
      </c>
      <c r="AC10" s="26" t="str">
        <f>IF(ISBLANK('DATA ENTRY'!M10),"",IF(LEDGER!H10="AB","AB",IF(LEDGER!H10&gt;=0.9*'MARK LOOKUP'!H10,"A+",IF(LEDGER!H10&gt;=0.8*'MARK LOOKUP'!H10,"A",IF(LEDGER!H10&gt;=0.7*'MARK LOOKUP'!H10,"B+",IF(LEDGER!H10&gt;=0.6*'MARK LOOKUP'!H10,"B",IF(LEDGER!H10&gt;=0.5*'MARK LOOKUP'!H10,"C+",IF(LEDGER!H10&gt;=0.4*'MARK LOOKUP'!H10,"C",IF(LEDGER!H10&gt;=0.35*'MARK LOOKUP'!H10,"D","NG")))))))))</f>
        <v>C</v>
      </c>
      <c r="AD10" s="26" t="str">
        <f>IF(ISBLANK('DATA ENTRY'!N10),"",IF(LEDGER!I10="AB","AB",IF(LEDGER!I10&gt;=0.9*'MARK LOOKUP'!I10,"A+",IF(LEDGER!I10&gt;=0.8*'MARK LOOKUP'!I10,"A",IF(LEDGER!I10&gt;=0.7*'MARK LOOKUP'!I10,"B+",IF(LEDGER!I10&gt;=0.6*'MARK LOOKUP'!I10,"B",IF(LEDGER!I10&gt;=0.5*'MARK LOOKUP'!I10,"C+",IF(LEDGER!I10&gt;=0.4*'MARK LOOKUP'!I10,"C",IF(LEDGER!I10&gt;=0.35*'MARK LOOKUP'!I10,"D","NG")))))))))</f>
        <v>A</v>
      </c>
      <c r="AE10" s="26" t="str">
        <f>IF(ISNUMBER(J10),IF(J10&gt;=0.9*'MARK LOOKUP'!J10,"A+",IF(J10&gt;=0.8*'MARK LOOKUP'!J10,"A",IF(J10&gt;=0.7*'MARK LOOKUP'!J10,"B+",IF(J10&gt;=0.6*'MARK LOOKUP'!J10,"B",IF(J10&gt;=0.5*'MARK LOOKUP'!J10,"C+",IF(J10&gt;=0.4*'MARK LOOKUP'!J10,"C",IF(J10&gt;=0.35*'MARK LOOKUP'!J10,"D","NG"))))))),"")</f>
        <v>C+</v>
      </c>
      <c r="AF10" s="26" t="str">
        <f>IF(ISBLANK('DATA ENTRY'!P10),"",IF(LEDGER!K10="Ab","AB",IF(LEDGER!K10&gt;=0.9*'MARK LOOKUP'!K10,"A+",IF(LEDGER!K10&gt;=0.8*'MARK LOOKUP'!K10,"A",IF(LEDGER!K10&gt;=0.7*'MARK LOOKUP'!K10,"B+",IF(LEDGER!K10&gt;=0.6*'MARK LOOKUP'!K10,"B",IF(LEDGER!K10&gt;=0.5*'MARK LOOKUP'!K10,"C+",IF(LEDGER!K10&gt;=0.4*'MARK LOOKUP'!K10,"C",IF(LEDGER!K10&gt;=0.35*'MARK LOOKUP'!K10,"D","NG")))))))))</f>
        <v>D</v>
      </c>
      <c r="AG10" s="26" t="str">
        <f>IF(ISBLANK('DATA ENTRY'!Q10),"",IF(LEDGER!L10="Ab","AB",IF(LEDGER!L10&gt;=0.9*'MARK LOOKUP'!L10,"A+",IF(LEDGER!L10&gt;=0.8*'MARK LOOKUP'!L10,"A",IF(LEDGER!L10&gt;=0.7*'MARK LOOKUP'!L10,"B+",IF(LEDGER!L10&gt;=0.6*'MARK LOOKUP'!L10,"B",IF(LEDGER!L10&gt;=0.5*'MARK LOOKUP'!L10,"C+",IF(LEDGER!L10&gt;=0.4*'MARK LOOKUP'!L10,"C",IF(LEDGER!L10&gt;=0.35*'MARK LOOKUP'!L10,"D","NG")))))))))</f>
        <v>A</v>
      </c>
      <c r="AH10" s="26" t="str">
        <f>IF(ISNUMBER(M10),IF(M10&gt;=0.9*'MARK LOOKUP'!M10,"A+",IF(M10&gt;=0.8*'MARK LOOKUP'!M10,"A",IF(M10&gt;=0.7*'MARK LOOKUP'!M10,"B+",IF(M10&gt;=0.6*'MARK LOOKUP'!M10,"B",IF(M10&gt;=0.5*'MARK LOOKUP'!M10,"C+",IF(M10&gt;=0.4*'MARK LOOKUP'!M10,"C",IF(M10&gt;=0.35*'MARK LOOKUP'!M10,"D","NG"))))))),"")</f>
        <v>C+</v>
      </c>
      <c r="AI10" s="26" t="str">
        <f>IF(ISBLANK('DATA ENTRY'!S10),"",IF(N10="Ab","AB",IF(N10&gt;=0.9*'MARK LOOKUP'!N10,"A+",IF(N10&gt;=0.8*'MARK LOOKUP'!N10,"A",IF(N10&gt;=0.7*'MARK LOOKUP'!N10,"B+",IF(N10&gt;=0.6*'MARK LOOKUP'!N10,"B",IF(N10&gt;=0.5*'MARK LOOKUP'!N10,"C+",IF(N10&gt;=0.4*'MARK LOOKUP'!N10,"C",IF(N10&gt;=0.35*'MARK LOOKUP'!N10,"D","NG")))))))))</f>
        <v>C+</v>
      </c>
      <c r="AJ10" s="26" t="str">
        <f>IF(ISBLANK('DATA ENTRY'!T10),"",IF(O10="Ab","AB",IF(O10&gt;=0.9*'MARK LOOKUP'!O10,"A+",IF(O10&gt;=0.8*'MARK LOOKUP'!O10,"A",IF(O10&gt;=0.7*'MARK LOOKUP'!O10,"B+",IF(O10&gt;=0.6*'MARK LOOKUP'!O10,"B",IF(O10&gt;=0.5*'MARK LOOKUP'!O10,"C+",IF(O10&gt;=0.4*'MARK LOOKUP'!O10,"C",IF(O10&gt;=0.35*'MARK LOOKUP'!O10,"D","NG")))))))))</f>
        <v>A</v>
      </c>
      <c r="AK10" s="26" t="str">
        <f>IF(ISNUMBER(P10),IF(P10&gt;=0.9*'MARK LOOKUP'!P10,"A+",IF(P10&gt;=0.8*'MARK LOOKUP'!P10,"A",IF(P10&gt;=0.7*'MARK LOOKUP'!P10,"B+",IF(P10&gt;=0.6*'MARK LOOKUP'!P10,"B",IF(P10&gt;=0.5*'MARK LOOKUP'!P10,"C+",IF(P10&gt;=0.4*'MARK LOOKUP'!P10,"C",IF(P10&gt;=0.35*'MARK LOOKUP'!P10,"D","NG"))))))),"")</f>
        <v>B</v>
      </c>
      <c r="AL10" s="26" t="str">
        <f>IF(ISBLANK('DATA ENTRY'!V10),"",IF(Q10="Ab","AB",IF(Q10&gt;=0.9*'MARK LOOKUP'!Q10,"A+",IF(Q10&gt;=0.8*'MARK LOOKUP'!Q10,"A",IF(Q10&gt;=0.7*'MARK LOOKUP'!Q10,"B+",IF(Q10&gt;=0.6*'MARK LOOKUP'!Q10,"B",IF(Q10&gt;=0.5*'MARK LOOKUP'!Q10,"C+",IF(Q10&gt;=0.4*'MARK LOOKUP'!Q10,"C",IF(Q10&gt;=0.35*'MARK LOOKUP'!Q10,"D","NG")))))))))</f>
        <v>C+</v>
      </c>
      <c r="AM10" s="26" t="str">
        <f>IF(ISBLANK('DATA ENTRY'!W10),"",IF(R10="Ab","AB",IF(R10&gt;=0.9*'MARK LOOKUP'!R10,"A+",IF(R10&gt;=0.8*'MARK LOOKUP'!R10,"A",IF(R10&gt;=0.7*'MARK LOOKUP'!R10,"B+",IF(R10&gt;=0.6*'MARK LOOKUP'!R10,"B",IF(R10&gt;=0.5*'MARK LOOKUP'!R10,"C+",IF(R10&gt;=0.4*'MARK LOOKUP'!R10,"C",IF(R10&gt;=0.35*'MARK LOOKUP'!R10,"D","NG")))))))))</f>
        <v>A</v>
      </c>
      <c r="AN10" s="26" t="str">
        <f>IF(ISNUMBER(S10),IF(S10&gt;=0.9*'MARK LOOKUP'!S10,"A+",IF(S10&gt;=0.8*'MARK LOOKUP'!S10,"A",IF(S10&gt;=0.7*'MARK LOOKUP'!S10,"B+",IF(S10&gt;=0.6*'MARK LOOKUP'!S10,"B",IF(S10&gt;=0.5*'MARK LOOKUP'!S10,"C+",IF(S10&gt;=0.4*'MARK LOOKUP'!S10,"C",IF(S10&gt;=0.35*'MARK LOOKUP'!S10,"D","NG"))))))),"")</f>
        <v>B</v>
      </c>
      <c r="AO10" s="26" t="e">
        <f>IF(ISBLANK('DATA ENTRY'!Y10),"",IF(T10="AB","AB",IF(T10&gt;=0.9*'MARK LOOKUP'!T10,"A+",IF(T10&gt;=0.8*'MARK LOOKUP'!T10,"A",IF(T10&gt;=0.7*'MARK LOOKUP'!T10,"B+",IF(T10&gt;=0.6*'MARK LOOKUP'!T10,"B",IF(T10&gt;=0.5*'MARK LOOKUP'!T10,"C+",IF(T10&gt;=0.4*'MARK LOOKUP'!T10,"C",IF(T10&gt;=0.35*'MARK LOOKUP'!T10,"D","NG")))))))))</f>
        <v>#N/A</v>
      </c>
      <c r="AP10" s="26" t="e">
        <f>IF(ISBLANK('DATA ENTRY'!Z10),"",IF(U10="AB","AB",IF(U10&gt;=0.9*'MARK LOOKUP'!U10,"A+",IF(U10&gt;=0.8*'MARK LOOKUP'!U10,"A",IF(U10&gt;=0.7*'MARK LOOKUP'!U10,"B+",IF(U10&gt;=0.6*'MARK LOOKUP'!U10,"B",IF(U10&gt;=0.5*'MARK LOOKUP'!U10,"C+",IF(U10&gt;=0.4*'MARK LOOKUP'!U10,"C",IF(U10&gt;=0.35*'MARK LOOKUP'!U10,"D","NG")))))))))</f>
        <v>#N/A</v>
      </c>
      <c r="AQ10" s="26" t="e">
        <f>IF(ISNUMBER(V10),IF(V10&gt;=0.9*'MARK LOOKUP'!V10,"A+",IF(V10&gt;=0.8*'MARK LOOKUP'!V10,"A",IF(V10&gt;=0.7*'MARK LOOKUP'!V10,"B+",IF(V10&gt;=0.6*'MARK LOOKUP'!S10,"B",IF(V10&gt;=0.5*'MARK LOOKUP'!V10,"C+",IF(V10&gt;=0.4*'MARK LOOKUP'!V10,"C",IF(V10&gt;=0.35*'MARK LOOKUP'!V10,"D","NG"))))))),"")</f>
        <v>#N/A</v>
      </c>
      <c r="AR10" s="26" t="str">
        <f t="shared" si="7"/>
        <v>2.4</v>
      </c>
      <c r="AS10" s="26" t="str">
        <f t="shared" si="8"/>
        <v>3.6</v>
      </c>
      <c r="AT10" s="26" t="str">
        <f t="shared" si="9"/>
        <v>2.4</v>
      </c>
      <c r="AU10" s="26" t="str">
        <f t="shared" si="10"/>
        <v>1.2</v>
      </c>
      <c r="AV10" s="26" t="str">
        <f t="shared" si="11"/>
        <v>3.6</v>
      </c>
      <c r="AW10" s="26" t="str">
        <f t="shared" si="12"/>
        <v>2</v>
      </c>
      <c r="AX10" s="26" t="str">
        <f t="shared" si="13"/>
        <v>2</v>
      </c>
      <c r="AY10" s="26" t="str">
        <f t="shared" si="14"/>
        <v>3.6</v>
      </c>
      <c r="AZ10" s="26" t="str">
        <f t="shared" si="15"/>
        <v>2.4</v>
      </c>
      <c r="BA10" s="26" t="str">
        <f t="shared" si="16"/>
        <v>1.2</v>
      </c>
      <c r="BB10" s="26" t="str">
        <f t="shared" si="17"/>
        <v>3.6</v>
      </c>
      <c r="BC10" s="26" t="str">
        <f t="shared" si="18"/>
        <v>2.4</v>
      </c>
      <c r="BD10" s="26" t="str">
        <f t="shared" si="19"/>
        <v>2.4</v>
      </c>
      <c r="BE10" s="26" t="str">
        <f>IF(ISBLANK('DATA ENTRY'!S10),"",IF(AJ10="A+","4",IF(AJ10="A","3.6",IF(AJ10="B+","3.2",IF(AJ10="B","2.8",IF(AJ10="C+","2.4",IF(AJ10="C","2",IF(AJ10="D+","1.6",IF(AJ10="D","1.2",IF(AJ10="E","0.8",""))))))))))</f>
        <v>3.6</v>
      </c>
      <c r="BF10" s="26" t="str">
        <f>IF(ISBLANK('DATA ENTRY'!T10),"",IF(AK10="A+","4",IF(AK10="A","3.6",IF(AK10="B+","3.2",IF(AK10="B","2.8",IF(AK10="C+","2.4",IF(AK10="C","2",IF(AK10="D+","1.6",IF(AK10="D","1.2",IF(AK10="E","0.8",""))))))))))</f>
        <v>2.8</v>
      </c>
      <c r="BG10" s="26" t="str">
        <f>IF(ISBLANK('DATA ENTRY'!U10),"",IF(AL10="A+","4",IF(AL10="A","3.6",IF(AL10="B+","3.2",IF(AL10="B","2.8",IF(AL10="C+","2.4",IF(AL10="C","2",IF(AL10="D+","1.6",IF(AL10="D","1.2",IF(AL10="E","0.8",""))))))))))</f>
        <v>2.4</v>
      </c>
      <c r="BH10" s="26" t="str">
        <f>IF(ISBLANK('DATA ENTRY'!V10),"",IF(AM10="A+","4",IF(AM10="A","3.6",IF(AM10="B+","3.2",IF(AM10="B","2.8",IF(AM10="C+","2.4",IF(AM10="C","2",IF(AM10="D+","1.6",IF(AM10="D","1.2",IF(AM10="E","0.8",""))))))))))</f>
        <v>3.6</v>
      </c>
      <c r="BI10" s="26" t="str">
        <f>IF(ISBLANK('DATA ENTRY'!W10),"",IF(AN10="A+","4",IF(AN10="A","3.6",IF(AN10="B+","3.2",IF(AN10="B","2.8",IF(AN10="C+","2.4",IF(AN10="C","2",IF(AN10="D+","1.6",IF(AN10="D","1.2",IF(AN10="E","0.8",""))))))))))</f>
        <v>2.8</v>
      </c>
      <c r="BJ10" s="26" t="str">
        <f>IF(ISBLANK('DATA ENTRY'!X10),"",IF(AO10="A+","4",IF(AO10="A","3.6",IF(AO10="B+","3.2",IF(AO10="B","2.8",IF(AO10="C+","2.4",IF(AO10="C","2",IF(AO10="D+","1.6",IF(AO10="D","1.2",IF(AO10="E","0.8",""))))))))))</f>
        <v/>
      </c>
      <c r="BK10" s="26" t="e">
        <f>IF(ISBLANK('DATA ENTRY'!Y10),"",IF(AP10="A+","4",IF(AP10="A","3.6",IF(AP10="B+","3.2",IF(AP10="B","2.8",IF(AP10="C+","2.4",IF(AP10="C","2",IF(AP10="D+","1.6",IF(AP10="D","1.2",IF(AP10="E","0.8",""))))))))))</f>
        <v>#N/A</v>
      </c>
      <c r="BL10" s="26" t="e">
        <f>IF(ISBLANK('DATA ENTRY'!Z10),"",IF(AQ10="A+","4",IF(AQ10="A","3.6",IF(AQ10="B+","3.2",IF(AQ10="B","2.8",IF(AQ10="C+","2.4",IF(AQ10="C","2",IF(AQ10="D+","1.6",IF(AQ10="D","1.2",IF(AQ10="E","0.8",""))))))))))</f>
        <v>#N/A</v>
      </c>
    </row>
    <row r="11" spans="1:64" x14ac:dyDescent="0.25">
      <c r="A11" s="26">
        <f>IF(ISBLANK('DATA ENTRY'!A11),"",'DATA ENTRY'!A11)</f>
        <v>14911516</v>
      </c>
      <c r="B11" s="26">
        <f>IF(ISBLANK('DATA ENTRY'!G11),"",'DATA ENTRY'!G11)</f>
        <v>30</v>
      </c>
      <c r="C11" s="26">
        <f>IF(ISBLANK('DATA ENTRY'!H11),"",'DATA ENTRY'!H11)</f>
        <v>19</v>
      </c>
      <c r="D11" s="26">
        <f t="shared" si="1"/>
        <v>49</v>
      </c>
      <c r="E11" s="26">
        <f>IF(ISBLANK('DATA ENTRY'!J11),"",'DATA ENTRY'!J11)</f>
        <v>28</v>
      </c>
      <c r="F11" s="26">
        <f>IF(ISBLANK('DATA ENTRY'!K11),"",'DATA ENTRY'!K11)</f>
        <v>20</v>
      </c>
      <c r="G11" s="26">
        <f t="shared" si="2"/>
        <v>48</v>
      </c>
      <c r="H11" s="26">
        <f>IF(ISBLANK('DATA ENTRY'!M11),"",'DATA ENTRY'!M11)</f>
        <v>28</v>
      </c>
      <c r="I11" s="26">
        <f>IF(ISBLANK('DATA ENTRY'!M11),"",'DATA ENTRY'!N11)</f>
        <v>20</v>
      </c>
      <c r="J11" s="26">
        <f t="shared" si="20"/>
        <v>48</v>
      </c>
      <c r="K11" s="26">
        <f>IF(ISBLANK('DATA ENTRY'!P11),"",'DATA ENTRY'!P11)</f>
        <v>28</v>
      </c>
      <c r="L11" s="26">
        <f>IF(ISBLANK('DATA ENTRY'!Q11),"",'DATA ENTRY'!Q11)</f>
        <v>20</v>
      </c>
      <c r="M11" s="26">
        <f t="shared" si="3"/>
        <v>48</v>
      </c>
      <c r="N11" s="26">
        <f>IF(ISBLANK('DATA ENTRY'!S11),"",'DATA ENTRY'!S11)</f>
        <v>29</v>
      </c>
      <c r="O11" s="26">
        <f>IF(ISBLANK('DATA ENTRY'!T11),"",'DATA ENTRY'!T11)</f>
        <v>21</v>
      </c>
      <c r="P11" s="26">
        <f t="shared" si="4"/>
        <v>50</v>
      </c>
      <c r="Q11" s="26">
        <f>IF(ISBLANK('DATA ENTRY'!V11),"",'DATA ENTRY'!V11)</f>
        <v>30</v>
      </c>
      <c r="R11" s="26">
        <f>IF(ISBLANK('DATA ENTRY'!W11),"",'DATA ENTRY'!W11)</f>
        <v>21</v>
      </c>
      <c r="S11" s="26">
        <f t="shared" si="5"/>
        <v>51</v>
      </c>
      <c r="T11" s="26" t="str">
        <f>IF(ISBLANK('DATA ENTRY'!Y11),"",'DATA ENTRY'!Y11)</f>
        <v/>
      </c>
      <c r="U11" s="26" t="str">
        <f>IF(ISBLANK('DATA ENTRY'!Z11),"",'DATA ENTRY'!Z11)</f>
        <v/>
      </c>
      <c r="V11" s="26" t="str">
        <f t="shared" si="6"/>
        <v/>
      </c>
      <c r="W11" s="26" t="str">
        <f>IF(ISBLANK('DATA ENTRY'!$F11),"",IF(LEDGER!B11="AB","AB",IF(LEDGER!B11&gt;=0.9*'MARK LOOKUP'!B11,"A+",IF(LEDGER!B11&gt;=0.8*'MARK LOOKUP'!B11,"A",IF(LEDGER!B11&gt;=0.7*'MARK LOOKUP'!B11,"B+",IF(LEDGER!B11&gt;=0.6*'MARK LOOKUP'!B11,"B",IF(LEDGER!B11&gt;=0.5*'MARK LOOKUP'!B11,"C+",IF(LEDGER!B11&gt;=0.4*'MARK LOOKUP'!B11,"C+",IF(LEDGER!B11&gt;=0.35*'MARK LOOKUP'!B11,"D","NG")))))))))</f>
        <v>C+</v>
      </c>
      <c r="X11" s="26" t="str">
        <f>IF(ISBLANK('DATA ENTRY'!$G11),"",IF(LEDGER!C11="AB","AB",IF(LEDGER!C11&gt;=0.9*'MARK LOOKUP'!C11,"A+",IF(LEDGER!C11&gt;=0.8*'MARK LOOKUP'!C11,"A",IF(LEDGER!C11&gt;=0.7*'MARK LOOKUP'!C11,"B+",IF(LEDGER!C11&gt;=0.6*'MARK LOOKUP'!C11,"B",IF(LEDGER!C11&gt;=0.5*'MARK LOOKUP'!C11,"C+",IF(LEDGER!C11&gt;=0.4*'MARK LOOKUP'!C11,"C+",IF(LEDGER!C11&gt;=0.35*'MARK LOOKUP'!C11,"D","N.G.")))))))))</f>
        <v>B+</v>
      </c>
      <c r="Y11" s="26" t="str">
        <f>IF(ISNUMBER(D11),IF(D11&gt;=0.9*'MARK LOOKUP'!D11,"A+",IF(D11&gt;=0.8*'MARK LOOKUP'!D11,"A",IF(D11&gt;=0.7*'MARK LOOKUP'!D11,"B+",IF(D11&gt;=0.6*'MARK LOOKUP'!D11,"B",IF(D11&gt;=0.5*'MARK LOOKUP'!D11,"C+",IF(D11&gt;=0.4*'MARK LOOKUP'!D11,"C",IF(D11&gt;=0.35*'MARK LOOKUP'!D11,"D","N.G."))))))))</f>
        <v>C</v>
      </c>
      <c r="Z11" s="26" t="str">
        <f>IF(ISBLANK('DATA ENTRY'!J11),"",IF(LEDGER!E11="AB","AB",IF(LEDGER!E11&gt;=0.9*'MARK LOOKUP'!E11,"A+",IF(LEDGER!E11&gt;=0.8*'MARK LOOKUP'!E11,"A",IF(LEDGER!E11&gt;=0.7*'MARK LOOKUP'!E11,"B+",IF(LEDGER!E11&gt;=0.6*'MARK LOOKUP'!E11,"B",IF(LEDGER!E11&gt;=0.5*'MARK LOOKUP'!E11,"C+",IF(LEDGER!E11&gt;=0.4*'MARK LOOKUP'!E11,"C",IF(LEDGER!E11&gt;=0.35*'MARK LOOKUP'!E11,"D","NG")))))))))</f>
        <v>D</v>
      </c>
      <c r="AA11" s="26" t="str">
        <f>IF(ISBLANK('DATA ENTRY'!K11),"",IF(LEDGER!F11="AB","AB",IF(LEDGER!F11&gt;=0.9*'MARK LOOKUP'!F11,"A+",IF(LEDGER!F11&gt;=0.8*'MARK LOOKUP'!F11,"A",IF(LEDGER!F11&gt;=0.7*'MARK LOOKUP'!F11,"B+",IF(LEDGER!F11&gt;=0.6*'MARK LOOKUP'!F11,"B",IF(LEDGER!F11&gt;=0.5*'MARK LOOKUP'!F11,"C+",IF(LEDGER!F11&gt;=0.4*'MARK LOOKUP'!F11,"C",IF(LEDGER!F11&gt;=0.35*'MARK LOOKUP'!F11,"D","NG")))))))))</f>
        <v>A</v>
      </c>
      <c r="AB11" s="26" t="str">
        <f>IF(ISNUMBER(G11),IF(D11&gt;=0.9*'MARK LOOKUP'!G11,"A+",IF(G11&gt;=0.8*'MARK LOOKUP'!G11,"A",IF(G11&gt;=0.7*'MARK LOOKUP'!G11,"B+",IF(G11&gt;=0.6*'MARK LOOKUP'!G11,"B",IF(G11&gt;=0.5*'MARK LOOKUP'!G11,"C+",IF(G11&gt;=0.4*'MARK LOOKUP'!G11,"C",IF(G11&gt;=0.35*'MARK LOOKUP'!G11,"D","NG"))))))))</f>
        <v>C</v>
      </c>
      <c r="AC11" s="26" t="str">
        <f>IF(ISBLANK('DATA ENTRY'!M11),"",IF(LEDGER!H11="AB","AB",IF(LEDGER!H11&gt;=0.9*'MARK LOOKUP'!H11,"A+",IF(LEDGER!H11&gt;=0.8*'MARK LOOKUP'!H11,"A",IF(LEDGER!H11&gt;=0.7*'MARK LOOKUP'!H11,"B+",IF(LEDGER!H11&gt;=0.6*'MARK LOOKUP'!H11,"B",IF(LEDGER!H11&gt;=0.5*'MARK LOOKUP'!H11,"C+",IF(LEDGER!H11&gt;=0.4*'MARK LOOKUP'!H11,"C",IF(LEDGER!H11&gt;=0.35*'MARK LOOKUP'!H11,"D","NG")))))))))</f>
        <v>D</v>
      </c>
      <c r="AD11" s="26" t="str">
        <f>IF(ISBLANK('DATA ENTRY'!N11),"",IF(LEDGER!I11="AB","AB",IF(LEDGER!I11&gt;=0.9*'MARK LOOKUP'!I11,"A+",IF(LEDGER!I11&gt;=0.8*'MARK LOOKUP'!I11,"A",IF(LEDGER!I11&gt;=0.7*'MARK LOOKUP'!I11,"B+",IF(LEDGER!I11&gt;=0.6*'MARK LOOKUP'!I11,"B",IF(LEDGER!I11&gt;=0.5*'MARK LOOKUP'!I11,"C+",IF(LEDGER!I11&gt;=0.4*'MARK LOOKUP'!I11,"C",IF(LEDGER!I11&gt;=0.35*'MARK LOOKUP'!I11,"D","NG")))))))))</f>
        <v>A</v>
      </c>
      <c r="AE11" s="26" t="str">
        <f>IF(ISNUMBER(J11),IF(J11&gt;=0.9*'MARK LOOKUP'!J11,"A+",IF(J11&gt;=0.8*'MARK LOOKUP'!J11,"A",IF(J11&gt;=0.7*'MARK LOOKUP'!J11,"B+",IF(J11&gt;=0.6*'MARK LOOKUP'!J11,"B",IF(J11&gt;=0.5*'MARK LOOKUP'!J11,"C+",IF(J11&gt;=0.4*'MARK LOOKUP'!J11,"C",IF(J11&gt;=0.35*'MARK LOOKUP'!J11,"D","NG"))))))),"")</f>
        <v>C</v>
      </c>
      <c r="AF11" s="26" t="str">
        <f>IF(ISBLANK('DATA ENTRY'!P11),"",IF(LEDGER!K11="Ab","AB",IF(LEDGER!K11&gt;=0.9*'MARK LOOKUP'!K11,"A+",IF(LEDGER!K11&gt;=0.8*'MARK LOOKUP'!K11,"A",IF(LEDGER!K11&gt;=0.7*'MARK LOOKUP'!K11,"B+",IF(LEDGER!K11&gt;=0.6*'MARK LOOKUP'!K11,"B",IF(LEDGER!K11&gt;=0.5*'MARK LOOKUP'!K11,"C+",IF(LEDGER!K11&gt;=0.4*'MARK LOOKUP'!K11,"C",IF(LEDGER!K11&gt;=0.35*'MARK LOOKUP'!K11,"D","NG")))))))))</f>
        <v>D</v>
      </c>
      <c r="AG11" s="26" t="str">
        <f>IF(ISBLANK('DATA ENTRY'!Q11),"",IF(LEDGER!L11="Ab","AB",IF(LEDGER!L11&gt;=0.9*'MARK LOOKUP'!L11,"A+",IF(LEDGER!L11&gt;=0.8*'MARK LOOKUP'!L11,"A",IF(LEDGER!L11&gt;=0.7*'MARK LOOKUP'!L11,"B+",IF(LEDGER!L11&gt;=0.6*'MARK LOOKUP'!L11,"B",IF(LEDGER!L11&gt;=0.5*'MARK LOOKUP'!L11,"C+",IF(LEDGER!L11&gt;=0.4*'MARK LOOKUP'!L11,"C",IF(LEDGER!L11&gt;=0.35*'MARK LOOKUP'!L11,"D","NG")))))))))</f>
        <v>A</v>
      </c>
      <c r="AH11" s="26" t="str">
        <f>IF(ISNUMBER(M11),IF(M11&gt;=0.9*'MARK LOOKUP'!M11,"A+",IF(M11&gt;=0.8*'MARK LOOKUP'!M11,"A",IF(M11&gt;=0.7*'MARK LOOKUP'!M11,"B+",IF(M11&gt;=0.6*'MARK LOOKUP'!M11,"B",IF(M11&gt;=0.5*'MARK LOOKUP'!M11,"C+",IF(M11&gt;=0.4*'MARK LOOKUP'!M11,"C",IF(M11&gt;=0.35*'MARK LOOKUP'!M11,"D","NG"))))))),"")</f>
        <v>C</v>
      </c>
      <c r="AI11" s="26" t="str">
        <f>IF(ISBLANK('DATA ENTRY'!S11),"",IF(N11="Ab","AB",IF(N11&gt;=0.9*'MARK LOOKUP'!N11,"A+",IF(N11&gt;=0.8*'MARK LOOKUP'!N11,"A",IF(N11&gt;=0.7*'MARK LOOKUP'!N11,"B+",IF(N11&gt;=0.6*'MARK LOOKUP'!N11,"B",IF(N11&gt;=0.5*'MARK LOOKUP'!N11,"C+",IF(N11&gt;=0.4*'MARK LOOKUP'!N11,"C",IF(N11&gt;=0.35*'MARK LOOKUP'!N11,"D","NG")))))))))</f>
        <v>D</v>
      </c>
      <c r="AJ11" s="26" t="str">
        <f>IF(ISBLANK('DATA ENTRY'!T11),"",IF(O11="Ab","AB",IF(O11&gt;=0.9*'MARK LOOKUP'!O11,"A+",IF(O11&gt;=0.8*'MARK LOOKUP'!O11,"A",IF(O11&gt;=0.7*'MARK LOOKUP'!O11,"B+",IF(O11&gt;=0.6*'MARK LOOKUP'!O11,"B",IF(O11&gt;=0.5*'MARK LOOKUP'!O11,"C+",IF(O11&gt;=0.4*'MARK LOOKUP'!O11,"C",IF(O11&gt;=0.35*'MARK LOOKUP'!O11,"D","NG")))))))))</f>
        <v>A</v>
      </c>
      <c r="AK11" s="26" t="str">
        <f>IF(ISNUMBER(P11),IF(P11&gt;=0.9*'MARK LOOKUP'!P11,"A+",IF(P11&gt;=0.8*'MARK LOOKUP'!P11,"A",IF(P11&gt;=0.7*'MARK LOOKUP'!P11,"B+",IF(P11&gt;=0.6*'MARK LOOKUP'!P11,"B",IF(P11&gt;=0.5*'MARK LOOKUP'!P11,"C+",IF(P11&gt;=0.4*'MARK LOOKUP'!P11,"C",IF(P11&gt;=0.35*'MARK LOOKUP'!P11,"D","NG"))))))),"")</f>
        <v>C+</v>
      </c>
      <c r="AL11" s="26" t="str">
        <f>IF(ISBLANK('DATA ENTRY'!V11),"",IF(Q11="Ab","AB",IF(Q11&gt;=0.9*'MARK LOOKUP'!Q11,"A+",IF(Q11&gt;=0.8*'MARK LOOKUP'!Q11,"A",IF(Q11&gt;=0.7*'MARK LOOKUP'!Q11,"B+",IF(Q11&gt;=0.6*'MARK LOOKUP'!Q11,"B",IF(Q11&gt;=0.5*'MARK LOOKUP'!Q11,"C+",IF(Q11&gt;=0.4*'MARK LOOKUP'!Q11,"C",IF(Q11&gt;=0.35*'MARK LOOKUP'!Q11,"D","NG")))))))))</f>
        <v>C</v>
      </c>
      <c r="AM11" s="26" t="str">
        <f>IF(ISBLANK('DATA ENTRY'!W11),"",IF(R11="Ab","AB",IF(R11&gt;=0.9*'MARK LOOKUP'!R11,"A+",IF(R11&gt;=0.8*'MARK LOOKUP'!R11,"A",IF(R11&gt;=0.7*'MARK LOOKUP'!R11,"B+",IF(R11&gt;=0.6*'MARK LOOKUP'!R11,"B",IF(R11&gt;=0.5*'MARK LOOKUP'!R11,"C+",IF(R11&gt;=0.4*'MARK LOOKUP'!R11,"C",IF(R11&gt;=0.35*'MARK LOOKUP'!R11,"D","NG")))))))))</f>
        <v>A</v>
      </c>
      <c r="AN11" s="26" t="str">
        <f>IF(ISNUMBER(S11),IF(S11&gt;=0.9*'MARK LOOKUP'!S11,"A+",IF(S11&gt;=0.8*'MARK LOOKUP'!S11,"A",IF(S11&gt;=0.7*'MARK LOOKUP'!S11,"B+",IF(S11&gt;=0.6*'MARK LOOKUP'!S11,"B",IF(S11&gt;=0.5*'MARK LOOKUP'!S11,"C+",IF(S11&gt;=0.4*'MARK LOOKUP'!S11,"C",IF(S11&gt;=0.35*'MARK LOOKUP'!S11,"D","NG"))))))),"")</f>
        <v>C+</v>
      </c>
      <c r="AO11" s="26" t="str">
        <f>IF(ISBLANK('DATA ENTRY'!Y11),"",IF(T11="AB","AB",IF(T11&gt;=0.9*'MARK LOOKUP'!T11,"A+",IF(T11&gt;=0.8*'MARK LOOKUP'!T11,"A",IF(T11&gt;=0.7*'MARK LOOKUP'!T11,"B+",IF(T11&gt;=0.6*'MARK LOOKUP'!T11,"B",IF(T11&gt;=0.5*'MARK LOOKUP'!T11,"C+",IF(T11&gt;=0.4*'MARK LOOKUP'!T11,"C",IF(T11&gt;=0.35*'MARK LOOKUP'!T11,"D","NG")))))))))</f>
        <v/>
      </c>
      <c r="AP11" s="26" t="str">
        <f>IF(ISBLANK('DATA ENTRY'!Z11),"",IF(U11="AB","AB",IF(U11&gt;=0.9*'MARK LOOKUP'!U11,"A+",IF(U11&gt;=0.8*'MARK LOOKUP'!U11,"A",IF(U11&gt;=0.7*'MARK LOOKUP'!U11,"B+",IF(U11&gt;=0.6*'MARK LOOKUP'!U11,"B",IF(U11&gt;=0.5*'MARK LOOKUP'!U11,"C+",IF(U11&gt;=0.4*'MARK LOOKUP'!U11,"C",IF(U11&gt;=0.35*'MARK LOOKUP'!U11,"D","NG")))))))))</f>
        <v/>
      </c>
      <c r="AQ11" s="26" t="str">
        <f>IF(ISNUMBER(V11),IF(V11&gt;=0.9*'MARK LOOKUP'!V11,"A+",IF(V11&gt;=0.8*'MARK LOOKUP'!V11,"A",IF(V11&gt;=0.7*'MARK LOOKUP'!V11,"B+",IF(V11&gt;=0.6*'MARK LOOKUP'!S11,"B",IF(V11&gt;=0.5*'MARK LOOKUP'!V11,"C+",IF(V11&gt;=0.4*'MARK LOOKUP'!V11,"C",IF(V11&gt;=0.35*'MARK LOOKUP'!V11,"D","NG"))))))),"")</f>
        <v/>
      </c>
      <c r="AR11" s="26" t="str">
        <f t="shared" si="7"/>
        <v>2.4</v>
      </c>
      <c r="AS11" s="26" t="str">
        <f t="shared" si="8"/>
        <v>3.2</v>
      </c>
      <c r="AT11" s="26" t="str">
        <f t="shared" si="9"/>
        <v>2</v>
      </c>
      <c r="AU11" s="26" t="str">
        <f t="shared" si="10"/>
        <v>1.2</v>
      </c>
      <c r="AV11" s="26" t="str">
        <f t="shared" si="11"/>
        <v>3.6</v>
      </c>
      <c r="AW11" s="26" t="str">
        <f t="shared" si="12"/>
        <v>2</v>
      </c>
      <c r="AX11" s="26" t="str">
        <f t="shared" si="13"/>
        <v>1.2</v>
      </c>
      <c r="AY11" s="26" t="str">
        <f t="shared" si="14"/>
        <v>3.6</v>
      </c>
      <c r="AZ11" s="26" t="str">
        <f t="shared" si="15"/>
        <v>2</v>
      </c>
      <c r="BA11" s="26" t="str">
        <f t="shared" si="16"/>
        <v>1.2</v>
      </c>
      <c r="BB11" s="26" t="str">
        <f t="shared" si="17"/>
        <v>3.6</v>
      </c>
      <c r="BC11" s="26" t="str">
        <f t="shared" si="18"/>
        <v>2</v>
      </c>
      <c r="BD11" s="26" t="str">
        <f t="shared" si="19"/>
        <v>1.2</v>
      </c>
      <c r="BE11" s="26" t="str">
        <f>IF(ISBLANK('DATA ENTRY'!S11),"",IF(AJ11="A+","4",IF(AJ11="A","3.6",IF(AJ11="B+","3.2",IF(AJ11="B","2.8",IF(AJ11="C+","2.4",IF(AJ11="C","2",IF(AJ11="D+","1.6",IF(AJ11="D","1.2",IF(AJ11="E","0.8",""))))))))))</f>
        <v>3.6</v>
      </c>
      <c r="BF11" s="26" t="str">
        <f>IF(ISBLANK('DATA ENTRY'!T11),"",IF(AK11="A+","4",IF(AK11="A","3.6",IF(AK11="B+","3.2",IF(AK11="B","2.8",IF(AK11="C+","2.4",IF(AK11="C","2",IF(AK11="D+","1.6",IF(AK11="D","1.2",IF(AK11="E","0.8",""))))))))))</f>
        <v>2.4</v>
      </c>
      <c r="BG11" s="26" t="str">
        <f>IF(ISBLANK('DATA ENTRY'!U11),"",IF(AL11="A+","4",IF(AL11="A","3.6",IF(AL11="B+","3.2",IF(AL11="B","2.8",IF(AL11="C+","2.4",IF(AL11="C","2",IF(AL11="D+","1.6",IF(AL11="D","1.2",IF(AL11="E","0.8",""))))))))))</f>
        <v>2</v>
      </c>
      <c r="BH11" s="26" t="str">
        <f>IF(ISBLANK('DATA ENTRY'!V11),"",IF(AM11="A+","4",IF(AM11="A","3.6",IF(AM11="B+","3.2",IF(AM11="B","2.8",IF(AM11="C+","2.4",IF(AM11="C","2",IF(AM11="D+","1.6",IF(AM11="D","1.2",IF(AM11="E","0.8",""))))))))))</f>
        <v>3.6</v>
      </c>
      <c r="BI11" s="26" t="str">
        <f>IF(ISBLANK('DATA ENTRY'!W11),"",IF(AN11="A+","4",IF(AN11="A","3.6",IF(AN11="B+","3.2",IF(AN11="B","2.8",IF(AN11="C+","2.4",IF(AN11="C","2",IF(AN11="D+","1.6",IF(AN11="D","1.2",IF(AN11="E","0.8",""))))))))))</f>
        <v>2.4</v>
      </c>
      <c r="BJ11" s="26" t="str">
        <f>IF(ISBLANK('DATA ENTRY'!X11),"",IF(AO11="A+","4",IF(AO11="A","3.6",IF(AO11="B+","3.2",IF(AO11="B","2.8",IF(AO11="C+","2.4",IF(AO11="C","2",IF(AO11="D+","1.6",IF(AO11="D","1.2",IF(AO11="E","0.8",""))))))))))</f>
        <v/>
      </c>
      <c r="BK11" s="26" t="str">
        <f>IF(ISBLANK('DATA ENTRY'!Y11),"",IF(AP11="A+","4",IF(AP11="A","3.6",IF(AP11="B+","3.2",IF(AP11="B","2.8",IF(AP11="C+","2.4",IF(AP11="C","2",IF(AP11="D+","1.6",IF(AP11="D","1.2",IF(AP11="E","0.8",""))))))))))</f>
        <v/>
      </c>
      <c r="BL11" s="26" t="str">
        <f>IF(ISBLANK('DATA ENTRY'!Z11),"",IF(AQ11="A+","4",IF(AQ11="A","3.6",IF(AQ11="B+","3.2",IF(AQ11="B","2.8",IF(AQ11="C+","2.4",IF(AQ11="C","2",IF(AQ11="D+","1.6",IF(AQ11="D","1.2",IF(AQ11="E","0.8",""))))))))))</f>
        <v/>
      </c>
    </row>
    <row r="12" spans="1:64" x14ac:dyDescent="0.25">
      <c r="A12" s="26">
        <f>IF(ISBLANK('DATA ENTRY'!A12),"",'DATA ENTRY'!A12)</f>
        <v>14911517</v>
      </c>
      <c r="B12" s="26">
        <f>IF(ISBLANK('DATA ENTRY'!G12),"",'DATA ENTRY'!G12)</f>
        <v>28</v>
      </c>
      <c r="C12" s="26">
        <f>IF(ISBLANK('DATA ENTRY'!H12),"",'DATA ENTRY'!H12)</f>
        <v>18</v>
      </c>
      <c r="D12" s="26">
        <f t="shared" si="1"/>
        <v>46</v>
      </c>
      <c r="E12" s="26">
        <f>IF(ISBLANK('DATA ENTRY'!J12),"",'DATA ENTRY'!J12)</f>
        <v>28</v>
      </c>
      <c r="F12" s="26">
        <f>IF(ISBLANK('DATA ENTRY'!K12),"",'DATA ENTRY'!K12)</f>
        <v>21</v>
      </c>
      <c r="G12" s="26">
        <f t="shared" si="2"/>
        <v>49</v>
      </c>
      <c r="H12" s="26">
        <f>IF(ISBLANK('DATA ENTRY'!M12),"",'DATA ENTRY'!M12)</f>
        <v>28</v>
      </c>
      <c r="I12" s="26">
        <f>IF(ISBLANK('DATA ENTRY'!M12),"",'DATA ENTRY'!N12)</f>
        <v>20</v>
      </c>
      <c r="J12" s="26">
        <f t="shared" si="20"/>
        <v>48</v>
      </c>
      <c r="K12" s="26">
        <f>IF(ISBLANK('DATA ENTRY'!P12),"",'DATA ENTRY'!P12)</f>
        <v>28</v>
      </c>
      <c r="L12" s="26">
        <f>IF(ISBLANK('DATA ENTRY'!Q12),"",'DATA ENTRY'!Q12)</f>
        <v>19</v>
      </c>
      <c r="M12" s="26">
        <f t="shared" si="3"/>
        <v>47</v>
      </c>
      <c r="N12" s="26">
        <f>IF(ISBLANK('DATA ENTRY'!S12),"",'DATA ENTRY'!S12)</f>
        <v>30</v>
      </c>
      <c r="O12" s="26">
        <f>IF(ISBLANK('DATA ENTRY'!T12),"",'DATA ENTRY'!T12)</f>
        <v>22</v>
      </c>
      <c r="P12" s="26">
        <f t="shared" si="4"/>
        <v>52</v>
      </c>
      <c r="Q12" s="26">
        <f>IF(ISBLANK('DATA ENTRY'!V12),"",'DATA ENTRY'!V12)</f>
        <v>31</v>
      </c>
      <c r="R12" s="26">
        <f>IF(ISBLANK('DATA ENTRY'!W12),"",'DATA ENTRY'!W12)</f>
        <v>21</v>
      </c>
      <c r="S12" s="26">
        <f t="shared" si="5"/>
        <v>52</v>
      </c>
      <c r="T12" s="26" t="str">
        <f>IF(ISBLANK('DATA ENTRY'!Y12),"",'DATA ENTRY'!Y12)</f>
        <v/>
      </c>
      <c r="U12" s="26" t="str">
        <f>IF(ISBLANK('DATA ENTRY'!Z12),"",'DATA ENTRY'!Z12)</f>
        <v/>
      </c>
      <c r="V12" s="26" t="str">
        <f t="shared" si="6"/>
        <v/>
      </c>
      <c r="W12" s="26" t="str">
        <f>IF(ISBLANK('DATA ENTRY'!$F12),"",IF(LEDGER!B12="AB","AB",IF(LEDGER!B12&gt;=0.9*'MARK LOOKUP'!B12,"A+",IF(LEDGER!B12&gt;=0.8*'MARK LOOKUP'!B12,"A",IF(LEDGER!B12&gt;=0.7*'MARK LOOKUP'!B12,"B+",IF(LEDGER!B12&gt;=0.6*'MARK LOOKUP'!B12,"B",IF(LEDGER!B12&gt;=0.5*'MARK LOOKUP'!B12,"C+",IF(LEDGER!B12&gt;=0.4*'MARK LOOKUP'!B12,"C+",IF(LEDGER!B12&gt;=0.35*'MARK LOOKUP'!B12,"D","NG")))))))))</f>
        <v>D</v>
      </c>
      <c r="X12" s="26" t="str">
        <f>IF(ISBLANK('DATA ENTRY'!$G12),"",IF(LEDGER!C12="AB","AB",IF(LEDGER!C12&gt;=0.9*'MARK LOOKUP'!C12,"A+",IF(LEDGER!C12&gt;=0.8*'MARK LOOKUP'!C12,"A",IF(LEDGER!C12&gt;=0.7*'MARK LOOKUP'!C12,"B+",IF(LEDGER!C12&gt;=0.6*'MARK LOOKUP'!C12,"B",IF(LEDGER!C12&gt;=0.5*'MARK LOOKUP'!C12,"C+",IF(LEDGER!C12&gt;=0.4*'MARK LOOKUP'!C12,"C+",IF(LEDGER!C12&gt;=0.35*'MARK LOOKUP'!C12,"D","N.G.")))))))))</f>
        <v>B+</v>
      </c>
      <c r="Y12" s="26" t="str">
        <f>IF(ISNUMBER(D12),IF(D12&gt;=0.9*'MARK LOOKUP'!D12,"A+",IF(D12&gt;=0.8*'MARK LOOKUP'!D12,"A",IF(D12&gt;=0.7*'MARK LOOKUP'!D12,"B+",IF(D12&gt;=0.6*'MARK LOOKUP'!D12,"B",IF(D12&gt;=0.5*'MARK LOOKUP'!D12,"C+",IF(D12&gt;=0.4*'MARK LOOKUP'!D12,"C",IF(D12&gt;=0.35*'MARK LOOKUP'!D12,"D","N.G."))))))))</f>
        <v>C</v>
      </c>
      <c r="Z12" s="26" t="str">
        <f>IF(ISBLANK('DATA ENTRY'!J12),"",IF(LEDGER!E12="AB","AB",IF(LEDGER!E12&gt;=0.9*'MARK LOOKUP'!E12,"A+",IF(LEDGER!E12&gt;=0.8*'MARK LOOKUP'!E12,"A",IF(LEDGER!E12&gt;=0.7*'MARK LOOKUP'!E12,"B+",IF(LEDGER!E12&gt;=0.6*'MARK LOOKUP'!E12,"B",IF(LEDGER!E12&gt;=0.5*'MARK LOOKUP'!E12,"C+",IF(LEDGER!E12&gt;=0.4*'MARK LOOKUP'!E12,"C",IF(LEDGER!E12&gt;=0.35*'MARK LOOKUP'!E12,"D","NG")))))))))</f>
        <v>D</v>
      </c>
      <c r="AA12" s="26" t="str">
        <f>IF(ISBLANK('DATA ENTRY'!K12),"",IF(LEDGER!F12="AB","AB",IF(LEDGER!F12&gt;=0.9*'MARK LOOKUP'!F12,"A+",IF(LEDGER!F12&gt;=0.8*'MARK LOOKUP'!F12,"A",IF(LEDGER!F12&gt;=0.7*'MARK LOOKUP'!F12,"B+",IF(LEDGER!F12&gt;=0.6*'MARK LOOKUP'!F12,"B",IF(LEDGER!F12&gt;=0.5*'MARK LOOKUP'!F12,"C+",IF(LEDGER!F12&gt;=0.4*'MARK LOOKUP'!F12,"C",IF(LEDGER!F12&gt;=0.35*'MARK LOOKUP'!F12,"D","NG")))))))))</f>
        <v>A</v>
      </c>
      <c r="AB12" s="26" t="str">
        <f>IF(ISNUMBER(G12),IF(D12&gt;=0.9*'MARK LOOKUP'!G12,"A+",IF(G12&gt;=0.8*'MARK LOOKUP'!G12,"A",IF(G12&gt;=0.7*'MARK LOOKUP'!G12,"B+",IF(G12&gt;=0.6*'MARK LOOKUP'!G12,"B",IF(G12&gt;=0.5*'MARK LOOKUP'!G12,"C+",IF(G12&gt;=0.4*'MARK LOOKUP'!G12,"C",IF(G12&gt;=0.35*'MARK LOOKUP'!G12,"D","NG"))))))))</f>
        <v>C</v>
      </c>
      <c r="AC12" s="26" t="str">
        <f>IF(ISBLANK('DATA ENTRY'!M12),"",IF(LEDGER!H12="AB","AB",IF(LEDGER!H12&gt;=0.9*'MARK LOOKUP'!H12,"A+",IF(LEDGER!H12&gt;=0.8*'MARK LOOKUP'!H12,"A",IF(LEDGER!H12&gt;=0.7*'MARK LOOKUP'!H12,"B+",IF(LEDGER!H12&gt;=0.6*'MARK LOOKUP'!H12,"B",IF(LEDGER!H12&gt;=0.5*'MARK LOOKUP'!H12,"C+",IF(LEDGER!H12&gt;=0.4*'MARK LOOKUP'!H12,"C",IF(LEDGER!H12&gt;=0.35*'MARK LOOKUP'!H12,"D","NG")))))))))</f>
        <v>D</v>
      </c>
      <c r="AD12" s="26" t="str">
        <f>IF(ISBLANK('DATA ENTRY'!N12),"",IF(LEDGER!I12="AB","AB",IF(LEDGER!I12&gt;=0.9*'MARK LOOKUP'!I12,"A+",IF(LEDGER!I12&gt;=0.8*'MARK LOOKUP'!I12,"A",IF(LEDGER!I12&gt;=0.7*'MARK LOOKUP'!I12,"B+",IF(LEDGER!I12&gt;=0.6*'MARK LOOKUP'!I12,"B",IF(LEDGER!I12&gt;=0.5*'MARK LOOKUP'!I12,"C+",IF(LEDGER!I12&gt;=0.4*'MARK LOOKUP'!I12,"C",IF(LEDGER!I12&gt;=0.35*'MARK LOOKUP'!I12,"D","NG")))))))))</f>
        <v>A</v>
      </c>
      <c r="AE12" s="26" t="str">
        <f>IF(ISNUMBER(J12),IF(J12&gt;=0.9*'MARK LOOKUP'!J12,"A+",IF(J12&gt;=0.8*'MARK LOOKUP'!J12,"A",IF(J12&gt;=0.7*'MARK LOOKUP'!J12,"B+",IF(J12&gt;=0.6*'MARK LOOKUP'!J12,"B",IF(J12&gt;=0.5*'MARK LOOKUP'!J12,"C+",IF(J12&gt;=0.4*'MARK LOOKUP'!J12,"C",IF(J12&gt;=0.35*'MARK LOOKUP'!J12,"D","NG"))))))),"")</f>
        <v>C</v>
      </c>
      <c r="AF12" s="26" t="str">
        <f>IF(ISBLANK('DATA ENTRY'!P12),"",IF(LEDGER!K12="Ab","AB",IF(LEDGER!K12&gt;=0.9*'MARK LOOKUP'!K12,"A+",IF(LEDGER!K12&gt;=0.8*'MARK LOOKUP'!K12,"A",IF(LEDGER!K12&gt;=0.7*'MARK LOOKUP'!K12,"B+",IF(LEDGER!K12&gt;=0.6*'MARK LOOKUP'!K12,"B",IF(LEDGER!K12&gt;=0.5*'MARK LOOKUP'!K12,"C+",IF(LEDGER!K12&gt;=0.4*'MARK LOOKUP'!K12,"C",IF(LEDGER!K12&gt;=0.35*'MARK LOOKUP'!K12,"D","NG")))))))))</f>
        <v>D</v>
      </c>
      <c r="AG12" s="26" t="str">
        <f>IF(ISBLANK('DATA ENTRY'!Q12),"",IF(LEDGER!L12="Ab","AB",IF(LEDGER!L12&gt;=0.9*'MARK LOOKUP'!L12,"A+",IF(LEDGER!L12&gt;=0.8*'MARK LOOKUP'!L12,"A",IF(LEDGER!L12&gt;=0.7*'MARK LOOKUP'!L12,"B+",IF(LEDGER!L12&gt;=0.6*'MARK LOOKUP'!L12,"B",IF(LEDGER!L12&gt;=0.5*'MARK LOOKUP'!L12,"C+",IF(LEDGER!L12&gt;=0.4*'MARK LOOKUP'!L12,"C",IF(LEDGER!L12&gt;=0.35*'MARK LOOKUP'!L12,"D","NG")))))))))</f>
        <v>B+</v>
      </c>
      <c r="AH12" s="26" t="str">
        <f>IF(ISNUMBER(M12),IF(M12&gt;=0.9*'MARK LOOKUP'!M12,"A+",IF(M12&gt;=0.8*'MARK LOOKUP'!M12,"A",IF(M12&gt;=0.7*'MARK LOOKUP'!M12,"B+",IF(M12&gt;=0.6*'MARK LOOKUP'!M12,"B",IF(M12&gt;=0.5*'MARK LOOKUP'!M12,"C+",IF(M12&gt;=0.4*'MARK LOOKUP'!M12,"C",IF(M12&gt;=0.35*'MARK LOOKUP'!M12,"D","NG"))))))),"")</f>
        <v>C</v>
      </c>
      <c r="AI12" s="26" t="str">
        <f>IF(ISBLANK('DATA ENTRY'!S12),"",IF(N12="Ab","AB",IF(N12&gt;=0.9*'MARK LOOKUP'!N12,"A+",IF(N12&gt;=0.8*'MARK LOOKUP'!N12,"A",IF(N12&gt;=0.7*'MARK LOOKUP'!N12,"B+",IF(N12&gt;=0.6*'MARK LOOKUP'!N12,"B",IF(N12&gt;=0.5*'MARK LOOKUP'!N12,"C+",IF(N12&gt;=0.4*'MARK LOOKUP'!N12,"C",IF(N12&gt;=0.35*'MARK LOOKUP'!N12,"D","NG")))))))))</f>
        <v>C</v>
      </c>
      <c r="AJ12" s="26" t="str">
        <f>IF(ISBLANK('DATA ENTRY'!T12),"",IF(O12="Ab","AB",IF(O12&gt;=0.9*'MARK LOOKUP'!O12,"A+",IF(O12&gt;=0.8*'MARK LOOKUP'!O12,"A",IF(O12&gt;=0.7*'MARK LOOKUP'!O12,"B+",IF(O12&gt;=0.6*'MARK LOOKUP'!O12,"B",IF(O12&gt;=0.5*'MARK LOOKUP'!O12,"C+",IF(O12&gt;=0.4*'MARK LOOKUP'!O12,"C",IF(O12&gt;=0.35*'MARK LOOKUP'!O12,"D","NG")))))))))</f>
        <v>A</v>
      </c>
      <c r="AK12" s="26" t="str">
        <f>IF(ISNUMBER(P12),IF(P12&gt;=0.9*'MARK LOOKUP'!P12,"A+",IF(P12&gt;=0.8*'MARK LOOKUP'!P12,"A",IF(P12&gt;=0.7*'MARK LOOKUP'!P12,"B+",IF(P12&gt;=0.6*'MARK LOOKUP'!P12,"B",IF(P12&gt;=0.5*'MARK LOOKUP'!P12,"C+",IF(P12&gt;=0.4*'MARK LOOKUP'!P12,"C",IF(P12&gt;=0.35*'MARK LOOKUP'!P12,"D","NG"))))))),"")</f>
        <v>C+</v>
      </c>
      <c r="AL12" s="26" t="str">
        <f>IF(ISBLANK('DATA ENTRY'!V12),"",IF(Q12="Ab","AB",IF(Q12&gt;=0.9*'MARK LOOKUP'!Q12,"A+",IF(Q12&gt;=0.8*'MARK LOOKUP'!Q12,"A",IF(Q12&gt;=0.7*'MARK LOOKUP'!Q12,"B+",IF(Q12&gt;=0.6*'MARK LOOKUP'!Q12,"B",IF(Q12&gt;=0.5*'MARK LOOKUP'!Q12,"C+",IF(Q12&gt;=0.4*'MARK LOOKUP'!Q12,"C",IF(Q12&gt;=0.35*'MARK LOOKUP'!Q12,"D","NG")))))))))</f>
        <v>C</v>
      </c>
      <c r="AM12" s="26" t="str">
        <f>IF(ISBLANK('DATA ENTRY'!W12),"",IF(R12="Ab","AB",IF(R12&gt;=0.9*'MARK LOOKUP'!R12,"A+",IF(R12&gt;=0.8*'MARK LOOKUP'!R12,"A",IF(R12&gt;=0.7*'MARK LOOKUP'!R12,"B+",IF(R12&gt;=0.6*'MARK LOOKUP'!R12,"B",IF(R12&gt;=0.5*'MARK LOOKUP'!R12,"C+",IF(R12&gt;=0.4*'MARK LOOKUP'!R12,"C",IF(R12&gt;=0.35*'MARK LOOKUP'!R12,"D","NG")))))))))</f>
        <v>A</v>
      </c>
      <c r="AN12" s="26" t="str">
        <f>IF(ISNUMBER(S12),IF(S12&gt;=0.9*'MARK LOOKUP'!S12,"A+",IF(S12&gt;=0.8*'MARK LOOKUP'!S12,"A",IF(S12&gt;=0.7*'MARK LOOKUP'!S12,"B+",IF(S12&gt;=0.6*'MARK LOOKUP'!S12,"B",IF(S12&gt;=0.5*'MARK LOOKUP'!S12,"C+",IF(S12&gt;=0.4*'MARK LOOKUP'!S12,"C",IF(S12&gt;=0.35*'MARK LOOKUP'!S12,"D","NG"))))))),"")</f>
        <v>C+</v>
      </c>
      <c r="AO12" s="26" t="str">
        <f>IF(ISBLANK('DATA ENTRY'!Y12),"",IF(T12="AB","AB",IF(T12&gt;=0.9*'MARK LOOKUP'!T12,"A+",IF(T12&gt;=0.8*'MARK LOOKUP'!T12,"A",IF(T12&gt;=0.7*'MARK LOOKUP'!T12,"B+",IF(T12&gt;=0.6*'MARK LOOKUP'!T12,"B",IF(T12&gt;=0.5*'MARK LOOKUP'!T12,"C+",IF(T12&gt;=0.4*'MARK LOOKUP'!T12,"C",IF(T12&gt;=0.35*'MARK LOOKUP'!T12,"D","NG")))))))))</f>
        <v/>
      </c>
      <c r="AP12" s="26" t="str">
        <f>IF(ISBLANK('DATA ENTRY'!Z12),"",IF(U12="AB","AB",IF(U12&gt;=0.9*'MARK LOOKUP'!U12,"A+",IF(U12&gt;=0.8*'MARK LOOKUP'!U12,"A",IF(U12&gt;=0.7*'MARK LOOKUP'!U12,"B+",IF(U12&gt;=0.6*'MARK LOOKUP'!U12,"B",IF(U12&gt;=0.5*'MARK LOOKUP'!U12,"C+",IF(U12&gt;=0.4*'MARK LOOKUP'!U12,"C",IF(U12&gt;=0.35*'MARK LOOKUP'!U12,"D","NG")))))))))</f>
        <v/>
      </c>
      <c r="AQ12" s="26" t="str">
        <f>IF(ISNUMBER(V12),IF(V12&gt;=0.9*'MARK LOOKUP'!V12,"A+",IF(V12&gt;=0.8*'MARK LOOKUP'!V12,"A",IF(V12&gt;=0.7*'MARK LOOKUP'!V12,"B+",IF(V12&gt;=0.6*'MARK LOOKUP'!S12,"B",IF(V12&gt;=0.5*'MARK LOOKUP'!V12,"C+",IF(V12&gt;=0.4*'MARK LOOKUP'!V12,"C",IF(V12&gt;=0.35*'MARK LOOKUP'!V12,"D","NG"))))))),"")</f>
        <v/>
      </c>
      <c r="AR12" s="26" t="str">
        <f t="shared" si="7"/>
        <v>1.2</v>
      </c>
      <c r="AS12" s="26" t="str">
        <f t="shared" si="8"/>
        <v>3.2</v>
      </c>
      <c r="AT12" s="26" t="str">
        <f t="shared" si="9"/>
        <v>2</v>
      </c>
      <c r="AU12" s="26" t="str">
        <f t="shared" si="10"/>
        <v>1.2</v>
      </c>
      <c r="AV12" s="26" t="str">
        <f t="shared" si="11"/>
        <v>3.6</v>
      </c>
      <c r="AW12" s="26" t="str">
        <f t="shared" si="12"/>
        <v>2</v>
      </c>
      <c r="AX12" s="26" t="str">
        <f t="shared" si="13"/>
        <v>1.2</v>
      </c>
      <c r="AY12" s="26" t="str">
        <f t="shared" si="14"/>
        <v>3.6</v>
      </c>
      <c r="AZ12" s="26" t="str">
        <f t="shared" si="15"/>
        <v>2</v>
      </c>
      <c r="BA12" s="26" t="str">
        <f t="shared" si="16"/>
        <v>1.2</v>
      </c>
      <c r="BB12" s="26" t="str">
        <f t="shared" si="17"/>
        <v>3.2</v>
      </c>
      <c r="BC12" s="26" t="str">
        <f t="shared" si="18"/>
        <v>2</v>
      </c>
      <c r="BD12" s="26" t="str">
        <f t="shared" si="19"/>
        <v>2</v>
      </c>
      <c r="BE12" s="26" t="str">
        <f>IF(ISBLANK('DATA ENTRY'!S12),"",IF(AJ12="A+","4",IF(AJ12="A","3.6",IF(AJ12="B+","3.2",IF(AJ12="B","2.8",IF(AJ12="C+","2.4",IF(AJ12="C","2",IF(AJ12="D+","1.6",IF(AJ12="D","1.2",IF(AJ12="E","0.8",""))))))))))</f>
        <v>3.6</v>
      </c>
      <c r="BF12" s="26" t="str">
        <f>IF(ISBLANK('DATA ENTRY'!T12),"",IF(AK12="A+","4",IF(AK12="A","3.6",IF(AK12="B+","3.2",IF(AK12="B","2.8",IF(AK12="C+","2.4",IF(AK12="C","2",IF(AK12="D+","1.6",IF(AK12="D","1.2",IF(AK12="E","0.8",""))))))))))</f>
        <v>2.4</v>
      </c>
      <c r="BG12" s="26" t="str">
        <f>IF(ISBLANK('DATA ENTRY'!U12),"",IF(AL12="A+","4",IF(AL12="A","3.6",IF(AL12="B+","3.2",IF(AL12="B","2.8",IF(AL12="C+","2.4",IF(AL12="C","2",IF(AL12="D+","1.6",IF(AL12="D","1.2",IF(AL12="E","0.8",""))))))))))</f>
        <v>2</v>
      </c>
      <c r="BH12" s="26" t="str">
        <f>IF(ISBLANK('DATA ENTRY'!V12),"",IF(AM12="A+","4",IF(AM12="A","3.6",IF(AM12="B+","3.2",IF(AM12="B","2.8",IF(AM12="C+","2.4",IF(AM12="C","2",IF(AM12="D+","1.6",IF(AM12="D","1.2",IF(AM12="E","0.8",""))))))))))</f>
        <v>3.6</v>
      </c>
      <c r="BI12" s="26" t="str">
        <f>IF(ISBLANK('DATA ENTRY'!W12),"",IF(AN12="A+","4",IF(AN12="A","3.6",IF(AN12="B+","3.2",IF(AN12="B","2.8",IF(AN12="C+","2.4",IF(AN12="C","2",IF(AN12="D+","1.6",IF(AN12="D","1.2",IF(AN12="E","0.8",""))))))))))</f>
        <v>2.4</v>
      </c>
      <c r="BJ12" s="26" t="str">
        <f>IF(ISBLANK('DATA ENTRY'!X12),"",IF(AO12="A+","4",IF(AO12="A","3.6",IF(AO12="B+","3.2",IF(AO12="B","2.8",IF(AO12="C+","2.4",IF(AO12="C","2",IF(AO12="D+","1.6",IF(AO12="D","1.2",IF(AO12="E","0.8",""))))))))))</f>
        <v/>
      </c>
      <c r="BK12" s="26" t="str">
        <f>IF(ISBLANK('DATA ENTRY'!Y12),"",IF(AP12="A+","4",IF(AP12="A","3.6",IF(AP12="B+","3.2",IF(AP12="B","2.8",IF(AP12="C+","2.4",IF(AP12="C","2",IF(AP12="D+","1.6",IF(AP12="D","1.2",IF(AP12="E","0.8",""))))))))))</f>
        <v/>
      </c>
      <c r="BL12" s="26" t="str">
        <f>IF(ISBLANK('DATA ENTRY'!Z12),"",IF(AQ12="A+","4",IF(AQ12="A","3.6",IF(AQ12="B+","3.2",IF(AQ12="B","2.8",IF(AQ12="C+","2.4",IF(AQ12="C","2",IF(AQ12="D+","1.6",IF(AQ12="D","1.2",IF(AQ12="E","0.8",""))))))))))</f>
        <v/>
      </c>
    </row>
    <row r="13" spans="1:64" x14ac:dyDescent="0.25">
      <c r="A13" s="26">
        <f>IF(ISBLANK('DATA ENTRY'!A13),"",'DATA ENTRY'!A13)</f>
        <v>14911518</v>
      </c>
      <c r="B13" s="26">
        <f>IF(ISBLANK('DATA ENTRY'!G13),"",'DATA ENTRY'!G13)</f>
        <v>28</v>
      </c>
      <c r="C13" s="26">
        <f>IF(ISBLANK('DATA ENTRY'!H13),"",'DATA ENTRY'!H13)</f>
        <v>20</v>
      </c>
      <c r="D13" s="26">
        <f t="shared" si="1"/>
        <v>48</v>
      </c>
      <c r="E13" s="26">
        <f>IF(ISBLANK('DATA ENTRY'!J13),"",'DATA ENTRY'!J13)</f>
        <v>31</v>
      </c>
      <c r="F13" s="26">
        <f>IF(ISBLANK('DATA ENTRY'!K13),"",'DATA ENTRY'!K13)</f>
        <v>22</v>
      </c>
      <c r="G13" s="26">
        <f t="shared" si="2"/>
        <v>53</v>
      </c>
      <c r="H13" s="26">
        <f>IF(ISBLANK('DATA ENTRY'!M13),"",'DATA ENTRY'!M13)</f>
        <v>28</v>
      </c>
      <c r="I13" s="26">
        <f>IF(ISBLANK('DATA ENTRY'!M13),"",'DATA ENTRY'!N13)</f>
        <v>20</v>
      </c>
      <c r="J13" s="26">
        <f t="shared" si="20"/>
        <v>48</v>
      </c>
      <c r="K13" s="26">
        <f>IF(ISBLANK('DATA ENTRY'!P13),"",'DATA ENTRY'!P13)</f>
        <v>33</v>
      </c>
      <c r="L13" s="26">
        <f>IF(ISBLANK('DATA ENTRY'!Q13),"",'DATA ENTRY'!Q13)</f>
        <v>20</v>
      </c>
      <c r="M13" s="26">
        <f t="shared" si="3"/>
        <v>53</v>
      </c>
      <c r="N13" s="26">
        <f>IF(ISBLANK('DATA ENTRY'!S13),"",'DATA ENTRY'!S13)</f>
        <v>32</v>
      </c>
      <c r="O13" s="26">
        <f>IF(ISBLANK('DATA ENTRY'!T13),"",'DATA ENTRY'!T13)</f>
        <v>21</v>
      </c>
      <c r="P13" s="26">
        <f t="shared" si="4"/>
        <v>53</v>
      </c>
      <c r="Q13" s="26">
        <f>IF(ISBLANK('DATA ENTRY'!V13),"",'DATA ENTRY'!V13)</f>
        <v>28</v>
      </c>
      <c r="R13" s="26">
        <f>IF(ISBLANK('DATA ENTRY'!W13),"",'DATA ENTRY'!W13)</f>
        <v>20</v>
      </c>
      <c r="S13" s="26">
        <f t="shared" si="5"/>
        <v>48</v>
      </c>
      <c r="T13" s="26">
        <f>IF(ISBLANK('DATA ENTRY'!Y13),"",'DATA ENTRY'!Y13)</f>
        <v>0</v>
      </c>
      <c r="U13" s="26">
        <f>IF(ISBLANK('DATA ENTRY'!Z13),"",'DATA ENTRY'!Z13)</f>
        <v>0</v>
      </c>
      <c r="V13" s="26">
        <f t="shared" si="6"/>
        <v>0</v>
      </c>
      <c r="W13" s="26" t="str">
        <f>IF(ISBLANK('DATA ENTRY'!$F13),"",IF(LEDGER!B13="AB","AB",IF(LEDGER!B13&gt;=0.9*'MARK LOOKUP'!B13,"A+",IF(LEDGER!B13&gt;=0.8*'MARK LOOKUP'!B13,"A",IF(LEDGER!B13&gt;=0.7*'MARK LOOKUP'!B13,"B+",IF(LEDGER!B13&gt;=0.6*'MARK LOOKUP'!B13,"B",IF(LEDGER!B13&gt;=0.5*'MARK LOOKUP'!B13,"C+",IF(LEDGER!B13&gt;=0.4*'MARK LOOKUP'!B13,"C+",IF(LEDGER!B13&gt;=0.35*'MARK LOOKUP'!B13,"D","NG")))))))))</f>
        <v>D</v>
      </c>
      <c r="X13" s="26" t="str">
        <f>IF(ISBLANK('DATA ENTRY'!$G13),"",IF(LEDGER!C13="AB","AB",IF(LEDGER!C13&gt;=0.9*'MARK LOOKUP'!C13,"A+",IF(LEDGER!C13&gt;=0.8*'MARK LOOKUP'!C13,"A",IF(LEDGER!C13&gt;=0.7*'MARK LOOKUP'!C13,"B+",IF(LEDGER!C13&gt;=0.6*'MARK LOOKUP'!C13,"B",IF(LEDGER!C13&gt;=0.5*'MARK LOOKUP'!C13,"C+",IF(LEDGER!C13&gt;=0.4*'MARK LOOKUP'!C13,"C+",IF(LEDGER!C13&gt;=0.35*'MARK LOOKUP'!C13,"D","N.G.")))))))))</f>
        <v>A</v>
      </c>
      <c r="Y13" s="26" t="str">
        <f>IF(ISNUMBER(D13),IF(D13&gt;=0.9*'MARK LOOKUP'!D13,"A+",IF(D13&gt;=0.8*'MARK LOOKUP'!D13,"A",IF(D13&gt;=0.7*'MARK LOOKUP'!D13,"B+",IF(D13&gt;=0.6*'MARK LOOKUP'!D13,"B",IF(D13&gt;=0.5*'MARK LOOKUP'!D13,"C+",IF(D13&gt;=0.4*'MARK LOOKUP'!D13,"C",IF(D13&gt;=0.35*'MARK LOOKUP'!D13,"D","N.G."))))))))</f>
        <v>C</v>
      </c>
      <c r="Z13" s="26" t="str">
        <f>IF(ISBLANK('DATA ENTRY'!J13),"",IF(LEDGER!E13="AB","AB",IF(LEDGER!E13&gt;=0.9*'MARK LOOKUP'!E13,"A+",IF(LEDGER!E13&gt;=0.8*'MARK LOOKUP'!E13,"A",IF(LEDGER!E13&gt;=0.7*'MARK LOOKUP'!E13,"B+",IF(LEDGER!E13&gt;=0.6*'MARK LOOKUP'!E13,"B",IF(LEDGER!E13&gt;=0.5*'MARK LOOKUP'!E13,"C+",IF(LEDGER!E13&gt;=0.4*'MARK LOOKUP'!E13,"C",IF(LEDGER!E13&gt;=0.35*'MARK LOOKUP'!E13,"D","NG")))))))))</f>
        <v>C</v>
      </c>
      <c r="AA13" s="26" t="str">
        <f>IF(ISBLANK('DATA ENTRY'!K13),"",IF(LEDGER!F13="AB","AB",IF(LEDGER!F13&gt;=0.9*'MARK LOOKUP'!F13,"A+",IF(LEDGER!F13&gt;=0.8*'MARK LOOKUP'!F13,"A",IF(LEDGER!F13&gt;=0.7*'MARK LOOKUP'!F13,"B+",IF(LEDGER!F13&gt;=0.6*'MARK LOOKUP'!F13,"B",IF(LEDGER!F13&gt;=0.5*'MARK LOOKUP'!F13,"C+",IF(LEDGER!F13&gt;=0.4*'MARK LOOKUP'!F13,"C",IF(LEDGER!F13&gt;=0.35*'MARK LOOKUP'!F13,"D","NG")))))))))</f>
        <v>A</v>
      </c>
      <c r="AB13" s="26" t="str">
        <f>IF(ISNUMBER(G13),IF(D13&gt;=0.9*'MARK LOOKUP'!G13,"A+",IF(G13&gt;=0.8*'MARK LOOKUP'!G13,"A",IF(G13&gt;=0.7*'MARK LOOKUP'!G13,"B+",IF(G13&gt;=0.6*'MARK LOOKUP'!G13,"B",IF(G13&gt;=0.5*'MARK LOOKUP'!G13,"C+",IF(G13&gt;=0.4*'MARK LOOKUP'!G13,"C",IF(G13&gt;=0.35*'MARK LOOKUP'!G13,"D","NG"))))))))</f>
        <v>C+</v>
      </c>
      <c r="AC13" s="26" t="str">
        <f>IF(ISBLANK('DATA ENTRY'!M13),"",IF(LEDGER!H13="AB","AB",IF(LEDGER!H13&gt;=0.9*'MARK LOOKUP'!H13,"A+",IF(LEDGER!H13&gt;=0.8*'MARK LOOKUP'!H13,"A",IF(LEDGER!H13&gt;=0.7*'MARK LOOKUP'!H13,"B+",IF(LEDGER!H13&gt;=0.6*'MARK LOOKUP'!H13,"B",IF(LEDGER!H13&gt;=0.5*'MARK LOOKUP'!H13,"C+",IF(LEDGER!H13&gt;=0.4*'MARK LOOKUP'!H13,"C",IF(LEDGER!H13&gt;=0.35*'MARK LOOKUP'!H13,"D","NG")))))))))</f>
        <v>D</v>
      </c>
      <c r="AD13" s="26" t="str">
        <f>IF(ISBLANK('DATA ENTRY'!N13),"",IF(LEDGER!I13="AB","AB",IF(LEDGER!I13&gt;=0.9*'MARK LOOKUP'!I13,"A+",IF(LEDGER!I13&gt;=0.8*'MARK LOOKUP'!I13,"A",IF(LEDGER!I13&gt;=0.7*'MARK LOOKUP'!I13,"B+",IF(LEDGER!I13&gt;=0.6*'MARK LOOKUP'!I13,"B",IF(LEDGER!I13&gt;=0.5*'MARK LOOKUP'!I13,"C+",IF(LEDGER!I13&gt;=0.4*'MARK LOOKUP'!I13,"C",IF(LEDGER!I13&gt;=0.35*'MARK LOOKUP'!I13,"D","NG")))))))))</f>
        <v>A</v>
      </c>
      <c r="AE13" s="26" t="str">
        <f>IF(ISNUMBER(J13),IF(J13&gt;=0.9*'MARK LOOKUP'!J13,"A+",IF(J13&gt;=0.8*'MARK LOOKUP'!J13,"A",IF(J13&gt;=0.7*'MARK LOOKUP'!J13,"B+",IF(J13&gt;=0.6*'MARK LOOKUP'!J13,"B",IF(J13&gt;=0.5*'MARK LOOKUP'!J13,"C+",IF(J13&gt;=0.4*'MARK LOOKUP'!J13,"C",IF(J13&gt;=0.35*'MARK LOOKUP'!J13,"D","NG"))))))),"")</f>
        <v>C</v>
      </c>
      <c r="AF13" s="26" t="str">
        <f>IF(ISBLANK('DATA ENTRY'!P13),"",IF(LEDGER!K13="Ab","AB",IF(LEDGER!K13&gt;=0.9*'MARK LOOKUP'!K13,"A+",IF(LEDGER!K13&gt;=0.8*'MARK LOOKUP'!K13,"A",IF(LEDGER!K13&gt;=0.7*'MARK LOOKUP'!K13,"B+",IF(LEDGER!K13&gt;=0.6*'MARK LOOKUP'!K13,"B",IF(LEDGER!K13&gt;=0.5*'MARK LOOKUP'!K13,"C+",IF(LEDGER!K13&gt;=0.4*'MARK LOOKUP'!K13,"C",IF(LEDGER!K13&gt;=0.35*'MARK LOOKUP'!K13,"D","NG")))))))))</f>
        <v>C</v>
      </c>
      <c r="AG13" s="26" t="str">
        <f>IF(ISBLANK('DATA ENTRY'!Q13),"",IF(LEDGER!L13="Ab","AB",IF(LEDGER!L13&gt;=0.9*'MARK LOOKUP'!L13,"A+",IF(LEDGER!L13&gt;=0.8*'MARK LOOKUP'!L13,"A",IF(LEDGER!L13&gt;=0.7*'MARK LOOKUP'!L13,"B+",IF(LEDGER!L13&gt;=0.6*'MARK LOOKUP'!L13,"B",IF(LEDGER!L13&gt;=0.5*'MARK LOOKUP'!L13,"C+",IF(LEDGER!L13&gt;=0.4*'MARK LOOKUP'!L13,"C",IF(LEDGER!L13&gt;=0.35*'MARK LOOKUP'!L13,"D","NG")))))))))</f>
        <v>A</v>
      </c>
      <c r="AH13" s="26" t="str">
        <f>IF(ISNUMBER(M13),IF(M13&gt;=0.9*'MARK LOOKUP'!M13,"A+",IF(M13&gt;=0.8*'MARK LOOKUP'!M13,"A",IF(M13&gt;=0.7*'MARK LOOKUP'!M13,"B+",IF(M13&gt;=0.6*'MARK LOOKUP'!M13,"B",IF(M13&gt;=0.5*'MARK LOOKUP'!M13,"C+",IF(M13&gt;=0.4*'MARK LOOKUP'!M13,"C",IF(M13&gt;=0.35*'MARK LOOKUP'!M13,"D","NG"))))))),"")</f>
        <v>C+</v>
      </c>
      <c r="AI13" s="26" t="str">
        <f>IF(ISBLANK('DATA ENTRY'!S13),"",IF(N13="Ab","AB",IF(N13&gt;=0.9*'MARK LOOKUP'!N13,"A+",IF(N13&gt;=0.8*'MARK LOOKUP'!N13,"A",IF(N13&gt;=0.7*'MARK LOOKUP'!N13,"B+",IF(N13&gt;=0.6*'MARK LOOKUP'!N13,"B",IF(N13&gt;=0.5*'MARK LOOKUP'!N13,"C+",IF(N13&gt;=0.4*'MARK LOOKUP'!N13,"C",IF(N13&gt;=0.35*'MARK LOOKUP'!N13,"D","NG")))))))))</f>
        <v>C</v>
      </c>
      <c r="AJ13" s="26" t="str">
        <f>IF(ISBLANK('DATA ENTRY'!T13),"",IF(O13="Ab","AB",IF(O13&gt;=0.9*'MARK LOOKUP'!O13,"A+",IF(O13&gt;=0.8*'MARK LOOKUP'!O13,"A",IF(O13&gt;=0.7*'MARK LOOKUP'!O13,"B+",IF(O13&gt;=0.6*'MARK LOOKUP'!O13,"B",IF(O13&gt;=0.5*'MARK LOOKUP'!O13,"C+",IF(O13&gt;=0.4*'MARK LOOKUP'!O13,"C",IF(O13&gt;=0.35*'MARK LOOKUP'!O13,"D","NG")))))))))</f>
        <v>A</v>
      </c>
      <c r="AK13" s="26" t="str">
        <f>IF(ISNUMBER(P13),IF(P13&gt;=0.9*'MARK LOOKUP'!P13,"A+",IF(P13&gt;=0.8*'MARK LOOKUP'!P13,"A",IF(P13&gt;=0.7*'MARK LOOKUP'!P13,"B+",IF(P13&gt;=0.6*'MARK LOOKUP'!P13,"B",IF(P13&gt;=0.5*'MARK LOOKUP'!P13,"C+",IF(P13&gt;=0.4*'MARK LOOKUP'!P13,"C",IF(P13&gt;=0.35*'MARK LOOKUP'!P13,"D","NG"))))))),"")</f>
        <v>C+</v>
      </c>
      <c r="AL13" s="26" t="str">
        <f>IF(ISBLANK('DATA ENTRY'!V13),"",IF(Q13="Ab","AB",IF(Q13&gt;=0.9*'MARK LOOKUP'!Q13,"A+",IF(Q13&gt;=0.8*'MARK LOOKUP'!Q13,"A",IF(Q13&gt;=0.7*'MARK LOOKUP'!Q13,"B+",IF(Q13&gt;=0.6*'MARK LOOKUP'!Q13,"B",IF(Q13&gt;=0.5*'MARK LOOKUP'!Q13,"C+",IF(Q13&gt;=0.4*'MARK LOOKUP'!Q13,"C",IF(Q13&gt;=0.35*'MARK LOOKUP'!Q13,"D","NG")))))))))</f>
        <v>D</v>
      </c>
      <c r="AM13" s="26" t="str">
        <f>IF(ISBLANK('DATA ENTRY'!W13),"",IF(R13="Ab","AB",IF(R13&gt;=0.9*'MARK LOOKUP'!R13,"A+",IF(R13&gt;=0.8*'MARK LOOKUP'!R13,"A",IF(R13&gt;=0.7*'MARK LOOKUP'!R13,"B+",IF(R13&gt;=0.6*'MARK LOOKUP'!R13,"B",IF(R13&gt;=0.5*'MARK LOOKUP'!R13,"C+",IF(R13&gt;=0.4*'MARK LOOKUP'!R13,"C",IF(R13&gt;=0.35*'MARK LOOKUP'!R13,"D","NG")))))))))</f>
        <v>A</v>
      </c>
      <c r="AN13" s="26" t="str">
        <f>IF(ISNUMBER(S13),IF(S13&gt;=0.9*'MARK LOOKUP'!S13,"A+",IF(S13&gt;=0.8*'MARK LOOKUP'!S13,"A",IF(S13&gt;=0.7*'MARK LOOKUP'!S13,"B+",IF(S13&gt;=0.6*'MARK LOOKUP'!S13,"B",IF(S13&gt;=0.5*'MARK LOOKUP'!S13,"C+",IF(S13&gt;=0.4*'MARK LOOKUP'!S13,"C",IF(S13&gt;=0.35*'MARK LOOKUP'!S13,"D","NG"))))))),"")</f>
        <v>C</v>
      </c>
      <c r="AO13" s="26" t="e">
        <f>IF(ISBLANK('DATA ENTRY'!Y13),"",IF(T13="AB","AB",IF(T13&gt;=0.9*'MARK LOOKUP'!T13,"A+",IF(T13&gt;=0.8*'MARK LOOKUP'!T13,"A",IF(T13&gt;=0.7*'MARK LOOKUP'!T13,"B+",IF(T13&gt;=0.6*'MARK LOOKUP'!T13,"B",IF(T13&gt;=0.5*'MARK LOOKUP'!T13,"C+",IF(T13&gt;=0.4*'MARK LOOKUP'!T13,"C",IF(T13&gt;=0.35*'MARK LOOKUP'!T13,"D","NG")))))))))</f>
        <v>#N/A</v>
      </c>
      <c r="AP13" s="26" t="e">
        <f>IF(ISBLANK('DATA ENTRY'!Z13),"",IF(U13="AB","AB",IF(U13&gt;=0.9*'MARK LOOKUP'!U13,"A+",IF(U13&gt;=0.8*'MARK LOOKUP'!U13,"A",IF(U13&gt;=0.7*'MARK LOOKUP'!U13,"B+",IF(U13&gt;=0.6*'MARK LOOKUP'!U13,"B",IF(U13&gt;=0.5*'MARK LOOKUP'!U13,"C+",IF(U13&gt;=0.4*'MARK LOOKUP'!U13,"C",IF(U13&gt;=0.35*'MARK LOOKUP'!U13,"D","NG")))))))))</f>
        <v>#N/A</v>
      </c>
      <c r="AQ13" s="26" t="e">
        <f>IF(ISNUMBER(V13),IF(V13&gt;=0.9*'MARK LOOKUP'!V12,"A+",IF(V13&gt;=0.8*'MARK LOOKUP'!V12,"A",IF(V13&gt;=0.7*'MARK LOOKUP'!V12,"B+",IF(V13&gt;=0.6*'MARK LOOKUP'!S12,"B",IF(V13&gt;=0.5*'MARK LOOKUP'!V12,"C+",IF(V13&gt;=0.4*'MARK LOOKUP'!V12,"C",IF(V13&gt;=0.35*'MARK LOOKUP'!V12,"D","NG"))))))),"")</f>
        <v>#N/A</v>
      </c>
      <c r="AR13" s="26" t="str">
        <f t="shared" si="7"/>
        <v>1.2</v>
      </c>
      <c r="AS13" s="26" t="str">
        <f t="shared" si="8"/>
        <v>3.6</v>
      </c>
      <c r="AT13" s="26" t="str">
        <f t="shared" si="9"/>
        <v>2</v>
      </c>
      <c r="AU13" s="26" t="str">
        <f t="shared" si="10"/>
        <v>2</v>
      </c>
      <c r="AV13" s="26" t="str">
        <f t="shared" si="11"/>
        <v>3.6</v>
      </c>
      <c r="AW13" s="26" t="str">
        <f t="shared" si="12"/>
        <v>2.4</v>
      </c>
      <c r="AX13" s="26" t="str">
        <f t="shared" si="13"/>
        <v>1.2</v>
      </c>
      <c r="AY13" s="26" t="str">
        <f t="shared" si="14"/>
        <v>3.6</v>
      </c>
      <c r="AZ13" s="26" t="str">
        <f t="shared" si="15"/>
        <v>2</v>
      </c>
      <c r="BA13" s="26" t="str">
        <f t="shared" si="16"/>
        <v>2</v>
      </c>
      <c r="BB13" s="26" t="str">
        <f t="shared" si="17"/>
        <v>3.6</v>
      </c>
      <c r="BC13" s="26" t="str">
        <f t="shared" si="18"/>
        <v>2.4</v>
      </c>
      <c r="BD13" s="26" t="str">
        <f t="shared" si="19"/>
        <v>2</v>
      </c>
      <c r="BE13" s="26" t="str">
        <f>IF(ISBLANK('DATA ENTRY'!S13),"",IF(AJ13="A+","4",IF(AJ13="A","3.6",IF(AJ13="B+","3.2",IF(AJ13="B","2.8",IF(AJ13="C+","2.4",IF(AJ13="C","2",IF(AJ13="D+","1.6",IF(AJ13="D","1.2",IF(AJ13="E","0.8",""))))))))))</f>
        <v>3.6</v>
      </c>
      <c r="BF13" s="26" t="str">
        <f>IF(ISBLANK('DATA ENTRY'!T13),"",IF(AK13="A+","4",IF(AK13="A","3.6",IF(AK13="B+","3.2",IF(AK13="B","2.8",IF(AK13="C+","2.4",IF(AK13="C","2",IF(AK13="D+","1.6",IF(AK13="D","1.2",IF(AK13="E","0.8",""))))))))))</f>
        <v>2.4</v>
      </c>
      <c r="BG13" s="26" t="str">
        <f>IF(ISBLANK('DATA ENTRY'!U13),"",IF(AL13="A+","4",IF(AL13="A","3.6",IF(AL13="B+","3.2",IF(AL13="B","2.8",IF(AL13="C+","2.4",IF(AL13="C","2",IF(AL13="D+","1.6",IF(AL13="D","1.2",IF(AL13="E","0.8",""))))))))))</f>
        <v>1.2</v>
      </c>
      <c r="BH13" s="26" t="str">
        <f>IF(ISBLANK('DATA ENTRY'!V13),"",IF(AM13="A+","4",IF(AM13="A","3.6",IF(AM13="B+","3.2",IF(AM13="B","2.8",IF(AM13="C+","2.4",IF(AM13="C","2",IF(AM13="D+","1.6",IF(AM13="D","1.2",IF(AM13="E","0.8",""))))))))))</f>
        <v>3.6</v>
      </c>
      <c r="BI13" s="26" t="str">
        <f>IF(ISBLANK('DATA ENTRY'!W13),"",IF(AN13="A+","4",IF(AN13="A","3.6",IF(AN13="B+","3.2",IF(AN13="B","2.8",IF(AN13="C+","2.4",IF(AN13="C","2",IF(AN13="D+","1.6",IF(AN13="D","1.2",IF(AN13="E","0.8",""))))))))))</f>
        <v>2</v>
      </c>
      <c r="BJ13" s="26" t="str">
        <f>IF(ISBLANK('DATA ENTRY'!X13),"",IF(AO13="A+","4",IF(AO13="A","3.6",IF(AO13="B+","3.2",IF(AO13="B","2.8",IF(AO13="C+","2.4",IF(AO13="C","2",IF(AO13="D+","1.6",IF(AO13="D","1.2",IF(AO13="E","0.8",""))))))))))</f>
        <v/>
      </c>
      <c r="BK13" s="26" t="e">
        <f>IF(ISBLANK('DATA ENTRY'!Y13),"",IF(AP13="A+","4",IF(AP13="A","3.6",IF(AP13="B+","3.2",IF(AP13="B","2.8",IF(AP13="C+","2.4",IF(AP13="C","2",IF(AP13="D+","1.6",IF(AP13="D","1.2",IF(AP13="E","0.8",""))))))))))</f>
        <v>#N/A</v>
      </c>
      <c r="BL13" s="26" t="e">
        <f>IF(ISBLANK('DATA ENTRY'!Z13),"",IF(AQ13="A+","4",IF(AQ13="A","3.6",IF(AQ13="B+","3.2",IF(AQ13="B","2.8",IF(AQ13="C+","2.4",IF(AQ13="C","2",IF(AQ13="D+","1.6",IF(AQ13="D","1.2",IF(AQ13="E","0.8",""))))))))))</f>
        <v>#N/A</v>
      </c>
    </row>
    <row r="14" spans="1:64" x14ac:dyDescent="0.25">
      <c r="A14" s="26">
        <f>IF(ISBLANK('DATA ENTRY'!A14),"",'DATA ENTRY'!A14)</f>
        <v>14911519</v>
      </c>
      <c r="B14" s="26">
        <f>IF(ISBLANK('DATA ENTRY'!G14),"",'DATA ENTRY'!G14)</f>
        <v>43</v>
      </c>
      <c r="C14" s="26">
        <f>IF(ISBLANK('DATA ENTRY'!H14),"",'DATA ENTRY'!H14)</f>
        <v>22</v>
      </c>
      <c r="D14" s="26">
        <f t="shared" si="1"/>
        <v>65</v>
      </c>
      <c r="E14" s="26">
        <f>IF(ISBLANK('DATA ENTRY'!J14),"",'DATA ENTRY'!J14)</f>
        <v>43</v>
      </c>
      <c r="F14" s="26">
        <f>IF(ISBLANK('DATA ENTRY'!K14),"",'DATA ENTRY'!K14)</f>
        <v>22</v>
      </c>
      <c r="G14" s="26">
        <f t="shared" si="2"/>
        <v>65</v>
      </c>
      <c r="H14" s="26">
        <f>IF(ISBLANK('DATA ENTRY'!M14),"",'DATA ENTRY'!M14)</f>
        <v>59</v>
      </c>
      <c r="I14" s="26">
        <f>IF(ISBLANK('DATA ENTRY'!M14),"",'DATA ENTRY'!N14)</f>
        <v>23</v>
      </c>
      <c r="J14" s="26">
        <f t="shared" si="20"/>
        <v>82</v>
      </c>
      <c r="K14" s="26">
        <f>IF(ISBLANK('DATA ENTRY'!P14),"",'DATA ENTRY'!P14)</f>
        <v>60</v>
      </c>
      <c r="L14" s="26">
        <f>IF(ISBLANK('DATA ENTRY'!Q14),"",'DATA ENTRY'!Q14)</f>
        <v>23</v>
      </c>
      <c r="M14" s="26">
        <f t="shared" si="3"/>
        <v>83</v>
      </c>
      <c r="N14" s="26">
        <f>IF(ISBLANK('DATA ENTRY'!S14),"",'DATA ENTRY'!S14)</f>
        <v>61</v>
      </c>
      <c r="O14" s="26">
        <f>IF(ISBLANK('DATA ENTRY'!T14),"",'DATA ENTRY'!T14)</f>
        <v>24</v>
      </c>
      <c r="P14" s="26">
        <f t="shared" si="4"/>
        <v>85</v>
      </c>
      <c r="Q14" s="26">
        <f>IF(ISBLANK('DATA ENTRY'!V14),"",'DATA ENTRY'!V14)</f>
        <v>0</v>
      </c>
      <c r="R14" s="26">
        <f>IF(ISBLANK('DATA ENTRY'!W14),"",'DATA ENTRY'!W14)</f>
        <v>0</v>
      </c>
      <c r="S14" s="26">
        <f t="shared" si="5"/>
        <v>0</v>
      </c>
      <c r="T14" s="26">
        <f>IF(ISBLANK('DATA ENTRY'!Y14),"",'DATA ENTRY'!Y14)</f>
        <v>60</v>
      </c>
      <c r="U14" s="26">
        <f>IF(ISBLANK('DATA ENTRY'!Z14),"",'DATA ENTRY'!Z14)</f>
        <v>24</v>
      </c>
      <c r="V14" s="26">
        <f t="shared" si="6"/>
        <v>84</v>
      </c>
      <c r="W14" s="26" t="str">
        <f>IF(ISBLANK('DATA ENTRY'!$F14),"",IF(LEDGER!B14="AB","AB",IF(LEDGER!B14&gt;=0.9*'MARK LOOKUP'!B14,"A+",IF(LEDGER!B14&gt;=0.8*'MARK LOOKUP'!B14,"A",IF(LEDGER!B14&gt;=0.7*'MARK LOOKUP'!B14,"B+",IF(LEDGER!B14&gt;=0.6*'MARK LOOKUP'!B14,"B",IF(LEDGER!B14&gt;=0.5*'MARK LOOKUP'!B14,"C+",IF(LEDGER!B14&gt;=0.4*'MARK LOOKUP'!B14,"C+",IF(LEDGER!B14&gt;=0.35*'MARK LOOKUP'!B14,"D","NG")))))))))</f>
        <v>C+</v>
      </c>
      <c r="X14" s="26" t="str">
        <f>IF(ISBLANK('DATA ENTRY'!$G14),"",IF(LEDGER!C14="AB","AB",IF(LEDGER!C14&gt;=0.9*'MARK LOOKUP'!C14,"A+",IF(LEDGER!C14&gt;=0.8*'MARK LOOKUP'!C14,"A",IF(LEDGER!C14&gt;=0.7*'MARK LOOKUP'!C14,"B+",IF(LEDGER!C14&gt;=0.6*'MARK LOOKUP'!C14,"B",IF(LEDGER!C14&gt;=0.5*'MARK LOOKUP'!C14,"C+",IF(LEDGER!C14&gt;=0.4*'MARK LOOKUP'!C14,"C+",IF(LEDGER!C14&gt;=0.35*'MARK LOOKUP'!C14,"D","N.G.")))))))))</f>
        <v>A</v>
      </c>
      <c r="Y14" s="26" t="str">
        <f>IF(ISNUMBER(D14),IF(D14&gt;=0.9*'MARK LOOKUP'!D14,"A+",IF(D14&gt;=0.8*'MARK LOOKUP'!D14,"A",IF(D14&gt;=0.7*'MARK LOOKUP'!D14,"B+",IF(D14&gt;=0.6*'MARK LOOKUP'!D14,"B",IF(D14&gt;=0.5*'MARK LOOKUP'!D14,"C+",IF(D14&gt;=0.4*'MARK LOOKUP'!D14,"C",IF(D14&gt;=0.35*'MARK LOOKUP'!D14,"D","N.G."))))))))</f>
        <v>B</v>
      </c>
      <c r="Z14" s="26" t="str">
        <f>IF(ISBLANK('DATA ENTRY'!J14),"",IF(LEDGER!E14="AB","AB",IF(LEDGER!E14&gt;=0.9*'MARK LOOKUP'!E14,"A+",IF(LEDGER!E14&gt;=0.8*'MARK LOOKUP'!E14,"A",IF(LEDGER!E14&gt;=0.7*'MARK LOOKUP'!E14,"B+",IF(LEDGER!E14&gt;=0.6*'MARK LOOKUP'!E14,"B",IF(LEDGER!E14&gt;=0.5*'MARK LOOKUP'!E14,"C+",IF(LEDGER!E14&gt;=0.4*'MARK LOOKUP'!E14,"C",IF(LEDGER!E14&gt;=0.35*'MARK LOOKUP'!E14,"D","NG")))))))))</f>
        <v>C+</v>
      </c>
      <c r="AA14" s="26" t="str">
        <f>IF(ISBLANK('DATA ENTRY'!K14),"",IF(LEDGER!F14="AB","AB",IF(LEDGER!F14&gt;=0.9*'MARK LOOKUP'!F14,"A+",IF(LEDGER!F14&gt;=0.8*'MARK LOOKUP'!F14,"A",IF(LEDGER!F14&gt;=0.7*'MARK LOOKUP'!F14,"B+",IF(LEDGER!F14&gt;=0.6*'MARK LOOKUP'!F14,"B",IF(LEDGER!F14&gt;=0.5*'MARK LOOKUP'!F14,"C+",IF(LEDGER!F14&gt;=0.4*'MARK LOOKUP'!F14,"C",IF(LEDGER!F14&gt;=0.35*'MARK LOOKUP'!F14,"D","NG")))))))))</f>
        <v>A</v>
      </c>
      <c r="AB14" s="26" t="str">
        <f>IF(ISNUMBER(G14),IF(D14&gt;=0.9*'MARK LOOKUP'!G14,"A+",IF(G14&gt;=0.8*'MARK LOOKUP'!G14,"A",IF(G14&gt;=0.7*'MARK LOOKUP'!G14,"B+",IF(G14&gt;=0.6*'MARK LOOKUP'!G14,"B",IF(G14&gt;=0.5*'MARK LOOKUP'!G14,"C+",IF(G14&gt;=0.4*'MARK LOOKUP'!G14,"C",IF(G14&gt;=0.35*'MARK LOOKUP'!G14,"D","NG"))))))))</f>
        <v>B</v>
      </c>
      <c r="AC14" s="26" t="str">
        <f>IF(ISBLANK('DATA ENTRY'!M14),"",IF(LEDGER!H14="AB","AB",IF(LEDGER!H14&gt;=0.9*'MARK LOOKUP'!H14,"A+",IF(LEDGER!H14&gt;=0.8*'MARK LOOKUP'!H14,"A",IF(LEDGER!H14&gt;=0.7*'MARK LOOKUP'!H14,"B+",IF(LEDGER!H14&gt;=0.6*'MARK LOOKUP'!H14,"B",IF(LEDGER!H14&gt;=0.5*'MARK LOOKUP'!H14,"C+",IF(LEDGER!H14&gt;=0.4*'MARK LOOKUP'!H14,"C",IF(LEDGER!H14&gt;=0.35*'MARK LOOKUP'!H14,"D","NG")))))))))</f>
        <v>B+</v>
      </c>
      <c r="AD14" s="26" t="str">
        <f>IF(ISBLANK('DATA ENTRY'!N14),"",IF(LEDGER!I14="AB","AB",IF(LEDGER!I14&gt;=0.9*'MARK LOOKUP'!I14,"A+",IF(LEDGER!I14&gt;=0.8*'MARK LOOKUP'!I14,"A",IF(LEDGER!I14&gt;=0.7*'MARK LOOKUP'!I14,"B+",IF(LEDGER!I14&gt;=0.6*'MARK LOOKUP'!I14,"B",IF(LEDGER!I14&gt;=0.5*'MARK LOOKUP'!I14,"C+",IF(LEDGER!I14&gt;=0.4*'MARK LOOKUP'!I14,"C",IF(LEDGER!I14&gt;=0.35*'MARK LOOKUP'!I14,"D","NG")))))))))</f>
        <v>A+</v>
      </c>
      <c r="AE14" s="26" t="str">
        <f>IF(ISNUMBER(J14),IF(J14&gt;=0.9*'MARK LOOKUP'!J14,"A+",IF(J14&gt;=0.8*'MARK LOOKUP'!J14,"A",IF(J14&gt;=0.7*'MARK LOOKUP'!J14,"B+",IF(J14&gt;=0.6*'MARK LOOKUP'!J14,"B",IF(J14&gt;=0.5*'MARK LOOKUP'!J14,"C+",IF(J14&gt;=0.4*'MARK LOOKUP'!J14,"C",IF(J14&gt;=0.35*'MARK LOOKUP'!J14,"D","NG"))))))),"")</f>
        <v>A</v>
      </c>
      <c r="AF14" s="26" t="str">
        <f>IF(ISBLANK('DATA ENTRY'!P14),"",IF(LEDGER!K14="Ab","AB",IF(LEDGER!K14&gt;=0.9*'MARK LOOKUP'!K14,"A+",IF(LEDGER!K14&gt;=0.8*'MARK LOOKUP'!K14,"A",IF(LEDGER!K14&gt;=0.7*'MARK LOOKUP'!K14,"B+",IF(LEDGER!K14&gt;=0.6*'MARK LOOKUP'!K14,"B",IF(LEDGER!K14&gt;=0.5*'MARK LOOKUP'!K14,"C+",IF(LEDGER!K14&gt;=0.4*'MARK LOOKUP'!K14,"C",IF(LEDGER!K14&gt;=0.35*'MARK LOOKUP'!K14,"D","NG")))))))))</f>
        <v>A</v>
      </c>
      <c r="AG14" s="26" t="str">
        <f>IF(ISBLANK('DATA ENTRY'!Q14),"",IF(LEDGER!L14="Ab","AB",IF(LEDGER!L14&gt;=0.9*'MARK LOOKUP'!L14,"A+",IF(LEDGER!L14&gt;=0.8*'MARK LOOKUP'!L14,"A",IF(LEDGER!L14&gt;=0.7*'MARK LOOKUP'!L14,"B+",IF(LEDGER!L14&gt;=0.6*'MARK LOOKUP'!L14,"B",IF(LEDGER!L14&gt;=0.5*'MARK LOOKUP'!L14,"C+",IF(LEDGER!L14&gt;=0.4*'MARK LOOKUP'!L14,"C",IF(LEDGER!L14&gt;=0.35*'MARK LOOKUP'!L14,"D","NG")))))))))</f>
        <v>A+</v>
      </c>
      <c r="AH14" s="26" t="str">
        <f>IF(ISNUMBER(M14),IF(M14&gt;=0.9*'MARK LOOKUP'!M14,"A+",IF(M14&gt;=0.8*'MARK LOOKUP'!M14,"A",IF(M14&gt;=0.7*'MARK LOOKUP'!M14,"B+",IF(M14&gt;=0.6*'MARK LOOKUP'!M14,"B",IF(M14&gt;=0.5*'MARK LOOKUP'!M14,"C+",IF(M14&gt;=0.4*'MARK LOOKUP'!M14,"C",IF(M14&gt;=0.35*'MARK LOOKUP'!M14,"D","NG"))))))),"")</f>
        <v>A</v>
      </c>
      <c r="AI14" s="26" t="str">
        <f>IF(ISBLANK('DATA ENTRY'!S14),"",IF(N14="Ab","AB",IF(N14&gt;=0.9*'MARK LOOKUP'!N14,"A+",IF(N14&gt;=0.8*'MARK LOOKUP'!N14,"A",IF(N14&gt;=0.7*'MARK LOOKUP'!N14,"B+",IF(N14&gt;=0.6*'MARK LOOKUP'!N14,"B",IF(N14&gt;=0.5*'MARK LOOKUP'!N14,"C+",IF(N14&gt;=0.4*'MARK LOOKUP'!N14,"C",IF(N14&gt;=0.35*'MARK LOOKUP'!N14,"D","NG")))))))))</f>
        <v>A</v>
      </c>
      <c r="AJ14" s="26" t="str">
        <f>IF(ISBLANK('DATA ENTRY'!T14),"",IF(O14="Ab","AB",IF(O14&gt;=0.9*'MARK LOOKUP'!O14,"A+",IF(O14&gt;=0.8*'MARK LOOKUP'!O14,"A",IF(O14&gt;=0.7*'MARK LOOKUP'!O14,"B+",IF(O14&gt;=0.6*'MARK LOOKUP'!O14,"B",IF(O14&gt;=0.5*'MARK LOOKUP'!O14,"C+",IF(O14&gt;=0.4*'MARK LOOKUP'!O14,"C",IF(O14&gt;=0.35*'MARK LOOKUP'!O14,"D","NG")))))))))</f>
        <v>A+</v>
      </c>
      <c r="AK14" s="26" t="str">
        <f>IF(ISNUMBER(P14),IF(P14&gt;=0.9*'MARK LOOKUP'!P14,"A+",IF(P14&gt;=0.8*'MARK LOOKUP'!P14,"A",IF(P14&gt;=0.7*'MARK LOOKUP'!P14,"B+",IF(P14&gt;=0.6*'MARK LOOKUP'!P14,"B",IF(P14&gt;=0.5*'MARK LOOKUP'!P14,"C+",IF(P14&gt;=0.4*'MARK LOOKUP'!P14,"C",IF(P14&gt;=0.35*'MARK LOOKUP'!P14,"D","NG"))))))),"")</f>
        <v>A</v>
      </c>
      <c r="AL14" s="26" t="e">
        <f>IF(ISBLANK('DATA ENTRY'!V14),"",IF(Q14="Ab","AB",IF(Q14&gt;=0.9*'MARK LOOKUP'!Q14,"A+",IF(Q14&gt;=0.8*'MARK LOOKUP'!Q14,"A",IF(Q14&gt;=0.7*'MARK LOOKUP'!Q14,"B+",IF(Q14&gt;=0.6*'MARK LOOKUP'!Q14,"B",IF(Q14&gt;=0.5*'MARK LOOKUP'!Q14,"C+",IF(Q14&gt;=0.4*'MARK LOOKUP'!Q14,"C",IF(Q14&gt;=0.35*'MARK LOOKUP'!Q14,"D","NG")))))))))</f>
        <v>#N/A</v>
      </c>
      <c r="AM14" s="26" t="e">
        <f>IF(ISBLANK('DATA ENTRY'!W14),"",IF(R14="Ab","AB",IF(R14&gt;=0.9*'MARK LOOKUP'!R14,"A+",IF(R14&gt;=0.8*'MARK LOOKUP'!R14,"A",IF(R14&gt;=0.7*'MARK LOOKUP'!R14,"B+",IF(R14&gt;=0.6*'MARK LOOKUP'!R14,"B",IF(R14&gt;=0.5*'MARK LOOKUP'!R14,"C+",IF(R14&gt;=0.4*'MARK LOOKUP'!R14,"C",IF(R14&gt;=0.35*'MARK LOOKUP'!R14,"D","NG")))))))))</f>
        <v>#N/A</v>
      </c>
      <c r="AN14" s="26" t="e">
        <f>IF(ISNUMBER(S14),IF(S14&gt;=0.9*'MARK LOOKUP'!S14,"A+",IF(S14&gt;=0.8*'MARK LOOKUP'!S14,"A",IF(S14&gt;=0.7*'MARK LOOKUP'!S14,"B+",IF(S14&gt;=0.6*'MARK LOOKUP'!S14,"B",IF(S14&gt;=0.5*'MARK LOOKUP'!S14,"C+",IF(S14&gt;=0.4*'MARK LOOKUP'!S14,"C",IF(S14&gt;=0.35*'MARK LOOKUP'!S14,"D","NG"))))))),"")</f>
        <v>#N/A</v>
      </c>
      <c r="AO14" s="26" t="str">
        <f>IF(ISBLANK('DATA ENTRY'!Y14),"",IF(T14="AB","AB",IF(T14&gt;=0.9*'MARK LOOKUP'!T14,"A+",IF(T14&gt;=0.8*'MARK LOOKUP'!T14,"A",IF(T14&gt;=0.7*'MARK LOOKUP'!T14,"B+",IF(T14&gt;=0.6*'MARK LOOKUP'!T14,"B",IF(T14&gt;=0.5*'MARK LOOKUP'!T14,"C+",IF(T14&gt;=0.4*'MARK LOOKUP'!T14,"C",IF(T14&gt;=0.35*'MARK LOOKUP'!T14,"D","NG")))))))))</f>
        <v>A</v>
      </c>
      <c r="AP14" s="26" t="str">
        <f>IF(ISBLANK('DATA ENTRY'!Z14),"",IF(U14="AB","AB",IF(U14&gt;=0.9*'MARK LOOKUP'!U14,"A+",IF(U14&gt;=0.8*'MARK LOOKUP'!U14,"A",IF(U14&gt;=0.7*'MARK LOOKUP'!U14,"B+",IF(U14&gt;=0.6*'MARK LOOKUP'!U14,"B",IF(U14&gt;=0.5*'MARK LOOKUP'!U14,"C+",IF(U14&gt;=0.4*'MARK LOOKUP'!U14,"C",IF(U14&gt;=0.35*'MARK LOOKUP'!U14,"D","NG")))))))))</f>
        <v>A+</v>
      </c>
      <c r="AQ14" s="26" t="str">
        <f>IF(ISNUMBER(V14),IF(V14&gt;=0.9*'MARK LOOKUP'!V14,"A+",IF(V14&gt;=0.8*'MARK LOOKUP'!V14,"A",IF(V14&gt;=0.7*'MARK LOOKUP'!V14,"B+",IF(V14&gt;=0.6*'MARK LOOKUP'!S14,"B",IF(V14&gt;=0.5*'MARK LOOKUP'!V14,"C+",IF(V14&gt;=0.4*'MARK LOOKUP'!V14,"C",IF(V14&gt;=0.35*'MARK LOOKUP'!V14,"D","NG"))))))),"")</f>
        <v>A</v>
      </c>
      <c r="AR14" s="26" t="str">
        <f t="shared" si="7"/>
        <v>2.4</v>
      </c>
      <c r="AS14" s="26" t="str">
        <f t="shared" si="8"/>
        <v>3.6</v>
      </c>
      <c r="AT14" s="26" t="str">
        <f t="shared" si="9"/>
        <v>2.8</v>
      </c>
      <c r="AU14" s="26" t="str">
        <f t="shared" si="10"/>
        <v>2.4</v>
      </c>
      <c r="AV14" s="26" t="str">
        <f t="shared" si="11"/>
        <v>3.6</v>
      </c>
      <c r="AW14" s="26" t="str">
        <f t="shared" si="12"/>
        <v>2.8</v>
      </c>
      <c r="AX14" s="26" t="str">
        <f t="shared" si="13"/>
        <v>3.2</v>
      </c>
      <c r="AY14" s="26" t="str">
        <f t="shared" si="14"/>
        <v>4</v>
      </c>
      <c r="AZ14" s="26" t="str">
        <f t="shared" si="15"/>
        <v>3.6</v>
      </c>
      <c r="BA14" s="26" t="str">
        <f t="shared" si="16"/>
        <v>3.6</v>
      </c>
      <c r="BB14" s="26" t="str">
        <f t="shared" si="17"/>
        <v>4</v>
      </c>
      <c r="BC14" s="26" t="str">
        <f t="shared" si="18"/>
        <v>3.6</v>
      </c>
      <c r="BD14" s="26" t="str">
        <f t="shared" si="19"/>
        <v>3.6</v>
      </c>
      <c r="BE14" s="26" t="str">
        <f>IF(ISBLANK('DATA ENTRY'!S14),"",IF(AJ14="A+","4",IF(AJ14="A","3.6",IF(AJ14="B+","3.2",IF(AJ14="B","2.8",IF(AJ14="C+","2.4",IF(AJ14="C","2",IF(AJ14="D+","1.6",IF(AJ14="D","1.2",IF(AJ14="E","0.8",""))))))))))</f>
        <v>4</v>
      </c>
      <c r="BF14" s="26" t="str">
        <f>IF(ISBLANK('DATA ENTRY'!T14),"",IF(AK14="A+","4",IF(AK14="A","3.6",IF(AK14="B+","3.2",IF(AK14="B","2.8",IF(AK14="C+","2.4",IF(AK14="C","2",IF(AK14="D+","1.6",IF(AK14="D","1.2",IF(AK14="E","0.8",""))))))))))</f>
        <v>3.6</v>
      </c>
      <c r="BG14" s="26" t="str">
        <f>IF(ISBLANK('DATA ENTRY'!U14),"",IF(AL14="A+","4",IF(AL14="A","3.6",IF(AL14="B+","3.2",IF(AL14="B","2.8",IF(AL14="C+","2.4",IF(AL14="C","2",IF(AL14="D+","1.6",IF(AL14="D","1.2",IF(AL14="E","0.8",""))))))))))</f>
        <v/>
      </c>
      <c r="BH14" s="26" t="e">
        <f>IF(ISBLANK('DATA ENTRY'!V14),"",IF(AM14="A+","4",IF(AM14="A","3.6",IF(AM14="B+","3.2",IF(AM14="B","2.8",IF(AM14="C+","2.4",IF(AM14="C","2",IF(AM14="D+","1.6",IF(AM14="D","1.2",IF(AM14="E","0.8",""))))))))))</f>
        <v>#N/A</v>
      </c>
      <c r="BI14" s="26" t="e">
        <f>IF(ISBLANK('DATA ENTRY'!W14),"",IF(AN14="A+","4",IF(AN14="A","3.6",IF(AN14="B+","3.2",IF(AN14="B","2.8",IF(AN14="C+","2.4",IF(AN14="C","2",IF(AN14="D+","1.6",IF(AN14="D","1.2",IF(AN14="E","0.8",""))))))))))</f>
        <v>#N/A</v>
      </c>
      <c r="BJ14" s="26" t="str">
        <f>IF(ISBLANK('DATA ENTRY'!X14),"",IF(AO14="A+","4",IF(AO14="A","3.6",IF(AO14="B+","3.2",IF(AO14="B","2.8",IF(AO14="C+","2.4",IF(AO14="C","2",IF(AO14="D+","1.6",IF(AO14="D","1.2",IF(AO14="E","0.8",""))))))))))</f>
        <v>3.6</v>
      </c>
      <c r="BK14" s="26" t="str">
        <f>IF(ISBLANK('DATA ENTRY'!Y14),"",IF(AP14="A+","4",IF(AP14="A","3.6",IF(AP14="B+","3.2",IF(AP14="B","2.8",IF(AP14="C+","2.4",IF(AP14="C","2",IF(AP14="D+","1.6",IF(AP14="D","1.2",IF(AP14="E","0.8",""))))))))))</f>
        <v>4</v>
      </c>
      <c r="BL14" s="26" t="str">
        <f>IF(ISBLANK('DATA ENTRY'!Z14),"",IF(AQ14="A+","4",IF(AQ14="A","3.6",IF(AQ14="B+","3.2",IF(AQ14="B","2.8",IF(AQ14="C+","2.4",IF(AQ14="C","2",IF(AQ14="D+","1.6",IF(AQ14="D","1.2",IF(AQ14="E","0.8",""))))))))))</f>
        <v>3.6</v>
      </c>
    </row>
    <row r="15" spans="1:64" x14ac:dyDescent="0.25">
      <c r="A15" s="26">
        <f>IF(ISBLANK('DATA ENTRY'!A15),"",'DATA ENTRY'!A15)</f>
        <v>14911520</v>
      </c>
      <c r="B15" s="26">
        <f>IF(ISBLANK('DATA ENTRY'!G15),"",'DATA ENTRY'!G15)</f>
        <v>33</v>
      </c>
      <c r="C15" s="26">
        <f>IF(ISBLANK('DATA ENTRY'!H15),"",'DATA ENTRY'!H15)</f>
        <v>21</v>
      </c>
      <c r="D15" s="26">
        <f t="shared" si="1"/>
        <v>54</v>
      </c>
      <c r="E15" s="26">
        <f>IF(ISBLANK('DATA ENTRY'!J15),"",'DATA ENTRY'!J15)</f>
        <v>34</v>
      </c>
      <c r="F15" s="26">
        <f>IF(ISBLANK('DATA ENTRY'!K15),"",'DATA ENTRY'!K15)</f>
        <v>22</v>
      </c>
      <c r="G15" s="26">
        <f t="shared" si="2"/>
        <v>56</v>
      </c>
      <c r="H15" s="26">
        <f>IF(ISBLANK('DATA ENTRY'!M15),"",'DATA ENTRY'!M15)</f>
        <v>30</v>
      </c>
      <c r="I15" s="26">
        <f>IF(ISBLANK('DATA ENTRY'!M15),"",'DATA ENTRY'!N15)</f>
        <v>21</v>
      </c>
      <c r="J15" s="26">
        <f t="shared" si="20"/>
        <v>51</v>
      </c>
      <c r="K15" s="26">
        <f>IF(ISBLANK('DATA ENTRY'!P15),"",'DATA ENTRY'!P15)</f>
        <v>33</v>
      </c>
      <c r="L15" s="26">
        <f>IF(ISBLANK('DATA ENTRY'!Q15),"",'DATA ENTRY'!Q15)</f>
        <v>21</v>
      </c>
      <c r="M15" s="26">
        <f t="shared" si="3"/>
        <v>54</v>
      </c>
      <c r="N15" s="26">
        <f>IF(ISBLANK('DATA ENTRY'!S15),"",'DATA ENTRY'!S15)</f>
        <v>35</v>
      </c>
      <c r="O15" s="26">
        <f>IF(ISBLANK('DATA ENTRY'!T15),"",'DATA ENTRY'!T15)</f>
        <v>22</v>
      </c>
      <c r="P15" s="26">
        <f t="shared" si="4"/>
        <v>57</v>
      </c>
      <c r="Q15" s="26">
        <f>IF(ISBLANK('DATA ENTRY'!V15),"",'DATA ENTRY'!V15)</f>
        <v>0</v>
      </c>
      <c r="R15" s="26">
        <f>IF(ISBLANK('DATA ENTRY'!W15),"",'DATA ENTRY'!W15)</f>
        <v>0</v>
      </c>
      <c r="S15" s="26">
        <f t="shared" si="5"/>
        <v>0</v>
      </c>
      <c r="T15" s="26">
        <f>IF(ISBLANK('DATA ENTRY'!Y15),"",'DATA ENTRY'!Y15)</f>
        <v>50</v>
      </c>
      <c r="U15" s="26">
        <f>IF(ISBLANK('DATA ENTRY'!Z15),"",'DATA ENTRY'!Z15)</f>
        <v>22</v>
      </c>
      <c r="V15" s="26">
        <f t="shared" si="6"/>
        <v>72</v>
      </c>
      <c r="W15" s="26" t="str">
        <f>IF(ISBLANK('DATA ENTRY'!$F15),"",IF(LEDGER!B15="AB","AB",IF(LEDGER!B15&gt;=0.9*'MARK LOOKUP'!B15,"A+",IF(LEDGER!B15&gt;=0.8*'MARK LOOKUP'!B15,"A",IF(LEDGER!B15&gt;=0.7*'MARK LOOKUP'!B15,"B+",IF(LEDGER!B15&gt;=0.6*'MARK LOOKUP'!B15,"B",IF(LEDGER!B15&gt;=0.5*'MARK LOOKUP'!B15,"C+",IF(LEDGER!B15&gt;=0.4*'MARK LOOKUP'!B15,"C+",IF(LEDGER!B15&gt;=0.35*'MARK LOOKUP'!B15,"D","NG")))))))))</f>
        <v>C+</v>
      </c>
      <c r="X15" s="26" t="str">
        <f>IF(ISBLANK('DATA ENTRY'!$G15),"",IF(LEDGER!C15="AB","AB",IF(LEDGER!C15&gt;=0.9*'MARK LOOKUP'!C15,"A+",IF(LEDGER!C15&gt;=0.8*'MARK LOOKUP'!C15,"A",IF(LEDGER!C15&gt;=0.7*'MARK LOOKUP'!C15,"B+",IF(LEDGER!C15&gt;=0.6*'MARK LOOKUP'!C15,"B",IF(LEDGER!C15&gt;=0.5*'MARK LOOKUP'!C15,"C+",IF(LEDGER!C15&gt;=0.4*'MARK LOOKUP'!C15,"C+",IF(LEDGER!C15&gt;=0.35*'MARK LOOKUP'!C15,"D","N.G.")))))))))</f>
        <v>A</v>
      </c>
      <c r="Y15" s="26" t="str">
        <f>IF(ISNUMBER(D15),IF(D15&gt;=0.9*'MARK LOOKUP'!D15,"A+",IF(D15&gt;=0.8*'MARK LOOKUP'!D15,"A",IF(D15&gt;=0.7*'MARK LOOKUP'!D15,"B+",IF(D15&gt;=0.6*'MARK LOOKUP'!D15,"B",IF(D15&gt;=0.5*'MARK LOOKUP'!D15,"C+",IF(D15&gt;=0.4*'MARK LOOKUP'!D15,"C",IF(D15&gt;=0.35*'MARK LOOKUP'!D15,"D","N.G."))))))))</f>
        <v>C+</v>
      </c>
      <c r="Z15" s="26" t="str">
        <f>IF(ISBLANK('DATA ENTRY'!J15),"",IF(LEDGER!E15="AB","AB",IF(LEDGER!E15&gt;=0.9*'MARK LOOKUP'!E15,"A+",IF(LEDGER!E15&gt;=0.8*'MARK LOOKUP'!E15,"A",IF(LEDGER!E15&gt;=0.7*'MARK LOOKUP'!E15,"B+",IF(LEDGER!E15&gt;=0.6*'MARK LOOKUP'!E15,"B",IF(LEDGER!E15&gt;=0.5*'MARK LOOKUP'!E15,"C+",IF(LEDGER!E15&gt;=0.4*'MARK LOOKUP'!E15,"C",IF(LEDGER!E15&gt;=0.35*'MARK LOOKUP'!E15,"D","NG")))))))))</f>
        <v>C</v>
      </c>
      <c r="AA15" s="26" t="str">
        <f>IF(ISBLANK('DATA ENTRY'!K15),"",IF(LEDGER!F15="AB","AB",IF(LEDGER!F15&gt;=0.9*'MARK LOOKUP'!F15,"A+",IF(LEDGER!F15&gt;=0.8*'MARK LOOKUP'!F15,"A",IF(LEDGER!F15&gt;=0.7*'MARK LOOKUP'!F15,"B+",IF(LEDGER!F15&gt;=0.6*'MARK LOOKUP'!F15,"B",IF(LEDGER!F15&gt;=0.5*'MARK LOOKUP'!F15,"C+",IF(LEDGER!F15&gt;=0.4*'MARK LOOKUP'!F15,"C",IF(LEDGER!F15&gt;=0.35*'MARK LOOKUP'!F15,"D","NG")))))))))</f>
        <v>A</v>
      </c>
      <c r="AB15" s="26" t="str">
        <f>IF(ISNUMBER(G15),IF(D15&gt;=0.9*'MARK LOOKUP'!G15,"A+",IF(G15&gt;=0.8*'MARK LOOKUP'!G15,"A",IF(G15&gt;=0.7*'MARK LOOKUP'!G15,"B+",IF(G15&gt;=0.6*'MARK LOOKUP'!G15,"B",IF(G15&gt;=0.5*'MARK LOOKUP'!G15,"C+",IF(G15&gt;=0.4*'MARK LOOKUP'!G15,"C",IF(G15&gt;=0.35*'MARK LOOKUP'!G15,"D","NG"))))))))</f>
        <v>C+</v>
      </c>
      <c r="AC15" s="26" t="str">
        <f>IF(ISBLANK('DATA ENTRY'!M15),"",IF(LEDGER!H15="AB","AB",IF(LEDGER!H15&gt;=0.9*'MARK LOOKUP'!H15,"A+",IF(LEDGER!H15&gt;=0.8*'MARK LOOKUP'!H15,"A",IF(LEDGER!H15&gt;=0.7*'MARK LOOKUP'!H15,"B+",IF(LEDGER!H15&gt;=0.6*'MARK LOOKUP'!H15,"B",IF(LEDGER!H15&gt;=0.5*'MARK LOOKUP'!H15,"C+",IF(LEDGER!H15&gt;=0.4*'MARK LOOKUP'!H15,"C",IF(LEDGER!H15&gt;=0.35*'MARK LOOKUP'!H15,"D","NG")))))))))</f>
        <v>C</v>
      </c>
      <c r="AD15" s="26" t="str">
        <f>IF(ISBLANK('DATA ENTRY'!N15),"",IF(LEDGER!I15="AB","AB",IF(LEDGER!I15&gt;=0.9*'MARK LOOKUP'!I15,"A+",IF(LEDGER!I15&gt;=0.8*'MARK LOOKUP'!I15,"A",IF(LEDGER!I15&gt;=0.7*'MARK LOOKUP'!I15,"B+",IF(LEDGER!I15&gt;=0.6*'MARK LOOKUP'!I15,"B",IF(LEDGER!I15&gt;=0.5*'MARK LOOKUP'!I15,"C+",IF(LEDGER!I15&gt;=0.4*'MARK LOOKUP'!I15,"C",IF(LEDGER!I15&gt;=0.35*'MARK LOOKUP'!I15,"D","NG")))))))))</f>
        <v>A</v>
      </c>
      <c r="AE15" s="26" t="str">
        <f>IF(ISNUMBER(J15),IF(J15&gt;=0.9*'MARK LOOKUP'!J15,"A+",IF(J15&gt;=0.8*'MARK LOOKUP'!J15,"A",IF(J15&gt;=0.7*'MARK LOOKUP'!J15,"B+",IF(J15&gt;=0.6*'MARK LOOKUP'!J15,"B",IF(J15&gt;=0.5*'MARK LOOKUP'!J15,"C+",IF(J15&gt;=0.4*'MARK LOOKUP'!J15,"C",IF(J15&gt;=0.35*'MARK LOOKUP'!J15,"D","NG"))))))),"")</f>
        <v>C+</v>
      </c>
      <c r="AF15" s="26" t="str">
        <f>IF(ISBLANK('DATA ENTRY'!P15),"",IF(LEDGER!K15="Ab","AB",IF(LEDGER!K15&gt;=0.9*'MARK LOOKUP'!K15,"A+",IF(LEDGER!K15&gt;=0.8*'MARK LOOKUP'!K15,"A",IF(LEDGER!K15&gt;=0.7*'MARK LOOKUP'!K15,"B+",IF(LEDGER!K15&gt;=0.6*'MARK LOOKUP'!K15,"B",IF(LEDGER!K15&gt;=0.5*'MARK LOOKUP'!K15,"C+",IF(LEDGER!K15&gt;=0.4*'MARK LOOKUP'!K15,"C",IF(LEDGER!K15&gt;=0.35*'MARK LOOKUP'!K15,"D","NG")))))))))</f>
        <v>C</v>
      </c>
      <c r="AG15" s="26" t="str">
        <f>IF(ISBLANK('DATA ENTRY'!Q15),"",IF(LEDGER!L15="Ab","AB",IF(LEDGER!L15&gt;=0.9*'MARK LOOKUP'!L15,"A+",IF(LEDGER!L15&gt;=0.8*'MARK LOOKUP'!L15,"A",IF(LEDGER!L15&gt;=0.7*'MARK LOOKUP'!L15,"B+",IF(LEDGER!L15&gt;=0.6*'MARK LOOKUP'!L15,"B",IF(LEDGER!L15&gt;=0.5*'MARK LOOKUP'!L15,"C+",IF(LEDGER!L15&gt;=0.4*'MARK LOOKUP'!L15,"C",IF(LEDGER!L15&gt;=0.35*'MARK LOOKUP'!L15,"D","NG")))))))))</f>
        <v>A</v>
      </c>
      <c r="AH15" s="26" t="str">
        <f>IF(ISNUMBER(M15),IF(M15&gt;=0.9*'MARK LOOKUP'!M15,"A+",IF(M15&gt;=0.8*'MARK LOOKUP'!M15,"A",IF(M15&gt;=0.7*'MARK LOOKUP'!M15,"B+",IF(M15&gt;=0.6*'MARK LOOKUP'!M15,"B",IF(M15&gt;=0.5*'MARK LOOKUP'!M15,"C+",IF(M15&gt;=0.4*'MARK LOOKUP'!M15,"C",IF(M15&gt;=0.35*'MARK LOOKUP'!M15,"D","NG"))))))),"")</f>
        <v>C+</v>
      </c>
      <c r="AI15" s="26" t="str">
        <f>IF(ISBLANK('DATA ENTRY'!S15),"",IF(N15="Ab","AB",IF(N15&gt;=0.9*'MARK LOOKUP'!N15,"A+",IF(N15&gt;=0.8*'MARK LOOKUP'!N15,"A",IF(N15&gt;=0.7*'MARK LOOKUP'!N15,"B+",IF(N15&gt;=0.6*'MARK LOOKUP'!N15,"B",IF(N15&gt;=0.5*'MARK LOOKUP'!N15,"C+",IF(N15&gt;=0.4*'MARK LOOKUP'!N15,"C",IF(N15&gt;=0.35*'MARK LOOKUP'!N15,"D","NG")))))))))</f>
        <v>C</v>
      </c>
      <c r="AJ15" s="26" t="str">
        <f>IF(ISBLANK('DATA ENTRY'!T15),"",IF(O15="Ab","AB",IF(O15&gt;=0.9*'MARK LOOKUP'!O15,"A+",IF(O15&gt;=0.8*'MARK LOOKUP'!O15,"A",IF(O15&gt;=0.7*'MARK LOOKUP'!O15,"B+",IF(O15&gt;=0.6*'MARK LOOKUP'!O15,"B",IF(O15&gt;=0.5*'MARK LOOKUP'!O15,"C+",IF(O15&gt;=0.4*'MARK LOOKUP'!O15,"C",IF(O15&gt;=0.35*'MARK LOOKUP'!O15,"D","NG")))))))))</f>
        <v>A</v>
      </c>
      <c r="AK15" s="26" t="str">
        <f>IF(ISNUMBER(P15),IF(P15&gt;=0.9*'MARK LOOKUP'!P15,"A+",IF(P15&gt;=0.8*'MARK LOOKUP'!P15,"A",IF(P15&gt;=0.7*'MARK LOOKUP'!P15,"B+",IF(P15&gt;=0.6*'MARK LOOKUP'!P15,"B",IF(P15&gt;=0.5*'MARK LOOKUP'!P15,"C+",IF(P15&gt;=0.4*'MARK LOOKUP'!P15,"C",IF(P15&gt;=0.35*'MARK LOOKUP'!P15,"D","NG"))))))),"")</f>
        <v>C+</v>
      </c>
      <c r="AL15" s="26" t="e">
        <f>IF(ISBLANK('DATA ENTRY'!V15),"",IF(Q15="Ab","AB",IF(Q15&gt;=0.9*'MARK LOOKUP'!Q15,"A+",IF(Q15&gt;=0.8*'MARK LOOKUP'!Q15,"A",IF(Q15&gt;=0.7*'MARK LOOKUP'!Q15,"B+",IF(Q15&gt;=0.6*'MARK LOOKUP'!Q15,"B",IF(Q15&gt;=0.5*'MARK LOOKUP'!Q15,"C+",IF(Q15&gt;=0.4*'MARK LOOKUP'!Q15,"C",IF(Q15&gt;=0.35*'MARK LOOKUP'!Q15,"D","NG")))))))))</f>
        <v>#N/A</v>
      </c>
      <c r="AM15" s="26" t="e">
        <f>IF(ISBLANK('DATA ENTRY'!W15),"",IF(R15="Ab","AB",IF(R15&gt;=0.9*'MARK LOOKUP'!R15,"A+",IF(R15&gt;=0.8*'MARK LOOKUP'!R15,"A",IF(R15&gt;=0.7*'MARK LOOKUP'!R15,"B+",IF(R15&gt;=0.6*'MARK LOOKUP'!R15,"B",IF(R15&gt;=0.5*'MARK LOOKUP'!R15,"C+",IF(R15&gt;=0.4*'MARK LOOKUP'!R15,"C",IF(R15&gt;=0.35*'MARK LOOKUP'!R15,"D","NG")))))))))</f>
        <v>#N/A</v>
      </c>
      <c r="AN15" s="26" t="e">
        <f>IF(ISNUMBER(S15),IF(S15&gt;=0.9*'MARK LOOKUP'!S15,"A+",IF(S15&gt;=0.8*'MARK LOOKUP'!S15,"A",IF(S15&gt;=0.7*'MARK LOOKUP'!S15,"B+",IF(S15&gt;=0.6*'MARK LOOKUP'!S15,"B",IF(S15&gt;=0.5*'MARK LOOKUP'!S15,"C+",IF(S15&gt;=0.4*'MARK LOOKUP'!S15,"C",IF(S15&gt;=0.35*'MARK LOOKUP'!S15,"D","NG"))))))),"")</f>
        <v>#N/A</v>
      </c>
      <c r="AO15" s="26" t="str">
        <f>IF(ISBLANK('DATA ENTRY'!Y15),"",IF(T15="AB","AB",IF(T15&gt;=0.9*'MARK LOOKUP'!T15,"A+",IF(T15&gt;=0.8*'MARK LOOKUP'!T15,"A",IF(T15&gt;=0.7*'MARK LOOKUP'!T15,"B+",IF(T15&gt;=0.6*'MARK LOOKUP'!T15,"B",IF(T15&gt;=0.5*'MARK LOOKUP'!T15,"C+",IF(T15&gt;=0.4*'MARK LOOKUP'!T15,"C",IF(T15&gt;=0.35*'MARK LOOKUP'!T15,"D","NG")))))))))</f>
        <v>B</v>
      </c>
      <c r="AP15" s="26" t="str">
        <f>IF(ISBLANK('DATA ENTRY'!Z15),"",IF(U15="AB","AB",IF(U15&gt;=0.9*'MARK LOOKUP'!U15,"A+",IF(U15&gt;=0.8*'MARK LOOKUP'!U15,"A",IF(U15&gt;=0.7*'MARK LOOKUP'!U15,"B+",IF(U15&gt;=0.6*'MARK LOOKUP'!U15,"B",IF(U15&gt;=0.5*'MARK LOOKUP'!U15,"C+",IF(U15&gt;=0.4*'MARK LOOKUP'!U15,"C",IF(U15&gt;=0.35*'MARK LOOKUP'!U15,"D","NG")))))))))</f>
        <v>A</v>
      </c>
      <c r="AQ15" s="26" t="str">
        <f>IF(ISNUMBER(V15),IF(V15&gt;=0.9*'MARK LOOKUP'!V15,"A+",IF(V15&gt;=0.8*'MARK LOOKUP'!V15,"A",IF(V15&gt;=0.7*'MARK LOOKUP'!V15,"B+",IF(V15&gt;=0.6*'MARK LOOKUP'!S15,"B",IF(V15&gt;=0.5*'MARK LOOKUP'!V15,"C+",IF(V15&gt;=0.4*'MARK LOOKUP'!V15,"C",IF(V15&gt;=0.35*'MARK LOOKUP'!V15,"D","NG"))))))),"")</f>
        <v>B+</v>
      </c>
      <c r="AR15" s="26" t="str">
        <f t="shared" si="7"/>
        <v>2.4</v>
      </c>
      <c r="AS15" s="26" t="str">
        <f t="shared" si="8"/>
        <v>3.6</v>
      </c>
      <c r="AT15" s="26" t="str">
        <f t="shared" si="9"/>
        <v>2.4</v>
      </c>
      <c r="AU15" s="26" t="str">
        <f t="shared" si="10"/>
        <v>2</v>
      </c>
      <c r="AV15" s="26" t="str">
        <f t="shared" si="11"/>
        <v>3.6</v>
      </c>
      <c r="AW15" s="26" t="str">
        <f t="shared" si="12"/>
        <v>2.4</v>
      </c>
      <c r="AX15" s="26" t="str">
        <f t="shared" si="13"/>
        <v>2</v>
      </c>
      <c r="AY15" s="26" t="str">
        <f t="shared" si="14"/>
        <v>3.6</v>
      </c>
      <c r="AZ15" s="26" t="str">
        <f t="shared" si="15"/>
        <v>2.4</v>
      </c>
      <c r="BA15" s="26" t="str">
        <f t="shared" si="16"/>
        <v>2</v>
      </c>
      <c r="BB15" s="26" t="str">
        <f t="shared" si="17"/>
        <v>3.6</v>
      </c>
      <c r="BC15" s="26" t="str">
        <f t="shared" si="18"/>
        <v>2.4</v>
      </c>
      <c r="BD15" s="26" t="str">
        <f t="shared" si="19"/>
        <v>2</v>
      </c>
      <c r="BE15" s="26" t="str">
        <f>IF(ISBLANK('DATA ENTRY'!S15),"",IF(AJ15="A+","4",IF(AJ15="A","3.6",IF(AJ15="B+","3.2",IF(AJ15="B","2.8",IF(AJ15="C+","2.4",IF(AJ15="C","2",IF(AJ15="D+","1.6",IF(AJ15="D","1.2",IF(AJ15="E","0.8",""))))))))))</f>
        <v>3.6</v>
      </c>
      <c r="BF15" s="26" t="str">
        <f>IF(ISBLANK('DATA ENTRY'!T15),"",IF(AK15="A+","4",IF(AK15="A","3.6",IF(AK15="B+","3.2",IF(AK15="B","2.8",IF(AK15="C+","2.4",IF(AK15="C","2",IF(AK15="D+","1.6",IF(AK15="D","1.2",IF(AK15="E","0.8",""))))))))))</f>
        <v>2.4</v>
      </c>
      <c r="BG15" s="26" t="str">
        <f>IF(ISBLANK('DATA ENTRY'!U15),"",IF(AL15="A+","4",IF(AL15="A","3.6",IF(AL15="B+","3.2",IF(AL15="B","2.8",IF(AL15="C+","2.4",IF(AL15="C","2",IF(AL15="D+","1.6",IF(AL15="D","1.2",IF(AL15="E","0.8",""))))))))))</f>
        <v/>
      </c>
      <c r="BH15" s="26" t="e">
        <f>IF(ISBLANK('DATA ENTRY'!V15),"",IF(AM15="A+","4",IF(AM15="A","3.6",IF(AM15="B+","3.2",IF(AM15="B","2.8",IF(AM15="C+","2.4",IF(AM15="C","2",IF(AM15="D+","1.6",IF(AM15="D","1.2",IF(AM15="E","0.8",""))))))))))</f>
        <v>#N/A</v>
      </c>
      <c r="BI15" s="26" t="e">
        <f>IF(ISBLANK('DATA ENTRY'!W15),"",IF(AN15="A+","4",IF(AN15="A","3.6",IF(AN15="B+","3.2",IF(AN15="B","2.8",IF(AN15="C+","2.4",IF(AN15="C","2",IF(AN15="D+","1.6",IF(AN15="D","1.2",IF(AN15="E","0.8",""))))))))))</f>
        <v>#N/A</v>
      </c>
      <c r="BJ15" s="26" t="str">
        <f>IF(ISBLANK('DATA ENTRY'!X15),"",IF(AO15="A+","4",IF(AO15="A","3.6",IF(AO15="B+","3.2",IF(AO15="B","2.8",IF(AO15="C+","2.4",IF(AO15="C","2",IF(AO15="D+","1.6",IF(AO15="D","1.2",IF(AO15="E","0.8",""))))))))))</f>
        <v>2.8</v>
      </c>
      <c r="BK15" s="26" t="str">
        <f>IF(ISBLANK('DATA ENTRY'!Y15),"",IF(AP15="A+","4",IF(AP15="A","3.6",IF(AP15="B+","3.2",IF(AP15="B","2.8",IF(AP15="C+","2.4",IF(AP15="C","2",IF(AP15="D+","1.6",IF(AP15="D","1.2",IF(AP15="E","0.8",""))))))))))</f>
        <v>3.6</v>
      </c>
      <c r="BL15" s="26" t="str">
        <f>IF(ISBLANK('DATA ENTRY'!Z15),"",IF(AQ15="A+","4",IF(AQ15="A","3.6",IF(AQ15="B+","3.2",IF(AQ15="B","2.8",IF(AQ15="C+","2.4",IF(AQ15="C","2",IF(AQ15="D+","1.6",IF(AQ15="D","1.2",IF(AQ15="E","0.8",""))))))))))</f>
        <v>3.2</v>
      </c>
    </row>
    <row r="16" spans="1:64" x14ac:dyDescent="0.25">
      <c r="A16" s="26">
        <f>IF(ISBLANK('DATA ENTRY'!A16),"",'DATA ENTRY'!A16)</f>
        <v>14911521</v>
      </c>
      <c r="B16" s="26">
        <f>IF(ISBLANK('DATA ENTRY'!G16),"",'DATA ENTRY'!G16)</f>
        <v>27</v>
      </c>
      <c r="C16" s="26">
        <f>IF(ISBLANK('DATA ENTRY'!H16),"",'DATA ENTRY'!H16)</f>
        <v>21</v>
      </c>
      <c r="D16" s="26">
        <f t="shared" si="1"/>
        <v>48</v>
      </c>
      <c r="E16" s="26">
        <f>IF(ISBLANK('DATA ENTRY'!J16),"",'DATA ENTRY'!J16)</f>
        <v>27</v>
      </c>
      <c r="F16" s="26">
        <f>IF(ISBLANK('DATA ENTRY'!K16),"",'DATA ENTRY'!K16)</f>
        <v>21</v>
      </c>
      <c r="G16" s="26">
        <f t="shared" si="2"/>
        <v>48</v>
      </c>
      <c r="H16" s="26">
        <f>IF(ISBLANK('DATA ENTRY'!M16),"",'DATA ENTRY'!M16)</f>
        <v>31</v>
      </c>
      <c r="I16" s="26">
        <f>IF(ISBLANK('DATA ENTRY'!M16),"",'DATA ENTRY'!N16)</f>
        <v>21</v>
      </c>
      <c r="J16" s="26">
        <f t="shared" si="20"/>
        <v>52</v>
      </c>
      <c r="K16" s="26">
        <f>IF(ISBLANK('DATA ENTRY'!P16),"",'DATA ENTRY'!P16)</f>
        <v>45</v>
      </c>
      <c r="L16" s="26">
        <f>IF(ISBLANK('DATA ENTRY'!Q16),"",'DATA ENTRY'!Q16)</f>
        <v>22</v>
      </c>
      <c r="M16" s="26">
        <f t="shared" si="3"/>
        <v>67</v>
      </c>
      <c r="N16" s="26">
        <f>IF(ISBLANK('DATA ENTRY'!S16),"",'DATA ENTRY'!S16)</f>
        <v>47</v>
      </c>
      <c r="O16" s="26">
        <f>IF(ISBLANK('DATA ENTRY'!T16),"",'DATA ENTRY'!T16)</f>
        <v>20</v>
      </c>
      <c r="P16" s="26">
        <f t="shared" si="4"/>
        <v>67</v>
      </c>
      <c r="Q16" s="26">
        <f>IF(ISBLANK('DATA ENTRY'!V16),"",'DATA ENTRY'!V16)</f>
        <v>30</v>
      </c>
      <c r="R16" s="26">
        <f>IF(ISBLANK('DATA ENTRY'!W16),"",'DATA ENTRY'!W16)</f>
        <v>21</v>
      </c>
      <c r="S16" s="26">
        <f t="shared" si="5"/>
        <v>51</v>
      </c>
      <c r="T16" s="26" t="str">
        <f>IF(ISBLANK('DATA ENTRY'!Y16),"",'DATA ENTRY'!Y16)</f>
        <v/>
      </c>
      <c r="U16" s="26" t="str">
        <f>IF(ISBLANK('DATA ENTRY'!Z16),"",'DATA ENTRY'!Z16)</f>
        <v/>
      </c>
      <c r="V16" s="26" t="str">
        <f t="shared" si="6"/>
        <v/>
      </c>
      <c r="W16" s="26" t="str">
        <f>IF(ISBLANK('DATA ENTRY'!$F16),"",IF(LEDGER!B16="AB","AB",IF(LEDGER!B16&gt;=0.9*'MARK LOOKUP'!B16,"A+",IF(LEDGER!B16&gt;=0.8*'MARK LOOKUP'!B16,"A",IF(LEDGER!B16&gt;=0.7*'MARK LOOKUP'!B16,"B+",IF(LEDGER!B16&gt;=0.6*'MARK LOOKUP'!B16,"B",IF(LEDGER!B16&gt;=0.5*'MARK LOOKUP'!B16,"C+",IF(LEDGER!B16&gt;=0.4*'MARK LOOKUP'!B16,"C+",IF(LEDGER!B16&gt;=0.35*'MARK LOOKUP'!B16,"D","NG")))))))))</f>
        <v>D</v>
      </c>
      <c r="X16" s="26" t="str">
        <f>IF(ISBLANK('DATA ENTRY'!$G16),"",IF(LEDGER!C16="AB","AB",IF(LEDGER!C16&gt;=0.9*'MARK LOOKUP'!C16,"A+",IF(LEDGER!C16&gt;=0.8*'MARK LOOKUP'!C16,"A",IF(LEDGER!C16&gt;=0.7*'MARK LOOKUP'!C16,"B+",IF(LEDGER!C16&gt;=0.6*'MARK LOOKUP'!C16,"B",IF(LEDGER!C16&gt;=0.5*'MARK LOOKUP'!C16,"C+",IF(LEDGER!C16&gt;=0.4*'MARK LOOKUP'!C16,"C+",IF(LEDGER!C16&gt;=0.35*'MARK LOOKUP'!C16,"D","N.G.")))))))))</f>
        <v>A</v>
      </c>
      <c r="Y16" s="26" t="str">
        <f>IF(ISNUMBER(D16),IF(D16&gt;=0.9*'MARK LOOKUP'!D16,"A+",IF(D16&gt;=0.8*'MARK LOOKUP'!D16,"A",IF(D16&gt;=0.7*'MARK LOOKUP'!D16,"B+",IF(D16&gt;=0.6*'MARK LOOKUP'!D16,"B",IF(D16&gt;=0.5*'MARK LOOKUP'!D16,"C+",IF(D16&gt;=0.4*'MARK LOOKUP'!D16,"C",IF(D16&gt;=0.35*'MARK LOOKUP'!D16,"D","N.G."))))))))</f>
        <v>C</v>
      </c>
      <c r="Z16" s="26" t="str">
        <f>IF(ISBLANK('DATA ENTRY'!J16),"",IF(LEDGER!E16="AB","AB",IF(LEDGER!E16&gt;=0.9*'MARK LOOKUP'!E16,"A+",IF(LEDGER!E16&gt;=0.8*'MARK LOOKUP'!E16,"A",IF(LEDGER!E16&gt;=0.7*'MARK LOOKUP'!E16,"B+",IF(LEDGER!E16&gt;=0.6*'MARK LOOKUP'!E16,"B",IF(LEDGER!E16&gt;=0.5*'MARK LOOKUP'!E16,"C+",IF(LEDGER!E16&gt;=0.4*'MARK LOOKUP'!E16,"C",IF(LEDGER!E16&gt;=0.35*'MARK LOOKUP'!E16,"D","NG")))))))))</f>
        <v>D</v>
      </c>
      <c r="AA16" s="26" t="str">
        <f>IF(ISBLANK('DATA ENTRY'!K16),"",IF(LEDGER!F16="AB","AB",IF(LEDGER!F16&gt;=0.9*'MARK LOOKUP'!F16,"A+",IF(LEDGER!F16&gt;=0.8*'MARK LOOKUP'!F16,"A",IF(LEDGER!F16&gt;=0.7*'MARK LOOKUP'!F16,"B+",IF(LEDGER!F16&gt;=0.6*'MARK LOOKUP'!F16,"B",IF(LEDGER!F16&gt;=0.5*'MARK LOOKUP'!F16,"C+",IF(LEDGER!F16&gt;=0.4*'MARK LOOKUP'!F16,"C",IF(LEDGER!F16&gt;=0.35*'MARK LOOKUP'!F16,"D","NG")))))))))</f>
        <v>A</v>
      </c>
      <c r="AB16" s="26" t="str">
        <f>IF(ISNUMBER(G16),IF(D16&gt;=0.9*'MARK LOOKUP'!G16,"A+",IF(G16&gt;=0.8*'MARK LOOKUP'!G16,"A",IF(G16&gt;=0.7*'MARK LOOKUP'!G16,"B+",IF(G16&gt;=0.6*'MARK LOOKUP'!G16,"B",IF(G16&gt;=0.5*'MARK LOOKUP'!G16,"C+",IF(G16&gt;=0.4*'MARK LOOKUP'!G16,"C",IF(G16&gt;=0.35*'MARK LOOKUP'!G16,"D","NG"))))))))</f>
        <v>C</v>
      </c>
      <c r="AC16" s="26" t="str">
        <f>IF(ISBLANK('DATA ENTRY'!M16),"",IF(LEDGER!H16="AB","AB",IF(LEDGER!H16&gt;=0.9*'MARK LOOKUP'!H16,"A+",IF(LEDGER!H16&gt;=0.8*'MARK LOOKUP'!H16,"A",IF(LEDGER!H16&gt;=0.7*'MARK LOOKUP'!H16,"B+",IF(LEDGER!H16&gt;=0.6*'MARK LOOKUP'!H16,"B",IF(LEDGER!H16&gt;=0.5*'MARK LOOKUP'!H16,"C+",IF(LEDGER!H16&gt;=0.4*'MARK LOOKUP'!H16,"C",IF(LEDGER!H16&gt;=0.35*'MARK LOOKUP'!H16,"D","NG")))))))))</f>
        <v>C</v>
      </c>
      <c r="AD16" s="26" t="str">
        <f>IF(ISBLANK('DATA ENTRY'!N16),"",IF(LEDGER!I16="AB","AB",IF(LEDGER!I16&gt;=0.9*'MARK LOOKUP'!I16,"A+",IF(LEDGER!I16&gt;=0.8*'MARK LOOKUP'!I16,"A",IF(LEDGER!I16&gt;=0.7*'MARK LOOKUP'!I16,"B+",IF(LEDGER!I16&gt;=0.6*'MARK LOOKUP'!I16,"B",IF(LEDGER!I16&gt;=0.5*'MARK LOOKUP'!I16,"C+",IF(LEDGER!I16&gt;=0.4*'MARK LOOKUP'!I16,"C",IF(LEDGER!I16&gt;=0.35*'MARK LOOKUP'!I16,"D","NG")))))))))</f>
        <v>A</v>
      </c>
      <c r="AE16" s="26" t="str">
        <f>IF(ISNUMBER(J16),IF(J16&gt;=0.9*'MARK LOOKUP'!J16,"A+",IF(J16&gt;=0.8*'MARK LOOKUP'!J16,"A",IF(J16&gt;=0.7*'MARK LOOKUP'!J16,"B+",IF(J16&gt;=0.6*'MARK LOOKUP'!J16,"B",IF(J16&gt;=0.5*'MARK LOOKUP'!J16,"C+",IF(J16&gt;=0.4*'MARK LOOKUP'!J16,"C",IF(J16&gt;=0.35*'MARK LOOKUP'!J16,"D","NG"))))))),"")</f>
        <v>C+</v>
      </c>
      <c r="AF16" s="26" t="str">
        <f>IF(ISBLANK('DATA ENTRY'!P16),"",IF(LEDGER!K16="Ab","AB",IF(LEDGER!K16&gt;=0.9*'MARK LOOKUP'!K16,"A+",IF(LEDGER!K16&gt;=0.8*'MARK LOOKUP'!K16,"A",IF(LEDGER!K16&gt;=0.7*'MARK LOOKUP'!K16,"B+",IF(LEDGER!K16&gt;=0.6*'MARK LOOKUP'!K16,"B",IF(LEDGER!K16&gt;=0.5*'MARK LOOKUP'!K16,"C+",IF(LEDGER!K16&gt;=0.4*'MARK LOOKUP'!K16,"C",IF(LEDGER!K16&gt;=0.35*'MARK LOOKUP'!K16,"D","NG")))))))))</f>
        <v>B</v>
      </c>
      <c r="AG16" s="26" t="str">
        <f>IF(ISBLANK('DATA ENTRY'!Q16),"",IF(LEDGER!L16="Ab","AB",IF(LEDGER!L16&gt;=0.9*'MARK LOOKUP'!L16,"A+",IF(LEDGER!L16&gt;=0.8*'MARK LOOKUP'!L16,"A",IF(LEDGER!L16&gt;=0.7*'MARK LOOKUP'!L16,"B+",IF(LEDGER!L16&gt;=0.6*'MARK LOOKUP'!L16,"B",IF(LEDGER!L16&gt;=0.5*'MARK LOOKUP'!L16,"C+",IF(LEDGER!L16&gt;=0.4*'MARK LOOKUP'!L16,"C",IF(LEDGER!L16&gt;=0.35*'MARK LOOKUP'!L16,"D","NG")))))))))</f>
        <v>A</v>
      </c>
      <c r="AH16" s="26" t="str">
        <f>IF(ISNUMBER(M16),IF(M16&gt;=0.9*'MARK LOOKUP'!M16,"A+",IF(M16&gt;=0.8*'MARK LOOKUP'!M16,"A",IF(M16&gt;=0.7*'MARK LOOKUP'!M16,"B+",IF(M16&gt;=0.6*'MARK LOOKUP'!M16,"B",IF(M16&gt;=0.5*'MARK LOOKUP'!M16,"C+",IF(M16&gt;=0.4*'MARK LOOKUP'!M16,"C",IF(M16&gt;=0.35*'MARK LOOKUP'!M16,"D","NG"))))))),"")</f>
        <v>B</v>
      </c>
      <c r="AI16" s="26" t="str">
        <f>IF(ISBLANK('DATA ENTRY'!S16),"",IF(N16="Ab","AB",IF(N16&gt;=0.9*'MARK LOOKUP'!N16,"A+",IF(N16&gt;=0.8*'MARK LOOKUP'!N16,"A",IF(N16&gt;=0.7*'MARK LOOKUP'!N16,"B+",IF(N16&gt;=0.6*'MARK LOOKUP'!N16,"B",IF(N16&gt;=0.5*'MARK LOOKUP'!N16,"C+",IF(N16&gt;=0.4*'MARK LOOKUP'!N16,"C",IF(N16&gt;=0.35*'MARK LOOKUP'!N16,"D","NG")))))))))</f>
        <v>B</v>
      </c>
      <c r="AJ16" s="26" t="str">
        <f>IF(ISBLANK('DATA ENTRY'!T16),"",IF(O16="Ab","AB",IF(O16&gt;=0.9*'MARK LOOKUP'!O16,"A+",IF(O16&gt;=0.8*'MARK LOOKUP'!O16,"A",IF(O16&gt;=0.7*'MARK LOOKUP'!O16,"B+",IF(O16&gt;=0.6*'MARK LOOKUP'!O16,"B",IF(O16&gt;=0.5*'MARK LOOKUP'!O16,"C+",IF(O16&gt;=0.4*'MARK LOOKUP'!O16,"C",IF(O16&gt;=0.35*'MARK LOOKUP'!O16,"D","NG")))))))))</f>
        <v>A</v>
      </c>
      <c r="AK16" s="26" t="str">
        <f>IF(ISNUMBER(P16),IF(P16&gt;=0.9*'MARK LOOKUP'!P16,"A+",IF(P16&gt;=0.8*'MARK LOOKUP'!P16,"A",IF(P16&gt;=0.7*'MARK LOOKUP'!P16,"B+",IF(P16&gt;=0.6*'MARK LOOKUP'!P16,"B",IF(P16&gt;=0.5*'MARK LOOKUP'!P16,"C+",IF(P16&gt;=0.4*'MARK LOOKUP'!P16,"C",IF(P16&gt;=0.35*'MARK LOOKUP'!P16,"D","NG"))))))),"")</f>
        <v>B</v>
      </c>
      <c r="AL16" s="26" t="str">
        <f>IF(ISBLANK('DATA ENTRY'!V16),"",IF(Q16="Ab","AB",IF(Q16&gt;=0.9*'MARK LOOKUP'!Q16,"A+",IF(Q16&gt;=0.8*'MARK LOOKUP'!Q16,"A",IF(Q16&gt;=0.7*'MARK LOOKUP'!Q16,"B+",IF(Q16&gt;=0.6*'MARK LOOKUP'!Q16,"B",IF(Q16&gt;=0.5*'MARK LOOKUP'!Q16,"C+",IF(Q16&gt;=0.4*'MARK LOOKUP'!Q16,"C",IF(Q16&gt;=0.35*'MARK LOOKUP'!Q16,"D","NG")))))))))</f>
        <v>C</v>
      </c>
      <c r="AM16" s="26" t="str">
        <f>IF(ISBLANK('DATA ENTRY'!W16),"",IF(R16="Ab","AB",IF(R16&gt;=0.9*'MARK LOOKUP'!R16,"A+",IF(R16&gt;=0.8*'MARK LOOKUP'!R16,"A",IF(R16&gt;=0.7*'MARK LOOKUP'!R16,"B+",IF(R16&gt;=0.6*'MARK LOOKUP'!R16,"B",IF(R16&gt;=0.5*'MARK LOOKUP'!R16,"C+",IF(R16&gt;=0.4*'MARK LOOKUP'!R16,"C",IF(R16&gt;=0.35*'MARK LOOKUP'!R16,"D","NG")))))))))</f>
        <v>A</v>
      </c>
      <c r="AN16" s="26" t="str">
        <f>IF(ISNUMBER(S16),IF(S16&gt;=0.9*'MARK LOOKUP'!S16,"A+",IF(S16&gt;=0.8*'MARK LOOKUP'!S16,"A",IF(S16&gt;=0.7*'MARK LOOKUP'!S16,"B+",IF(S16&gt;=0.6*'MARK LOOKUP'!S16,"B",IF(S16&gt;=0.5*'MARK LOOKUP'!S16,"C+",IF(S16&gt;=0.4*'MARK LOOKUP'!S16,"C",IF(S16&gt;=0.35*'MARK LOOKUP'!S16,"D","NG"))))))),"")</f>
        <v>C+</v>
      </c>
      <c r="AO16" s="26" t="str">
        <f>IF(ISBLANK('DATA ENTRY'!Y16),"",IF(T16="AB","AB",IF(T16&gt;=0.9*'MARK LOOKUP'!T16,"A+",IF(T16&gt;=0.8*'MARK LOOKUP'!T16,"A",IF(T16&gt;=0.7*'MARK LOOKUP'!T16,"B+",IF(T16&gt;=0.6*'MARK LOOKUP'!T16,"B",IF(T16&gt;=0.5*'MARK LOOKUP'!T16,"C+",IF(T16&gt;=0.4*'MARK LOOKUP'!T16,"C",IF(T16&gt;=0.35*'MARK LOOKUP'!T16,"D","NG")))))))))</f>
        <v/>
      </c>
      <c r="AP16" s="26" t="str">
        <f>IF(ISBLANK('DATA ENTRY'!Z16),"",IF(U16="AB","AB",IF(U16&gt;=0.9*'MARK LOOKUP'!U16,"A+",IF(U16&gt;=0.8*'MARK LOOKUP'!U16,"A",IF(U16&gt;=0.7*'MARK LOOKUP'!U16,"B+",IF(U16&gt;=0.6*'MARK LOOKUP'!U16,"B",IF(U16&gt;=0.5*'MARK LOOKUP'!U16,"C+",IF(U16&gt;=0.4*'MARK LOOKUP'!U16,"C",IF(U16&gt;=0.35*'MARK LOOKUP'!U16,"D","NG")))))))))</f>
        <v/>
      </c>
      <c r="AQ16" s="26" t="str">
        <f>IF(ISNUMBER(V16),IF(V16&gt;=0.9*'MARK LOOKUP'!V16,"A+",IF(V16&gt;=0.8*'MARK LOOKUP'!V16,"A",IF(V16&gt;=0.7*'MARK LOOKUP'!V16,"B+",IF(V16&gt;=0.6*'MARK LOOKUP'!S16,"B",IF(V16&gt;=0.5*'MARK LOOKUP'!V16,"C+",IF(V16&gt;=0.4*'MARK LOOKUP'!V16,"C",IF(V16&gt;=0.35*'MARK LOOKUP'!V16,"D","NG"))))))),"")</f>
        <v/>
      </c>
      <c r="AR16" s="26" t="str">
        <f t="shared" si="7"/>
        <v>1.2</v>
      </c>
      <c r="AS16" s="26" t="str">
        <f t="shared" si="8"/>
        <v>3.6</v>
      </c>
      <c r="AT16" s="26" t="str">
        <f t="shared" si="9"/>
        <v>2</v>
      </c>
      <c r="AU16" s="26" t="str">
        <f t="shared" si="10"/>
        <v>1.2</v>
      </c>
      <c r="AV16" s="26" t="str">
        <f t="shared" si="11"/>
        <v>3.6</v>
      </c>
      <c r="AW16" s="26" t="str">
        <f t="shared" si="12"/>
        <v>2</v>
      </c>
      <c r="AX16" s="26" t="str">
        <f t="shared" si="13"/>
        <v>2</v>
      </c>
      <c r="AY16" s="26" t="str">
        <f t="shared" si="14"/>
        <v>3.6</v>
      </c>
      <c r="AZ16" s="26" t="str">
        <f t="shared" si="15"/>
        <v>2.4</v>
      </c>
      <c r="BA16" s="26" t="str">
        <f t="shared" si="16"/>
        <v>2.8</v>
      </c>
      <c r="BB16" s="26" t="str">
        <f t="shared" si="17"/>
        <v>3.6</v>
      </c>
      <c r="BC16" s="26" t="str">
        <f t="shared" si="18"/>
        <v>2.8</v>
      </c>
      <c r="BD16" s="26" t="str">
        <f t="shared" si="19"/>
        <v>2.8</v>
      </c>
      <c r="BE16" s="26" t="str">
        <f>IF(ISBLANK('DATA ENTRY'!S16),"",IF(AJ16="A+","4",IF(AJ16="A","3.6",IF(AJ16="B+","3.2",IF(AJ16="B","2.8",IF(AJ16="C+","2.4",IF(AJ16="C","2",IF(AJ16="D+","1.6",IF(AJ16="D","1.2",IF(AJ16="E","0.8",""))))))))))</f>
        <v>3.6</v>
      </c>
      <c r="BF16" s="26" t="str">
        <f>IF(ISBLANK('DATA ENTRY'!T16),"",IF(AK16="A+","4",IF(AK16="A","3.6",IF(AK16="B+","3.2",IF(AK16="B","2.8",IF(AK16="C+","2.4",IF(AK16="C","2",IF(AK16="D+","1.6",IF(AK16="D","1.2",IF(AK16="E","0.8",""))))))))))</f>
        <v>2.8</v>
      </c>
      <c r="BG16" s="26" t="str">
        <f>IF(ISBLANK('DATA ENTRY'!U16),"",IF(AL16="A+","4",IF(AL16="A","3.6",IF(AL16="B+","3.2",IF(AL16="B","2.8",IF(AL16="C+","2.4",IF(AL16="C","2",IF(AL16="D+","1.6",IF(AL16="D","1.2",IF(AL16="E","0.8",""))))))))))</f>
        <v>2</v>
      </c>
      <c r="BH16" s="26" t="str">
        <f>IF(ISBLANK('DATA ENTRY'!V16),"",IF(AM16="A+","4",IF(AM16="A","3.6",IF(AM16="B+","3.2",IF(AM16="B","2.8",IF(AM16="C+","2.4",IF(AM16="C","2",IF(AM16="D+","1.6",IF(AM16="D","1.2",IF(AM16="E","0.8",""))))))))))</f>
        <v>3.6</v>
      </c>
      <c r="BI16" s="26" t="str">
        <f>IF(ISBLANK('DATA ENTRY'!W16),"",IF(AN16="A+","4",IF(AN16="A","3.6",IF(AN16="B+","3.2",IF(AN16="B","2.8",IF(AN16="C+","2.4",IF(AN16="C","2",IF(AN16="D+","1.6",IF(AN16="D","1.2",IF(AN16="E","0.8",""))))))))))</f>
        <v>2.4</v>
      </c>
      <c r="BJ16" s="26" t="str">
        <f>IF(ISBLANK('DATA ENTRY'!X16),"",IF(AO16="A+","4",IF(AO16="A","3.6",IF(AO16="B+","3.2",IF(AO16="B","2.8",IF(AO16="C+","2.4",IF(AO16="C","2",IF(AO16="D+","1.6",IF(AO16="D","1.2",IF(AO16="E","0.8",""))))))))))</f>
        <v/>
      </c>
      <c r="BK16" s="26" t="str">
        <f>IF(ISBLANK('DATA ENTRY'!Y16),"",IF(AP16="A+","4",IF(AP16="A","3.6",IF(AP16="B+","3.2",IF(AP16="B","2.8",IF(AP16="C+","2.4",IF(AP16="C","2",IF(AP16="D+","1.6",IF(AP16="D","1.2",IF(AP16="E","0.8",""))))))))))</f>
        <v/>
      </c>
      <c r="BL16" s="26" t="str">
        <f>IF(ISBLANK('DATA ENTRY'!Z16),"",IF(AQ16="A+","4",IF(AQ16="A","3.6",IF(AQ16="B+","3.2",IF(AQ16="B","2.8",IF(AQ16="C+","2.4",IF(AQ16="C","2",IF(AQ16="D+","1.6",IF(AQ16="D","1.2",IF(AQ16="E","0.8",""))))))))))</f>
        <v/>
      </c>
    </row>
    <row r="17" spans="1:64" x14ac:dyDescent="0.25">
      <c r="A17" s="26">
        <f>IF(ISBLANK('DATA ENTRY'!A17),"",'DATA ENTRY'!A17)</f>
        <v>14911522</v>
      </c>
      <c r="B17" s="26">
        <f>IF(ISBLANK('DATA ENTRY'!G17),"",'DATA ENTRY'!G17)</f>
        <v>0</v>
      </c>
      <c r="C17" s="26">
        <f>IF(ISBLANK('DATA ENTRY'!H17),"",'DATA ENTRY'!H17)</f>
        <v>0</v>
      </c>
      <c r="D17" s="26">
        <f t="shared" si="1"/>
        <v>0</v>
      </c>
      <c r="E17" s="26">
        <f>IF(ISBLANK('DATA ENTRY'!J17),"",'DATA ENTRY'!J17)</f>
        <v>0</v>
      </c>
      <c r="F17" s="26">
        <f>IF(ISBLANK('DATA ENTRY'!K17),"",'DATA ENTRY'!K17)</f>
        <v>0</v>
      </c>
      <c r="G17" s="26">
        <f t="shared" si="2"/>
        <v>0</v>
      </c>
      <c r="H17" s="26">
        <f>IF(ISBLANK('DATA ENTRY'!M17),"",'DATA ENTRY'!M17)</f>
        <v>0</v>
      </c>
      <c r="I17" s="26">
        <f>IF(ISBLANK('DATA ENTRY'!M17),"",'DATA ENTRY'!N17)</f>
        <v>0</v>
      </c>
      <c r="J17" s="26">
        <f t="shared" si="20"/>
        <v>0</v>
      </c>
      <c r="K17" s="26">
        <f>IF(ISBLANK('DATA ENTRY'!P17),"",'DATA ENTRY'!P17)</f>
        <v>0</v>
      </c>
      <c r="L17" s="26">
        <f>IF(ISBLANK('DATA ENTRY'!Q17),"",'DATA ENTRY'!Q17)</f>
        <v>0</v>
      </c>
      <c r="M17" s="26">
        <f t="shared" si="3"/>
        <v>0</v>
      </c>
      <c r="N17" s="26">
        <f>IF(ISBLANK('DATA ENTRY'!S17),"",'DATA ENTRY'!S17)</f>
        <v>0</v>
      </c>
      <c r="O17" s="26">
        <f>IF(ISBLANK('DATA ENTRY'!T17),"",'DATA ENTRY'!T17)</f>
        <v>0</v>
      </c>
      <c r="P17" s="26">
        <f t="shared" si="4"/>
        <v>0</v>
      </c>
      <c r="Q17" s="26">
        <f>IF(ISBLANK('DATA ENTRY'!V17),"",'DATA ENTRY'!V17)</f>
        <v>0</v>
      </c>
      <c r="R17" s="26">
        <f>IF(ISBLANK('DATA ENTRY'!W17),"",'DATA ENTRY'!W17)</f>
        <v>0</v>
      </c>
      <c r="S17" s="26">
        <f t="shared" si="5"/>
        <v>0</v>
      </c>
      <c r="T17" s="26" t="str">
        <f>IF(ISBLANK('DATA ENTRY'!Y17),"",'DATA ENTRY'!Y17)</f>
        <v/>
      </c>
      <c r="U17" s="26" t="str">
        <f>IF(ISBLANK('DATA ENTRY'!Z17),"",'DATA ENTRY'!Z17)</f>
        <v/>
      </c>
      <c r="V17" s="26" t="str">
        <f t="shared" si="6"/>
        <v/>
      </c>
      <c r="W17" s="26" t="str">
        <f>IF(ISBLANK('DATA ENTRY'!$F17),"",IF(LEDGER!B17="AB","AB",IF(LEDGER!B17&gt;=0.9*'MARK LOOKUP'!B17,"A+",IF(LEDGER!B17&gt;=0.8*'MARK LOOKUP'!B17,"A",IF(LEDGER!B17&gt;=0.7*'MARK LOOKUP'!B17,"B+",IF(LEDGER!B17&gt;=0.6*'MARK LOOKUP'!B17,"B",IF(LEDGER!B17&gt;=0.5*'MARK LOOKUP'!B17,"C+",IF(LEDGER!B17&gt;=0.4*'MARK LOOKUP'!B17,"C+",IF(LEDGER!B17&gt;=0.35*'MARK LOOKUP'!B17,"D","NG")))))))))</f>
        <v>NG</v>
      </c>
      <c r="X17" s="26" t="str">
        <f>IF(ISBLANK('DATA ENTRY'!$G17),"",IF(LEDGER!C17="AB","AB",IF(LEDGER!C17&gt;=0.9*'MARK LOOKUP'!C17,"A+",IF(LEDGER!C17&gt;=0.8*'MARK LOOKUP'!C17,"A",IF(LEDGER!C17&gt;=0.7*'MARK LOOKUP'!C17,"B+",IF(LEDGER!C17&gt;=0.6*'MARK LOOKUP'!C17,"B",IF(LEDGER!C17&gt;=0.5*'MARK LOOKUP'!C17,"C+",IF(LEDGER!C17&gt;=0.4*'MARK LOOKUP'!C17,"C+",IF(LEDGER!C17&gt;=0.35*'MARK LOOKUP'!C17,"D","N.G.")))))))))</f>
        <v>N.G.</v>
      </c>
      <c r="Y17" s="26" t="str">
        <f>IF(ISNUMBER(D17),IF(D17&gt;=0.9*'MARK LOOKUP'!D17,"A+",IF(D17&gt;=0.8*'MARK LOOKUP'!D17,"A",IF(D17&gt;=0.7*'MARK LOOKUP'!D17,"B+",IF(D17&gt;=0.6*'MARK LOOKUP'!D17,"B",IF(D17&gt;=0.5*'MARK LOOKUP'!D17,"C+",IF(D17&gt;=0.4*'MARK LOOKUP'!D17,"C",IF(D17&gt;=0.35*'MARK LOOKUP'!D17,"D","N.G."))))))))</f>
        <v>N.G.</v>
      </c>
      <c r="Z17" s="26" t="str">
        <f>IF(ISBLANK('DATA ENTRY'!J17),"",IF(LEDGER!E17="AB","AB",IF(LEDGER!E17&gt;=0.9*'MARK LOOKUP'!E17,"A+",IF(LEDGER!E17&gt;=0.8*'MARK LOOKUP'!E17,"A",IF(LEDGER!E17&gt;=0.7*'MARK LOOKUP'!E17,"B+",IF(LEDGER!E17&gt;=0.6*'MARK LOOKUP'!E17,"B",IF(LEDGER!E17&gt;=0.5*'MARK LOOKUP'!E17,"C+",IF(LEDGER!E17&gt;=0.4*'MARK LOOKUP'!E17,"C",IF(LEDGER!E17&gt;=0.35*'MARK LOOKUP'!E17,"D","NG")))))))))</f>
        <v>NG</v>
      </c>
      <c r="AA17" s="26" t="str">
        <f>IF(ISBLANK('DATA ENTRY'!K17),"",IF(LEDGER!F17="AB","AB",IF(LEDGER!F17&gt;=0.9*'MARK LOOKUP'!F17,"A+",IF(LEDGER!F17&gt;=0.8*'MARK LOOKUP'!F17,"A",IF(LEDGER!F17&gt;=0.7*'MARK LOOKUP'!F17,"B+",IF(LEDGER!F17&gt;=0.6*'MARK LOOKUP'!F17,"B",IF(LEDGER!F17&gt;=0.5*'MARK LOOKUP'!F17,"C+",IF(LEDGER!F17&gt;=0.4*'MARK LOOKUP'!F17,"C",IF(LEDGER!F17&gt;=0.35*'MARK LOOKUP'!F17,"D","NG")))))))))</f>
        <v>NG</v>
      </c>
      <c r="AB17" s="26" t="str">
        <f>IF(ISNUMBER(G17),IF(D17&gt;=0.9*'MARK LOOKUP'!G17,"A+",IF(G17&gt;=0.8*'MARK LOOKUP'!G17,"A",IF(G17&gt;=0.7*'MARK LOOKUP'!G17,"B+",IF(G17&gt;=0.6*'MARK LOOKUP'!G17,"B",IF(G17&gt;=0.5*'MARK LOOKUP'!G17,"C+",IF(G17&gt;=0.4*'MARK LOOKUP'!G17,"C",IF(G17&gt;=0.35*'MARK LOOKUP'!G17,"D","NG"))))))))</f>
        <v>NG</v>
      </c>
      <c r="AC17" s="26" t="str">
        <f>IF(ISBLANK('DATA ENTRY'!M17),"",IF(LEDGER!H17="AB","AB",IF(LEDGER!H17&gt;=0.9*'MARK LOOKUP'!H17,"A+",IF(LEDGER!H17&gt;=0.8*'MARK LOOKUP'!H17,"A",IF(LEDGER!H17&gt;=0.7*'MARK LOOKUP'!H17,"B+",IF(LEDGER!H17&gt;=0.6*'MARK LOOKUP'!H17,"B",IF(LEDGER!H17&gt;=0.5*'MARK LOOKUP'!H17,"C+",IF(LEDGER!H17&gt;=0.4*'MARK LOOKUP'!H17,"C",IF(LEDGER!H17&gt;=0.35*'MARK LOOKUP'!H17,"D","NG")))))))))</f>
        <v>NG</v>
      </c>
      <c r="AD17" s="26" t="str">
        <f>IF(ISBLANK('DATA ENTRY'!N17),"",IF(LEDGER!I17="AB","AB",IF(LEDGER!I17&gt;=0.9*'MARK LOOKUP'!I17,"A+",IF(LEDGER!I17&gt;=0.8*'MARK LOOKUP'!I17,"A",IF(LEDGER!I17&gt;=0.7*'MARK LOOKUP'!I17,"B+",IF(LEDGER!I17&gt;=0.6*'MARK LOOKUP'!I17,"B",IF(LEDGER!I17&gt;=0.5*'MARK LOOKUP'!I17,"C+",IF(LEDGER!I17&gt;=0.4*'MARK LOOKUP'!I17,"C",IF(LEDGER!I17&gt;=0.35*'MARK LOOKUP'!I17,"D","NG")))))))))</f>
        <v/>
      </c>
      <c r="AE17" s="26" t="str">
        <f>IF(ISNUMBER(J17),IF(J17&gt;=0.9*'MARK LOOKUP'!J17,"A+",IF(J17&gt;=0.8*'MARK LOOKUP'!J17,"A",IF(J17&gt;=0.7*'MARK LOOKUP'!J17,"B+",IF(J17&gt;=0.6*'MARK LOOKUP'!J17,"B",IF(J17&gt;=0.5*'MARK LOOKUP'!J17,"C+",IF(J17&gt;=0.4*'MARK LOOKUP'!J17,"C",IF(J17&gt;=0.35*'MARK LOOKUP'!J17,"D","NG"))))))),"")</f>
        <v>NG</v>
      </c>
      <c r="AF17" s="26" t="e">
        <f>IF(ISBLANK('DATA ENTRY'!P17),"",IF(LEDGER!K17="Ab","AB",IF(LEDGER!K17&gt;=0.9*'MARK LOOKUP'!K17,"A+",IF(LEDGER!K17&gt;=0.8*'MARK LOOKUP'!K17,"A",IF(LEDGER!K17&gt;=0.7*'MARK LOOKUP'!K17,"B+",IF(LEDGER!K17&gt;=0.6*'MARK LOOKUP'!K17,"B",IF(LEDGER!K17&gt;=0.5*'MARK LOOKUP'!K17,"C+",IF(LEDGER!K17&gt;=0.4*'MARK LOOKUP'!K17,"C",IF(LEDGER!K17&gt;=0.35*'MARK LOOKUP'!K17,"D","NG")))))))))</f>
        <v>#N/A</v>
      </c>
      <c r="AG17" s="26" t="e">
        <f>IF(ISBLANK('DATA ENTRY'!Q17),"",IF(LEDGER!L17="Ab","AB",IF(LEDGER!L17&gt;=0.9*'MARK LOOKUP'!L17,"A+",IF(LEDGER!L17&gt;=0.8*'MARK LOOKUP'!L17,"A",IF(LEDGER!L17&gt;=0.7*'MARK LOOKUP'!L17,"B+",IF(LEDGER!L17&gt;=0.6*'MARK LOOKUP'!L17,"B",IF(LEDGER!L17&gt;=0.5*'MARK LOOKUP'!L17,"C+",IF(LEDGER!L17&gt;=0.4*'MARK LOOKUP'!L17,"C",IF(LEDGER!L17&gt;=0.35*'MARK LOOKUP'!L17,"D","NG")))))))))</f>
        <v>#N/A</v>
      </c>
      <c r="AH17" s="26" t="e">
        <f>IF(ISNUMBER(M17),IF(M17&gt;=0.9*'MARK LOOKUP'!M17,"A+",IF(M17&gt;=0.8*'MARK LOOKUP'!M17,"A",IF(M17&gt;=0.7*'MARK LOOKUP'!M17,"B+",IF(M17&gt;=0.6*'MARK LOOKUP'!M17,"B",IF(M17&gt;=0.5*'MARK LOOKUP'!M17,"C+",IF(M17&gt;=0.4*'MARK LOOKUP'!M17,"C",IF(M17&gt;=0.35*'MARK LOOKUP'!M17,"D","NG"))))))),"")</f>
        <v>#N/A</v>
      </c>
      <c r="AI17" s="26" t="e">
        <f>IF(ISBLANK('DATA ENTRY'!S17),"",IF(N17="Ab","AB",IF(N17&gt;=0.9*'MARK LOOKUP'!N17,"A+",IF(N17&gt;=0.8*'MARK LOOKUP'!N17,"A",IF(N17&gt;=0.7*'MARK LOOKUP'!N17,"B+",IF(N17&gt;=0.6*'MARK LOOKUP'!N17,"B",IF(N17&gt;=0.5*'MARK LOOKUP'!N17,"C+",IF(N17&gt;=0.4*'MARK LOOKUP'!N17,"C",IF(N17&gt;=0.35*'MARK LOOKUP'!N17,"D","NG")))))))))</f>
        <v>#N/A</v>
      </c>
      <c r="AJ17" s="26" t="e">
        <f>IF(ISBLANK('DATA ENTRY'!T17),"",IF(O17="Ab","AB",IF(O17&gt;=0.9*'MARK LOOKUP'!O17,"A+",IF(O17&gt;=0.8*'MARK LOOKUP'!O17,"A",IF(O17&gt;=0.7*'MARK LOOKUP'!O17,"B+",IF(O17&gt;=0.6*'MARK LOOKUP'!O17,"B",IF(O17&gt;=0.5*'MARK LOOKUP'!O17,"C+",IF(O17&gt;=0.4*'MARK LOOKUP'!O17,"C",IF(O17&gt;=0.35*'MARK LOOKUP'!O17,"D","NG")))))))))</f>
        <v>#N/A</v>
      </c>
      <c r="AK17" s="26" t="e">
        <f>IF(ISNUMBER(P17),IF(P17&gt;=0.9*'MARK LOOKUP'!P17,"A+",IF(P17&gt;=0.8*'MARK LOOKUP'!P17,"A",IF(P17&gt;=0.7*'MARK LOOKUP'!P17,"B+",IF(P17&gt;=0.6*'MARK LOOKUP'!P17,"B",IF(P17&gt;=0.5*'MARK LOOKUP'!P17,"C+",IF(P17&gt;=0.4*'MARK LOOKUP'!P17,"C",IF(P17&gt;=0.35*'MARK LOOKUP'!P17,"D","NG"))))))),"")</f>
        <v>#N/A</v>
      </c>
      <c r="AL17" s="26" t="e">
        <f>IF(ISBLANK('DATA ENTRY'!V17),"",IF(Q17="Ab","AB",IF(Q17&gt;=0.9*'MARK LOOKUP'!Q17,"A+",IF(Q17&gt;=0.8*'MARK LOOKUP'!Q17,"A",IF(Q17&gt;=0.7*'MARK LOOKUP'!Q17,"B+",IF(Q17&gt;=0.6*'MARK LOOKUP'!Q17,"B",IF(Q17&gt;=0.5*'MARK LOOKUP'!Q17,"C+",IF(Q17&gt;=0.4*'MARK LOOKUP'!Q17,"C",IF(Q17&gt;=0.35*'MARK LOOKUP'!Q17,"D","NG")))))))))</f>
        <v>#N/A</v>
      </c>
      <c r="AM17" s="26" t="e">
        <f>IF(ISBLANK('DATA ENTRY'!W17),"",IF(R17="Ab","AB",IF(R17&gt;=0.9*'MARK LOOKUP'!R17,"A+",IF(R17&gt;=0.8*'MARK LOOKUP'!R17,"A",IF(R17&gt;=0.7*'MARK LOOKUP'!R17,"B+",IF(R17&gt;=0.6*'MARK LOOKUP'!R17,"B",IF(R17&gt;=0.5*'MARK LOOKUP'!R17,"C+",IF(R17&gt;=0.4*'MARK LOOKUP'!R17,"C",IF(R17&gt;=0.35*'MARK LOOKUP'!R17,"D","NG")))))))))</f>
        <v>#N/A</v>
      </c>
      <c r="AN17" s="26" t="e">
        <f>IF(ISNUMBER(S17),IF(S17&gt;=0.9*'MARK LOOKUP'!S17,"A+",IF(S17&gt;=0.8*'MARK LOOKUP'!S17,"A",IF(S17&gt;=0.7*'MARK LOOKUP'!S17,"B+",IF(S17&gt;=0.6*'MARK LOOKUP'!S17,"B",IF(S17&gt;=0.5*'MARK LOOKUP'!S17,"C+",IF(S17&gt;=0.4*'MARK LOOKUP'!S17,"C",IF(S17&gt;=0.35*'MARK LOOKUP'!S17,"D","NG"))))))),"")</f>
        <v>#N/A</v>
      </c>
      <c r="AO17" s="26" t="str">
        <f>IF(ISBLANK('DATA ENTRY'!Y17),"",IF(T17="AB","AB",IF(T17&gt;=0.9*'MARK LOOKUP'!T17,"A+",IF(T17&gt;=0.8*'MARK LOOKUP'!T17,"A",IF(T17&gt;=0.7*'MARK LOOKUP'!T17,"B+",IF(T17&gt;=0.6*'MARK LOOKUP'!T17,"B",IF(T17&gt;=0.5*'MARK LOOKUP'!T17,"C+",IF(T17&gt;=0.4*'MARK LOOKUP'!T17,"C",IF(T17&gt;=0.35*'MARK LOOKUP'!T17,"D","NG")))))))))</f>
        <v/>
      </c>
      <c r="AP17" s="26" t="str">
        <f>IF(ISBLANK('DATA ENTRY'!Z17),"",IF(U17="AB","AB",IF(U17&gt;=0.9*'MARK LOOKUP'!U17,"A+",IF(U17&gt;=0.8*'MARK LOOKUP'!U17,"A",IF(U17&gt;=0.7*'MARK LOOKUP'!U17,"B+",IF(U17&gt;=0.6*'MARK LOOKUP'!U17,"B",IF(U17&gt;=0.5*'MARK LOOKUP'!U17,"C+",IF(U17&gt;=0.4*'MARK LOOKUP'!U17,"C",IF(U17&gt;=0.35*'MARK LOOKUP'!U17,"D","NG")))))))))</f>
        <v/>
      </c>
      <c r="AQ17" s="26" t="str">
        <f>IF(ISNUMBER(V17),IF(V17&gt;=0.9*'MARK LOOKUP'!V17,"A+",IF(V17&gt;=0.8*'MARK LOOKUP'!V17,"A",IF(V17&gt;=0.7*'MARK LOOKUP'!V17,"B+",IF(V17&gt;=0.6*'MARK LOOKUP'!S17,"B",IF(V17&gt;=0.5*'MARK LOOKUP'!V17,"C+",IF(V17&gt;=0.4*'MARK LOOKUP'!V17,"C",IF(V17&gt;=0.35*'MARK LOOKUP'!V17,"D","NG"))))))),"")</f>
        <v/>
      </c>
      <c r="AR17" s="26" t="str">
        <f t="shared" si="7"/>
        <v/>
      </c>
      <c r="AS17" s="26" t="str">
        <f t="shared" si="8"/>
        <v/>
      </c>
      <c r="AT17" s="26" t="str">
        <f t="shared" si="9"/>
        <v/>
      </c>
      <c r="AU17" s="26" t="str">
        <f t="shared" si="10"/>
        <v/>
      </c>
      <c r="AV17" s="26" t="str">
        <f t="shared" si="11"/>
        <v/>
      </c>
      <c r="AW17" s="26" t="str">
        <f t="shared" si="12"/>
        <v/>
      </c>
      <c r="AX17" s="26" t="str">
        <f t="shared" si="13"/>
        <v/>
      </c>
      <c r="AY17" s="26" t="str">
        <f t="shared" si="14"/>
        <v/>
      </c>
      <c r="AZ17" s="26" t="str">
        <f t="shared" si="15"/>
        <v/>
      </c>
      <c r="BA17" s="26" t="e">
        <f t="shared" si="16"/>
        <v>#N/A</v>
      </c>
      <c r="BB17" s="26" t="e">
        <f t="shared" si="17"/>
        <v>#N/A</v>
      </c>
      <c r="BC17" s="26" t="e">
        <f t="shared" si="18"/>
        <v>#N/A</v>
      </c>
      <c r="BD17" s="26" t="e">
        <f t="shared" si="19"/>
        <v>#N/A</v>
      </c>
      <c r="BE17" s="26" t="e">
        <f>IF(ISBLANK('DATA ENTRY'!S17),"",IF(AJ17="A+","4",IF(AJ17="A","3.6",IF(AJ17="B+","3.2",IF(AJ17="B","2.8",IF(AJ17="C+","2.4",IF(AJ17="C","2",IF(AJ17="D+","1.6",IF(AJ17="D","1.2",IF(AJ17="E","0.8",""))))))))))</f>
        <v>#N/A</v>
      </c>
      <c r="BF17" s="26" t="e">
        <f>IF(ISBLANK('DATA ENTRY'!T17),"",IF(AK17="A+","4",IF(AK17="A","3.6",IF(AK17="B+","3.2",IF(AK17="B","2.8",IF(AK17="C+","2.4",IF(AK17="C","2",IF(AK17="D+","1.6",IF(AK17="D","1.2",IF(AK17="E","0.8",""))))))))))</f>
        <v>#N/A</v>
      </c>
      <c r="BG17" s="26" t="str">
        <f>IF(ISBLANK('DATA ENTRY'!U17),"",IF(AL17="A+","4",IF(AL17="A","3.6",IF(AL17="B+","3.2",IF(AL17="B","2.8",IF(AL17="C+","2.4",IF(AL17="C","2",IF(AL17="D+","1.6",IF(AL17="D","1.2",IF(AL17="E","0.8",""))))))))))</f>
        <v/>
      </c>
      <c r="BH17" s="26" t="e">
        <f>IF(ISBLANK('DATA ENTRY'!V17),"",IF(AM17="A+","4",IF(AM17="A","3.6",IF(AM17="B+","3.2",IF(AM17="B","2.8",IF(AM17="C+","2.4",IF(AM17="C","2",IF(AM17="D+","1.6",IF(AM17="D","1.2",IF(AM17="E","0.8",""))))))))))</f>
        <v>#N/A</v>
      </c>
      <c r="BI17" s="26" t="e">
        <f>IF(ISBLANK('DATA ENTRY'!W17),"",IF(AN17="A+","4",IF(AN17="A","3.6",IF(AN17="B+","3.2",IF(AN17="B","2.8",IF(AN17="C+","2.4",IF(AN17="C","2",IF(AN17="D+","1.6",IF(AN17="D","1.2",IF(AN17="E","0.8",""))))))))))</f>
        <v>#N/A</v>
      </c>
      <c r="BJ17" s="26" t="str">
        <f>IF(ISBLANK('DATA ENTRY'!X17),"",IF(AO17="A+","4",IF(AO17="A","3.6",IF(AO17="B+","3.2",IF(AO17="B","2.8",IF(AO17="C+","2.4",IF(AO17="C","2",IF(AO17="D+","1.6",IF(AO17="D","1.2",IF(AO17="E","0.8",""))))))))))</f>
        <v/>
      </c>
      <c r="BK17" s="26" t="str">
        <f>IF(ISBLANK('DATA ENTRY'!Y17),"",IF(AP17="A+","4",IF(AP17="A","3.6",IF(AP17="B+","3.2",IF(AP17="B","2.8",IF(AP17="C+","2.4",IF(AP17="C","2",IF(AP17="D+","1.6",IF(AP17="D","1.2",IF(AP17="E","0.8",""))))))))))</f>
        <v/>
      </c>
      <c r="BL17" s="26" t="str">
        <f>IF(ISBLANK('DATA ENTRY'!Z17),"",IF(AQ17="A+","4",IF(AQ17="A","3.6",IF(AQ17="B+","3.2",IF(AQ17="B","2.8",IF(AQ17="C+","2.4",IF(AQ17="C","2",IF(AQ17="D+","1.6",IF(AQ17="D","1.2",IF(AQ17="E","0.8",""))))))))))</f>
        <v/>
      </c>
    </row>
    <row r="18" spans="1:64" x14ac:dyDescent="0.25">
      <c r="A18" s="26">
        <f>IF(ISBLANK('DATA ENTRY'!A18),"",'DATA ENTRY'!A18)</f>
        <v>14911523</v>
      </c>
      <c r="B18" s="26">
        <f>IF(ISBLANK('DATA ENTRY'!G18),"",'DATA ENTRY'!G18)</f>
        <v>28</v>
      </c>
      <c r="C18" s="26">
        <f>IF(ISBLANK('DATA ENTRY'!H18),"",'DATA ENTRY'!H18)</f>
        <v>23</v>
      </c>
      <c r="D18" s="26">
        <f t="shared" si="1"/>
        <v>51</v>
      </c>
      <c r="E18" s="26">
        <f>IF(ISBLANK('DATA ENTRY'!J18),"",'DATA ENTRY'!J18)</f>
        <v>27</v>
      </c>
      <c r="F18" s="26">
        <f>IF(ISBLANK('DATA ENTRY'!K18),"",'DATA ENTRY'!K18)</f>
        <v>23</v>
      </c>
      <c r="G18" s="26">
        <f t="shared" si="2"/>
        <v>50</v>
      </c>
      <c r="H18" s="26">
        <f>IF(ISBLANK('DATA ENTRY'!M18),"",'DATA ENTRY'!M18)</f>
        <v>28</v>
      </c>
      <c r="I18" s="26">
        <f>IF(ISBLANK('DATA ENTRY'!M18),"",'DATA ENTRY'!N18)</f>
        <v>22</v>
      </c>
      <c r="J18" s="26">
        <f t="shared" si="20"/>
        <v>50</v>
      </c>
      <c r="K18" s="26">
        <f>IF(ISBLANK('DATA ENTRY'!P18),"",'DATA ENTRY'!P18)</f>
        <v>28</v>
      </c>
      <c r="L18" s="26">
        <f>IF(ISBLANK('DATA ENTRY'!Q18),"",'DATA ENTRY'!Q18)</f>
        <v>22</v>
      </c>
      <c r="M18" s="26">
        <f t="shared" si="3"/>
        <v>50</v>
      </c>
      <c r="N18" s="26">
        <f>IF(ISBLANK('DATA ENTRY'!S18),"",'DATA ENTRY'!S18)</f>
        <v>28</v>
      </c>
      <c r="O18" s="26">
        <f>IF(ISBLANK('DATA ENTRY'!T18),"",'DATA ENTRY'!T18)</f>
        <v>22</v>
      </c>
      <c r="P18" s="26">
        <f t="shared" si="4"/>
        <v>50</v>
      </c>
      <c r="Q18" s="26">
        <f>IF(ISBLANK('DATA ENTRY'!V18),"",'DATA ENTRY'!V18)</f>
        <v>0</v>
      </c>
      <c r="R18" s="26">
        <f>IF(ISBLANK('DATA ENTRY'!W18),"",'DATA ENTRY'!W18)</f>
        <v>0</v>
      </c>
      <c r="S18" s="26">
        <f t="shared" si="5"/>
        <v>0</v>
      </c>
      <c r="T18" s="26">
        <f>IF(ISBLANK('DATA ENTRY'!Y18),"",'DATA ENTRY'!Y18)</f>
        <v>50</v>
      </c>
      <c r="U18" s="26">
        <f>IF(ISBLANK('DATA ENTRY'!Z18),"",'DATA ENTRY'!Z18)</f>
        <v>20</v>
      </c>
      <c r="V18" s="26">
        <f t="shared" si="6"/>
        <v>70</v>
      </c>
      <c r="W18" s="26" t="str">
        <f>IF(ISBLANK('DATA ENTRY'!$F18),"",IF(LEDGER!B18="AB","AB",IF(LEDGER!B18&gt;=0.9*'MARK LOOKUP'!B18,"A+",IF(LEDGER!B18&gt;=0.8*'MARK LOOKUP'!B18,"A",IF(LEDGER!B18&gt;=0.7*'MARK LOOKUP'!B18,"B+",IF(LEDGER!B18&gt;=0.6*'MARK LOOKUP'!B18,"B",IF(LEDGER!B18&gt;=0.5*'MARK LOOKUP'!B18,"C+",IF(LEDGER!B18&gt;=0.4*'MARK LOOKUP'!B18,"C+",IF(LEDGER!B18&gt;=0.35*'MARK LOOKUP'!B18,"D","NG")))))))))</f>
        <v>D</v>
      </c>
      <c r="X18" s="26" t="str">
        <f>IF(ISBLANK('DATA ENTRY'!$G18),"",IF(LEDGER!C18="AB","AB",IF(LEDGER!C18&gt;=0.9*'MARK LOOKUP'!C18,"A+",IF(LEDGER!C18&gt;=0.8*'MARK LOOKUP'!C18,"A",IF(LEDGER!C18&gt;=0.7*'MARK LOOKUP'!C18,"B+",IF(LEDGER!C18&gt;=0.6*'MARK LOOKUP'!C18,"B",IF(LEDGER!C18&gt;=0.5*'MARK LOOKUP'!C18,"C+",IF(LEDGER!C18&gt;=0.4*'MARK LOOKUP'!C18,"C+",IF(LEDGER!C18&gt;=0.35*'MARK LOOKUP'!C18,"D","N.G.")))))))))</f>
        <v>A+</v>
      </c>
      <c r="Y18" s="26" t="str">
        <f>IF(ISNUMBER(D18),IF(D18&gt;=0.9*'MARK LOOKUP'!D18,"A+",IF(D18&gt;=0.8*'MARK LOOKUP'!D18,"A",IF(D18&gt;=0.7*'MARK LOOKUP'!D18,"B+",IF(D18&gt;=0.6*'MARK LOOKUP'!D18,"B",IF(D18&gt;=0.5*'MARK LOOKUP'!D18,"C+",IF(D18&gt;=0.4*'MARK LOOKUP'!D18,"C",IF(D18&gt;=0.35*'MARK LOOKUP'!D18,"D","N.G."))))))))</f>
        <v>C+</v>
      </c>
      <c r="Z18" s="26" t="str">
        <f>IF(ISBLANK('DATA ENTRY'!J18),"",IF(LEDGER!E18="AB","AB",IF(LEDGER!E18&gt;=0.9*'MARK LOOKUP'!E18,"A+",IF(LEDGER!E18&gt;=0.8*'MARK LOOKUP'!E18,"A",IF(LEDGER!E18&gt;=0.7*'MARK LOOKUP'!E18,"B+",IF(LEDGER!E18&gt;=0.6*'MARK LOOKUP'!E18,"B",IF(LEDGER!E18&gt;=0.5*'MARK LOOKUP'!E18,"C+",IF(LEDGER!E18&gt;=0.4*'MARK LOOKUP'!E18,"C",IF(LEDGER!E18&gt;=0.35*'MARK LOOKUP'!E18,"D","NG")))))))))</f>
        <v>D</v>
      </c>
      <c r="AA18" s="26" t="str">
        <f>IF(ISBLANK('DATA ENTRY'!K18),"",IF(LEDGER!F18="AB","AB",IF(LEDGER!F18&gt;=0.9*'MARK LOOKUP'!F18,"A+",IF(LEDGER!F18&gt;=0.8*'MARK LOOKUP'!F18,"A",IF(LEDGER!F18&gt;=0.7*'MARK LOOKUP'!F18,"B+",IF(LEDGER!F18&gt;=0.6*'MARK LOOKUP'!F18,"B",IF(LEDGER!F18&gt;=0.5*'MARK LOOKUP'!F18,"C+",IF(LEDGER!F18&gt;=0.4*'MARK LOOKUP'!F18,"C",IF(LEDGER!F18&gt;=0.35*'MARK LOOKUP'!F18,"D","NG")))))))))</f>
        <v>A+</v>
      </c>
      <c r="AB18" s="26" t="str">
        <f>IF(ISNUMBER(G18),IF(D18&gt;=0.9*'MARK LOOKUP'!G18,"A+",IF(G18&gt;=0.8*'MARK LOOKUP'!G18,"A",IF(G18&gt;=0.7*'MARK LOOKUP'!G18,"B+",IF(G18&gt;=0.6*'MARK LOOKUP'!G18,"B",IF(G18&gt;=0.5*'MARK LOOKUP'!G18,"C+",IF(G18&gt;=0.4*'MARK LOOKUP'!G18,"C",IF(G18&gt;=0.35*'MARK LOOKUP'!G18,"D","NG"))))))))</f>
        <v>C+</v>
      </c>
      <c r="AC18" s="26" t="str">
        <f>IF(ISBLANK('DATA ENTRY'!M18),"",IF(LEDGER!H18="AB","AB",IF(LEDGER!H18&gt;=0.9*'MARK LOOKUP'!H18,"A+",IF(LEDGER!H18&gt;=0.8*'MARK LOOKUP'!H18,"A",IF(LEDGER!H18&gt;=0.7*'MARK LOOKUP'!H18,"B+",IF(LEDGER!H18&gt;=0.6*'MARK LOOKUP'!H18,"B",IF(LEDGER!H18&gt;=0.5*'MARK LOOKUP'!H18,"C+",IF(LEDGER!H18&gt;=0.4*'MARK LOOKUP'!H18,"C",IF(LEDGER!H18&gt;=0.35*'MARK LOOKUP'!H18,"D","NG")))))))))</f>
        <v>D</v>
      </c>
      <c r="AD18" s="26" t="str">
        <f>IF(ISBLANK('DATA ENTRY'!N18),"",IF(LEDGER!I18="AB","AB",IF(LEDGER!I18&gt;=0.9*'MARK LOOKUP'!I18,"A+",IF(LEDGER!I18&gt;=0.8*'MARK LOOKUP'!I18,"A",IF(LEDGER!I18&gt;=0.7*'MARK LOOKUP'!I18,"B+",IF(LEDGER!I18&gt;=0.6*'MARK LOOKUP'!I18,"B",IF(LEDGER!I18&gt;=0.5*'MARK LOOKUP'!I18,"C+",IF(LEDGER!I18&gt;=0.4*'MARK LOOKUP'!I18,"C",IF(LEDGER!I18&gt;=0.35*'MARK LOOKUP'!I18,"D","NG")))))))))</f>
        <v>A</v>
      </c>
      <c r="AE18" s="26" t="str">
        <f>IF(ISNUMBER(J18),IF(J18&gt;=0.9*'MARK LOOKUP'!J18,"A+",IF(J18&gt;=0.8*'MARK LOOKUP'!J18,"A",IF(J18&gt;=0.7*'MARK LOOKUP'!J18,"B+",IF(J18&gt;=0.6*'MARK LOOKUP'!J18,"B",IF(J18&gt;=0.5*'MARK LOOKUP'!J18,"C+",IF(J18&gt;=0.4*'MARK LOOKUP'!J18,"C",IF(J18&gt;=0.35*'MARK LOOKUP'!J18,"D","NG"))))))),"")</f>
        <v>C+</v>
      </c>
      <c r="AF18" s="26" t="str">
        <f>IF(ISBLANK('DATA ENTRY'!P18),"",IF(LEDGER!K18="Ab","AB",IF(LEDGER!K18&gt;=0.9*'MARK LOOKUP'!K18,"A+",IF(LEDGER!K18&gt;=0.8*'MARK LOOKUP'!K18,"A",IF(LEDGER!K18&gt;=0.7*'MARK LOOKUP'!K18,"B+",IF(LEDGER!K18&gt;=0.6*'MARK LOOKUP'!K18,"B",IF(LEDGER!K18&gt;=0.5*'MARK LOOKUP'!K18,"C+",IF(LEDGER!K18&gt;=0.4*'MARK LOOKUP'!K18,"C",IF(LEDGER!K18&gt;=0.35*'MARK LOOKUP'!K18,"D","NG")))))))))</f>
        <v>D</v>
      </c>
      <c r="AG18" s="26" t="str">
        <f>IF(ISBLANK('DATA ENTRY'!Q18),"",IF(LEDGER!L18="Ab","AB",IF(LEDGER!L18&gt;=0.9*'MARK LOOKUP'!L18,"A+",IF(LEDGER!L18&gt;=0.8*'MARK LOOKUP'!L18,"A",IF(LEDGER!L18&gt;=0.7*'MARK LOOKUP'!L18,"B+",IF(LEDGER!L18&gt;=0.6*'MARK LOOKUP'!L18,"B",IF(LEDGER!L18&gt;=0.5*'MARK LOOKUP'!L18,"C+",IF(LEDGER!L18&gt;=0.4*'MARK LOOKUP'!L18,"C",IF(LEDGER!L18&gt;=0.35*'MARK LOOKUP'!L18,"D","NG")))))))))</f>
        <v>A</v>
      </c>
      <c r="AH18" s="26" t="str">
        <f>IF(ISNUMBER(M18),IF(M18&gt;=0.9*'MARK LOOKUP'!M18,"A+",IF(M18&gt;=0.8*'MARK LOOKUP'!M18,"A",IF(M18&gt;=0.7*'MARK LOOKUP'!M18,"B+",IF(M18&gt;=0.6*'MARK LOOKUP'!M18,"B",IF(M18&gt;=0.5*'MARK LOOKUP'!M18,"C+",IF(M18&gt;=0.4*'MARK LOOKUP'!M18,"C",IF(M18&gt;=0.35*'MARK LOOKUP'!M18,"D","NG"))))))),"")</f>
        <v>C+</v>
      </c>
      <c r="AI18" s="26" t="str">
        <f>IF(ISBLANK('DATA ENTRY'!S18),"",IF(N18="Ab","AB",IF(N18&gt;=0.9*'MARK LOOKUP'!N18,"A+",IF(N18&gt;=0.8*'MARK LOOKUP'!N18,"A",IF(N18&gt;=0.7*'MARK LOOKUP'!N18,"B+",IF(N18&gt;=0.6*'MARK LOOKUP'!N18,"B",IF(N18&gt;=0.5*'MARK LOOKUP'!N18,"C+",IF(N18&gt;=0.4*'MARK LOOKUP'!N18,"C",IF(N18&gt;=0.35*'MARK LOOKUP'!N18,"D","NG")))))))))</f>
        <v>D</v>
      </c>
      <c r="AJ18" s="26" t="str">
        <f>IF(ISBLANK('DATA ENTRY'!T18),"",IF(O18="Ab","AB",IF(O18&gt;=0.9*'MARK LOOKUP'!O18,"A+",IF(O18&gt;=0.8*'MARK LOOKUP'!O18,"A",IF(O18&gt;=0.7*'MARK LOOKUP'!O18,"B+",IF(O18&gt;=0.6*'MARK LOOKUP'!O18,"B",IF(O18&gt;=0.5*'MARK LOOKUP'!O18,"C+",IF(O18&gt;=0.4*'MARK LOOKUP'!O18,"C",IF(O18&gt;=0.35*'MARK LOOKUP'!O18,"D","NG")))))))))</f>
        <v>A</v>
      </c>
      <c r="AK18" s="26" t="str">
        <f>IF(ISNUMBER(P18),IF(P18&gt;=0.9*'MARK LOOKUP'!P18,"A+",IF(P18&gt;=0.8*'MARK LOOKUP'!P18,"A",IF(P18&gt;=0.7*'MARK LOOKUP'!P18,"B+",IF(P18&gt;=0.6*'MARK LOOKUP'!P18,"B",IF(P18&gt;=0.5*'MARK LOOKUP'!P18,"C+",IF(P18&gt;=0.4*'MARK LOOKUP'!P18,"C",IF(P18&gt;=0.35*'MARK LOOKUP'!P18,"D","NG"))))))),"")</f>
        <v>C+</v>
      </c>
      <c r="AL18" s="26" t="e">
        <f>IF(ISBLANK('DATA ENTRY'!V18),"",IF(Q18="Ab","AB",IF(Q18&gt;=0.9*'MARK LOOKUP'!Q18,"A+",IF(Q18&gt;=0.8*'MARK LOOKUP'!Q18,"A",IF(Q18&gt;=0.7*'MARK LOOKUP'!Q18,"B+",IF(Q18&gt;=0.6*'MARK LOOKUP'!Q18,"B",IF(Q18&gt;=0.5*'MARK LOOKUP'!Q18,"C+",IF(Q18&gt;=0.4*'MARK LOOKUP'!Q18,"C",IF(Q18&gt;=0.35*'MARK LOOKUP'!Q18,"D","NG")))))))))</f>
        <v>#N/A</v>
      </c>
      <c r="AM18" s="26" t="e">
        <f>IF(ISBLANK('DATA ENTRY'!W18),"",IF(R18="Ab","AB",IF(R18&gt;=0.9*'MARK LOOKUP'!R18,"A+",IF(R18&gt;=0.8*'MARK LOOKUP'!R18,"A",IF(R18&gt;=0.7*'MARK LOOKUP'!R18,"B+",IF(R18&gt;=0.6*'MARK LOOKUP'!R18,"B",IF(R18&gt;=0.5*'MARK LOOKUP'!R18,"C+",IF(R18&gt;=0.4*'MARK LOOKUP'!R18,"C",IF(R18&gt;=0.35*'MARK LOOKUP'!R18,"D","NG")))))))))</f>
        <v>#N/A</v>
      </c>
      <c r="AN18" s="26" t="e">
        <f>IF(ISNUMBER(S18),IF(S18&gt;=0.9*'MARK LOOKUP'!S18,"A+",IF(S18&gt;=0.8*'MARK LOOKUP'!S18,"A",IF(S18&gt;=0.7*'MARK LOOKUP'!S18,"B+",IF(S18&gt;=0.6*'MARK LOOKUP'!S18,"B",IF(S18&gt;=0.5*'MARK LOOKUP'!S18,"C+",IF(S18&gt;=0.4*'MARK LOOKUP'!S18,"C",IF(S18&gt;=0.35*'MARK LOOKUP'!S18,"D","NG"))))))),"")</f>
        <v>#N/A</v>
      </c>
      <c r="AO18" s="26" t="str">
        <f>IF(ISBLANK('DATA ENTRY'!Y18),"",IF(T18="AB","AB",IF(T18&gt;=0.9*'MARK LOOKUP'!T18,"A+",IF(T18&gt;=0.8*'MARK LOOKUP'!T18,"A",IF(T18&gt;=0.7*'MARK LOOKUP'!T18,"B+",IF(T18&gt;=0.6*'MARK LOOKUP'!T18,"B",IF(T18&gt;=0.5*'MARK LOOKUP'!T18,"C+",IF(T18&gt;=0.4*'MARK LOOKUP'!T18,"C",IF(T18&gt;=0.35*'MARK LOOKUP'!T18,"D","NG")))))))))</f>
        <v>B</v>
      </c>
      <c r="AP18" s="26" t="str">
        <f>IF(ISBLANK('DATA ENTRY'!Z18),"",IF(U18="AB","AB",IF(U18&gt;=0.9*'MARK LOOKUP'!U18,"A+",IF(U18&gt;=0.8*'MARK LOOKUP'!U18,"A",IF(U18&gt;=0.7*'MARK LOOKUP'!U18,"B+",IF(U18&gt;=0.6*'MARK LOOKUP'!U18,"B",IF(U18&gt;=0.5*'MARK LOOKUP'!U18,"C+",IF(U18&gt;=0.4*'MARK LOOKUP'!U18,"C",IF(U18&gt;=0.35*'MARK LOOKUP'!U18,"D","NG")))))))))</f>
        <v>A</v>
      </c>
      <c r="AQ18" s="26" t="str">
        <f>IF(ISNUMBER(V18),IF(V18&gt;=0.9*'MARK LOOKUP'!V18,"A+",IF(V18&gt;=0.8*'MARK LOOKUP'!V18,"A",IF(V18&gt;=0.7*'MARK LOOKUP'!V18,"B+",IF(V18&gt;=0.6*'MARK LOOKUP'!S18,"B",IF(V18&gt;=0.5*'MARK LOOKUP'!V18,"C+",IF(V18&gt;=0.4*'MARK LOOKUP'!V18,"C",IF(V18&gt;=0.35*'MARK LOOKUP'!V18,"D","NG"))))))),"")</f>
        <v>B+</v>
      </c>
      <c r="AR18" s="26" t="str">
        <f t="shared" si="7"/>
        <v>1.2</v>
      </c>
      <c r="AS18" s="26" t="str">
        <f t="shared" si="8"/>
        <v>4</v>
      </c>
      <c r="AT18" s="26" t="str">
        <f t="shared" si="9"/>
        <v>2.4</v>
      </c>
      <c r="AU18" s="26" t="str">
        <f t="shared" si="10"/>
        <v>1.2</v>
      </c>
      <c r="AV18" s="26" t="str">
        <f t="shared" si="11"/>
        <v>4</v>
      </c>
      <c r="AW18" s="26" t="str">
        <f t="shared" si="12"/>
        <v>2.4</v>
      </c>
      <c r="AX18" s="26" t="str">
        <f t="shared" si="13"/>
        <v>1.2</v>
      </c>
      <c r="AY18" s="26" t="str">
        <f t="shared" si="14"/>
        <v>3.6</v>
      </c>
      <c r="AZ18" s="26" t="str">
        <f t="shared" si="15"/>
        <v>2.4</v>
      </c>
      <c r="BA18" s="26" t="str">
        <f t="shared" si="16"/>
        <v>1.2</v>
      </c>
      <c r="BB18" s="26" t="str">
        <f t="shared" si="17"/>
        <v>3.6</v>
      </c>
      <c r="BC18" s="26" t="str">
        <f t="shared" si="18"/>
        <v>2.4</v>
      </c>
      <c r="BD18" s="26" t="str">
        <f t="shared" si="19"/>
        <v>1.2</v>
      </c>
      <c r="BE18" s="26" t="str">
        <f>IF(ISBLANK('DATA ENTRY'!S18),"",IF(AJ18="A+","4",IF(AJ18="A","3.6",IF(AJ18="B+","3.2",IF(AJ18="B","2.8",IF(AJ18="C+","2.4",IF(AJ18="C","2",IF(AJ18="D+","1.6",IF(AJ18="D","1.2",IF(AJ18="E","0.8",""))))))))))</f>
        <v>3.6</v>
      </c>
      <c r="BF18" s="26" t="str">
        <f>IF(ISBLANK('DATA ENTRY'!T18),"",IF(AK18="A+","4",IF(AK18="A","3.6",IF(AK18="B+","3.2",IF(AK18="B","2.8",IF(AK18="C+","2.4",IF(AK18="C","2",IF(AK18="D+","1.6",IF(AK18="D","1.2",IF(AK18="E","0.8",""))))))))))</f>
        <v>2.4</v>
      </c>
      <c r="BG18" s="26" t="str">
        <f>IF(ISBLANK('DATA ENTRY'!U18),"",IF(AL18="A+","4",IF(AL18="A","3.6",IF(AL18="B+","3.2",IF(AL18="B","2.8",IF(AL18="C+","2.4",IF(AL18="C","2",IF(AL18="D+","1.6",IF(AL18="D","1.2",IF(AL18="E","0.8",""))))))))))</f>
        <v/>
      </c>
      <c r="BH18" s="26" t="e">
        <f>IF(ISBLANK('DATA ENTRY'!V18),"",IF(AM18="A+","4",IF(AM18="A","3.6",IF(AM18="B+","3.2",IF(AM18="B","2.8",IF(AM18="C+","2.4",IF(AM18="C","2",IF(AM18="D+","1.6",IF(AM18="D","1.2",IF(AM18="E","0.8",""))))))))))</f>
        <v>#N/A</v>
      </c>
      <c r="BI18" s="26" t="e">
        <f>IF(ISBLANK('DATA ENTRY'!W18),"",IF(AN18="A+","4",IF(AN18="A","3.6",IF(AN18="B+","3.2",IF(AN18="B","2.8",IF(AN18="C+","2.4",IF(AN18="C","2",IF(AN18="D+","1.6",IF(AN18="D","1.2",IF(AN18="E","0.8",""))))))))))</f>
        <v>#N/A</v>
      </c>
      <c r="BJ18" s="26" t="str">
        <f>IF(ISBLANK('DATA ENTRY'!X18),"",IF(AO18="A+","4",IF(AO18="A","3.6",IF(AO18="B+","3.2",IF(AO18="B","2.8",IF(AO18="C+","2.4",IF(AO18="C","2",IF(AO18="D+","1.6",IF(AO18="D","1.2",IF(AO18="E","0.8",""))))))))))</f>
        <v>2.8</v>
      </c>
      <c r="BK18" s="26" t="str">
        <f>IF(ISBLANK('DATA ENTRY'!Y18),"",IF(AP18="A+","4",IF(AP18="A","3.6",IF(AP18="B+","3.2",IF(AP18="B","2.8",IF(AP18="C+","2.4",IF(AP18="C","2",IF(AP18="D+","1.6",IF(AP18="D","1.2",IF(AP18="E","0.8",""))))))))))</f>
        <v>3.6</v>
      </c>
      <c r="BL18" s="26" t="str">
        <f>IF(ISBLANK('DATA ENTRY'!Z18),"",IF(AQ18="A+","4",IF(AQ18="A","3.6",IF(AQ18="B+","3.2",IF(AQ18="B","2.8",IF(AQ18="C+","2.4",IF(AQ18="C","2",IF(AQ18="D+","1.6",IF(AQ18="D","1.2",IF(AQ18="E","0.8",""))))))))))</f>
        <v>3.2</v>
      </c>
    </row>
    <row r="19" spans="1:64" x14ac:dyDescent="0.25">
      <c r="A19" s="26">
        <f>IF(ISBLANK('DATA ENTRY'!A19),"",'DATA ENTRY'!A19)</f>
        <v>14911524</v>
      </c>
      <c r="B19" s="26">
        <f>IF(ISBLANK('DATA ENTRY'!G19),"",'DATA ENTRY'!G19)</f>
        <v>0</v>
      </c>
      <c r="C19" s="26">
        <f>IF(ISBLANK('DATA ENTRY'!H19),"",'DATA ENTRY'!H19)</f>
        <v>0</v>
      </c>
      <c r="D19" s="26">
        <f t="shared" si="1"/>
        <v>0</v>
      </c>
      <c r="E19" s="26">
        <f>IF(ISBLANK('DATA ENTRY'!J19),"",'DATA ENTRY'!J19)</f>
        <v>0</v>
      </c>
      <c r="F19" s="26">
        <f>IF(ISBLANK('DATA ENTRY'!K19),"",'DATA ENTRY'!K19)</f>
        <v>0</v>
      </c>
      <c r="G19" s="26">
        <f t="shared" si="2"/>
        <v>0</v>
      </c>
      <c r="H19" s="26">
        <f>IF(ISBLANK('DATA ENTRY'!M19),"",'DATA ENTRY'!M19)</f>
        <v>0</v>
      </c>
      <c r="I19" s="26">
        <f>IF(ISBLANK('DATA ENTRY'!M19),"",'DATA ENTRY'!N19)</f>
        <v>0</v>
      </c>
      <c r="J19" s="26">
        <f t="shared" si="20"/>
        <v>0</v>
      </c>
      <c r="K19" s="26">
        <f>IF(ISBLANK('DATA ENTRY'!P19),"",'DATA ENTRY'!P19)</f>
        <v>0</v>
      </c>
      <c r="L19" s="26">
        <f>IF(ISBLANK('DATA ENTRY'!Q19),"",'DATA ENTRY'!Q19)</f>
        <v>0</v>
      </c>
      <c r="M19" s="26">
        <f t="shared" si="3"/>
        <v>0</v>
      </c>
      <c r="N19" s="26">
        <f>IF(ISBLANK('DATA ENTRY'!S19),"",'DATA ENTRY'!S19)</f>
        <v>0</v>
      </c>
      <c r="O19" s="26">
        <f>IF(ISBLANK('DATA ENTRY'!T19),"",'DATA ENTRY'!T19)</f>
        <v>0</v>
      </c>
      <c r="P19" s="26">
        <f t="shared" si="4"/>
        <v>0</v>
      </c>
      <c r="Q19" s="26">
        <f>IF(ISBLANK('DATA ENTRY'!V19),"",'DATA ENTRY'!V19)</f>
        <v>0</v>
      </c>
      <c r="R19" s="26">
        <f>IF(ISBLANK('DATA ENTRY'!W19),"",'DATA ENTRY'!W19)</f>
        <v>0</v>
      </c>
      <c r="S19" s="26">
        <f t="shared" si="5"/>
        <v>0</v>
      </c>
      <c r="T19" s="26" t="str">
        <f>IF(ISBLANK('DATA ENTRY'!Y19),"",'DATA ENTRY'!Y19)</f>
        <v/>
      </c>
      <c r="U19" s="26" t="str">
        <f>IF(ISBLANK('DATA ENTRY'!Z19),"",'DATA ENTRY'!Z19)</f>
        <v/>
      </c>
      <c r="V19" s="26" t="str">
        <f t="shared" si="6"/>
        <v/>
      </c>
      <c r="W19" s="26" t="str">
        <f>IF(ISBLANK('DATA ENTRY'!$F19),"",IF(LEDGER!B19="AB","AB",IF(LEDGER!B19&gt;=0.9*'MARK LOOKUP'!B19,"A+",IF(LEDGER!B19&gt;=0.8*'MARK LOOKUP'!B19,"A",IF(LEDGER!B19&gt;=0.7*'MARK LOOKUP'!B19,"B+",IF(LEDGER!B19&gt;=0.6*'MARK LOOKUP'!B19,"B",IF(LEDGER!B19&gt;=0.5*'MARK LOOKUP'!B19,"C+",IF(LEDGER!B19&gt;=0.4*'MARK LOOKUP'!B19,"C+",IF(LEDGER!B19&gt;=0.35*'MARK LOOKUP'!B19,"D","NG")))))))))</f>
        <v>NG</v>
      </c>
      <c r="X19" s="26" t="str">
        <f>IF(ISBLANK('DATA ENTRY'!$G19),"",IF(LEDGER!C19="AB","AB",IF(LEDGER!C19&gt;=0.9*'MARK LOOKUP'!C19,"A+",IF(LEDGER!C19&gt;=0.8*'MARK LOOKUP'!C19,"A",IF(LEDGER!C19&gt;=0.7*'MARK LOOKUP'!C19,"B+",IF(LEDGER!C19&gt;=0.6*'MARK LOOKUP'!C19,"B",IF(LEDGER!C19&gt;=0.5*'MARK LOOKUP'!C19,"C+",IF(LEDGER!C19&gt;=0.4*'MARK LOOKUP'!C19,"C+",IF(LEDGER!C19&gt;=0.35*'MARK LOOKUP'!C19,"D","N.G.")))))))))</f>
        <v>N.G.</v>
      </c>
      <c r="Y19" s="26" t="str">
        <f>IF(ISNUMBER(D19),IF(D19&gt;=0.9*'MARK LOOKUP'!D19,"A+",IF(D19&gt;=0.8*'MARK LOOKUP'!D19,"A",IF(D19&gt;=0.7*'MARK LOOKUP'!D19,"B+",IF(D19&gt;=0.6*'MARK LOOKUP'!D19,"B",IF(D19&gt;=0.5*'MARK LOOKUP'!D19,"C+",IF(D19&gt;=0.4*'MARK LOOKUP'!D19,"C",IF(D19&gt;=0.35*'MARK LOOKUP'!D19,"D","N.G."))))))))</f>
        <v>N.G.</v>
      </c>
      <c r="Z19" s="26" t="str">
        <f>IF(ISBLANK('DATA ENTRY'!J19),"",IF(LEDGER!E19="AB","AB",IF(LEDGER!E19&gt;=0.9*'MARK LOOKUP'!E19,"A+",IF(LEDGER!E19&gt;=0.8*'MARK LOOKUP'!E19,"A",IF(LEDGER!E19&gt;=0.7*'MARK LOOKUP'!E19,"B+",IF(LEDGER!E19&gt;=0.6*'MARK LOOKUP'!E19,"B",IF(LEDGER!E19&gt;=0.5*'MARK LOOKUP'!E19,"C+",IF(LEDGER!E19&gt;=0.4*'MARK LOOKUP'!E19,"C",IF(LEDGER!E19&gt;=0.35*'MARK LOOKUP'!E19,"D","NG")))))))))</f>
        <v>NG</v>
      </c>
      <c r="AA19" s="26" t="str">
        <f>IF(ISBLANK('DATA ENTRY'!K19),"",IF(LEDGER!F19="AB","AB",IF(LEDGER!F19&gt;=0.9*'MARK LOOKUP'!F19,"A+",IF(LEDGER!F19&gt;=0.8*'MARK LOOKUP'!F19,"A",IF(LEDGER!F19&gt;=0.7*'MARK LOOKUP'!F19,"B+",IF(LEDGER!F19&gt;=0.6*'MARK LOOKUP'!F19,"B",IF(LEDGER!F19&gt;=0.5*'MARK LOOKUP'!F19,"C+",IF(LEDGER!F19&gt;=0.4*'MARK LOOKUP'!F19,"C",IF(LEDGER!F19&gt;=0.35*'MARK LOOKUP'!F19,"D","NG")))))))))</f>
        <v>NG</v>
      </c>
      <c r="AB19" s="26" t="str">
        <f>IF(ISNUMBER(G19),IF(D19&gt;=0.9*'MARK LOOKUP'!G19,"A+",IF(G19&gt;=0.8*'MARK LOOKUP'!G19,"A",IF(G19&gt;=0.7*'MARK LOOKUP'!G19,"B+",IF(G19&gt;=0.6*'MARK LOOKUP'!G19,"B",IF(G19&gt;=0.5*'MARK LOOKUP'!G19,"C+",IF(G19&gt;=0.4*'MARK LOOKUP'!G19,"C",IF(G19&gt;=0.35*'MARK LOOKUP'!G19,"D","NG"))))))))</f>
        <v>NG</v>
      </c>
      <c r="AC19" s="26" t="str">
        <f>IF(ISBLANK('DATA ENTRY'!M19),"",IF(LEDGER!H19="AB","AB",IF(LEDGER!H19&gt;=0.9*'MARK LOOKUP'!H19,"A+",IF(LEDGER!H19&gt;=0.8*'MARK LOOKUP'!H19,"A",IF(LEDGER!H19&gt;=0.7*'MARK LOOKUP'!H19,"B+",IF(LEDGER!H19&gt;=0.6*'MARK LOOKUP'!H19,"B",IF(LEDGER!H19&gt;=0.5*'MARK LOOKUP'!H19,"C+",IF(LEDGER!H19&gt;=0.4*'MARK LOOKUP'!H19,"C",IF(LEDGER!H19&gt;=0.35*'MARK LOOKUP'!H19,"D","NG")))))))))</f>
        <v>NG</v>
      </c>
      <c r="AD19" s="26" t="str">
        <f>IF(ISBLANK('DATA ENTRY'!N19),"",IF(LEDGER!I19="AB","AB",IF(LEDGER!I19&gt;=0.9*'MARK LOOKUP'!I19,"A+",IF(LEDGER!I19&gt;=0.8*'MARK LOOKUP'!I19,"A",IF(LEDGER!I19&gt;=0.7*'MARK LOOKUP'!I19,"B+",IF(LEDGER!I19&gt;=0.6*'MARK LOOKUP'!I19,"B",IF(LEDGER!I19&gt;=0.5*'MARK LOOKUP'!I19,"C+",IF(LEDGER!I19&gt;=0.4*'MARK LOOKUP'!I19,"C",IF(LEDGER!I19&gt;=0.35*'MARK LOOKUP'!I19,"D","NG")))))))))</f>
        <v/>
      </c>
      <c r="AE19" s="26" t="str">
        <f>IF(ISNUMBER(J19),IF(J19&gt;=0.9*'MARK LOOKUP'!J19,"A+",IF(J19&gt;=0.8*'MARK LOOKUP'!J19,"A",IF(J19&gt;=0.7*'MARK LOOKUP'!J19,"B+",IF(J19&gt;=0.6*'MARK LOOKUP'!J19,"B",IF(J19&gt;=0.5*'MARK LOOKUP'!J19,"C+",IF(J19&gt;=0.4*'MARK LOOKUP'!J19,"C",IF(J19&gt;=0.35*'MARK LOOKUP'!J19,"D","NG"))))))),"")</f>
        <v>NG</v>
      </c>
      <c r="AF19" s="26" t="e">
        <f>IF(ISBLANK('DATA ENTRY'!P19),"",IF(LEDGER!K19="Ab","AB",IF(LEDGER!K19&gt;=0.9*'MARK LOOKUP'!K19,"A+",IF(LEDGER!K19&gt;=0.8*'MARK LOOKUP'!K19,"A",IF(LEDGER!K19&gt;=0.7*'MARK LOOKUP'!K19,"B+",IF(LEDGER!K19&gt;=0.6*'MARK LOOKUP'!K19,"B",IF(LEDGER!K19&gt;=0.5*'MARK LOOKUP'!K19,"C+",IF(LEDGER!K19&gt;=0.4*'MARK LOOKUP'!K19,"C",IF(LEDGER!K19&gt;=0.35*'MARK LOOKUP'!K19,"D","NG")))))))))</f>
        <v>#N/A</v>
      </c>
      <c r="AG19" s="26" t="e">
        <f>IF(ISBLANK('DATA ENTRY'!Q19),"",IF(LEDGER!L19="Ab","AB",IF(LEDGER!L19&gt;=0.9*'MARK LOOKUP'!L19,"A+",IF(LEDGER!L19&gt;=0.8*'MARK LOOKUP'!L19,"A",IF(LEDGER!L19&gt;=0.7*'MARK LOOKUP'!L19,"B+",IF(LEDGER!L19&gt;=0.6*'MARK LOOKUP'!L19,"B",IF(LEDGER!L19&gt;=0.5*'MARK LOOKUP'!L19,"C+",IF(LEDGER!L19&gt;=0.4*'MARK LOOKUP'!L19,"C",IF(LEDGER!L19&gt;=0.35*'MARK LOOKUP'!L19,"D","NG")))))))))</f>
        <v>#N/A</v>
      </c>
      <c r="AH19" s="26" t="e">
        <f>IF(ISNUMBER(M19),IF(M19&gt;=0.9*'MARK LOOKUP'!M19,"A+",IF(M19&gt;=0.8*'MARK LOOKUP'!M19,"A",IF(M19&gt;=0.7*'MARK LOOKUP'!M19,"B+",IF(M19&gt;=0.6*'MARK LOOKUP'!M19,"B",IF(M19&gt;=0.5*'MARK LOOKUP'!M19,"C+",IF(M19&gt;=0.4*'MARK LOOKUP'!M19,"C",IF(M19&gt;=0.35*'MARK LOOKUP'!M19,"D","NG"))))))),"")</f>
        <v>#N/A</v>
      </c>
      <c r="AI19" s="26" t="e">
        <f>IF(ISBLANK('DATA ENTRY'!S19),"",IF(N19="Ab","AB",IF(N19&gt;=0.9*'MARK LOOKUP'!N19,"A+",IF(N19&gt;=0.8*'MARK LOOKUP'!N19,"A",IF(N19&gt;=0.7*'MARK LOOKUP'!N19,"B+",IF(N19&gt;=0.6*'MARK LOOKUP'!N19,"B",IF(N19&gt;=0.5*'MARK LOOKUP'!N19,"C+",IF(N19&gt;=0.4*'MARK LOOKUP'!N19,"C",IF(N19&gt;=0.35*'MARK LOOKUP'!N19,"D","NG")))))))))</f>
        <v>#N/A</v>
      </c>
      <c r="AJ19" s="26" t="e">
        <f>IF(ISBLANK('DATA ENTRY'!T19),"",IF(O19="Ab","AB",IF(O19&gt;=0.9*'MARK LOOKUP'!O19,"A+",IF(O19&gt;=0.8*'MARK LOOKUP'!O19,"A",IF(O19&gt;=0.7*'MARK LOOKUP'!O19,"B+",IF(O19&gt;=0.6*'MARK LOOKUP'!O19,"B",IF(O19&gt;=0.5*'MARK LOOKUP'!O19,"C+",IF(O19&gt;=0.4*'MARK LOOKUP'!O19,"C",IF(O19&gt;=0.35*'MARK LOOKUP'!O19,"D","NG")))))))))</f>
        <v>#N/A</v>
      </c>
      <c r="AK19" s="26" t="e">
        <f>IF(ISNUMBER(P19),IF(P19&gt;=0.9*'MARK LOOKUP'!P19,"A+",IF(P19&gt;=0.8*'MARK LOOKUP'!P19,"A",IF(P19&gt;=0.7*'MARK LOOKUP'!P19,"B+",IF(P19&gt;=0.6*'MARK LOOKUP'!P19,"B",IF(P19&gt;=0.5*'MARK LOOKUP'!P19,"C+",IF(P19&gt;=0.4*'MARK LOOKUP'!P19,"C",IF(P19&gt;=0.35*'MARK LOOKUP'!P19,"D","NG"))))))),"")</f>
        <v>#N/A</v>
      </c>
      <c r="AL19" s="26" t="e">
        <f>IF(ISBLANK('DATA ENTRY'!V19),"",IF(Q19="Ab","AB",IF(Q19&gt;=0.9*'MARK LOOKUP'!Q19,"A+",IF(Q19&gt;=0.8*'MARK LOOKUP'!Q19,"A",IF(Q19&gt;=0.7*'MARK LOOKUP'!Q19,"B+",IF(Q19&gt;=0.6*'MARK LOOKUP'!Q19,"B",IF(Q19&gt;=0.5*'MARK LOOKUP'!Q19,"C+",IF(Q19&gt;=0.4*'MARK LOOKUP'!Q19,"C",IF(Q19&gt;=0.35*'MARK LOOKUP'!Q19,"D","NG")))))))))</f>
        <v>#N/A</v>
      </c>
      <c r="AM19" s="26" t="e">
        <f>IF(ISBLANK('DATA ENTRY'!W19),"",IF(R19="Ab","AB",IF(R19&gt;=0.9*'MARK LOOKUP'!R19,"A+",IF(R19&gt;=0.8*'MARK LOOKUP'!R19,"A",IF(R19&gt;=0.7*'MARK LOOKUP'!R19,"B+",IF(R19&gt;=0.6*'MARK LOOKUP'!R19,"B",IF(R19&gt;=0.5*'MARK LOOKUP'!R19,"C+",IF(R19&gt;=0.4*'MARK LOOKUP'!R19,"C",IF(R19&gt;=0.35*'MARK LOOKUP'!R19,"D","NG")))))))))</f>
        <v>#N/A</v>
      </c>
      <c r="AN19" s="26" t="e">
        <f>IF(ISNUMBER(S19),IF(S19&gt;=0.9*'MARK LOOKUP'!S19,"A+",IF(S19&gt;=0.8*'MARK LOOKUP'!S19,"A",IF(S19&gt;=0.7*'MARK LOOKUP'!S19,"B+",IF(S19&gt;=0.6*'MARK LOOKUP'!S19,"B",IF(S19&gt;=0.5*'MARK LOOKUP'!S19,"C+",IF(S19&gt;=0.4*'MARK LOOKUP'!S19,"C",IF(S19&gt;=0.35*'MARK LOOKUP'!S19,"D","NG"))))))),"")</f>
        <v>#N/A</v>
      </c>
      <c r="AO19" s="26" t="str">
        <f>IF(ISBLANK('DATA ENTRY'!Y19),"",IF(T19="AB","AB",IF(T19&gt;=0.9*'MARK LOOKUP'!T19,"A+",IF(T19&gt;=0.8*'MARK LOOKUP'!T19,"A",IF(T19&gt;=0.7*'MARK LOOKUP'!T19,"B+",IF(T19&gt;=0.6*'MARK LOOKUP'!T19,"B",IF(T19&gt;=0.5*'MARK LOOKUP'!T19,"C+",IF(T19&gt;=0.4*'MARK LOOKUP'!T19,"C",IF(T19&gt;=0.35*'MARK LOOKUP'!T19,"D","NG")))))))))</f>
        <v/>
      </c>
      <c r="AP19" s="26" t="str">
        <f>IF(ISBLANK('DATA ENTRY'!Z19),"",IF(U19="AB","AB",IF(U19&gt;=0.9*'MARK LOOKUP'!U19,"A+",IF(U19&gt;=0.8*'MARK LOOKUP'!U19,"A",IF(U19&gt;=0.7*'MARK LOOKUP'!U19,"B+",IF(U19&gt;=0.6*'MARK LOOKUP'!U19,"B",IF(U19&gt;=0.5*'MARK LOOKUP'!U19,"C+",IF(U19&gt;=0.4*'MARK LOOKUP'!U19,"C",IF(U19&gt;=0.35*'MARK LOOKUP'!U19,"D","NG")))))))))</f>
        <v/>
      </c>
      <c r="AQ19" s="26" t="str">
        <f>IF(ISNUMBER(V19),IF(V19&gt;=0.9*'MARK LOOKUP'!V19,"A+",IF(V19&gt;=0.8*'MARK LOOKUP'!V19,"A",IF(V19&gt;=0.7*'MARK LOOKUP'!V19,"B+",IF(V19&gt;=0.6*'MARK LOOKUP'!S19,"B",IF(V19&gt;=0.5*'MARK LOOKUP'!V19,"C+",IF(V19&gt;=0.4*'MARK LOOKUP'!V19,"C",IF(V19&gt;=0.35*'MARK LOOKUP'!V19,"D","NG"))))))),"")</f>
        <v/>
      </c>
      <c r="AR19" s="26" t="str">
        <f t="shared" si="7"/>
        <v/>
      </c>
      <c r="AS19" s="26" t="str">
        <f t="shared" si="8"/>
        <v/>
      </c>
      <c r="AT19" s="26" t="str">
        <f t="shared" si="9"/>
        <v/>
      </c>
      <c r="AU19" s="26" t="str">
        <f t="shared" si="10"/>
        <v/>
      </c>
      <c r="AV19" s="26" t="str">
        <f t="shared" si="11"/>
        <v/>
      </c>
      <c r="AW19" s="26" t="str">
        <f t="shared" si="12"/>
        <v/>
      </c>
      <c r="AX19" s="26" t="str">
        <f t="shared" si="13"/>
        <v/>
      </c>
      <c r="AY19" s="26" t="str">
        <f t="shared" si="14"/>
        <v/>
      </c>
      <c r="AZ19" s="26" t="str">
        <f t="shared" si="15"/>
        <v/>
      </c>
      <c r="BA19" s="26" t="e">
        <f t="shared" si="16"/>
        <v>#N/A</v>
      </c>
      <c r="BB19" s="26" t="e">
        <f t="shared" si="17"/>
        <v>#N/A</v>
      </c>
      <c r="BC19" s="26" t="e">
        <f t="shared" si="18"/>
        <v>#N/A</v>
      </c>
      <c r="BD19" s="26" t="e">
        <f t="shared" si="19"/>
        <v>#N/A</v>
      </c>
      <c r="BE19" s="26" t="e">
        <f>IF(ISBLANK('DATA ENTRY'!S19),"",IF(AJ19="A+","4",IF(AJ19="A","3.6",IF(AJ19="B+","3.2",IF(AJ19="B","2.8",IF(AJ19="C+","2.4",IF(AJ19="C","2",IF(AJ19="D+","1.6",IF(AJ19="D","1.2",IF(AJ19="E","0.8",""))))))))))</f>
        <v>#N/A</v>
      </c>
      <c r="BF19" s="26" t="e">
        <f>IF(ISBLANK('DATA ENTRY'!T19),"",IF(AK19="A+","4",IF(AK19="A","3.6",IF(AK19="B+","3.2",IF(AK19="B","2.8",IF(AK19="C+","2.4",IF(AK19="C","2",IF(AK19="D+","1.6",IF(AK19="D","1.2",IF(AK19="E","0.8",""))))))))))</f>
        <v>#N/A</v>
      </c>
      <c r="BG19" s="26" t="str">
        <f>IF(ISBLANK('DATA ENTRY'!U19),"",IF(AL19="A+","4",IF(AL19="A","3.6",IF(AL19="B+","3.2",IF(AL19="B","2.8",IF(AL19="C+","2.4",IF(AL19="C","2",IF(AL19="D+","1.6",IF(AL19="D","1.2",IF(AL19="E","0.8",""))))))))))</f>
        <v/>
      </c>
      <c r="BH19" s="26" t="e">
        <f>IF(ISBLANK('DATA ENTRY'!V19),"",IF(AM19="A+","4",IF(AM19="A","3.6",IF(AM19="B+","3.2",IF(AM19="B","2.8",IF(AM19="C+","2.4",IF(AM19="C","2",IF(AM19="D+","1.6",IF(AM19="D","1.2",IF(AM19="E","0.8",""))))))))))</f>
        <v>#N/A</v>
      </c>
      <c r="BI19" s="26" t="e">
        <f>IF(ISBLANK('DATA ENTRY'!W19),"",IF(AN19="A+","4",IF(AN19="A","3.6",IF(AN19="B+","3.2",IF(AN19="B","2.8",IF(AN19="C+","2.4",IF(AN19="C","2",IF(AN19="D+","1.6",IF(AN19="D","1.2",IF(AN19="E","0.8",""))))))))))</f>
        <v>#N/A</v>
      </c>
      <c r="BJ19" s="26" t="str">
        <f>IF(ISBLANK('DATA ENTRY'!X19),"",IF(AO19="A+","4",IF(AO19="A","3.6",IF(AO19="B+","3.2",IF(AO19="B","2.8",IF(AO19="C+","2.4",IF(AO19="C","2",IF(AO19="D+","1.6",IF(AO19="D","1.2",IF(AO19="E","0.8",""))))))))))</f>
        <v/>
      </c>
      <c r="BK19" s="26" t="str">
        <f>IF(ISBLANK('DATA ENTRY'!Y19),"",IF(AP19="A+","4",IF(AP19="A","3.6",IF(AP19="B+","3.2",IF(AP19="B","2.8",IF(AP19="C+","2.4",IF(AP19="C","2",IF(AP19="D+","1.6",IF(AP19="D","1.2",IF(AP19="E","0.8",""))))))))))</f>
        <v/>
      </c>
      <c r="BL19" s="26" t="str">
        <f>IF(ISBLANK('DATA ENTRY'!Z19),"",IF(AQ19="A+","4",IF(AQ19="A","3.6",IF(AQ19="B+","3.2",IF(AQ19="B","2.8",IF(AQ19="C+","2.4",IF(AQ19="C","2",IF(AQ19="D+","1.6",IF(AQ19="D","1.2",IF(AQ19="E","0.8",""))))))))))</f>
        <v/>
      </c>
    </row>
    <row r="20" spans="1:64" x14ac:dyDescent="0.25">
      <c r="A20" s="26">
        <f>IF(ISBLANK('DATA ENTRY'!A20),"",'DATA ENTRY'!A20)</f>
        <v>14911525</v>
      </c>
      <c r="B20" s="26">
        <f>IF(ISBLANK('DATA ENTRY'!G20),"",'DATA ENTRY'!G20)</f>
        <v>27</v>
      </c>
      <c r="C20" s="26">
        <f>IF(ISBLANK('DATA ENTRY'!H20),"",'DATA ENTRY'!H20)</f>
        <v>20</v>
      </c>
      <c r="D20" s="26">
        <f t="shared" si="1"/>
        <v>47</v>
      </c>
      <c r="E20" s="26">
        <f>IF(ISBLANK('DATA ENTRY'!J20),"",'DATA ENTRY'!J20)</f>
        <v>28</v>
      </c>
      <c r="F20" s="26">
        <f>IF(ISBLANK('DATA ENTRY'!K20),"",'DATA ENTRY'!K20)</f>
        <v>21</v>
      </c>
      <c r="G20" s="26">
        <f t="shared" si="2"/>
        <v>49</v>
      </c>
      <c r="H20" s="26">
        <f>IF(ISBLANK('DATA ENTRY'!M20),"",'DATA ENTRY'!M20)</f>
        <v>28</v>
      </c>
      <c r="I20" s="26">
        <f>IF(ISBLANK('DATA ENTRY'!M20),"",'DATA ENTRY'!N20)</f>
        <v>21</v>
      </c>
      <c r="J20" s="26">
        <f t="shared" si="20"/>
        <v>49</v>
      </c>
      <c r="K20" s="26">
        <f>IF(ISBLANK('DATA ENTRY'!P20),"",'DATA ENTRY'!P20)</f>
        <v>28</v>
      </c>
      <c r="L20" s="26">
        <f>IF(ISBLANK('DATA ENTRY'!Q20),"",'DATA ENTRY'!Q20)</f>
        <v>21</v>
      </c>
      <c r="M20" s="26">
        <f t="shared" si="3"/>
        <v>49</v>
      </c>
      <c r="N20" s="26">
        <f>IF(ISBLANK('DATA ENTRY'!S20),"",'DATA ENTRY'!S20)</f>
        <v>28</v>
      </c>
      <c r="O20" s="26">
        <f>IF(ISBLANK('DATA ENTRY'!T20),"",'DATA ENTRY'!T20)</f>
        <v>21</v>
      </c>
      <c r="P20" s="26">
        <f t="shared" si="4"/>
        <v>49</v>
      </c>
      <c r="Q20" s="26">
        <f>IF(ISBLANK('DATA ENTRY'!V20),"",'DATA ENTRY'!V20)</f>
        <v>28</v>
      </c>
      <c r="R20" s="26">
        <f>IF(ISBLANK('DATA ENTRY'!W20),"",'DATA ENTRY'!W20)</f>
        <v>22</v>
      </c>
      <c r="S20" s="26">
        <f t="shared" si="5"/>
        <v>50</v>
      </c>
      <c r="T20" s="26" t="str">
        <f>IF(ISBLANK('DATA ENTRY'!Y20),"",'DATA ENTRY'!Y20)</f>
        <v/>
      </c>
      <c r="U20" s="26" t="str">
        <f>IF(ISBLANK('DATA ENTRY'!Z20),"",'DATA ENTRY'!Z20)</f>
        <v/>
      </c>
      <c r="V20" s="26" t="str">
        <f t="shared" si="6"/>
        <v/>
      </c>
      <c r="W20" s="26" t="str">
        <f>IF(ISBLANK('DATA ENTRY'!$F20),"",IF(LEDGER!B20="AB","AB",IF(LEDGER!B20&gt;=0.9*'MARK LOOKUP'!B20,"A+",IF(LEDGER!B20&gt;=0.8*'MARK LOOKUP'!B20,"A",IF(LEDGER!B20&gt;=0.7*'MARK LOOKUP'!B20,"B+",IF(LEDGER!B20&gt;=0.6*'MARK LOOKUP'!B20,"B",IF(LEDGER!B20&gt;=0.5*'MARK LOOKUP'!B20,"C+",IF(LEDGER!B20&gt;=0.4*'MARK LOOKUP'!B20,"C+",IF(LEDGER!B20&gt;=0.35*'MARK LOOKUP'!B20,"D","NG")))))))))</f>
        <v>D</v>
      </c>
      <c r="X20" s="26" t="str">
        <f>IF(ISBLANK('DATA ENTRY'!$G20),"",IF(LEDGER!C20="AB","AB",IF(LEDGER!C20&gt;=0.9*'MARK LOOKUP'!C20,"A+",IF(LEDGER!C20&gt;=0.8*'MARK LOOKUP'!C20,"A",IF(LEDGER!C20&gt;=0.7*'MARK LOOKUP'!C20,"B+",IF(LEDGER!C20&gt;=0.6*'MARK LOOKUP'!C20,"B",IF(LEDGER!C20&gt;=0.5*'MARK LOOKUP'!C20,"C+",IF(LEDGER!C20&gt;=0.4*'MARK LOOKUP'!C20,"C+",IF(LEDGER!C20&gt;=0.35*'MARK LOOKUP'!C20,"D","N.G.")))))))))</f>
        <v>A</v>
      </c>
      <c r="Y20" s="26" t="str">
        <f>IF(ISNUMBER(D20),IF(D20&gt;=0.9*'MARK LOOKUP'!D20,"A+",IF(D20&gt;=0.8*'MARK LOOKUP'!D20,"A",IF(D20&gt;=0.7*'MARK LOOKUP'!D20,"B+",IF(D20&gt;=0.6*'MARK LOOKUP'!D20,"B",IF(D20&gt;=0.5*'MARK LOOKUP'!D20,"C+",IF(D20&gt;=0.4*'MARK LOOKUP'!D20,"C",IF(D20&gt;=0.35*'MARK LOOKUP'!D20,"D","N.G."))))))))</f>
        <v>C</v>
      </c>
      <c r="Z20" s="26" t="str">
        <f>IF(ISBLANK('DATA ENTRY'!J20),"",IF(LEDGER!E20="AB","AB",IF(LEDGER!E20&gt;=0.9*'MARK LOOKUP'!E20,"A+",IF(LEDGER!E20&gt;=0.8*'MARK LOOKUP'!E20,"A",IF(LEDGER!E20&gt;=0.7*'MARK LOOKUP'!E20,"B+",IF(LEDGER!E20&gt;=0.6*'MARK LOOKUP'!E20,"B",IF(LEDGER!E20&gt;=0.5*'MARK LOOKUP'!E20,"C+",IF(LEDGER!E20&gt;=0.4*'MARK LOOKUP'!E20,"C",IF(LEDGER!E20&gt;=0.35*'MARK LOOKUP'!E20,"D","NG")))))))))</f>
        <v>D</v>
      </c>
      <c r="AA20" s="26" t="str">
        <f>IF(ISBLANK('DATA ENTRY'!K20),"",IF(LEDGER!F20="AB","AB",IF(LEDGER!F20&gt;=0.9*'MARK LOOKUP'!F20,"A+",IF(LEDGER!F20&gt;=0.8*'MARK LOOKUP'!F20,"A",IF(LEDGER!F20&gt;=0.7*'MARK LOOKUP'!F20,"B+",IF(LEDGER!F20&gt;=0.6*'MARK LOOKUP'!F20,"B",IF(LEDGER!F20&gt;=0.5*'MARK LOOKUP'!F20,"C+",IF(LEDGER!F20&gt;=0.4*'MARK LOOKUP'!F20,"C",IF(LEDGER!F20&gt;=0.35*'MARK LOOKUP'!F20,"D","NG")))))))))</f>
        <v>A</v>
      </c>
      <c r="AB20" s="26" t="str">
        <f>IF(ISNUMBER(G20),IF(D20&gt;=0.9*'MARK LOOKUP'!G20,"A+",IF(G20&gt;=0.8*'MARK LOOKUP'!G20,"A",IF(G20&gt;=0.7*'MARK LOOKUP'!G20,"B+",IF(G20&gt;=0.6*'MARK LOOKUP'!G20,"B",IF(G20&gt;=0.5*'MARK LOOKUP'!G20,"C+",IF(G20&gt;=0.4*'MARK LOOKUP'!G20,"C",IF(G20&gt;=0.35*'MARK LOOKUP'!G20,"D","NG"))))))))</f>
        <v>C</v>
      </c>
      <c r="AC20" s="26" t="str">
        <f>IF(ISBLANK('DATA ENTRY'!M20),"",IF(LEDGER!H20="AB","AB",IF(LEDGER!H20&gt;=0.9*'MARK LOOKUP'!H20,"A+",IF(LEDGER!H20&gt;=0.8*'MARK LOOKUP'!H20,"A",IF(LEDGER!H20&gt;=0.7*'MARK LOOKUP'!H20,"B+",IF(LEDGER!H20&gt;=0.6*'MARK LOOKUP'!H20,"B",IF(LEDGER!H20&gt;=0.5*'MARK LOOKUP'!H20,"C+",IF(LEDGER!H20&gt;=0.4*'MARK LOOKUP'!H20,"C",IF(LEDGER!H20&gt;=0.35*'MARK LOOKUP'!H20,"D","NG")))))))))</f>
        <v>D</v>
      </c>
      <c r="AD20" s="26" t="str">
        <f>IF(ISBLANK('DATA ENTRY'!N20),"",IF(LEDGER!I20="AB","AB",IF(LEDGER!I20&gt;=0.9*'MARK LOOKUP'!I20,"A+",IF(LEDGER!I20&gt;=0.8*'MARK LOOKUP'!I20,"A",IF(LEDGER!I20&gt;=0.7*'MARK LOOKUP'!I20,"B+",IF(LEDGER!I20&gt;=0.6*'MARK LOOKUP'!I20,"B",IF(LEDGER!I20&gt;=0.5*'MARK LOOKUP'!I20,"C+",IF(LEDGER!I20&gt;=0.4*'MARK LOOKUP'!I20,"C",IF(LEDGER!I20&gt;=0.35*'MARK LOOKUP'!I20,"D","NG")))))))))</f>
        <v>A</v>
      </c>
      <c r="AE20" s="26" t="str">
        <f>IF(ISNUMBER(J20),IF(J20&gt;=0.9*'MARK LOOKUP'!J20,"A+",IF(J20&gt;=0.8*'MARK LOOKUP'!J20,"A",IF(J20&gt;=0.7*'MARK LOOKUP'!J20,"B+",IF(J20&gt;=0.6*'MARK LOOKUP'!J20,"B",IF(J20&gt;=0.5*'MARK LOOKUP'!J20,"C+",IF(J20&gt;=0.4*'MARK LOOKUP'!J20,"C",IF(J20&gt;=0.35*'MARK LOOKUP'!J20,"D","NG"))))))),"")</f>
        <v>C</v>
      </c>
      <c r="AF20" s="26" t="str">
        <f>IF(ISBLANK('DATA ENTRY'!P20),"",IF(LEDGER!K20="Ab","AB",IF(LEDGER!K20&gt;=0.9*'MARK LOOKUP'!K20,"A+",IF(LEDGER!K20&gt;=0.8*'MARK LOOKUP'!K20,"A",IF(LEDGER!K20&gt;=0.7*'MARK LOOKUP'!K20,"B+",IF(LEDGER!K20&gt;=0.6*'MARK LOOKUP'!K20,"B",IF(LEDGER!K20&gt;=0.5*'MARK LOOKUP'!K20,"C+",IF(LEDGER!K20&gt;=0.4*'MARK LOOKUP'!K20,"C",IF(LEDGER!K20&gt;=0.35*'MARK LOOKUP'!K20,"D","NG")))))))))</f>
        <v>D</v>
      </c>
      <c r="AG20" s="26" t="str">
        <f>IF(ISBLANK('DATA ENTRY'!Q20),"",IF(LEDGER!L20="Ab","AB",IF(LEDGER!L20&gt;=0.9*'MARK LOOKUP'!L20,"A+",IF(LEDGER!L20&gt;=0.8*'MARK LOOKUP'!L20,"A",IF(LEDGER!L20&gt;=0.7*'MARK LOOKUP'!L20,"B+",IF(LEDGER!L20&gt;=0.6*'MARK LOOKUP'!L20,"B",IF(LEDGER!L20&gt;=0.5*'MARK LOOKUP'!L20,"C+",IF(LEDGER!L20&gt;=0.4*'MARK LOOKUP'!L20,"C",IF(LEDGER!L20&gt;=0.35*'MARK LOOKUP'!L20,"D","NG")))))))))</f>
        <v>A</v>
      </c>
      <c r="AH20" s="26" t="str">
        <f>IF(ISNUMBER(M20),IF(M20&gt;=0.9*'MARK LOOKUP'!M20,"A+",IF(M20&gt;=0.8*'MARK LOOKUP'!M20,"A",IF(M20&gt;=0.7*'MARK LOOKUP'!M20,"B+",IF(M20&gt;=0.6*'MARK LOOKUP'!M20,"B",IF(M20&gt;=0.5*'MARK LOOKUP'!M20,"C+",IF(M20&gt;=0.4*'MARK LOOKUP'!M20,"C",IF(M20&gt;=0.35*'MARK LOOKUP'!M20,"D","NG"))))))),"")</f>
        <v>C</v>
      </c>
      <c r="AI20" s="26" t="str">
        <f>IF(ISBLANK('DATA ENTRY'!S20),"",IF(N20="Ab","AB",IF(N20&gt;=0.9*'MARK LOOKUP'!N20,"A+",IF(N20&gt;=0.8*'MARK LOOKUP'!N20,"A",IF(N20&gt;=0.7*'MARK LOOKUP'!N20,"B+",IF(N20&gt;=0.6*'MARK LOOKUP'!N20,"B",IF(N20&gt;=0.5*'MARK LOOKUP'!N20,"C+",IF(N20&gt;=0.4*'MARK LOOKUP'!N20,"C",IF(N20&gt;=0.35*'MARK LOOKUP'!N20,"D","NG")))))))))</f>
        <v>D</v>
      </c>
      <c r="AJ20" s="26" t="str">
        <f>IF(ISBLANK('DATA ENTRY'!T20),"",IF(O20="Ab","AB",IF(O20&gt;=0.9*'MARK LOOKUP'!O20,"A+",IF(O20&gt;=0.8*'MARK LOOKUP'!O20,"A",IF(O20&gt;=0.7*'MARK LOOKUP'!O20,"B+",IF(O20&gt;=0.6*'MARK LOOKUP'!O20,"B",IF(O20&gt;=0.5*'MARK LOOKUP'!O20,"C+",IF(O20&gt;=0.4*'MARK LOOKUP'!O20,"C",IF(O20&gt;=0.35*'MARK LOOKUP'!O20,"D","NG")))))))))</f>
        <v>A</v>
      </c>
      <c r="AK20" s="26" t="str">
        <f>IF(ISNUMBER(P20),IF(P20&gt;=0.9*'MARK LOOKUP'!P20,"A+",IF(P20&gt;=0.8*'MARK LOOKUP'!P20,"A",IF(P20&gt;=0.7*'MARK LOOKUP'!P20,"B+",IF(P20&gt;=0.6*'MARK LOOKUP'!P20,"B",IF(P20&gt;=0.5*'MARK LOOKUP'!P20,"C+",IF(P20&gt;=0.4*'MARK LOOKUP'!P20,"C",IF(P20&gt;=0.35*'MARK LOOKUP'!P20,"D","NG"))))))),"")</f>
        <v>C</v>
      </c>
      <c r="AL20" s="26" t="str">
        <f>IF(ISBLANK('DATA ENTRY'!V20),"",IF(Q20="Ab","AB",IF(Q20&gt;=0.9*'MARK LOOKUP'!Q20,"A+",IF(Q20&gt;=0.8*'MARK LOOKUP'!Q20,"A",IF(Q20&gt;=0.7*'MARK LOOKUP'!Q20,"B+",IF(Q20&gt;=0.6*'MARK LOOKUP'!Q20,"B",IF(Q20&gt;=0.5*'MARK LOOKUP'!Q20,"C+",IF(Q20&gt;=0.4*'MARK LOOKUP'!Q20,"C",IF(Q20&gt;=0.35*'MARK LOOKUP'!Q20,"D","NG")))))))))</f>
        <v>D</v>
      </c>
      <c r="AM20" s="26" t="str">
        <f>IF(ISBLANK('DATA ENTRY'!W20),"",IF(R20="Ab","AB",IF(R20&gt;=0.9*'MARK LOOKUP'!R20,"A+",IF(R20&gt;=0.8*'MARK LOOKUP'!R20,"A",IF(R20&gt;=0.7*'MARK LOOKUP'!R20,"B+",IF(R20&gt;=0.6*'MARK LOOKUP'!R20,"B",IF(R20&gt;=0.5*'MARK LOOKUP'!R20,"C+",IF(R20&gt;=0.4*'MARK LOOKUP'!R20,"C",IF(R20&gt;=0.35*'MARK LOOKUP'!R20,"D","NG")))))))))</f>
        <v>A</v>
      </c>
      <c r="AN20" s="26" t="str">
        <f>IF(ISNUMBER(S20),IF(S20&gt;=0.9*'MARK LOOKUP'!S20,"A+",IF(S20&gt;=0.8*'MARK LOOKUP'!S20,"A",IF(S20&gt;=0.7*'MARK LOOKUP'!S20,"B+",IF(S20&gt;=0.6*'MARK LOOKUP'!S20,"B",IF(S20&gt;=0.5*'MARK LOOKUP'!S20,"C+",IF(S20&gt;=0.4*'MARK LOOKUP'!S20,"C",IF(S20&gt;=0.35*'MARK LOOKUP'!S20,"D","NG"))))))),"")</f>
        <v>C+</v>
      </c>
      <c r="AO20" s="26" t="str">
        <f>IF(ISBLANK('DATA ENTRY'!Y20),"",IF(T20="AB","AB",IF(T20&gt;=0.9*'MARK LOOKUP'!T20,"A+",IF(T20&gt;=0.8*'MARK LOOKUP'!T20,"A",IF(T20&gt;=0.7*'MARK LOOKUP'!T20,"B+",IF(T20&gt;=0.6*'MARK LOOKUP'!T20,"B",IF(T20&gt;=0.5*'MARK LOOKUP'!T20,"C+",IF(T20&gt;=0.4*'MARK LOOKUP'!T20,"C",IF(T20&gt;=0.35*'MARK LOOKUP'!T20,"D","NG")))))))))</f>
        <v/>
      </c>
      <c r="AP20" s="26" t="str">
        <f>IF(ISBLANK('DATA ENTRY'!Z20),"",IF(U20="AB","AB",IF(U20&gt;=0.9*'MARK LOOKUP'!U20,"A+",IF(U20&gt;=0.8*'MARK LOOKUP'!U20,"A",IF(U20&gt;=0.7*'MARK LOOKUP'!U20,"B+",IF(U20&gt;=0.6*'MARK LOOKUP'!U20,"B",IF(U20&gt;=0.5*'MARK LOOKUP'!U20,"C+",IF(U20&gt;=0.4*'MARK LOOKUP'!U20,"C",IF(U20&gt;=0.35*'MARK LOOKUP'!U20,"D","NG")))))))))</f>
        <v/>
      </c>
      <c r="AQ20" s="26" t="str">
        <f>IF(ISNUMBER(V20),IF(V20&gt;=0.9*'MARK LOOKUP'!V20,"A+",IF(V20&gt;=0.8*'MARK LOOKUP'!V20,"A",IF(V20&gt;=0.7*'MARK LOOKUP'!V20,"B+",IF(V20&gt;=0.6*'MARK LOOKUP'!S20,"B",IF(V20&gt;=0.5*'MARK LOOKUP'!V20,"C+",IF(V20&gt;=0.4*'MARK LOOKUP'!V20,"C",IF(V20&gt;=0.35*'MARK LOOKUP'!V20,"D","NG"))))))),"")</f>
        <v/>
      </c>
      <c r="AR20" s="26" t="str">
        <f t="shared" si="7"/>
        <v>1.2</v>
      </c>
      <c r="AS20" s="26" t="str">
        <f t="shared" si="8"/>
        <v>3.6</v>
      </c>
      <c r="AT20" s="26" t="str">
        <f t="shared" si="9"/>
        <v>2</v>
      </c>
      <c r="AU20" s="26" t="str">
        <f t="shared" si="10"/>
        <v>1.2</v>
      </c>
      <c r="AV20" s="26" t="str">
        <f t="shared" si="11"/>
        <v>3.6</v>
      </c>
      <c r="AW20" s="26" t="str">
        <f t="shared" si="12"/>
        <v>2</v>
      </c>
      <c r="AX20" s="26" t="str">
        <f t="shared" si="13"/>
        <v>1.2</v>
      </c>
      <c r="AY20" s="26" t="str">
        <f t="shared" si="14"/>
        <v>3.6</v>
      </c>
      <c r="AZ20" s="26" t="str">
        <f t="shared" si="15"/>
        <v>2</v>
      </c>
      <c r="BA20" s="26" t="str">
        <f t="shared" si="16"/>
        <v>1.2</v>
      </c>
      <c r="BB20" s="26" t="str">
        <f t="shared" si="17"/>
        <v>3.6</v>
      </c>
      <c r="BC20" s="26" t="str">
        <f t="shared" si="18"/>
        <v>2</v>
      </c>
      <c r="BD20" s="26" t="str">
        <f t="shared" si="19"/>
        <v>1.2</v>
      </c>
      <c r="BE20" s="26" t="str">
        <f>IF(ISBLANK('DATA ENTRY'!S20),"",IF(AJ20="A+","4",IF(AJ20="A","3.6",IF(AJ20="B+","3.2",IF(AJ20="B","2.8",IF(AJ20="C+","2.4",IF(AJ20="C","2",IF(AJ20="D+","1.6",IF(AJ20="D","1.2",IF(AJ20="E","0.8",""))))))))))</f>
        <v>3.6</v>
      </c>
      <c r="BF20" s="26" t="str">
        <f>IF(ISBLANK('DATA ENTRY'!T20),"",IF(AK20="A+","4",IF(AK20="A","3.6",IF(AK20="B+","3.2",IF(AK20="B","2.8",IF(AK20="C+","2.4",IF(AK20="C","2",IF(AK20="D+","1.6",IF(AK20="D","1.2",IF(AK20="E","0.8",""))))))))))</f>
        <v>2</v>
      </c>
      <c r="BG20" s="26" t="str">
        <f>IF(ISBLANK('DATA ENTRY'!U20),"",IF(AL20="A+","4",IF(AL20="A","3.6",IF(AL20="B+","3.2",IF(AL20="B","2.8",IF(AL20="C+","2.4",IF(AL20="C","2",IF(AL20="D+","1.6",IF(AL20="D","1.2",IF(AL20="E","0.8",""))))))))))</f>
        <v>1.2</v>
      </c>
      <c r="BH20" s="26" t="str">
        <f>IF(ISBLANK('DATA ENTRY'!V20),"",IF(AM20="A+","4",IF(AM20="A","3.6",IF(AM20="B+","3.2",IF(AM20="B","2.8",IF(AM20="C+","2.4",IF(AM20="C","2",IF(AM20="D+","1.6",IF(AM20="D","1.2",IF(AM20="E","0.8",""))))))))))</f>
        <v>3.6</v>
      </c>
      <c r="BI20" s="26" t="str">
        <f>IF(ISBLANK('DATA ENTRY'!W20),"",IF(AN20="A+","4",IF(AN20="A","3.6",IF(AN20="B+","3.2",IF(AN20="B","2.8",IF(AN20="C+","2.4",IF(AN20="C","2",IF(AN20="D+","1.6",IF(AN20="D","1.2",IF(AN20="E","0.8",""))))))))))</f>
        <v>2.4</v>
      </c>
      <c r="BJ20" s="26" t="str">
        <f>IF(ISBLANK('DATA ENTRY'!X20),"",IF(AO20="A+","4",IF(AO20="A","3.6",IF(AO20="B+","3.2",IF(AO20="B","2.8",IF(AO20="C+","2.4",IF(AO20="C","2",IF(AO20="D+","1.6",IF(AO20="D","1.2",IF(AO20="E","0.8",""))))))))))</f>
        <v/>
      </c>
      <c r="BK20" s="26" t="str">
        <f>IF(ISBLANK('DATA ENTRY'!Y20),"",IF(AP20="A+","4",IF(AP20="A","3.6",IF(AP20="B+","3.2",IF(AP20="B","2.8",IF(AP20="C+","2.4",IF(AP20="C","2",IF(AP20="D+","1.6",IF(AP20="D","1.2",IF(AP20="E","0.8",""))))))))))</f>
        <v/>
      </c>
      <c r="BL20" s="26" t="str">
        <f>IF(ISBLANK('DATA ENTRY'!Z20),"",IF(AQ20="A+","4",IF(AQ20="A","3.6",IF(AQ20="B+","3.2",IF(AQ20="B","2.8",IF(AQ20="C+","2.4",IF(AQ20="C","2",IF(AQ20="D+","1.6",IF(AQ20="D","1.2",IF(AQ20="E","0.8",""))))))))))</f>
        <v/>
      </c>
    </row>
    <row r="21" spans="1:64" s="1" customFormat="1" x14ac:dyDescent="0.25">
      <c r="A21" s="26">
        <f>IF(ISBLANK('DATA ENTRY'!A21),"",'DATA ENTRY'!A21)</f>
        <v>14911526</v>
      </c>
      <c r="B21" s="26">
        <f>IF(ISBLANK('DATA ENTRY'!G21),"",'DATA ENTRY'!G21)</f>
        <v>37</v>
      </c>
      <c r="C21" s="26">
        <f>IF(ISBLANK('DATA ENTRY'!H21),"",'DATA ENTRY'!H21)</f>
        <v>20</v>
      </c>
      <c r="D21" s="26">
        <f t="shared" si="1"/>
        <v>57</v>
      </c>
      <c r="E21" s="26">
        <f>IF(ISBLANK('DATA ENTRY'!J21),"",'DATA ENTRY'!J21)</f>
        <v>36</v>
      </c>
      <c r="F21" s="26">
        <f>IF(ISBLANK('DATA ENTRY'!K21),"",'DATA ENTRY'!K21)</f>
        <v>20</v>
      </c>
      <c r="G21" s="26">
        <f t="shared" si="2"/>
        <v>56</v>
      </c>
      <c r="H21" s="26">
        <f>IF(ISBLANK('DATA ENTRY'!M21),"",'DATA ENTRY'!M21)</f>
        <v>55</v>
      </c>
      <c r="I21" s="26">
        <f>IF(ISBLANK('DATA ENTRY'!M21),"",'DATA ENTRY'!N21)</f>
        <v>23</v>
      </c>
      <c r="J21" s="26">
        <f t="shared" si="20"/>
        <v>78</v>
      </c>
      <c r="K21" s="26">
        <f>IF(ISBLANK('DATA ENTRY'!P21),"",'DATA ENTRY'!P21)</f>
        <v>61</v>
      </c>
      <c r="L21" s="26">
        <f>IF(ISBLANK('DATA ENTRY'!Q21),"",'DATA ENTRY'!Q21)</f>
        <v>23</v>
      </c>
      <c r="M21" s="26">
        <f t="shared" si="3"/>
        <v>84</v>
      </c>
      <c r="N21" s="26">
        <f>IF(ISBLANK('DATA ENTRY'!S21),"",'DATA ENTRY'!S21)</f>
        <v>61</v>
      </c>
      <c r="O21" s="26">
        <f>IF(ISBLANK('DATA ENTRY'!T21),"",'DATA ENTRY'!T21)</f>
        <v>21</v>
      </c>
      <c r="P21" s="26">
        <f t="shared" si="4"/>
        <v>82</v>
      </c>
      <c r="Q21" s="26">
        <f>IF(ISBLANK('DATA ENTRY'!V21),"",'DATA ENTRY'!V21)</f>
        <v>0</v>
      </c>
      <c r="R21" s="26">
        <f>IF(ISBLANK('DATA ENTRY'!W21),"",'DATA ENTRY'!W21)</f>
        <v>0</v>
      </c>
      <c r="S21" s="26">
        <f t="shared" si="5"/>
        <v>0</v>
      </c>
      <c r="T21" s="26">
        <f>IF(ISBLANK('DATA ENTRY'!Y21),"",'DATA ENTRY'!Y21)</f>
        <v>50</v>
      </c>
      <c r="U21" s="26">
        <f>IF(ISBLANK('DATA ENTRY'!Z21),"",'DATA ENTRY'!Z21)</f>
        <v>23</v>
      </c>
      <c r="V21" s="26">
        <f t="shared" si="6"/>
        <v>73</v>
      </c>
      <c r="W21" s="26" t="str">
        <f>IF(ISBLANK('DATA ENTRY'!$F21),"",IF(LEDGER!B21="AB","AB",IF(LEDGER!B21&gt;=0.9*'MARK LOOKUP'!B21,"A+",IF(LEDGER!B21&gt;=0.8*'MARK LOOKUP'!B21,"A",IF(LEDGER!B21&gt;=0.7*'MARK LOOKUP'!B21,"B+",IF(LEDGER!B21&gt;=0.6*'MARK LOOKUP'!B21,"B",IF(LEDGER!B21&gt;=0.5*'MARK LOOKUP'!B21,"C+",IF(LEDGER!B21&gt;=0.4*'MARK LOOKUP'!B21,"C+",IF(LEDGER!B21&gt;=0.35*'MARK LOOKUP'!B21,"D","NG")))))))))</f>
        <v>C+</v>
      </c>
      <c r="X21" s="26" t="str">
        <f>IF(ISBLANK('DATA ENTRY'!$G21),"",IF(LEDGER!C21="AB","AB",IF(LEDGER!C21&gt;=0.9*'MARK LOOKUP'!C21,"A+",IF(LEDGER!C21&gt;=0.8*'MARK LOOKUP'!C21,"A",IF(LEDGER!C21&gt;=0.7*'MARK LOOKUP'!C21,"B+",IF(LEDGER!C21&gt;=0.6*'MARK LOOKUP'!C21,"B",IF(LEDGER!C21&gt;=0.5*'MARK LOOKUP'!C21,"C+",IF(LEDGER!C21&gt;=0.4*'MARK LOOKUP'!C21,"C+",IF(LEDGER!C21&gt;=0.35*'MARK LOOKUP'!C21,"D","N.G.")))))))))</f>
        <v>A</v>
      </c>
      <c r="Y21" s="26" t="str">
        <f>IF(ISNUMBER(D21),IF(D21&gt;=0.9*'MARK LOOKUP'!D21,"A+",IF(D21&gt;=0.8*'MARK LOOKUP'!D21,"A",IF(D21&gt;=0.7*'MARK LOOKUP'!D21,"B+",IF(D21&gt;=0.6*'MARK LOOKUP'!D21,"B",IF(D21&gt;=0.5*'MARK LOOKUP'!D21,"C+",IF(D21&gt;=0.4*'MARK LOOKUP'!D21,"C",IF(D21&gt;=0.35*'MARK LOOKUP'!D21,"D","N.G."))))))))</f>
        <v>C+</v>
      </c>
      <c r="Z21" s="26" t="str">
        <f>IF(ISBLANK('DATA ENTRY'!J21),"",IF(LEDGER!E21="AB","AB",IF(LEDGER!E21&gt;=0.9*'MARK LOOKUP'!E21,"A+",IF(LEDGER!E21&gt;=0.8*'MARK LOOKUP'!E21,"A",IF(LEDGER!E21&gt;=0.7*'MARK LOOKUP'!E21,"B+",IF(LEDGER!E21&gt;=0.6*'MARK LOOKUP'!E21,"B",IF(LEDGER!E21&gt;=0.5*'MARK LOOKUP'!E21,"C+",IF(LEDGER!E21&gt;=0.4*'MARK LOOKUP'!E21,"C",IF(LEDGER!E21&gt;=0.35*'MARK LOOKUP'!E21,"D","NG")))))))))</f>
        <v>C</v>
      </c>
      <c r="AA21" s="26" t="str">
        <f>IF(ISBLANK('DATA ENTRY'!K21),"",IF(LEDGER!F21="AB","AB",IF(LEDGER!F21&gt;=0.9*'MARK LOOKUP'!F21,"A+",IF(LEDGER!F21&gt;=0.8*'MARK LOOKUP'!F21,"A",IF(LEDGER!F21&gt;=0.7*'MARK LOOKUP'!F21,"B+",IF(LEDGER!F21&gt;=0.6*'MARK LOOKUP'!F21,"B",IF(LEDGER!F21&gt;=0.5*'MARK LOOKUP'!F21,"C+",IF(LEDGER!F21&gt;=0.4*'MARK LOOKUP'!F21,"C",IF(LEDGER!F21&gt;=0.35*'MARK LOOKUP'!F21,"D","NG")))))))))</f>
        <v>A</v>
      </c>
      <c r="AB21" s="26" t="str">
        <f>IF(ISNUMBER(G21),IF(D21&gt;=0.9*'MARK LOOKUP'!G21,"A+",IF(G21&gt;=0.8*'MARK LOOKUP'!G21,"A",IF(G21&gt;=0.7*'MARK LOOKUP'!G21,"B+",IF(G21&gt;=0.6*'MARK LOOKUP'!G21,"B",IF(G21&gt;=0.5*'MARK LOOKUP'!G21,"C+",IF(G21&gt;=0.4*'MARK LOOKUP'!G21,"C",IF(G21&gt;=0.35*'MARK LOOKUP'!G21,"D","NG"))))))))</f>
        <v>C+</v>
      </c>
      <c r="AC21" s="26" t="str">
        <f>IF(ISBLANK('DATA ENTRY'!M21),"",IF(LEDGER!H21="AB","AB",IF(LEDGER!H21&gt;=0.9*'MARK LOOKUP'!H21,"A+",IF(LEDGER!H21&gt;=0.8*'MARK LOOKUP'!H21,"A",IF(LEDGER!H21&gt;=0.7*'MARK LOOKUP'!H21,"B+",IF(LEDGER!H21&gt;=0.6*'MARK LOOKUP'!H21,"B",IF(LEDGER!H21&gt;=0.5*'MARK LOOKUP'!H21,"C+",IF(LEDGER!H21&gt;=0.4*'MARK LOOKUP'!H21,"C",IF(LEDGER!H21&gt;=0.35*'MARK LOOKUP'!H21,"D","NG")))))))))</f>
        <v>B+</v>
      </c>
      <c r="AD21" s="26" t="str">
        <f>IF(ISBLANK('DATA ENTRY'!N21),"",IF(LEDGER!I21="AB","AB",IF(LEDGER!I21&gt;=0.9*'MARK LOOKUP'!I21,"A+",IF(LEDGER!I21&gt;=0.8*'MARK LOOKUP'!I21,"A",IF(LEDGER!I21&gt;=0.7*'MARK LOOKUP'!I21,"B+",IF(LEDGER!I21&gt;=0.6*'MARK LOOKUP'!I21,"B",IF(LEDGER!I21&gt;=0.5*'MARK LOOKUP'!I21,"C+",IF(LEDGER!I21&gt;=0.4*'MARK LOOKUP'!I21,"C",IF(LEDGER!I21&gt;=0.35*'MARK LOOKUP'!I21,"D","NG")))))))))</f>
        <v>A+</v>
      </c>
      <c r="AE21" s="26" t="str">
        <f>IF(ISNUMBER(J21),IF(J21&gt;=0.9*'MARK LOOKUP'!J21,"A+",IF(J21&gt;=0.8*'MARK LOOKUP'!J21,"A",IF(J21&gt;=0.7*'MARK LOOKUP'!J21,"B+",IF(J21&gt;=0.6*'MARK LOOKUP'!J21,"B",IF(J21&gt;=0.5*'MARK LOOKUP'!J21,"C+",IF(J21&gt;=0.4*'MARK LOOKUP'!J21,"C",IF(J21&gt;=0.35*'MARK LOOKUP'!J21,"D","NG"))))))),"")</f>
        <v>B+</v>
      </c>
      <c r="AF21" s="26" t="str">
        <f>IF(ISBLANK('DATA ENTRY'!P21),"",IF(LEDGER!K21="Ab","AB",IF(LEDGER!K21&gt;=0.9*'MARK LOOKUP'!K21,"A+",IF(LEDGER!K21&gt;=0.8*'MARK LOOKUP'!K21,"A",IF(LEDGER!K21&gt;=0.7*'MARK LOOKUP'!K21,"B+",IF(LEDGER!K21&gt;=0.6*'MARK LOOKUP'!K21,"B",IF(LEDGER!K21&gt;=0.5*'MARK LOOKUP'!K21,"C+",IF(LEDGER!K21&gt;=0.4*'MARK LOOKUP'!K21,"C",IF(LEDGER!K21&gt;=0.35*'MARK LOOKUP'!K21,"D","NG")))))))))</f>
        <v>A</v>
      </c>
      <c r="AG21" s="26" t="str">
        <f>IF(ISBLANK('DATA ENTRY'!Q21),"",IF(LEDGER!L21="Ab","AB",IF(LEDGER!L21&gt;=0.9*'MARK LOOKUP'!L21,"A+",IF(LEDGER!L21&gt;=0.8*'MARK LOOKUP'!L21,"A",IF(LEDGER!L21&gt;=0.7*'MARK LOOKUP'!L21,"B+",IF(LEDGER!L21&gt;=0.6*'MARK LOOKUP'!L21,"B",IF(LEDGER!L21&gt;=0.5*'MARK LOOKUP'!L21,"C+",IF(LEDGER!L21&gt;=0.4*'MARK LOOKUP'!L21,"C",IF(LEDGER!L21&gt;=0.35*'MARK LOOKUP'!L21,"D","NG")))))))))</f>
        <v>A+</v>
      </c>
      <c r="AH21" s="26" t="str">
        <f>IF(ISNUMBER(M21),IF(M21&gt;=0.9*'MARK LOOKUP'!M21,"A+",IF(M21&gt;=0.8*'MARK LOOKUP'!M21,"A",IF(M21&gt;=0.7*'MARK LOOKUP'!M21,"B+",IF(M21&gt;=0.6*'MARK LOOKUP'!M21,"B",IF(M21&gt;=0.5*'MARK LOOKUP'!M21,"C+",IF(M21&gt;=0.4*'MARK LOOKUP'!M21,"C",IF(M21&gt;=0.35*'MARK LOOKUP'!M21,"D","NG"))))))),"")</f>
        <v>A</v>
      </c>
      <c r="AI21" s="26" t="str">
        <f>IF(ISBLANK('DATA ENTRY'!S21),"",IF(N21="Ab","AB",IF(N21&gt;=0.9*'MARK LOOKUP'!N21,"A+",IF(N21&gt;=0.8*'MARK LOOKUP'!N21,"A",IF(N21&gt;=0.7*'MARK LOOKUP'!N21,"B+",IF(N21&gt;=0.6*'MARK LOOKUP'!N21,"B",IF(N21&gt;=0.5*'MARK LOOKUP'!N21,"C+",IF(N21&gt;=0.4*'MARK LOOKUP'!N21,"C",IF(N21&gt;=0.35*'MARK LOOKUP'!N21,"D","NG")))))))))</f>
        <v>A</v>
      </c>
      <c r="AJ21" s="26" t="str">
        <f>IF(ISBLANK('DATA ENTRY'!T21),"",IF(O21="Ab","AB",IF(O21&gt;=0.9*'MARK LOOKUP'!O21,"A+",IF(O21&gt;=0.8*'MARK LOOKUP'!O21,"A",IF(O21&gt;=0.7*'MARK LOOKUP'!O21,"B+",IF(O21&gt;=0.6*'MARK LOOKUP'!O21,"B",IF(O21&gt;=0.5*'MARK LOOKUP'!O21,"C+",IF(O21&gt;=0.4*'MARK LOOKUP'!O21,"C",IF(O21&gt;=0.35*'MARK LOOKUP'!O21,"D","NG")))))))))</f>
        <v>A</v>
      </c>
      <c r="AK21" s="26" t="str">
        <f>IF(ISNUMBER(P21),IF(P21&gt;=0.9*'MARK LOOKUP'!P21,"A+",IF(P21&gt;=0.8*'MARK LOOKUP'!P21,"A",IF(P21&gt;=0.7*'MARK LOOKUP'!P21,"B+",IF(P21&gt;=0.6*'MARK LOOKUP'!P21,"B",IF(P21&gt;=0.5*'MARK LOOKUP'!P21,"C+",IF(P21&gt;=0.4*'MARK LOOKUP'!P21,"C",IF(P21&gt;=0.35*'MARK LOOKUP'!P21,"D","NG"))))))),"")</f>
        <v>A</v>
      </c>
      <c r="AL21" s="26" t="e">
        <f>IF(ISBLANK('DATA ENTRY'!V21),"",IF(Q21="Ab","AB",IF(Q21&gt;=0.9*'MARK LOOKUP'!Q21,"A+",IF(Q21&gt;=0.8*'MARK LOOKUP'!Q21,"A",IF(Q21&gt;=0.7*'MARK LOOKUP'!Q21,"B+",IF(Q21&gt;=0.6*'MARK LOOKUP'!Q21,"B",IF(Q21&gt;=0.5*'MARK LOOKUP'!Q21,"C+",IF(Q21&gt;=0.4*'MARK LOOKUP'!Q21,"C",IF(Q21&gt;=0.35*'MARK LOOKUP'!Q21,"D","NG")))))))))</f>
        <v>#N/A</v>
      </c>
      <c r="AM21" s="26" t="e">
        <f>IF(ISBLANK('DATA ENTRY'!W21),"",IF(R21="Ab","AB",IF(R21&gt;=0.9*'MARK LOOKUP'!R21,"A+",IF(R21&gt;=0.8*'MARK LOOKUP'!R21,"A",IF(R21&gt;=0.7*'MARK LOOKUP'!R21,"B+",IF(R21&gt;=0.6*'MARK LOOKUP'!R21,"B",IF(R21&gt;=0.5*'MARK LOOKUP'!R21,"C+",IF(R21&gt;=0.4*'MARK LOOKUP'!R21,"C",IF(R21&gt;=0.35*'MARK LOOKUP'!R21,"D","NG")))))))))</f>
        <v>#N/A</v>
      </c>
      <c r="AN21" s="26" t="e">
        <f>IF(ISNUMBER(S21),IF(S21&gt;=0.9*'MARK LOOKUP'!S21,"A+",IF(S21&gt;=0.8*'MARK LOOKUP'!S21,"A",IF(S21&gt;=0.7*'MARK LOOKUP'!S21,"B+",IF(S21&gt;=0.6*'MARK LOOKUP'!S21,"B",IF(S21&gt;=0.5*'MARK LOOKUP'!S21,"C+",IF(S21&gt;=0.4*'MARK LOOKUP'!S21,"C",IF(S21&gt;=0.35*'MARK LOOKUP'!S21,"D","NG"))))))),"")</f>
        <v>#N/A</v>
      </c>
      <c r="AO21" s="26" t="str">
        <f>IF(ISBLANK('DATA ENTRY'!Y21),"",IF(T21="AB","AB",IF(T21&gt;=0.9*'MARK LOOKUP'!T21,"A+",IF(T21&gt;=0.8*'MARK LOOKUP'!T21,"A",IF(T21&gt;=0.7*'MARK LOOKUP'!T21,"B+",IF(T21&gt;=0.6*'MARK LOOKUP'!T21,"B",IF(T21&gt;=0.5*'MARK LOOKUP'!T21,"C+",IF(T21&gt;=0.4*'MARK LOOKUP'!T21,"C",IF(T21&gt;=0.35*'MARK LOOKUP'!T21,"D","NG")))))))))</f>
        <v>B</v>
      </c>
      <c r="AP21" s="26" t="str">
        <f>IF(ISBLANK('DATA ENTRY'!Z21),"",IF(U21="AB","AB",IF(U21&gt;=0.9*'MARK LOOKUP'!U21,"A+",IF(U21&gt;=0.8*'MARK LOOKUP'!U21,"A",IF(U21&gt;=0.7*'MARK LOOKUP'!U21,"B+",IF(U21&gt;=0.6*'MARK LOOKUP'!U21,"B",IF(U21&gt;=0.5*'MARK LOOKUP'!U21,"C+",IF(U21&gt;=0.4*'MARK LOOKUP'!U21,"C",IF(U21&gt;=0.35*'MARK LOOKUP'!U21,"D","NG")))))))))</f>
        <v>A+</v>
      </c>
      <c r="AQ21" s="26" t="str">
        <f>IF(ISNUMBER(V21),IF(V21&gt;=0.9*'MARK LOOKUP'!V21,"A+",IF(V21&gt;=0.8*'MARK LOOKUP'!V21,"A",IF(V21&gt;=0.7*'MARK LOOKUP'!V21,"B+",IF(V21&gt;=0.6*'MARK LOOKUP'!S21,"B",IF(V21&gt;=0.5*'MARK LOOKUP'!V21,"C+",IF(V21&gt;=0.4*'MARK LOOKUP'!V21,"C",IF(V21&gt;=0.35*'MARK LOOKUP'!V21,"D","NG"))))))),"")</f>
        <v>B+</v>
      </c>
      <c r="AR21" s="26" t="str">
        <f t="shared" si="7"/>
        <v>2.4</v>
      </c>
      <c r="AS21" s="26" t="str">
        <f t="shared" si="8"/>
        <v>3.6</v>
      </c>
      <c r="AT21" s="26" t="str">
        <f t="shared" si="9"/>
        <v>2.4</v>
      </c>
      <c r="AU21" s="26" t="str">
        <f t="shared" si="10"/>
        <v>2</v>
      </c>
      <c r="AV21" s="26" t="str">
        <f t="shared" si="11"/>
        <v>3.6</v>
      </c>
      <c r="AW21" s="26" t="str">
        <f t="shared" si="12"/>
        <v>2.4</v>
      </c>
      <c r="AX21" s="26" t="str">
        <f t="shared" si="13"/>
        <v>3.2</v>
      </c>
      <c r="AY21" s="26" t="str">
        <f t="shared" si="14"/>
        <v>4</v>
      </c>
      <c r="AZ21" s="26" t="str">
        <f t="shared" si="15"/>
        <v>3.2</v>
      </c>
      <c r="BA21" s="26" t="str">
        <f t="shared" si="16"/>
        <v>3.6</v>
      </c>
      <c r="BB21" s="26" t="str">
        <f t="shared" si="17"/>
        <v>4</v>
      </c>
      <c r="BC21" s="26" t="str">
        <f t="shared" si="18"/>
        <v>3.6</v>
      </c>
      <c r="BD21" s="26" t="str">
        <f t="shared" si="19"/>
        <v>3.6</v>
      </c>
      <c r="BE21" s="26" t="str">
        <f>IF(ISBLANK('DATA ENTRY'!S21),"",IF(AJ21="A+","4",IF(AJ21="A","3.6",IF(AJ21="B+","3.2",IF(AJ21="B","2.8",IF(AJ21="C+","2.4",IF(AJ21="C","2",IF(AJ21="D+","1.6",IF(AJ21="D","1.2",IF(AJ21="E","0.8",""))))))))))</f>
        <v>3.6</v>
      </c>
      <c r="BF21" s="26" t="str">
        <f>IF(ISBLANK('DATA ENTRY'!T21),"",IF(AK21="A+","4",IF(AK21="A","3.6",IF(AK21="B+","3.2",IF(AK21="B","2.8",IF(AK21="C+","2.4",IF(AK21="C","2",IF(AK21="D+","1.6",IF(AK21="D","1.2",IF(AK21="E","0.8",""))))))))))</f>
        <v>3.6</v>
      </c>
      <c r="BG21" s="26" t="str">
        <f>IF(ISBLANK('DATA ENTRY'!U21),"",IF(AL21="A+","4",IF(AL21="A","3.6",IF(AL21="B+","3.2",IF(AL21="B","2.8",IF(AL21="C+","2.4",IF(AL21="C","2",IF(AL21="D+","1.6",IF(AL21="D","1.2",IF(AL21="E","0.8",""))))))))))</f>
        <v/>
      </c>
      <c r="BH21" s="26" t="e">
        <f>IF(ISBLANK('DATA ENTRY'!V21),"",IF(AM21="A+","4",IF(AM21="A","3.6",IF(AM21="B+","3.2",IF(AM21="B","2.8",IF(AM21="C+","2.4",IF(AM21="C","2",IF(AM21="D+","1.6",IF(AM21="D","1.2",IF(AM21="E","0.8",""))))))))))</f>
        <v>#N/A</v>
      </c>
      <c r="BI21" s="26" t="e">
        <f>IF(ISBLANK('DATA ENTRY'!W21),"",IF(AN21="A+","4",IF(AN21="A","3.6",IF(AN21="B+","3.2",IF(AN21="B","2.8",IF(AN21="C+","2.4",IF(AN21="C","2",IF(AN21="D+","1.6",IF(AN21="D","1.2",IF(AN21="E","0.8",""))))))))))</f>
        <v>#N/A</v>
      </c>
      <c r="BJ21" s="26" t="str">
        <f>IF(ISBLANK('DATA ENTRY'!X21),"",IF(AO21="A+","4",IF(AO21="A","3.6",IF(AO21="B+","3.2",IF(AO21="B","2.8",IF(AO21="C+","2.4",IF(AO21="C","2",IF(AO21="D+","1.6",IF(AO21="D","1.2",IF(AO21="E","0.8",""))))))))))</f>
        <v>2.8</v>
      </c>
      <c r="BK21" s="26" t="str">
        <f>IF(ISBLANK('DATA ENTRY'!Y21),"",IF(AP21="A+","4",IF(AP21="A","3.6",IF(AP21="B+","3.2",IF(AP21="B","2.8",IF(AP21="C+","2.4",IF(AP21="C","2",IF(AP21="D+","1.6",IF(AP21="D","1.2",IF(AP21="E","0.8",""))))))))))</f>
        <v>4</v>
      </c>
      <c r="BL21" s="26" t="str">
        <f>IF(ISBLANK('DATA ENTRY'!Z21),"",IF(AQ21="A+","4",IF(AQ21="A","3.6",IF(AQ21="B+","3.2",IF(AQ21="B","2.8",IF(AQ21="C+","2.4",IF(AQ21="C","2",IF(AQ21="D+","1.6",IF(AQ21="D","1.2",IF(AQ21="E","0.8",""))))))))))</f>
        <v>3.2</v>
      </c>
    </row>
    <row r="22" spans="1:64" x14ac:dyDescent="0.25">
      <c r="A22" s="26">
        <f>IF(ISBLANK('DATA ENTRY'!A22),"",'DATA ENTRY'!A22)</f>
        <v>14911527</v>
      </c>
      <c r="B22" s="26">
        <f>IF(ISBLANK('DATA ENTRY'!G22),"",'DATA ENTRY'!G22)</f>
        <v>32</v>
      </c>
      <c r="C22" s="26">
        <f>IF(ISBLANK('DATA ENTRY'!H22),"",'DATA ENTRY'!H22)</f>
        <v>22</v>
      </c>
      <c r="D22" s="26">
        <f t="shared" si="1"/>
        <v>54</v>
      </c>
      <c r="E22" s="26">
        <f>IF(ISBLANK('DATA ENTRY'!J22),"",'DATA ENTRY'!J22)</f>
        <v>29</v>
      </c>
      <c r="F22" s="26">
        <f>IF(ISBLANK('DATA ENTRY'!K22),"",'DATA ENTRY'!K22)</f>
        <v>22</v>
      </c>
      <c r="G22" s="26">
        <f t="shared" si="2"/>
        <v>51</v>
      </c>
      <c r="H22" s="26">
        <f>IF(ISBLANK('DATA ENTRY'!M22),"",'DATA ENTRY'!M22)</f>
        <v>29</v>
      </c>
      <c r="I22" s="26">
        <f>IF(ISBLANK('DATA ENTRY'!M22),"",'DATA ENTRY'!N22)</f>
        <v>21</v>
      </c>
      <c r="J22" s="26">
        <f t="shared" si="20"/>
        <v>50</v>
      </c>
      <c r="K22" s="26">
        <f>IF(ISBLANK('DATA ENTRY'!P22),"",'DATA ENTRY'!P22)</f>
        <v>29</v>
      </c>
      <c r="L22" s="26">
        <f>IF(ISBLANK('DATA ENTRY'!Q22),"",'DATA ENTRY'!Q22)</f>
        <v>21</v>
      </c>
      <c r="M22" s="26">
        <f t="shared" si="3"/>
        <v>50</v>
      </c>
      <c r="N22" s="26">
        <f>IF(ISBLANK('DATA ENTRY'!S22),"",'DATA ENTRY'!S22)</f>
        <v>35</v>
      </c>
      <c r="O22" s="26">
        <f>IF(ISBLANK('DATA ENTRY'!T22),"",'DATA ENTRY'!T22)</f>
        <v>21</v>
      </c>
      <c r="P22" s="26">
        <f t="shared" si="4"/>
        <v>56</v>
      </c>
      <c r="Q22" s="26">
        <f>IF(ISBLANK('DATA ENTRY'!V22),"",'DATA ENTRY'!V22)</f>
        <v>32</v>
      </c>
      <c r="R22" s="26">
        <f>IF(ISBLANK('DATA ENTRY'!W22),"",'DATA ENTRY'!W22)</f>
        <v>21</v>
      </c>
      <c r="S22" s="26">
        <f t="shared" si="5"/>
        <v>53</v>
      </c>
      <c r="T22" s="26" t="str">
        <f>IF(ISBLANK('DATA ENTRY'!Y22),"",'DATA ENTRY'!Y22)</f>
        <v/>
      </c>
      <c r="U22" s="26" t="str">
        <f>IF(ISBLANK('DATA ENTRY'!Z22),"",'DATA ENTRY'!Z22)</f>
        <v/>
      </c>
      <c r="V22" s="26" t="str">
        <f t="shared" si="6"/>
        <v/>
      </c>
      <c r="W22" s="26" t="str">
        <f>IF(ISBLANK('DATA ENTRY'!$F22),"",IF(LEDGER!B22="AB","AB",IF(LEDGER!B22&gt;=0.9*'MARK LOOKUP'!B22,"A+",IF(LEDGER!B22&gt;=0.8*'MARK LOOKUP'!B22,"A",IF(LEDGER!B22&gt;=0.7*'MARK LOOKUP'!B22,"B+",IF(LEDGER!B22&gt;=0.6*'MARK LOOKUP'!B22,"B",IF(LEDGER!B22&gt;=0.5*'MARK LOOKUP'!B22,"C+",IF(LEDGER!B22&gt;=0.4*'MARK LOOKUP'!B22,"C+",IF(LEDGER!B22&gt;=0.35*'MARK LOOKUP'!B22,"D","NG")))))))))</f>
        <v>C+</v>
      </c>
      <c r="X22" s="26" t="str">
        <f>IF(ISBLANK('DATA ENTRY'!$G22),"",IF(LEDGER!C22="AB","AB",IF(LEDGER!C22&gt;=0.9*'MARK LOOKUP'!C22,"A+",IF(LEDGER!C22&gt;=0.8*'MARK LOOKUP'!C22,"A",IF(LEDGER!C22&gt;=0.7*'MARK LOOKUP'!C22,"B+",IF(LEDGER!C22&gt;=0.6*'MARK LOOKUP'!C22,"B",IF(LEDGER!C22&gt;=0.5*'MARK LOOKUP'!C22,"C+",IF(LEDGER!C22&gt;=0.4*'MARK LOOKUP'!C22,"C+",IF(LEDGER!C22&gt;=0.35*'MARK LOOKUP'!C22,"D","N.G.")))))))))</f>
        <v>A</v>
      </c>
      <c r="Y22" s="26" t="str">
        <f>IF(ISNUMBER(D22),IF(D22&gt;=0.9*'MARK LOOKUP'!D22,"A+",IF(D22&gt;=0.8*'MARK LOOKUP'!D22,"A",IF(D22&gt;=0.7*'MARK LOOKUP'!D22,"B+",IF(D22&gt;=0.6*'MARK LOOKUP'!D22,"B",IF(D22&gt;=0.5*'MARK LOOKUP'!D22,"C+",IF(D22&gt;=0.4*'MARK LOOKUP'!D22,"C",IF(D22&gt;=0.35*'MARK LOOKUP'!D22,"D","N.G."))))))))</f>
        <v>C+</v>
      </c>
      <c r="Z22" s="26" t="str">
        <f>IF(ISBLANK('DATA ENTRY'!J22),"",IF(LEDGER!E22="AB","AB",IF(LEDGER!E22&gt;=0.9*'MARK LOOKUP'!E22,"A+",IF(LEDGER!E22&gt;=0.8*'MARK LOOKUP'!E22,"A",IF(LEDGER!E22&gt;=0.7*'MARK LOOKUP'!E22,"B+",IF(LEDGER!E22&gt;=0.6*'MARK LOOKUP'!E22,"B",IF(LEDGER!E22&gt;=0.5*'MARK LOOKUP'!E22,"C+",IF(LEDGER!E22&gt;=0.4*'MARK LOOKUP'!E22,"C",IF(LEDGER!E22&gt;=0.35*'MARK LOOKUP'!E22,"D","NG")))))))))</f>
        <v>D</v>
      </c>
      <c r="AA22" s="26" t="str">
        <f>IF(ISBLANK('DATA ENTRY'!K22),"",IF(LEDGER!F22="AB","AB",IF(LEDGER!F22&gt;=0.9*'MARK LOOKUP'!F22,"A+",IF(LEDGER!F22&gt;=0.8*'MARK LOOKUP'!F22,"A",IF(LEDGER!F22&gt;=0.7*'MARK LOOKUP'!F22,"B+",IF(LEDGER!F22&gt;=0.6*'MARK LOOKUP'!F22,"B",IF(LEDGER!F22&gt;=0.5*'MARK LOOKUP'!F22,"C+",IF(LEDGER!F22&gt;=0.4*'MARK LOOKUP'!F22,"C",IF(LEDGER!F22&gt;=0.35*'MARK LOOKUP'!F22,"D","NG")))))))))</f>
        <v>A</v>
      </c>
      <c r="AB22" s="26" t="str">
        <f>IF(ISNUMBER(G22),IF(D22&gt;=0.9*'MARK LOOKUP'!G22,"A+",IF(G22&gt;=0.8*'MARK LOOKUP'!G22,"A",IF(G22&gt;=0.7*'MARK LOOKUP'!G22,"B+",IF(G22&gt;=0.6*'MARK LOOKUP'!G22,"B",IF(G22&gt;=0.5*'MARK LOOKUP'!G22,"C+",IF(G22&gt;=0.4*'MARK LOOKUP'!G22,"C",IF(G22&gt;=0.35*'MARK LOOKUP'!G22,"D","NG"))))))))</f>
        <v>C+</v>
      </c>
      <c r="AC22" s="26" t="str">
        <f>IF(ISBLANK('DATA ENTRY'!M22),"",IF(LEDGER!H22="AB","AB",IF(LEDGER!H22&gt;=0.9*'MARK LOOKUP'!H22,"A+",IF(LEDGER!H22&gt;=0.8*'MARK LOOKUP'!H22,"A",IF(LEDGER!H22&gt;=0.7*'MARK LOOKUP'!H22,"B+",IF(LEDGER!H22&gt;=0.6*'MARK LOOKUP'!H22,"B",IF(LEDGER!H22&gt;=0.5*'MARK LOOKUP'!H22,"C+",IF(LEDGER!H22&gt;=0.4*'MARK LOOKUP'!H22,"C",IF(LEDGER!H22&gt;=0.35*'MARK LOOKUP'!H22,"D","NG")))))))))</f>
        <v>D</v>
      </c>
      <c r="AD22" s="26" t="str">
        <f>IF(ISBLANK('DATA ENTRY'!N22),"",IF(LEDGER!I22="AB","AB",IF(LEDGER!I22&gt;=0.9*'MARK LOOKUP'!I22,"A+",IF(LEDGER!I22&gt;=0.8*'MARK LOOKUP'!I22,"A",IF(LEDGER!I22&gt;=0.7*'MARK LOOKUP'!I22,"B+",IF(LEDGER!I22&gt;=0.6*'MARK LOOKUP'!I22,"B",IF(LEDGER!I22&gt;=0.5*'MARK LOOKUP'!I22,"C+",IF(LEDGER!I22&gt;=0.4*'MARK LOOKUP'!I22,"C",IF(LEDGER!I22&gt;=0.35*'MARK LOOKUP'!I22,"D","NG")))))))))</f>
        <v>A</v>
      </c>
      <c r="AE22" s="26" t="str">
        <f>IF(ISNUMBER(J22),IF(J22&gt;=0.9*'MARK LOOKUP'!J22,"A+",IF(J22&gt;=0.8*'MARK LOOKUP'!J22,"A",IF(J22&gt;=0.7*'MARK LOOKUP'!J22,"B+",IF(J22&gt;=0.6*'MARK LOOKUP'!J22,"B",IF(J22&gt;=0.5*'MARK LOOKUP'!J22,"C+",IF(J22&gt;=0.4*'MARK LOOKUP'!J22,"C",IF(J22&gt;=0.35*'MARK LOOKUP'!J22,"D","NG"))))))),"")</f>
        <v>C+</v>
      </c>
      <c r="AF22" s="26" t="str">
        <f>IF(ISBLANK('DATA ENTRY'!P22),"",IF(LEDGER!K22="Ab","AB",IF(LEDGER!K22&gt;=0.9*'MARK LOOKUP'!K22,"A+",IF(LEDGER!K22&gt;=0.8*'MARK LOOKUP'!K22,"A",IF(LEDGER!K22&gt;=0.7*'MARK LOOKUP'!K22,"B+",IF(LEDGER!K22&gt;=0.6*'MARK LOOKUP'!K22,"B",IF(LEDGER!K22&gt;=0.5*'MARK LOOKUP'!K22,"C+",IF(LEDGER!K22&gt;=0.4*'MARK LOOKUP'!K22,"C",IF(LEDGER!K22&gt;=0.35*'MARK LOOKUP'!K22,"D","NG")))))))))</f>
        <v>D</v>
      </c>
      <c r="AG22" s="26" t="str">
        <f>IF(ISBLANK('DATA ENTRY'!Q22),"",IF(LEDGER!L22="Ab","AB",IF(LEDGER!L22&gt;=0.9*'MARK LOOKUP'!L22,"A+",IF(LEDGER!L22&gt;=0.8*'MARK LOOKUP'!L22,"A",IF(LEDGER!L22&gt;=0.7*'MARK LOOKUP'!L22,"B+",IF(LEDGER!L22&gt;=0.6*'MARK LOOKUP'!L22,"B",IF(LEDGER!L22&gt;=0.5*'MARK LOOKUP'!L22,"C+",IF(LEDGER!L22&gt;=0.4*'MARK LOOKUP'!L22,"C",IF(LEDGER!L22&gt;=0.35*'MARK LOOKUP'!L22,"D","NG")))))))))</f>
        <v>A</v>
      </c>
      <c r="AH22" s="26" t="str">
        <f>IF(ISNUMBER(M22),IF(M22&gt;=0.9*'MARK LOOKUP'!M22,"A+",IF(M22&gt;=0.8*'MARK LOOKUP'!M22,"A",IF(M22&gt;=0.7*'MARK LOOKUP'!M22,"B+",IF(M22&gt;=0.6*'MARK LOOKUP'!M22,"B",IF(M22&gt;=0.5*'MARK LOOKUP'!M22,"C+",IF(M22&gt;=0.4*'MARK LOOKUP'!M22,"C",IF(M22&gt;=0.35*'MARK LOOKUP'!M22,"D","NG"))))))),"")</f>
        <v>C+</v>
      </c>
      <c r="AI22" s="26" t="str">
        <f>IF(ISBLANK('DATA ENTRY'!S22),"",IF(N22="Ab","AB",IF(N22&gt;=0.9*'MARK LOOKUP'!N22,"A+",IF(N22&gt;=0.8*'MARK LOOKUP'!N22,"A",IF(N22&gt;=0.7*'MARK LOOKUP'!N22,"B+",IF(N22&gt;=0.6*'MARK LOOKUP'!N22,"B",IF(N22&gt;=0.5*'MARK LOOKUP'!N22,"C+",IF(N22&gt;=0.4*'MARK LOOKUP'!N22,"C",IF(N22&gt;=0.35*'MARK LOOKUP'!N22,"D","NG")))))))))</f>
        <v>C</v>
      </c>
      <c r="AJ22" s="26" t="str">
        <f>IF(ISBLANK('DATA ENTRY'!T22),"",IF(O22="Ab","AB",IF(O22&gt;=0.9*'MARK LOOKUP'!O22,"A+",IF(O22&gt;=0.8*'MARK LOOKUP'!O22,"A",IF(O22&gt;=0.7*'MARK LOOKUP'!O22,"B+",IF(O22&gt;=0.6*'MARK LOOKUP'!O22,"B",IF(O22&gt;=0.5*'MARK LOOKUP'!O22,"C+",IF(O22&gt;=0.4*'MARK LOOKUP'!O22,"C",IF(O22&gt;=0.35*'MARK LOOKUP'!O22,"D","NG")))))))))</f>
        <v>A</v>
      </c>
      <c r="AK22" s="26" t="str">
        <f>IF(ISNUMBER(P22),IF(P22&gt;=0.9*'MARK LOOKUP'!P22,"A+",IF(P22&gt;=0.8*'MARK LOOKUP'!P22,"A",IF(P22&gt;=0.7*'MARK LOOKUP'!P22,"B+",IF(P22&gt;=0.6*'MARK LOOKUP'!P22,"B",IF(P22&gt;=0.5*'MARK LOOKUP'!P22,"C+",IF(P22&gt;=0.4*'MARK LOOKUP'!P22,"C",IF(P22&gt;=0.35*'MARK LOOKUP'!P22,"D","NG"))))))),"")</f>
        <v>C+</v>
      </c>
      <c r="AL22" s="26" t="str">
        <f>IF(ISBLANK('DATA ENTRY'!V22),"",IF(Q22="Ab","AB",IF(Q22&gt;=0.9*'MARK LOOKUP'!Q22,"A+",IF(Q22&gt;=0.8*'MARK LOOKUP'!Q22,"A",IF(Q22&gt;=0.7*'MARK LOOKUP'!Q22,"B+",IF(Q22&gt;=0.6*'MARK LOOKUP'!Q22,"B",IF(Q22&gt;=0.5*'MARK LOOKUP'!Q22,"C+",IF(Q22&gt;=0.4*'MARK LOOKUP'!Q22,"C",IF(Q22&gt;=0.35*'MARK LOOKUP'!Q22,"D","NG")))))))))</f>
        <v>C</v>
      </c>
      <c r="AM22" s="26" t="str">
        <f>IF(ISBLANK('DATA ENTRY'!W22),"",IF(R22="Ab","AB",IF(R22&gt;=0.9*'MARK LOOKUP'!R22,"A+",IF(R22&gt;=0.8*'MARK LOOKUP'!R22,"A",IF(R22&gt;=0.7*'MARK LOOKUP'!R22,"B+",IF(R22&gt;=0.6*'MARK LOOKUP'!R22,"B",IF(R22&gt;=0.5*'MARK LOOKUP'!R22,"C+",IF(R22&gt;=0.4*'MARK LOOKUP'!R22,"C",IF(R22&gt;=0.35*'MARK LOOKUP'!R22,"D","NG")))))))))</f>
        <v>A</v>
      </c>
      <c r="AN22" s="26" t="str">
        <f>IF(ISNUMBER(S22),IF(S22&gt;=0.9*'MARK LOOKUP'!S22,"A+",IF(S22&gt;=0.8*'MARK LOOKUP'!S22,"A",IF(S22&gt;=0.7*'MARK LOOKUP'!S22,"B+",IF(S22&gt;=0.6*'MARK LOOKUP'!S22,"B",IF(S22&gt;=0.5*'MARK LOOKUP'!S22,"C+",IF(S22&gt;=0.4*'MARK LOOKUP'!S22,"C",IF(S22&gt;=0.35*'MARK LOOKUP'!S22,"D","NG"))))))),"")</f>
        <v>C+</v>
      </c>
      <c r="AO22" s="26" t="str">
        <f>IF(ISBLANK('DATA ENTRY'!Y22),"",IF(T22="AB","AB",IF(T22&gt;=0.9*'MARK LOOKUP'!T22,"A+",IF(T22&gt;=0.8*'MARK LOOKUP'!T22,"A",IF(T22&gt;=0.7*'MARK LOOKUP'!T22,"B+",IF(T22&gt;=0.6*'MARK LOOKUP'!T22,"B",IF(T22&gt;=0.5*'MARK LOOKUP'!T22,"C+",IF(T22&gt;=0.4*'MARK LOOKUP'!T22,"C",IF(T22&gt;=0.35*'MARK LOOKUP'!T22,"D","NG")))))))))</f>
        <v/>
      </c>
      <c r="AP22" s="26" t="str">
        <f>IF(ISBLANK('DATA ENTRY'!Z22),"",IF(U22="AB","AB",IF(U22&gt;=0.9*'MARK LOOKUP'!U22,"A+",IF(U22&gt;=0.8*'MARK LOOKUP'!U22,"A",IF(U22&gt;=0.7*'MARK LOOKUP'!U22,"B+",IF(U22&gt;=0.6*'MARK LOOKUP'!U22,"B",IF(U22&gt;=0.5*'MARK LOOKUP'!U22,"C+",IF(U22&gt;=0.4*'MARK LOOKUP'!U22,"C",IF(U22&gt;=0.35*'MARK LOOKUP'!U22,"D","NG")))))))))</f>
        <v/>
      </c>
      <c r="AQ22" s="26" t="str">
        <f>IF(ISNUMBER(V22),IF(V22&gt;=0.9*'MARK LOOKUP'!V22,"A+",IF(V22&gt;=0.8*'MARK LOOKUP'!V22,"A",IF(V22&gt;=0.7*'MARK LOOKUP'!V22,"B+",IF(V22&gt;=0.6*'MARK LOOKUP'!S22,"B",IF(V22&gt;=0.5*'MARK LOOKUP'!V22,"C+",IF(V22&gt;=0.4*'MARK LOOKUP'!V22,"C",IF(V22&gt;=0.35*'MARK LOOKUP'!V22,"D","NG"))))))),"")</f>
        <v/>
      </c>
      <c r="AR22" s="26" t="str">
        <f t="shared" si="7"/>
        <v>2.4</v>
      </c>
      <c r="AS22" s="26" t="str">
        <f t="shared" si="8"/>
        <v>3.6</v>
      </c>
      <c r="AT22" s="26" t="str">
        <f t="shared" si="9"/>
        <v>2.4</v>
      </c>
      <c r="AU22" s="26" t="str">
        <f t="shared" si="10"/>
        <v>1.2</v>
      </c>
      <c r="AV22" s="26" t="str">
        <f t="shared" si="11"/>
        <v>3.6</v>
      </c>
      <c r="AW22" s="26" t="str">
        <f t="shared" si="12"/>
        <v>2.4</v>
      </c>
      <c r="AX22" s="26" t="str">
        <f t="shared" si="13"/>
        <v>1.2</v>
      </c>
      <c r="AY22" s="26" t="str">
        <f t="shared" si="14"/>
        <v>3.6</v>
      </c>
      <c r="AZ22" s="26" t="str">
        <f t="shared" si="15"/>
        <v>2.4</v>
      </c>
      <c r="BA22" s="26" t="str">
        <f t="shared" si="16"/>
        <v>1.2</v>
      </c>
      <c r="BB22" s="26" t="str">
        <f t="shared" si="17"/>
        <v>3.6</v>
      </c>
      <c r="BC22" s="26" t="str">
        <f t="shared" si="18"/>
        <v>2.4</v>
      </c>
      <c r="BD22" s="26" t="str">
        <f t="shared" si="19"/>
        <v>2</v>
      </c>
      <c r="BE22" s="26" t="str">
        <f>IF(ISBLANK('DATA ENTRY'!S22),"",IF(AJ22="A+","4",IF(AJ22="A","3.6",IF(AJ22="B+","3.2",IF(AJ22="B","2.8",IF(AJ22="C+","2.4",IF(AJ22="C","2",IF(AJ22="D+","1.6",IF(AJ22="D","1.2",IF(AJ22="E","0.8",""))))))))))</f>
        <v>3.6</v>
      </c>
      <c r="BF22" s="26" t="str">
        <f>IF(ISBLANK('DATA ENTRY'!T22),"",IF(AK22="A+","4",IF(AK22="A","3.6",IF(AK22="B+","3.2",IF(AK22="B","2.8",IF(AK22="C+","2.4",IF(AK22="C","2",IF(AK22="D+","1.6",IF(AK22="D","1.2",IF(AK22="E","0.8",""))))))))))</f>
        <v>2.4</v>
      </c>
      <c r="BG22" s="26" t="str">
        <f>IF(ISBLANK('DATA ENTRY'!U22),"",IF(AL22="A+","4",IF(AL22="A","3.6",IF(AL22="B+","3.2",IF(AL22="B","2.8",IF(AL22="C+","2.4",IF(AL22="C","2",IF(AL22="D+","1.6",IF(AL22="D","1.2",IF(AL22="E","0.8",""))))))))))</f>
        <v>2</v>
      </c>
      <c r="BH22" s="26" t="str">
        <f>IF(ISBLANK('DATA ENTRY'!V22),"",IF(AM22="A+","4",IF(AM22="A","3.6",IF(AM22="B+","3.2",IF(AM22="B","2.8",IF(AM22="C+","2.4",IF(AM22="C","2",IF(AM22="D+","1.6",IF(AM22="D","1.2",IF(AM22="E","0.8",""))))))))))</f>
        <v>3.6</v>
      </c>
      <c r="BI22" s="26" t="str">
        <f>IF(ISBLANK('DATA ENTRY'!W22),"",IF(AN22="A+","4",IF(AN22="A","3.6",IF(AN22="B+","3.2",IF(AN22="B","2.8",IF(AN22="C+","2.4",IF(AN22="C","2",IF(AN22="D+","1.6",IF(AN22="D","1.2",IF(AN22="E","0.8",""))))))))))</f>
        <v>2.4</v>
      </c>
      <c r="BJ22" s="26" t="str">
        <f>IF(ISBLANK('DATA ENTRY'!X22),"",IF(AO22="A+","4",IF(AO22="A","3.6",IF(AO22="B+","3.2",IF(AO22="B","2.8",IF(AO22="C+","2.4",IF(AO22="C","2",IF(AO22="D+","1.6",IF(AO22="D","1.2",IF(AO22="E","0.8",""))))))))))</f>
        <v/>
      </c>
      <c r="BK22" s="26" t="str">
        <f>IF(ISBLANK('DATA ENTRY'!Y22),"",IF(AP22="A+","4",IF(AP22="A","3.6",IF(AP22="B+","3.2",IF(AP22="B","2.8",IF(AP22="C+","2.4",IF(AP22="C","2",IF(AP22="D+","1.6",IF(AP22="D","1.2",IF(AP22="E","0.8",""))))))))))</f>
        <v/>
      </c>
      <c r="BL22" s="26" t="str">
        <f>IF(ISBLANK('DATA ENTRY'!Z22),"",IF(AQ22="A+","4",IF(AQ22="A","3.6",IF(AQ22="B+","3.2",IF(AQ22="B","2.8",IF(AQ22="C+","2.4",IF(AQ22="C","2",IF(AQ22="D+","1.6",IF(AQ22="D","1.2",IF(AQ22="E","0.8",""))))))))))</f>
        <v/>
      </c>
    </row>
    <row r="23" spans="1:64" x14ac:dyDescent="0.25">
      <c r="A23" s="26">
        <f>IF(ISBLANK('DATA ENTRY'!A23),"",'DATA ENTRY'!A23)</f>
        <v>14911528</v>
      </c>
      <c r="B23" s="26">
        <f>IF(ISBLANK('DATA ENTRY'!G23),"",'DATA ENTRY'!G23)</f>
        <v>0</v>
      </c>
      <c r="C23" s="26">
        <f>IF(ISBLANK('DATA ENTRY'!H23),"",'DATA ENTRY'!H23)</f>
        <v>0</v>
      </c>
      <c r="D23" s="26">
        <f t="shared" si="1"/>
        <v>0</v>
      </c>
      <c r="E23" s="26">
        <f>IF(ISBLANK('DATA ENTRY'!J23),"",'DATA ENTRY'!J23)</f>
        <v>0</v>
      </c>
      <c r="F23" s="26">
        <f>IF(ISBLANK('DATA ENTRY'!K23),"",'DATA ENTRY'!K23)</f>
        <v>0</v>
      </c>
      <c r="G23" s="26">
        <f t="shared" si="2"/>
        <v>0</v>
      </c>
      <c r="H23" s="26">
        <f>IF(ISBLANK('DATA ENTRY'!M23),"",'DATA ENTRY'!M23)</f>
        <v>0</v>
      </c>
      <c r="I23" s="26">
        <f>IF(ISBLANK('DATA ENTRY'!M23),"",'DATA ENTRY'!N23)</f>
        <v>0</v>
      </c>
      <c r="J23" s="26">
        <f t="shared" si="20"/>
        <v>0</v>
      </c>
      <c r="K23" s="26">
        <f>IF(ISBLANK('DATA ENTRY'!P23),"",'DATA ENTRY'!P23)</f>
        <v>0</v>
      </c>
      <c r="L23" s="26">
        <f>IF(ISBLANK('DATA ENTRY'!Q23),"",'DATA ENTRY'!Q23)</f>
        <v>0</v>
      </c>
      <c r="M23" s="26">
        <f t="shared" si="3"/>
        <v>0</v>
      </c>
      <c r="N23" s="26">
        <f>IF(ISBLANK('DATA ENTRY'!S23),"",'DATA ENTRY'!S23)</f>
        <v>0</v>
      </c>
      <c r="O23" s="26">
        <f>IF(ISBLANK('DATA ENTRY'!T23),"",'DATA ENTRY'!T23)</f>
        <v>0</v>
      </c>
      <c r="P23" s="26">
        <f t="shared" si="4"/>
        <v>0</v>
      </c>
      <c r="Q23" s="26">
        <f>IF(ISBLANK('DATA ENTRY'!V23),"",'DATA ENTRY'!V23)</f>
        <v>0</v>
      </c>
      <c r="R23" s="26">
        <f>IF(ISBLANK('DATA ENTRY'!W23),"",'DATA ENTRY'!W23)</f>
        <v>0</v>
      </c>
      <c r="S23" s="26">
        <f t="shared" si="5"/>
        <v>0</v>
      </c>
      <c r="T23" s="26" t="str">
        <f>IF(ISBLANK('DATA ENTRY'!Y23),"",'DATA ENTRY'!Y23)</f>
        <v/>
      </c>
      <c r="U23" s="26" t="str">
        <f>IF(ISBLANK('DATA ENTRY'!Z23),"",'DATA ENTRY'!Z23)</f>
        <v/>
      </c>
      <c r="V23" s="26" t="str">
        <f t="shared" si="6"/>
        <v/>
      </c>
      <c r="W23" s="26" t="str">
        <f>IF(ISBLANK('DATA ENTRY'!$F23),"",IF(LEDGER!B23="AB","AB",IF(LEDGER!B23&gt;=0.9*'MARK LOOKUP'!B23,"A+",IF(LEDGER!B23&gt;=0.8*'MARK LOOKUP'!B23,"A",IF(LEDGER!B23&gt;=0.7*'MARK LOOKUP'!B23,"B+",IF(LEDGER!B23&gt;=0.6*'MARK LOOKUP'!B23,"B",IF(LEDGER!B23&gt;=0.5*'MARK LOOKUP'!B23,"C+",IF(LEDGER!B23&gt;=0.4*'MARK LOOKUP'!B23,"C+",IF(LEDGER!B23&gt;=0.35*'MARK LOOKUP'!B23,"D","NG")))))))))</f>
        <v>NG</v>
      </c>
      <c r="X23" s="26" t="str">
        <f>IF(ISBLANK('DATA ENTRY'!$G23),"",IF(LEDGER!C23="AB","AB",IF(LEDGER!C23&gt;=0.9*'MARK LOOKUP'!C23,"A+",IF(LEDGER!C23&gt;=0.8*'MARK LOOKUP'!C23,"A",IF(LEDGER!C23&gt;=0.7*'MARK LOOKUP'!C23,"B+",IF(LEDGER!C23&gt;=0.6*'MARK LOOKUP'!C23,"B",IF(LEDGER!C23&gt;=0.5*'MARK LOOKUP'!C23,"C+",IF(LEDGER!C23&gt;=0.4*'MARK LOOKUP'!C23,"C+",IF(LEDGER!C23&gt;=0.35*'MARK LOOKUP'!C23,"D","N.G.")))))))))</f>
        <v>N.G.</v>
      </c>
      <c r="Y23" s="26" t="str">
        <f>IF(ISNUMBER(D23),IF(D23&gt;=0.9*'MARK LOOKUP'!D23,"A+",IF(D23&gt;=0.8*'MARK LOOKUP'!D23,"A",IF(D23&gt;=0.7*'MARK LOOKUP'!D23,"B+",IF(D23&gt;=0.6*'MARK LOOKUP'!D23,"B",IF(D23&gt;=0.5*'MARK LOOKUP'!D23,"C+",IF(D23&gt;=0.4*'MARK LOOKUP'!D23,"C",IF(D23&gt;=0.35*'MARK LOOKUP'!D23,"D","N.G."))))))))</f>
        <v>N.G.</v>
      </c>
      <c r="Z23" s="26" t="str">
        <f>IF(ISBLANK('DATA ENTRY'!J23),"",IF(LEDGER!E23="AB","AB",IF(LEDGER!E23&gt;=0.9*'MARK LOOKUP'!E23,"A+",IF(LEDGER!E23&gt;=0.8*'MARK LOOKUP'!E23,"A",IF(LEDGER!E23&gt;=0.7*'MARK LOOKUP'!E23,"B+",IF(LEDGER!E23&gt;=0.6*'MARK LOOKUP'!E23,"B",IF(LEDGER!E23&gt;=0.5*'MARK LOOKUP'!E23,"C+",IF(LEDGER!E23&gt;=0.4*'MARK LOOKUP'!E23,"C",IF(LEDGER!E23&gt;=0.35*'MARK LOOKUP'!E23,"D","NG")))))))))</f>
        <v>NG</v>
      </c>
      <c r="AA23" s="26" t="str">
        <f>IF(ISBLANK('DATA ENTRY'!K23),"",IF(LEDGER!F23="AB","AB",IF(LEDGER!F23&gt;=0.9*'MARK LOOKUP'!F23,"A+",IF(LEDGER!F23&gt;=0.8*'MARK LOOKUP'!F23,"A",IF(LEDGER!F23&gt;=0.7*'MARK LOOKUP'!F23,"B+",IF(LEDGER!F23&gt;=0.6*'MARK LOOKUP'!F23,"B",IF(LEDGER!F23&gt;=0.5*'MARK LOOKUP'!F23,"C+",IF(LEDGER!F23&gt;=0.4*'MARK LOOKUP'!F23,"C",IF(LEDGER!F23&gt;=0.35*'MARK LOOKUP'!F23,"D","NG")))))))))</f>
        <v>NG</v>
      </c>
      <c r="AB23" s="26" t="str">
        <f>IF(ISNUMBER(G23),IF(D23&gt;=0.9*'MARK LOOKUP'!G23,"A+",IF(G23&gt;=0.8*'MARK LOOKUP'!G23,"A",IF(G23&gt;=0.7*'MARK LOOKUP'!G23,"B+",IF(G23&gt;=0.6*'MARK LOOKUP'!G23,"B",IF(G23&gt;=0.5*'MARK LOOKUP'!G23,"C+",IF(G23&gt;=0.4*'MARK LOOKUP'!G23,"C",IF(G23&gt;=0.35*'MARK LOOKUP'!G23,"D","NG"))))))))</f>
        <v>NG</v>
      </c>
      <c r="AC23" s="26" t="str">
        <f>IF(ISBLANK('DATA ENTRY'!M23),"",IF(LEDGER!H23="AB","AB",IF(LEDGER!H23&gt;=0.9*'MARK LOOKUP'!H23,"A+",IF(LEDGER!H23&gt;=0.8*'MARK LOOKUP'!H23,"A",IF(LEDGER!H23&gt;=0.7*'MARK LOOKUP'!H23,"B+",IF(LEDGER!H23&gt;=0.6*'MARK LOOKUP'!H23,"B",IF(LEDGER!H23&gt;=0.5*'MARK LOOKUP'!H23,"C+",IF(LEDGER!H23&gt;=0.4*'MARK LOOKUP'!H23,"C",IF(LEDGER!H23&gt;=0.35*'MARK LOOKUP'!H23,"D","NG")))))))))</f>
        <v>NG</v>
      </c>
      <c r="AD23" s="26" t="str">
        <f>IF(ISBLANK('DATA ENTRY'!N23),"",IF(LEDGER!I23="AB","AB",IF(LEDGER!I23&gt;=0.9*'MARK LOOKUP'!I23,"A+",IF(LEDGER!I23&gt;=0.8*'MARK LOOKUP'!I23,"A",IF(LEDGER!I23&gt;=0.7*'MARK LOOKUP'!I23,"B+",IF(LEDGER!I23&gt;=0.6*'MARK LOOKUP'!I23,"B",IF(LEDGER!I23&gt;=0.5*'MARK LOOKUP'!I23,"C+",IF(LEDGER!I23&gt;=0.4*'MARK LOOKUP'!I23,"C",IF(LEDGER!I23&gt;=0.35*'MARK LOOKUP'!I23,"D","NG")))))))))</f>
        <v/>
      </c>
      <c r="AE23" s="26" t="str">
        <f>IF(ISNUMBER(J23),IF(J23&gt;=0.9*'MARK LOOKUP'!J23,"A+",IF(J23&gt;=0.8*'MARK LOOKUP'!J23,"A",IF(J23&gt;=0.7*'MARK LOOKUP'!J23,"B+",IF(J23&gt;=0.6*'MARK LOOKUP'!J23,"B",IF(J23&gt;=0.5*'MARK LOOKUP'!J23,"C+",IF(J23&gt;=0.4*'MARK LOOKUP'!J23,"C",IF(J23&gt;=0.35*'MARK LOOKUP'!J23,"D","NG"))))))),"")</f>
        <v>NG</v>
      </c>
      <c r="AF23" s="26" t="e">
        <f>IF(ISBLANK('DATA ENTRY'!P23),"",IF(LEDGER!K23="Ab","AB",IF(LEDGER!K23&gt;=0.9*'MARK LOOKUP'!K23,"A+",IF(LEDGER!K23&gt;=0.8*'MARK LOOKUP'!K23,"A",IF(LEDGER!K23&gt;=0.7*'MARK LOOKUP'!K23,"B+",IF(LEDGER!K23&gt;=0.6*'MARK LOOKUP'!K23,"B",IF(LEDGER!K23&gt;=0.5*'MARK LOOKUP'!K23,"C+",IF(LEDGER!K23&gt;=0.4*'MARK LOOKUP'!K23,"C",IF(LEDGER!K23&gt;=0.35*'MARK LOOKUP'!K23,"D","NG")))))))))</f>
        <v>#N/A</v>
      </c>
      <c r="AG23" s="26" t="e">
        <f>IF(ISBLANK('DATA ENTRY'!Q23),"",IF(LEDGER!L23="Ab","AB",IF(LEDGER!L23&gt;=0.9*'MARK LOOKUP'!L23,"A+",IF(LEDGER!L23&gt;=0.8*'MARK LOOKUP'!L23,"A",IF(LEDGER!L23&gt;=0.7*'MARK LOOKUP'!L23,"B+",IF(LEDGER!L23&gt;=0.6*'MARK LOOKUP'!L23,"B",IF(LEDGER!L23&gt;=0.5*'MARK LOOKUP'!L23,"C+",IF(LEDGER!L23&gt;=0.4*'MARK LOOKUP'!L23,"C",IF(LEDGER!L23&gt;=0.35*'MARK LOOKUP'!L23,"D","NG")))))))))</f>
        <v>#N/A</v>
      </c>
      <c r="AH23" s="26" t="e">
        <f>IF(ISNUMBER(M23),IF(M23&gt;=0.9*'MARK LOOKUP'!M23,"A+",IF(M23&gt;=0.8*'MARK LOOKUP'!M23,"A",IF(M23&gt;=0.7*'MARK LOOKUP'!M23,"B+",IF(M23&gt;=0.6*'MARK LOOKUP'!M23,"B",IF(M23&gt;=0.5*'MARK LOOKUP'!M23,"C+",IF(M23&gt;=0.4*'MARK LOOKUP'!M23,"C",IF(M23&gt;=0.35*'MARK LOOKUP'!M23,"D","NG"))))))),"")</f>
        <v>#N/A</v>
      </c>
      <c r="AI23" s="26" t="e">
        <f>IF(ISBLANK('DATA ENTRY'!S23),"",IF(N23="Ab","AB",IF(N23&gt;=0.9*'MARK LOOKUP'!N23,"A+",IF(N23&gt;=0.8*'MARK LOOKUP'!N23,"A",IF(N23&gt;=0.7*'MARK LOOKUP'!N23,"B+",IF(N23&gt;=0.6*'MARK LOOKUP'!N23,"B",IF(N23&gt;=0.5*'MARK LOOKUP'!N23,"C+",IF(N23&gt;=0.4*'MARK LOOKUP'!N23,"C",IF(N23&gt;=0.35*'MARK LOOKUP'!N23,"D","NG")))))))))</f>
        <v>#N/A</v>
      </c>
      <c r="AJ23" s="26" t="e">
        <f>IF(ISBLANK('DATA ENTRY'!T23),"",IF(O23="Ab","AB",IF(O23&gt;=0.9*'MARK LOOKUP'!O23,"A+",IF(O23&gt;=0.8*'MARK LOOKUP'!O23,"A",IF(O23&gt;=0.7*'MARK LOOKUP'!O23,"B+",IF(O23&gt;=0.6*'MARK LOOKUP'!O23,"B",IF(O23&gt;=0.5*'MARK LOOKUP'!O23,"C+",IF(O23&gt;=0.4*'MARK LOOKUP'!O23,"C",IF(O23&gt;=0.35*'MARK LOOKUP'!O23,"D","NG")))))))))</f>
        <v>#N/A</v>
      </c>
      <c r="AK23" s="26" t="e">
        <f>IF(ISNUMBER(P23),IF(P23&gt;=0.9*'MARK LOOKUP'!P23,"A+",IF(P23&gt;=0.8*'MARK LOOKUP'!P23,"A",IF(P23&gt;=0.7*'MARK LOOKUP'!P23,"B+",IF(P23&gt;=0.6*'MARK LOOKUP'!P23,"B",IF(P23&gt;=0.5*'MARK LOOKUP'!P23,"C+",IF(P23&gt;=0.4*'MARK LOOKUP'!P23,"C",IF(P23&gt;=0.35*'MARK LOOKUP'!P23,"D","NG"))))))),"")</f>
        <v>#N/A</v>
      </c>
      <c r="AL23" s="26" t="e">
        <f>IF(ISBLANK('DATA ENTRY'!V23),"",IF(Q23="Ab","AB",IF(Q23&gt;=0.9*'MARK LOOKUP'!Q23,"A+",IF(Q23&gt;=0.8*'MARK LOOKUP'!Q23,"A",IF(Q23&gt;=0.7*'MARK LOOKUP'!Q23,"B+",IF(Q23&gt;=0.6*'MARK LOOKUP'!Q23,"B",IF(Q23&gt;=0.5*'MARK LOOKUP'!Q23,"C+",IF(Q23&gt;=0.4*'MARK LOOKUP'!Q23,"C",IF(Q23&gt;=0.35*'MARK LOOKUP'!Q23,"D","NG")))))))))</f>
        <v>#N/A</v>
      </c>
      <c r="AM23" s="26" t="e">
        <f>IF(ISBLANK('DATA ENTRY'!W23),"",IF(R23="Ab","AB",IF(R23&gt;=0.9*'MARK LOOKUP'!R23,"A+",IF(R23&gt;=0.8*'MARK LOOKUP'!R23,"A",IF(R23&gt;=0.7*'MARK LOOKUP'!R23,"B+",IF(R23&gt;=0.6*'MARK LOOKUP'!R23,"B",IF(R23&gt;=0.5*'MARK LOOKUP'!R23,"C+",IF(R23&gt;=0.4*'MARK LOOKUP'!R23,"C",IF(R23&gt;=0.35*'MARK LOOKUP'!R23,"D","NG")))))))))</f>
        <v>#N/A</v>
      </c>
      <c r="AN23" s="26" t="e">
        <f>IF(ISNUMBER(S23),IF(S23&gt;=0.9*'MARK LOOKUP'!S23,"A+",IF(S23&gt;=0.8*'MARK LOOKUP'!S23,"A",IF(S23&gt;=0.7*'MARK LOOKUP'!S23,"B+",IF(S23&gt;=0.6*'MARK LOOKUP'!S23,"B",IF(S23&gt;=0.5*'MARK LOOKUP'!S23,"C+",IF(S23&gt;=0.4*'MARK LOOKUP'!S23,"C",IF(S23&gt;=0.35*'MARK LOOKUP'!S23,"D","NG"))))))),"")</f>
        <v>#N/A</v>
      </c>
      <c r="AO23" s="26" t="str">
        <f>IF(ISBLANK('DATA ENTRY'!Y23),"",IF(T23="AB","AB",IF(T23&gt;=0.9*'MARK LOOKUP'!T23,"A+",IF(T23&gt;=0.8*'MARK LOOKUP'!T23,"A",IF(T23&gt;=0.7*'MARK LOOKUP'!T23,"B+",IF(T23&gt;=0.6*'MARK LOOKUP'!T23,"B",IF(T23&gt;=0.5*'MARK LOOKUP'!T23,"C+",IF(T23&gt;=0.4*'MARK LOOKUP'!T23,"C",IF(T23&gt;=0.35*'MARK LOOKUP'!T23,"D","NG")))))))))</f>
        <v/>
      </c>
      <c r="AP23" s="26" t="str">
        <f>IF(ISBLANK('DATA ENTRY'!Z23),"",IF(U23="AB","AB",IF(U23&gt;=0.9*'MARK LOOKUP'!U23,"A+",IF(U23&gt;=0.8*'MARK LOOKUP'!U23,"A",IF(U23&gt;=0.7*'MARK LOOKUP'!U23,"B+",IF(U23&gt;=0.6*'MARK LOOKUP'!U23,"B",IF(U23&gt;=0.5*'MARK LOOKUP'!U23,"C+",IF(U23&gt;=0.4*'MARK LOOKUP'!U23,"C",IF(U23&gt;=0.35*'MARK LOOKUP'!U23,"D","NG")))))))))</f>
        <v/>
      </c>
      <c r="AQ23" s="26" t="str">
        <f>IF(ISNUMBER(V23),IF(V23&gt;=0.9*'MARK LOOKUP'!V23,"A+",IF(V23&gt;=0.8*'MARK LOOKUP'!V23,"A",IF(V23&gt;=0.7*'MARK LOOKUP'!V23,"B+",IF(V23&gt;=0.6*'MARK LOOKUP'!S23,"B",IF(V23&gt;=0.5*'MARK LOOKUP'!V23,"C+",IF(V23&gt;=0.4*'MARK LOOKUP'!V23,"C",IF(V23&gt;=0.35*'MARK LOOKUP'!V23,"D","NG"))))))),"")</f>
        <v/>
      </c>
      <c r="AR23" s="26" t="str">
        <f t="shared" si="7"/>
        <v/>
      </c>
      <c r="AS23" s="26" t="str">
        <f t="shared" si="8"/>
        <v/>
      </c>
      <c r="AT23" s="26" t="str">
        <f t="shared" si="9"/>
        <v/>
      </c>
      <c r="AU23" s="26" t="str">
        <f t="shared" si="10"/>
        <v/>
      </c>
      <c r="AV23" s="26" t="str">
        <f t="shared" si="11"/>
        <v/>
      </c>
      <c r="AW23" s="26" t="str">
        <f t="shared" si="12"/>
        <v/>
      </c>
      <c r="AX23" s="26" t="str">
        <f t="shared" si="13"/>
        <v/>
      </c>
      <c r="AY23" s="26" t="str">
        <f t="shared" si="14"/>
        <v/>
      </c>
      <c r="AZ23" s="26" t="str">
        <f t="shared" si="15"/>
        <v/>
      </c>
      <c r="BA23" s="26" t="e">
        <f t="shared" si="16"/>
        <v>#N/A</v>
      </c>
      <c r="BB23" s="26" t="e">
        <f t="shared" si="17"/>
        <v>#N/A</v>
      </c>
      <c r="BC23" s="26" t="e">
        <f t="shared" si="18"/>
        <v>#N/A</v>
      </c>
      <c r="BD23" s="26" t="e">
        <f t="shared" si="19"/>
        <v>#N/A</v>
      </c>
      <c r="BE23" s="26" t="e">
        <f>IF(ISBLANK('DATA ENTRY'!S23),"",IF(AJ23="A+","4",IF(AJ23="A","3.6",IF(AJ23="B+","3.2",IF(AJ23="B","2.8",IF(AJ23="C+","2.4",IF(AJ23="C","2",IF(AJ23="D+","1.6",IF(AJ23="D","1.2",IF(AJ23="E","0.8",""))))))))))</f>
        <v>#N/A</v>
      </c>
      <c r="BF23" s="26" t="e">
        <f>IF(ISBLANK('DATA ENTRY'!T23),"",IF(AK23="A+","4",IF(AK23="A","3.6",IF(AK23="B+","3.2",IF(AK23="B","2.8",IF(AK23="C+","2.4",IF(AK23="C","2",IF(AK23="D+","1.6",IF(AK23="D","1.2",IF(AK23="E","0.8",""))))))))))</f>
        <v>#N/A</v>
      </c>
      <c r="BG23" s="26" t="str">
        <f>IF(ISBLANK('DATA ENTRY'!U23),"",IF(AL23="A+","4",IF(AL23="A","3.6",IF(AL23="B+","3.2",IF(AL23="B","2.8",IF(AL23="C+","2.4",IF(AL23="C","2",IF(AL23="D+","1.6",IF(AL23="D","1.2",IF(AL23="E","0.8",""))))))))))</f>
        <v/>
      </c>
      <c r="BH23" s="26" t="e">
        <f>IF(ISBLANK('DATA ENTRY'!V23),"",IF(AM23="A+","4",IF(AM23="A","3.6",IF(AM23="B+","3.2",IF(AM23="B","2.8",IF(AM23="C+","2.4",IF(AM23="C","2",IF(AM23="D+","1.6",IF(AM23="D","1.2",IF(AM23="E","0.8",""))))))))))</f>
        <v>#N/A</v>
      </c>
      <c r="BI23" s="26" t="e">
        <f>IF(ISBLANK('DATA ENTRY'!W23),"",IF(AN23="A+","4",IF(AN23="A","3.6",IF(AN23="B+","3.2",IF(AN23="B","2.8",IF(AN23="C+","2.4",IF(AN23="C","2",IF(AN23="D+","1.6",IF(AN23="D","1.2",IF(AN23="E","0.8",""))))))))))</f>
        <v>#N/A</v>
      </c>
      <c r="BJ23" s="26" t="str">
        <f>IF(ISBLANK('DATA ENTRY'!X23),"",IF(AO23="A+","4",IF(AO23="A","3.6",IF(AO23="B+","3.2",IF(AO23="B","2.8",IF(AO23="C+","2.4",IF(AO23="C","2",IF(AO23="D+","1.6",IF(AO23="D","1.2",IF(AO23="E","0.8",""))))))))))</f>
        <v/>
      </c>
      <c r="BK23" s="26" t="str">
        <f>IF(ISBLANK('DATA ENTRY'!Y23),"",IF(AP23="A+","4",IF(AP23="A","3.6",IF(AP23="B+","3.2",IF(AP23="B","2.8",IF(AP23="C+","2.4",IF(AP23="C","2",IF(AP23="D+","1.6",IF(AP23="D","1.2",IF(AP23="E","0.8",""))))))))))</f>
        <v/>
      </c>
      <c r="BL23" s="26" t="str">
        <f>IF(ISBLANK('DATA ENTRY'!Z23),"",IF(AQ23="A+","4",IF(AQ23="A","3.6",IF(AQ23="B+","3.2",IF(AQ23="B","2.8",IF(AQ23="C+","2.4",IF(AQ23="C","2",IF(AQ23="D+","1.6",IF(AQ23="D","1.2",IF(AQ23="E","0.8",""))))))))))</f>
        <v/>
      </c>
    </row>
    <row r="24" spans="1:64" x14ac:dyDescent="0.25">
      <c r="A24" s="26">
        <f>IF(ISBLANK('DATA ENTRY'!A24),"",'DATA ENTRY'!A24)</f>
        <v>14911529</v>
      </c>
      <c r="B24" s="26">
        <f>IF(ISBLANK('DATA ENTRY'!G24),"",'DATA ENTRY'!G24)</f>
        <v>28</v>
      </c>
      <c r="C24" s="26">
        <f>IF(ISBLANK('DATA ENTRY'!H24),"",'DATA ENTRY'!H24)</f>
        <v>22</v>
      </c>
      <c r="D24" s="26">
        <f t="shared" si="1"/>
        <v>50</v>
      </c>
      <c r="E24" s="26">
        <f>IF(ISBLANK('DATA ENTRY'!J24),"",'DATA ENTRY'!J24)</f>
        <v>28</v>
      </c>
      <c r="F24" s="26">
        <f>IF(ISBLANK('DATA ENTRY'!K24),"",'DATA ENTRY'!K24)</f>
        <v>20</v>
      </c>
      <c r="G24" s="26">
        <f t="shared" si="2"/>
        <v>48</v>
      </c>
      <c r="H24" s="26">
        <f>IF(ISBLANK('DATA ENTRY'!M24),"",'DATA ENTRY'!M24)</f>
        <v>28</v>
      </c>
      <c r="I24" s="26">
        <f>IF(ISBLANK('DATA ENTRY'!M24),"",'DATA ENTRY'!N24)</f>
        <v>21</v>
      </c>
      <c r="J24" s="26">
        <f t="shared" si="20"/>
        <v>49</v>
      </c>
      <c r="K24" s="26">
        <f>IF(ISBLANK('DATA ENTRY'!P24),"",'DATA ENTRY'!P24)</f>
        <v>28</v>
      </c>
      <c r="L24" s="26">
        <f>IF(ISBLANK('DATA ENTRY'!Q24),"",'DATA ENTRY'!Q24)</f>
        <v>19</v>
      </c>
      <c r="M24" s="26">
        <f t="shared" si="3"/>
        <v>47</v>
      </c>
      <c r="N24" s="26">
        <f>IF(ISBLANK('DATA ENTRY'!S24),"",'DATA ENTRY'!S24)</f>
        <v>30</v>
      </c>
      <c r="O24" s="26">
        <f>IF(ISBLANK('DATA ENTRY'!T24),"",'DATA ENTRY'!T24)</f>
        <v>20</v>
      </c>
      <c r="P24" s="26">
        <f t="shared" si="4"/>
        <v>50</v>
      </c>
      <c r="Q24" s="26">
        <f>IF(ISBLANK('DATA ENTRY'!V24),"",'DATA ENTRY'!V24)</f>
        <v>32</v>
      </c>
      <c r="R24" s="26">
        <f>IF(ISBLANK('DATA ENTRY'!W24),"",'DATA ENTRY'!W24)</f>
        <v>19</v>
      </c>
      <c r="S24" s="26">
        <f t="shared" si="5"/>
        <v>51</v>
      </c>
      <c r="T24" s="26" t="str">
        <f>IF(ISBLANK('DATA ENTRY'!Y24),"",'DATA ENTRY'!Y24)</f>
        <v/>
      </c>
      <c r="U24" s="26" t="str">
        <f>IF(ISBLANK('DATA ENTRY'!Z24),"",'DATA ENTRY'!Z24)</f>
        <v/>
      </c>
      <c r="V24" s="26" t="str">
        <f t="shared" si="6"/>
        <v/>
      </c>
      <c r="W24" s="26" t="str">
        <f>IF(ISBLANK('DATA ENTRY'!$F24),"",IF(LEDGER!B24="AB","AB",IF(LEDGER!B24&gt;=0.9*'MARK LOOKUP'!B24,"A+",IF(LEDGER!B24&gt;=0.8*'MARK LOOKUP'!B24,"A",IF(LEDGER!B24&gt;=0.7*'MARK LOOKUP'!B24,"B+",IF(LEDGER!B24&gt;=0.6*'MARK LOOKUP'!B24,"B",IF(LEDGER!B24&gt;=0.5*'MARK LOOKUP'!B24,"C+",IF(LEDGER!B24&gt;=0.4*'MARK LOOKUP'!B24,"C+",IF(LEDGER!B24&gt;=0.35*'MARK LOOKUP'!B24,"D","NG")))))))))</f>
        <v>D</v>
      </c>
      <c r="X24" s="26" t="str">
        <f>IF(ISBLANK('DATA ENTRY'!$G24),"",IF(LEDGER!C24="AB","AB",IF(LEDGER!C24&gt;=0.9*'MARK LOOKUP'!C24,"A+",IF(LEDGER!C24&gt;=0.8*'MARK LOOKUP'!C24,"A",IF(LEDGER!C24&gt;=0.7*'MARK LOOKUP'!C24,"B+",IF(LEDGER!C24&gt;=0.6*'MARK LOOKUP'!C24,"B",IF(LEDGER!C24&gt;=0.5*'MARK LOOKUP'!C24,"C+",IF(LEDGER!C24&gt;=0.4*'MARK LOOKUP'!C24,"C+",IF(LEDGER!C24&gt;=0.35*'MARK LOOKUP'!C24,"D","N.G.")))))))))</f>
        <v>A</v>
      </c>
      <c r="Y24" s="26" t="str">
        <f>IF(ISNUMBER(D24),IF(D24&gt;=0.9*'MARK LOOKUP'!D24,"A+",IF(D24&gt;=0.8*'MARK LOOKUP'!D24,"A",IF(D24&gt;=0.7*'MARK LOOKUP'!D24,"B+",IF(D24&gt;=0.6*'MARK LOOKUP'!D24,"B",IF(D24&gt;=0.5*'MARK LOOKUP'!D24,"C+",IF(D24&gt;=0.4*'MARK LOOKUP'!D24,"C",IF(D24&gt;=0.35*'MARK LOOKUP'!D24,"D","N.G."))))))))</f>
        <v>C+</v>
      </c>
      <c r="Z24" s="26" t="str">
        <f>IF(ISBLANK('DATA ENTRY'!J24),"",IF(LEDGER!E24="AB","AB",IF(LEDGER!E24&gt;=0.9*'MARK LOOKUP'!E24,"A+",IF(LEDGER!E24&gt;=0.8*'MARK LOOKUP'!E24,"A",IF(LEDGER!E24&gt;=0.7*'MARK LOOKUP'!E24,"B+",IF(LEDGER!E24&gt;=0.6*'MARK LOOKUP'!E24,"B",IF(LEDGER!E24&gt;=0.5*'MARK LOOKUP'!E24,"C+",IF(LEDGER!E24&gt;=0.4*'MARK LOOKUP'!E24,"C",IF(LEDGER!E24&gt;=0.35*'MARK LOOKUP'!E24,"D","NG")))))))))</f>
        <v>D</v>
      </c>
      <c r="AA24" s="26" t="str">
        <f>IF(ISBLANK('DATA ENTRY'!K24),"",IF(LEDGER!F24="AB","AB",IF(LEDGER!F24&gt;=0.9*'MARK LOOKUP'!F24,"A+",IF(LEDGER!F24&gt;=0.8*'MARK LOOKUP'!F24,"A",IF(LEDGER!F24&gt;=0.7*'MARK LOOKUP'!F24,"B+",IF(LEDGER!F24&gt;=0.6*'MARK LOOKUP'!F24,"B",IF(LEDGER!F24&gt;=0.5*'MARK LOOKUP'!F24,"C+",IF(LEDGER!F24&gt;=0.4*'MARK LOOKUP'!F24,"C",IF(LEDGER!F24&gt;=0.35*'MARK LOOKUP'!F24,"D","NG")))))))))</f>
        <v>A</v>
      </c>
      <c r="AB24" s="26" t="str">
        <f>IF(ISNUMBER(G24),IF(D24&gt;=0.9*'MARK LOOKUP'!G24,"A+",IF(G24&gt;=0.8*'MARK LOOKUP'!G24,"A",IF(G24&gt;=0.7*'MARK LOOKUP'!G24,"B+",IF(G24&gt;=0.6*'MARK LOOKUP'!G24,"B",IF(G24&gt;=0.5*'MARK LOOKUP'!G24,"C+",IF(G24&gt;=0.4*'MARK LOOKUP'!G24,"C",IF(G24&gt;=0.35*'MARK LOOKUP'!G24,"D","NG"))))))))</f>
        <v>C</v>
      </c>
      <c r="AC24" s="26" t="str">
        <f>IF(ISBLANK('DATA ENTRY'!M24),"",IF(LEDGER!H24="AB","AB",IF(LEDGER!H24&gt;=0.9*'MARK LOOKUP'!H24,"A+",IF(LEDGER!H24&gt;=0.8*'MARK LOOKUP'!H24,"A",IF(LEDGER!H24&gt;=0.7*'MARK LOOKUP'!H24,"B+",IF(LEDGER!H24&gt;=0.6*'MARK LOOKUP'!H24,"B",IF(LEDGER!H24&gt;=0.5*'MARK LOOKUP'!H24,"C+",IF(LEDGER!H24&gt;=0.4*'MARK LOOKUP'!H24,"C",IF(LEDGER!H24&gt;=0.35*'MARK LOOKUP'!H24,"D","NG")))))))))</f>
        <v>D</v>
      </c>
      <c r="AD24" s="26" t="str">
        <f>IF(ISBLANK('DATA ENTRY'!N24),"",IF(LEDGER!I24="AB","AB",IF(LEDGER!I24&gt;=0.9*'MARK LOOKUP'!I24,"A+",IF(LEDGER!I24&gt;=0.8*'MARK LOOKUP'!I24,"A",IF(LEDGER!I24&gt;=0.7*'MARK LOOKUP'!I24,"B+",IF(LEDGER!I24&gt;=0.6*'MARK LOOKUP'!I24,"B",IF(LEDGER!I24&gt;=0.5*'MARK LOOKUP'!I24,"C+",IF(LEDGER!I24&gt;=0.4*'MARK LOOKUP'!I24,"C",IF(LEDGER!I24&gt;=0.35*'MARK LOOKUP'!I24,"D","NG")))))))))</f>
        <v>A</v>
      </c>
      <c r="AE24" s="26" t="str">
        <f>IF(ISNUMBER(J24),IF(J24&gt;=0.9*'MARK LOOKUP'!J24,"A+",IF(J24&gt;=0.8*'MARK LOOKUP'!J24,"A",IF(J24&gt;=0.7*'MARK LOOKUP'!J24,"B+",IF(J24&gt;=0.6*'MARK LOOKUP'!J24,"B",IF(J24&gt;=0.5*'MARK LOOKUP'!J24,"C+",IF(J24&gt;=0.4*'MARK LOOKUP'!J24,"C",IF(J24&gt;=0.35*'MARK LOOKUP'!J24,"D","NG"))))))),"")</f>
        <v>C</v>
      </c>
      <c r="AF24" s="26" t="str">
        <f>IF(ISBLANK('DATA ENTRY'!P24),"",IF(LEDGER!K24="Ab","AB",IF(LEDGER!K24&gt;=0.9*'MARK LOOKUP'!K24,"A+",IF(LEDGER!K24&gt;=0.8*'MARK LOOKUP'!K24,"A",IF(LEDGER!K24&gt;=0.7*'MARK LOOKUP'!K24,"B+",IF(LEDGER!K24&gt;=0.6*'MARK LOOKUP'!K24,"B",IF(LEDGER!K24&gt;=0.5*'MARK LOOKUP'!K24,"C+",IF(LEDGER!K24&gt;=0.4*'MARK LOOKUP'!K24,"C",IF(LEDGER!K24&gt;=0.35*'MARK LOOKUP'!K24,"D","NG")))))))))</f>
        <v>D</v>
      </c>
      <c r="AG24" s="26" t="str">
        <f>IF(ISBLANK('DATA ENTRY'!Q24),"",IF(LEDGER!L24="Ab","AB",IF(LEDGER!L24&gt;=0.9*'MARK LOOKUP'!L24,"A+",IF(LEDGER!L24&gt;=0.8*'MARK LOOKUP'!L24,"A",IF(LEDGER!L24&gt;=0.7*'MARK LOOKUP'!L24,"B+",IF(LEDGER!L24&gt;=0.6*'MARK LOOKUP'!L24,"B",IF(LEDGER!L24&gt;=0.5*'MARK LOOKUP'!L24,"C+",IF(LEDGER!L24&gt;=0.4*'MARK LOOKUP'!L24,"C",IF(LEDGER!L24&gt;=0.35*'MARK LOOKUP'!L24,"D","NG")))))))))</f>
        <v>B+</v>
      </c>
      <c r="AH24" s="26" t="str">
        <f>IF(ISNUMBER(M24),IF(M24&gt;=0.9*'MARK LOOKUP'!M24,"A+",IF(M24&gt;=0.8*'MARK LOOKUP'!M24,"A",IF(M24&gt;=0.7*'MARK LOOKUP'!M24,"B+",IF(M24&gt;=0.6*'MARK LOOKUP'!M24,"B",IF(M24&gt;=0.5*'MARK LOOKUP'!M24,"C+",IF(M24&gt;=0.4*'MARK LOOKUP'!M24,"C",IF(M24&gt;=0.35*'MARK LOOKUP'!M24,"D","NG"))))))),"")</f>
        <v>C</v>
      </c>
      <c r="AI24" s="26" t="str">
        <f>IF(ISBLANK('DATA ENTRY'!S24),"",IF(N24="Ab","AB",IF(N24&gt;=0.9*'MARK LOOKUP'!N24,"A+",IF(N24&gt;=0.8*'MARK LOOKUP'!N24,"A",IF(N24&gt;=0.7*'MARK LOOKUP'!N24,"B+",IF(N24&gt;=0.6*'MARK LOOKUP'!N24,"B",IF(N24&gt;=0.5*'MARK LOOKUP'!N24,"C+",IF(N24&gt;=0.4*'MARK LOOKUP'!N24,"C",IF(N24&gt;=0.35*'MARK LOOKUP'!N24,"D","NG")))))))))</f>
        <v>C</v>
      </c>
      <c r="AJ24" s="26" t="str">
        <f>IF(ISBLANK('DATA ENTRY'!T24),"",IF(O24="Ab","AB",IF(O24&gt;=0.9*'MARK LOOKUP'!O24,"A+",IF(O24&gt;=0.8*'MARK LOOKUP'!O24,"A",IF(O24&gt;=0.7*'MARK LOOKUP'!O24,"B+",IF(O24&gt;=0.6*'MARK LOOKUP'!O24,"B",IF(O24&gt;=0.5*'MARK LOOKUP'!O24,"C+",IF(O24&gt;=0.4*'MARK LOOKUP'!O24,"C",IF(O24&gt;=0.35*'MARK LOOKUP'!O24,"D","NG")))))))))</f>
        <v>A</v>
      </c>
      <c r="AK24" s="26" t="str">
        <f>IF(ISNUMBER(P24),IF(P24&gt;=0.9*'MARK LOOKUP'!P24,"A+",IF(P24&gt;=0.8*'MARK LOOKUP'!P24,"A",IF(P24&gt;=0.7*'MARK LOOKUP'!P24,"B+",IF(P24&gt;=0.6*'MARK LOOKUP'!P24,"B",IF(P24&gt;=0.5*'MARK LOOKUP'!P24,"C+",IF(P24&gt;=0.4*'MARK LOOKUP'!P24,"C",IF(P24&gt;=0.35*'MARK LOOKUP'!P24,"D","NG"))))))),"")</f>
        <v>C+</v>
      </c>
      <c r="AL24" s="26" t="str">
        <f>IF(ISBLANK('DATA ENTRY'!V24),"",IF(Q24="Ab","AB",IF(Q24&gt;=0.9*'MARK LOOKUP'!Q24,"A+",IF(Q24&gt;=0.8*'MARK LOOKUP'!Q24,"A",IF(Q24&gt;=0.7*'MARK LOOKUP'!Q24,"B+",IF(Q24&gt;=0.6*'MARK LOOKUP'!Q24,"B",IF(Q24&gt;=0.5*'MARK LOOKUP'!Q24,"C+",IF(Q24&gt;=0.4*'MARK LOOKUP'!Q24,"C",IF(Q24&gt;=0.35*'MARK LOOKUP'!Q24,"D","NG")))))))))</f>
        <v>C</v>
      </c>
      <c r="AM24" s="26" t="str">
        <f>IF(ISBLANK('DATA ENTRY'!W24),"",IF(R24="Ab","AB",IF(R24&gt;=0.9*'MARK LOOKUP'!R24,"A+",IF(R24&gt;=0.8*'MARK LOOKUP'!R24,"A",IF(R24&gt;=0.7*'MARK LOOKUP'!R24,"B+",IF(R24&gt;=0.6*'MARK LOOKUP'!R24,"B",IF(R24&gt;=0.5*'MARK LOOKUP'!R24,"C+",IF(R24&gt;=0.4*'MARK LOOKUP'!R24,"C",IF(R24&gt;=0.35*'MARK LOOKUP'!R24,"D","NG")))))))))</f>
        <v>B+</v>
      </c>
      <c r="AN24" s="26" t="str">
        <f>IF(ISNUMBER(S24),IF(S24&gt;=0.9*'MARK LOOKUP'!S24,"A+",IF(S24&gt;=0.8*'MARK LOOKUP'!S24,"A",IF(S24&gt;=0.7*'MARK LOOKUP'!S24,"B+",IF(S24&gt;=0.6*'MARK LOOKUP'!S24,"B",IF(S24&gt;=0.5*'MARK LOOKUP'!S24,"C+",IF(S24&gt;=0.4*'MARK LOOKUP'!S24,"C",IF(S24&gt;=0.35*'MARK LOOKUP'!S24,"D","NG"))))))),"")</f>
        <v>C+</v>
      </c>
      <c r="AO24" s="26" t="str">
        <f>IF(ISBLANK('DATA ENTRY'!Y24),"",IF(T24="AB","AB",IF(T24&gt;=0.9*'MARK LOOKUP'!T24,"A+",IF(T24&gt;=0.8*'MARK LOOKUP'!T24,"A",IF(T24&gt;=0.7*'MARK LOOKUP'!T24,"B+",IF(T24&gt;=0.6*'MARK LOOKUP'!T24,"B",IF(T24&gt;=0.5*'MARK LOOKUP'!T24,"C+",IF(T24&gt;=0.4*'MARK LOOKUP'!T24,"C",IF(T24&gt;=0.35*'MARK LOOKUP'!T24,"D","NG")))))))))</f>
        <v/>
      </c>
      <c r="AP24" s="26" t="str">
        <f>IF(ISBLANK('DATA ENTRY'!Z24),"",IF(U24="AB","AB",IF(U24&gt;=0.9*'MARK LOOKUP'!U24,"A+",IF(U24&gt;=0.8*'MARK LOOKUP'!U24,"A",IF(U24&gt;=0.7*'MARK LOOKUP'!U24,"B+",IF(U24&gt;=0.6*'MARK LOOKUP'!U24,"B",IF(U24&gt;=0.5*'MARK LOOKUP'!U24,"C+",IF(U24&gt;=0.4*'MARK LOOKUP'!U24,"C",IF(U24&gt;=0.35*'MARK LOOKUP'!U24,"D","NG")))))))))</f>
        <v/>
      </c>
      <c r="AQ24" s="26" t="str">
        <f>IF(ISNUMBER(V24),IF(V24&gt;=0.9*'MARK LOOKUP'!V24,"A+",IF(V24&gt;=0.8*'MARK LOOKUP'!V24,"A",IF(V24&gt;=0.7*'MARK LOOKUP'!V24,"B+",IF(V24&gt;=0.6*'MARK LOOKUP'!S24,"B",IF(V24&gt;=0.5*'MARK LOOKUP'!V24,"C+",IF(V24&gt;=0.4*'MARK LOOKUP'!V24,"C",IF(V24&gt;=0.35*'MARK LOOKUP'!V24,"D","NG"))))))),"")</f>
        <v/>
      </c>
      <c r="AR24" s="26" t="str">
        <f t="shared" si="7"/>
        <v>1.2</v>
      </c>
      <c r="AS24" s="26" t="str">
        <f t="shared" si="8"/>
        <v>3.6</v>
      </c>
      <c r="AT24" s="26" t="str">
        <f t="shared" si="9"/>
        <v>2.4</v>
      </c>
      <c r="AU24" s="26" t="str">
        <f t="shared" si="10"/>
        <v>1.2</v>
      </c>
      <c r="AV24" s="26" t="str">
        <f t="shared" si="11"/>
        <v>3.6</v>
      </c>
      <c r="AW24" s="26" t="str">
        <f t="shared" si="12"/>
        <v>2</v>
      </c>
      <c r="AX24" s="26" t="str">
        <f t="shared" si="13"/>
        <v>1.2</v>
      </c>
      <c r="AY24" s="26" t="str">
        <f t="shared" si="14"/>
        <v>3.6</v>
      </c>
      <c r="AZ24" s="26" t="str">
        <f t="shared" si="15"/>
        <v>2</v>
      </c>
      <c r="BA24" s="26" t="str">
        <f t="shared" si="16"/>
        <v>1.2</v>
      </c>
      <c r="BB24" s="26" t="str">
        <f t="shared" si="17"/>
        <v>3.2</v>
      </c>
      <c r="BC24" s="26" t="str">
        <f t="shared" si="18"/>
        <v>2</v>
      </c>
      <c r="BD24" s="26" t="str">
        <f t="shared" si="19"/>
        <v>2</v>
      </c>
      <c r="BE24" s="26" t="str">
        <f>IF(ISBLANK('DATA ENTRY'!S24),"",IF(AJ24="A+","4",IF(AJ24="A","3.6",IF(AJ24="B+","3.2",IF(AJ24="B","2.8",IF(AJ24="C+","2.4",IF(AJ24="C","2",IF(AJ24="D+","1.6",IF(AJ24="D","1.2",IF(AJ24="E","0.8",""))))))))))</f>
        <v>3.6</v>
      </c>
      <c r="BF24" s="26" t="str">
        <f>IF(ISBLANK('DATA ENTRY'!T24),"",IF(AK24="A+","4",IF(AK24="A","3.6",IF(AK24="B+","3.2",IF(AK24="B","2.8",IF(AK24="C+","2.4",IF(AK24="C","2",IF(AK24="D+","1.6",IF(AK24="D","1.2",IF(AK24="E","0.8",""))))))))))</f>
        <v>2.4</v>
      </c>
      <c r="BG24" s="26" t="str">
        <f>IF(ISBLANK('DATA ENTRY'!U24),"",IF(AL24="A+","4",IF(AL24="A","3.6",IF(AL24="B+","3.2",IF(AL24="B","2.8",IF(AL24="C+","2.4",IF(AL24="C","2",IF(AL24="D+","1.6",IF(AL24="D","1.2",IF(AL24="E","0.8",""))))))))))</f>
        <v>2</v>
      </c>
      <c r="BH24" s="26" t="str">
        <f>IF(ISBLANK('DATA ENTRY'!V24),"",IF(AM24="A+","4",IF(AM24="A","3.6",IF(AM24="B+","3.2",IF(AM24="B","2.8",IF(AM24="C+","2.4",IF(AM24="C","2",IF(AM24="D+","1.6",IF(AM24="D","1.2",IF(AM24="E","0.8",""))))))))))</f>
        <v>3.2</v>
      </c>
      <c r="BI24" s="26" t="str">
        <f>IF(ISBLANK('DATA ENTRY'!W24),"",IF(AN24="A+","4",IF(AN24="A","3.6",IF(AN24="B+","3.2",IF(AN24="B","2.8",IF(AN24="C+","2.4",IF(AN24="C","2",IF(AN24="D+","1.6",IF(AN24="D","1.2",IF(AN24="E","0.8",""))))))))))</f>
        <v>2.4</v>
      </c>
      <c r="BJ24" s="26" t="str">
        <f>IF(ISBLANK('DATA ENTRY'!X24),"",IF(AO24="A+","4",IF(AO24="A","3.6",IF(AO24="B+","3.2",IF(AO24="B","2.8",IF(AO24="C+","2.4",IF(AO24="C","2",IF(AO24="D+","1.6",IF(AO24="D","1.2",IF(AO24="E","0.8",""))))))))))</f>
        <v/>
      </c>
      <c r="BK24" s="26" t="str">
        <f>IF(ISBLANK('DATA ENTRY'!Y24),"",IF(AP24="A+","4",IF(AP24="A","3.6",IF(AP24="B+","3.2",IF(AP24="B","2.8",IF(AP24="C+","2.4",IF(AP24="C","2",IF(AP24="D+","1.6",IF(AP24="D","1.2",IF(AP24="E","0.8",""))))))))))</f>
        <v/>
      </c>
      <c r="BL24" s="26" t="str">
        <f>IF(ISBLANK('DATA ENTRY'!Z24),"",IF(AQ24="A+","4",IF(AQ24="A","3.6",IF(AQ24="B+","3.2",IF(AQ24="B","2.8",IF(AQ24="C+","2.4",IF(AQ24="C","2",IF(AQ24="D+","1.6",IF(AQ24="D","1.2",IF(AQ24="E","0.8",""))))))))))</f>
        <v/>
      </c>
    </row>
    <row r="25" spans="1:64" x14ac:dyDescent="0.25">
      <c r="A25" s="26">
        <f>IF(ISBLANK('DATA ENTRY'!A25),"",'DATA ENTRY'!A25)</f>
        <v>14911530</v>
      </c>
      <c r="B25" s="26">
        <f>IF(ISBLANK('DATA ENTRY'!G25),"",'DATA ENTRY'!G25)</f>
        <v>0</v>
      </c>
      <c r="C25" s="26">
        <f>IF(ISBLANK('DATA ENTRY'!H25),"",'DATA ENTRY'!H25)</f>
        <v>0</v>
      </c>
      <c r="D25" s="26">
        <f t="shared" si="1"/>
        <v>0</v>
      </c>
      <c r="E25" s="26">
        <f>IF(ISBLANK('DATA ENTRY'!J25),"",'DATA ENTRY'!J25)</f>
        <v>0</v>
      </c>
      <c r="F25" s="26">
        <f>IF(ISBLANK('DATA ENTRY'!K25),"",'DATA ENTRY'!K25)</f>
        <v>0</v>
      </c>
      <c r="G25" s="26">
        <f t="shared" si="2"/>
        <v>0</v>
      </c>
      <c r="H25" s="26">
        <f>IF(ISBLANK('DATA ENTRY'!M25),"",'DATA ENTRY'!M25)</f>
        <v>0</v>
      </c>
      <c r="I25" s="26">
        <f>IF(ISBLANK('DATA ENTRY'!M25),"",'DATA ENTRY'!N25)</f>
        <v>0</v>
      </c>
      <c r="J25" s="26">
        <f t="shared" si="20"/>
        <v>0</v>
      </c>
      <c r="K25" s="26">
        <f>IF(ISBLANK('DATA ENTRY'!P25),"",'DATA ENTRY'!P25)</f>
        <v>0</v>
      </c>
      <c r="L25" s="26">
        <f>IF(ISBLANK('DATA ENTRY'!Q25),"",'DATA ENTRY'!Q25)</f>
        <v>0</v>
      </c>
      <c r="M25" s="26">
        <f t="shared" si="3"/>
        <v>0</v>
      </c>
      <c r="N25" s="26">
        <f>IF(ISBLANK('DATA ENTRY'!S25),"",'DATA ENTRY'!S25)</f>
        <v>0</v>
      </c>
      <c r="O25" s="26">
        <f>IF(ISBLANK('DATA ENTRY'!T25),"",'DATA ENTRY'!T25)</f>
        <v>0</v>
      </c>
      <c r="P25" s="26">
        <f t="shared" si="4"/>
        <v>0</v>
      </c>
      <c r="Q25" s="26">
        <f>IF(ISBLANK('DATA ENTRY'!V25),"",'DATA ENTRY'!V25)</f>
        <v>0</v>
      </c>
      <c r="R25" s="26">
        <f>IF(ISBLANK('DATA ENTRY'!W25),"",'DATA ENTRY'!W25)</f>
        <v>0</v>
      </c>
      <c r="S25" s="26">
        <f t="shared" si="5"/>
        <v>0</v>
      </c>
      <c r="T25" s="26" t="str">
        <f>IF(ISBLANK('DATA ENTRY'!Y25),"",'DATA ENTRY'!Y25)</f>
        <v/>
      </c>
      <c r="U25" s="26" t="str">
        <f>IF(ISBLANK('DATA ENTRY'!Z25),"",'DATA ENTRY'!Z25)</f>
        <v/>
      </c>
      <c r="V25" s="26" t="str">
        <f t="shared" si="6"/>
        <v/>
      </c>
      <c r="W25" s="26" t="str">
        <f>IF(ISBLANK('DATA ENTRY'!$F25),"",IF(LEDGER!B25="AB","AB",IF(LEDGER!B25&gt;=0.9*'MARK LOOKUP'!B25,"A+",IF(LEDGER!B25&gt;=0.8*'MARK LOOKUP'!B25,"A",IF(LEDGER!B25&gt;=0.7*'MARK LOOKUP'!B25,"B+",IF(LEDGER!B25&gt;=0.6*'MARK LOOKUP'!B25,"B",IF(LEDGER!B25&gt;=0.5*'MARK LOOKUP'!B25,"C+",IF(LEDGER!B25&gt;=0.4*'MARK LOOKUP'!B25,"C+",IF(LEDGER!B25&gt;=0.35*'MARK LOOKUP'!B25,"D","NG")))))))))</f>
        <v>NG</v>
      </c>
      <c r="X25" s="26" t="str">
        <f>IF(ISBLANK('DATA ENTRY'!$G25),"",IF(LEDGER!C25="AB","AB",IF(LEDGER!C25&gt;=0.9*'MARK LOOKUP'!C25,"A+",IF(LEDGER!C25&gt;=0.8*'MARK LOOKUP'!C25,"A",IF(LEDGER!C25&gt;=0.7*'MARK LOOKUP'!C25,"B+",IF(LEDGER!C25&gt;=0.6*'MARK LOOKUP'!C25,"B",IF(LEDGER!C25&gt;=0.5*'MARK LOOKUP'!C25,"C+",IF(LEDGER!C25&gt;=0.4*'MARK LOOKUP'!C25,"C+",IF(LEDGER!C25&gt;=0.35*'MARK LOOKUP'!C25,"D","N.G.")))))))))</f>
        <v>N.G.</v>
      </c>
      <c r="Y25" s="26" t="str">
        <f>IF(ISNUMBER(D25),IF(D25&gt;=0.9*'MARK LOOKUP'!D25,"A+",IF(D25&gt;=0.8*'MARK LOOKUP'!D25,"A",IF(D25&gt;=0.7*'MARK LOOKUP'!D25,"B+",IF(D25&gt;=0.6*'MARK LOOKUP'!D25,"B",IF(D25&gt;=0.5*'MARK LOOKUP'!D25,"C+",IF(D25&gt;=0.4*'MARK LOOKUP'!D25,"C",IF(D25&gt;=0.35*'MARK LOOKUP'!D25,"D","N.G."))))))))</f>
        <v>N.G.</v>
      </c>
      <c r="Z25" s="26" t="str">
        <f>IF(ISBLANK('DATA ENTRY'!J25),"",IF(LEDGER!E25="AB","AB",IF(LEDGER!E25&gt;=0.9*'MARK LOOKUP'!E25,"A+",IF(LEDGER!E25&gt;=0.8*'MARK LOOKUP'!E25,"A",IF(LEDGER!E25&gt;=0.7*'MARK LOOKUP'!E25,"B+",IF(LEDGER!E25&gt;=0.6*'MARK LOOKUP'!E25,"B",IF(LEDGER!E25&gt;=0.5*'MARK LOOKUP'!E25,"C+",IF(LEDGER!E25&gt;=0.4*'MARK LOOKUP'!E25,"C",IF(LEDGER!E25&gt;=0.35*'MARK LOOKUP'!E25,"D","NG")))))))))</f>
        <v>NG</v>
      </c>
      <c r="AA25" s="26" t="str">
        <f>IF(ISBLANK('DATA ENTRY'!K25),"",IF(LEDGER!F25="AB","AB",IF(LEDGER!F25&gt;=0.9*'MARK LOOKUP'!F25,"A+",IF(LEDGER!F25&gt;=0.8*'MARK LOOKUP'!F25,"A",IF(LEDGER!F25&gt;=0.7*'MARK LOOKUP'!F25,"B+",IF(LEDGER!F25&gt;=0.6*'MARK LOOKUP'!F25,"B",IF(LEDGER!F25&gt;=0.5*'MARK LOOKUP'!F25,"C+",IF(LEDGER!F25&gt;=0.4*'MARK LOOKUP'!F25,"C",IF(LEDGER!F25&gt;=0.35*'MARK LOOKUP'!F25,"D","NG")))))))))</f>
        <v>NG</v>
      </c>
      <c r="AB25" s="26" t="str">
        <f>IF(ISNUMBER(G25),IF(D25&gt;=0.9*'MARK LOOKUP'!G25,"A+",IF(G25&gt;=0.8*'MARK LOOKUP'!G25,"A",IF(G25&gt;=0.7*'MARK LOOKUP'!G25,"B+",IF(G25&gt;=0.6*'MARK LOOKUP'!G25,"B",IF(G25&gt;=0.5*'MARK LOOKUP'!G25,"C+",IF(G25&gt;=0.4*'MARK LOOKUP'!G25,"C",IF(G25&gt;=0.35*'MARK LOOKUP'!G25,"D","NG"))))))))</f>
        <v>NG</v>
      </c>
      <c r="AC25" s="26" t="str">
        <f>IF(ISBLANK('DATA ENTRY'!M25),"",IF(LEDGER!H25="AB","AB",IF(LEDGER!H25&gt;=0.9*'MARK LOOKUP'!H25,"A+",IF(LEDGER!H25&gt;=0.8*'MARK LOOKUP'!H25,"A",IF(LEDGER!H25&gt;=0.7*'MARK LOOKUP'!H25,"B+",IF(LEDGER!H25&gt;=0.6*'MARK LOOKUP'!H25,"B",IF(LEDGER!H25&gt;=0.5*'MARK LOOKUP'!H25,"C+",IF(LEDGER!H25&gt;=0.4*'MARK LOOKUP'!H25,"C",IF(LEDGER!H25&gt;=0.35*'MARK LOOKUP'!H25,"D","NG")))))))))</f>
        <v>NG</v>
      </c>
      <c r="AD25" s="26" t="str">
        <f>IF(ISBLANK('DATA ENTRY'!N25),"",IF(LEDGER!I25="AB","AB",IF(LEDGER!I25&gt;=0.9*'MARK LOOKUP'!I25,"A+",IF(LEDGER!I25&gt;=0.8*'MARK LOOKUP'!I25,"A",IF(LEDGER!I25&gt;=0.7*'MARK LOOKUP'!I25,"B+",IF(LEDGER!I25&gt;=0.6*'MARK LOOKUP'!I25,"B",IF(LEDGER!I25&gt;=0.5*'MARK LOOKUP'!I25,"C+",IF(LEDGER!I25&gt;=0.4*'MARK LOOKUP'!I25,"C",IF(LEDGER!I25&gt;=0.35*'MARK LOOKUP'!I25,"D","NG")))))))))</f>
        <v/>
      </c>
      <c r="AE25" s="26" t="str">
        <f>IF(ISNUMBER(J25),IF(J25&gt;=0.9*'MARK LOOKUP'!J25,"A+",IF(J25&gt;=0.8*'MARK LOOKUP'!J25,"A",IF(J25&gt;=0.7*'MARK LOOKUP'!J25,"B+",IF(J25&gt;=0.6*'MARK LOOKUP'!J25,"B",IF(J25&gt;=0.5*'MARK LOOKUP'!J25,"C+",IF(J25&gt;=0.4*'MARK LOOKUP'!J25,"C",IF(J25&gt;=0.35*'MARK LOOKUP'!J25,"D","NG"))))))),"")</f>
        <v>NG</v>
      </c>
      <c r="AF25" s="26" t="e">
        <f>IF(ISBLANK('DATA ENTRY'!P25),"",IF(LEDGER!K25="Ab","AB",IF(LEDGER!K25&gt;=0.9*'MARK LOOKUP'!K25,"A+",IF(LEDGER!K25&gt;=0.8*'MARK LOOKUP'!K25,"A",IF(LEDGER!K25&gt;=0.7*'MARK LOOKUP'!K25,"B+",IF(LEDGER!K25&gt;=0.6*'MARK LOOKUP'!K25,"B",IF(LEDGER!K25&gt;=0.5*'MARK LOOKUP'!K25,"C+",IF(LEDGER!K25&gt;=0.4*'MARK LOOKUP'!K25,"C",IF(LEDGER!K25&gt;=0.35*'MARK LOOKUP'!K25,"D","NG")))))))))</f>
        <v>#N/A</v>
      </c>
      <c r="AG25" s="26" t="e">
        <f>IF(ISBLANK('DATA ENTRY'!Q25),"",IF(LEDGER!L25="Ab","AB",IF(LEDGER!L25&gt;=0.9*'MARK LOOKUP'!L25,"A+",IF(LEDGER!L25&gt;=0.8*'MARK LOOKUP'!L25,"A",IF(LEDGER!L25&gt;=0.7*'MARK LOOKUP'!L25,"B+",IF(LEDGER!L25&gt;=0.6*'MARK LOOKUP'!L25,"B",IF(LEDGER!L25&gt;=0.5*'MARK LOOKUP'!L25,"C+",IF(LEDGER!L25&gt;=0.4*'MARK LOOKUP'!L25,"C",IF(LEDGER!L25&gt;=0.35*'MARK LOOKUP'!L25,"D","NG")))))))))</f>
        <v>#N/A</v>
      </c>
      <c r="AH25" s="26" t="e">
        <f>IF(ISNUMBER(M25),IF(M25&gt;=0.9*'MARK LOOKUP'!M25,"A+",IF(M25&gt;=0.8*'MARK LOOKUP'!M25,"A",IF(M25&gt;=0.7*'MARK LOOKUP'!M25,"B+",IF(M25&gt;=0.6*'MARK LOOKUP'!M25,"B",IF(M25&gt;=0.5*'MARK LOOKUP'!M25,"C+",IF(M25&gt;=0.4*'MARK LOOKUP'!M25,"C",IF(M25&gt;=0.35*'MARK LOOKUP'!M25,"D","NG"))))))),"")</f>
        <v>#N/A</v>
      </c>
      <c r="AI25" s="26" t="e">
        <f>IF(ISBLANK('DATA ENTRY'!S25),"",IF(N25="Ab","AB",IF(N25&gt;=0.9*'MARK LOOKUP'!N25,"A+",IF(N25&gt;=0.8*'MARK LOOKUP'!N25,"A",IF(N25&gt;=0.7*'MARK LOOKUP'!N25,"B+",IF(N25&gt;=0.6*'MARK LOOKUP'!N25,"B",IF(N25&gt;=0.5*'MARK LOOKUP'!N25,"C+",IF(N25&gt;=0.4*'MARK LOOKUP'!N25,"C",IF(N25&gt;=0.35*'MARK LOOKUP'!N25,"D","NG")))))))))</f>
        <v>#N/A</v>
      </c>
      <c r="AJ25" s="26" t="e">
        <f>IF(ISBLANK('DATA ENTRY'!T25),"",IF(O25="Ab","AB",IF(O25&gt;=0.9*'MARK LOOKUP'!O25,"A+",IF(O25&gt;=0.8*'MARK LOOKUP'!O25,"A",IF(O25&gt;=0.7*'MARK LOOKUP'!O25,"B+",IF(O25&gt;=0.6*'MARK LOOKUP'!O25,"B",IF(O25&gt;=0.5*'MARK LOOKUP'!O25,"C+",IF(O25&gt;=0.4*'MARK LOOKUP'!O25,"C",IF(O25&gt;=0.35*'MARK LOOKUP'!O25,"D","NG")))))))))</f>
        <v>#N/A</v>
      </c>
      <c r="AK25" s="26" t="e">
        <f>IF(ISNUMBER(P25),IF(P25&gt;=0.9*'MARK LOOKUP'!P25,"A+",IF(P25&gt;=0.8*'MARK LOOKUP'!P25,"A",IF(P25&gt;=0.7*'MARK LOOKUP'!P25,"B+",IF(P25&gt;=0.6*'MARK LOOKUP'!P25,"B",IF(P25&gt;=0.5*'MARK LOOKUP'!P25,"C+",IF(P25&gt;=0.4*'MARK LOOKUP'!P25,"C",IF(P25&gt;=0.35*'MARK LOOKUP'!P25,"D","NG"))))))),"")</f>
        <v>#N/A</v>
      </c>
      <c r="AL25" s="26" t="e">
        <f>IF(ISBLANK('DATA ENTRY'!V25),"",IF(Q25="Ab","AB",IF(Q25&gt;=0.9*'MARK LOOKUP'!Q25,"A+",IF(Q25&gt;=0.8*'MARK LOOKUP'!Q25,"A",IF(Q25&gt;=0.7*'MARK LOOKUP'!Q25,"B+",IF(Q25&gt;=0.6*'MARK LOOKUP'!Q25,"B",IF(Q25&gt;=0.5*'MARK LOOKUP'!Q25,"C+",IF(Q25&gt;=0.4*'MARK LOOKUP'!Q25,"C",IF(Q25&gt;=0.35*'MARK LOOKUP'!Q25,"D","NG")))))))))</f>
        <v>#N/A</v>
      </c>
      <c r="AM25" s="26" t="e">
        <f>IF(ISBLANK('DATA ENTRY'!W25),"",IF(R25="Ab","AB",IF(R25&gt;=0.9*'MARK LOOKUP'!R25,"A+",IF(R25&gt;=0.8*'MARK LOOKUP'!R25,"A",IF(R25&gt;=0.7*'MARK LOOKUP'!R25,"B+",IF(R25&gt;=0.6*'MARK LOOKUP'!R25,"B",IF(R25&gt;=0.5*'MARK LOOKUP'!R25,"C+",IF(R25&gt;=0.4*'MARK LOOKUP'!R25,"C",IF(R25&gt;=0.35*'MARK LOOKUP'!R25,"D","NG")))))))))</f>
        <v>#N/A</v>
      </c>
      <c r="AN25" s="26" t="e">
        <f>IF(ISNUMBER(S25),IF(S25&gt;=0.9*'MARK LOOKUP'!S25,"A+",IF(S25&gt;=0.8*'MARK LOOKUP'!S25,"A",IF(S25&gt;=0.7*'MARK LOOKUP'!S25,"B+",IF(S25&gt;=0.6*'MARK LOOKUP'!S25,"B",IF(S25&gt;=0.5*'MARK LOOKUP'!S25,"C+",IF(S25&gt;=0.4*'MARK LOOKUP'!S25,"C",IF(S25&gt;=0.35*'MARK LOOKUP'!S25,"D","NG"))))))),"")</f>
        <v>#N/A</v>
      </c>
      <c r="AO25" s="26" t="str">
        <f>IF(ISBLANK('DATA ENTRY'!Y25),"",IF(T25="AB","AB",IF(T25&gt;=0.9*'MARK LOOKUP'!T25,"A+",IF(T25&gt;=0.8*'MARK LOOKUP'!T25,"A",IF(T25&gt;=0.7*'MARK LOOKUP'!T25,"B+",IF(T25&gt;=0.6*'MARK LOOKUP'!T25,"B",IF(T25&gt;=0.5*'MARK LOOKUP'!T25,"C+",IF(T25&gt;=0.4*'MARK LOOKUP'!T25,"C",IF(T25&gt;=0.35*'MARK LOOKUP'!T25,"D","NG")))))))))</f>
        <v/>
      </c>
      <c r="AP25" s="26" t="str">
        <f>IF(ISBLANK('DATA ENTRY'!Z25),"",IF(U25="AB","AB",IF(U25&gt;=0.9*'MARK LOOKUP'!U25,"A+",IF(U25&gt;=0.8*'MARK LOOKUP'!U25,"A",IF(U25&gt;=0.7*'MARK LOOKUP'!U25,"B+",IF(U25&gt;=0.6*'MARK LOOKUP'!U25,"B",IF(U25&gt;=0.5*'MARK LOOKUP'!U25,"C+",IF(U25&gt;=0.4*'MARK LOOKUP'!U25,"C",IF(U25&gt;=0.35*'MARK LOOKUP'!U25,"D","NG")))))))))</f>
        <v/>
      </c>
      <c r="AQ25" s="26" t="str">
        <f>IF(ISNUMBER(V25),IF(V25&gt;=0.9*'MARK LOOKUP'!V25,"A+",IF(V25&gt;=0.8*'MARK LOOKUP'!V25,"A",IF(V25&gt;=0.7*'MARK LOOKUP'!V25,"B+",IF(V25&gt;=0.6*'MARK LOOKUP'!S25,"B",IF(V25&gt;=0.5*'MARK LOOKUP'!V25,"C+",IF(V25&gt;=0.4*'MARK LOOKUP'!V25,"C",IF(V25&gt;=0.35*'MARK LOOKUP'!V25,"D","NG"))))))),"")</f>
        <v/>
      </c>
      <c r="AR25" s="26" t="str">
        <f t="shared" si="7"/>
        <v/>
      </c>
      <c r="AS25" s="26" t="str">
        <f t="shared" si="8"/>
        <v/>
      </c>
      <c r="AT25" s="26" t="str">
        <f t="shared" si="9"/>
        <v/>
      </c>
      <c r="AU25" s="26" t="str">
        <f t="shared" si="10"/>
        <v/>
      </c>
      <c r="AV25" s="26" t="str">
        <f t="shared" si="11"/>
        <v/>
      </c>
      <c r="AW25" s="26" t="str">
        <f t="shared" si="12"/>
        <v/>
      </c>
      <c r="AX25" s="26" t="str">
        <f t="shared" si="13"/>
        <v/>
      </c>
      <c r="AY25" s="26" t="str">
        <f t="shared" si="14"/>
        <v/>
      </c>
      <c r="AZ25" s="26" t="str">
        <f t="shared" si="15"/>
        <v/>
      </c>
      <c r="BA25" s="26" t="e">
        <f t="shared" si="16"/>
        <v>#N/A</v>
      </c>
      <c r="BB25" s="26" t="e">
        <f t="shared" si="17"/>
        <v>#N/A</v>
      </c>
      <c r="BC25" s="26" t="e">
        <f t="shared" si="18"/>
        <v>#N/A</v>
      </c>
      <c r="BD25" s="26" t="e">
        <f t="shared" si="19"/>
        <v>#N/A</v>
      </c>
      <c r="BE25" s="26" t="e">
        <f>IF(ISBLANK('DATA ENTRY'!S25),"",IF(AJ25="A+","4",IF(AJ25="A","3.6",IF(AJ25="B+","3.2",IF(AJ25="B","2.8",IF(AJ25="C+","2.4",IF(AJ25="C","2",IF(AJ25="D+","1.6",IF(AJ25="D","1.2",IF(AJ25="E","0.8",""))))))))))</f>
        <v>#N/A</v>
      </c>
      <c r="BF25" s="26" t="e">
        <f>IF(ISBLANK('DATA ENTRY'!T25),"",IF(AK25="A+","4",IF(AK25="A","3.6",IF(AK25="B+","3.2",IF(AK25="B","2.8",IF(AK25="C+","2.4",IF(AK25="C","2",IF(AK25="D+","1.6",IF(AK25="D","1.2",IF(AK25="E","0.8",""))))))))))</f>
        <v>#N/A</v>
      </c>
      <c r="BG25" s="26" t="str">
        <f>IF(ISBLANK('DATA ENTRY'!U25),"",IF(AL25="A+","4",IF(AL25="A","3.6",IF(AL25="B+","3.2",IF(AL25="B","2.8",IF(AL25="C+","2.4",IF(AL25="C","2",IF(AL25="D+","1.6",IF(AL25="D","1.2",IF(AL25="E","0.8",""))))))))))</f>
        <v/>
      </c>
      <c r="BH25" s="26" t="e">
        <f>IF(ISBLANK('DATA ENTRY'!V25),"",IF(AM25="A+","4",IF(AM25="A","3.6",IF(AM25="B+","3.2",IF(AM25="B","2.8",IF(AM25="C+","2.4",IF(AM25="C","2",IF(AM25="D+","1.6",IF(AM25="D","1.2",IF(AM25="E","0.8",""))))))))))</f>
        <v>#N/A</v>
      </c>
      <c r="BI25" s="26" t="e">
        <f>IF(ISBLANK('DATA ENTRY'!W25),"",IF(AN25="A+","4",IF(AN25="A","3.6",IF(AN25="B+","3.2",IF(AN25="B","2.8",IF(AN25="C+","2.4",IF(AN25="C","2",IF(AN25="D+","1.6",IF(AN25="D","1.2",IF(AN25="E","0.8",""))))))))))</f>
        <v>#N/A</v>
      </c>
      <c r="BJ25" s="26" t="str">
        <f>IF(ISBLANK('DATA ENTRY'!X25),"",IF(AO25="A+","4",IF(AO25="A","3.6",IF(AO25="B+","3.2",IF(AO25="B","2.8",IF(AO25="C+","2.4",IF(AO25="C","2",IF(AO25="D+","1.6",IF(AO25="D","1.2",IF(AO25="E","0.8",""))))))))))</f>
        <v/>
      </c>
      <c r="BK25" s="26" t="str">
        <f>IF(ISBLANK('DATA ENTRY'!Y25),"",IF(AP25="A+","4",IF(AP25="A","3.6",IF(AP25="B+","3.2",IF(AP25="B","2.8",IF(AP25="C+","2.4",IF(AP25="C","2",IF(AP25="D+","1.6",IF(AP25="D","1.2",IF(AP25="E","0.8",""))))))))))</f>
        <v/>
      </c>
      <c r="BL25" s="26" t="str">
        <f>IF(ISBLANK('DATA ENTRY'!Z25),"",IF(AQ25="A+","4",IF(AQ25="A","3.6",IF(AQ25="B+","3.2",IF(AQ25="B","2.8",IF(AQ25="C+","2.4",IF(AQ25="C","2",IF(AQ25="D+","1.6",IF(AQ25="D","1.2",IF(AQ25="E","0.8",""))))))))))</f>
        <v/>
      </c>
    </row>
    <row r="26" spans="1:64" x14ac:dyDescent="0.25">
      <c r="A26" s="26">
        <f>IF(ISBLANK('DATA ENTRY'!A26),"",'DATA ENTRY'!A26)</f>
        <v>14911531</v>
      </c>
      <c r="B26" s="26">
        <f>IF(ISBLANK('DATA ENTRY'!G26),"",'DATA ENTRY'!G26)</f>
        <v>44</v>
      </c>
      <c r="C26" s="26">
        <f>IF(ISBLANK('DATA ENTRY'!H26),"",'DATA ENTRY'!H26)</f>
        <v>21</v>
      </c>
      <c r="D26" s="26">
        <f t="shared" si="1"/>
        <v>65</v>
      </c>
      <c r="E26" s="26">
        <f>IF(ISBLANK('DATA ENTRY'!J26),"",'DATA ENTRY'!J26)</f>
        <v>30</v>
      </c>
      <c r="F26" s="26">
        <f>IF(ISBLANK('DATA ENTRY'!K26),"",'DATA ENTRY'!K26)</f>
        <v>21</v>
      </c>
      <c r="G26" s="26">
        <f t="shared" si="2"/>
        <v>51</v>
      </c>
      <c r="H26" s="26">
        <f>IF(ISBLANK('DATA ENTRY'!M26),"",'DATA ENTRY'!M26)</f>
        <v>46</v>
      </c>
      <c r="I26" s="26">
        <f>IF(ISBLANK('DATA ENTRY'!M26),"",'DATA ENTRY'!N26)</f>
        <v>22</v>
      </c>
      <c r="J26" s="26">
        <f t="shared" si="20"/>
        <v>68</v>
      </c>
      <c r="K26" s="26">
        <f>IF(ISBLANK('DATA ENTRY'!P26),"",'DATA ENTRY'!P26)</f>
        <v>54</v>
      </c>
      <c r="L26" s="26">
        <f>IF(ISBLANK('DATA ENTRY'!Q26),"",'DATA ENTRY'!Q26)</f>
        <v>23</v>
      </c>
      <c r="M26" s="26">
        <f t="shared" si="3"/>
        <v>77</v>
      </c>
      <c r="N26" s="26">
        <f>IF(ISBLANK('DATA ENTRY'!S26),"",'DATA ENTRY'!S26)</f>
        <v>48</v>
      </c>
      <c r="O26" s="26">
        <f>IF(ISBLANK('DATA ENTRY'!T26),"",'DATA ENTRY'!T26)</f>
        <v>24</v>
      </c>
      <c r="P26" s="26">
        <f t="shared" si="4"/>
        <v>72</v>
      </c>
      <c r="Q26" s="26">
        <f>IF(ISBLANK('DATA ENTRY'!V26),"",'DATA ENTRY'!V26)</f>
        <v>44</v>
      </c>
      <c r="R26" s="26">
        <f>IF(ISBLANK('DATA ENTRY'!W26),"",'DATA ENTRY'!W26)</f>
        <v>21</v>
      </c>
      <c r="S26" s="26">
        <f t="shared" si="5"/>
        <v>65</v>
      </c>
      <c r="T26" s="26" t="str">
        <f>IF(ISBLANK('DATA ENTRY'!Y26),"",'DATA ENTRY'!Y26)</f>
        <v/>
      </c>
      <c r="U26" s="26" t="str">
        <f>IF(ISBLANK('DATA ENTRY'!Z26),"",'DATA ENTRY'!Z26)</f>
        <v/>
      </c>
      <c r="V26" s="26" t="str">
        <f t="shared" si="6"/>
        <v/>
      </c>
      <c r="W26" s="26" t="str">
        <f>IF(ISBLANK('DATA ENTRY'!$F26),"",IF(LEDGER!B26="AB","AB",IF(LEDGER!B26&gt;=0.9*'MARK LOOKUP'!B26,"A+",IF(LEDGER!B26&gt;=0.8*'MARK LOOKUP'!B26,"A",IF(LEDGER!B26&gt;=0.7*'MARK LOOKUP'!B26,"B+",IF(LEDGER!B26&gt;=0.6*'MARK LOOKUP'!B26,"B",IF(LEDGER!B26&gt;=0.5*'MARK LOOKUP'!B26,"C+",IF(LEDGER!B26&gt;=0.4*'MARK LOOKUP'!B26,"C+",IF(LEDGER!B26&gt;=0.35*'MARK LOOKUP'!B26,"D","NG")))))))))</f>
        <v>C+</v>
      </c>
      <c r="X26" s="26" t="str">
        <f>IF(ISBLANK('DATA ENTRY'!$G26),"",IF(LEDGER!C26="AB","AB",IF(LEDGER!C26&gt;=0.9*'MARK LOOKUP'!C26,"A+",IF(LEDGER!C26&gt;=0.8*'MARK LOOKUP'!C26,"A",IF(LEDGER!C26&gt;=0.7*'MARK LOOKUP'!C26,"B+",IF(LEDGER!C26&gt;=0.6*'MARK LOOKUP'!C26,"B",IF(LEDGER!C26&gt;=0.5*'MARK LOOKUP'!C26,"C+",IF(LEDGER!C26&gt;=0.4*'MARK LOOKUP'!C26,"C+",IF(LEDGER!C26&gt;=0.35*'MARK LOOKUP'!C26,"D","N.G.")))))))))</f>
        <v>A</v>
      </c>
      <c r="Y26" s="26" t="str">
        <f>IF(ISNUMBER(D26),IF(D26&gt;=0.9*'MARK LOOKUP'!D26,"A+",IF(D26&gt;=0.8*'MARK LOOKUP'!D26,"A",IF(D26&gt;=0.7*'MARK LOOKUP'!D26,"B+",IF(D26&gt;=0.6*'MARK LOOKUP'!D26,"B",IF(D26&gt;=0.5*'MARK LOOKUP'!D26,"C+",IF(D26&gt;=0.4*'MARK LOOKUP'!D26,"C",IF(D26&gt;=0.35*'MARK LOOKUP'!D26,"D","N.G."))))))))</f>
        <v>B</v>
      </c>
      <c r="Z26" s="26" t="str">
        <f>IF(ISBLANK('DATA ENTRY'!J26),"",IF(LEDGER!E26="AB","AB",IF(LEDGER!E26&gt;=0.9*'MARK LOOKUP'!E26,"A+",IF(LEDGER!E26&gt;=0.8*'MARK LOOKUP'!E26,"A",IF(LEDGER!E26&gt;=0.7*'MARK LOOKUP'!E26,"B+",IF(LEDGER!E26&gt;=0.6*'MARK LOOKUP'!E26,"B",IF(LEDGER!E26&gt;=0.5*'MARK LOOKUP'!E26,"C+",IF(LEDGER!E26&gt;=0.4*'MARK LOOKUP'!E26,"C",IF(LEDGER!E26&gt;=0.35*'MARK LOOKUP'!E26,"D","NG")))))))))</f>
        <v>C</v>
      </c>
      <c r="AA26" s="26" t="str">
        <f>IF(ISBLANK('DATA ENTRY'!K26),"",IF(LEDGER!F26="AB","AB",IF(LEDGER!F26&gt;=0.9*'MARK LOOKUP'!F26,"A+",IF(LEDGER!F26&gt;=0.8*'MARK LOOKUP'!F26,"A",IF(LEDGER!F26&gt;=0.7*'MARK LOOKUP'!F26,"B+",IF(LEDGER!F26&gt;=0.6*'MARK LOOKUP'!F26,"B",IF(LEDGER!F26&gt;=0.5*'MARK LOOKUP'!F26,"C+",IF(LEDGER!F26&gt;=0.4*'MARK LOOKUP'!F26,"C",IF(LEDGER!F26&gt;=0.35*'MARK LOOKUP'!F26,"D","NG")))))))))</f>
        <v>A</v>
      </c>
      <c r="AB26" s="26" t="str">
        <f>IF(ISNUMBER(G26),IF(D26&gt;=0.9*'MARK LOOKUP'!G26,"A+",IF(G26&gt;=0.8*'MARK LOOKUP'!G26,"A",IF(G26&gt;=0.7*'MARK LOOKUP'!G26,"B+",IF(G26&gt;=0.6*'MARK LOOKUP'!G26,"B",IF(G26&gt;=0.5*'MARK LOOKUP'!G26,"C+",IF(G26&gt;=0.4*'MARK LOOKUP'!G26,"C",IF(G26&gt;=0.35*'MARK LOOKUP'!G26,"D","NG"))))))))</f>
        <v>C+</v>
      </c>
      <c r="AC26" s="26" t="str">
        <f>IF(ISBLANK('DATA ENTRY'!M26),"",IF(LEDGER!H26="AB","AB",IF(LEDGER!H26&gt;=0.9*'MARK LOOKUP'!H26,"A+",IF(LEDGER!H26&gt;=0.8*'MARK LOOKUP'!H26,"A",IF(LEDGER!H26&gt;=0.7*'MARK LOOKUP'!H26,"B+",IF(LEDGER!H26&gt;=0.6*'MARK LOOKUP'!H26,"B",IF(LEDGER!H26&gt;=0.5*'MARK LOOKUP'!H26,"C+",IF(LEDGER!H26&gt;=0.4*'MARK LOOKUP'!H26,"C",IF(LEDGER!H26&gt;=0.35*'MARK LOOKUP'!H26,"D","NG")))))))))</f>
        <v>B</v>
      </c>
      <c r="AD26" s="26" t="str">
        <f>IF(ISBLANK('DATA ENTRY'!N26),"",IF(LEDGER!I26="AB","AB",IF(LEDGER!I26&gt;=0.9*'MARK LOOKUP'!I26,"A+",IF(LEDGER!I26&gt;=0.8*'MARK LOOKUP'!I26,"A",IF(LEDGER!I26&gt;=0.7*'MARK LOOKUP'!I26,"B+",IF(LEDGER!I26&gt;=0.6*'MARK LOOKUP'!I26,"B",IF(LEDGER!I26&gt;=0.5*'MARK LOOKUP'!I26,"C+",IF(LEDGER!I26&gt;=0.4*'MARK LOOKUP'!I26,"C",IF(LEDGER!I26&gt;=0.35*'MARK LOOKUP'!I26,"D","NG")))))))))</f>
        <v>A</v>
      </c>
      <c r="AE26" s="26" t="str">
        <f>IF(ISNUMBER(J26),IF(J26&gt;=0.9*'MARK LOOKUP'!J26,"A+",IF(J26&gt;=0.8*'MARK LOOKUP'!J26,"A",IF(J26&gt;=0.7*'MARK LOOKUP'!J26,"B+",IF(J26&gt;=0.6*'MARK LOOKUP'!J26,"B",IF(J26&gt;=0.5*'MARK LOOKUP'!J26,"C+",IF(J26&gt;=0.4*'MARK LOOKUP'!J26,"C",IF(J26&gt;=0.35*'MARK LOOKUP'!J26,"D","NG"))))))),"")</f>
        <v>B</v>
      </c>
      <c r="AF26" s="26" t="str">
        <f>IF(ISBLANK('DATA ENTRY'!P26),"",IF(LEDGER!K26="Ab","AB",IF(LEDGER!K26&gt;=0.9*'MARK LOOKUP'!K26,"A+",IF(LEDGER!K26&gt;=0.8*'MARK LOOKUP'!K26,"A",IF(LEDGER!K26&gt;=0.7*'MARK LOOKUP'!K26,"B+",IF(LEDGER!K26&gt;=0.6*'MARK LOOKUP'!K26,"B",IF(LEDGER!K26&gt;=0.5*'MARK LOOKUP'!K26,"C+",IF(LEDGER!K26&gt;=0.4*'MARK LOOKUP'!K26,"C",IF(LEDGER!K26&gt;=0.35*'MARK LOOKUP'!K26,"D","NG")))))))))</f>
        <v>B+</v>
      </c>
      <c r="AG26" s="26" t="str">
        <f>IF(ISBLANK('DATA ENTRY'!Q26),"",IF(LEDGER!L26="Ab","AB",IF(LEDGER!L26&gt;=0.9*'MARK LOOKUP'!L26,"A+",IF(LEDGER!L26&gt;=0.8*'MARK LOOKUP'!L26,"A",IF(LEDGER!L26&gt;=0.7*'MARK LOOKUP'!L26,"B+",IF(LEDGER!L26&gt;=0.6*'MARK LOOKUP'!L26,"B",IF(LEDGER!L26&gt;=0.5*'MARK LOOKUP'!L26,"C+",IF(LEDGER!L26&gt;=0.4*'MARK LOOKUP'!L26,"C",IF(LEDGER!L26&gt;=0.35*'MARK LOOKUP'!L26,"D","NG")))))))))</f>
        <v>A+</v>
      </c>
      <c r="AH26" s="26" t="str">
        <f>IF(ISNUMBER(M26),IF(M26&gt;=0.9*'MARK LOOKUP'!M26,"A+",IF(M26&gt;=0.8*'MARK LOOKUP'!M26,"A",IF(M26&gt;=0.7*'MARK LOOKUP'!M26,"B+",IF(M26&gt;=0.6*'MARK LOOKUP'!M26,"B",IF(M26&gt;=0.5*'MARK LOOKUP'!M26,"C+",IF(M26&gt;=0.4*'MARK LOOKUP'!M26,"C",IF(M26&gt;=0.35*'MARK LOOKUP'!M26,"D","NG"))))))),"")</f>
        <v>B+</v>
      </c>
      <c r="AI26" s="26" t="str">
        <f>IF(ISBLANK('DATA ENTRY'!S26),"",IF(N26="Ab","AB",IF(N26&gt;=0.9*'MARK LOOKUP'!N26,"A+",IF(N26&gt;=0.8*'MARK LOOKUP'!N26,"A",IF(N26&gt;=0.7*'MARK LOOKUP'!N26,"B+",IF(N26&gt;=0.6*'MARK LOOKUP'!N26,"B",IF(N26&gt;=0.5*'MARK LOOKUP'!N26,"C+",IF(N26&gt;=0.4*'MARK LOOKUP'!N26,"C",IF(N26&gt;=0.35*'MARK LOOKUP'!N26,"D","NG")))))))))</f>
        <v>B</v>
      </c>
      <c r="AJ26" s="26" t="str">
        <f>IF(ISBLANK('DATA ENTRY'!T26),"",IF(O26="Ab","AB",IF(O26&gt;=0.9*'MARK LOOKUP'!O26,"A+",IF(O26&gt;=0.8*'MARK LOOKUP'!O26,"A",IF(O26&gt;=0.7*'MARK LOOKUP'!O26,"B+",IF(O26&gt;=0.6*'MARK LOOKUP'!O26,"B",IF(O26&gt;=0.5*'MARK LOOKUP'!O26,"C+",IF(O26&gt;=0.4*'MARK LOOKUP'!O26,"C",IF(O26&gt;=0.35*'MARK LOOKUP'!O26,"D","NG")))))))))</f>
        <v>A+</v>
      </c>
      <c r="AK26" s="26" t="str">
        <f>IF(ISNUMBER(P26),IF(P26&gt;=0.9*'MARK LOOKUP'!P26,"A+",IF(P26&gt;=0.8*'MARK LOOKUP'!P26,"A",IF(P26&gt;=0.7*'MARK LOOKUP'!P26,"B+",IF(P26&gt;=0.6*'MARK LOOKUP'!P26,"B",IF(P26&gt;=0.5*'MARK LOOKUP'!P26,"C+",IF(P26&gt;=0.4*'MARK LOOKUP'!P26,"C",IF(P26&gt;=0.35*'MARK LOOKUP'!P26,"D","NG"))))))),"")</f>
        <v>B+</v>
      </c>
      <c r="AL26" s="26" t="str">
        <f>IF(ISBLANK('DATA ENTRY'!V26),"",IF(Q26="Ab","AB",IF(Q26&gt;=0.9*'MARK LOOKUP'!Q26,"A+",IF(Q26&gt;=0.8*'MARK LOOKUP'!Q26,"A",IF(Q26&gt;=0.7*'MARK LOOKUP'!Q26,"B+",IF(Q26&gt;=0.6*'MARK LOOKUP'!Q26,"B",IF(Q26&gt;=0.5*'MARK LOOKUP'!Q26,"C+",IF(Q26&gt;=0.4*'MARK LOOKUP'!Q26,"C",IF(Q26&gt;=0.35*'MARK LOOKUP'!Q26,"D","NG")))))))))</f>
        <v>C+</v>
      </c>
      <c r="AM26" s="26" t="str">
        <f>IF(ISBLANK('DATA ENTRY'!W26),"",IF(R26="Ab","AB",IF(R26&gt;=0.9*'MARK LOOKUP'!R26,"A+",IF(R26&gt;=0.8*'MARK LOOKUP'!R26,"A",IF(R26&gt;=0.7*'MARK LOOKUP'!R26,"B+",IF(R26&gt;=0.6*'MARK LOOKUP'!R26,"B",IF(R26&gt;=0.5*'MARK LOOKUP'!R26,"C+",IF(R26&gt;=0.4*'MARK LOOKUP'!R26,"C",IF(R26&gt;=0.35*'MARK LOOKUP'!R26,"D","NG")))))))))</f>
        <v>A</v>
      </c>
      <c r="AN26" s="26" t="str">
        <f>IF(ISNUMBER(S26),IF(S26&gt;=0.9*'MARK LOOKUP'!S26,"A+",IF(S26&gt;=0.8*'MARK LOOKUP'!S26,"A",IF(S26&gt;=0.7*'MARK LOOKUP'!S26,"B+",IF(S26&gt;=0.6*'MARK LOOKUP'!S26,"B",IF(S26&gt;=0.5*'MARK LOOKUP'!S26,"C+",IF(S26&gt;=0.4*'MARK LOOKUP'!S26,"C",IF(S26&gt;=0.35*'MARK LOOKUP'!S26,"D","NG"))))))),"")</f>
        <v>B</v>
      </c>
      <c r="AO26" s="26" t="str">
        <f>IF(ISBLANK('DATA ENTRY'!Y26),"",IF(T26="AB","AB",IF(T26&gt;=0.9*'MARK LOOKUP'!T26,"A+",IF(T26&gt;=0.8*'MARK LOOKUP'!T26,"A",IF(T26&gt;=0.7*'MARK LOOKUP'!T26,"B+",IF(T26&gt;=0.6*'MARK LOOKUP'!T26,"B",IF(T26&gt;=0.5*'MARK LOOKUP'!T26,"C+",IF(T26&gt;=0.4*'MARK LOOKUP'!T26,"C",IF(T26&gt;=0.35*'MARK LOOKUP'!T26,"D","NG")))))))))</f>
        <v/>
      </c>
      <c r="AP26" s="26" t="str">
        <f>IF(ISBLANK('DATA ENTRY'!Z26),"",IF(U26="AB","AB",IF(U26&gt;=0.9*'MARK LOOKUP'!U26,"A+",IF(U26&gt;=0.8*'MARK LOOKUP'!U26,"A",IF(U26&gt;=0.7*'MARK LOOKUP'!U26,"B+",IF(U26&gt;=0.6*'MARK LOOKUP'!U26,"B",IF(U26&gt;=0.5*'MARK LOOKUP'!U26,"C+",IF(U26&gt;=0.4*'MARK LOOKUP'!U26,"C",IF(U26&gt;=0.35*'MARK LOOKUP'!U26,"D","NG")))))))))</f>
        <v/>
      </c>
      <c r="AQ26" s="26" t="str">
        <f>IF(ISNUMBER(V26),IF(V26&gt;=0.9*'MARK LOOKUP'!V26,"A+",IF(V26&gt;=0.8*'MARK LOOKUP'!V26,"A",IF(V26&gt;=0.7*'MARK LOOKUP'!V26,"B+",IF(V26&gt;=0.6*'MARK LOOKUP'!S26,"B",IF(V26&gt;=0.5*'MARK LOOKUP'!V26,"C+",IF(V26&gt;=0.4*'MARK LOOKUP'!V26,"C",IF(V26&gt;=0.35*'MARK LOOKUP'!V26,"D","NG"))))))),"")</f>
        <v/>
      </c>
      <c r="AR26" s="26" t="str">
        <f t="shared" si="7"/>
        <v>2.4</v>
      </c>
      <c r="AS26" s="26" t="str">
        <f t="shared" si="8"/>
        <v>3.6</v>
      </c>
      <c r="AT26" s="26" t="str">
        <f t="shared" si="9"/>
        <v>2.8</v>
      </c>
      <c r="AU26" s="26" t="str">
        <f t="shared" si="10"/>
        <v>2</v>
      </c>
      <c r="AV26" s="26" t="str">
        <f t="shared" si="11"/>
        <v>3.6</v>
      </c>
      <c r="AW26" s="26" t="str">
        <f t="shared" si="12"/>
        <v>2.4</v>
      </c>
      <c r="AX26" s="26" t="str">
        <f t="shared" si="13"/>
        <v>2.8</v>
      </c>
      <c r="AY26" s="26" t="str">
        <f t="shared" si="14"/>
        <v>3.6</v>
      </c>
      <c r="AZ26" s="26" t="str">
        <f t="shared" si="15"/>
        <v>2.8</v>
      </c>
      <c r="BA26" s="26" t="str">
        <f t="shared" si="16"/>
        <v>3.2</v>
      </c>
      <c r="BB26" s="26" t="str">
        <f t="shared" si="17"/>
        <v>4</v>
      </c>
      <c r="BC26" s="26" t="str">
        <f t="shared" si="18"/>
        <v>3.2</v>
      </c>
      <c r="BD26" s="26" t="str">
        <f t="shared" si="19"/>
        <v>2.8</v>
      </c>
      <c r="BE26" s="26" t="str">
        <f>IF(ISBLANK('DATA ENTRY'!S26),"",IF(AJ26="A+","4",IF(AJ26="A","3.6",IF(AJ26="B+","3.2",IF(AJ26="B","2.8",IF(AJ26="C+","2.4",IF(AJ26="C","2",IF(AJ26="D+","1.6",IF(AJ26="D","1.2",IF(AJ26="E","0.8",""))))))))))</f>
        <v>4</v>
      </c>
      <c r="BF26" s="26" t="str">
        <f>IF(ISBLANK('DATA ENTRY'!T26),"",IF(AK26="A+","4",IF(AK26="A","3.6",IF(AK26="B+","3.2",IF(AK26="B","2.8",IF(AK26="C+","2.4",IF(AK26="C","2",IF(AK26="D+","1.6",IF(AK26="D","1.2",IF(AK26="E","0.8",""))))))))))</f>
        <v>3.2</v>
      </c>
      <c r="BG26" s="26" t="str">
        <f>IF(ISBLANK('DATA ENTRY'!U26),"",IF(AL26="A+","4",IF(AL26="A","3.6",IF(AL26="B+","3.2",IF(AL26="B","2.8",IF(AL26="C+","2.4",IF(AL26="C","2",IF(AL26="D+","1.6",IF(AL26="D","1.2",IF(AL26="E","0.8",""))))))))))</f>
        <v>2.4</v>
      </c>
      <c r="BH26" s="26" t="str">
        <f>IF(ISBLANK('DATA ENTRY'!V26),"",IF(AM26="A+","4",IF(AM26="A","3.6",IF(AM26="B+","3.2",IF(AM26="B","2.8",IF(AM26="C+","2.4",IF(AM26="C","2",IF(AM26="D+","1.6",IF(AM26="D","1.2",IF(AM26="E","0.8",""))))))))))</f>
        <v>3.6</v>
      </c>
      <c r="BI26" s="26" t="str">
        <f>IF(ISBLANK('DATA ENTRY'!W26),"",IF(AN26="A+","4",IF(AN26="A","3.6",IF(AN26="B+","3.2",IF(AN26="B","2.8",IF(AN26="C+","2.4",IF(AN26="C","2",IF(AN26="D+","1.6",IF(AN26="D","1.2",IF(AN26="E","0.8",""))))))))))</f>
        <v>2.8</v>
      </c>
      <c r="BJ26" s="26" t="str">
        <f>IF(ISBLANK('DATA ENTRY'!X26),"",IF(AO26="A+","4",IF(AO26="A","3.6",IF(AO26="B+","3.2",IF(AO26="B","2.8",IF(AO26="C+","2.4",IF(AO26="C","2",IF(AO26="D+","1.6",IF(AO26="D","1.2",IF(AO26="E","0.8",""))))))))))</f>
        <v/>
      </c>
      <c r="BK26" s="26" t="str">
        <f>IF(ISBLANK('DATA ENTRY'!Y26),"",IF(AP26="A+","4",IF(AP26="A","3.6",IF(AP26="B+","3.2",IF(AP26="B","2.8",IF(AP26="C+","2.4",IF(AP26="C","2",IF(AP26="D+","1.6",IF(AP26="D","1.2",IF(AP26="E","0.8",""))))))))))</f>
        <v/>
      </c>
      <c r="BL26" s="26" t="str">
        <f>IF(ISBLANK('DATA ENTRY'!Z26),"",IF(AQ26="A+","4",IF(AQ26="A","3.6",IF(AQ26="B+","3.2",IF(AQ26="B","2.8",IF(AQ26="C+","2.4",IF(AQ26="C","2",IF(AQ26="D+","1.6",IF(AQ26="D","1.2",IF(AQ26="E","0.8",""))))))))))</f>
        <v/>
      </c>
    </row>
    <row r="27" spans="1:64" x14ac:dyDescent="0.25">
      <c r="A27" s="26">
        <f>IF(ISBLANK('DATA ENTRY'!A27),"",'DATA ENTRY'!A27)</f>
        <v>14911532</v>
      </c>
      <c r="B27" s="26">
        <f>IF(ISBLANK('DATA ENTRY'!G27),"",'DATA ENTRY'!G27)</f>
        <v>0</v>
      </c>
      <c r="C27" s="26">
        <f>IF(ISBLANK('DATA ENTRY'!H27),"",'DATA ENTRY'!H27)</f>
        <v>0</v>
      </c>
      <c r="D27" s="26">
        <f t="shared" si="1"/>
        <v>0</v>
      </c>
      <c r="E27" s="26">
        <f>IF(ISBLANK('DATA ENTRY'!J27),"",'DATA ENTRY'!J27)</f>
        <v>0</v>
      </c>
      <c r="F27" s="26">
        <f>IF(ISBLANK('DATA ENTRY'!K27),"",'DATA ENTRY'!K27)</f>
        <v>0</v>
      </c>
      <c r="G27" s="26">
        <f t="shared" si="2"/>
        <v>0</v>
      </c>
      <c r="H27" s="26">
        <f>IF(ISBLANK('DATA ENTRY'!M27),"",'DATA ENTRY'!M27)</f>
        <v>0</v>
      </c>
      <c r="I27" s="26">
        <f>IF(ISBLANK('DATA ENTRY'!M27),"",'DATA ENTRY'!N27)</f>
        <v>0</v>
      </c>
      <c r="J27" s="26">
        <f t="shared" si="20"/>
        <v>0</v>
      </c>
      <c r="K27" s="26">
        <f>IF(ISBLANK('DATA ENTRY'!P27),"",'DATA ENTRY'!P27)</f>
        <v>0</v>
      </c>
      <c r="L27" s="26">
        <f>IF(ISBLANK('DATA ENTRY'!Q27),"",'DATA ENTRY'!Q27)</f>
        <v>0</v>
      </c>
      <c r="M27" s="26">
        <f t="shared" si="3"/>
        <v>0</v>
      </c>
      <c r="N27" s="26">
        <f>IF(ISBLANK('DATA ENTRY'!S27),"",'DATA ENTRY'!S27)</f>
        <v>45</v>
      </c>
      <c r="O27" s="26">
        <f>IF(ISBLANK('DATA ENTRY'!T27),"",'DATA ENTRY'!T27)</f>
        <v>23</v>
      </c>
      <c r="P27" s="26">
        <f t="shared" si="4"/>
        <v>68</v>
      </c>
      <c r="Q27" s="26">
        <f>IF(ISBLANK('DATA ENTRY'!V27),"",'DATA ENTRY'!V27)</f>
        <v>0</v>
      </c>
      <c r="R27" s="26">
        <f>IF(ISBLANK('DATA ENTRY'!W27),"",'DATA ENTRY'!W27)</f>
        <v>0</v>
      </c>
      <c r="S27" s="26">
        <f t="shared" si="5"/>
        <v>0</v>
      </c>
      <c r="T27" s="26" t="str">
        <f>IF(ISBLANK('DATA ENTRY'!Y27),"",'DATA ENTRY'!Y27)</f>
        <v/>
      </c>
      <c r="U27" s="26" t="str">
        <f>IF(ISBLANK('DATA ENTRY'!Z27),"",'DATA ENTRY'!Z27)</f>
        <v/>
      </c>
      <c r="V27" s="26" t="str">
        <f t="shared" si="6"/>
        <v/>
      </c>
      <c r="W27" s="26" t="str">
        <f>IF(ISBLANK('DATA ENTRY'!$F27),"",IF(LEDGER!B27="AB","AB",IF(LEDGER!B27&gt;=0.9*'MARK LOOKUP'!B27,"A+",IF(LEDGER!B27&gt;=0.8*'MARK LOOKUP'!B27,"A",IF(LEDGER!B27&gt;=0.7*'MARK LOOKUP'!B27,"B+",IF(LEDGER!B27&gt;=0.6*'MARK LOOKUP'!B27,"B",IF(LEDGER!B27&gt;=0.5*'MARK LOOKUP'!B27,"C+",IF(LEDGER!B27&gt;=0.4*'MARK LOOKUP'!B27,"C+",IF(LEDGER!B27&gt;=0.35*'MARK LOOKUP'!B27,"D","NG")))))))))</f>
        <v>NG</v>
      </c>
      <c r="X27" s="26" t="str">
        <f>IF(ISBLANK('DATA ENTRY'!$G27),"",IF(LEDGER!C27="AB","AB",IF(LEDGER!C27&gt;=0.9*'MARK LOOKUP'!C27,"A+",IF(LEDGER!C27&gt;=0.8*'MARK LOOKUP'!C27,"A",IF(LEDGER!C27&gt;=0.7*'MARK LOOKUP'!C27,"B+",IF(LEDGER!C27&gt;=0.6*'MARK LOOKUP'!C27,"B",IF(LEDGER!C27&gt;=0.5*'MARK LOOKUP'!C27,"C+",IF(LEDGER!C27&gt;=0.4*'MARK LOOKUP'!C27,"C+",IF(LEDGER!C27&gt;=0.35*'MARK LOOKUP'!C27,"D","N.G.")))))))))</f>
        <v>N.G.</v>
      </c>
      <c r="Y27" s="26" t="str">
        <f>IF(ISNUMBER(D27),IF(D27&gt;=0.9*'MARK LOOKUP'!D27,"A+",IF(D27&gt;=0.8*'MARK LOOKUP'!D27,"A",IF(D27&gt;=0.7*'MARK LOOKUP'!D27,"B+",IF(D27&gt;=0.6*'MARK LOOKUP'!D27,"B",IF(D27&gt;=0.5*'MARK LOOKUP'!D27,"C+",IF(D27&gt;=0.4*'MARK LOOKUP'!D27,"C",IF(D27&gt;=0.35*'MARK LOOKUP'!D27,"D","N.G."))))))))</f>
        <v>N.G.</v>
      </c>
      <c r="Z27" s="26" t="str">
        <f>IF(ISBLANK('DATA ENTRY'!J27),"",IF(LEDGER!E27="AB","AB",IF(LEDGER!E27&gt;=0.9*'MARK LOOKUP'!E27,"A+",IF(LEDGER!E27&gt;=0.8*'MARK LOOKUP'!E27,"A",IF(LEDGER!E27&gt;=0.7*'MARK LOOKUP'!E27,"B+",IF(LEDGER!E27&gt;=0.6*'MARK LOOKUP'!E27,"B",IF(LEDGER!E27&gt;=0.5*'MARK LOOKUP'!E27,"C+",IF(LEDGER!E27&gt;=0.4*'MARK LOOKUP'!E27,"C",IF(LEDGER!E27&gt;=0.35*'MARK LOOKUP'!E27,"D","NG")))))))))</f>
        <v>NG</v>
      </c>
      <c r="AA27" s="26" t="str">
        <f>IF(ISBLANK('DATA ENTRY'!K27),"",IF(LEDGER!F27="AB","AB",IF(LEDGER!F27&gt;=0.9*'MARK LOOKUP'!F27,"A+",IF(LEDGER!F27&gt;=0.8*'MARK LOOKUP'!F27,"A",IF(LEDGER!F27&gt;=0.7*'MARK LOOKUP'!F27,"B+",IF(LEDGER!F27&gt;=0.6*'MARK LOOKUP'!F27,"B",IF(LEDGER!F27&gt;=0.5*'MARK LOOKUP'!F27,"C+",IF(LEDGER!F27&gt;=0.4*'MARK LOOKUP'!F27,"C",IF(LEDGER!F27&gt;=0.35*'MARK LOOKUP'!F27,"D","NG")))))))))</f>
        <v>NG</v>
      </c>
      <c r="AB27" s="26" t="str">
        <f>IF(ISNUMBER(G27),IF(D27&gt;=0.9*'MARK LOOKUP'!G27,"A+",IF(G27&gt;=0.8*'MARK LOOKUP'!G27,"A",IF(G27&gt;=0.7*'MARK LOOKUP'!G27,"B+",IF(G27&gt;=0.6*'MARK LOOKUP'!G27,"B",IF(G27&gt;=0.5*'MARK LOOKUP'!G27,"C+",IF(G27&gt;=0.4*'MARK LOOKUP'!G27,"C",IF(G27&gt;=0.35*'MARK LOOKUP'!G27,"D","NG"))))))))</f>
        <v>NG</v>
      </c>
      <c r="AC27" s="26" t="str">
        <f>IF(ISBLANK('DATA ENTRY'!M27),"",IF(LEDGER!H27="AB","AB",IF(LEDGER!H27&gt;=0.9*'MARK LOOKUP'!H27,"A+",IF(LEDGER!H27&gt;=0.8*'MARK LOOKUP'!H27,"A",IF(LEDGER!H27&gt;=0.7*'MARK LOOKUP'!H27,"B+",IF(LEDGER!H27&gt;=0.6*'MARK LOOKUP'!H27,"B",IF(LEDGER!H27&gt;=0.5*'MARK LOOKUP'!H27,"C+",IF(LEDGER!H27&gt;=0.4*'MARK LOOKUP'!H27,"C",IF(LEDGER!H27&gt;=0.35*'MARK LOOKUP'!H27,"D","NG")))))))))</f>
        <v>NG</v>
      </c>
      <c r="AD27" s="26" t="str">
        <f>IF(ISBLANK('DATA ENTRY'!N27),"",IF(LEDGER!I27="AB","AB",IF(LEDGER!I27&gt;=0.9*'MARK LOOKUP'!I27,"A+",IF(LEDGER!I27&gt;=0.8*'MARK LOOKUP'!I27,"A",IF(LEDGER!I27&gt;=0.7*'MARK LOOKUP'!I27,"B+",IF(LEDGER!I27&gt;=0.6*'MARK LOOKUP'!I27,"B",IF(LEDGER!I27&gt;=0.5*'MARK LOOKUP'!I27,"C+",IF(LEDGER!I27&gt;=0.4*'MARK LOOKUP'!I27,"C",IF(LEDGER!I27&gt;=0.35*'MARK LOOKUP'!I27,"D","NG")))))))))</f>
        <v/>
      </c>
      <c r="AE27" s="26" t="str">
        <f>IF(ISNUMBER(J27),IF(J27&gt;=0.9*'MARK LOOKUP'!J27,"A+",IF(J27&gt;=0.8*'MARK LOOKUP'!J27,"A",IF(J27&gt;=0.7*'MARK LOOKUP'!J27,"B+",IF(J27&gt;=0.6*'MARK LOOKUP'!J27,"B",IF(J27&gt;=0.5*'MARK LOOKUP'!J27,"C+",IF(J27&gt;=0.4*'MARK LOOKUP'!J27,"C",IF(J27&gt;=0.35*'MARK LOOKUP'!J27,"D","NG"))))))),"")</f>
        <v>NG</v>
      </c>
      <c r="AF27" s="26" t="e">
        <f>IF(ISBLANK('DATA ENTRY'!P27),"",IF(LEDGER!K27="Ab","AB",IF(LEDGER!K27&gt;=0.9*'MARK LOOKUP'!K27,"A+",IF(LEDGER!K27&gt;=0.8*'MARK LOOKUP'!K27,"A",IF(LEDGER!K27&gt;=0.7*'MARK LOOKUP'!K27,"B+",IF(LEDGER!K27&gt;=0.6*'MARK LOOKUP'!K27,"B",IF(LEDGER!K27&gt;=0.5*'MARK LOOKUP'!K27,"C+",IF(LEDGER!K27&gt;=0.4*'MARK LOOKUP'!K27,"C",IF(LEDGER!K27&gt;=0.35*'MARK LOOKUP'!K27,"D","NG")))))))))</f>
        <v>#N/A</v>
      </c>
      <c r="AG27" s="26" t="e">
        <f>IF(ISBLANK('DATA ENTRY'!Q27),"",IF(LEDGER!L27="Ab","AB",IF(LEDGER!L27&gt;=0.9*'MARK LOOKUP'!L27,"A+",IF(LEDGER!L27&gt;=0.8*'MARK LOOKUP'!L27,"A",IF(LEDGER!L27&gt;=0.7*'MARK LOOKUP'!L27,"B+",IF(LEDGER!L27&gt;=0.6*'MARK LOOKUP'!L27,"B",IF(LEDGER!L27&gt;=0.5*'MARK LOOKUP'!L27,"C+",IF(LEDGER!L27&gt;=0.4*'MARK LOOKUP'!L27,"C",IF(LEDGER!L27&gt;=0.35*'MARK LOOKUP'!L27,"D","NG")))))))))</f>
        <v>#N/A</v>
      </c>
      <c r="AH27" s="26" t="e">
        <f>IF(ISNUMBER(M27),IF(M27&gt;=0.9*'MARK LOOKUP'!M27,"A+",IF(M27&gt;=0.8*'MARK LOOKUP'!M27,"A",IF(M27&gt;=0.7*'MARK LOOKUP'!M27,"B+",IF(M27&gt;=0.6*'MARK LOOKUP'!M27,"B",IF(M27&gt;=0.5*'MARK LOOKUP'!M27,"C+",IF(M27&gt;=0.4*'MARK LOOKUP'!M27,"C",IF(M27&gt;=0.35*'MARK LOOKUP'!M27,"D","NG"))))))),"")</f>
        <v>#N/A</v>
      </c>
      <c r="AI27" s="26" t="str">
        <f>IF(ISBLANK('DATA ENTRY'!S27),"",IF(N27="Ab","AB",IF(N27&gt;=0.9*'MARK LOOKUP'!N27,"A+",IF(N27&gt;=0.8*'MARK LOOKUP'!N27,"A",IF(N27&gt;=0.7*'MARK LOOKUP'!N27,"B+",IF(N27&gt;=0.6*'MARK LOOKUP'!N27,"B",IF(N27&gt;=0.5*'MARK LOOKUP'!N27,"C+",IF(N27&gt;=0.4*'MARK LOOKUP'!N27,"C",IF(N27&gt;=0.35*'MARK LOOKUP'!N27,"D","NG")))))))))</f>
        <v>B</v>
      </c>
      <c r="AJ27" s="26" t="str">
        <f>IF(ISBLANK('DATA ENTRY'!T27),"",IF(O27="Ab","AB",IF(O27&gt;=0.9*'MARK LOOKUP'!O27,"A+",IF(O27&gt;=0.8*'MARK LOOKUP'!O27,"A",IF(O27&gt;=0.7*'MARK LOOKUP'!O27,"B+",IF(O27&gt;=0.6*'MARK LOOKUP'!O27,"B",IF(O27&gt;=0.5*'MARK LOOKUP'!O27,"C+",IF(O27&gt;=0.4*'MARK LOOKUP'!O27,"C",IF(O27&gt;=0.35*'MARK LOOKUP'!O27,"D","NG")))))))))</f>
        <v>A+</v>
      </c>
      <c r="AK27" s="26" t="str">
        <f>IF(ISNUMBER(P27),IF(P27&gt;=0.9*'MARK LOOKUP'!P27,"A+",IF(P27&gt;=0.8*'MARK LOOKUP'!P27,"A",IF(P27&gt;=0.7*'MARK LOOKUP'!P27,"B+",IF(P27&gt;=0.6*'MARK LOOKUP'!P27,"B",IF(P27&gt;=0.5*'MARK LOOKUP'!P27,"C+",IF(P27&gt;=0.4*'MARK LOOKUP'!P27,"C",IF(P27&gt;=0.35*'MARK LOOKUP'!P27,"D","NG"))))))),"")</f>
        <v>B</v>
      </c>
      <c r="AL27" s="26" t="e">
        <f>IF(ISBLANK('DATA ENTRY'!V27),"",IF(Q27="Ab","AB",IF(Q27&gt;=0.9*'MARK LOOKUP'!Q27,"A+",IF(Q27&gt;=0.8*'MARK LOOKUP'!Q27,"A",IF(Q27&gt;=0.7*'MARK LOOKUP'!Q27,"B+",IF(Q27&gt;=0.6*'MARK LOOKUP'!Q27,"B",IF(Q27&gt;=0.5*'MARK LOOKUP'!Q27,"C+",IF(Q27&gt;=0.4*'MARK LOOKUP'!Q27,"C",IF(Q27&gt;=0.35*'MARK LOOKUP'!Q27,"D","NG")))))))))</f>
        <v>#N/A</v>
      </c>
      <c r="AM27" s="26" t="e">
        <f>IF(ISBLANK('DATA ENTRY'!W27),"",IF(R27="Ab","AB",IF(R27&gt;=0.9*'MARK LOOKUP'!R27,"A+",IF(R27&gt;=0.8*'MARK LOOKUP'!R27,"A",IF(R27&gt;=0.7*'MARK LOOKUP'!R27,"B+",IF(R27&gt;=0.6*'MARK LOOKUP'!R27,"B",IF(R27&gt;=0.5*'MARK LOOKUP'!R27,"C+",IF(R27&gt;=0.4*'MARK LOOKUP'!R27,"C",IF(R27&gt;=0.35*'MARK LOOKUP'!R27,"D","NG")))))))))</f>
        <v>#N/A</v>
      </c>
      <c r="AN27" s="26" t="e">
        <f>IF(ISNUMBER(S27),IF(S27&gt;=0.9*'MARK LOOKUP'!S27,"A+",IF(S27&gt;=0.8*'MARK LOOKUP'!S27,"A",IF(S27&gt;=0.7*'MARK LOOKUP'!S27,"B+",IF(S27&gt;=0.6*'MARK LOOKUP'!S27,"B",IF(S27&gt;=0.5*'MARK LOOKUP'!S27,"C+",IF(S27&gt;=0.4*'MARK LOOKUP'!S27,"C",IF(S27&gt;=0.35*'MARK LOOKUP'!S27,"D","NG"))))))),"")</f>
        <v>#N/A</v>
      </c>
      <c r="AO27" s="26" t="str">
        <f>IF(ISBLANK('DATA ENTRY'!Y27),"",IF(T27="AB","AB",IF(T27&gt;=0.9*'MARK LOOKUP'!T27,"A+",IF(T27&gt;=0.8*'MARK LOOKUP'!T27,"A",IF(T27&gt;=0.7*'MARK LOOKUP'!T27,"B+",IF(T27&gt;=0.6*'MARK LOOKUP'!T27,"B",IF(T27&gt;=0.5*'MARK LOOKUP'!T27,"C+",IF(T27&gt;=0.4*'MARK LOOKUP'!T27,"C",IF(T27&gt;=0.35*'MARK LOOKUP'!T27,"D","NG")))))))))</f>
        <v/>
      </c>
      <c r="AP27" s="26" t="str">
        <f>IF(ISBLANK('DATA ENTRY'!Z27),"",IF(U27="AB","AB",IF(U27&gt;=0.9*'MARK LOOKUP'!U27,"A+",IF(U27&gt;=0.8*'MARK LOOKUP'!U27,"A",IF(U27&gt;=0.7*'MARK LOOKUP'!U27,"B+",IF(U27&gt;=0.6*'MARK LOOKUP'!U27,"B",IF(U27&gt;=0.5*'MARK LOOKUP'!U27,"C+",IF(U27&gt;=0.4*'MARK LOOKUP'!U27,"C",IF(U27&gt;=0.35*'MARK LOOKUP'!U27,"D","NG")))))))))</f>
        <v/>
      </c>
      <c r="AQ27" s="26" t="str">
        <f>IF(ISNUMBER(V27),IF(V27&gt;=0.9*'MARK LOOKUP'!V27,"A+",IF(V27&gt;=0.8*'MARK LOOKUP'!V27,"A",IF(V27&gt;=0.7*'MARK LOOKUP'!V27,"B+",IF(V27&gt;=0.6*'MARK LOOKUP'!S27,"B",IF(V27&gt;=0.5*'MARK LOOKUP'!V27,"C+",IF(V27&gt;=0.4*'MARK LOOKUP'!V27,"C",IF(V27&gt;=0.35*'MARK LOOKUP'!V27,"D","NG"))))))),"")</f>
        <v/>
      </c>
      <c r="AR27" s="26" t="str">
        <f t="shared" si="7"/>
        <v/>
      </c>
      <c r="AS27" s="26" t="str">
        <f t="shared" si="8"/>
        <v/>
      </c>
      <c r="AT27" s="26" t="str">
        <f t="shared" si="9"/>
        <v/>
      </c>
      <c r="AU27" s="26" t="str">
        <f t="shared" si="10"/>
        <v/>
      </c>
      <c r="AV27" s="26" t="str">
        <f t="shared" si="11"/>
        <v/>
      </c>
      <c r="AW27" s="26" t="str">
        <f t="shared" si="12"/>
        <v/>
      </c>
      <c r="AX27" s="26" t="str">
        <f t="shared" si="13"/>
        <v/>
      </c>
      <c r="AY27" s="26" t="str">
        <f t="shared" si="14"/>
        <v/>
      </c>
      <c r="AZ27" s="26" t="str">
        <f t="shared" si="15"/>
        <v/>
      </c>
      <c r="BA27" s="26" t="e">
        <f t="shared" si="16"/>
        <v>#N/A</v>
      </c>
      <c r="BB27" s="26" t="e">
        <f t="shared" si="17"/>
        <v>#N/A</v>
      </c>
      <c r="BC27" s="26" t="e">
        <f t="shared" si="18"/>
        <v>#N/A</v>
      </c>
      <c r="BD27" s="26" t="str">
        <f t="shared" si="19"/>
        <v>2.8</v>
      </c>
      <c r="BE27" s="26" t="str">
        <f>IF(ISBLANK('DATA ENTRY'!S27),"",IF(AJ27="A+","4",IF(AJ27="A","3.6",IF(AJ27="B+","3.2",IF(AJ27="B","2.8",IF(AJ27="C+","2.4",IF(AJ27="C","2",IF(AJ27="D+","1.6",IF(AJ27="D","1.2",IF(AJ27="E","0.8",""))))))))))</f>
        <v>4</v>
      </c>
      <c r="BF27" s="26" t="str">
        <f>IF(ISBLANK('DATA ENTRY'!T27),"",IF(AK27="A+","4",IF(AK27="A","3.6",IF(AK27="B+","3.2",IF(AK27="B","2.8",IF(AK27="C+","2.4",IF(AK27="C","2",IF(AK27="D+","1.6",IF(AK27="D","1.2",IF(AK27="E","0.8",""))))))))))</f>
        <v>2.8</v>
      </c>
      <c r="BG27" s="26" t="str">
        <f>IF(ISBLANK('DATA ENTRY'!U27),"",IF(AL27="A+","4",IF(AL27="A","3.6",IF(AL27="B+","3.2",IF(AL27="B","2.8",IF(AL27="C+","2.4",IF(AL27="C","2",IF(AL27="D+","1.6",IF(AL27="D","1.2",IF(AL27="E","0.8",""))))))))))</f>
        <v/>
      </c>
      <c r="BH27" s="26" t="e">
        <f>IF(ISBLANK('DATA ENTRY'!V27),"",IF(AM27="A+","4",IF(AM27="A","3.6",IF(AM27="B+","3.2",IF(AM27="B","2.8",IF(AM27="C+","2.4",IF(AM27="C","2",IF(AM27="D+","1.6",IF(AM27="D","1.2",IF(AM27="E","0.8",""))))))))))</f>
        <v>#N/A</v>
      </c>
      <c r="BI27" s="26" t="e">
        <f>IF(ISBLANK('DATA ENTRY'!W27),"",IF(AN27="A+","4",IF(AN27="A","3.6",IF(AN27="B+","3.2",IF(AN27="B","2.8",IF(AN27="C+","2.4",IF(AN27="C","2",IF(AN27="D+","1.6",IF(AN27="D","1.2",IF(AN27="E","0.8",""))))))))))</f>
        <v>#N/A</v>
      </c>
      <c r="BJ27" s="26" t="str">
        <f>IF(ISBLANK('DATA ENTRY'!X27),"",IF(AO27="A+","4",IF(AO27="A","3.6",IF(AO27="B+","3.2",IF(AO27="B","2.8",IF(AO27="C+","2.4",IF(AO27="C","2",IF(AO27="D+","1.6",IF(AO27="D","1.2",IF(AO27="E","0.8",""))))))))))</f>
        <v/>
      </c>
      <c r="BK27" s="26" t="str">
        <f>IF(ISBLANK('DATA ENTRY'!Y27),"",IF(AP27="A+","4",IF(AP27="A","3.6",IF(AP27="B+","3.2",IF(AP27="B","2.8",IF(AP27="C+","2.4",IF(AP27="C","2",IF(AP27="D+","1.6",IF(AP27="D","1.2",IF(AP27="E","0.8",""))))))))))</f>
        <v/>
      </c>
      <c r="BL27" s="26" t="str">
        <f>IF(ISBLANK('DATA ENTRY'!Z27),"",IF(AQ27="A+","4",IF(AQ27="A","3.6",IF(AQ27="B+","3.2",IF(AQ27="B","2.8",IF(AQ27="C+","2.4",IF(AQ27="C","2",IF(AQ27="D+","1.6",IF(AQ27="D","1.2",IF(AQ27="E","0.8",""))))))))))</f>
        <v/>
      </c>
    </row>
    <row r="28" spans="1:64" x14ac:dyDescent="0.25">
      <c r="A28" s="26">
        <f>IF(ISBLANK('DATA ENTRY'!A28),"",'DATA ENTRY'!A28)</f>
        <v>14911533</v>
      </c>
      <c r="B28" s="26">
        <f>IF(ISBLANK('DATA ENTRY'!G28),"",'DATA ENTRY'!G28)</f>
        <v>28</v>
      </c>
      <c r="C28" s="26">
        <f>IF(ISBLANK('DATA ENTRY'!H28),"",'DATA ENTRY'!H28)</f>
        <v>21</v>
      </c>
      <c r="D28" s="26">
        <f t="shared" si="1"/>
        <v>49</v>
      </c>
      <c r="E28" s="26">
        <f>IF(ISBLANK('DATA ENTRY'!J28),"",'DATA ENTRY'!J28)</f>
        <v>27</v>
      </c>
      <c r="F28" s="26">
        <f>IF(ISBLANK('DATA ENTRY'!K28),"",'DATA ENTRY'!K28)</f>
        <v>21</v>
      </c>
      <c r="G28" s="26">
        <f t="shared" si="2"/>
        <v>48</v>
      </c>
      <c r="H28" s="26">
        <f>IF(ISBLANK('DATA ENTRY'!M28),"",'DATA ENTRY'!M28)</f>
        <v>28</v>
      </c>
      <c r="I28" s="26">
        <f>IF(ISBLANK('DATA ENTRY'!M28),"",'DATA ENTRY'!N28)</f>
        <v>22</v>
      </c>
      <c r="J28" s="26">
        <f t="shared" si="20"/>
        <v>50</v>
      </c>
      <c r="K28" s="26">
        <f>IF(ISBLANK('DATA ENTRY'!P28),"",'DATA ENTRY'!P28)</f>
        <v>43</v>
      </c>
      <c r="L28" s="26">
        <f>IF(ISBLANK('DATA ENTRY'!Q28),"",'DATA ENTRY'!Q28)</f>
        <v>22</v>
      </c>
      <c r="M28" s="26">
        <f t="shared" si="3"/>
        <v>65</v>
      </c>
      <c r="N28" s="26">
        <f>IF(ISBLANK('DATA ENTRY'!S28),"",'DATA ENTRY'!S28)</f>
        <v>45</v>
      </c>
      <c r="O28" s="26">
        <f>IF(ISBLANK('DATA ENTRY'!T28),"",'DATA ENTRY'!T28)</f>
        <v>23</v>
      </c>
      <c r="P28" s="26">
        <f t="shared" si="4"/>
        <v>68</v>
      </c>
      <c r="Q28" s="26">
        <f>IF(ISBLANK('DATA ENTRY'!V28),"",'DATA ENTRY'!V28)</f>
        <v>37</v>
      </c>
      <c r="R28" s="26">
        <f>IF(ISBLANK('DATA ENTRY'!W28),"",'DATA ENTRY'!W28)</f>
        <v>20</v>
      </c>
      <c r="S28" s="26">
        <f t="shared" si="5"/>
        <v>57</v>
      </c>
      <c r="T28" s="26" t="str">
        <f>IF(ISBLANK('DATA ENTRY'!Y28),"",'DATA ENTRY'!Y28)</f>
        <v/>
      </c>
      <c r="U28" s="26" t="str">
        <f>IF(ISBLANK('DATA ENTRY'!Z28),"",'DATA ENTRY'!Z28)</f>
        <v/>
      </c>
      <c r="V28" s="26" t="str">
        <f t="shared" si="6"/>
        <v/>
      </c>
      <c r="W28" s="26" t="str">
        <f>IF(ISBLANK('DATA ENTRY'!$F28),"",IF(LEDGER!B28="AB","AB",IF(LEDGER!B28&gt;=0.9*'MARK LOOKUP'!B28,"A+",IF(LEDGER!B28&gt;=0.8*'MARK LOOKUP'!B28,"A",IF(LEDGER!B28&gt;=0.7*'MARK LOOKUP'!B28,"B+",IF(LEDGER!B28&gt;=0.6*'MARK LOOKUP'!B28,"B",IF(LEDGER!B28&gt;=0.5*'MARK LOOKUP'!B28,"C+",IF(LEDGER!B28&gt;=0.4*'MARK LOOKUP'!B28,"C+",IF(LEDGER!B28&gt;=0.35*'MARK LOOKUP'!B28,"D","NG")))))))))</f>
        <v>D</v>
      </c>
      <c r="X28" s="26" t="str">
        <f>IF(ISBLANK('DATA ENTRY'!$G28),"",IF(LEDGER!C28="AB","AB",IF(LEDGER!C28&gt;=0.9*'MARK LOOKUP'!C28,"A+",IF(LEDGER!C28&gt;=0.8*'MARK LOOKUP'!C28,"A",IF(LEDGER!C28&gt;=0.7*'MARK LOOKUP'!C28,"B+",IF(LEDGER!C28&gt;=0.6*'MARK LOOKUP'!C28,"B",IF(LEDGER!C28&gt;=0.5*'MARK LOOKUP'!C28,"C+",IF(LEDGER!C28&gt;=0.4*'MARK LOOKUP'!C28,"C+",IF(LEDGER!C28&gt;=0.35*'MARK LOOKUP'!C28,"D","N.G.")))))))))</f>
        <v>A</v>
      </c>
      <c r="Y28" s="26" t="str">
        <f>IF(ISNUMBER(D28),IF(D28&gt;=0.9*'MARK LOOKUP'!D28,"A+",IF(D28&gt;=0.8*'MARK LOOKUP'!D28,"A",IF(D28&gt;=0.7*'MARK LOOKUP'!D28,"B+",IF(D28&gt;=0.6*'MARK LOOKUP'!D28,"B",IF(D28&gt;=0.5*'MARK LOOKUP'!D28,"C+",IF(D28&gt;=0.4*'MARK LOOKUP'!D28,"C",IF(D28&gt;=0.35*'MARK LOOKUP'!D28,"D","N.G."))))))))</f>
        <v>C</v>
      </c>
      <c r="Z28" s="26" t="str">
        <f>IF(ISBLANK('DATA ENTRY'!J28),"",IF(LEDGER!E28="AB","AB",IF(LEDGER!E28&gt;=0.9*'MARK LOOKUP'!E28,"A+",IF(LEDGER!E28&gt;=0.8*'MARK LOOKUP'!E28,"A",IF(LEDGER!E28&gt;=0.7*'MARK LOOKUP'!E28,"B+",IF(LEDGER!E28&gt;=0.6*'MARK LOOKUP'!E28,"B",IF(LEDGER!E28&gt;=0.5*'MARK LOOKUP'!E28,"C+",IF(LEDGER!E28&gt;=0.4*'MARK LOOKUP'!E28,"C",IF(LEDGER!E28&gt;=0.35*'MARK LOOKUP'!E28,"D","NG")))))))))</f>
        <v>D</v>
      </c>
      <c r="AA28" s="26" t="str">
        <f>IF(ISBLANK('DATA ENTRY'!K28),"",IF(LEDGER!F28="AB","AB",IF(LEDGER!F28&gt;=0.9*'MARK LOOKUP'!F28,"A+",IF(LEDGER!F28&gt;=0.8*'MARK LOOKUP'!F28,"A",IF(LEDGER!F28&gt;=0.7*'MARK LOOKUP'!F28,"B+",IF(LEDGER!F28&gt;=0.6*'MARK LOOKUP'!F28,"B",IF(LEDGER!F28&gt;=0.5*'MARK LOOKUP'!F28,"C+",IF(LEDGER!F28&gt;=0.4*'MARK LOOKUP'!F28,"C",IF(LEDGER!F28&gt;=0.35*'MARK LOOKUP'!F28,"D","NG")))))))))</f>
        <v>A</v>
      </c>
      <c r="AB28" s="26" t="str">
        <f>IF(ISNUMBER(G28),IF(D28&gt;=0.9*'MARK LOOKUP'!G28,"A+",IF(G28&gt;=0.8*'MARK LOOKUP'!G28,"A",IF(G28&gt;=0.7*'MARK LOOKUP'!G28,"B+",IF(G28&gt;=0.6*'MARK LOOKUP'!G28,"B",IF(G28&gt;=0.5*'MARK LOOKUP'!G28,"C+",IF(G28&gt;=0.4*'MARK LOOKUP'!G28,"C",IF(G28&gt;=0.35*'MARK LOOKUP'!G28,"D","NG"))))))))</f>
        <v>C</v>
      </c>
      <c r="AC28" s="26" t="str">
        <f>IF(ISBLANK('DATA ENTRY'!M28),"",IF(LEDGER!H28="AB","AB",IF(LEDGER!H28&gt;=0.9*'MARK LOOKUP'!H28,"A+",IF(LEDGER!H28&gt;=0.8*'MARK LOOKUP'!H28,"A",IF(LEDGER!H28&gt;=0.7*'MARK LOOKUP'!H28,"B+",IF(LEDGER!H28&gt;=0.6*'MARK LOOKUP'!H28,"B",IF(LEDGER!H28&gt;=0.5*'MARK LOOKUP'!H28,"C+",IF(LEDGER!H28&gt;=0.4*'MARK LOOKUP'!H28,"C",IF(LEDGER!H28&gt;=0.35*'MARK LOOKUP'!H28,"D","NG")))))))))</f>
        <v>D</v>
      </c>
      <c r="AD28" s="26" t="str">
        <f>IF(ISBLANK('DATA ENTRY'!N28),"",IF(LEDGER!I28="AB","AB",IF(LEDGER!I28&gt;=0.9*'MARK LOOKUP'!I28,"A+",IF(LEDGER!I28&gt;=0.8*'MARK LOOKUP'!I28,"A",IF(LEDGER!I28&gt;=0.7*'MARK LOOKUP'!I28,"B+",IF(LEDGER!I28&gt;=0.6*'MARK LOOKUP'!I28,"B",IF(LEDGER!I28&gt;=0.5*'MARK LOOKUP'!I28,"C+",IF(LEDGER!I28&gt;=0.4*'MARK LOOKUP'!I28,"C",IF(LEDGER!I28&gt;=0.35*'MARK LOOKUP'!I28,"D","NG")))))))))</f>
        <v>A</v>
      </c>
      <c r="AE28" s="26" t="str">
        <f>IF(ISNUMBER(J28),IF(J28&gt;=0.9*'MARK LOOKUP'!J28,"A+",IF(J28&gt;=0.8*'MARK LOOKUP'!J28,"A",IF(J28&gt;=0.7*'MARK LOOKUP'!J28,"B+",IF(J28&gt;=0.6*'MARK LOOKUP'!J28,"B",IF(J28&gt;=0.5*'MARK LOOKUP'!J28,"C+",IF(J28&gt;=0.4*'MARK LOOKUP'!J28,"C",IF(J28&gt;=0.35*'MARK LOOKUP'!J28,"D","NG"))))))),"")</f>
        <v>C+</v>
      </c>
      <c r="AF28" s="26" t="str">
        <f>IF(ISBLANK('DATA ENTRY'!P28),"",IF(LEDGER!K28="Ab","AB",IF(LEDGER!K28&gt;=0.9*'MARK LOOKUP'!K28,"A+",IF(LEDGER!K28&gt;=0.8*'MARK LOOKUP'!K28,"A",IF(LEDGER!K28&gt;=0.7*'MARK LOOKUP'!K28,"B+",IF(LEDGER!K28&gt;=0.6*'MARK LOOKUP'!K28,"B",IF(LEDGER!K28&gt;=0.5*'MARK LOOKUP'!K28,"C+",IF(LEDGER!K28&gt;=0.4*'MARK LOOKUP'!K28,"C",IF(LEDGER!K28&gt;=0.35*'MARK LOOKUP'!K28,"D","NG")))))))))</f>
        <v>C+</v>
      </c>
      <c r="AG28" s="26" t="str">
        <f>IF(ISBLANK('DATA ENTRY'!Q28),"",IF(LEDGER!L28="Ab","AB",IF(LEDGER!L28&gt;=0.9*'MARK LOOKUP'!L28,"A+",IF(LEDGER!L28&gt;=0.8*'MARK LOOKUP'!L28,"A",IF(LEDGER!L28&gt;=0.7*'MARK LOOKUP'!L28,"B+",IF(LEDGER!L28&gt;=0.6*'MARK LOOKUP'!L28,"B",IF(LEDGER!L28&gt;=0.5*'MARK LOOKUP'!L28,"C+",IF(LEDGER!L28&gt;=0.4*'MARK LOOKUP'!L28,"C",IF(LEDGER!L28&gt;=0.35*'MARK LOOKUP'!L28,"D","NG")))))))))</f>
        <v>A</v>
      </c>
      <c r="AH28" s="26" t="str">
        <f>IF(ISNUMBER(M28),IF(M28&gt;=0.9*'MARK LOOKUP'!M28,"A+",IF(M28&gt;=0.8*'MARK LOOKUP'!M28,"A",IF(M28&gt;=0.7*'MARK LOOKUP'!M28,"B+",IF(M28&gt;=0.6*'MARK LOOKUP'!M28,"B",IF(M28&gt;=0.5*'MARK LOOKUP'!M28,"C+",IF(M28&gt;=0.4*'MARK LOOKUP'!M28,"C",IF(M28&gt;=0.35*'MARK LOOKUP'!M28,"D","NG"))))))),"")</f>
        <v>B</v>
      </c>
      <c r="AI28" s="26" t="str">
        <f>IF(ISBLANK('DATA ENTRY'!S28),"",IF(N28="Ab","AB",IF(N28&gt;=0.9*'MARK LOOKUP'!N28,"A+",IF(N28&gt;=0.8*'MARK LOOKUP'!N28,"A",IF(N28&gt;=0.7*'MARK LOOKUP'!N28,"B+",IF(N28&gt;=0.6*'MARK LOOKUP'!N28,"B",IF(N28&gt;=0.5*'MARK LOOKUP'!N28,"C+",IF(N28&gt;=0.4*'MARK LOOKUP'!N28,"C",IF(N28&gt;=0.35*'MARK LOOKUP'!N28,"D","NG")))))))))</f>
        <v>B</v>
      </c>
      <c r="AJ28" s="26" t="str">
        <f>IF(ISBLANK('DATA ENTRY'!T28),"",IF(O28="Ab","AB",IF(O28&gt;=0.9*'MARK LOOKUP'!O28,"A+",IF(O28&gt;=0.8*'MARK LOOKUP'!O28,"A",IF(O28&gt;=0.7*'MARK LOOKUP'!O28,"B+",IF(O28&gt;=0.6*'MARK LOOKUP'!O28,"B",IF(O28&gt;=0.5*'MARK LOOKUP'!O28,"C+",IF(O28&gt;=0.4*'MARK LOOKUP'!O28,"C",IF(O28&gt;=0.35*'MARK LOOKUP'!O28,"D","NG")))))))))</f>
        <v>A+</v>
      </c>
      <c r="AK28" s="26" t="str">
        <f>IF(ISNUMBER(P28),IF(P28&gt;=0.9*'MARK LOOKUP'!P28,"A+",IF(P28&gt;=0.8*'MARK LOOKUP'!P28,"A",IF(P28&gt;=0.7*'MARK LOOKUP'!P28,"B+",IF(P28&gt;=0.6*'MARK LOOKUP'!P28,"B",IF(P28&gt;=0.5*'MARK LOOKUP'!P28,"C+",IF(P28&gt;=0.4*'MARK LOOKUP'!P28,"C",IF(P28&gt;=0.35*'MARK LOOKUP'!P28,"D","NG"))))))),"")</f>
        <v>B</v>
      </c>
      <c r="AL28" s="26" t="str">
        <f>IF(ISBLANK('DATA ENTRY'!V28),"",IF(Q28="Ab","AB",IF(Q28&gt;=0.9*'MARK LOOKUP'!Q28,"A+",IF(Q28&gt;=0.8*'MARK LOOKUP'!Q28,"A",IF(Q28&gt;=0.7*'MARK LOOKUP'!Q28,"B+",IF(Q28&gt;=0.6*'MARK LOOKUP'!Q28,"B",IF(Q28&gt;=0.5*'MARK LOOKUP'!Q28,"C+",IF(Q28&gt;=0.4*'MARK LOOKUP'!Q28,"C",IF(Q28&gt;=0.35*'MARK LOOKUP'!Q28,"D","NG")))))))))</f>
        <v>C</v>
      </c>
      <c r="AM28" s="26" t="str">
        <f>IF(ISBLANK('DATA ENTRY'!W28),"",IF(R28="Ab","AB",IF(R28&gt;=0.9*'MARK LOOKUP'!R28,"A+",IF(R28&gt;=0.8*'MARK LOOKUP'!R28,"A",IF(R28&gt;=0.7*'MARK LOOKUP'!R28,"B+",IF(R28&gt;=0.6*'MARK LOOKUP'!R28,"B",IF(R28&gt;=0.5*'MARK LOOKUP'!R28,"C+",IF(R28&gt;=0.4*'MARK LOOKUP'!R28,"C",IF(R28&gt;=0.35*'MARK LOOKUP'!R28,"D","NG")))))))))</f>
        <v>A</v>
      </c>
      <c r="AN28" s="26" t="str">
        <f>IF(ISNUMBER(S28),IF(S28&gt;=0.9*'MARK LOOKUP'!S28,"A+",IF(S28&gt;=0.8*'MARK LOOKUP'!S28,"A",IF(S28&gt;=0.7*'MARK LOOKUP'!S28,"B+",IF(S28&gt;=0.6*'MARK LOOKUP'!S28,"B",IF(S28&gt;=0.5*'MARK LOOKUP'!S28,"C+",IF(S28&gt;=0.4*'MARK LOOKUP'!S28,"C",IF(S28&gt;=0.35*'MARK LOOKUP'!S28,"D","NG"))))))),"")</f>
        <v>C+</v>
      </c>
      <c r="AO28" s="26" t="str">
        <f>IF(ISBLANK('DATA ENTRY'!Y28),"",IF(T28="AB","AB",IF(T28&gt;=0.9*'MARK LOOKUP'!T28,"A+",IF(T28&gt;=0.8*'MARK LOOKUP'!T28,"A",IF(T28&gt;=0.7*'MARK LOOKUP'!T28,"B+",IF(T28&gt;=0.6*'MARK LOOKUP'!T28,"B",IF(T28&gt;=0.5*'MARK LOOKUP'!T28,"C+",IF(T28&gt;=0.4*'MARK LOOKUP'!T28,"C",IF(T28&gt;=0.35*'MARK LOOKUP'!T28,"D","NG")))))))))</f>
        <v/>
      </c>
      <c r="AP28" s="26" t="str">
        <f>IF(ISBLANK('DATA ENTRY'!Z28),"",IF(U28="AB","AB",IF(U28&gt;=0.9*'MARK LOOKUP'!U28,"A+",IF(U28&gt;=0.8*'MARK LOOKUP'!U28,"A",IF(U28&gt;=0.7*'MARK LOOKUP'!U28,"B+",IF(U28&gt;=0.6*'MARK LOOKUP'!U28,"B",IF(U28&gt;=0.5*'MARK LOOKUP'!U28,"C+",IF(U28&gt;=0.4*'MARK LOOKUP'!U28,"C",IF(U28&gt;=0.35*'MARK LOOKUP'!U28,"D","NG")))))))))</f>
        <v/>
      </c>
      <c r="AQ28" s="26" t="str">
        <f>IF(ISNUMBER(V28),IF(V28&gt;=0.9*'MARK LOOKUP'!V28,"A+",IF(V28&gt;=0.8*'MARK LOOKUP'!V28,"A",IF(V28&gt;=0.7*'MARK LOOKUP'!V28,"B+",IF(V28&gt;=0.6*'MARK LOOKUP'!S28,"B",IF(V28&gt;=0.5*'MARK LOOKUP'!V28,"C+",IF(V28&gt;=0.4*'MARK LOOKUP'!V28,"C",IF(V28&gt;=0.35*'MARK LOOKUP'!V28,"D","NG"))))))),"")</f>
        <v/>
      </c>
      <c r="AR28" s="26" t="str">
        <f t="shared" si="7"/>
        <v>1.2</v>
      </c>
      <c r="AS28" s="26" t="str">
        <f t="shared" si="8"/>
        <v>3.6</v>
      </c>
      <c r="AT28" s="26" t="str">
        <f t="shared" si="9"/>
        <v>2</v>
      </c>
      <c r="AU28" s="26" t="str">
        <f t="shared" si="10"/>
        <v>1.2</v>
      </c>
      <c r="AV28" s="26" t="str">
        <f t="shared" si="11"/>
        <v>3.6</v>
      </c>
      <c r="AW28" s="26" t="str">
        <f t="shared" si="12"/>
        <v>2</v>
      </c>
      <c r="AX28" s="26" t="str">
        <f t="shared" si="13"/>
        <v>1.2</v>
      </c>
      <c r="AY28" s="26" t="str">
        <f t="shared" si="14"/>
        <v>3.6</v>
      </c>
      <c r="AZ28" s="26" t="str">
        <f t="shared" si="15"/>
        <v>2.4</v>
      </c>
      <c r="BA28" s="26" t="str">
        <f t="shared" si="16"/>
        <v>2.4</v>
      </c>
      <c r="BB28" s="26" t="str">
        <f t="shared" si="17"/>
        <v>3.6</v>
      </c>
      <c r="BC28" s="26" t="str">
        <f t="shared" si="18"/>
        <v>2.8</v>
      </c>
      <c r="BD28" s="26" t="str">
        <f t="shared" si="19"/>
        <v>2.8</v>
      </c>
      <c r="BE28" s="26" t="str">
        <f>IF(ISBLANK('DATA ENTRY'!S28),"",IF(AJ28="A+","4",IF(AJ28="A","3.6",IF(AJ28="B+","3.2",IF(AJ28="B","2.8",IF(AJ28="C+","2.4",IF(AJ28="C","2",IF(AJ28="D+","1.6",IF(AJ28="D","1.2",IF(AJ28="E","0.8",""))))))))))</f>
        <v>4</v>
      </c>
      <c r="BF28" s="26" t="str">
        <f>IF(ISBLANK('DATA ENTRY'!T28),"",IF(AK28="A+","4",IF(AK28="A","3.6",IF(AK28="B+","3.2",IF(AK28="B","2.8",IF(AK28="C+","2.4",IF(AK28="C","2",IF(AK28="D+","1.6",IF(AK28="D","1.2",IF(AK28="E","0.8",""))))))))))</f>
        <v>2.8</v>
      </c>
      <c r="BG28" s="26" t="str">
        <f>IF(ISBLANK('DATA ENTRY'!U28),"",IF(AL28="A+","4",IF(AL28="A","3.6",IF(AL28="B+","3.2",IF(AL28="B","2.8",IF(AL28="C+","2.4",IF(AL28="C","2",IF(AL28="D+","1.6",IF(AL28="D","1.2",IF(AL28="E","0.8",""))))))))))</f>
        <v>2</v>
      </c>
      <c r="BH28" s="26" t="str">
        <f>IF(ISBLANK('DATA ENTRY'!V28),"",IF(AM28="A+","4",IF(AM28="A","3.6",IF(AM28="B+","3.2",IF(AM28="B","2.8",IF(AM28="C+","2.4",IF(AM28="C","2",IF(AM28="D+","1.6",IF(AM28="D","1.2",IF(AM28="E","0.8",""))))))))))</f>
        <v>3.6</v>
      </c>
      <c r="BI28" s="26" t="str">
        <f>IF(ISBLANK('DATA ENTRY'!W28),"",IF(AN28="A+","4",IF(AN28="A","3.6",IF(AN28="B+","3.2",IF(AN28="B","2.8",IF(AN28="C+","2.4",IF(AN28="C","2",IF(AN28="D+","1.6",IF(AN28="D","1.2",IF(AN28="E","0.8",""))))))))))</f>
        <v>2.4</v>
      </c>
      <c r="BJ28" s="26" t="str">
        <f>IF(ISBLANK('DATA ENTRY'!X28),"",IF(AO28="A+","4",IF(AO28="A","3.6",IF(AO28="B+","3.2",IF(AO28="B","2.8",IF(AO28="C+","2.4",IF(AO28="C","2",IF(AO28="D+","1.6",IF(AO28="D","1.2",IF(AO28="E","0.8",""))))))))))</f>
        <v/>
      </c>
      <c r="BK28" s="26" t="str">
        <f>IF(ISBLANK('DATA ENTRY'!Y28),"",IF(AP28="A+","4",IF(AP28="A","3.6",IF(AP28="B+","3.2",IF(AP28="B","2.8",IF(AP28="C+","2.4",IF(AP28="C","2",IF(AP28="D+","1.6",IF(AP28="D","1.2",IF(AP28="E","0.8",""))))))))))</f>
        <v/>
      </c>
      <c r="BL28" s="26" t="str">
        <f>IF(ISBLANK('DATA ENTRY'!Z28),"",IF(AQ28="A+","4",IF(AQ28="A","3.6",IF(AQ28="B+","3.2",IF(AQ28="B","2.8",IF(AQ28="C+","2.4",IF(AQ28="C","2",IF(AQ28="D+","1.6",IF(AQ28="D","1.2",IF(AQ28="E","0.8",""))))))))))</f>
        <v/>
      </c>
    </row>
    <row r="29" spans="1:64" x14ac:dyDescent="0.25">
      <c r="A29" s="26">
        <f>IF(ISBLANK('DATA ENTRY'!A29),"",'DATA ENTRY'!A29)</f>
        <v>14911534</v>
      </c>
      <c r="B29" s="26">
        <f>IF(ISBLANK('DATA ENTRY'!G29),"",'DATA ENTRY'!G29)</f>
        <v>36</v>
      </c>
      <c r="C29" s="26">
        <f>IF(ISBLANK('DATA ENTRY'!H29),"",'DATA ENTRY'!H29)</f>
        <v>22</v>
      </c>
      <c r="D29" s="26">
        <f t="shared" si="1"/>
        <v>58</v>
      </c>
      <c r="E29" s="26">
        <f>IF(ISBLANK('DATA ENTRY'!J29),"",'DATA ENTRY'!J29)</f>
        <v>42</v>
      </c>
      <c r="F29" s="26">
        <f>IF(ISBLANK('DATA ENTRY'!K29),"",'DATA ENTRY'!K29)</f>
        <v>22</v>
      </c>
      <c r="G29" s="26">
        <f t="shared" si="2"/>
        <v>64</v>
      </c>
      <c r="H29" s="26">
        <f>IF(ISBLANK('DATA ENTRY'!M29),"",'DATA ENTRY'!M29)</f>
        <v>52</v>
      </c>
      <c r="I29" s="26">
        <f>IF(ISBLANK('DATA ENTRY'!M29),"",'DATA ENTRY'!N29)</f>
        <v>23</v>
      </c>
      <c r="J29" s="26">
        <f t="shared" si="20"/>
        <v>75</v>
      </c>
      <c r="K29" s="26">
        <f>IF(ISBLANK('DATA ENTRY'!P29),"",'DATA ENTRY'!P29)</f>
        <v>27</v>
      </c>
      <c r="L29" s="26">
        <f>IF(ISBLANK('DATA ENTRY'!Q29),"",'DATA ENTRY'!Q29)</f>
        <v>23</v>
      </c>
      <c r="M29" s="26">
        <f t="shared" si="3"/>
        <v>50</v>
      </c>
      <c r="N29" s="26">
        <f>IF(ISBLANK('DATA ENTRY'!S29),"",'DATA ENTRY'!S29)</f>
        <v>42</v>
      </c>
      <c r="O29" s="26">
        <f>IF(ISBLANK('DATA ENTRY'!T29),"",'DATA ENTRY'!T29)</f>
        <v>20</v>
      </c>
      <c r="P29" s="26">
        <f t="shared" si="4"/>
        <v>62</v>
      </c>
      <c r="Q29" s="26">
        <f>IF(ISBLANK('DATA ENTRY'!V29),"",'DATA ENTRY'!V29)</f>
        <v>44</v>
      </c>
      <c r="R29" s="26">
        <f>IF(ISBLANK('DATA ENTRY'!W29),"",'DATA ENTRY'!W29)</f>
        <v>21</v>
      </c>
      <c r="S29" s="26">
        <f t="shared" si="5"/>
        <v>65</v>
      </c>
      <c r="T29" s="26" t="str">
        <f>IF(ISBLANK('DATA ENTRY'!Y29),"",'DATA ENTRY'!Y29)</f>
        <v/>
      </c>
      <c r="U29" s="26" t="str">
        <f>IF(ISBLANK('DATA ENTRY'!Z29),"",'DATA ENTRY'!Z29)</f>
        <v/>
      </c>
      <c r="V29" s="26" t="str">
        <f t="shared" si="6"/>
        <v/>
      </c>
      <c r="W29" s="26" t="str">
        <f>IF(ISBLANK('DATA ENTRY'!$F29),"",IF(LEDGER!B29="AB","AB",IF(LEDGER!B29&gt;=0.9*'MARK LOOKUP'!B29,"A+",IF(LEDGER!B29&gt;=0.8*'MARK LOOKUP'!B29,"A",IF(LEDGER!B29&gt;=0.7*'MARK LOOKUP'!B29,"B+",IF(LEDGER!B29&gt;=0.6*'MARK LOOKUP'!B29,"B",IF(LEDGER!B29&gt;=0.5*'MARK LOOKUP'!B29,"C+",IF(LEDGER!B29&gt;=0.4*'MARK LOOKUP'!B29,"C+",IF(LEDGER!B29&gt;=0.35*'MARK LOOKUP'!B29,"D","NG")))))))))</f>
        <v>C+</v>
      </c>
      <c r="X29" s="26" t="str">
        <f>IF(ISBLANK('DATA ENTRY'!$G29),"",IF(LEDGER!C29="AB","AB",IF(LEDGER!C29&gt;=0.9*'MARK LOOKUP'!C29,"A+",IF(LEDGER!C29&gt;=0.8*'MARK LOOKUP'!C29,"A",IF(LEDGER!C29&gt;=0.7*'MARK LOOKUP'!C29,"B+",IF(LEDGER!C29&gt;=0.6*'MARK LOOKUP'!C29,"B",IF(LEDGER!C29&gt;=0.5*'MARK LOOKUP'!C29,"C+",IF(LEDGER!C29&gt;=0.4*'MARK LOOKUP'!C29,"C+",IF(LEDGER!C29&gt;=0.35*'MARK LOOKUP'!C29,"D","N.G.")))))))))</f>
        <v>A</v>
      </c>
      <c r="Y29" s="26" t="str">
        <f>IF(ISNUMBER(D29),IF(D29&gt;=0.9*'MARK LOOKUP'!D29,"A+",IF(D29&gt;=0.8*'MARK LOOKUP'!D29,"A",IF(D29&gt;=0.7*'MARK LOOKUP'!D29,"B+",IF(D29&gt;=0.6*'MARK LOOKUP'!D29,"B",IF(D29&gt;=0.5*'MARK LOOKUP'!D29,"C+",IF(D29&gt;=0.4*'MARK LOOKUP'!D29,"C",IF(D29&gt;=0.35*'MARK LOOKUP'!D29,"D","N.G."))))))))</f>
        <v>C+</v>
      </c>
      <c r="Z29" s="26" t="str">
        <f>IF(ISBLANK('DATA ENTRY'!J29),"",IF(LEDGER!E29="AB","AB",IF(LEDGER!E29&gt;=0.9*'MARK LOOKUP'!E29,"A+",IF(LEDGER!E29&gt;=0.8*'MARK LOOKUP'!E29,"A",IF(LEDGER!E29&gt;=0.7*'MARK LOOKUP'!E29,"B+",IF(LEDGER!E29&gt;=0.6*'MARK LOOKUP'!E29,"B",IF(LEDGER!E29&gt;=0.5*'MARK LOOKUP'!E29,"C+",IF(LEDGER!E29&gt;=0.4*'MARK LOOKUP'!E29,"C",IF(LEDGER!E29&gt;=0.35*'MARK LOOKUP'!E29,"D","NG")))))))))</f>
        <v>C+</v>
      </c>
      <c r="AA29" s="26" t="str">
        <f>IF(ISBLANK('DATA ENTRY'!K29),"",IF(LEDGER!F29="AB","AB",IF(LEDGER!F29&gt;=0.9*'MARK LOOKUP'!F29,"A+",IF(LEDGER!F29&gt;=0.8*'MARK LOOKUP'!F29,"A",IF(LEDGER!F29&gt;=0.7*'MARK LOOKUP'!F29,"B+",IF(LEDGER!F29&gt;=0.6*'MARK LOOKUP'!F29,"B",IF(LEDGER!F29&gt;=0.5*'MARK LOOKUP'!F29,"C+",IF(LEDGER!F29&gt;=0.4*'MARK LOOKUP'!F29,"C",IF(LEDGER!F29&gt;=0.35*'MARK LOOKUP'!F29,"D","NG")))))))))</f>
        <v>A</v>
      </c>
      <c r="AB29" s="26" t="str">
        <f>IF(ISNUMBER(G29),IF(D29&gt;=0.9*'MARK LOOKUP'!G29,"A+",IF(G29&gt;=0.8*'MARK LOOKUP'!G29,"A",IF(G29&gt;=0.7*'MARK LOOKUP'!G29,"B+",IF(G29&gt;=0.6*'MARK LOOKUP'!G29,"B",IF(G29&gt;=0.5*'MARK LOOKUP'!G29,"C+",IF(G29&gt;=0.4*'MARK LOOKUP'!G29,"C",IF(G29&gt;=0.35*'MARK LOOKUP'!G29,"D","NG"))))))))</f>
        <v>B</v>
      </c>
      <c r="AC29" s="26" t="str">
        <f>IF(ISBLANK('DATA ENTRY'!M29),"",IF(LEDGER!H29="AB","AB",IF(LEDGER!H29&gt;=0.9*'MARK LOOKUP'!H29,"A+",IF(LEDGER!H29&gt;=0.8*'MARK LOOKUP'!H29,"A",IF(LEDGER!H29&gt;=0.7*'MARK LOOKUP'!H29,"B+",IF(LEDGER!H29&gt;=0.6*'MARK LOOKUP'!H29,"B",IF(LEDGER!H29&gt;=0.5*'MARK LOOKUP'!H29,"C+",IF(LEDGER!H29&gt;=0.4*'MARK LOOKUP'!H29,"C",IF(LEDGER!H29&gt;=0.35*'MARK LOOKUP'!H29,"D","NG")))))))))</f>
        <v>B</v>
      </c>
      <c r="AD29" s="26" t="str">
        <f>IF(ISBLANK('DATA ENTRY'!N29),"",IF(LEDGER!I29="AB","AB",IF(LEDGER!I29&gt;=0.9*'MARK LOOKUP'!I29,"A+",IF(LEDGER!I29&gt;=0.8*'MARK LOOKUP'!I29,"A",IF(LEDGER!I29&gt;=0.7*'MARK LOOKUP'!I29,"B+",IF(LEDGER!I29&gt;=0.6*'MARK LOOKUP'!I29,"B",IF(LEDGER!I29&gt;=0.5*'MARK LOOKUP'!I29,"C+",IF(LEDGER!I29&gt;=0.4*'MARK LOOKUP'!I29,"C",IF(LEDGER!I29&gt;=0.35*'MARK LOOKUP'!I29,"D","NG")))))))))</f>
        <v>A+</v>
      </c>
      <c r="AE29" s="26" t="str">
        <f>IF(ISNUMBER(J29),IF(J29&gt;=0.9*'MARK LOOKUP'!J29,"A+",IF(J29&gt;=0.8*'MARK LOOKUP'!J29,"A",IF(J29&gt;=0.7*'MARK LOOKUP'!J29,"B+",IF(J29&gt;=0.6*'MARK LOOKUP'!J29,"B",IF(J29&gt;=0.5*'MARK LOOKUP'!J29,"C+",IF(J29&gt;=0.4*'MARK LOOKUP'!J29,"C",IF(J29&gt;=0.35*'MARK LOOKUP'!J29,"D","NG"))))))),"")</f>
        <v>B+</v>
      </c>
      <c r="AF29" s="26" t="str">
        <f>IF(ISBLANK('DATA ENTRY'!P29),"",IF(LEDGER!K29="Ab","AB",IF(LEDGER!K29&gt;=0.9*'MARK LOOKUP'!K29,"A+",IF(LEDGER!K29&gt;=0.8*'MARK LOOKUP'!K29,"A",IF(LEDGER!K29&gt;=0.7*'MARK LOOKUP'!K29,"B+",IF(LEDGER!K29&gt;=0.6*'MARK LOOKUP'!K29,"B",IF(LEDGER!K29&gt;=0.5*'MARK LOOKUP'!K29,"C+",IF(LEDGER!K29&gt;=0.4*'MARK LOOKUP'!K29,"C",IF(LEDGER!K29&gt;=0.35*'MARK LOOKUP'!K29,"D","NG")))))))))</f>
        <v>D</v>
      </c>
      <c r="AG29" s="26" t="str">
        <f>IF(ISBLANK('DATA ENTRY'!Q29),"",IF(LEDGER!L29="Ab","AB",IF(LEDGER!L29&gt;=0.9*'MARK LOOKUP'!L29,"A+",IF(LEDGER!L29&gt;=0.8*'MARK LOOKUP'!L29,"A",IF(LEDGER!L29&gt;=0.7*'MARK LOOKUP'!L29,"B+",IF(LEDGER!L29&gt;=0.6*'MARK LOOKUP'!L29,"B",IF(LEDGER!L29&gt;=0.5*'MARK LOOKUP'!L29,"C+",IF(LEDGER!L29&gt;=0.4*'MARK LOOKUP'!L29,"C",IF(LEDGER!L29&gt;=0.35*'MARK LOOKUP'!L29,"D","NG")))))))))</f>
        <v>A+</v>
      </c>
      <c r="AH29" s="26" t="str">
        <f>IF(ISNUMBER(M29),IF(M29&gt;=0.9*'MARK LOOKUP'!M29,"A+",IF(M29&gt;=0.8*'MARK LOOKUP'!M29,"A",IF(M29&gt;=0.7*'MARK LOOKUP'!M29,"B+",IF(M29&gt;=0.6*'MARK LOOKUP'!M29,"B",IF(M29&gt;=0.5*'MARK LOOKUP'!M29,"C+",IF(M29&gt;=0.4*'MARK LOOKUP'!M29,"C",IF(M29&gt;=0.35*'MARK LOOKUP'!M29,"D","NG"))))))),"")</f>
        <v>C+</v>
      </c>
      <c r="AI29" s="26" t="str">
        <f>IF(ISBLANK('DATA ENTRY'!S29),"",IF(N29="Ab","AB",IF(N29&gt;=0.9*'MARK LOOKUP'!N29,"A+",IF(N29&gt;=0.8*'MARK LOOKUP'!N29,"A",IF(N29&gt;=0.7*'MARK LOOKUP'!N29,"B+",IF(N29&gt;=0.6*'MARK LOOKUP'!N29,"B",IF(N29&gt;=0.5*'MARK LOOKUP'!N29,"C+",IF(N29&gt;=0.4*'MARK LOOKUP'!N29,"C",IF(N29&gt;=0.35*'MARK LOOKUP'!N29,"D","NG")))))))))</f>
        <v>C+</v>
      </c>
      <c r="AJ29" s="26" t="str">
        <f>IF(ISBLANK('DATA ENTRY'!T29),"",IF(O29="Ab","AB",IF(O29&gt;=0.9*'MARK LOOKUP'!O29,"A+",IF(O29&gt;=0.8*'MARK LOOKUP'!O29,"A",IF(O29&gt;=0.7*'MARK LOOKUP'!O29,"B+",IF(O29&gt;=0.6*'MARK LOOKUP'!O29,"B",IF(O29&gt;=0.5*'MARK LOOKUP'!O29,"C+",IF(O29&gt;=0.4*'MARK LOOKUP'!O29,"C",IF(O29&gt;=0.35*'MARK LOOKUP'!O29,"D","NG")))))))))</f>
        <v>A</v>
      </c>
      <c r="AK29" s="26" t="str">
        <f>IF(ISNUMBER(P29),IF(P29&gt;=0.9*'MARK LOOKUP'!P29,"A+",IF(P29&gt;=0.8*'MARK LOOKUP'!P29,"A",IF(P29&gt;=0.7*'MARK LOOKUP'!P29,"B+",IF(P29&gt;=0.6*'MARK LOOKUP'!P29,"B",IF(P29&gt;=0.5*'MARK LOOKUP'!P29,"C+",IF(P29&gt;=0.4*'MARK LOOKUP'!P29,"C",IF(P29&gt;=0.35*'MARK LOOKUP'!P29,"D","NG"))))))),"")</f>
        <v>B</v>
      </c>
      <c r="AL29" s="26" t="str">
        <f>IF(ISBLANK('DATA ENTRY'!V29),"",IF(Q29="Ab","AB",IF(Q29&gt;=0.9*'MARK LOOKUP'!Q29,"A+",IF(Q29&gt;=0.8*'MARK LOOKUP'!Q29,"A",IF(Q29&gt;=0.7*'MARK LOOKUP'!Q29,"B+",IF(Q29&gt;=0.6*'MARK LOOKUP'!Q29,"B",IF(Q29&gt;=0.5*'MARK LOOKUP'!Q29,"C+",IF(Q29&gt;=0.4*'MARK LOOKUP'!Q29,"C",IF(Q29&gt;=0.35*'MARK LOOKUP'!Q29,"D","NG")))))))))</f>
        <v>C+</v>
      </c>
      <c r="AM29" s="26" t="str">
        <f>IF(ISBLANK('DATA ENTRY'!W29),"",IF(R29="Ab","AB",IF(R29&gt;=0.9*'MARK LOOKUP'!R29,"A+",IF(R29&gt;=0.8*'MARK LOOKUP'!R29,"A",IF(R29&gt;=0.7*'MARK LOOKUP'!R29,"B+",IF(R29&gt;=0.6*'MARK LOOKUP'!R29,"B",IF(R29&gt;=0.5*'MARK LOOKUP'!R29,"C+",IF(R29&gt;=0.4*'MARK LOOKUP'!R29,"C",IF(R29&gt;=0.35*'MARK LOOKUP'!R29,"D","NG")))))))))</f>
        <v>A</v>
      </c>
      <c r="AN29" s="26" t="str">
        <f>IF(ISNUMBER(S29),IF(S29&gt;=0.9*'MARK LOOKUP'!S29,"A+",IF(S29&gt;=0.8*'MARK LOOKUP'!S29,"A",IF(S29&gt;=0.7*'MARK LOOKUP'!S29,"B+",IF(S29&gt;=0.6*'MARK LOOKUP'!S29,"B",IF(S29&gt;=0.5*'MARK LOOKUP'!S29,"C+",IF(S29&gt;=0.4*'MARK LOOKUP'!S29,"C",IF(S29&gt;=0.35*'MARK LOOKUP'!S29,"D","NG"))))))),"")</f>
        <v>B</v>
      </c>
      <c r="AO29" s="26" t="str">
        <f>IF(ISBLANK('DATA ENTRY'!Y29),"",IF(T29="AB","AB",IF(T29&gt;=0.9*'MARK LOOKUP'!T29,"A+",IF(T29&gt;=0.8*'MARK LOOKUP'!T29,"A",IF(T29&gt;=0.7*'MARK LOOKUP'!T29,"B+",IF(T29&gt;=0.6*'MARK LOOKUP'!T29,"B",IF(T29&gt;=0.5*'MARK LOOKUP'!T29,"C+",IF(T29&gt;=0.4*'MARK LOOKUP'!T29,"C",IF(T29&gt;=0.35*'MARK LOOKUP'!T29,"D","NG")))))))))</f>
        <v/>
      </c>
      <c r="AP29" s="26" t="str">
        <f>IF(ISBLANK('DATA ENTRY'!Z29),"",IF(U29="AB","AB",IF(U29&gt;=0.9*'MARK LOOKUP'!U29,"A+",IF(U29&gt;=0.8*'MARK LOOKUP'!U29,"A",IF(U29&gt;=0.7*'MARK LOOKUP'!U29,"B+",IF(U29&gt;=0.6*'MARK LOOKUP'!U29,"B",IF(U29&gt;=0.5*'MARK LOOKUP'!U29,"C+",IF(U29&gt;=0.4*'MARK LOOKUP'!U29,"C",IF(U29&gt;=0.35*'MARK LOOKUP'!U29,"D","NG")))))))))</f>
        <v/>
      </c>
      <c r="AQ29" s="26" t="str">
        <f>IF(ISNUMBER(V29),IF(V29&gt;=0.9*'MARK LOOKUP'!V29,"A+",IF(V29&gt;=0.8*'MARK LOOKUP'!V29,"A",IF(V29&gt;=0.7*'MARK LOOKUP'!V29,"B+",IF(V29&gt;=0.6*'MARK LOOKUP'!S29,"B",IF(V29&gt;=0.5*'MARK LOOKUP'!V29,"C+",IF(V29&gt;=0.4*'MARK LOOKUP'!V29,"C",IF(V29&gt;=0.35*'MARK LOOKUP'!V29,"D","NG"))))))),"")</f>
        <v/>
      </c>
      <c r="AR29" s="26" t="str">
        <f t="shared" si="7"/>
        <v>2.4</v>
      </c>
      <c r="AS29" s="26" t="str">
        <f t="shared" si="8"/>
        <v>3.6</v>
      </c>
      <c r="AT29" s="26" t="str">
        <f t="shared" si="9"/>
        <v>2.4</v>
      </c>
      <c r="AU29" s="26" t="str">
        <f t="shared" si="10"/>
        <v>2.4</v>
      </c>
      <c r="AV29" s="26" t="str">
        <f t="shared" si="11"/>
        <v>3.6</v>
      </c>
      <c r="AW29" s="26" t="str">
        <f t="shared" si="12"/>
        <v>2.8</v>
      </c>
      <c r="AX29" s="26" t="str">
        <f t="shared" si="13"/>
        <v>2.8</v>
      </c>
      <c r="AY29" s="26" t="str">
        <f t="shared" si="14"/>
        <v>4</v>
      </c>
      <c r="AZ29" s="26" t="str">
        <f t="shared" si="15"/>
        <v>3.2</v>
      </c>
      <c r="BA29" s="26" t="str">
        <f t="shared" si="16"/>
        <v>1.2</v>
      </c>
      <c r="BB29" s="26" t="str">
        <f t="shared" si="17"/>
        <v>4</v>
      </c>
      <c r="BC29" s="26" t="str">
        <f t="shared" si="18"/>
        <v>2.4</v>
      </c>
      <c r="BD29" s="26" t="str">
        <f t="shared" si="19"/>
        <v>2.4</v>
      </c>
      <c r="BE29" s="26" t="str">
        <f>IF(ISBLANK('DATA ENTRY'!S29),"",IF(AJ29="A+","4",IF(AJ29="A","3.6",IF(AJ29="B+","3.2",IF(AJ29="B","2.8",IF(AJ29="C+","2.4",IF(AJ29="C","2",IF(AJ29="D+","1.6",IF(AJ29="D","1.2",IF(AJ29="E","0.8",""))))))))))</f>
        <v>3.6</v>
      </c>
      <c r="BF29" s="26" t="str">
        <f>IF(ISBLANK('DATA ENTRY'!T29),"",IF(AK29="A+","4",IF(AK29="A","3.6",IF(AK29="B+","3.2",IF(AK29="B","2.8",IF(AK29="C+","2.4",IF(AK29="C","2",IF(AK29="D+","1.6",IF(AK29="D","1.2",IF(AK29="E","0.8",""))))))))))</f>
        <v>2.8</v>
      </c>
      <c r="BG29" s="26" t="str">
        <f>IF(ISBLANK('DATA ENTRY'!U29),"",IF(AL29="A+","4",IF(AL29="A","3.6",IF(AL29="B+","3.2",IF(AL29="B","2.8",IF(AL29="C+","2.4",IF(AL29="C","2",IF(AL29="D+","1.6",IF(AL29="D","1.2",IF(AL29="E","0.8",""))))))))))</f>
        <v>2.4</v>
      </c>
      <c r="BH29" s="26" t="str">
        <f>IF(ISBLANK('DATA ENTRY'!V29),"",IF(AM29="A+","4",IF(AM29="A","3.6",IF(AM29="B+","3.2",IF(AM29="B","2.8",IF(AM29="C+","2.4",IF(AM29="C","2",IF(AM29="D+","1.6",IF(AM29="D","1.2",IF(AM29="E","0.8",""))))))))))</f>
        <v>3.6</v>
      </c>
      <c r="BI29" s="26" t="str">
        <f>IF(ISBLANK('DATA ENTRY'!W29),"",IF(AN29="A+","4",IF(AN29="A","3.6",IF(AN29="B+","3.2",IF(AN29="B","2.8",IF(AN29="C+","2.4",IF(AN29="C","2",IF(AN29="D+","1.6",IF(AN29="D","1.2",IF(AN29="E","0.8",""))))))))))</f>
        <v>2.8</v>
      </c>
      <c r="BJ29" s="26" t="str">
        <f>IF(ISBLANK('DATA ENTRY'!X29),"",IF(AO29="A+","4",IF(AO29="A","3.6",IF(AO29="B+","3.2",IF(AO29="B","2.8",IF(AO29="C+","2.4",IF(AO29="C","2",IF(AO29="D+","1.6",IF(AO29="D","1.2",IF(AO29="E","0.8",""))))))))))</f>
        <v/>
      </c>
      <c r="BK29" s="26" t="str">
        <f>IF(ISBLANK('DATA ENTRY'!Y29),"",IF(AP29="A+","4",IF(AP29="A","3.6",IF(AP29="B+","3.2",IF(AP29="B","2.8",IF(AP29="C+","2.4",IF(AP29="C","2",IF(AP29="D+","1.6",IF(AP29="D","1.2",IF(AP29="E","0.8",""))))))))))</f>
        <v/>
      </c>
      <c r="BL29" s="26" t="str">
        <f>IF(ISBLANK('DATA ENTRY'!Z29),"",IF(AQ29="A+","4",IF(AQ29="A","3.6",IF(AQ29="B+","3.2",IF(AQ29="B","2.8",IF(AQ29="C+","2.4",IF(AQ29="C","2",IF(AQ29="D+","1.6",IF(AQ29="D","1.2",IF(AQ29="E","0.8",""))))))))))</f>
        <v/>
      </c>
    </row>
    <row r="30" spans="1:64" x14ac:dyDescent="0.25">
      <c r="A30" s="26">
        <f>IF(ISBLANK('DATA ENTRY'!A30),"",'DATA ENTRY'!A30)</f>
        <v>14911535</v>
      </c>
      <c r="B30" s="26">
        <f>IF(ISBLANK('DATA ENTRY'!G30),"",'DATA ENTRY'!G30)</f>
        <v>38</v>
      </c>
      <c r="C30" s="26">
        <f>IF(ISBLANK('DATA ENTRY'!H30),"",'DATA ENTRY'!H30)</f>
        <v>21</v>
      </c>
      <c r="D30" s="26">
        <f t="shared" si="1"/>
        <v>59</v>
      </c>
      <c r="E30" s="26">
        <f>IF(ISBLANK('DATA ENTRY'!J30),"",'DATA ENTRY'!J30)</f>
        <v>39</v>
      </c>
      <c r="F30" s="26">
        <f>IF(ISBLANK('DATA ENTRY'!K30),"",'DATA ENTRY'!K30)</f>
        <v>21</v>
      </c>
      <c r="G30" s="26">
        <f t="shared" si="2"/>
        <v>60</v>
      </c>
      <c r="H30" s="26">
        <f>IF(ISBLANK('DATA ENTRY'!M30),"",'DATA ENTRY'!M30)</f>
        <v>48</v>
      </c>
      <c r="I30" s="26">
        <f>IF(ISBLANK('DATA ENTRY'!M30),"",'DATA ENTRY'!N30)</f>
        <v>22</v>
      </c>
      <c r="J30" s="26">
        <f t="shared" si="20"/>
        <v>70</v>
      </c>
      <c r="K30" s="26">
        <f>IF(ISBLANK('DATA ENTRY'!P30),"",'DATA ENTRY'!P30)</f>
        <v>60</v>
      </c>
      <c r="L30" s="26">
        <f>IF(ISBLANK('DATA ENTRY'!Q30),"",'DATA ENTRY'!Q30)</f>
        <v>23</v>
      </c>
      <c r="M30" s="26">
        <f t="shared" si="3"/>
        <v>83</v>
      </c>
      <c r="N30" s="26">
        <f>IF(ISBLANK('DATA ENTRY'!S30),"",'DATA ENTRY'!S30)</f>
        <v>62</v>
      </c>
      <c r="O30" s="26">
        <f>IF(ISBLANK('DATA ENTRY'!T30),"",'DATA ENTRY'!T30)</f>
        <v>23</v>
      </c>
      <c r="P30" s="26">
        <f t="shared" si="4"/>
        <v>85</v>
      </c>
      <c r="Q30" s="26" t="str">
        <f>IF(ISBLANK('DATA ENTRY'!V30),"",'DATA ENTRY'!V30)</f>
        <v/>
      </c>
      <c r="R30" s="26" t="str">
        <f>IF(ISBLANK('DATA ENTRY'!W30),"",'DATA ENTRY'!W30)</f>
        <v/>
      </c>
      <c r="S30" s="26" t="str">
        <f t="shared" si="5"/>
        <v/>
      </c>
      <c r="T30" s="26">
        <f>IF(ISBLANK('DATA ENTRY'!Y30),"",'DATA ENTRY'!Y30)</f>
        <v>68</v>
      </c>
      <c r="U30" s="26">
        <f>IF(ISBLANK('DATA ENTRY'!Z30),"",'DATA ENTRY'!Z30)</f>
        <v>24</v>
      </c>
      <c r="V30" s="26">
        <f t="shared" si="6"/>
        <v>92</v>
      </c>
      <c r="W30" s="26" t="str">
        <f>IF(ISBLANK('DATA ENTRY'!$F30),"",IF(LEDGER!B30="AB","AB",IF(LEDGER!B30&gt;=0.9*'MARK LOOKUP'!B30,"A+",IF(LEDGER!B30&gt;=0.8*'MARK LOOKUP'!B30,"A",IF(LEDGER!B30&gt;=0.7*'MARK LOOKUP'!B30,"B+",IF(LEDGER!B30&gt;=0.6*'MARK LOOKUP'!B30,"B",IF(LEDGER!B30&gt;=0.5*'MARK LOOKUP'!B30,"C+",IF(LEDGER!B30&gt;=0.4*'MARK LOOKUP'!B30,"C+",IF(LEDGER!B30&gt;=0.35*'MARK LOOKUP'!B30,"D","NG")))))))))</f>
        <v>C+</v>
      </c>
      <c r="X30" s="26" t="str">
        <f>IF(ISBLANK('DATA ENTRY'!$G30),"",IF(LEDGER!C30="AB","AB",IF(LEDGER!C30&gt;=0.9*'MARK LOOKUP'!C30,"A+",IF(LEDGER!C30&gt;=0.8*'MARK LOOKUP'!C30,"A",IF(LEDGER!C30&gt;=0.7*'MARK LOOKUP'!C30,"B+",IF(LEDGER!C30&gt;=0.6*'MARK LOOKUP'!C30,"B",IF(LEDGER!C30&gt;=0.5*'MARK LOOKUP'!C30,"C+",IF(LEDGER!C30&gt;=0.4*'MARK LOOKUP'!C30,"C+",IF(LEDGER!C30&gt;=0.35*'MARK LOOKUP'!C30,"D","N.G.")))))))))</f>
        <v>A</v>
      </c>
      <c r="Y30" s="26" t="str">
        <f>IF(ISNUMBER(D30),IF(D30&gt;=0.9*'MARK LOOKUP'!D30,"A+",IF(D30&gt;=0.8*'MARK LOOKUP'!D30,"A",IF(D30&gt;=0.7*'MARK LOOKUP'!D30,"B+",IF(D30&gt;=0.6*'MARK LOOKUP'!D30,"B",IF(D30&gt;=0.5*'MARK LOOKUP'!D30,"C+",IF(D30&gt;=0.4*'MARK LOOKUP'!D30,"C",IF(D30&gt;=0.35*'MARK LOOKUP'!D30,"D","N.G."))))))))</f>
        <v>C+</v>
      </c>
      <c r="Z30" s="26" t="str">
        <f>IF(ISBLANK('DATA ENTRY'!J30),"",IF(LEDGER!E30="AB","AB",IF(LEDGER!E30&gt;=0.9*'MARK LOOKUP'!E30,"A+",IF(LEDGER!E30&gt;=0.8*'MARK LOOKUP'!E30,"A",IF(LEDGER!E30&gt;=0.7*'MARK LOOKUP'!E30,"B+",IF(LEDGER!E30&gt;=0.6*'MARK LOOKUP'!E30,"B",IF(LEDGER!E30&gt;=0.5*'MARK LOOKUP'!E30,"C+",IF(LEDGER!E30&gt;=0.4*'MARK LOOKUP'!E30,"C",IF(LEDGER!E30&gt;=0.35*'MARK LOOKUP'!E30,"D","NG")))))))))</f>
        <v>C+</v>
      </c>
      <c r="AA30" s="26" t="str">
        <f>IF(ISBLANK('DATA ENTRY'!K30),"",IF(LEDGER!F30="AB","AB",IF(LEDGER!F30&gt;=0.9*'MARK LOOKUP'!F30,"A+",IF(LEDGER!F30&gt;=0.8*'MARK LOOKUP'!F30,"A",IF(LEDGER!F30&gt;=0.7*'MARK LOOKUP'!F30,"B+",IF(LEDGER!F30&gt;=0.6*'MARK LOOKUP'!F30,"B",IF(LEDGER!F30&gt;=0.5*'MARK LOOKUP'!F30,"C+",IF(LEDGER!F30&gt;=0.4*'MARK LOOKUP'!F30,"C",IF(LEDGER!F30&gt;=0.35*'MARK LOOKUP'!F30,"D","NG")))))))))</f>
        <v>A</v>
      </c>
      <c r="AB30" s="26" t="str">
        <f>IF(ISNUMBER(G30),IF(D30&gt;=0.9*'MARK LOOKUP'!G30,"A+",IF(G30&gt;=0.8*'MARK LOOKUP'!G30,"A",IF(G30&gt;=0.7*'MARK LOOKUP'!G30,"B+",IF(G30&gt;=0.6*'MARK LOOKUP'!G30,"B",IF(G30&gt;=0.5*'MARK LOOKUP'!G30,"C+",IF(G30&gt;=0.4*'MARK LOOKUP'!G30,"C",IF(G30&gt;=0.35*'MARK LOOKUP'!G30,"D","NG"))))))))</f>
        <v>B</v>
      </c>
      <c r="AC30" s="26" t="str">
        <f>IF(ISBLANK('DATA ENTRY'!M30),"",IF(LEDGER!H30="AB","AB",IF(LEDGER!H30&gt;=0.9*'MARK LOOKUP'!H30,"A+",IF(LEDGER!H30&gt;=0.8*'MARK LOOKUP'!H30,"A",IF(LEDGER!H30&gt;=0.7*'MARK LOOKUP'!H30,"B+",IF(LEDGER!H30&gt;=0.6*'MARK LOOKUP'!H30,"B",IF(LEDGER!H30&gt;=0.5*'MARK LOOKUP'!H30,"C+",IF(LEDGER!H30&gt;=0.4*'MARK LOOKUP'!H30,"C",IF(LEDGER!H30&gt;=0.35*'MARK LOOKUP'!H30,"D","NG")))))))))</f>
        <v>B</v>
      </c>
      <c r="AD30" s="26" t="str">
        <f>IF(ISBLANK('DATA ENTRY'!N30),"",IF(LEDGER!I30="AB","AB",IF(LEDGER!I30&gt;=0.9*'MARK LOOKUP'!I30,"A+",IF(LEDGER!I30&gt;=0.8*'MARK LOOKUP'!I30,"A",IF(LEDGER!I30&gt;=0.7*'MARK LOOKUP'!I30,"B+",IF(LEDGER!I30&gt;=0.6*'MARK LOOKUP'!I30,"B",IF(LEDGER!I30&gt;=0.5*'MARK LOOKUP'!I30,"C+",IF(LEDGER!I30&gt;=0.4*'MARK LOOKUP'!I30,"C",IF(LEDGER!I30&gt;=0.35*'MARK LOOKUP'!I30,"D","NG")))))))))</f>
        <v>A</v>
      </c>
      <c r="AE30" s="26" t="str">
        <f>IF(ISNUMBER(J30),IF(J30&gt;=0.9*'MARK LOOKUP'!J30,"A+",IF(J30&gt;=0.8*'MARK LOOKUP'!J30,"A",IF(J30&gt;=0.7*'MARK LOOKUP'!J30,"B+",IF(J30&gt;=0.6*'MARK LOOKUP'!J30,"B",IF(J30&gt;=0.5*'MARK LOOKUP'!J30,"C+",IF(J30&gt;=0.4*'MARK LOOKUP'!J30,"C",IF(J30&gt;=0.35*'MARK LOOKUP'!J30,"D","NG"))))))),"")</f>
        <v>B+</v>
      </c>
      <c r="AF30" s="26" t="str">
        <f>IF(ISBLANK('DATA ENTRY'!P30),"",IF(LEDGER!K30="Ab","AB",IF(LEDGER!K30&gt;=0.9*'MARK LOOKUP'!K30,"A+",IF(LEDGER!K30&gt;=0.8*'MARK LOOKUP'!K30,"A",IF(LEDGER!K30&gt;=0.7*'MARK LOOKUP'!K30,"B+",IF(LEDGER!K30&gt;=0.6*'MARK LOOKUP'!K30,"B",IF(LEDGER!K30&gt;=0.5*'MARK LOOKUP'!K30,"C+",IF(LEDGER!K30&gt;=0.4*'MARK LOOKUP'!K30,"C",IF(LEDGER!K30&gt;=0.35*'MARK LOOKUP'!K30,"D","NG")))))))))</f>
        <v>A</v>
      </c>
      <c r="AG30" s="26" t="str">
        <f>IF(ISBLANK('DATA ENTRY'!Q30),"",IF(LEDGER!L30="Ab","AB",IF(LEDGER!L30&gt;=0.9*'MARK LOOKUP'!L30,"A+",IF(LEDGER!L30&gt;=0.8*'MARK LOOKUP'!L30,"A",IF(LEDGER!L30&gt;=0.7*'MARK LOOKUP'!L30,"B+",IF(LEDGER!L30&gt;=0.6*'MARK LOOKUP'!L30,"B",IF(LEDGER!L30&gt;=0.5*'MARK LOOKUP'!L30,"C+",IF(LEDGER!L30&gt;=0.4*'MARK LOOKUP'!L30,"C",IF(LEDGER!L30&gt;=0.35*'MARK LOOKUP'!L30,"D","NG")))))))))</f>
        <v>A+</v>
      </c>
      <c r="AH30" s="26" t="str">
        <f>IF(ISNUMBER(M30),IF(M30&gt;=0.9*'MARK LOOKUP'!M30,"A+",IF(M30&gt;=0.8*'MARK LOOKUP'!M30,"A",IF(M30&gt;=0.7*'MARK LOOKUP'!M30,"B+",IF(M30&gt;=0.6*'MARK LOOKUP'!M30,"B",IF(M30&gt;=0.5*'MARK LOOKUP'!M30,"C+",IF(M30&gt;=0.4*'MARK LOOKUP'!M30,"C",IF(M30&gt;=0.35*'MARK LOOKUP'!M30,"D","NG"))))))),"")</f>
        <v>A</v>
      </c>
      <c r="AI30" s="26" t="str">
        <f>IF(ISBLANK('DATA ENTRY'!S30),"",IF(N30="Ab","AB",IF(N30&gt;=0.9*'MARK LOOKUP'!N30,"A+",IF(N30&gt;=0.8*'MARK LOOKUP'!N30,"A",IF(N30&gt;=0.7*'MARK LOOKUP'!N30,"B+",IF(N30&gt;=0.6*'MARK LOOKUP'!N30,"B",IF(N30&gt;=0.5*'MARK LOOKUP'!N30,"C+",IF(N30&gt;=0.4*'MARK LOOKUP'!N30,"C",IF(N30&gt;=0.35*'MARK LOOKUP'!N30,"D","NG")))))))))</f>
        <v>A</v>
      </c>
      <c r="AJ30" s="26" t="str">
        <f>IF(ISBLANK('DATA ENTRY'!T30),"",IF(O30="Ab","AB",IF(O30&gt;=0.9*'MARK LOOKUP'!O30,"A+",IF(O30&gt;=0.8*'MARK LOOKUP'!O30,"A",IF(O30&gt;=0.7*'MARK LOOKUP'!O30,"B+",IF(O30&gt;=0.6*'MARK LOOKUP'!O30,"B",IF(O30&gt;=0.5*'MARK LOOKUP'!O30,"C+",IF(O30&gt;=0.4*'MARK LOOKUP'!O30,"C",IF(O30&gt;=0.35*'MARK LOOKUP'!O30,"D","NG")))))))))</f>
        <v>A+</v>
      </c>
      <c r="AK30" s="26" t="str">
        <f>IF(ISNUMBER(P30),IF(P30&gt;=0.9*'MARK LOOKUP'!P30,"A+",IF(P30&gt;=0.8*'MARK LOOKUP'!P30,"A",IF(P30&gt;=0.7*'MARK LOOKUP'!P30,"B+",IF(P30&gt;=0.6*'MARK LOOKUP'!P30,"B",IF(P30&gt;=0.5*'MARK LOOKUP'!P30,"C+",IF(P30&gt;=0.4*'MARK LOOKUP'!P30,"C",IF(P30&gt;=0.35*'MARK LOOKUP'!P30,"D","NG"))))))),"")</f>
        <v>A</v>
      </c>
      <c r="AL30" s="26" t="str">
        <f>IF(ISBLANK('DATA ENTRY'!V30),"",IF(Q30="Ab","AB",IF(Q30&gt;=0.9*'MARK LOOKUP'!Q30,"A+",IF(Q30&gt;=0.8*'MARK LOOKUP'!Q30,"A",IF(Q30&gt;=0.7*'MARK LOOKUP'!Q30,"B+",IF(Q30&gt;=0.6*'MARK LOOKUP'!Q30,"B",IF(Q30&gt;=0.5*'MARK LOOKUP'!Q30,"C+",IF(Q30&gt;=0.4*'MARK LOOKUP'!Q30,"C",IF(Q30&gt;=0.35*'MARK LOOKUP'!Q30,"D","NG")))))))))</f>
        <v/>
      </c>
      <c r="AM30" s="26" t="str">
        <f>IF(ISBLANK('DATA ENTRY'!W30),"",IF(R30="Ab","AB",IF(R30&gt;=0.9*'MARK LOOKUP'!R30,"A+",IF(R30&gt;=0.8*'MARK LOOKUP'!R30,"A",IF(R30&gt;=0.7*'MARK LOOKUP'!R30,"B+",IF(R30&gt;=0.6*'MARK LOOKUP'!R30,"B",IF(R30&gt;=0.5*'MARK LOOKUP'!R30,"C+",IF(R30&gt;=0.4*'MARK LOOKUP'!R30,"C",IF(R30&gt;=0.35*'MARK LOOKUP'!R30,"D","NG")))))))))</f>
        <v/>
      </c>
      <c r="AN30" s="26" t="str">
        <f>IF(ISNUMBER(S30),IF(S30&gt;=0.9*'MARK LOOKUP'!S30,"A+",IF(S30&gt;=0.8*'MARK LOOKUP'!S30,"A",IF(S30&gt;=0.7*'MARK LOOKUP'!S30,"B+",IF(S30&gt;=0.6*'MARK LOOKUP'!S30,"B",IF(S30&gt;=0.5*'MARK LOOKUP'!S30,"C+",IF(S30&gt;=0.4*'MARK LOOKUP'!S30,"C",IF(S30&gt;=0.35*'MARK LOOKUP'!S30,"D","NG"))))))),"")</f>
        <v/>
      </c>
      <c r="AO30" s="26" t="str">
        <f>IF(ISBLANK('DATA ENTRY'!Y30),"",IF(T30="AB","AB",IF(T30&gt;=0.9*'MARK LOOKUP'!T30,"A+",IF(T30&gt;=0.8*'MARK LOOKUP'!T30,"A",IF(T30&gt;=0.7*'MARK LOOKUP'!T30,"B+",IF(T30&gt;=0.6*'MARK LOOKUP'!T30,"B",IF(T30&gt;=0.5*'MARK LOOKUP'!T30,"C+",IF(T30&gt;=0.4*'MARK LOOKUP'!T30,"C",IF(T30&gt;=0.35*'MARK LOOKUP'!T30,"D","NG")))))))))</f>
        <v>A+</v>
      </c>
      <c r="AP30" s="26" t="str">
        <f>IF(ISBLANK('DATA ENTRY'!Z30),"",IF(U30="AB","AB",IF(U30&gt;=0.9*'MARK LOOKUP'!U30,"A+",IF(U30&gt;=0.8*'MARK LOOKUP'!U30,"A",IF(U30&gt;=0.7*'MARK LOOKUP'!U30,"B+",IF(U30&gt;=0.6*'MARK LOOKUP'!U30,"B",IF(U30&gt;=0.5*'MARK LOOKUP'!U30,"C+",IF(U30&gt;=0.4*'MARK LOOKUP'!U30,"C",IF(U30&gt;=0.35*'MARK LOOKUP'!U30,"D","NG")))))))))</f>
        <v>A+</v>
      </c>
      <c r="AQ30" s="26" t="str">
        <f>IF(ISNUMBER(V30),IF(V30&gt;=0.9*'MARK LOOKUP'!V30,"A+",IF(V30&gt;=0.8*'MARK LOOKUP'!V30,"A",IF(V30&gt;=0.7*'MARK LOOKUP'!V30,"B+",IF(V30&gt;=0.6*'MARK LOOKUP'!S30,"B",IF(V30&gt;=0.5*'MARK LOOKUP'!V30,"C+",IF(V30&gt;=0.4*'MARK LOOKUP'!V30,"C",IF(V30&gt;=0.35*'MARK LOOKUP'!V30,"D","NG"))))))),"")</f>
        <v>A+</v>
      </c>
      <c r="AR30" s="26" t="str">
        <f t="shared" si="7"/>
        <v>2.4</v>
      </c>
      <c r="AS30" s="26" t="str">
        <f t="shared" si="8"/>
        <v>3.6</v>
      </c>
      <c r="AT30" s="26" t="str">
        <f t="shared" si="9"/>
        <v>2.4</v>
      </c>
      <c r="AU30" s="26" t="str">
        <f t="shared" si="10"/>
        <v>2.4</v>
      </c>
      <c r="AV30" s="26" t="str">
        <f t="shared" si="11"/>
        <v>3.6</v>
      </c>
      <c r="AW30" s="26" t="str">
        <f t="shared" si="12"/>
        <v>2.8</v>
      </c>
      <c r="AX30" s="26" t="str">
        <f t="shared" si="13"/>
        <v>2.8</v>
      </c>
      <c r="AY30" s="26" t="str">
        <f t="shared" si="14"/>
        <v>3.6</v>
      </c>
      <c r="AZ30" s="26" t="str">
        <f t="shared" si="15"/>
        <v>3.2</v>
      </c>
      <c r="BA30" s="26" t="str">
        <f t="shared" si="16"/>
        <v>3.6</v>
      </c>
      <c r="BB30" s="26" t="str">
        <f t="shared" si="17"/>
        <v>4</v>
      </c>
      <c r="BC30" s="26" t="str">
        <f t="shared" si="18"/>
        <v>3.6</v>
      </c>
      <c r="BD30" s="26" t="str">
        <f t="shared" si="19"/>
        <v>3.6</v>
      </c>
      <c r="BE30" s="26" t="str">
        <f>IF(ISBLANK('DATA ENTRY'!S30),"",IF(AJ30="A+","4",IF(AJ30="A","3.6",IF(AJ30="B+","3.2",IF(AJ30="B","2.8",IF(AJ30="C+","2.4",IF(AJ30="C","2",IF(AJ30="D+","1.6",IF(AJ30="D","1.2",IF(AJ30="E","0.8",""))))))))))</f>
        <v>4</v>
      </c>
      <c r="BF30" s="26" t="str">
        <f>IF(ISBLANK('DATA ENTRY'!T30),"",IF(AK30="A+","4",IF(AK30="A","3.6",IF(AK30="B+","3.2",IF(AK30="B","2.8",IF(AK30="C+","2.4",IF(AK30="C","2",IF(AK30="D+","1.6",IF(AK30="D","1.2",IF(AK30="E","0.8",""))))))))))</f>
        <v>3.6</v>
      </c>
      <c r="BG30" s="26" t="str">
        <f>IF(ISBLANK('DATA ENTRY'!U30),"",IF(AL30="A+","4",IF(AL30="A","3.6",IF(AL30="B+","3.2",IF(AL30="B","2.8",IF(AL30="C+","2.4",IF(AL30="C","2",IF(AL30="D+","1.6",IF(AL30="D","1.2",IF(AL30="E","0.8",""))))))))))</f>
        <v/>
      </c>
      <c r="BH30" s="26" t="str">
        <f>IF(ISBLANK('DATA ENTRY'!V30),"",IF(AM30="A+","4",IF(AM30="A","3.6",IF(AM30="B+","3.2",IF(AM30="B","2.8",IF(AM30="C+","2.4",IF(AM30="C","2",IF(AM30="D+","1.6",IF(AM30="D","1.2",IF(AM30="E","0.8",""))))))))))</f>
        <v/>
      </c>
      <c r="BI30" s="26" t="str">
        <f>IF(ISBLANK('DATA ENTRY'!W30),"",IF(AN30="A+","4",IF(AN30="A","3.6",IF(AN30="B+","3.2",IF(AN30="B","2.8",IF(AN30="C+","2.4",IF(AN30="C","2",IF(AN30="D+","1.6",IF(AN30="D","1.2",IF(AN30="E","0.8",""))))))))))</f>
        <v/>
      </c>
      <c r="BJ30" s="26" t="str">
        <f>IF(ISBLANK('DATA ENTRY'!X30),"",IF(AO30="A+","4",IF(AO30="A","3.6",IF(AO30="B+","3.2",IF(AO30="B","2.8",IF(AO30="C+","2.4",IF(AO30="C","2",IF(AO30="D+","1.6",IF(AO30="D","1.2",IF(AO30="E","0.8",""))))))))))</f>
        <v>4</v>
      </c>
      <c r="BK30" s="26" t="str">
        <f>IF(ISBLANK('DATA ENTRY'!Y30),"",IF(AP30="A+","4",IF(AP30="A","3.6",IF(AP30="B+","3.2",IF(AP30="B","2.8",IF(AP30="C+","2.4",IF(AP30="C","2",IF(AP30="D+","1.6",IF(AP30="D","1.2",IF(AP30="E","0.8",""))))))))))</f>
        <v>4</v>
      </c>
      <c r="BL30" s="26" t="str">
        <f>IF(ISBLANK('DATA ENTRY'!Z30),"",IF(AQ30="A+","4",IF(AQ30="A","3.6",IF(AQ30="B+","3.2",IF(AQ30="B","2.8",IF(AQ30="C+","2.4",IF(AQ30="C","2",IF(AQ30="D+","1.6",IF(AQ30="D","1.2",IF(AQ30="E","0.8",""))))))))))</f>
        <v>4</v>
      </c>
    </row>
    <row r="31" spans="1:64" x14ac:dyDescent="0.25">
      <c r="A31" s="26">
        <f>IF(ISBLANK('DATA ENTRY'!A31),"",'DATA ENTRY'!A31)</f>
        <v>14911536</v>
      </c>
      <c r="B31" s="26">
        <f>IF(ISBLANK('DATA ENTRY'!G31),"",'DATA ENTRY'!G31)</f>
        <v>27</v>
      </c>
      <c r="C31" s="26">
        <f>IF(ISBLANK('DATA ENTRY'!H31),"",'DATA ENTRY'!H31)</f>
        <v>22</v>
      </c>
      <c r="D31" s="26">
        <f t="shared" si="1"/>
        <v>49</v>
      </c>
      <c r="E31" s="26">
        <f>IF(ISBLANK('DATA ENTRY'!J31),"",'DATA ENTRY'!J31)</f>
        <v>46</v>
      </c>
      <c r="F31" s="26">
        <f>IF(ISBLANK('DATA ENTRY'!K31),"",'DATA ENTRY'!K31)</f>
        <v>22</v>
      </c>
      <c r="G31" s="26">
        <f t="shared" si="2"/>
        <v>68</v>
      </c>
      <c r="H31" s="26">
        <f>IF(ISBLANK('DATA ENTRY'!M31),"",'DATA ENTRY'!M31)</f>
        <v>48</v>
      </c>
      <c r="I31" s="26">
        <f>IF(ISBLANK('DATA ENTRY'!M31),"",'DATA ENTRY'!N31)</f>
        <v>22</v>
      </c>
      <c r="J31" s="26">
        <f t="shared" si="20"/>
        <v>70</v>
      </c>
      <c r="K31" s="26">
        <f>IF(ISBLANK('DATA ENTRY'!P31),"",'DATA ENTRY'!P31)</f>
        <v>54</v>
      </c>
      <c r="L31" s="26">
        <f>IF(ISBLANK('DATA ENTRY'!Q31),"",'DATA ENTRY'!Q31)</f>
        <v>23</v>
      </c>
      <c r="M31" s="26">
        <f t="shared" si="3"/>
        <v>77</v>
      </c>
      <c r="N31" s="26">
        <f>IF(ISBLANK('DATA ENTRY'!S31),"",'DATA ENTRY'!S31)</f>
        <v>60</v>
      </c>
      <c r="O31" s="26">
        <f>IF(ISBLANK('DATA ENTRY'!T31),"",'DATA ENTRY'!T31)</f>
        <v>23</v>
      </c>
      <c r="P31" s="26">
        <f t="shared" si="4"/>
        <v>83</v>
      </c>
      <c r="Q31" s="26">
        <f>IF(ISBLANK('DATA ENTRY'!V31),"",'DATA ENTRY'!V31)</f>
        <v>37</v>
      </c>
      <c r="R31" s="26">
        <f>IF(ISBLANK('DATA ENTRY'!W31),"",'DATA ENTRY'!W31)</f>
        <v>22</v>
      </c>
      <c r="S31" s="26">
        <f t="shared" si="5"/>
        <v>59</v>
      </c>
      <c r="T31" s="26" t="str">
        <f>IF(ISBLANK('DATA ENTRY'!Y31),"",'DATA ENTRY'!Y31)</f>
        <v/>
      </c>
      <c r="U31" s="26" t="str">
        <f>IF(ISBLANK('DATA ENTRY'!Z31),"",'DATA ENTRY'!Z31)</f>
        <v/>
      </c>
      <c r="V31" s="26" t="str">
        <f t="shared" si="6"/>
        <v/>
      </c>
      <c r="W31" s="26" t="str">
        <f>IF(ISBLANK('DATA ENTRY'!$F31),"",IF(LEDGER!B31="AB","AB",IF(LEDGER!B31&gt;=0.9*'MARK LOOKUP'!B31,"A+",IF(LEDGER!B31&gt;=0.8*'MARK LOOKUP'!B31,"A",IF(LEDGER!B31&gt;=0.7*'MARK LOOKUP'!B31,"B+",IF(LEDGER!B31&gt;=0.6*'MARK LOOKUP'!B31,"B",IF(LEDGER!B31&gt;=0.5*'MARK LOOKUP'!B31,"C+",IF(LEDGER!B31&gt;=0.4*'MARK LOOKUP'!B31,"C+",IF(LEDGER!B31&gt;=0.35*'MARK LOOKUP'!B31,"D","NG")))))))))</f>
        <v>D</v>
      </c>
      <c r="X31" s="26" t="str">
        <f>IF(ISBLANK('DATA ENTRY'!$G31),"",IF(LEDGER!C31="AB","AB",IF(LEDGER!C31&gt;=0.9*'MARK LOOKUP'!C31,"A+",IF(LEDGER!C31&gt;=0.8*'MARK LOOKUP'!C31,"A",IF(LEDGER!C31&gt;=0.7*'MARK LOOKUP'!C31,"B+",IF(LEDGER!C31&gt;=0.6*'MARK LOOKUP'!C31,"B",IF(LEDGER!C31&gt;=0.5*'MARK LOOKUP'!C31,"C+",IF(LEDGER!C31&gt;=0.4*'MARK LOOKUP'!C31,"C+",IF(LEDGER!C31&gt;=0.35*'MARK LOOKUP'!C31,"D","N.G.")))))))))</f>
        <v>A</v>
      </c>
      <c r="Y31" s="26" t="str">
        <f>IF(ISNUMBER(D31),IF(D31&gt;=0.9*'MARK LOOKUP'!D31,"A+",IF(D31&gt;=0.8*'MARK LOOKUP'!D31,"A",IF(D31&gt;=0.7*'MARK LOOKUP'!D31,"B+",IF(D31&gt;=0.6*'MARK LOOKUP'!D31,"B",IF(D31&gt;=0.5*'MARK LOOKUP'!D31,"C+",IF(D31&gt;=0.4*'MARK LOOKUP'!D31,"C",IF(D31&gt;=0.35*'MARK LOOKUP'!D31,"D","N.G."))))))))</f>
        <v>C</v>
      </c>
      <c r="Z31" s="26" t="str">
        <f>IF(ISBLANK('DATA ENTRY'!J31),"",IF(LEDGER!E31="AB","AB",IF(LEDGER!E31&gt;=0.9*'MARK LOOKUP'!E31,"A+",IF(LEDGER!E31&gt;=0.8*'MARK LOOKUP'!E31,"A",IF(LEDGER!E31&gt;=0.7*'MARK LOOKUP'!E31,"B+",IF(LEDGER!E31&gt;=0.6*'MARK LOOKUP'!E31,"B",IF(LEDGER!E31&gt;=0.5*'MARK LOOKUP'!E31,"C+",IF(LEDGER!E31&gt;=0.4*'MARK LOOKUP'!E31,"C",IF(LEDGER!E31&gt;=0.35*'MARK LOOKUP'!E31,"D","NG")))))))))</f>
        <v>B</v>
      </c>
      <c r="AA31" s="26" t="str">
        <f>IF(ISBLANK('DATA ENTRY'!K31),"",IF(LEDGER!F31="AB","AB",IF(LEDGER!F31&gt;=0.9*'MARK LOOKUP'!F31,"A+",IF(LEDGER!F31&gt;=0.8*'MARK LOOKUP'!F31,"A",IF(LEDGER!F31&gt;=0.7*'MARK LOOKUP'!F31,"B+",IF(LEDGER!F31&gt;=0.6*'MARK LOOKUP'!F31,"B",IF(LEDGER!F31&gt;=0.5*'MARK LOOKUP'!F31,"C+",IF(LEDGER!F31&gt;=0.4*'MARK LOOKUP'!F31,"C",IF(LEDGER!F31&gt;=0.35*'MARK LOOKUP'!F31,"D","NG")))))))))</f>
        <v>A</v>
      </c>
      <c r="AB31" s="26" t="str">
        <f>IF(ISNUMBER(G31),IF(D31&gt;=0.9*'MARK LOOKUP'!G31,"A+",IF(G31&gt;=0.8*'MARK LOOKUP'!G31,"A",IF(G31&gt;=0.7*'MARK LOOKUP'!G31,"B+",IF(G31&gt;=0.6*'MARK LOOKUP'!G31,"B",IF(G31&gt;=0.5*'MARK LOOKUP'!G31,"C+",IF(G31&gt;=0.4*'MARK LOOKUP'!G31,"C",IF(G31&gt;=0.35*'MARK LOOKUP'!G31,"D","NG"))))))))</f>
        <v>B</v>
      </c>
      <c r="AC31" s="26" t="str">
        <f>IF(ISBLANK('DATA ENTRY'!M31),"",IF(LEDGER!H31="AB","AB",IF(LEDGER!H31&gt;=0.9*'MARK LOOKUP'!H31,"A+",IF(LEDGER!H31&gt;=0.8*'MARK LOOKUP'!H31,"A",IF(LEDGER!H31&gt;=0.7*'MARK LOOKUP'!H31,"B+",IF(LEDGER!H31&gt;=0.6*'MARK LOOKUP'!H31,"B",IF(LEDGER!H31&gt;=0.5*'MARK LOOKUP'!H31,"C+",IF(LEDGER!H31&gt;=0.4*'MARK LOOKUP'!H31,"C",IF(LEDGER!H31&gt;=0.35*'MARK LOOKUP'!H31,"D","NG")))))))))</f>
        <v>B</v>
      </c>
      <c r="AD31" s="26" t="str">
        <f>IF(ISBLANK('DATA ENTRY'!N31),"",IF(LEDGER!I31="AB","AB",IF(LEDGER!I31&gt;=0.9*'MARK LOOKUP'!I31,"A+",IF(LEDGER!I31&gt;=0.8*'MARK LOOKUP'!I31,"A",IF(LEDGER!I31&gt;=0.7*'MARK LOOKUP'!I31,"B+",IF(LEDGER!I31&gt;=0.6*'MARK LOOKUP'!I31,"B",IF(LEDGER!I31&gt;=0.5*'MARK LOOKUP'!I31,"C+",IF(LEDGER!I31&gt;=0.4*'MARK LOOKUP'!I31,"C",IF(LEDGER!I31&gt;=0.35*'MARK LOOKUP'!I31,"D","NG")))))))))</f>
        <v>A</v>
      </c>
      <c r="AE31" s="26" t="str">
        <f>IF(ISNUMBER(J31),IF(J31&gt;=0.9*'MARK LOOKUP'!J31,"A+",IF(J31&gt;=0.8*'MARK LOOKUP'!J31,"A",IF(J31&gt;=0.7*'MARK LOOKUP'!J31,"B+",IF(J31&gt;=0.6*'MARK LOOKUP'!J31,"B",IF(J31&gt;=0.5*'MARK LOOKUP'!J31,"C+",IF(J31&gt;=0.4*'MARK LOOKUP'!J31,"C",IF(J31&gt;=0.35*'MARK LOOKUP'!J31,"D","NG"))))))),"")</f>
        <v>B+</v>
      </c>
      <c r="AF31" s="26" t="str">
        <f>IF(ISBLANK('DATA ENTRY'!P31),"",IF(LEDGER!K31="Ab","AB",IF(LEDGER!K31&gt;=0.9*'MARK LOOKUP'!K31,"A+",IF(LEDGER!K31&gt;=0.8*'MARK LOOKUP'!K31,"A",IF(LEDGER!K31&gt;=0.7*'MARK LOOKUP'!K31,"B+",IF(LEDGER!K31&gt;=0.6*'MARK LOOKUP'!K31,"B",IF(LEDGER!K31&gt;=0.5*'MARK LOOKUP'!K31,"C+",IF(LEDGER!K31&gt;=0.4*'MARK LOOKUP'!K31,"C",IF(LEDGER!K31&gt;=0.35*'MARK LOOKUP'!K31,"D","NG")))))))))</f>
        <v>B+</v>
      </c>
      <c r="AG31" s="26" t="str">
        <f>IF(ISBLANK('DATA ENTRY'!Q31),"",IF(LEDGER!L31="Ab","AB",IF(LEDGER!L31&gt;=0.9*'MARK LOOKUP'!L31,"A+",IF(LEDGER!L31&gt;=0.8*'MARK LOOKUP'!L31,"A",IF(LEDGER!L31&gt;=0.7*'MARK LOOKUP'!L31,"B+",IF(LEDGER!L31&gt;=0.6*'MARK LOOKUP'!L31,"B",IF(LEDGER!L31&gt;=0.5*'MARK LOOKUP'!L31,"C+",IF(LEDGER!L31&gt;=0.4*'MARK LOOKUP'!L31,"C",IF(LEDGER!L31&gt;=0.35*'MARK LOOKUP'!L31,"D","NG")))))))))</f>
        <v>A+</v>
      </c>
      <c r="AH31" s="26" t="str">
        <f>IF(ISNUMBER(M31),IF(M31&gt;=0.9*'MARK LOOKUP'!M31,"A+",IF(M31&gt;=0.8*'MARK LOOKUP'!M31,"A",IF(M31&gt;=0.7*'MARK LOOKUP'!M31,"B+",IF(M31&gt;=0.6*'MARK LOOKUP'!M31,"B",IF(M31&gt;=0.5*'MARK LOOKUP'!M31,"C+",IF(M31&gt;=0.4*'MARK LOOKUP'!M31,"C",IF(M31&gt;=0.35*'MARK LOOKUP'!M31,"D","NG"))))))),"")</f>
        <v>B+</v>
      </c>
      <c r="AI31" s="26" t="str">
        <f>IF(ISBLANK('DATA ENTRY'!S31),"",IF(N31="Ab","AB",IF(N31&gt;=0.9*'MARK LOOKUP'!N31,"A+",IF(N31&gt;=0.8*'MARK LOOKUP'!N31,"A",IF(N31&gt;=0.7*'MARK LOOKUP'!N31,"B+",IF(N31&gt;=0.6*'MARK LOOKUP'!N31,"B",IF(N31&gt;=0.5*'MARK LOOKUP'!N31,"C+",IF(N31&gt;=0.4*'MARK LOOKUP'!N31,"C",IF(N31&gt;=0.35*'MARK LOOKUP'!N31,"D","NG")))))))))</f>
        <v>A</v>
      </c>
      <c r="AJ31" s="26" t="str">
        <f>IF(ISBLANK('DATA ENTRY'!T31),"",IF(O31="Ab","AB",IF(O31&gt;=0.9*'MARK LOOKUP'!O31,"A+",IF(O31&gt;=0.8*'MARK LOOKUP'!O31,"A",IF(O31&gt;=0.7*'MARK LOOKUP'!O31,"B+",IF(O31&gt;=0.6*'MARK LOOKUP'!O31,"B",IF(O31&gt;=0.5*'MARK LOOKUP'!O31,"C+",IF(O31&gt;=0.4*'MARK LOOKUP'!O31,"C",IF(O31&gt;=0.35*'MARK LOOKUP'!O31,"D","NG")))))))))</f>
        <v>A+</v>
      </c>
      <c r="AK31" s="26" t="str">
        <f>IF(ISNUMBER(P31),IF(P31&gt;=0.9*'MARK LOOKUP'!P31,"A+",IF(P31&gt;=0.8*'MARK LOOKUP'!P31,"A",IF(P31&gt;=0.7*'MARK LOOKUP'!P31,"B+",IF(P31&gt;=0.6*'MARK LOOKUP'!P31,"B",IF(P31&gt;=0.5*'MARK LOOKUP'!P31,"C+",IF(P31&gt;=0.4*'MARK LOOKUP'!P31,"C",IF(P31&gt;=0.35*'MARK LOOKUP'!P31,"D","NG"))))))),"")</f>
        <v>A</v>
      </c>
      <c r="AL31" s="26" t="str">
        <f>IF(ISBLANK('DATA ENTRY'!V31),"",IF(Q31="Ab","AB",IF(Q31&gt;=0.9*'MARK LOOKUP'!Q31,"A+",IF(Q31&gt;=0.8*'MARK LOOKUP'!Q31,"A",IF(Q31&gt;=0.7*'MARK LOOKUP'!Q31,"B+",IF(Q31&gt;=0.6*'MARK LOOKUP'!Q31,"B",IF(Q31&gt;=0.5*'MARK LOOKUP'!Q31,"C+",IF(Q31&gt;=0.4*'MARK LOOKUP'!Q31,"C",IF(Q31&gt;=0.35*'MARK LOOKUP'!Q31,"D","NG")))))))))</f>
        <v>C</v>
      </c>
      <c r="AM31" s="26" t="str">
        <f>IF(ISBLANK('DATA ENTRY'!W31),"",IF(R31="Ab","AB",IF(R31&gt;=0.9*'MARK LOOKUP'!R31,"A+",IF(R31&gt;=0.8*'MARK LOOKUP'!R31,"A",IF(R31&gt;=0.7*'MARK LOOKUP'!R31,"B+",IF(R31&gt;=0.6*'MARK LOOKUP'!R31,"B",IF(R31&gt;=0.5*'MARK LOOKUP'!R31,"C+",IF(R31&gt;=0.4*'MARK LOOKUP'!R31,"C",IF(R31&gt;=0.35*'MARK LOOKUP'!R31,"D","NG")))))))))</f>
        <v>A</v>
      </c>
      <c r="AN31" s="26" t="str">
        <f>IF(ISNUMBER(S31),IF(S31&gt;=0.9*'MARK LOOKUP'!S31,"A+",IF(S31&gt;=0.8*'MARK LOOKUP'!S31,"A",IF(S31&gt;=0.7*'MARK LOOKUP'!S31,"B+",IF(S31&gt;=0.6*'MARK LOOKUP'!S31,"B",IF(S31&gt;=0.5*'MARK LOOKUP'!S31,"C+",IF(S31&gt;=0.4*'MARK LOOKUP'!S31,"C",IF(S31&gt;=0.35*'MARK LOOKUP'!S31,"D","NG"))))))),"")</f>
        <v>C+</v>
      </c>
      <c r="AO31" s="26" t="str">
        <f>IF(ISBLANK('DATA ENTRY'!Y31),"",IF(T31="AB","AB",IF(T31&gt;=0.9*'MARK LOOKUP'!T31,"A+",IF(T31&gt;=0.8*'MARK LOOKUP'!T31,"A",IF(T31&gt;=0.7*'MARK LOOKUP'!T31,"B+",IF(T31&gt;=0.6*'MARK LOOKUP'!T31,"B",IF(T31&gt;=0.5*'MARK LOOKUP'!T31,"C+",IF(T31&gt;=0.4*'MARK LOOKUP'!T31,"C",IF(T31&gt;=0.35*'MARK LOOKUP'!T31,"D","NG")))))))))</f>
        <v/>
      </c>
      <c r="AP31" s="26" t="str">
        <f>IF(ISBLANK('DATA ENTRY'!Z31),"",IF(U31="AB","AB",IF(U31&gt;=0.9*'MARK LOOKUP'!U31,"A+",IF(U31&gt;=0.8*'MARK LOOKUP'!U31,"A",IF(U31&gt;=0.7*'MARK LOOKUP'!U31,"B+",IF(U31&gt;=0.6*'MARK LOOKUP'!U31,"B",IF(U31&gt;=0.5*'MARK LOOKUP'!U31,"C+",IF(U31&gt;=0.4*'MARK LOOKUP'!U31,"C",IF(U31&gt;=0.35*'MARK LOOKUP'!U31,"D","NG")))))))))</f>
        <v/>
      </c>
      <c r="AQ31" s="26" t="str">
        <f>IF(ISNUMBER(V31),IF(V31&gt;=0.9*'MARK LOOKUP'!V31,"A+",IF(V31&gt;=0.8*'MARK LOOKUP'!V31,"A",IF(V31&gt;=0.7*'MARK LOOKUP'!V31,"B+",IF(V31&gt;=0.6*'MARK LOOKUP'!S31,"B",IF(V31&gt;=0.5*'MARK LOOKUP'!V31,"C+",IF(V31&gt;=0.4*'MARK LOOKUP'!V31,"C",IF(V31&gt;=0.35*'MARK LOOKUP'!V31,"D","NG"))))))),"")</f>
        <v/>
      </c>
      <c r="AR31" s="26" t="str">
        <f t="shared" si="7"/>
        <v>1.2</v>
      </c>
      <c r="AS31" s="26" t="str">
        <f t="shared" si="8"/>
        <v>3.6</v>
      </c>
      <c r="AT31" s="26" t="str">
        <f t="shared" si="9"/>
        <v>2</v>
      </c>
      <c r="AU31" s="26" t="str">
        <f t="shared" si="10"/>
        <v>2.8</v>
      </c>
      <c r="AV31" s="26" t="str">
        <f t="shared" si="11"/>
        <v>3.6</v>
      </c>
      <c r="AW31" s="26" t="str">
        <f t="shared" si="12"/>
        <v>2.8</v>
      </c>
      <c r="AX31" s="26" t="str">
        <f t="shared" si="13"/>
        <v>2.8</v>
      </c>
      <c r="AY31" s="26" t="str">
        <f t="shared" si="14"/>
        <v>3.6</v>
      </c>
      <c r="AZ31" s="26" t="str">
        <f t="shared" si="15"/>
        <v>3.2</v>
      </c>
      <c r="BA31" s="26" t="str">
        <f t="shared" si="16"/>
        <v>3.2</v>
      </c>
      <c r="BB31" s="26" t="str">
        <f t="shared" si="17"/>
        <v>4</v>
      </c>
      <c r="BC31" s="26" t="str">
        <f t="shared" si="18"/>
        <v>3.2</v>
      </c>
      <c r="BD31" s="26" t="str">
        <f t="shared" si="19"/>
        <v>3.6</v>
      </c>
      <c r="BE31" s="26" t="str">
        <f>IF(ISBLANK('DATA ENTRY'!S31),"",IF(AJ31="A+","4",IF(AJ31="A","3.6",IF(AJ31="B+","3.2",IF(AJ31="B","2.8",IF(AJ31="C+","2.4",IF(AJ31="C","2",IF(AJ31="D+","1.6",IF(AJ31="D","1.2",IF(AJ31="E","0.8",""))))))))))</f>
        <v>4</v>
      </c>
      <c r="BF31" s="26" t="str">
        <f>IF(ISBLANK('DATA ENTRY'!T31),"",IF(AK31="A+","4",IF(AK31="A","3.6",IF(AK31="B+","3.2",IF(AK31="B","2.8",IF(AK31="C+","2.4",IF(AK31="C","2",IF(AK31="D+","1.6",IF(AK31="D","1.2",IF(AK31="E","0.8",""))))))))))</f>
        <v>3.6</v>
      </c>
      <c r="BG31" s="26" t="str">
        <f>IF(ISBLANK('DATA ENTRY'!U31),"",IF(AL31="A+","4",IF(AL31="A","3.6",IF(AL31="B+","3.2",IF(AL31="B","2.8",IF(AL31="C+","2.4",IF(AL31="C","2",IF(AL31="D+","1.6",IF(AL31="D","1.2",IF(AL31="E","0.8",""))))))))))</f>
        <v>2</v>
      </c>
      <c r="BH31" s="26" t="str">
        <f>IF(ISBLANK('DATA ENTRY'!V31),"",IF(AM31="A+","4",IF(AM31="A","3.6",IF(AM31="B+","3.2",IF(AM31="B","2.8",IF(AM31="C+","2.4",IF(AM31="C","2",IF(AM31="D+","1.6",IF(AM31="D","1.2",IF(AM31="E","0.8",""))))))))))</f>
        <v>3.6</v>
      </c>
      <c r="BI31" s="26" t="str">
        <f>IF(ISBLANK('DATA ENTRY'!W31),"",IF(AN31="A+","4",IF(AN31="A","3.6",IF(AN31="B+","3.2",IF(AN31="B","2.8",IF(AN31="C+","2.4",IF(AN31="C","2",IF(AN31="D+","1.6",IF(AN31="D","1.2",IF(AN31="E","0.8",""))))))))))</f>
        <v>2.4</v>
      </c>
      <c r="BJ31" s="26" t="str">
        <f>IF(ISBLANK('DATA ENTRY'!X31),"",IF(AO31="A+","4",IF(AO31="A","3.6",IF(AO31="B+","3.2",IF(AO31="B","2.8",IF(AO31="C+","2.4",IF(AO31="C","2",IF(AO31="D+","1.6",IF(AO31="D","1.2",IF(AO31="E","0.8",""))))))))))</f>
        <v/>
      </c>
      <c r="BK31" s="26" t="str">
        <f>IF(ISBLANK('DATA ENTRY'!Y31),"",IF(AP31="A+","4",IF(AP31="A","3.6",IF(AP31="B+","3.2",IF(AP31="B","2.8",IF(AP31="C+","2.4",IF(AP31="C","2",IF(AP31="D+","1.6",IF(AP31="D","1.2",IF(AP31="E","0.8",""))))))))))</f>
        <v/>
      </c>
      <c r="BL31" s="26" t="str">
        <f>IF(ISBLANK('DATA ENTRY'!Z31),"",IF(AQ31="A+","4",IF(AQ31="A","3.6",IF(AQ31="B+","3.2",IF(AQ31="B","2.8",IF(AQ31="C+","2.4",IF(AQ31="C","2",IF(AQ31="D+","1.6",IF(AQ31="D","1.2",IF(AQ31="E","0.8",""))))))))))</f>
        <v/>
      </c>
    </row>
    <row r="32" spans="1:64" x14ac:dyDescent="0.25">
      <c r="A32" s="26">
        <f>IF(ISBLANK('DATA ENTRY'!A32),"",'DATA ENTRY'!A32)</f>
        <v>14911537</v>
      </c>
      <c r="B32" s="26">
        <f>IF(ISBLANK('DATA ENTRY'!G32),"",'DATA ENTRY'!G32)</f>
        <v>35</v>
      </c>
      <c r="C32" s="26">
        <f>IF(ISBLANK('DATA ENTRY'!H32),"",'DATA ENTRY'!H32)</f>
        <v>21</v>
      </c>
      <c r="D32" s="26">
        <f t="shared" si="1"/>
        <v>56</v>
      </c>
      <c r="E32" s="26">
        <f>IF(ISBLANK('DATA ENTRY'!J32),"",'DATA ENTRY'!J32)</f>
        <v>30</v>
      </c>
      <c r="F32" s="26">
        <f>IF(ISBLANK('DATA ENTRY'!K32),"",'DATA ENTRY'!K32)</f>
        <v>21</v>
      </c>
      <c r="G32" s="26">
        <f t="shared" si="2"/>
        <v>51</v>
      </c>
      <c r="H32" s="26">
        <f>IF(ISBLANK('DATA ENTRY'!M32),"",'DATA ENTRY'!M32)</f>
        <v>43</v>
      </c>
      <c r="I32" s="26">
        <f>IF(ISBLANK('DATA ENTRY'!M32),"",'DATA ENTRY'!N32)</f>
        <v>22</v>
      </c>
      <c r="J32" s="26">
        <f t="shared" si="20"/>
        <v>65</v>
      </c>
      <c r="K32" s="26">
        <f>IF(ISBLANK('DATA ENTRY'!P32),"",'DATA ENTRY'!P32)</f>
        <v>53</v>
      </c>
      <c r="L32" s="26">
        <f>IF(ISBLANK('DATA ENTRY'!Q32),"",'DATA ENTRY'!Q32)</f>
        <v>23</v>
      </c>
      <c r="M32" s="26">
        <f t="shared" si="3"/>
        <v>76</v>
      </c>
      <c r="N32" s="26">
        <f>IF(ISBLANK('DATA ENTRY'!S32),"",'DATA ENTRY'!S32)</f>
        <v>57</v>
      </c>
      <c r="O32" s="26">
        <f>IF(ISBLANK('DATA ENTRY'!T32),"",'DATA ENTRY'!T32)</f>
        <v>24</v>
      </c>
      <c r="P32" s="26">
        <f t="shared" si="4"/>
        <v>81</v>
      </c>
      <c r="Q32" s="26">
        <f>IF(ISBLANK('DATA ENTRY'!V32),"",'DATA ENTRY'!V32)</f>
        <v>33</v>
      </c>
      <c r="R32" s="26">
        <f>IF(ISBLANK('DATA ENTRY'!W32),"",'DATA ENTRY'!W32)</f>
        <v>23</v>
      </c>
      <c r="S32" s="26">
        <f t="shared" si="5"/>
        <v>56</v>
      </c>
      <c r="T32" s="26" t="str">
        <f>IF(ISBLANK('DATA ENTRY'!Y32),"",'DATA ENTRY'!Y32)</f>
        <v/>
      </c>
      <c r="U32" s="26" t="str">
        <f>IF(ISBLANK('DATA ENTRY'!Z32),"",'DATA ENTRY'!Z32)</f>
        <v/>
      </c>
      <c r="V32" s="26" t="str">
        <f t="shared" si="6"/>
        <v/>
      </c>
      <c r="W32" s="26" t="str">
        <f>IF(ISBLANK('DATA ENTRY'!$F32),"",IF(LEDGER!B32="AB","AB",IF(LEDGER!B32&gt;=0.9*'MARK LOOKUP'!B32,"A+",IF(LEDGER!B32&gt;=0.8*'MARK LOOKUP'!B32,"A",IF(LEDGER!B32&gt;=0.7*'MARK LOOKUP'!B32,"B+",IF(LEDGER!B32&gt;=0.6*'MARK LOOKUP'!B32,"B",IF(LEDGER!B32&gt;=0.5*'MARK LOOKUP'!B32,"C+",IF(LEDGER!B32&gt;=0.4*'MARK LOOKUP'!B32,"C+",IF(LEDGER!B32&gt;=0.35*'MARK LOOKUP'!B32,"D","NG")))))))))</f>
        <v>C+</v>
      </c>
      <c r="X32" s="26" t="str">
        <f>IF(ISBLANK('DATA ENTRY'!$G32),"",IF(LEDGER!C32="AB","AB",IF(LEDGER!C32&gt;=0.9*'MARK LOOKUP'!C32,"A+",IF(LEDGER!C32&gt;=0.8*'MARK LOOKUP'!C32,"A",IF(LEDGER!C32&gt;=0.7*'MARK LOOKUP'!C32,"B+",IF(LEDGER!C32&gt;=0.6*'MARK LOOKUP'!C32,"B",IF(LEDGER!C32&gt;=0.5*'MARK LOOKUP'!C32,"C+",IF(LEDGER!C32&gt;=0.4*'MARK LOOKUP'!C32,"C+",IF(LEDGER!C32&gt;=0.35*'MARK LOOKUP'!C32,"D","N.G.")))))))))</f>
        <v>A</v>
      </c>
      <c r="Y32" s="26" t="str">
        <f>IF(ISNUMBER(D32),IF(D32&gt;=0.9*'MARK LOOKUP'!D32,"A+",IF(D32&gt;=0.8*'MARK LOOKUP'!D32,"A",IF(D32&gt;=0.7*'MARK LOOKUP'!D32,"B+",IF(D32&gt;=0.6*'MARK LOOKUP'!D32,"B",IF(D32&gt;=0.5*'MARK LOOKUP'!D32,"C+",IF(D32&gt;=0.4*'MARK LOOKUP'!D32,"C",IF(D32&gt;=0.35*'MARK LOOKUP'!D32,"D","N.G."))))))))</f>
        <v>C+</v>
      </c>
      <c r="Z32" s="26" t="str">
        <f>IF(ISBLANK('DATA ENTRY'!J32),"",IF(LEDGER!E32="AB","AB",IF(LEDGER!E32&gt;=0.9*'MARK LOOKUP'!E32,"A+",IF(LEDGER!E32&gt;=0.8*'MARK LOOKUP'!E32,"A",IF(LEDGER!E32&gt;=0.7*'MARK LOOKUP'!E32,"B+",IF(LEDGER!E32&gt;=0.6*'MARK LOOKUP'!E32,"B",IF(LEDGER!E32&gt;=0.5*'MARK LOOKUP'!E32,"C+",IF(LEDGER!E32&gt;=0.4*'MARK LOOKUP'!E32,"C",IF(LEDGER!E32&gt;=0.35*'MARK LOOKUP'!E32,"D","NG")))))))))</f>
        <v>C</v>
      </c>
      <c r="AA32" s="26" t="str">
        <f>IF(ISBLANK('DATA ENTRY'!K32),"",IF(LEDGER!F32="AB","AB",IF(LEDGER!F32&gt;=0.9*'MARK LOOKUP'!F32,"A+",IF(LEDGER!F32&gt;=0.8*'MARK LOOKUP'!F32,"A",IF(LEDGER!F32&gt;=0.7*'MARK LOOKUP'!F32,"B+",IF(LEDGER!F32&gt;=0.6*'MARK LOOKUP'!F32,"B",IF(LEDGER!F32&gt;=0.5*'MARK LOOKUP'!F32,"C+",IF(LEDGER!F32&gt;=0.4*'MARK LOOKUP'!F32,"C",IF(LEDGER!F32&gt;=0.35*'MARK LOOKUP'!F32,"D","NG")))))))))</f>
        <v>A</v>
      </c>
      <c r="AB32" s="26" t="str">
        <f>IF(ISNUMBER(G32),IF(D32&gt;=0.9*'MARK LOOKUP'!G32,"A+",IF(G32&gt;=0.8*'MARK LOOKUP'!G32,"A",IF(G32&gt;=0.7*'MARK LOOKUP'!G32,"B+",IF(G32&gt;=0.6*'MARK LOOKUP'!G32,"B",IF(G32&gt;=0.5*'MARK LOOKUP'!G32,"C+",IF(G32&gt;=0.4*'MARK LOOKUP'!G32,"C",IF(G32&gt;=0.35*'MARK LOOKUP'!G32,"D","NG"))))))))</f>
        <v>C+</v>
      </c>
      <c r="AC32" s="26" t="str">
        <f>IF(ISBLANK('DATA ENTRY'!M32),"",IF(LEDGER!H32="AB","AB",IF(LEDGER!H32&gt;=0.9*'MARK LOOKUP'!H32,"A+",IF(LEDGER!H32&gt;=0.8*'MARK LOOKUP'!H32,"A",IF(LEDGER!H32&gt;=0.7*'MARK LOOKUP'!H32,"B+",IF(LEDGER!H32&gt;=0.6*'MARK LOOKUP'!H32,"B",IF(LEDGER!H32&gt;=0.5*'MARK LOOKUP'!H32,"C+",IF(LEDGER!H32&gt;=0.4*'MARK LOOKUP'!H32,"C",IF(LEDGER!H32&gt;=0.35*'MARK LOOKUP'!H32,"D","NG")))))))))</f>
        <v>C+</v>
      </c>
      <c r="AD32" s="26" t="str">
        <f>IF(ISBLANK('DATA ENTRY'!N32),"",IF(LEDGER!I32="AB","AB",IF(LEDGER!I32&gt;=0.9*'MARK LOOKUP'!I32,"A+",IF(LEDGER!I32&gt;=0.8*'MARK LOOKUP'!I32,"A",IF(LEDGER!I32&gt;=0.7*'MARK LOOKUP'!I32,"B+",IF(LEDGER!I32&gt;=0.6*'MARK LOOKUP'!I32,"B",IF(LEDGER!I32&gt;=0.5*'MARK LOOKUP'!I32,"C+",IF(LEDGER!I32&gt;=0.4*'MARK LOOKUP'!I32,"C",IF(LEDGER!I32&gt;=0.35*'MARK LOOKUP'!I32,"D","NG")))))))))</f>
        <v>A</v>
      </c>
      <c r="AE32" s="26" t="str">
        <f>IF(ISNUMBER(J32),IF(J32&gt;=0.9*'MARK LOOKUP'!J32,"A+",IF(J32&gt;=0.8*'MARK LOOKUP'!J32,"A",IF(J32&gt;=0.7*'MARK LOOKUP'!J32,"B+",IF(J32&gt;=0.6*'MARK LOOKUP'!J32,"B",IF(J32&gt;=0.5*'MARK LOOKUP'!J32,"C+",IF(J32&gt;=0.4*'MARK LOOKUP'!J32,"C",IF(J32&gt;=0.35*'MARK LOOKUP'!J32,"D","NG"))))))),"")</f>
        <v>B</v>
      </c>
      <c r="AF32" s="26" t="str">
        <f>IF(ISBLANK('DATA ENTRY'!P32),"",IF(LEDGER!K32="Ab","AB",IF(LEDGER!K32&gt;=0.9*'MARK LOOKUP'!K32,"A+",IF(LEDGER!K32&gt;=0.8*'MARK LOOKUP'!K32,"A",IF(LEDGER!K32&gt;=0.7*'MARK LOOKUP'!K32,"B+",IF(LEDGER!K32&gt;=0.6*'MARK LOOKUP'!K32,"B",IF(LEDGER!K32&gt;=0.5*'MARK LOOKUP'!K32,"C+",IF(LEDGER!K32&gt;=0.4*'MARK LOOKUP'!K32,"C",IF(LEDGER!K32&gt;=0.35*'MARK LOOKUP'!K32,"D","NG")))))))))</f>
        <v>B+</v>
      </c>
      <c r="AG32" s="26" t="str">
        <f>IF(ISBLANK('DATA ENTRY'!Q32),"",IF(LEDGER!L32="Ab","AB",IF(LEDGER!L32&gt;=0.9*'MARK LOOKUP'!L32,"A+",IF(LEDGER!L32&gt;=0.8*'MARK LOOKUP'!L32,"A",IF(LEDGER!L32&gt;=0.7*'MARK LOOKUP'!L32,"B+",IF(LEDGER!L32&gt;=0.6*'MARK LOOKUP'!L32,"B",IF(LEDGER!L32&gt;=0.5*'MARK LOOKUP'!L32,"C+",IF(LEDGER!L32&gt;=0.4*'MARK LOOKUP'!L32,"C",IF(LEDGER!L32&gt;=0.35*'MARK LOOKUP'!L32,"D","NG")))))))))</f>
        <v>A+</v>
      </c>
      <c r="AH32" s="26" t="str">
        <f>IF(ISNUMBER(M32),IF(M32&gt;=0.9*'MARK LOOKUP'!M32,"A+",IF(M32&gt;=0.8*'MARK LOOKUP'!M32,"A",IF(M32&gt;=0.7*'MARK LOOKUP'!M32,"B+",IF(M32&gt;=0.6*'MARK LOOKUP'!M32,"B",IF(M32&gt;=0.5*'MARK LOOKUP'!M32,"C+",IF(M32&gt;=0.4*'MARK LOOKUP'!M32,"C",IF(M32&gt;=0.35*'MARK LOOKUP'!M32,"D","NG"))))))),"")</f>
        <v>B+</v>
      </c>
      <c r="AI32" s="26" t="str">
        <f>IF(ISBLANK('DATA ENTRY'!S32),"",IF(N32="Ab","AB",IF(N32&gt;=0.9*'MARK LOOKUP'!N32,"A+",IF(N32&gt;=0.8*'MARK LOOKUP'!N32,"A",IF(N32&gt;=0.7*'MARK LOOKUP'!N32,"B+",IF(N32&gt;=0.6*'MARK LOOKUP'!N32,"B",IF(N32&gt;=0.5*'MARK LOOKUP'!N32,"C+",IF(N32&gt;=0.4*'MARK LOOKUP'!N32,"C",IF(N32&gt;=0.35*'MARK LOOKUP'!N32,"D","NG")))))))))</f>
        <v>B+</v>
      </c>
      <c r="AJ32" s="26" t="str">
        <f>IF(ISBLANK('DATA ENTRY'!T32),"",IF(O32="Ab","AB",IF(O32&gt;=0.9*'MARK LOOKUP'!O32,"A+",IF(O32&gt;=0.8*'MARK LOOKUP'!O32,"A",IF(O32&gt;=0.7*'MARK LOOKUP'!O32,"B+",IF(O32&gt;=0.6*'MARK LOOKUP'!O32,"B",IF(O32&gt;=0.5*'MARK LOOKUP'!O32,"C+",IF(O32&gt;=0.4*'MARK LOOKUP'!O32,"C",IF(O32&gt;=0.35*'MARK LOOKUP'!O32,"D","NG")))))))))</f>
        <v>A+</v>
      </c>
      <c r="AK32" s="26" t="str">
        <f>IF(ISNUMBER(P32),IF(P32&gt;=0.9*'MARK LOOKUP'!P32,"A+",IF(P32&gt;=0.8*'MARK LOOKUP'!P32,"A",IF(P32&gt;=0.7*'MARK LOOKUP'!P32,"B+",IF(P32&gt;=0.6*'MARK LOOKUP'!P32,"B",IF(P32&gt;=0.5*'MARK LOOKUP'!P32,"C+",IF(P32&gt;=0.4*'MARK LOOKUP'!P32,"C",IF(P32&gt;=0.35*'MARK LOOKUP'!P32,"D","NG"))))))),"")</f>
        <v>A</v>
      </c>
      <c r="AL32" s="26" t="str">
        <f>IF(ISBLANK('DATA ENTRY'!V32),"",IF(Q32="Ab","AB",IF(Q32&gt;=0.9*'MARK LOOKUP'!Q32,"A+",IF(Q32&gt;=0.8*'MARK LOOKUP'!Q32,"A",IF(Q32&gt;=0.7*'MARK LOOKUP'!Q32,"B+",IF(Q32&gt;=0.6*'MARK LOOKUP'!Q32,"B",IF(Q32&gt;=0.5*'MARK LOOKUP'!Q32,"C+",IF(Q32&gt;=0.4*'MARK LOOKUP'!Q32,"C",IF(Q32&gt;=0.35*'MARK LOOKUP'!Q32,"D","NG")))))))))</f>
        <v>C</v>
      </c>
      <c r="AM32" s="26" t="str">
        <f>IF(ISBLANK('DATA ENTRY'!W32),"",IF(R32="Ab","AB",IF(R32&gt;=0.9*'MARK LOOKUP'!R32,"A+",IF(R32&gt;=0.8*'MARK LOOKUP'!R32,"A",IF(R32&gt;=0.7*'MARK LOOKUP'!R32,"B+",IF(R32&gt;=0.6*'MARK LOOKUP'!R32,"B",IF(R32&gt;=0.5*'MARK LOOKUP'!R32,"C+",IF(R32&gt;=0.4*'MARK LOOKUP'!R32,"C",IF(R32&gt;=0.35*'MARK LOOKUP'!R32,"D","NG")))))))))</f>
        <v>A+</v>
      </c>
      <c r="AN32" s="26" t="str">
        <f>IF(ISNUMBER(S32),IF(S32&gt;=0.9*'MARK LOOKUP'!S32,"A+",IF(S32&gt;=0.8*'MARK LOOKUP'!S32,"A",IF(S32&gt;=0.7*'MARK LOOKUP'!S32,"B+",IF(S32&gt;=0.6*'MARK LOOKUP'!S32,"B",IF(S32&gt;=0.5*'MARK LOOKUP'!S32,"C+",IF(S32&gt;=0.4*'MARK LOOKUP'!S32,"C",IF(S32&gt;=0.35*'MARK LOOKUP'!S32,"D","NG"))))))),"")</f>
        <v>C+</v>
      </c>
      <c r="AO32" s="26" t="str">
        <f>IF(ISBLANK('DATA ENTRY'!Y32),"",IF(T32="AB","AB",IF(T32&gt;=0.9*'MARK LOOKUP'!T32,"A+",IF(T32&gt;=0.8*'MARK LOOKUP'!T32,"A",IF(T32&gt;=0.7*'MARK LOOKUP'!T32,"B+",IF(T32&gt;=0.6*'MARK LOOKUP'!T32,"B",IF(T32&gt;=0.5*'MARK LOOKUP'!T32,"C+",IF(T32&gt;=0.4*'MARK LOOKUP'!T32,"C",IF(T32&gt;=0.35*'MARK LOOKUP'!T32,"D","NG")))))))))</f>
        <v/>
      </c>
      <c r="AP32" s="26" t="str">
        <f>IF(ISBLANK('DATA ENTRY'!Z32),"",IF(U32="AB","AB",IF(U32&gt;=0.9*'MARK LOOKUP'!U32,"A+",IF(U32&gt;=0.8*'MARK LOOKUP'!U32,"A",IF(U32&gt;=0.7*'MARK LOOKUP'!U32,"B+",IF(U32&gt;=0.6*'MARK LOOKUP'!U32,"B",IF(U32&gt;=0.5*'MARK LOOKUP'!U32,"C+",IF(U32&gt;=0.4*'MARK LOOKUP'!U32,"C",IF(U32&gt;=0.35*'MARK LOOKUP'!U32,"D","NG")))))))))</f>
        <v/>
      </c>
      <c r="AQ32" s="26" t="str">
        <f>IF(ISNUMBER(V32),IF(V32&gt;=0.9*'MARK LOOKUP'!V32,"A+",IF(V32&gt;=0.8*'MARK LOOKUP'!V32,"A",IF(V32&gt;=0.7*'MARK LOOKUP'!V32,"B+",IF(V32&gt;=0.6*'MARK LOOKUP'!S32,"B",IF(V32&gt;=0.5*'MARK LOOKUP'!V32,"C+",IF(V32&gt;=0.4*'MARK LOOKUP'!V32,"C",IF(V32&gt;=0.35*'MARK LOOKUP'!V32,"D","NG"))))))),"")</f>
        <v/>
      </c>
      <c r="AR32" s="26" t="str">
        <f t="shared" si="7"/>
        <v>2.4</v>
      </c>
      <c r="AS32" s="26" t="str">
        <f t="shared" si="8"/>
        <v>3.6</v>
      </c>
      <c r="AT32" s="26" t="str">
        <f t="shared" si="9"/>
        <v>2.4</v>
      </c>
      <c r="AU32" s="26" t="str">
        <f t="shared" si="10"/>
        <v>2</v>
      </c>
      <c r="AV32" s="26" t="str">
        <f t="shared" si="11"/>
        <v>3.6</v>
      </c>
      <c r="AW32" s="26" t="str">
        <f t="shared" si="12"/>
        <v>2.4</v>
      </c>
      <c r="AX32" s="26" t="str">
        <f t="shared" si="13"/>
        <v>2.4</v>
      </c>
      <c r="AY32" s="26" t="str">
        <f t="shared" si="14"/>
        <v>3.6</v>
      </c>
      <c r="AZ32" s="26" t="str">
        <f t="shared" si="15"/>
        <v>2.8</v>
      </c>
      <c r="BA32" s="26" t="str">
        <f t="shared" si="16"/>
        <v>3.2</v>
      </c>
      <c r="BB32" s="26" t="str">
        <f t="shared" si="17"/>
        <v>4</v>
      </c>
      <c r="BC32" s="26" t="str">
        <f t="shared" si="18"/>
        <v>3.2</v>
      </c>
      <c r="BD32" s="26" t="str">
        <f t="shared" si="19"/>
        <v>3.2</v>
      </c>
      <c r="BE32" s="26" t="str">
        <f>IF(ISBLANK('DATA ENTRY'!S32),"",IF(AJ32="A+","4",IF(AJ32="A","3.6",IF(AJ32="B+","3.2",IF(AJ32="B","2.8",IF(AJ32="C+","2.4",IF(AJ32="C","2",IF(AJ32="D+","1.6",IF(AJ32="D","1.2",IF(AJ32="E","0.8",""))))))))))</f>
        <v>4</v>
      </c>
      <c r="BF32" s="26" t="str">
        <f>IF(ISBLANK('DATA ENTRY'!T32),"",IF(AK32="A+","4",IF(AK32="A","3.6",IF(AK32="B+","3.2",IF(AK32="B","2.8",IF(AK32="C+","2.4",IF(AK32="C","2",IF(AK32="D+","1.6",IF(AK32="D","1.2",IF(AK32="E","0.8",""))))))))))</f>
        <v>3.6</v>
      </c>
      <c r="BG32" s="26" t="str">
        <f>IF(ISBLANK('DATA ENTRY'!U32),"",IF(AL32="A+","4",IF(AL32="A","3.6",IF(AL32="B+","3.2",IF(AL32="B","2.8",IF(AL32="C+","2.4",IF(AL32="C","2",IF(AL32="D+","1.6",IF(AL32="D","1.2",IF(AL32="E","0.8",""))))))))))</f>
        <v>2</v>
      </c>
      <c r="BH32" s="26" t="str">
        <f>IF(ISBLANK('DATA ENTRY'!V32),"",IF(AM32="A+","4",IF(AM32="A","3.6",IF(AM32="B+","3.2",IF(AM32="B","2.8",IF(AM32="C+","2.4",IF(AM32="C","2",IF(AM32="D+","1.6",IF(AM32="D","1.2",IF(AM32="E","0.8",""))))))))))</f>
        <v>4</v>
      </c>
      <c r="BI32" s="26" t="str">
        <f>IF(ISBLANK('DATA ENTRY'!W32),"",IF(AN32="A+","4",IF(AN32="A","3.6",IF(AN32="B+","3.2",IF(AN32="B","2.8",IF(AN32="C+","2.4",IF(AN32="C","2",IF(AN32="D+","1.6",IF(AN32="D","1.2",IF(AN32="E","0.8",""))))))))))</f>
        <v>2.4</v>
      </c>
      <c r="BJ32" s="26" t="str">
        <f>IF(ISBLANK('DATA ENTRY'!X32),"",IF(AO32="A+","4",IF(AO32="A","3.6",IF(AO32="B+","3.2",IF(AO32="B","2.8",IF(AO32="C+","2.4",IF(AO32="C","2",IF(AO32="D+","1.6",IF(AO32="D","1.2",IF(AO32="E","0.8",""))))))))))</f>
        <v/>
      </c>
      <c r="BK32" s="26" t="str">
        <f>IF(ISBLANK('DATA ENTRY'!Y32),"",IF(AP32="A+","4",IF(AP32="A","3.6",IF(AP32="B+","3.2",IF(AP32="B","2.8",IF(AP32="C+","2.4",IF(AP32="C","2",IF(AP32="D+","1.6",IF(AP32="D","1.2",IF(AP32="E","0.8",""))))))))))</f>
        <v/>
      </c>
      <c r="BL32" s="26" t="str">
        <f>IF(ISBLANK('DATA ENTRY'!Z32),"",IF(AQ32="A+","4",IF(AQ32="A","3.6",IF(AQ32="B+","3.2",IF(AQ32="B","2.8",IF(AQ32="C+","2.4",IF(AQ32="C","2",IF(AQ32="D+","1.6",IF(AQ32="D","1.2",IF(AQ32="E","0.8",""))))))))))</f>
        <v/>
      </c>
    </row>
    <row r="33" spans="1:64" x14ac:dyDescent="0.25">
      <c r="A33" s="26">
        <f>IF(ISBLANK('DATA ENTRY'!A33),"",'DATA ENTRY'!A33)</f>
        <v>14911538</v>
      </c>
      <c r="B33" s="26">
        <f>IF(ISBLANK('DATA ENTRY'!G33),"",'DATA ENTRY'!G33)</f>
        <v>36</v>
      </c>
      <c r="C33" s="26">
        <f>IF(ISBLANK('DATA ENTRY'!H33),"",'DATA ENTRY'!H33)</f>
        <v>21</v>
      </c>
      <c r="D33" s="26">
        <f t="shared" si="1"/>
        <v>57</v>
      </c>
      <c r="E33" s="26">
        <f>IF(ISBLANK('DATA ENTRY'!J33),"",'DATA ENTRY'!J33)</f>
        <v>32</v>
      </c>
      <c r="F33" s="26">
        <f>IF(ISBLANK('DATA ENTRY'!K33),"",'DATA ENTRY'!K33)</f>
        <v>21</v>
      </c>
      <c r="G33" s="26">
        <f t="shared" si="2"/>
        <v>53</v>
      </c>
      <c r="H33" s="26">
        <f>IF(ISBLANK('DATA ENTRY'!M33),"",'DATA ENTRY'!M33)</f>
        <v>44</v>
      </c>
      <c r="I33" s="26">
        <f>IF(ISBLANK('DATA ENTRY'!M33),"",'DATA ENTRY'!N33)</f>
        <v>22</v>
      </c>
      <c r="J33" s="26">
        <f t="shared" si="20"/>
        <v>66</v>
      </c>
      <c r="K33" s="26">
        <f>IF(ISBLANK('DATA ENTRY'!P33),"",'DATA ENTRY'!P33)</f>
        <v>53</v>
      </c>
      <c r="L33" s="26">
        <f>IF(ISBLANK('DATA ENTRY'!Q33),"",'DATA ENTRY'!Q33)</f>
        <v>23</v>
      </c>
      <c r="M33" s="26">
        <f t="shared" si="3"/>
        <v>76</v>
      </c>
      <c r="N33" s="26">
        <f>IF(ISBLANK('DATA ENTRY'!S33),"",'DATA ENTRY'!S33)</f>
        <v>56</v>
      </c>
      <c r="O33" s="26">
        <f>IF(ISBLANK('DATA ENTRY'!T33),"",'DATA ENTRY'!T33)</f>
        <v>24</v>
      </c>
      <c r="P33" s="26">
        <f t="shared" si="4"/>
        <v>80</v>
      </c>
      <c r="Q33" s="26">
        <f>IF(ISBLANK('DATA ENTRY'!V33),"",'DATA ENTRY'!V33)</f>
        <v>34</v>
      </c>
      <c r="R33" s="26">
        <f>IF(ISBLANK('DATA ENTRY'!W33),"",'DATA ENTRY'!W33)</f>
        <v>21</v>
      </c>
      <c r="S33" s="26">
        <f t="shared" si="5"/>
        <v>55</v>
      </c>
      <c r="T33" s="26" t="str">
        <f>IF(ISBLANK('DATA ENTRY'!Y33),"",'DATA ENTRY'!Y33)</f>
        <v/>
      </c>
      <c r="U33" s="26" t="str">
        <f>IF(ISBLANK('DATA ENTRY'!Z33),"",'DATA ENTRY'!Z33)</f>
        <v/>
      </c>
      <c r="V33" s="26" t="str">
        <f t="shared" si="6"/>
        <v/>
      </c>
      <c r="W33" s="26" t="str">
        <f>IF(ISBLANK('DATA ENTRY'!$F33),"",IF(LEDGER!B33="AB","AB",IF(LEDGER!B33&gt;=0.9*'MARK LOOKUP'!B33,"A+",IF(LEDGER!B33&gt;=0.8*'MARK LOOKUP'!B33,"A",IF(LEDGER!B33&gt;=0.7*'MARK LOOKUP'!B33,"B+",IF(LEDGER!B33&gt;=0.6*'MARK LOOKUP'!B33,"B",IF(LEDGER!B33&gt;=0.5*'MARK LOOKUP'!B33,"C+",IF(LEDGER!B33&gt;=0.4*'MARK LOOKUP'!B33,"C+",IF(LEDGER!B33&gt;=0.35*'MARK LOOKUP'!B33,"D","NG")))))))))</f>
        <v>C+</v>
      </c>
      <c r="X33" s="26" t="str">
        <f>IF(ISBLANK('DATA ENTRY'!$G33),"",IF(LEDGER!C33="AB","AB",IF(LEDGER!C33&gt;=0.9*'MARK LOOKUP'!C33,"A+",IF(LEDGER!C33&gt;=0.8*'MARK LOOKUP'!C33,"A",IF(LEDGER!C33&gt;=0.7*'MARK LOOKUP'!C33,"B+",IF(LEDGER!C33&gt;=0.6*'MARK LOOKUP'!C33,"B",IF(LEDGER!C33&gt;=0.5*'MARK LOOKUP'!C33,"C+",IF(LEDGER!C33&gt;=0.4*'MARK LOOKUP'!C33,"C+",IF(LEDGER!C33&gt;=0.35*'MARK LOOKUP'!C33,"D","N.G.")))))))))</f>
        <v>A</v>
      </c>
      <c r="Y33" s="26" t="str">
        <f>IF(ISNUMBER(D33),IF(D33&gt;=0.9*'MARK LOOKUP'!D33,"A+",IF(D33&gt;=0.8*'MARK LOOKUP'!D33,"A",IF(D33&gt;=0.7*'MARK LOOKUP'!D33,"B+",IF(D33&gt;=0.6*'MARK LOOKUP'!D33,"B",IF(D33&gt;=0.5*'MARK LOOKUP'!D33,"C+",IF(D33&gt;=0.4*'MARK LOOKUP'!D33,"C",IF(D33&gt;=0.35*'MARK LOOKUP'!D33,"D","N.G."))))))))</f>
        <v>C+</v>
      </c>
      <c r="Z33" s="26" t="str">
        <f>IF(ISBLANK('DATA ENTRY'!J33),"",IF(LEDGER!E33="AB","AB",IF(LEDGER!E33&gt;=0.9*'MARK LOOKUP'!E33,"A+",IF(LEDGER!E33&gt;=0.8*'MARK LOOKUP'!E33,"A",IF(LEDGER!E33&gt;=0.7*'MARK LOOKUP'!E33,"B+",IF(LEDGER!E33&gt;=0.6*'MARK LOOKUP'!E33,"B",IF(LEDGER!E33&gt;=0.5*'MARK LOOKUP'!E33,"C+",IF(LEDGER!E33&gt;=0.4*'MARK LOOKUP'!E33,"C",IF(LEDGER!E33&gt;=0.35*'MARK LOOKUP'!E33,"D","NG")))))))))</f>
        <v>C</v>
      </c>
      <c r="AA33" s="26" t="str">
        <f>IF(ISBLANK('DATA ENTRY'!K33),"",IF(LEDGER!F33="AB","AB",IF(LEDGER!F33&gt;=0.9*'MARK LOOKUP'!F33,"A+",IF(LEDGER!F33&gt;=0.8*'MARK LOOKUP'!F33,"A",IF(LEDGER!F33&gt;=0.7*'MARK LOOKUP'!F33,"B+",IF(LEDGER!F33&gt;=0.6*'MARK LOOKUP'!F33,"B",IF(LEDGER!F33&gt;=0.5*'MARK LOOKUP'!F33,"C+",IF(LEDGER!F33&gt;=0.4*'MARK LOOKUP'!F33,"C",IF(LEDGER!F33&gt;=0.35*'MARK LOOKUP'!F33,"D","NG")))))))))</f>
        <v>A</v>
      </c>
      <c r="AB33" s="26" t="str">
        <f>IF(ISNUMBER(G33),IF(D33&gt;=0.9*'MARK LOOKUP'!G33,"A+",IF(G33&gt;=0.8*'MARK LOOKUP'!G33,"A",IF(G33&gt;=0.7*'MARK LOOKUP'!G33,"B+",IF(G33&gt;=0.6*'MARK LOOKUP'!G33,"B",IF(G33&gt;=0.5*'MARK LOOKUP'!G33,"C+",IF(G33&gt;=0.4*'MARK LOOKUP'!G33,"C",IF(G33&gt;=0.35*'MARK LOOKUP'!G33,"D","NG"))))))))</f>
        <v>C+</v>
      </c>
      <c r="AC33" s="26" t="str">
        <f>IF(ISBLANK('DATA ENTRY'!M33),"",IF(LEDGER!H33="AB","AB",IF(LEDGER!H33&gt;=0.9*'MARK LOOKUP'!H33,"A+",IF(LEDGER!H33&gt;=0.8*'MARK LOOKUP'!H33,"A",IF(LEDGER!H33&gt;=0.7*'MARK LOOKUP'!H33,"B+",IF(LEDGER!H33&gt;=0.6*'MARK LOOKUP'!H33,"B",IF(LEDGER!H33&gt;=0.5*'MARK LOOKUP'!H33,"C+",IF(LEDGER!H33&gt;=0.4*'MARK LOOKUP'!H33,"C",IF(LEDGER!H33&gt;=0.35*'MARK LOOKUP'!H33,"D","NG")))))))))</f>
        <v>C+</v>
      </c>
      <c r="AD33" s="26" t="str">
        <f>IF(ISBLANK('DATA ENTRY'!N33),"",IF(LEDGER!I33="AB","AB",IF(LEDGER!I33&gt;=0.9*'MARK LOOKUP'!I33,"A+",IF(LEDGER!I33&gt;=0.8*'MARK LOOKUP'!I33,"A",IF(LEDGER!I33&gt;=0.7*'MARK LOOKUP'!I33,"B+",IF(LEDGER!I33&gt;=0.6*'MARK LOOKUP'!I33,"B",IF(LEDGER!I33&gt;=0.5*'MARK LOOKUP'!I33,"C+",IF(LEDGER!I33&gt;=0.4*'MARK LOOKUP'!I33,"C",IF(LEDGER!I33&gt;=0.35*'MARK LOOKUP'!I33,"D","NG")))))))))</f>
        <v>A</v>
      </c>
      <c r="AE33" s="26" t="str">
        <f>IF(ISNUMBER(J33),IF(J33&gt;=0.9*'MARK LOOKUP'!J33,"A+",IF(J33&gt;=0.8*'MARK LOOKUP'!J33,"A",IF(J33&gt;=0.7*'MARK LOOKUP'!J33,"B+",IF(J33&gt;=0.6*'MARK LOOKUP'!J33,"B",IF(J33&gt;=0.5*'MARK LOOKUP'!J33,"C+",IF(J33&gt;=0.4*'MARK LOOKUP'!J33,"C",IF(J33&gt;=0.35*'MARK LOOKUP'!J33,"D","NG"))))))),"")</f>
        <v>B</v>
      </c>
      <c r="AF33" s="26" t="str">
        <f>IF(ISBLANK('DATA ENTRY'!P33),"",IF(LEDGER!K33="Ab","AB",IF(LEDGER!K33&gt;=0.9*'MARK LOOKUP'!K33,"A+",IF(LEDGER!K33&gt;=0.8*'MARK LOOKUP'!K33,"A",IF(LEDGER!K33&gt;=0.7*'MARK LOOKUP'!K33,"B+",IF(LEDGER!K33&gt;=0.6*'MARK LOOKUP'!K33,"B",IF(LEDGER!K33&gt;=0.5*'MARK LOOKUP'!K33,"C+",IF(LEDGER!K33&gt;=0.4*'MARK LOOKUP'!K33,"C",IF(LEDGER!K33&gt;=0.35*'MARK LOOKUP'!K33,"D","NG")))))))))</f>
        <v>B+</v>
      </c>
      <c r="AG33" s="26" t="str">
        <f>IF(ISBLANK('DATA ENTRY'!Q33),"",IF(LEDGER!L33="Ab","AB",IF(LEDGER!L33&gt;=0.9*'MARK LOOKUP'!L33,"A+",IF(LEDGER!L33&gt;=0.8*'MARK LOOKUP'!L33,"A",IF(LEDGER!L33&gt;=0.7*'MARK LOOKUP'!L33,"B+",IF(LEDGER!L33&gt;=0.6*'MARK LOOKUP'!L33,"B",IF(LEDGER!L33&gt;=0.5*'MARK LOOKUP'!L33,"C+",IF(LEDGER!L33&gt;=0.4*'MARK LOOKUP'!L33,"C",IF(LEDGER!L33&gt;=0.35*'MARK LOOKUP'!L33,"D","NG")))))))))</f>
        <v>A+</v>
      </c>
      <c r="AH33" s="26" t="str">
        <f>IF(ISNUMBER(M33),IF(M33&gt;=0.9*'MARK LOOKUP'!M33,"A+",IF(M33&gt;=0.8*'MARK LOOKUP'!M33,"A",IF(M33&gt;=0.7*'MARK LOOKUP'!M33,"B+",IF(M33&gt;=0.6*'MARK LOOKUP'!M33,"B",IF(M33&gt;=0.5*'MARK LOOKUP'!M33,"C+",IF(M33&gt;=0.4*'MARK LOOKUP'!M33,"C",IF(M33&gt;=0.35*'MARK LOOKUP'!M33,"D","NG"))))))),"")</f>
        <v>B+</v>
      </c>
      <c r="AI33" s="26" t="str">
        <f>IF(ISBLANK('DATA ENTRY'!S33),"",IF(N33="Ab","AB",IF(N33&gt;=0.9*'MARK LOOKUP'!N33,"A+",IF(N33&gt;=0.8*'MARK LOOKUP'!N33,"A",IF(N33&gt;=0.7*'MARK LOOKUP'!N33,"B+",IF(N33&gt;=0.6*'MARK LOOKUP'!N33,"B",IF(N33&gt;=0.5*'MARK LOOKUP'!N33,"C+",IF(N33&gt;=0.4*'MARK LOOKUP'!N33,"C",IF(N33&gt;=0.35*'MARK LOOKUP'!N33,"D","NG")))))))))</f>
        <v>B+</v>
      </c>
      <c r="AJ33" s="26" t="str">
        <f>IF(ISBLANK('DATA ENTRY'!T33),"",IF(O33="Ab","AB",IF(O33&gt;=0.9*'MARK LOOKUP'!O33,"A+",IF(O33&gt;=0.8*'MARK LOOKUP'!O33,"A",IF(O33&gt;=0.7*'MARK LOOKUP'!O33,"B+",IF(O33&gt;=0.6*'MARK LOOKUP'!O33,"B",IF(O33&gt;=0.5*'MARK LOOKUP'!O33,"C+",IF(O33&gt;=0.4*'MARK LOOKUP'!O33,"C",IF(O33&gt;=0.35*'MARK LOOKUP'!O33,"D","NG")))))))))</f>
        <v>A+</v>
      </c>
      <c r="AK33" s="26" t="str">
        <f>IF(ISNUMBER(P33),IF(P33&gt;=0.9*'MARK LOOKUP'!P33,"A+",IF(P33&gt;=0.8*'MARK LOOKUP'!P33,"A",IF(P33&gt;=0.7*'MARK LOOKUP'!P33,"B+",IF(P33&gt;=0.6*'MARK LOOKUP'!P33,"B",IF(P33&gt;=0.5*'MARK LOOKUP'!P33,"C+",IF(P33&gt;=0.4*'MARK LOOKUP'!P33,"C",IF(P33&gt;=0.35*'MARK LOOKUP'!P33,"D","NG"))))))),"")</f>
        <v>A</v>
      </c>
      <c r="AL33" s="26" t="str">
        <f>IF(ISBLANK('DATA ENTRY'!V33),"",IF(Q33="Ab","AB",IF(Q33&gt;=0.9*'MARK LOOKUP'!Q33,"A+",IF(Q33&gt;=0.8*'MARK LOOKUP'!Q33,"A",IF(Q33&gt;=0.7*'MARK LOOKUP'!Q33,"B+",IF(Q33&gt;=0.6*'MARK LOOKUP'!Q33,"B",IF(Q33&gt;=0.5*'MARK LOOKUP'!Q33,"C+",IF(Q33&gt;=0.4*'MARK LOOKUP'!Q33,"C",IF(Q33&gt;=0.35*'MARK LOOKUP'!Q33,"D","NG")))))))))</f>
        <v>C</v>
      </c>
      <c r="AM33" s="26" t="str">
        <f>IF(ISBLANK('DATA ENTRY'!W33),"",IF(R33="Ab","AB",IF(R33&gt;=0.9*'MARK LOOKUP'!R33,"A+",IF(R33&gt;=0.8*'MARK LOOKUP'!R33,"A",IF(R33&gt;=0.7*'MARK LOOKUP'!R33,"B+",IF(R33&gt;=0.6*'MARK LOOKUP'!R33,"B",IF(R33&gt;=0.5*'MARK LOOKUP'!R33,"C+",IF(R33&gt;=0.4*'MARK LOOKUP'!R33,"C",IF(R33&gt;=0.35*'MARK LOOKUP'!R33,"D","NG")))))))))</f>
        <v>A</v>
      </c>
      <c r="AN33" s="26" t="str">
        <f>IF(ISNUMBER(S33),IF(S33&gt;=0.9*'MARK LOOKUP'!S33,"A+",IF(S33&gt;=0.8*'MARK LOOKUP'!S33,"A",IF(S33&gt;=0.7*'MARK LOOKUP'!S33,"B+",IF(S33&gt;=0.6*'MARK LOOKUP'!S33,"B",IF(S33&gt;=0.5*'MARK LOOKUP'!S33,"C+",IF(S33&gt;=0.4*'MARK LOOKUP'!S33,"C",IF(S33&gt;=0.35*'MARK LOOKUP'!S33,"D","NG"))))))),"")</f>
        <v>C+</v>
      </c>
      <c r="AO33" s="26" t="str">
        <f>IF(ISBLANK('DATA ENTRY'!Y33),"",IF(T33="AB","AB",IF(T33&gt;=0.9*'MARK LOOKUP'!T33,"A+",IF(T33&gt;=0.8*'MARK LOOKUP'!T33,"A",IF(T33&gt;=0.7*'MARK LOOKUP'!T33,"B+",IF(T33&gt;=0.6*'MARK LOOKUP'!T33,"B",IF(T33&gt;=0.5*'MARK LOOKUP'!T33,"C+",IF(T33&gt;=0.4*'MARK LOOKUP'!T33,"C",IF(T33&gt;=0.35*'MARK LOOKUP'!T33,"D","NG")))))))))</f>
        <v/>
      </c>
      <c r="AP33" s="26" t="str">
        <f>IF(ISBLANK('DATA ENTRY'!Z33),"",IF(U33="AB","AB",IF(U33&gt;=0.9*'MARK LOOKUP'!U33,"A+",IF(U33&gt;=0.8*'MARK LOOKUP'!U33,"A",IF(U33&gt;=0.7*'MARK LOOKUP'!U33,"B+",IF(U33&gt;=0.6*'MARK LOOKUP'!U33,"B",IF(U33&gt;=0.5*'MARK LOOKUP'!U33,"C+",IF(U33&gt;=0.4*'MARK LOOKUP'!U33,"C",IF(U33&gt;=0.35*'MARK LOOKUP'!U33,"D","NG")))))))))</f>
        <v/>
      </c>
      <c r="AQ33" s="26" t="str">
        <f>IF(ISNUMBER(V33),IF(V33&gt;=0.9*'MARK LOOKUP'!V33,"A+",IF(V33&gt;=0.8*'MARK LOOKUP'!V33,"A",IF(V33&gt;=0.7*'MARK LOOKUP'!V33,"B+",IF(V33&gt;=0.6*'MARK LOOKUP'!S33,"B",IF(V33&gt;=0.5*'MARK LOOKUP'!V33,"C+",IF(V33&gt;=0.4*'MARK LOOKUP'!V33,"C",IF(V33&gt;=0.35*'MARK LOOKUP'!V33,"D","NG"))))))),"")</f>
        <v/>
      </c>
      <c r="AR33" s="26" t="str">
        <f t="shared" si="7"/>
        <v>2.4</v>
      </c>
      <c r="AS33" s="26" t="str">
        <f t="shared" si="8"/>
        <v>3.6</v>
      </c>
      <c r="AT33" s="26" t="str">
        <f t="shared" si="9"/>
        <v>2.4</v>
      </c>
      <c r="AU33" s="26" t="str">
        <f t="shared" si="10"/>
        <v>2</v>
      </c>
      <c r="AV33" s="26" t="str">
        <f t="shared" si="11"/>
        <v>3.6</v>
      </c>
      <c r="AW33" s="26" t="str">
        <f t="shared" si="12"/>
        <v>2.4</v>
      </c>
      <c r="AX33" s="26" t="str">
        <f t="shared" si="13"/>
        <v>2.4</v>
      </c>
      <c r="AY33" s="26" t="str">
        <f t="shared" si="14"/>
        <v>3.6</v>
      </c>
      <c r="AZ33" s="26" t="str">
        <f t="shared" si="15"/>
        <v>2.8</v>
      </c>
      <c r="BA33" s="26" t="str">
        <f t="shared" si="16"/>
        <v>3.2</v>
      </c>
      <c r="BB33" s="26" t="str">
        <f t="shared" si="17"/>
        <v>4</v>
      </c>
      <c r="BC33" s="26" t="str">
        <f t="shared" si="18"/>
        <v>3.2</v>
      </c>
      <c r="BD33" s="26" t="str">
        <f t="shared" si="19"/>
        <v>3.2</v>
      </c>
      <c r="BE33" s="26" t="str">
        <f>IF(ISBLANK('DATA ENTRY'!S33),"",IF(AJ33="A+","4",IF(AJ33="A","3.6",IF(AJ33="B+","3.2",IF(AJ33="B","2.8",IF(AJ33="C+","2.4",IF(AJ33="C","2",IF(AJ33="D+","1.6",IF(AJ33="D","1.2",IF(AJ33="E","0.8",""))))))))))</f>
        <v>4</v>
      </c>
      <c r="BF33" s="26" t="str">
        <f>IF(ISBLANK('DATA ENTRY'!T33),"",IF(AK33="A+","4",IF(AK33="A","3.6",IF(AK33="B+","3.2",IF(AK33="B","2.8",IF(AK33="C+","2.4",IF(AK33="C","2",IF(AK33="D+","1.6",IF(AK33="D","1.2",IF(AK33="E","0.8",""))))))))))</f>
        <v>3.6</v>
      </c>
      <c r="BG33" s="26" t="str">
        <f>IF(ISBLANK('DATA ENTRY'!U33),"",IF(AL33="A+","4",IF(AL33="A","3.6",IF(AL33="B+","3.2",IF(AL33="B","2.8",IF(AL33="C+","2.4",IF(AL33="C","2",IF(AL33="D+","1.6",IF(AL33="D","1.2",IF(AL33="E","0.8",""))))))))))</f>
        <v>2</v>
      </c>
      <c r="BH33" s="26" t="str">
        <f>IF(ISBLANK('DATA ENTRY'!V33),"",IF(AM33="A+","4",IF(AM33="A","3.6",IF(AM33="B+","3.2",IF(AM33="B","2.8",IF(AM33="C+","2.4",IF(AM33="C","2",IF(AM33="D+","1.6",IF(AM33="D","1.2",IF(AM33="E","0.8",""))))))))))</f>
        <v>3.6</v>
      </c>
      <c r="BI33" s="26" t="str">
        <f>IF(ISBLANK('DATA ENTRY'!W33),"",IF(AN33="A+","4",IF(AN33="A","3.6",IF(AN33="B+","3.2",IF(AN33="B","2.8",IF(AN33="C+","2.4",IF(AN33="C","2",IF(AN33="D+","1.6",IF(AN33="D","1.2",IF(AN33="E","0.8",""))))))))))</f>
        <v>2.4</v>
      </c>
      <c r="BJ33" s="26" t="str">
        <f>IF(ISBLANK('DATA ENTRY'!X33),"",IF(AO33="A+","4",IF(AO33="A","3.6",IF(AO33="B+","3.2",IF(AO33="B","2.8",IF(AO33="C+","2.4",IF(AO33="C","2",IF(AO33="D+","1.6",IF(AO33="D","1.2",IF(AO33="E","0.8",""))))))))))</f>
        <v/>
      </c>
      <c r="BK33" s="26" t="str">
        <f>IF(ISBLANK('DATA ENTRY'!Y33),"",IF(AP33="A+","4",IF(AP33="A","3.6",IF(AP33="B+","3.2",IF(AP33="B","2.8",IF(AP33="C+","2.4",IF(AP33="C","2",IF(AP33="D+","1.6",IF(AP33="D","1.2",IF(AP33="E","0.8",""))))))))))</f>
        <v/>
      </c>
      <c r="BL33" s="26" t="str">
        <f>IF(ISBLANK('DATA ENTRY'!Z33),"",IF(AQ33="A+","4",IF(AQ33="A","3.6",IF(AQ33="B+","3.2",IF(AQ33="B","2.8",IF(AQ33="C+","2.4",IF(AQ33="C","2",IF(AQ33="D+","1.6",IF(AQ33="D","1.2",IF(AQ33="E","0.8",""))))))))))</f>
        <v/>
      </c>
    </row>
    <row r="34" spans="1:64" x14ac:dyDescent="0.25">
      <c r="A34" s="26">
        <f>IF(ISBLANK('DATA ENTRY'!A34),"",'DATA ENTRY'!A34)</f>
        <v>14911539</v>
      </c>
      <c r="B34" s="26">
        <f>IF(ISBLANK('DATA ENTRY'!G34),"",'DATA ENTRY'!G34)</f>
        <v>0</v>
      </c>
      <c r="C34" s="26">
        <f>IF(ISBLANK('DATA ENTRY'!H34),"",'DATA ENTRY'!H34)</f>
        <v>0</v>
      </c>
      <c r="D34" s="26">
        <f t="shared" si="1"/>
        <v>0</v>
      </c>
      <c r="E34" s="26">
        <f>IF(ISBLANK('DATA ENTRY'!J34),"",'DATA ENTRY'!J34)</f>
        <v>0</v>
      </c>
      <c r="F34" s="26">
        <f>IF(ISBLANK('DATA ENTRY'!K34),"",'DATA ENTRY'!K34)</f>
        <v>0</v>
      </c>
      <c r="G34" s="26">
        <f t="shared" si="2"/>
        <v>0</v>
      </c>
      <c r="H34" s="26">
        <f>IF(ISBLANK('DATA ENTRY'!M34),"",'DATA ENTRY'!M34)</f>
        <v>0</v>
      </c>
      <c r="I34" s="26">
        <f>IF(ISBLANK('DATA ENTRY'!M34),"",'DATA ENTRY'!N34)</f>
        <v>0</v>
      </c>
      <c r="J34" s="26">
        <f t="shared" si="20"/>
        <v>0</v>
      </c>
      <c r="K34" s="26">
        <f>IF(ISBLANK('DATA ENTRY'!P34),"",'DATA ENTRY'!P34)</f>
        <v>0</v>
      </c>
      <c r="L34" s="26">
        <f>IF(ISBLANK('DATA ENTRY'!Q34),"",'DATA ENTRY'!Q34)</f>
        <v>0</v>
      </c>
      <c r="M34" s="26">
        <f t="shared" si="3"/>
        <v>0</v>
      </c>
      <c r="N34" s="26">
        <f>IF(ISBLANK('DATA ENTRY'!S34),"",'DATA ENTRY'!S34)</f>
        <v>0</v>
      </c>
      <c r="O34" s="26">
        <f>IF(ISBLANK('DATA ENTRY'!T34),"",'DATA ENTRY'!T34)</f>
        <v>0</v>
      </c>
      <c r="P34" s="26">
        <f t="shared" si="4"/>
        <v>0</v>
      </c>
      <c r="Q34" s="26">
        <f>IF(ISBLANK('DATA ENTRY'!V34),"",'DATA ENTRY'!V34)</f>
        <v>0</v>
      </c>
      <c r="R34" s="26">
        <f>IF(ISBLANK('DATA ENTRY'!W34),"",'DATA ENTRY'!W34)</f>
        <v>0</v>
      </c>
      <c r="S34" s="26">
        <f t="shared" si="5"/>
        <v>0</v>
      </c>
      <c r="T34" s="26" t="str">
        <f>IF(ISBLANK('DATA ENTRY'!Y34),"",'DATA ENTRY'!Y34)</f>
        <v/>
      </c>
      <c r="U34" s="26" t="str">
        <f>IF(ISBLANK('DATA ENTRY'!Z34),"",'DATA ENTRY'!Z34)</f>
        <v/>
      </c>
      <c r="V34" s="26" t="str">
        <f t="shared" si="6"/>
        <v/>
      </c>
      <c r="W34" s="26" t="str">
        <f>IF(ISBLANK('DATA ENTRY'!$F34),"",IF(LEDGER!B34="AB","AB",IF(LEDGER!B34&gt;=0.9*'MARK LOOKUP'!B34,"A+",IF(LEDGER!B34&gt;=0.8*'MARK LOOKUP'!B34,"A",IF(LEDGER!B34&gt;=0.7*'MARK LOOKUP'!B34,"B+",IF(LEDGER!B34&gt;=0.6*'MARK LOOKUP'!B34,"B",IF(LEDGER!B34&gt;=0.5*'MARK LOOKUP'!B34,"C+",IF(LEDGER!B34&gt;=0.4*'MARK LOOKUP'!B34,"C+",IF(LEDGER!B34&gt;=0.35*'MARK LOOKUP'!B34,"D","NG")))))))))</f>
        <v>NG</v>
      </c>
      <c r="X34" s="26" t="str">
        <f>IF(ISBLANK('DATA ENTRY'!$G34),"",IF(LEDGER!C34="AB","AB",IF(LEDGER!C34&gt;=0.9*'MARK LOOKUP'!C34,"A+",IF(LEDGER!C34&gt;=0.8*'MARK LOOKUP'!C34,"A",IF(LEDGER!C34&gt;=0.7*'MARK LOOKUP'!C34,"B+",IF(LEDGER!C34&gt;=0.6*'MARK LOOKUP'!C34,"B",IF(LEDGER!C34&gt;=0.5*'MARK LOOKUP'!C34,"C+",IF(LEDGER!C34&gt;=0.4*'MARK LOOKUP'!C34,"C+",IF(LEDGER!C34&gt;=0.35*'MARK LOOKUP'!C34,"D","N.G.")))))))))</f>
        <v>N.G.</v>
      </c>
      <c r="Y34" s="26" t="str">
        <f>IF(ISNUMBER(D34),IF(D34&gt;=0.9*'MARK LOOKUP'!D34,"A+",IF(D34&gt;=0.8*'MARK LOOKUP'!D34,"A",IF(D34&gt;=0.7*'MARK LOOKUP'!D34,"B+",IF(D34&gt;=0.6*'MARK LOOKUP'!D34,"B",IF(D34&gt;=0.5*'MARK LOOKUP'!D34,"C+",IF(D34&gt;=0.4*'MARK LOOKUP'!D34,"C",IF(D34&gt;=0.35*'MARK LOOKUP'!D34,"D","N.G."))))))))</f>
        <v>N.G.</v>
      </c>
      <c r="Z34" s="26" t="str">
        <f>IF(ISBLANK('DATA ENTRY'!J34),"",IF(LEDGER!E34="AB","AB",IF(LEDGER!E34&gt;=0.9*'MARK LOOKUP'!E34,"A+",IF(LEDGER!E34&gt;=0.8*'MARK LOOKUP'!E34,"A",IF(LEDGER!E34&gt;=0.7*'MARK LOOKUP'!E34,"B+",IF(LEDGER!E34&gt;=0.6*'MARK LOOKUP'!E34,"B",IF(LEDGER!E34&gt;=0.5*'MARK LOOKUP'!E34,"C+",IF(LEDGER!E34&gt;=0.4*'MARK LOOKUP'!E34,"C",IF(LEDGER!E34&gt;=0.35*'MARK LOOKUP'!E34,"D","NG")))))))))</f>
        <v>NG</v>
      </c>
      <c r="AA34" s="26" t="str">
        <f>IF(ISBLANK('DATA ENTRY'!K34),"",IF(LEDGER!F34="AB","AB",IF(LEDGER!F34&gt;=0.9*'MARK LOOKUP'!F34,"A+",IF(LEDGER!F34&gt;=0.8*'MARK LOOKUP'!F34,"A",IF(LEDGER!F34&gt;=0.7*'MARK LOOKUP'!F34,"B+",IF(LEDGER!F34&gt;=0.6*'MARK LOOKUP'!F34,"B",IF(LEDGER!F34&gt;=0.5*'MARK LOOKUP'!F34,"C+",IF(LEDGER!F34&gt;=0.4*'MARK LOOKUP'!F34,"C",IF(LEDGER!F34&gt;=0.35*'MARK LOOKUP'!F34,"D","NG")))))))))</f>
        <v>NG</v>
      </c>
      <c r="AB34" s="26" t="str">
        <f>IF(ISNUMBER(G34),IF(D34&gt;=0.9*'MARK LOOKUP'!G34,"A+",IF(G34&gt;=0.8*'MARK LOOKUP'!G34,"A",IF(G34&gt;=0.7*'MARK LOOKUP'!G34,"B+",IF(G34&gt;=0.6*'MARK LOOKUP'!G34,"B",IF(G34&gt;=0.5*'MARK LOOKUP'!G34,"C+",IF(G34&gt;=0.4*'MARK LOOKUP'!G34,"C",IF(G34&gt;=0.35*'MARK LOOKUP'!G34,"D","NG"))))))))</f>
        <v>NG</v>
      </c>
      <c r="AC34" s="26" t="str">
        <f>IF(ISBLANK('DATA ENTRY'!M34),"",IF(LEDGER!H34="AB","AB",IF(LEDGER!H34&gt;=0.9*'MARK LOOKUP'!H34,"A+",IF(LEDGER!H34&gt;=0.8*'MARK LOOKUP'!H34,"A",IF(LEDGER!H34&gt;=0.7*'MARK LOOKUP'!H34,"B+",IF(LEDGER!H34&gt;=0.6*'MARK LOOKUP'!H34,"B",IF(LEDGER!H34&gt;=0.5*'MARK LOOKUP'!H34,"C+",IF(LEDGER!H34&gt;=0.4*'MARK LOOKUP'!H34,"C",IF(LEDGER!H34&gt;=0.35*'MARK LOOKUP'!H34,"D","NG")))))))))</f>
        <v>NG</v>
      </c>
      <c r="AD34" s="26" t="str">
        <f>IF(ISBLANK('DATA ENTRY'!N34),"",IF(LEDGER!I34="AB","AB",IF(LEDGER!I34&gt;=0.9*'MARK LOOKUP'!I34,"A+",IF(LEDGER!I34&gt;=0.8*'MARK LOOKUP'!I34,"A",IF(LEDGER!I34&gt;=0.7*'MARK LOOKUP'!I34,"B+",IF(LEDGER!I34&gt;=0.6*'MARK LOOKUP'!I34,"B",IF(LEDGER!I34&gt;=0.5*'MARK LOOKUP'!I34,"C+",IF(LEDGER!I34&gt;=0.4*'MARK LOOKUP'!I34,"C",IF(LEDGER!I34&gt;=0.35*'MARK LOOKUP'!I34,"D","NG")))))))))</f>
        <v/>
      </c>
      <c r="AE34" s="26" t="str">
        <f>IF(ISNUMBER(J34),IF(J34&gt;=0.9*'MARK LOOKUP'!J34,"A+",IF(J34&gt;=0.8*'MARK LOOKUP'!J34,"A",IF(J34&gt;=0.7*'MARK LOOKUP'!J34,"B+",IF(J34&gt;=0.6*'MARK LOOKUP'!J34,"B",IF(J34&gt;=0.5*'MARK LOOKUP'!J34,"C+",IF(J34&gt;=0.4*'MARK LOOKUP'!J34,"C",IF(J34&gt;=0.35*'MARK LOOKUP'!J34,"D","NG"))))))),"")</f>
        <v>NG</v>
      </c>
      <c r="AF34" s="26" t="e">
        <f>IF(ISBLANK('DATA ENTRY'!P34),"",IF(LEDGER!K34="Ab","AB",IF(LEDGER!K34&gt;=0.9*'MARK LOOKUP'!K34,"A+",IF(LEDGER!K34&gt;=0.8*'MARK LOOKUP'!K34,"A",IF(LEDGER!K34&gt;=0.7*'MARK LOOKUP'!K34,"B+",IF(LEDGER!K34&gt;=0.6*'MARK LOOKUP'!K34,"B",IF(LEDGER!K34&gt;=0.5*'MARK LOOKUP'!K34,"C+",IF(LEDGER!K34&gt;=0.4*'MARK LOOKUP'!K34,"C",IF(LEDGER!K34&gt;=0.35*'MARK LOOKUP'!K34,"D","NG")))))))))</f>
        <v>#N/A</v>
      </c>
      <c r="AG34" s="26" t="e">
        <f>IF(ISBLANK('DATA ENTRY'!Q34),"",IF(LEDGER!L34="Ab","AB",IF(LEDGER!L34&gt;=0.9*'MARK LOOKUP'!L34,"A+",IF(LEDGER!L34&gt;=0.8*'MARK LOOKUP'!L34,"A",IF(LEDGER!L34&gt;=0.7*'MARK LOOKUP'!L34,"B+",IF(LEDGER!L34&gt;=0.6*'MARK LOOKUP'!L34,"B",IF(LEDGER!L34&gt;=0.5*'MARK LOOKUP'!L34,"C+",IF(LEDGER!L34&gt;=0.4*'MARK LOOKUP'!L34,"C",IF(LEDGER!L34&gt;=0.35*'MARK LOOKUP'!L34,"D","NG")))))))))</f>
        <v>#N/A</v>
      </c>
      <c r="AH34" s="26" t="e">
        <f>IF(ISNUMBER(M34),IF(M34&gt;=0.9*'MARK LOOKUP'!M34,"A+",IF(M34&gt;=0.8*'MARK LOOKUP'!M34,"A",IF(M34&gt;=0.7*'MARK LOOKUP'!M34,"B+",IF(M34&gt;=0.6*'MARK LOOKUP'!M34,"B",IF(M34&gt;=0.5*'MARK LOOKUP'!M34,"C+",IF(M34&gt;=0.4*'MARK LOOKUP'!M34,"C",IF(M34&gt;=0.35*'MARK LOOKUP'!M34,"D","NG"))))))),"")</f>
        <v>#N/A</v>
      </c>
      <c r="AI34" s="26" t="e">
        <f>IF(ISBLANK('DATA ENTRY'!S34),"",IF(N34="Ab","AB",IF(N34&gt;=0.9*'MARK LOOKUP'!N34,"A+",IF(N34&gt;=0.8*'MARK LOOKUP'!N34,"A",IF(N34&gt;=0.7*'MARK LOOKUP'!N34,"B+",IF(N34&gt;=0.6*'MARK LOOKUP'!N34,"B",IF(N34&gt;=0.5*'MARK LOOKUP'!N34,"C+",IF(N34&gt;=0.4*'MARK LOOKUP'!N34,"C",IF(N34&gt;=0.35*'MARK LOOKUP'!N34,"D","NG")))))))))</f>
        <v>#N/A</v>
      </c>
      <c r="AJ34" s="26" t="e">
        <f>IF(ISBLANK('DATA ENTRY'!T34),"",IF(O34="Ab","AB",IF(O34&gt;=0.9*'MARK LOOKUP'!O34,"A+",IF(O34&gt;=0.8*'MARK LOOKUP'!O34,"A",IF(O34&gt;=0.7*'MARK LOOKUP'!O34,"B+",IF(O34&gt;=0.6*'MARK LOOKUP'!O34,"B",IF(O34&gt;=0.5*'MARK LOOKUP'!O34,"C+",IF(O34&gt;=0.4*'MARK LOOKUP'!O34,"C",IF(O34&gt;=0.35*'MARK LOOKUP'!O34,"D","NG")))))))))</f>
        <v>#N/A</v>
      </c>
      <c r="AK34" s="26" t="e">
        <f>IF(ISNUMBER(P34),IF(P34&gt;=0.9*'MARK LOOKUP'!P34,"A+",IF(P34&gt;=0.8*'MARK LOOKUP'!P34,"A",IF(P34&gt;=0.7*'MARK LOOKUP'!P34,"B+",IF(P34&gt;=0.6*'MARK LOOKUP'!P34,"B",IF(P34&gt;=0.5*'MARK LOOKUP'!P34,"C+",IF(P34&gt;=0.4*'MARK LOOKUP'!P34,"C",IF(P34&gt;=0.35*'MARK LOOKUP'!P34,"D","NG"))))))),"")</f>
        <v>#N/A</v>
      </c>
      <c r="AL34" s="26" t="e">
        <f>IF(ISBLANK('DATA ENTRY'!V34),"",IF(Q34="Ab","AB",IF(Q34&gt;=0.9*'MARK LOOKUP'!Q34,"A+",IF(Q34&gt;=0.8*'MARK LOOKUP'!Q34,"A",IF(Q34&gt;=0.7*'MARK LOOKUP'!Q34,"B+",IF(Q34&gt;=0.6*'MARK LOOKUP'!Q34,"B",IF(Q34&gt;=0.5*'MARK LOOKUP'!Q34,"C+",IF(Q34&gt;=0.4*'MARK LOOKUP'!Q34,"C",IF(Q34&gt;=0.35*'MARK LOOKUP'!Q34,"D","NG")))))))))</f>
        <v>#N/A</v>
      </c>
      <c r="AM34" s="26" t="e">
        <f>IF(ISBLANK('DATA ENTRY'!W34),"",IF(R34="Ab","AB",IF(R34&gt;=0.9*'MARK LOOKUP'!R34,"A+",IF(R34&gt;=0.8*'MARK LOOKUP'!R34,"A",IF(R34&gt;=0.7*'MARK LOOKUP'!R34,"B+",IF(R34&gt;=0.6*'MARK LOOKUP'!R34,"B",IF(R34&gt;=0.5*'MARK LOOKUP'!R34,"C+",IF(R34&gt;=0.4*'MARK LOOKUP'!R34,"C",IF(R34&gt;=0.35*'MARK LOOKUP'!R34,"D","NG")))))))))</f>
        <v>#N/A</v>
      </c>
      <c r="AN34" s="26" t="e">
        <f>IF(ISNUMBER(S34),IF(S34&gt;=0.9*'MARK LOOKUP'!S34,"A+",IF(S34&gt;=0.8*'MARK LOOKUP'!S34,"A",IF(S34&gt;=0.7*'MARK LOOKUP'!S34,"B+",IF(S34&gt;=0.6*'MARK LOOKUP'!S34,"B",IF(S34&gt;=0.5*'MARK LOOKUP'!S34,"C+",IF(S34&gt;=0.4*'MARK LOOKUP'!S34,"C",IF(S34&gt;=0.35*'MARK LOOKUP'!S34,"D","NG"))))))),"")</f>
        <v>#N/A</v>
      </c>
      <c r="AO34" s="26" t="str">
        <f>IF(ISBLANK('DATA ENTRY'!Y34),"",IF(T34="AB","AB",IF(T34&gt;=0.9*'MARK LOOKUP'!T34,"A+",IF(T34&gt;=0.8*'MARK LOOKUP'!T34,"A",IF(T34&gt;=0.7*'MARK LOOKUP'!T34,"B+",IF(T34&gt;=0.6*'MARK LOOKUP'!T34,"B",IF(T34&gt;=0.5*'MARK LOOKUP'!T34,"C+",IF(T34&gt;=0.4*'MARK LOOKUP'!T34,"C",IF(T34&gt;=0.35*'MARK LOOKUP'!T34,"D","NG")))))))))</f>
        <v/>
      </c>
      <c r="AP34" s="26" t="str">
        <f>IF(ISBLANK('DATA ENTRY'!Z34),"",IF(U34="AB","AB",IF(U34&gt;=0.9*'MARK LOOKUP'!U34,"A+",IF(U34&gt;=0.8*'MARK LOOKUP'!U34,"A",IF(U34&gt;=0.7*'MARK LOOKUP'!U34,"B+",IF(U34&gt;=0.6*'MARK LOOKUP'!U34,"B",IF(U34&gt;=0.5*'MARK LOOKUP'!U34,"C+",IF(U34&gt;=0.4*'MARK LOOKUP'!U34,"C",IF(U34&gt;=0.35*'MARK LOOKUP'!U34,"D","NG")))))))))</f>
        <v/>
      </c>
      <c r="AQ34" s="26" t="str">
        <f>IF(ISNUMBER(V34),IF(V34&gt;=0.9*'MARK LOOKUP'!V34,"A+",IF(V34&gt;=0.8*'MARK LOOKUP'!V34,"A",IF(V34&gt;=0.7*'MARK LOOKUP'!V34,"B+",IF(V34&gt;=0.6*'MARK LOOKUP'!S34,"B",IF(V34&gt;=0.5*'MARK LOOKUP'!V34,"C+",IF(V34&gt;=0.4*'MARK LOOKUP'!V34,"C",IF(V34&gt;=0.35*'MARK LOOKUP'!V34,"D","NG"))))))),"")</f>
        <v/>
      </c>
      <c r="AR34" s="26" t="str">
        <f t="shared" si="7"/>
        <v/>
      </c>
      <c r="AS34" s="26" t="str">
        <f t="shared" si="8"/>
        <v/>
      </c>
      <c r="AT34" s="26" t="str">
        <f t="shared" si="9"/>
        <v/>
      </c>
      <c r="AU34" s="26" t="str">
        <f t="shared" si="10"/>
        <v/>
      </c>
      <c r="AV34" s="26" t="str">
        <f t="shared" si="11"/>
        <v/>
      </c>
      <c r="AW34" s="26" t="str">
        <f t="shared" si="12"/>
        <v/>
      </c>
      <c r="AX34" s="26" t="str">
        <f t="shared" si="13"/>
        <v/>
      </c>
      <c r="AY34" s="26" t="str">
        <f t="shared" si="14"/>
        <v/>
      </c>
      <c r="AZ34" s="26" t="str">
        <f t="shared" si="15"/>
        <v/>
      </c>
      <c r="BA34" s="26" t="e">
        <f t="shared" si="16"/>
        <v>#N/A</v>
      </c>
      <c r="BB34" s="26" t="e">
        <f t="shared" si="17"/>
        <v>#N/A</v>
      </c>
      <c r="BC34" s="26" t="e">
        <f t="shared" si="18"/>
        <v>#N/A</v>
      </c>
      <c r="BD34" s="26" t="e">
        <f t="shared" si="19"/>
        <v>#N/A</v>
      </c>
      <c r="BE34" s="26" t="e">
        <f>IF(ISBLANK('DATA ENTRY'!S34),"",IF(AJ34="A+","4",IF(AJ34="A","3.6",IF(AJ34="B+","3.2",IF(AJ34="B","2.8",IF(AJ34="C+","2.4",IF(AJ34="C","2",IF(AJ34="D+","1.6",IF(AJ34="D","1.2",IF(AJ34="E","0.8",""))))))))))</f>
        <v>#N/A</v>
      </c>
      <c r="BF34" s="26" t="e">
        <f>IF(ISBLANK('DATA ENTRY'!T34),"",IF(AK34="A+","4",IF(AK34="A","3.6",IF(AK34="B+","3.2",IF(AK34="B","2.8",IF(AK34="C+","2.4",IF(AK34="C","2",IF(AK34="D+","1.6",IF(AK34="D","1.2",IF(AK34="E","0.8",""))))))))))</f>
        <v>#N/A</v>
      </c>
      <c r="BG34" s="26" t="str">
        <f>IF(ISBLANK('DATA ENTRY'!U34),"",IF(AL34="A+","4",IF(AL34="A","3.6",IF(AL34="B+","3.2",IF(AL34="B","2.8",IF(AL34="C+","2.4",IF(AL34="C","2",IF(AL34="D+","1.6",IF(AL34="D","1.2",IF(AL34="E","0.8",""))))))))))</f>
        <v/>
      </c>
      <c r="BH34" s="26" t="e">
        <f>IF(ISBLANK('DATA ENTRY'!V34),"",IF(AM34="A+","4",IF(AM34="A","3.6",IF(AM34="B+","3.2",IF(AM34="B","2.8",IF(AM34="C+","2.4",IF(AM34="C","2",IF(AM34="D+","1.6",IF(AM34="D","1.2",IF(AM34="E","0.8",""))))))))))</f>
        <v>#N/A</v>
      </c>
      <c r="BI34" s="26" t="e">
        <f>IF(ISBLANK('DATA ENTRY'!W34),"",IF(AN34="A+","4",IF(AN34="A","3.6",IF(AN34="B+","3.2",IF(AN34="B","2.8",IF(AN34="C+","2.4",IF(AN34="C","2",IF(AN34="D+","1.6",IF(AN34="D","1.2",IF(AN34="E","0.8",""))))))))))</f>
        <v>#N/A</v>
      </c>
      <c r="BJ34" s="26" t="str">
        <f>IF(ISBLANK('DATA ENTRY'!X34),"",IF(AO34="A+","4",IF(AO34="A","3.6",IF(AO34="B+","3.2",IF(AO34="B","2.8",IF(AO34="C+","2.4",IF(AO34="C","2",IF(AO34="D+","1.6",IF(AO34="D","1.2",IF(AO34="E","0.8",""))))))))))</f>
        <v/>
      </c>
      <c r="BK34" s="26" t="str">
        <f>IF(ISBLANK('DATA ENTRY'!Y34),"",IF(AP34="A+","4",IF(AP34="A","3.6",IF(AP34="B+","3.2",IF(AP34="B","2.8",IF(AP34="C+","2.4",IF(AP34="C","2",IF(AP34="D+","1.6",IF(AP34="D","1.2",IF(AP34="E","0.8",""))))))))))</f>
        <v/>
      </c>
      <c r="BL34" s="26" t="str">
        <f>IF(ISBLANK('DATA ENTRY'!Z34),"",IF(AQ34="A+","4",IF(AQ34="A","3.6",IF(AQ34="B+","3.2",IF(AQ34="B","2.8",IF(AQ34="C+","2.4",IF(AQ34="C","2",IF(AQ34="D+","1.6",IF(AQ34="D","1.2",IF(AQ34="E","0.8",""))))))))))</f>
        <v/>
      </c>
    </row>
    <row r="35" spans="1:64" x14ac:dyDescent="0.25">
      <c r="A35" s="26">
        <f>IF(ISBLANK('DATA ENTRY'!A35),"",'DATA ENTRY'!A35)</f>
        <v>14911540</v>
      </c>
      <c r="B35" s="26">
        <f>IF(ISBLANK('DATA ENTRY'!G35),"",'DATA ENTRY'!G35)</f>
        <v>30</v>
      </c>
      <c r="C35" s="26">
        <f>IF(ISBLANK('DATA ENTRY'!H35),"",'DATA ENTRY'!H35)</f>
        <v>21</v>
      </c>
      <c r="D35" s="26">
        <f t="shared" si="1"/>
        <v>51</v>
      </c>
      <c r="E35" s="26">
        <f>IF(ISBLANK('DATA ENTRY'!J35),"",'DATA ENTRY'!J35)</f>
        <v>27</v>
      </c>
      <c r="F35" s="26">
        <f>IF(ISBLANK('DATA ENTRY'!K35),"",'DATA ENTRY'!K35)</f>
        <v>21</v>
      </c>
      <c r="G35" s="26">
        <f t="shared" si="2"/>
        <v>48</v>
      </c>
      <c r="H35" s="26">
        <f>IF(ISBLANK('DATA ENTRY'!M35),"",'DATA ENTRY'!M35)</f>
        <v>33</v>
      </c>
      <c r="I35" s="26">
        <f>IF(ISBLANK('DATA ENTRY'!M35),"",'DATA ENTRY'!N35)</f>
        <v>21</v>
      </c>
      <c r="J35" s="26">
        <f t="shared" si="20"/>
        <v>54</v>
      </c>
      <c r="K35" s="26">
        <f>IF(ISBLANK('DATA ENTRY'!P35),"",'DATA ENTRY'!P35)</f>
        <v>33</v>
      </c>
      <c r="L35" s="26">
        <f>IF(ISBLANK('DATA ENTRY'!Q35),"",'DATA ENTRY'!Q35)</f>
        <v>21</v>
      </c>
      <c r="M35" s="26">
        <f t="shared" si="3"/>
        <v>54</v>
      </c>
      <c r="N35" s="26">
        <f>IF(ISBLANK('DATA ENTRY'!S35),"",'DATA ENTRY'!S35)</f>
        <v>53</v>
      </c>
      <c r="O35" s="26">
        <f>IF(ISBLANK('DATA ENTRY'!T35),"",'DATA ENTRY'!T35)</f>
        <v>22</v>
      </c>
      <c r="P35" s="26">
        <f t="shared" si="4"/>
        <v>75</v>
      </c>
      <c r="Q35" s="26">
        <f>IF(ISBLANK('DATA ENTRY'!V35),"",'DATA ENTRY'!V35)</f>
        <v>0</v>
      </c>
      <c r="R35" s="26">
        <f>IF(ISBLANK('DATA ENTRY'!W35),"",'DATA ENTRY'!W35)</f>
        <v>0</v>
      </c>
      <c r="S35" s="26">
        <f t="shared" si="5"/>
        <v>0</v>
      </c>
      <c r="T35" s="26">
        <f>IF(ISBLANK('DATA ENTRY'!Y35),"",'DATA ENTRY'!Y35)</f>
        <v>50</v>
      </c>
      <c r="U35" s="26">
        <f>IF(ISBLANK('DATA ENTRY'!Z35),"",'DATA ENTRY'!Z35)</f>
        <v>22</v>
      </c>
      <c r="V35" s="26">
        <f t="shared" si="6"/>
        <v>72</v>
      </c>
      <c r="W35" s="26" t="str">
        <f>IF(ISBLANK('DATA ENTRY'!$F35),"",IF(LEDGER!B35="AB","AB",IF(LEDGER!B35&gt;=0.9*'MARK LOOKUP'!B35,"A+",IF(LEDGER!B35&gt;=0.8*'MARK LOOKUP'!B35,"A",IF(LEDGER!B35&gt;=0.7*'MARK LOOKUP'!B35,"B+",IF(LEDGER!B35&gt;=0.6*'MARK LOOKUP'!B35,"B",IF(LEDGER!B35&gt;=0.5*'MARK LOOKUP'!B35,"C+",IF(LEDGER!B35&gt;=0.4*'MARK LOOKUP'!B35,"C+",IF(LEDGER!B35&gt;=0.35*'MARK LOOKUP'!B35,"D","NG")))))))))</f>
        <v>C+</v>
      </c>
      <c r="X35" s="26" t="str">
        <f>IF(ISBLANK('DATA ENTRY'!$G35),"",IF(LEDGER!C35="AB","AB",IF(LEDGER!C35&gt;=0.9*'MARK LOOKUP'!C35,"A+",IF(LEDGER!C35&gt;=0.8*'MARK LOOKUP'!C35,"A",IF(LEDGER!C35&gt;=0.7*'MARK LOOKUP'!C35,"B+",IF(LEDGER!C35&gt;=0.6*'MARK LOOKUP'!C35,"B",IF(LEDGER!C35&gt;=0.5*'MARK LOOKUP'!C35,"C+",IF(LEDGER!C35&gt;=0.4*'MARK LOOKUP'!C35,"C+",IF(LEDGER!C35&gt;=0.35*'MARK LOOKUP'!C35,"D","N.G.")))))))))</f>
        <v>A</v>
      </c>
      <c r="Y35" s="26" t="str">
        <f>IF(ISNUMBER(D35),IF(D35&gt;=0.9*'MARK LOOKUP'!D35,"A+",IF(D35&gt;=0.8*'MARK LOOKUP'!D35,"A",IF(D35&gt;=0.7*'MARK LOOKUP'!D35,"B+",IF(D35&gt;=0.6*'MARK LOOKUP'!D35,"B",IF(D35&gt;=0.5*'MARK LOOKUP'!D35,"C+",IF(D35&gt;=0.4*'MARK LOOKUP'!D35,"C",IF(D35&gt;=0.35*'MARK LOOKUP'!D35,"D","N.G."))))))))</f>
        <v>C+</v>
      </c>
      <c r="Z35" s="26" t="str">
        <f>IF(ISBLANK('DATA ENTRY'!J35),"",IF(LEDGER!E35="AB","AB",IF(LEDGER!E35&gt;=0.9*'MARK LOOKUP'!E35,"A+",IF(LEDGER!E35&gt;=0.8*'MARK LOOKUP'!E35,"A",IF(LEDGER!E35&gt;=0.7*'MARK LOOKUP'!E35,"B+",IF(LEDGER!E35&gt;=0.6*'MARK LOOKUP'!E35,"B",IF(LEDGER!E35&gt;=0.5*'MARK LOOKUP'!E35,"C+",IF(LEDGER!E35&gt;=0.4*'MARK LOOKUP'!E35,"C",IF(LEDGER!E35&gt;=0.35*'MARK LOOKUP'!E35,"D","NG")))))))))</f>
        <v>D</v>
      </c>
      <c r="AA35" s="26" t="str">
        <f>IF(ISBLANK('DATA ENTRY'!K35),"",IF(LEDGER!F35="AB","AB",IF(LEDGER!F35&gt;=0.9*'MARK LOOKUP'!F35,"A+",IF(LEDGER!F35&gt;=0.8*'MARK LOOKUP'!F35,"A",IF(LEDGER!F35&gt;=0.7*'MARK LOOKUP'!F35,"B+",IF(LEDGER!F35&gt;=0.6*'MARK LOOKUP'!F35,"B",IF(LEDGER!F35&gt;=0.5*'MARK LOOKUP'!F35,"C+",IF(LEDGER!F35&gt;=0.4*'MARK LOOKUP'!F35,"C",IF(LEDGER!F35&gt;=0.35*'MARK LOOKUP'!F35,"D","NG")))))))))</f>
        <v>A</v>
      </c>
      <c r="AB35" s="26" t="str">
        <f>IF(ISNUMBER(G35),IF(D35&gt;=0.9*'MARK LOOKUP'!G35,"A+",IF(G35&gt;=0.8*'MARK LOOKUP'!G35,"A",IF(G35&gt;=0.7*'MARK LOOKUP'!G35,"B+",IF(G35&gt;=0.6*'MARK LOOKUP'!G35,"B",IF(G35&gt;=0.5*'MARK LOOKUP'!G35,"C+",IF(G35&gt;=0.4*'MARK LOOKUP'!G35,"C",IF(G35&gt;=0.35*'MARK LOOKUP'!G35,"D","NG"))))))))</f>
        <v>C</v>
      </c>
      <c r="AC35" s="26" t="str">
        <f>IF(ISBLANK('DATA ENTRY'!M35),"",IF(LEDGER!H35="AB","AB",IF(LEDGER!H35&gt;=0.9*'MARK LOOKUP'!H35,"A+",IF(LEDGER!H35&gt;=0.8*'MARK LOOKUP'!H35,"A",IF(LEDGER!H35&gt;=0.7*'MARK LOOKUP'!H35,"B+",IF(LEDGER!H35&gt;=0.6*'MARK LOOKUP'!H35,"B",IF(LEDGER!H35&gt;=0.5*'MARK LOOKUP'!H35,"C+",IF(LEDGER!H35&gt;=0.4*'MARK LOOKUP'!H35,"C",IF(LEDGER!H35&gt;=0.35*'MARK LOOKUP'!H35,"D","NG")))))))))</f>
        <v>C</v>
      </c>
      <c r="AD35" s="26" t="str">
        <f>IF(ISBLANK('DATA ENTRY'!N35),"",IF(LEDGER!I35="AB","AB",IF(LEDGER!I35&gt;=0.9*'MARK LOOKUP'!I35,"A+",IF(LEDGER!I35&gt;=0.8*'MARK LOOKUP'!I35,"A",IF(LEDGER!I35&gt;=0.7*'MARK LOOKUP'!I35,"B+",IF(LEDGER!I35&gt;=0.6*'MARK LOOKUP'!I35,"B",IF(LEDGER!I35&gt;=0.5*'MARK LOOKUP'!I35,"C+",IF(LEDGER!I35&gt;=0.4*'MARK LOOKUP'!I35,"C",IF(LEDGER!I35&gt;=0.35*'MARK LOOKUP'!I35,"D","NG")))))))))</f>
        <v>A</v>
      </c>
      <c r="AE35" s="26" t="str">
        <f>IF(ISNUMBER(J35),IF(J35&gt;=0.9*'MARK LOOKUP'!J35,"A+",IF(J35&gt;=0.8*'MARK LOOKUP'!J35,"A",IF(J35&gt;=0.7*'MARK LOOKUP'!J35,"B+",IF(J35&gt;=0.6*'MARK LOOKUP'!J35,"B",IF(J35&gt;=0.5*'MARK LOOKUP'!J35,"C+",IF(J35&gt;=0.4*'MARK LOOKUP'!J35,"C",IF(J35&gt;=0.35*'MARK LOOKUP'!J35,"D","NG"))))))),"")</f>
        <v>C+</v>
      </c>
      <c r="AF35" s="26" t="str">
        <f>IF(ISBLANK('DATA ENTRY'!P35),"",IF(LEDGER!K35="Ab","AB",IF(LEDGER!K35&gt;=0.9*'MARK LOOKUP'!K35,"A+",IF(LEDGER!K35&gt;=0.8*'MARK LOOKUP'!K35,"A",IF(LEDGER!K35&gt;=0.7*'MARK LOOKUP'!K35,"B+",IF(LEDGER!K35&gt;=0.6*'MARK LOOKUP'!K35,"B",IF(LEDGER!K35&gt;=0.5*'MARK LOOKUP'!K35,"C+",IF(LEDGER!K35&gt;=0.4*'MARK LOOKUP'!K35,"C",IF(LEDGER!K35&gt;=0.35*'MARK LOOKUP'!K35,"D","NG")))))))))</f>
        <v>C</v>
      </c>
      <c r="AG35" s="26" t="str">
        <f>IF(ISBLANK('DATA ENTRY'!Q35),"",IF(LEDGER!L35="Ab","AB",IF(LEDGER!L35&gt;=0.9*'MARK LOOKUP'!L35,"A+",IF(LEDGER!L35&gt;=0.8*'MARK LOOKUP'!L35,"A",IF(LEDGER!L35&gt;=0.7*'MARK LOOKUP'!L35,"B+",IF(LEDGER!L35&gt;=0.6*'MARK LOOKUP'!L35,"B",IF(LEDGER!L35&gt;=0.5*'MARK LOOKUP'!L35,"C+",IF(LEDGER!L35&gt;=0.4*'MARK LOOKUP'!L35,"C",IF(LEDGER!L35&gt;=0.35*'MARK LOOKUP'!L35,"D","NG")))))))))</f>
        <v>A</v>
      </c>
      <c r="AH35" s="26" t="str">
        <f>IF(ISNUMBER(M35),IF(M35&gt;=0.9*'MARK LOOKUP'!M35,"A+",IF(M35&gt;=0.8*'MARK LOOKUP'!M35,"A",IF(M35&gt;=0.7*'MARK LOOKUP'!M35,"B+",IF(M35&gt;=0.6*'MARK LOOKUP'!M35,"B",IF(M35&gt;=0.5*'MARK LOOKUP'!M35,"C+",IF(M35&gt;=0.4*'MARK LOOKUP'!M35,"C",IF(M35&gt;=0.35*'MARK LOOKUP'!M35,"D","NG"))))))),"")</f>
        <v>C+</v>
      </c>
      <c r="AI35" s="26" t="str">
        <f>IF(ISBLANK('DATA ENTRY'!S35),"",IF(N35="Ab","AB",IF(N35&gt;=0.9*'MARK LOOKUP'!N35,"A+",IF(N35&gt;=0.8*'MARK LOOKUP'!N35,"A",IF(N35&gt;=0.7*'MARK LOOKUP'!N35,"B+",IF(N35&gt;=0.6*'MARK LOOKUP'!N35,"B",IF(N35&gt;=0.5*'MARK LOOKUP'!N35,"C+",IF(N35&gt;=0.4*'MARK LOOKUP'!N35,"C",IF(N35&gt;=0.35*'MARK LOOKUP'!N35,"D","NG")))))))))</f>
        <v>B+</v>
      </c>
      <c r="AJ35" s="26" t="str">
        <f>IF(ISBLANK('DATA ENTRY'!T35),"",IF(O35="Ab","AB",IF(O35&gt;=0.9*'MARK LOOKUP'!O35,"A+",IF(O35&gt;=0.8*'MARK LOOKUP'!O35,"A",IF(O35&gt;=0.7*'MARK LOOKUP'!O35,"B+",IF(O35&gt;=0.6*'MARK LOOKUP'!O35,"B",IF(O35&gt;=0.5*'MARK LOOKUP'!O35,"C+",IF(O35&gt;=0.4*'MARK LOOKUP'!O35,"C",IF(O35&gt;=0.35*'MARK LOOKUP'!O35,"D","NG")))))))))</f>
        <v>A</v>
      </c>
      <c r="AK35" s="26" t="str">
        <f>IF(ISNUMBER(P35),IF(P35&gt;=0.9*'MARK LOOKUP'!P35,"A+",IF(P35&gt;=0.8*'MARK LOOKUP'!P35,"A",IF(P35&gt;=0.7*'MARK LOOKUP'!P35,"B+",IF(P35&gt;=0.6*'MARK LOOKUP'!P35,"B",IF(P35&gt;=0.5*'MARK LOOKUP'!P35,"C+",IF(P35&gt;=0.4*'MARK LOOKUP'!P35,"C",IF(P35&gt;=0.35*'MARK LOOKUP'!P35,"D","NG"))))))),"")</f>
        <v>B+</v>
      </c>
      <c r="AL35" s="26" t="e">
        <f>IF(ISBLANK('DATA ENTRY'!V35),"",IF(Q35="Ab","AB",IF(Q35&gt;=0.9*'MARK LOOKUP'!Q35,"A+",IF(Q35&gt;=0.8*'MARK LOOKUP'!Q35,"A",IF(Q35&gt;=0.7*'MARK LOOKUP'!Q35,"B+",IF(Q35&gt;=0.6*'MARK LOOKUP'!Q35,"B",IF(Q35&gt;=0.5*'MARK LOOKUP'!Q35,"C+",IF(Q35&gt;=0.4*'MARK LOOKUP'!Q35,"C",IF(Q35&gt;=0.35*'MARK LOOKUP'!Q35,"D","NG")))))))))</f>
        <v>#N/A</v>
      </c>
      <c r="AM35" s="26" t="e">
        <f>IF(ISBLANK('DATA ENTRY'!W35),"",IF(R35="Ab","AB",IF(R35&gt;=0.9*'MARK LOOKUP'!R35,"A+",IF(R35&gt;=0.8*'MARK LOOKUP'!R35,"A",IF(R35&gt;=0.7*'MARK LOOKUP'!R35,"B+",IF(R35&gt;=0.6*'MARK LOOKUP'!R35,"B",IF(R35&gt;=0.5*'MARK LOOKUP'!R35,"C+",IF(R35&gt;=0.4*'MARK LOOKUP'!R35,"C",IF(R35&gt;=0.35*'MARK LOOKUP'!R35,"D","NG")))))))))</f>
        <v>#N/A</v>
      </c>
      <c r="AN35" s="26" t="e">
        <f>IF(ISNUMBER(S35),IF(S35&gt;=0.9*'MARK LOOKUP'!S35,"A+",IF(S35&gt;=0.8*'MARK LOOKUP'!S35,"A",IF(S35&gt;=0.7*'MARK LOOKUP'!S35,"B+",IF(S35&gt;=0.6*'MARK LOOKUP'!S35,"B",IF(S35&gt;=0.5*'MARK LOOKUP'!S35,"C+",IF(S35&gt;=0.4*'MARK LOOKUP'!S35,"C",IF(S35&gt;=0.35*'MARK LOOKUP'!S35,"D","NG"))))))),"")</f>
        <v>#N/A</v>
      </c>
      <c r="AO35" s="26" t="str">
        <f>IF(ISBLANK('DATA ENTRY'!Y35),"",IF(T35="AB","AB",IF(T35&gt;=0.9*'MARK LOOKUP'!T35,"A+",IF(T35&gt;=0.8*'MARK LOOKUP'!T35,"A",IF(T35&gt;=0.7*'MARK LOOKUP'!T35,"B+",IF(T35&gt;=0.6*'MARK LOOKUP'!T35,"B",IF(T35&gt;=0.5*'MARK LOOKUP'!T35,"C+",IF(T35&gt;=0.4*'MARK LOOKUP'!T35,"C",IF(T35&gt;=0.35*'MARK LOOKUP'!T35,"D","NG")))))))))</f>
        <v>B</v>
      </c>
      <c r="AP35" s="26" t="str">
        <f>IF(ISBLANK('DATA ENTRY'!Z35),"",IF(U35="AB","AB",IF(U35&gt;=0.9*'MARK LOOKUP'!U35,"A+",IF(U35&gt;=0.8*'MARK LOOKUP'!U35,"A",IF(U35&gt;=0.7*'MARK LOOKUP'!U35,"B+",IF(U35&gt;=0.6*'MARK LOOKUP'!U35,"B",IF(U35&gt;=0.5*'MARK LOOKUP'!U35,"C+",IF(U35&gt;=0.4*'MARK LOOKUP'!U35,"C",IF(U35&gt;=0.35*'MARK LOOKUP'!U35,"D","NG")))))))))</f>
        <v>A</v>
      </c>
      <c r="AQ35" s="26" t="str">
        <f>IF(ISNUMBER(V35),IF(V35&gt;=0.9*'MARK LOOKUP'!V35,"A+",IF(V35&gt;=0.8*'MARK LOOKUP'!V35,"A",IF(V35&gt;=0.7*'MARK LOOKUP'!V35,"B+",IF(V35&gt;=0.6*'MARK LOOKUP'!S35,"B",IF(V35&gt;=0.5*'MARK LOOKUP'!V35,"C+",IF(V35&gt;=0.4*'MARK LOOKUP'!V35,"C",IF(V35&gt;=0.35*'MARK LOOKUP'!V35,"D","NG"))))))),"")</f>
        <v>B+</v>
      </c>
      <c r="AR35" s="26" t="str">
        <f t="shared" si="7"/>
        <v>2.4</v>
      </c>
      <c r="AS35" s="26" t="str">
        <f t="shared" si="8"/>
        <v>3.6</v>
      </c>
      <c r="AT35" s="26" t="str">
        <f t="shared" si="9"/>
        <v>2.4</v>
      </c>
      <c r="AU35" s="26" t="str">
        <f t="shared" si="10"/>
        <v>1.2</v>
      </c>
      <c r="AV35" s="26" t="str">
        <f t="shared" si="11"/>
        <v>3.6</v>
      </c>
      <c r="AW35" s="26" t="str">
        <f t="shared" si="12"/>
        <v>2</v>
      </c>
      <c r="AX35" s="26" t="str">
        <f t="shared" si="13"/>
        <v>2</v>
      </c>
      <c r="AY35" s="26" t="str">
        <f t="shared" si="14"/>
        <v>3.6</v>
      </c>
      <c r="AZ35" s="26" t="str">
        <f t="shared" si="15"/>
        <v>2.4</v>
      </c>
      <c r="BA35" s="26" t="str">
        <f t="shared" si="16"/>
        <v>2</v>
      </c>
      <c r="BB35" s="26" t="str">
        <f t="shared" si="17"/>
        <v>3.6</v>
      </c>
      <c r="BC35" s="26" t="str">
        <f t="shared" si="18"/>
        <v>2.4</v>
      </c>
      <c r="BD35" s="26" t="str">
        <f t="shared" si="19"/>
        <v>3.2</v>
      </c>
      <c r="BE35" s="26" t="str">
        <f>IF(ISBLANK('DATA ENTRY'!S35),"",IF(AJ35="A+","4",IF(AJ35="A","3.6",IF(AJ35="B+","3.2",IF(AJ35="B","2.8",IF(AJ35="C+","2.4",IF(AJ35="C","2",IF(AJ35="D+","1.6",IF(AJ35="D","1.2",IF(AJ35="E","0.8",""))))))))))</f>
        <v>3.6</v>
      </c>
      <c r="BF35" s="26" t="str">
        <f>IF(ISBLANK('DATA ENTRY'!T35),"",IF(AK35="A+","4",IF(AK35="A","3.6",IF(AK35="B+","3.2",IF(AK35="B","2.8",IF(AK35="C+","2.4",IF(AK35="C","2",IF(AK35="D+","1.6",IF(AK35="D","1.2",IF(AK35="E","0.8",""))))))))))</f>
        <v>3.2</v>
      </c>
      <c r="BG35" s="26" t="str">
        <f>IF(ISBLANK('DATA ENTRY'!U35),"",IF(AL35="A+","4",IF(AL35="A","3.6",IF(AL35="B+","3.2",IF(AL35="B","2.8",IF(AL35="C+","2.4",IF(AL35="C","2",IF(AL35="D+","1.6",IF(AL35="D","1.2",IF(AL35="E","0.8",""))))))))))</f>
        <v/>
      </c>
      <c r="BH35" s="26" t="e">
        <f>IF(ISBLANK('DATA ENTRY'!V35),"",IF(AM35="A+","4",IF(AM35="A","3.6",IF(AM35="B+","3.2",IF(AM35="B","2.8",IF(AM35="C+","2.4",IF(AM35="C","2",IF(AM35="D+","1.6",IF(AM35="D","1.2",IF(AM35="E","0.8",""))))))))))</f>
        <v>#N/A</v>
      </c>
      <c r="BI35" s="26" t="e">
        <f>IF(ISBLANK('DATA ENTRY'!W35),"",IF(AN35="A+","4",IF(AN35="A","3.6",IF(AN35="B+","3.2",IF(AN35="B","2.8",IF(AN35="C+","2.4",IF(AN35="C","2",IF(AN35="D+","1.6",IF(AN35="D","1.2",IF(AN35="E","0.8",""))))))))))</f>
        <v>#N/A</v>
      </c>
      <c r="BJ35" s="26" t="str">
        <f>IF(ISBLANK('DATA ENTRY'!X35),"",IF(AO35="A+","4",IF(AO35="A","3.6",IF(AO35="B+","3.2",IF(AO35="B","2.8",IF(AO35="C+","2.4",IF(AO35="C","2",IF(AO35="D+","1.6",IF(AO35="D","1.2",IF(AO35="E","0.8",""))))))))))</f>
        <v>2.8</v>
      </c>
      <c r="BK35" s="26" t="str">
        <f>IF(ISBLANK('DATA ENTRY'!Y35),"",IF(AP35="A+","4",IF(AP35="A","3.6",IF(AP35="B+","3.2",IF(AP35="B","2.8",IF(AP35="C+","2.4",IF(AP35="C","2",IF(AP35="D+","1.6",IF(AP35="D","1.2",IF(AP35="E","0.8",""))))))))))</f>
        <v>3.6</v>
      </c>
      <c r="BL35" s="26" t="str">
        <f>IF(ISBLANK('DATA ENTRY'!Z35),"",IF(AQ35="A+","4",IF(AQ35="A","3.6",IF(AQ35="B+","3.2",IF(AQ35="B","2.8",IF(AQ35="C+","2.4",IF(AQ35="C","2",IF(AQ35="D+","1.6",IF(AQ35="D","1.2",IF(AQ35="E","0.8",""))))))))))</f>
        <v>3.2</v>
      </c>
    </row>
    <row r="36" spans="1:64" x14ac:dyDescent="0.25">
      <c r="A36" s="26">
        <f>IF(ISBLANK('DATA ENTRY'!A36),"",'DATA ENTRY'!A36)</f>
        <v>14911541</v>
      </c>
      <c r="B36" s="26">
        <f>IF(ISBLANK('DATA ENTRY'!G36),"",'DATA ENTRY'!G36)</f>
        <v>42</v>
      </c>
      <c r="C36" s="26">
        <f>IF(ISBLANK('DATA ENTRY'!H36),"",'DATA ENTRY'!H36)</f>
        <v>22</v>
      </c>
      <c r="D36" s="26">
        <f t="shared" si="1"/>
        <v>64</v>
      </c>
      <c r="E36" s="26">
        <f>IF(ISBLANK('DATA ENTRY'!J36),"",'DATA ENTRY'!J36)</f>
        <v>37</v>
      </c>
      <c r="F36" s="26">
        <f>IF(ISBLANK('DATA ENTRY'!K36),"",'DATA ENTRY'!K36)</f>
        <v>22</v>
      </c>
      <c r="G36" s="26">
        <f t="shared" si="2"/>
        <v>59</v>
      </c>
      <c r="H36" s="26">
        <f>IF(ISBLANK('DATA ENTRY'!M36),"",'DATA ENTRY'!M36)</f>
        <v>40</v>
      </c>
      <c r="I36" s="26">
        <f>IF(ISBLANK('DATA ENTRY'!M36),"",'DATA ENTRY'!N36)</f>
        <v>22</v>
      </c>
      <c r="J36" s="26">
        <f t="shared" si="20"/>
        <v>62</v>
      </c>
      <c r="K36" s="26">
        <f>IF(ISBLANK('DATA ENTRY'!P36),"",'DATA ENTRY'!P36)</f>
        <v>38</v>
      </c>
      <c r="L36" s="26">
        <f>IF(ISBLANK('DATA ENTRY'!Q36),"",'DATA ENTRY'!Q36)</f>
        <v>22</v>
      </c>
      <c r="M36" s="26">
        <f t="shared" si="3"/>
        <v>60</v>
      </c>
      <c r="N36" s="26">
        <f>IF(ISBLANK('DATA ENTRY'!S36),"",'DATA ENTRY'!S36)</f>
        <v>41</v>
      </c>
      <c r="O36" s="26">
        <f>IF(ISBLANK('DATA ENTRY'!T36),"",'DATA ENTRY'!T36)</f>
        <v>22</v>
      </c>
      <c r="P36" s="26">
        <f t="shared" si="4"/>
        <v>63</v>
      </c>
      <c r="Q36" s="26">
        <f>IF(ISBLANK('DATA ENTRY'!V36),"",'DATA ENTRY'!V36)</f>
        <v>40</v>
      </c>
      <c r="R36" s="26">
        <f>IF(ISBLANK('DATA ENTRY'!W36),"",'DATA ENTRY'!W36)</f>
        <v>23</v>
      </c>
      <c r="S36" s="26">
        <f t="shared" si="5"/>
        <v>63</v>
      </c>
      <c r="T36" s="26" t="str">
        <f>IF(ISBLANK('DATA ENTRY'!Y36),"",'DATA ENTRY'!Y36)</f>
        <v/>
      </c>
      <c r="U36" s="26" t="str">
        <f>IF(ISBLANK('DATA ENTRY'!Z36),"",'DATA ENTRY'!Z36)</f>
        <v/>
      </c>
      <c r="V36" s="26" t="str">
        <f t="shared" si="6"/>
        <v/>
      </c>
      <c r="W36" s="26" t="str">
        <f>IF(ISBLANK('DATA ENTRY'!$F36),"",IF(LEDGER!B36="AB","AB",IF(LEDGER!B36&gt;=0.9*'MARK LOOKUP'!B36,"A+",IF(LEDGER!B36&gt;=0.8*'MARK LOOKUP'!B36,"A",IF(LEDGER!B36&gt;=0.7*'MARK LOOKUP'!B36,"B+",IF(LEDGER!B36&gt;=0.6*'MARK LOOKUP'!B36,"B",IF(LEDGER!B36&gt;=0.5*'MARK LOOKUP'!B36,"C+",IF(LEDGER!B36&gt;=0.4*'MARK LOOKUP'!B36,"C+",IF(LEDGER!B36&gt;=0.35*'MARK LOOKUP'!B36,"D","NG")))))))))</f>
        <v>C+</v>
      </c>
      <c r="X36" s="26" t="str">
        <f>IF(ISBLANK('DATA ENTRY'!$G36),"",IF(LEDGER!C36="AB","AB",IF(LEDGER!C36&gt;=0.9*'MARK LOOKUP'!C36,"A+",IF(LEDGER!C36&gt;=0.8*'MARK LOOKUP'!C36,"A",IF(LEDGER!C36&gt;=0.7*'MARK LOOKUP'!C36,"B+",IF(LEDGER!C36&gt;=0.6*'MARK LOOKUP'!C36,"B",IF(LEDGER!C36&gt;=0.5*'MARK LOOKUP'!C36,"C+",IF(LEDGER!C36&gt;=0.4*'MARK LOOKUP'!C36,"C+",IF(LEDGER!C36&gt;=0.35*'MARK LOOKUP'!C36,"D","N.G.")))))))))</f>
        <v>A</v>
      </c>
      <c r="Y36" s="26" t="str">
        <f>IF(ISNUMBER(D36),IF(D36&gt;=0.9*'MARK LOOKUP'!D36,"A+",IF(D36&gt;=0.8*'MARK LOOKUP'!D36,"A",IF(D36&gt;=0.7*'MARK LOOKUP'!D36,"B+",IF(D36&gt;=0.6*'MARK LOOKUP'!D36,"B",IF(D36&gt;=0.5*'MARK LOOKUP'!D36,"C+",IF(D36&gt;=0.4*'MARK LOOKUP'!D36,"C",IF(D36&gt;=0.35*'MARK LOOKUP'!D36,"D","N.G."))))))))</f>
        <v>B</v>
      </c>
      <c r="Z36" s="26" t="str">
        <f>IF(ISBLANK('DATA ENTRY'!J36),"",IF(LEDGER!E36="AB","AB",IF(LEDGER!E36&gt;=0.9*'MARK LOOKUP'!E36,"A+",IF(LEDGER!E36&gt;=0.8*'MARK LOOKUP'!E36,"A",IF(LEDGER!E36&gt;=0.7*'MARK LOOKUP'!E36,"B+",IF(LEDGER!E36&gt;=0.6*'MARK LOOKUP'!E36,"B",IF(LEDGER!E36&gt;=0.5*'MARK LOOKUP'!E36,"C+",IF(LEDGER!E36&gt;=0.4*'MARK LOOKUP'!E36,"C",IF(LEDGER!E36&gt;=0.35*'MARK LOOKUP'!E36,"D","NG")))))))))</f>
        <v>C</v>
      </c>
      <c r="AA36" s="26" t="str">
        <f>IF(ISBLANK('DATA ENTRY'!K36),"",IF(LEDGER!F36="AB","AB",IF(LEDGER!F36&gt;=0.9*'MARK LOOKUP'!F36,"A+",IF(LEDGER!F36&gt;=0.8*'MARK LOOKUP'!F36,"A",IF(LEDGER!F36&gt;=0.7*'MARK LOOKUP'!F36,"B+",IF(LEDGER!F36&gt;=0.6*'MARK LOOKUP'!F36,"B",IF(LEDGER!F36&gt;=0.5*'MARK LOOKUP'!F36,"C+",IF(LEDGER!F36&gt;=0.4*'MARK LOOKUP'!F36,"C",IF(LEDGER!F36&gt;=0.35*'MARK LOOKUP'!F36,"D","NG")))))))))</f>
        <v>A</v>
      </c>
      <c r="AB36" s="26" t="str">
        <f>IF(ISNUMBER(G36),IF(D36&gt;=0.9*'MARK LOOKUP'!G36,"A+",IF(G36&gt;=0.8*'MARK LOOKUP'!G36,"A",IF(G36&gt;=0.7*'MARK LOOKUP'!G36,"B+",IF(G36&gt;=0.6*'MARK LOOKUP'!G36,"B",IF(G36&gt;=0.5*'MARK LOOKUP'!G36,"C+",IF(G36&gt;=0.4*'MARK LOOKUP'!G36,"C",IF(G36&gt;=0.35*'MARK LOOKUP'!G36,"D","NG"))))))))</f>
        <v>C+</v>
      </c>
      <c r="AC36" s="26" t="str">
        <f>IF(ISBLANK('DATA ENTRY'!M36),"",IF(LEDGER!H36="AB","AB",IF(LEDGER!H36&gt;=0.9*'MARK LOOKUP'!H36,"A+",IF(LEDGER!H36&gt;=0.8*'MARK LOOKUP'!H36,"A",IF(LEDGER!H36&gt;=0.7*'MARK LOOKUP'!H36,"B+",IF(LEDGER!H36&gt;=0.6*'MARK LOOKUP'!H36,"B",IF(LEDGER!H36&gt;=0.5*'MARK LOOKUP'!H36,"C+",IF(LEDGER!H36&gt;=0.4*'MARK LOOKUP'!H36,"C",IF(LEDGER!H36&gt;=0.35*'MARK LOOKUP'!H36,"D","NG")))))))))</f>
        <v>C+</v>
      </c>
      <c r="AD36" s="26" t="str">
        <f>IF(ISBLANK('DATA ENTRY'!N36),"",IF(LEDGER!I36="AB","AB",IF(LEDGER!I36&gt;=0.9*'MARK LOOKUP'!I36,"A+",IF(LEDGER!I36&gt;=0.8*'MARK LOOKUP'!I36,"A",IF(LEDGER!I36&gt;=0.7*'MARK LOOKUP'!I36,"B+",IF(LEDGER!I36&gt;=0.6*'MARK LOOKUP'!I36,"B",IF(LEDGER!I36&gt;=0.5*'MARK LOOKUP'!I36,"C+",IF(LEDGER!I36&gt;=0.4*'MARK LOOKUP'!I36,"C",IF(LEDGER!I36&gt;=0.35*'MARK LOOKUP'!I36,"D","NG")))))))))</f>
        <v>A</v>
      </c>
      <c r="AE36" s="26" t="str">
        <f>IF(ISNUMBER(J36),IF(J36&gt;=0.9*'MARK LOOKUP'!J36,"A+",IF(J36&gt;=0.8*'MARK LOOKUP'!J36,"A",IF(J36&gt;=0.7*'MARK LOOKUP'!J36,"B+",IF(J36&gt;=0.6*'MARK LOOKUP'!J36,"B",IF(J36&gt;=0.5*'MARK LOOKUP'!J36,"C+",IF(J36&gt;=0.4*'MARK LOOKUP'!J36,"C",IF(J36&gt;=0.35*'MARK LOOKUP'!J36,"D","NG"))))))),"")</f>
        <v>B</v>
      </c>
      <c r="AF36" s="26" t="str">
        <f>IF(ISBLANK('DATA ENTRY'!P36),"",IF(LEDGER!K36="Ab","AB",IF(LEDGER!K36&gt;=0.9*'MARK LOOKUP'!K36,"A+",IF(LEDGER!K36&gt;=0.8*'MARK LOOKUP'!K36,"A",IF(LEDGER!K36&gt;=0.7*'MARK LOOKUP'!K36,"B+",IF(LEDGER!K36&gt;=0.6*'MARK LOOKUP'!K36,"B",IF(LEDGER!K36&gt;=0.5*'MARK LOOKUP'!K36,"C+",IF(LEDGER!K36&gt;=0.4*'MARK LOOKUP'!K36,"C",IF(LEDGER!K36&gt;=0.35*'MARK LOOKUP'!K36,"D","NG")))))))))</f>
        <v>C+</v>
      </c>
      <c r="AG36" s="26" t="str">
        <f>IF(ISBLANK('DATA ENTRY'!Q36),"",IF(LEDGER!L36="Ab","AB",IF(LEDGER!L36&gt;=0.9*'MARK LOOKUP'!L36,"A+",IF(LEDGER!L36&gt;=0.8*'MARK LOOKUP'!L36,"A",IF(LEDGER!L36&gt;=0.7*'MARK LOOKUP'!L36,"B+",IF(LEDGER!L36&gt;=0.6*'MARK LOOKUP'!L36,"B",IF(LEDGER!L36&gt;=0.5*'MARK LOOKUP'!L36,"C+",IF(LEDGER!L36&gt;=0.4*'MARK LOOKUP'!L36,"C",IF(LEDGER!L36&gt;=0.35*'MARK LOOKUP'!L36,"D","NG")))))))))</f>
        <v>A</v>
      </c>
      <c r="AH36" s="26" t="str">
        <f>IF(ISNUMBER(M36),IF(M36&gt;=0.9*'MARK LOOKUP'!M36,"A+",IF(M36&gt;=0.8*'MARK LOOKUP'!M36,"A",IF(M36&gt;=0.7*'MARK LOOKUP'!M36,"B+",IF(M36&gt;=0.6*'MARK LOOKUP'!M36,"B",IF(M36&gt;=0.5*'MARK LOOKUP'!M36,"C+",IF(M36&gt;=0.4*'MARK LOOKUP'!M36,"C",IF(M36&gt;=0.35*'MARK LOOKUP'!M36,"D","NG"))))))),"")</f>
        <v>B</v>
      </c>
      <c r="AI36" s="26" t="str">
        <f>IF(ISBLANK('DATA ENTRY'!S36),"",IF(N36="Ab","AB",IF(N36&gt;=0.9*'MARK LOOKUP'!N36,"A+",IF(N36&gt;=0.8*'MARK LOOKUP'!N36,"A",IF(N36&gt;=0.7*'MARK LOOKUP'!N36,"B+",IF(N36&gt;=0.6*'MARK LOOKUP'!N36,"B",IF(N36&gt;=0.5*'MARK LOOKUP'!N36,"C+",IF(N36&gt;=0.4*'MARK LOOKUP'!N36,"C",IF(N36&gt;=0.35*'MARK LOOKUP'!N36,"D","NG")))))))))</f>
        <v>C+</v>
      </c>
      <c r="AJ36" s="26" t="str">
        <f>IF(ISBLANK('DATA ENTRY'!T36),"",IF(O36="Ab","AB",IF(O36&gt;=0.9*'MARK LOOKUP'!O36,"A+",IF(O36&gt;=0.8*'MARK LOOKUP'!O36,"A",IF(O36&gt;=0.7*'MARK LOOKUP'!O36,"B+",IF(O36&gt;=0.6*'MARK LOOKUP'!O36,"B",IF(O36&gt;=0.5*'MARK LOOKUP'!O36,"C+",IF(O36&gt;=0.4*'MARK LOOKUP'!O36,"C",IF(O36&gt;=0.35*'MARK LOOKUP'!O36,"D","NG")))))))))</f>
        <v>A</v>
      </c>
      <c r="AK36" s="26" t="str">
        <f>IF(ISNUMBER(P36),IF(P36&gt;=0.9*'MARK LOOKUP'!P36,"A+",IF(P36&gt;=0.8*'MARK LOOKUP'!P36,"A",IF(P36&gt;=0.7*'MARK LOOKUP'!P36,"B+",IF(P36&gt;=0.6*'MARK LOOKUP'!P36,"B",IF(P36&gt;=0.5*'MARK LOOKUP'!P36,"C+",IF(P36&gt;=0.4*'MARK LOOKUP'!P36,"C",IF(P36&gt;=0.35*'MARK LOOKUP'!P36,"D","NG"))))))),"")</f>
        <v>B</v>
      </c>
      <c r="AL36" s="26" t="str">
        <f>IF(ISBLANK('DATA ENTRY'!V36),"",IF(Q36="Ab","AB",IF(Q36&gt;=0.9*'MARK LOOKUP'!Q36,"A+",IF(Q36&gt;=0.8*'MARK LOOKUP'!Q36,"A",IF(Q36&gt;=0.7*'MARK LOOKUP'!Q36,"B+",IF(Q36&gt;=0.6*'MARK LOOKUP'!Q36,"B",IF(Q36&gt;=0.5*'MARK LOOKUP'!Q36,"C+",IF(Q36&gt;=0.4*'MARK LOOKUP'!Q36,"C",IF(Q36&gt;=0.35*'MARK LOOKUP'!Q36,"D","NG")))))))))</f>
        <v>C+</v>
      </c>
      <c r="AM36" s="26" t="str">
        <f>IF(ISBLANK('DATA ENTRY'!W36),"",IF(R36="Ab","AB",IF(R36&gt;=0.9*'MARK LOOKUP'!R36,"A+",IF(R36&gt;=0.8*'MARK LOOKUP'!R36,"A",IF(R36&gt;=0.7*'MARK LOOKUP'!R36,"B+",IF(R36&gt;=0.6*'MARK LOOKUP'!R36,"B",IF(R36&gt;=0.5*'MARK LOOKUP'!R36,"C+",IF(R36&gt;=0.4*'MARK LOOKUP'!R36,"C",IF(R36&gt;=0.35*'MARK LOOKUP'!R36,"D","NG")))))))))</f>
        <v>A+</v>
      </c>
      <c r="AN36" s="26" t="str">
        <f>IF(ISNUMBER(S36),IF(S36&gt;=0.9*'MARK LOOKUP'!S36,"A+",IF(S36&gt;=0.8*'MARK LOOKUP'!S36,"A",IF(S36&gt;=0.7*'MARK LOOKUP'!S36,"B+",IF(S36&gt;=0.6*'MARK LOOKUP'!S36,"B",IF(S36&gt;=0.5*'MARK LOOKUP'!S36,"C+",IF(S36&gt;=0.4*'MARK LOOKUP'!S36,"C",IF(S36&gt;=0.35*'MARK LOOKUP'!S36,"D","NG"))))))),"")</f>
        <v>B</v>
      </c>
      <c r="AO36" s="26" t="str">
        <f>IF(ISBLANK('DATA ENTRY'!Y36),"",IF(T36="AB","AB",IF(T36&gt;=0.9*'MARK LOOKUP'!T36,"A+",IF(T36&gt;=0.8*'MARK LOOKUP'!T36,"A",IF(T36&gt;=0.7*'MARK LOOKUP'!T36,"B+",IF(T36&gt;=0.6*'MARK LOOKUP'!T36,"B",IF(T36&gt;=0.5*'MARK LOOKUP'!T36,"C+",IF(T36&gt;=0.4*'MARK LOOKUP'!T36,"C",IF(T36&gt;=0.35*'MARK LOOKUP'!T36,"D","NG")))))))))</f>
        <v/>
      </c>
      <c r="AP36" s="26" t="str">
        <f>IF(ISBLANK('DATA ENTRY'!Z36),"",IF(U36="AB","AB",IF(U36&gt;=0.9*'MARK LOOKUP'!U36,"A+",IF(U36&gt;=0.8*'MARK LOOKUP'!U36,"A",IF(U36&gt;=0.7*'MARK LOOKUP'!U36,"B+",IF(U36&gt;=0.6*'MARK LOOKUP'!U36,"B",IF(U36&gt;=0.5*'MARK LOOKUP'!U36,"C+",IF(U36&gt;=0.4*'MARK LOOKUP'!U36,"C",IF(U36&gt;=0.35*'MARK LOOKUP'!U36,"D","NG")))))))))</f>
        <v/>
      </c>
      <c r="AQ36" s="26" t="str">
        <f>IF(ISNUMBER(V36),IF(V36&gt;=0.9*'MARK LOOKUP'!V36,"A+",IF(V36&gt;=0.8*'MARK LOOKUP'!V36,"A",IF(V36&gt;=0.7*'MARK LOOKUP'!V36,"B+",IF(V36&gt;=0.6*'MARK LOOKUP'!S36,"B",IF(V36&gt;=0.5*'MARK LOOKUP'!V36,"C+",IF(V36&gt;=0.4*'MARK LOOKUP'!V36,"C",IF(V36&gt;=0.35*'MARK LOOKUP'!V36,"D","NG"))))))),"")</f>
        <v/>
      </c>
      <c r="AR36" s="26" t="str">
        <f t="shared" si="7"/>
        <v>2.4</v>
      </c>
      <c r="AS36" s="26" t="str">
        <f t="shared" si="8"/>
        <v>3.6</v>
      </c>
      <c r="AT36" s="26" t="str">
        <f t="shared" si="9"/>
        <v>2.8</v>
      </c>
      <c r="AU36" s="26" t="str">
        <f t="shared" si="10"/>
        <v>2</v>
      </c>
      <c r="AV36" s="26" t="str">
        <f t="shared" si="11"/>
        <v>3.6</v>
      </c>
      <c r="AW36" s="26" t="str">
        <f t="shared" si="12"/>
        <v>2.4</v>
      </c>
      <c r="AX36" s="26" t="str">
        <f t="shared" si="13"/>
        <v>2.4</v>
      </c>
      <c r="AY36" s="26" t="str">
        <f t="shared" si="14"/>
        <v>3.6</v>
      </c>
      <c r="AZ36" s="26" t="str">
        <f t="shared" si="15"/>
        <v>2.8</v>
      </c>
      <c r="BA36" s="26" t="str">
        <f t="shared" si="16"/>
        <v>2.4</v>
      </c>
      <c r="BB36" s="26" t="str">
        <f t="shared" si="17"/>
        <v>3.6</v>
      </c>
      <c r="BC36" s="26" t="str">
        <f t="shared" si="18"/>
        <v>2.8</v>
      </c>
      <c r="BD36" s="26" t="str">
        <f t="shared" si="19"/>
        <v>2.4</v>
      </c>
      <c r="BE36" s="26" t="str">
        <f>IF(ISBLANK('DATA ENTRY'!S36),"",IF(AJ36="A+","4",IF(AJ36="A","3.6",IF(AJ36="B+","3.2",IF(AJ36="B","2.8",IF(AJ36="C+","2.4",IF(AJ36="C","2",IF(AJ36="D+","1.6",IF(AJ36="D","1.2",IF(AJ36="E","0.8",""))))))))))</f>
        <v>3.6</v>
      </c>
      <c r="BF36" s="26" t="str">
        <f>IF(ISBLANK('DATA ENTRY'!T36),"",IF(AK36="A+","4",IF(AK36="A","3.6",IF(AK36="B+","3.2",IF(AK36="B","2.8",IF(AK36="C+","2.4",IF(AK36="C","2",IF(AK36="D+","1.6",IF(AK36="D","1.2",IF(AK36="E","0.8",""))))))))))</f>
        <v>2.8</v>
      </c>
      <c r="BG36" s="26" t="str">
        <f>IF(ISBLANK('DATA ENTRY'!U36),"",IF(AL36="A+","4",IF(AL36="A","3.6",IF(AL36="B+","3.2",IF(AL36="B","2.8",IF(AL36="C+","2.4",IF(AL36="C","2",IF(AL36="D+","1.6",IF(AL36="D","1.2",IF(AL36="E","0.8",""))))))))))</f>
        <v>2.4</v>
      </c>
      <c r="BH36" s="26" t="str">
        <f>IF(ISBLANK('DATA ENTRY'!V36),"",IF(AM36="A+","4",IF(AM36="A","3.6",IF(AM36="B+","3.2",IF(AM36="B","2.8",IF(AM36="C+","2.4",IF(AM36="C","2",IF(AM36="D+","1.6",IF(AM36="D","1.2",IF(AM36="E","0.8",""))))))))))</f>
        <v>4</v>
      </c>
      <c r="BI36" s="26" t="str">
        <f>IF(ISBLANK('DATA ENTRY'!W36),"",IF(AN36="A+","4",IF(AN36="A","3.6",IF(AN36="B+","3.2",IF(AN36="B","2.8",IF(AN36="C+","2.4",IF(AN36="C","2",IF(AN36="D+","1.6",IF(AN36="D","1.2",IF(AN36="E","0.8",""))))))))))</f>
        <v>2.8</v>
      </c>
      <c r="BJ36" s="26" t="str">
        <f>IF(ISBLANK('DATA ENTRY'!X36),"",IF(AO36="A+","4",IF(AO36="A","3.6",IF(AO36="B+","3.2",IF(AO36="B","2.8",IF(AO36="C+","2.4",IF(AO36="C","2",IF(AO36="D+","1.6",IF(AO36="D","1.2",IF(AO36="E","0.8",""))))))))))</f>
        <v/>
      </c>
      <c r="BK36" s="26" t="str">
        <f>IF(ISBLANK('DATA ENTRY'!Y36),"",IF(AP36="A+","4",IF(AP36="A","3.6",IF(AP36="B+","3.2",IF(AP36="B","2.8",IF(AP36="C+","2.4",IF(AP36="C","2",IF(AP36="D+","1.6",IF(AP36="D","1.2",IF(AP36="E","0.8",""))))))))))</f>
        <v/>
      </c>
      <c r="BL36" s="26" t="str">
        <f>IF(ISBLANK('DATA ENTRY'!Z36),"",IF(AQ36="A+","4",IF(AQ36="A","3.6",IF(AQ36="B+","3.2",IF(AQ36="B","2.8",IF(AQ36="C+","2.4",IF(AQ36="C","2",IF(AQ36="D+","1.6",IF(AQ36="D","1.2",IF(AQ36="E","0.8",""))))))))))</f>
        <v/>
      </c>
    </row>
    <row r="37" spans="1:64" x14ac:dyDescent="0.25">
      <c r="A37" s="26">
        <f>IF(ISBLANK('DATA ENTRY'!A37),"",'DATA ENTRY'!A37)</f>
        <v>14911542</v>
      </c>
      <c r="B37" s="26">
        <f>IF(ISBLANK('DATA ENTRY'!G37),"",'DATA ENTRY'!G37)</f>
        <v>37</v>
      </c>
      <c r="C37" s="26">
        <f>IF(ISBLANK('DATA ENTRY'!H37),"",'DATA ENTRY'!H37)</f>
        <v>21</v>
      </c>
      <c r="D37" s="26">
        <f t="shared" si="1"/>
        <v>58</v>
      </c>
      <c r="E37" s="26">
        <f>IF(ISBLANK('DATA ENTRY'!J37),"",'DATA ENTRY'!J37)</f>
        <v>28</v>
      </c>
      <c r="F37" s="26">
        <f>IF(ISBLANK('DATA ENTRY'!K37),"",'DATA ENTRY'!K37)</f>
        <v>21</v>
      </c>
      <c r="G37" s="26">
        <f t="shared" si="2"/>
        <v>49</v>
      </c>
      <c r="H37" s="26">
        <f>IF(ISBLANK('DATA ENTRY'!M37),"",'DATA ENTRY'!M37)</f>
        <v>60</v>
      </c>
      <c r="I37" s="26">
        <f>IF(ISBLANK('DATA ENTRY'!M37),"",'DATA ENTRY'!N37)</f>
        <v>24</v>
      </c>
      <c r="J37" s="26">
        <f t="shared" si="20"/>
        <v>84</v>
      </c>
      <c r="K37" s="26">
        <f>IF(ISBLANK('DATA ENTRY'!P37),"",'DATA ENTRY'!P37)</f>
        <v>24</v>
      </c>
      <c r="L37" s="26">
        <f>IF(ISBLANK('DATA ENTRY'!Q37),"",'DATA ENTRY'!Q37)</f>
        <v>23</v>
      </c>
      <c r="M37" s="26">
        <f t="shared" si="3"/>
        <v>47</v>
      </c>
      <c r="N37" s="26">
        <f>IF(ISBLANK('DATA ENTRY'!S37),"",'DATA ENTRY'!S37)</f>
        <v>47</v>
      </c>
      <c r="O37" s="26">
        <f>IF(ISBLANK('DATA ENTRY'!T37),"",'DATA ENTRY'!T37)</f>
        <v>23</v>
      </c>
      <c r="P37" s="26">
        <f t="shared" si="4"/>
        <v>70</v>
      </c>
      <c r="Q37" s="26">
        <f>IF(ISBLANK('DATA ENTRY'!V37),"",'DATA ENTRY'!V37)</f>
        <v>50</v>
      </c>
      <c r="R37" s="26">
        <f>IF(ISBLANK('DATA ENTRY'!W37),"",'DATA ENTRY'!W37)</f>
        <v>22</v>
      </c>
      <c r="S37" s="26">
        <f t="shared" si="5"/>
        <v>72</v>
      </c>
      <c r="T37" s="26" t="str">
        <f>IF(ISBLANK('DATA ENTRY'!Y37),"",'DATA ENTRY'!Y37)</f>
        <v/>
      </c>
      <c r="U37" s="26" t="str">
        <f>IF(ISBLANK('DATA ENTRY'!Z37),"",'DATA ENTRY'!Z37)</f>
        <v/>
      </c>
      <c r="V37" s="26" t="str">
        <f t="shared" si="6"/>
        <v/>
      </c>
      <c r="W37" s="26" t="str">
        <f>IF(ISBLANK('DATA ENTRY'!$F37),"",IF(LEDGER!B37="AB","AB",IF(LEDGER!B37&gt;=0.9*'MARK LOOKUP'!B37,"A+",IF(LEDGER!B37&gt;=0.8*'MARK LOOKUP'!B37,"A",IF(LEDGER!B37&gt;=0.7*'MARK LOOKUP'!B37,"B+",IF(LEDGER!B37&gt;=0.6*'MARK LOOKUP'!B37,"B",IF(LEDGER!B37&gt;=0.5*'MARK LOOKUP'!B37,"C+",IF(LEDGER!B37&gt;=0.4*'MARK LOOKUP'!B37,"C+",IF(LEDGER!B37&gt;=0.35*'MARK LOOKUP'!B37,"D","NG")))))))))</f>
        <v>C+</v>
      </c>
      <c r="X37" s="26" t="str">
        <f>IF(ISBLANK('DATA ENTRY'!$G37),"",IF(LEDGER!C37="AB","AB",IF(LEDGER!C37&gt;=0.9*'MARK LOOKUP'!C37,"A+",IF(LEDGER!C37&gt;=0.8*'MARK LOOKUP'!C37,"A",IF(LEDGER!C37&gt;=0.7*'MARK LOOKUP'!C37,"B+",IF(LEDGER!C37&gt;=0.6*'MARK LOOKUP'!C37,"B",IF(LEDGER!C37&gt;=0.5*'MARK LOOKUP'!C37,"C+",IF(LEDGER!C37&gt;=0.4*'MARK LOOKUP'!C37,"C+",IF(LEDGER!C37&gt;=0.35*'MARK LOOKUP'!C37,"D","N.G.")))))))))</f>
        <v>A</v>
      </c>
      <c r="Y37" s="26" t="str">
        <f>IF(ISNUMBER(D37),IF(D37&gt;=0.9*'MARK LOOKUP'!D37,"A+",IF(D37&gt;=0.8*'MARK LOOKUP'!D37,"A",IF(D37&gt;=0.7*'MARK LOOKUP'!D37,"B+",IF(D37&gt;=0.6*'MARK LOOKUP'!D37,"B",IF(D37&gt;=0.5*'MARK LOOKUP'!D37,"C+",IF(D37&gt;=0.4*'MARK LOOKUP'!D37,"C",IF(D37&gt;=0.35*'MARK LOOKUP'!D37,"D","N.G."))))))))</f>
        <v>C+</v>
      </c>
      <c r="Z37" s="26" t="str">
        <f>IF(ISBLANK('DATA ENTRY'!J37),"",IF(LEDGER!E37="AB","AB",IF(LEDGER!E37&gt;=0.9*'MARK LOOKUP'!E37,"A+",IF(LEDGER!E37&gt;=0.8*'MARK LOOKUP'!E37,"A",IF(LEDGER!E37&gt;=0.7*'MARK LOOKUP'!E37,"B+",IF(LEDGER!E37&gt;=0.6*'MARK LOOKUP'!E37,"B",IF(LEDGER!E37&gt;=0.5*'MARK LOOKUP'!E37,"C+",IF(LEDGER!E37&gt;=0.4*'MARK LOOKUP'!E37,"C",IF(LEDGER!E37&gt;=0.35*'MARK LOOKUP'!E37,"D","NG")))))))))</f>
        <v>D</v>
      </c>
      <c r="AA37" s="26" t="str">
        <f>IF(ISBLANK('DATA ENTRY'!K37),"",IF(LEDGER!F37="AB","AB",IF(LEDGER!F37&gt;=0.9*'MARK LOOKUP'!F37,"A+",IF(LEDGER!F37&gt;=0.8*'MARK LOOKUP'!F37,"A",IF(LEDGER!F37&gt;=0.7*'MARK LOOKUP'!F37,"B+",IF(LEDGER!F37&gt;=0.6*'MARK LOOKUP'!F37,"B",IF(LEDGER!F37&gt;=0.5*'MARK LOOKUP'!F37,"C+",IF(LEDGER!F37&gt;=0.4*'MARK LOOKUP'!F37,"C",IF(LEDGER!F37&gt;=0.35*'MARK LOOKUP'!F37,"D","NG")))))))))</f>
        <v>A</v>
      </c>
      <c r="AB37" s="26" t="str">
        <f>IF(ISNUMBER(G37),IF(D37&gt;=0.9*'MARK LOOKUP'!G37,"A+",IF(G37&gt;=0.8*'MARK LOOKUP'!G37,"A",IF(G37&gt;=0.7*'MARK LOOKUP'!G37,"B+",IF(G37&gt;=0.6*'MARK LOOKUP'!G37,"B",IF(G37&gt;=0.5*'MARK LOOKUP'!G37,"C+",IF(G37&gt;=0.4*'MARK LOOKUP'!G37,"C",IF(G37&gt;=0.35*'MARK LOOKUP'!G37,"D","NG"))))))))</f>
        <v>C</v>
      </c>
      <c r="AC37" s="26" t="str">
        <f>IF(ISBLANK('DATA ENTRY'!M37),"",IF(LEDGER!H37="AB","AB",IF(LEDGER!H37&gt;=0.9*'MARK LOOKUP'!H37,"A+",IF(LEDGER!H37&gt;=0.8*'MARK LOOKUP'!H37,"A",IF(LEDGER!H37&gt;=0.7*'MARK LOOKUP'!H37,"B+",IF(LEDGER!H37&gt;=0.6*'MARK LOOKUP'!H37,"B",IF(LEDGER!H37&gt;=0.5*'MARK LOOKUP'!H37,"C+",IF(LEDGER!H37&gt;=0.4*'MARK LOOKUP'!H37,"C",IF(LEDGER!H37&gt;=0.35*'MARK LOOKUP'!H37,"D","NG")))))))))</f>
        <v>A</v>
      </c>
      <c r="AD37" s="26" t="str">
        <f>IF(ISBLANK('DATA ENTRY'!N37),"",IF(LEDGER!I37="AB","AB",IF(LEDGER!I37&gt;=0.9*'MARK LOOKUP'!I37,"A+",IF(LEDGER!I37&gt;=0.8*'MARK LOOKUP'!I37,"A",IF(LEDGER!I37&gt;=0.7*'MARK LOOKUP'!I37,"B+",IF(LEDGER!I37&gt;=0.6*'MARK LOOKUP'!I37,"B",IF(LEDGER!I37&gt;=0.5*'MARK LOOKUP'!I37,"C+",IF(LEDGER!I37&gt;=0.4*'MARK LOOKUP'!I37,"C",IF(LEDGER!I37&gt;=0.35*'MARK LOOKUP'!I37,"D","NG")))))))))</f>
        <v>A+</v>
      </c>
      <c r="AE37" s="26" t="str">
        <f>IF(ISNUMBER(J37),IF(J37&gt;=0.9*'MARK LOOKUP'!J37,"A+",IF(J37&gt;=0.8*'MARK LOOKUP'!J37,"A",IF(J37&gt;=0.7*'MARK LOOKUP'!J37,"B+",IF(J37&gt;=0.6*'MARK LOOKUP'!J37,"B",IF(J37&gt;=0.5*'MARK LOOKUP'!J37,"C+",IF(J37&gt;=0.4*'MARK LOOKUP'!J37,"C",IF(J37&gt;=0.35*'MARK LOOKUP'!J37,"D","NG"))))))),"")</f>
        <v>A</v>
      </c>
      <c r="AF37" s="26" t="str">
        <f>IF(ISBLANK('DATA ENTRY'!P37),"",IF(LEDGER!K37="Ab","AB",IF(LEDGER!K37&gt;=0.9*'MARK LOOKUP'!K37,"A+",IF(LEDGER!K37&gt;=0.8*'MARK LOOKUP'!K37,"A",IF(LEDGER!K37&gt;=0.7*'MARK LOOKUP'!K37,"B+",IF(LEDGER!K37&gt;=0.6*'MARK LOOKUP'!K37,"B",IF(LEDGER!K37&gt;=0.5*'MARK LOOKUP'!K37,"C+",IF(LEDGER!K37&gt;=0.4*'MARK LOOKUP'!K37,"C",IF(LEDGER!K37&gt;=0.35*'MARK LOOKUP'!K37,"D","NG")))))))))</f>
        <v>NG</v>
      </c>
      <c r="AG37" s="26" t="str">
        <f>IF(ISBLANK('DATA ENTRY'!Q37),"",IF(LEDGER!L37="Ab","AB",IF(LEDGER!L37&gt;=0.9*'MARK LOOKUP'!L37,"A+",IF(LEDGER!L37&gt;=0.8*'MARK LOOKUP'!L37,"A",IF(LEDGER!L37&gt;=0.7*'MARK LOOKUP'!L37,"B+",IF(LEDGER!L37&gt;=0.6*'MARK LOOKUP'!L37,"B",IF(LEDGER!L37&gt;=0.5*'MARK LOOKUP'!L37,"C+",IF(LEDGER!L37&gt;=0.4*'MARK LOOKUP'!L37,"C",IF(LEDGER!L37&gt;=0.35*'MARK LOOKUP'!L37,"D","NG")))))))))</f>
        <v>A+</v>
      </c>
      <c r="AH37" s="26" t="str">
        <f>IF(ISNUMBER(M37),IF(M37&gt;=0.9*'MARK LOOKUP'!M37,"A+",IF(M37&gt;=0.8*'MARK LOOKUP'!M37,"A",IF(M37&gt;=0.7*'MARK LOOKUP'!M37,"B+",IF(M37&gt;=0.6*'MARK LOOKUP'!M37,"B",IF(M37&gt;=0.5*'MARK LOOKUP'!M37,"C+",IF(M37&gt;=0.4*'MARK LOOKUP'!M37,"C",IF(M37&gt;=0.35*'MARK LOOKUP'!M37,"D","NG"))))))),"")</f>
        <v>C</v>
      </c>
      <c r="AI37" s="26" t="str">
        <f>IF(ISBLANK('DATA ENTRY'!S37),"",IF(N37="Ab","AB",IF(N37&gt;=0.9*'MARK LOOKUP'!N37,"A+",IF(N37&gt;=0.8*'MARK LOOKUP'!N37,"A",IF(N37&gt;=0.7*'MARK LOOKUP'!N37,"B+",IF(N37&gt;=0.6*'MARK LOOKUP'!N37,"B",IF(N37&gt;=0.5*'MARK LOOKUP'!N37,"C+",IF(N37&gt;=0.4*'MARK LOOKUP'!N37,"C",IF(N37&gt;=0.35*'MARK LOOKUP'!N37,"D","NG")))))))))</f>
        <v>B</v>
      </c>
      <c r="AJ37" s="26" t="str">
        <f>IF(ISBLANK('DATA ENTRY'!T37),"",IF(O37="Ab","AB",IF(O37&gt;=0.9*'MARK LOOKUP'!O37,"A+",IF(O37&gt;=0.8*'MARK LOOKUP'!O37,"A",IF(O37&gt;=0.7*'MARK LOOKUP'!O37,"B+",IF(O37&gt;=0.6*'MARK LOOKUP'!O37,"B",IF(O37&gt;=0.5*'MARK LOOKUP'!O37,"C+",IF(O37&gt;=0.4*'MARK LOOKUP'!O37,"C",IF(O37&gt;=0.35*'MARK LOOKUP'!O37,"D","NG")))))))))</f>
        <v>A+</v>
      </c>
      <c r="AK37" s="26" t="str">
        <f>IF(ISNUMBER(P37),IF(P37&gt;=0.9*'MARK LOOKUP'!P37,"A+",IF(P37&gt;=0.8*'MARK LOOKUP'!P37,"A",IF(P37&gt;=0.7*'MARK LOOKUP'!P37,"B+",IF(P37&gt;=0.6*'MARK LOOKUP'!P37,"B",IF(P37&gt;=0.5*'MARK LOOKUP'!P37,"C+",IF(P37&gt;=0.4*'MARK LOOKUP'!P37,"C",IF(P37&gt;=0.35*'MARK LOOKUP'!P37,"D","NG"))))))),"")</f>
        <v>B+</v>
      </c>
      <c r="AL37" s="26" t="str">
        <f>IF(ISBLANK('DATA ENTRY'!V37),"",IF(Q37="Ab","AB",IF(Q37&gt;=0.9*'MARK LOOKUP'!Q37,"A+",IF(Q37&gt;=0.8*'MARK LOOKUP'!Q37,"A",IF(Q37&gt;=0.7*'MARK LOOKUP'!Q37,"B+",IF(Q37&gt;=0.6*'MARK LOOKUP'!Q37,"B",IF(Q37&gt;=0.5*'MARK LOOKUP'!Q37,"C+",IF(Q37&gt;=0.4*'MARK LOOKUP'!Q37,"C",IF(Q37&gt;=0.35*'MARK LOOKUP'!Q37,"D","NG")))))))))</f>
        <v>B</v>
      </c>
      <c r="AM37" s="26" t="str">
        <f>IF(ISBLANK('DATA ENTRY'!W37),"",IF(R37="Ab","AB",IF(R37&gt;=0.9*'MARK LOOKUP'!R37,"A+",IF(R37&gt;=0.8*'MARK LOOKUP'!R37,"A",IF(R37&gt;=0.7*'MARK LOOKUP'!R37,"B+",IF(R37&gt;=0.6*'MARK LOOKUP'!R37,"B",IF(R37&gt;=0.5*'MARK LOOKUP'!R37,"C+",IF(R37&gt;=0.4*'MARK LOOKUP'!R37,"C",IF(R37&gt;=0.35*'MARK LOOKUP'!R37,"D","NG")))))))))</f>
        <v>A</v>
      </c>
      <c r="AN37" s="26" t="str">
        <f>IF(ISNUMBER(S37),IF(S37&gt;=0.9*'MARK LOOKUP'!S37,"A+",IF(S37&gt;=0.8*'MARK LOOKUP'!S37,"A",IF(S37&gt;=0.7*'MARK LOOKUP'!S37,"B+",IF(S37&gt;=0.6*'MARK LOOKUP'!S37,"B",IF(S37&gt;=0.5*'MARK LOOKUP'!S37,"C+",IF(S37&gt;=0.4*'MARK LOOKUP'!S37,"C",IF(S37&gt;=0.35*'MARK LOOKUP'!S37,"D","NG"))))))),"")</f>
        <v>B+</v>
      </c>
      <c r="AO37" s="26" t="str">
        <f>IF(ISBLANK('DATA ENTRY'!Y37),"",IF(T37="AB","AB",IF(T37&gt;=0.9*'MARK LOOKUP'!T37,"A+",IF(T37&gt;=0.8*'MARK LOOKUP'!T37,"A",IF(T37&gt;=0.7*'MARK LOOKUP'!T37,"B+",IF(T37&gt;=0.6*'MARK LOOKUP'!T37,"B",IF(T37&gt;=0.5*'MARK LOOKUP'!T37,"C+",IF(T37&gt;=0.4*'MARK LOOKUP'!T37,"C",IF(T37&gt;=0.35*'MARK LOOKUP'!T37,"D","NG")))))))))</f>
        <v/>
      </c>
      <c r="AP37" s="26" t="str">
        <f>IF(ISBLANK('DATA ENTRY'!Z37),"",IF(U37="AB","AB",IF(U37&gt;=0.9*'MARK LOOKUP'!U37,"A+",IF(U37&gt;=0.8*'MARK LOOKUP'!U37,"A",IF(U37&gt;=0.7*'MARK LOOKUP'!U37,"B+",IF(U37&gt;=0.6*'MARK LOOKUP'!U37,"B",IF(U37&gt;=0.5*'MARK LOOKUP'!U37,"C+",IF(U37&gt;=0.4*'MARK LOOKUP'!U37,"C",IF(U37&gt;=0.35*'MARK LOOKUP'!U37,"D","NG")))))))))</f>
        <v/>
      </c>
      <c r="AQ37" s="26" t="str">
        <f>IF(ISNUMBER(V37),IF(V37&gt;=0.9*'MARK LOOKUP'!V37,"A+",IF(V37&gt;=0.8*'MARK LOOKUP'!V37,"A",IF(V37&gt;=0.7*'MARK LOOKUP'!V37,"B+",IF(V37&gt;=0.6*'MARK LOOKUP'!S37,"B",IF(V37&gt;=0.5*'MARK LOOKUP'!V37,"C+",IF(V37&gt;=0.4*'MARK LOOKUP'!V37,"C",IF(V37&gt;=0.35*'MARK LOOKUP'!V37,"D","NG"))))))),"")</f>
        <v/>
      </c>
      <c r="AR37" s="26" t="str">
        <f t="shared" si="7"/>
        <v>2.4</v>
      </c>
      <c r="AS37" s="26" t="str">
        <f t="shared" si="8"/>
        <v>3.6</v>
      </c>
      <c r="AT37" s="26" t="str">
        <f t="shared" si="9"/>
        <v>2.4</v>
      </c>
      <c r="AU37" s="26" t="str">
        <f t="shared" si="10"/>
        <v>1.2</v>
      </c>
      <c r="AV37" s="26" t="str">
        <f t="shared" si="11"/>
        <v>3.6</v>
      </c>
      <c r="AW37" s="26" t="str">
        <f t="shared" si="12"/>
        <v>2</v>
      </c>
      <c r="AX37" s="26" t="str">
        <f t="shared" si="13"/>
        <v>3.6</v>
      </c>
      <c r="AY37" s="26" t="str">
        <f t="shared" si="14"/>
        <v>4</v>
      </c>
      <c r="AZ37" s="26" t="str">
        <f t="shared" si="15"/>
        <v>3.6</v>
      </c>
      <c r="BA37" s="26" t="str">
        <f t="shared" si="16"/>
        <v/>
      </c>
      <c r="BB37" s="26" t="str">
        <f t="shared" si="17"/>
        <v>4</v>
      </c>
      <c r="BC37" s="26" t="str">
        <f t="shared" si="18"/>
        <v>2</v>
      </c>
      <c r="BD37" s="26" t="str">
        <f t="shared" si="19"/>
        <v>2.8</v>
      </c>
      <c r="BE37" s="26" t="str">
        <f>IF(ISBLANK('DATA ENTRY'!S37),"",IF(AJ37="A+","4",IF(AJ37="A","3.6",IF(AJ37="B+","3.2",IF(AJ37="B","2.8",IF(AJ37="C+","2.4",IF(AJ37="C","2",IF(AJ37="D+","1.6",IF(AJ37="D","1.2",IF(AJ37="E","0.8",""))))))))))</f>
        <v>4</v>
      </c>
      <c r="BF37" s="26" t="str">
        <f>IF(ISBLANK('DATA ENTRY'!T37),"",IF(AK37="A+","4",IF(AK37="A","3.6",IF(AK37="B+","3.2",IF(AK37="B","2.8",IF(AK37="C+","2.4",IF(AK37="C","2",IF(AK37="D+","1.6",IF(AK37="D","1.2",IF(AK37="E","0.8",""))))))))))</f>
        <v>3.2</v>
      </c>
      <c r="BG37" s="26" t="str">
        <f>IF(ISBLANK('DATA ENTRY'!U37),"",IF(AL37="A+","4",IF(AL37="A","3.6",IF(AL37="B+","3.2",IF(AL37="B","2.8",IF(AL37="C+","2.4",IF(AL37="C","2",IF(AL37="D+","1.6",IF(AL37="D","1.2",IF(AL37="E","0.8",""))))))))))</f>
        <v>2.8</v>
      </c>
      <c r="BH37" s="26" t="str">
        <f>IF(ISBLANK('DATA ENTRY'!V37),"",IF(AM37="A+","4",IF(AM37="A","3.6",IF(AM37="B+","3.2",IF(AM37="B","2.8",IF(AM37="C+","2.4",IF(AM37="C","2",IF(AM37="D+","1.6",IF(AM37="D","1.2",IF(AM37="E","0.8",""))))))))))</f>
        <v>3.6</v>
      </c>
      <c r="BI37" s="26" t="str">
        <f>IF(ISBLANK('DATA ENTRY'!W37),"",IF(AN37="A+","4",IF(AN37="A","3.6",IF(AN37="B+","3.2",IF(AN37="B","2.8",IF(AN37="C+","2.4",IF(AN37="C","2",IF(AN37="D+","1.6",IF(AN37="D","1.2",IF(AN37="E","0.8",""))))))))))</f>
        <v>3.2</v>
      </c>
      <c r="BJ37" s="26" t="str">
        <f>IF(ISBLANK('DATA ENTRY'!X37),"",IF(AO37="A+","4",IF(AO37="A","3.6",IF(AO37="B+","3.2",IF(AO37="B","2.8",IF(AO37="C+","2.4",IF(AO37="C","2",IF(AO37="D+","1.6",IF(AO37="D","1.2",IF(AO37="E","0.8",""))))))))))</f>
        <v/>
      </c>
      <c r="BK37" s="26" t="str">
        <f>IF(ISBLANK('DATA ENTRY'!Y37),"",IF(AP37="A+","4",IF(AP37="A","3.6",IF(AP37="B+","3.2",IF(AP37="B","2.8",IF(AP37="C+","2.4",IF(AP37="C","2",IF(AP37="D+","1.6",IF(AP37="D","1.2",IF(AP37="E","0.8",""))))))))))</f>
        <v/>
      </c>
      <c r="BL37" s="26" t="str">
        <f>IF(ISBLANK('DATA ENTRY'!Z37),"",IF(AQ37="A+","4",IF(AQ37="A","3.6",IF(AQ37="B+","3.2",IF(AQ37="B","2.8",IF(AQ37="C+","2.4",IF(AQ37="C","2",IF(AQ37="D+","1.6",IF(AQ37="D","1.2",IF(AQ37="E","0.8",""))))))))))</f>
        <v/>
      </c>
    </row>
    <row r="38" spans="1:64" x14ac:dyDescent="0.25">
      <c r="A38" s="26">
        <f>IF(ISBLANK('DATA ENTRY'!A38),"",'DATA ENTRY'!A38)</f>
        <v>14911543</v>
      </c>
      <c r="B38" s="26">
        <f>IF(ISBLANK('DATA ENTRY'!G38),"",'DATA ENTRY'!G38)</f>
        <v>40</v>
      </c>
      <c r="C38" s="26">
        <f>IF(ISBLANK('DATA ENTRY'!H38),"",'DATA ENTRY'!H38)</f>
        <v>22</v>
      </c>
      <c r="D38" s="26">
        <f t="shared" si="1"/>
        <v>62</v>
      </c>
      <c r="E38" s="26">
        <f>IF(ISBLANK('DATA ENTRY'!J38),"",'DATA ENTRY'!J38)</f>
        <v>41</v>
      </c>
      <c r="F38" s="26">
        <f>IF(ISBLANK('DATA ENTRY'!K38),"",'DATA ENTRY'!K38)</f>
        <v>22</v>
      </c>
      <c r="G38" s="26">
        <f t="shared" si="2"/>
        <v>63</v>
      </c>
      <c r="H38" s="26">
        <f>IF(ISBLANK('DATA ENTRY'!M38),"",'DATA ENTRY'!M38)</f>
        <v>51</v>
      </c>
      <c r="I38" s="26">
        <f>IF(ISBLANK('DATA ENTRY'!M38),"",'DATA ENTRY'!N38)</f>
        <v>23</v>
      </c>
      <c r="J38" s="26">
        <f t="shared" si="20"/>
        <v>74</v>
      </c>
      <c r="K38" s="26">
        <f>IF(ISBLANK('DATA ENTRY'!P38),"",'DATA ENTRY'!P38)</f>
        <v>56</v>
      </c>
      <c r="L38" s="26">
        <f>IF(ISBLANK('DATA ENTRY'!Q38),"",'DATA ENTRY'!Q38)</f>
        <v>23</v>
      </c>
      <c r="M38" s="26">
        <f t="shared" si="3"/>
        <v>79</v>
      </c>
      <c r="N38" s="26">
        <f>IF(ISBLANK('DATA ENTRY'!S38),"",'DATA ENTRY'!S38)</f>
        <v>60</v>
      </c>
      <c r="O38" s="26">
        <f>IF(ISBLANK('DATA ENTRY'!T38),"",'DATA ENTRY'!T38)</f>
        <v>23</v>
      </c>
      <c r="P38" s="26">
        <f t="shared" si="4"/>
        <v>83</v>
      </c>
      <c r="Q38" s="26">
        <f>IF(ISBLANK('DATA ENTRY'!V38),"",'DATA ENTRY'!V38)</f>
        <v>40</v>
      </c>
      <c r="R38" s="26">
        <f>IF(ISBLANK('DATA ENTRY'!W38),"",'DATA ENTRY'!W38)</f>
        <v>21</v>
      </c>
      <c r="S38" s="26">
        <f t="shared" si="5"/>
        <v>61</v>
      </c>
      <c r="T38" s="26" t="str">
        <f>IF(ISBLANK('DATA ENTRY'!Y38),"",'DATA ENTRY'!Y38)</f>
        <v/>
      </c>
      <c r="U38" s="26" t="str">
        <f>IF(ISBLANK('DATA ENTRY'!Z38),"",'DATA ENTRY'!Z38)</f>
        <v/>
      </c>
      <c r="V38" s="26" t="str">
        <f t="shared" si="6"/>
        <v/>
      </c>
      <c r="W38" s="26" t="str">
        <f>IF(ISBLANK('DATA ENTRY'!$F38),"",IF(LEDGER!B38="AB","AB",IF(LEDGER!B38&gt;=0.9*'MARK LOOKUP'!B38,"A+",IF(LEDGER!B38&gt;=0.8*'MARK LOOKUP'!B38,"A",IF(LEDGER!B38&gt;=0.7*'MARK LOOKUP'!B38,"B+",IF(LEDGER!B38&gt;=0.6*'MARK LOOKUP'!B38,"B",IF(LEDGER!B38&gt;=0.5*'MARK LOOKUP'!B38,"C+",IF(LEDGER!B38&gt;=0.4*'MARK LOOKUP'!B38,"C+",IF(LEDGER!B38&gt;=0.35*'MARK LOOKUP'!B38,"D","NG")))))))))</f>
        <v>C+</v>
      </c>
      <c r="X38" s="26" t="str">
        <f>IF(ISBLANK('DATA ENTRY'!$G38),"",IF(LEDGER!C38="AB","AB",IF(LEDGER!C38&gt;=0.9*'MARK LOOKUP'!C38,"A+",IF(LEDGER!C38&gt;=0.8*'MARK LOOKUP'!C38,"A",IF(LEDGER!C38&gt;=0.7*'MARK LOOKUP'!C38,"B+",IF(LEDGER!C38&gt;=0.6*'MARK LOOKUP'!C38,"B",IF(LEDGER!C38&gt;=0.5*'MARK LOOKUP'!C38,"C+",IF(LEDGER!C38&gt;=0.4*'MARK LOOKUP'!C38,"C+",IF(LEDGER!C38&gt;=0.35*'MARK LOOKUP'!C38,"D","N.G.")))))))))</f>
        <v>A</v>
      </c>
      <c r="Y38" s="26" t="str">
        <f>IF(ISNUMBER(D38),IF(D38&gt;=0.9*'MARK LOOKUP'!D38,"A+",IF(D38&gt;=0.8*'MARK LOOKUP'!D38,"A",IF(D38&gt;=0.7*'MARK LOOKUP'!D38,"B+",IF(D38&gt;=0.6*'MARK LOOKUP'!D38,"B",IF(D38&gt;=0.5*'MARK LOOKUP'!D38,"C+",IF(D38&gt;=0.4*'MARK LOOKUP'!D38,"C",IF(D38&gt;=0.35*'MARK LOOKUP'!D38,"D","N.G."))))))))</f>
        <v>B</v>
      </c>
      <c r="Z38" s="26" t="str">
        <f>IF(ISBLANK('DATA ENTRY'!J38),"",IF(LEDGER!E38="AB","AB",IF(LEDGER!E38&gt;=0.9*'MARK LOOKUP'!E38,"A+",IF(LEDGER!E38&gt;=0.8*'MARK LOOKUP'!E38,"A",IF(LEDGER!E38&gt;=0.7*'MARK LOOKUP'!E38,"B+",IF(LEDGER!E38&gt;=0.6*'MARK LOOKUP'!E38,"B",IF(LEDGER!E38&gt;=0.5*'MARK LOOKUP'!E38,"C+",IF(LEDGER!E38&gt;=0.4*'MARK LOOKUP'!E38,"C",IF(LEDGER!E38&gt;=0.35*'MARK LOOKUP'!E38,"D","NG")))))))))</f>
        <v>C+</v>
      </c>
      <c r="AA38" s="26" t="str">
        <f>IF(ISBLANK('DATA ENTRY'!K38),"",IF(LEDGER!F38="AB","AB",IF(LEDGER!F38&gt;=0.9*'MARK LOOKUP'!F38,"A+",IF(LEDGER!F38&gt;=0.8*'MARK LOOKUP'!F38,"A",IF(LEDGER!F38&gt;=0.7*'MARK LOOKUP'!F38,"B+",IF(LEDGER!F38&gt;=0.6*'MARK LOOKUP'!F38,"B",IF(LEDGER!F38&gt;=0.5*'MARK LOOKUP'!F38,"C+",IF(LEDGER!F38&gt;=0.4*'MARK LOOKUP'!F38,"C",IF(LEDGER!F38&gt;=0.35*'MARK LOOKUP'!F38,"D","NG")))))))))</f>
        <v>A</v>
      </c>
      <c r="AB38" s="26" t="str">
        <f>IF(ISNUMBER(G38),IF(D38&gt;=0.9*'MARK LOOKUP'!G38,"A+",IF(G38&gt;=0.8*'MARK LOOKUP'!G38,"A",IF(G38&gt;=0.7*'MARK LOOKUP'!G38,"B+",IF(G38&gt;=0.6*'MARK LOOKUP'!G38,"B",IF(G38&gt;=0.5*'MARK LOOKUP'!G38,"C+",IF(G38&gt;=0.4*'MARK LOOKUP'!G38,"C",IF(G38&gt;=0.35*'MARK LOOKUP'!G38,"D","NG"))))))))</f>
        <v>B</v>
      </c>
      <c r="AC38" s="26" t="str">
        <f>IF(ISBLANK('DATA ENTRY'!M38),"",IF(LEDGER!H38="AB","AB",IF(LEDGER!H38&gt;=0.9*'MARK LOOKUP'!H38,"A+",IF(LEDGER!H38&gt;=0.8*'MARK LOOKUP'!H38,"A",IF(LEDGER!H38&gt;=0.7*'MARK LOOKUP'!H38,"B+",IF(LEDGER!H38&gt;=0.6*'MARK LOOKUP'!H38,"B",IF(LEDGER!H38&gt;=0.5*'MARK LOOKUP'!H38,"C+",IF(LEDGER!H38&gt;=0.4*'MARK LOOKUP'!H38,"C",IF(LEDGER!H38&gt;=0.35*'MARK LOOKUP'!H38,"D","NG")))))))))</f>
        <v>B</v>
      </c>
      <c r="AD38" s="26" t="str">
        <f>IF(ISBLANK('DATA ENTRY'!N38),"",IF(LEDGER!I38="AB","AB",IF(LEDGER!I38&gt;=0.9*'MARK LOOKUP'!I38,"A+",IF(LEDGER!I38&gt;=0.8*'MARK LOOKUP'!I38,"A",IF(LEDGER!I38&gt;=0.7*'MARK LOOKUP'!I38,"B+",IF(LEDGER!I38&gt;=0.6*'MARK LOOKUP'!I38,"B",IF(LEDGER!I38&gt;=0.5*'MARK LOOKUP'!I38,"C+",IF(LEDGER!I38&gt;=0.4*'MARK LOOKUP'!I38,"C",IF(LEDGER!I38&gt;=0.35*'MARK LOOKUP'!I38,"D","NG")))))))))</f>
        <v>A+</v>
      </c>
      <c r="AE38" s="26" t="str">
        <f>IF(ISNUMBER(J38),IF(J38&gt;=0.9*'MARK LOOKUP'!J38,"A+",IF(J38&gt;=0.8*'MARK LOOKUP'!J38,"A",IF(J38&gt;=0.7*'MARK LOOKUP'!J38,"B+",IF(J38&gt;=0.6*'MARK LOOKUP'!J38,"B",IF(J38&gt;=0.5*'MARK LOOKUP'!J38,"C+",IF(J38&gt;=0.4*'MARK LOOKUP'!J38,"C",IF(J38&gt;=0.35*'MARK LOOKUP'!J38,"D","NG"))))))),"")</f>
        <v>B+</v>
      </c>
      <c r="AF38" s="26" t="str">
        <f>IF(ISBLANK('DATA ENTRY'!P38),"",IF(LEDGER!K38="Ab","AB",IF(LEDGER!K38&gt;=0.9*'MARK LOOKUP'!K38,"A+",IF(LEDGER!K38&gt;=0.8*'MARK LOOKUP'!K38,"A",IF(LEDGER!K38&gt;=0.7*'MARK LOOKUP'!K38,"B+",IF(LEDGER!K38&gt;=0.6*'MARK LOOKUP'!K38,"B",IF(LEDGER!K38&gt;=0.5*'MARK LOOKUP'!K38,"C+",IF(LEDGER!K38&gt;=0.4*'MARK LOOKUP'!K38,"C",IF(LEDGER!K38&gt;=0.35*'MARK LOOKUP'!K38,"D","NG")))))))))</f>
        <v>B+</v>
      </c>
      <c r="AG38" s="26" t="str">
        <f>IF(ISBLANK('DATA ENTRY'!Q38),"",IF(LEDGER!L38="Ab","AB",IF(LEDGER!L38&gt;=0.9*'MARK LOOKUP'!L38,"A+",IF(LEDGER!L38&gt;=0.8*'MARK LOOKUP'!L38,"A",IF(LEDGER!L38&gt;=0.7*'MARK LOOKUP'!L38,"B+",IF(LEDGER!L38&gt;=0.6*'MARK LOOKUP'!L38,"B",IF(LEDGER!L38&gt;=0.5*'MARK LOOKUP'!L38,"C+",IF(LEDGER!L38&gt;=0.4*'MARK LOOKUP'!L38,"C",IF(LEDGER!L38&gt;=0.35*'MARK LOOKUP'!L38,"D","NG")))))))))</f>
        <v>A+</v>
      </c>
      <c r="AH38" s="26" t="str">
        <f>IF(ISNUMBER(M38),IF(M38&gt;=0.9*'MARK LOOKUP'!M38,"A+",IF(M38&gt;=0.8*'MARK LOOKUP'!M38,"A",IF(M38&gt;=0.7*'MARK LOOKUP'!M38,"B+",IF(M38&gt;=0.6*'MARK LOOKUP'!M38,"B",IF(M38&gt;=0.5*'MARK LOOKUP'!M38,"C+",IF(M38&gt;=0.4*'MARK LOOKUP'!M38,"C",IF(M38&gt;=0.35*'MARK LOOKUP'!M38,"D","NG"))))))),"")</f>
        <v>B+</v>
      </c>
      <c r="AI38" s="26" t="str">
        <f>IF(ISBLANK('DATA ENTRY'!S38),"",IF(N38="Ab","AB",IF(N38&gt;=0.9*'MARK LOOKUP'!N38,"A+",IF(N38&gt;=0.8*'MARK LOOKUP'!N38,"A",IF(N38&gt;=0.7*'MARK LOOKUP'!N38,"B+",IF(N38&gt;=0.6*'MARK LOOKUP'!N38,"B",IF(N38&gt;=0.5*'MARK LOOKUP'!N38,"C+",IF(N38&gt;=0.4*'MARK LOOKUP'!N38,"C",IF(N38&gt;=0.35*'MARK LOOKUP'!N38,"D","NG")))))))))</f>
        <v>A</v>
      </c>
      <c r="AJ38" s="26" t="str">
        <f>IF(ISBLANK('DATA ENTRY'!T38),"",IF(O38="Ab","AB",IF(O38&gt;=0.9*'MARK LOOKUP'!O38,"A+",IF(O38&gt;=0.8*'MARK LOOKUP'!O38,"A",IF(O38&gt;=0.7*'MARK LOOKUP'!O38,"B+",IF(O38&gt;=0.6*'MARK LOOKUP'!O38,"B",IF(O38&gt;=0.5*'MARK LOOKUP'!O38,"C+",IF(O38&gt;=0.4*'MARK LOOKUP'!O38,"C",IF(O38&gt;=0.35*'MARK LOOKUP'!O38,"D","NG")))))))))</f>
        <v>A+</v>
      </c>
      <c r="AK38" s="26" t="str">
        <f>IF(ISNUMBER(P38),IF(P38&gt;=0.9*'MARK LOOKUP'!P38,"A+",IF(P38&gt;=0.8*'MARK LOOKUP'!P38,"A",IF(P38&gt;=0.7*'MARK LOOKUP'!P38,"B+",IF(P38&gt;=0.6*'MARK LOOKUP'!P38,"B",IF(P38&gt;=0.5*'MARK LOOKUP'!P38,"C+",IF(P38&gt;=0.4*'MARK LOOKUP'!P38,"C",IF(P38&gt;=0.35*'MARK LOOKUP'!P38,"D","NG"))))))),"")</f>
        <v>A</v>
      </c>
      <c r="AL38" s="26" t="str">
        <f>IF(ISBLANK('DATA ENTRY'!V38),"",IF(Q38="Ab","AB",IF(Q38&gt;=0.9*'MARK LOOKUP'!Q38,"A+",IF(Q38&gt;=0.8*'MARK LOOKUP'!Q38,"A",IF(Q38&gt;=0.7*'MARK LOOKUP'!Q38,"B+",IF(Q38&gt;=0.6*'MARK LOOKUP'!Q38,"B",IF(Q38&gt;=0.5*'MARK LOOKUP'!Q38,"C+",IF(Q38&gt;=0.4*'MARK LOOKUP'!Q38,"C",IF(Q38&gt;=0.35*'MARK LOOKUP'!Q38,"D","NG")))))))))</f>
        <v>C+</v>
      </c>
      <c r="AM38" s="26" t="str">
        <f>IF(ISBLANK('DATA ENTRY'!W38),"",IF(R38="Ab","AB",IF(R38&gt;=0.9*'MARK LOOKUP'!R38,"A+",IF(R38&gt;=0.8*'MARK LOOKUP'!R38,"A",IF(R38&gt;=0.7*'MARK LOOKUP'!R38,"B+",IF(R38&gt;=0.6*'MARK LOOKUP'!R38,"B",IF(R38&gt;=0.5*'MARK LOOKUP'!R38,"C+",IF(R38&gt;=0.4*'MARK LOOKUP'!R38,"C",IF(R38&gt;=0.35*'MARK LOOKUP'!R38,"D","NG")))))))))</f>
        <v>A</v>
      </c>
      <c r="AN38" s="26" t="str">
        <f>IF(ISNUMBER(S38),IF(S38&gt;=0.9*'MARK LOOKUP'!S38,"A+",IF(S38&gt;=0.8*'MARK LOOKUP'!S38,"A",IF(S38&gt;=0.7*'MARK LOOKUP'!S38,"B+",IF(S38&gt;=0.6*'MARK LOOKUP'!S38,"B",IF(S38&gt;=0.5*'MARK LOOKUP'!S38,"C+",IF(S38&gt;=0.4*'MARK LOOKUP'!S38,"C",IF(S38&gt;=0.35*'MARK LOOKUP'!S38,"D","NG"))))))),"")</f>
        <v>B</v>
      </c>
      <c r="AO38" s="26" t="str">
        <f>IF(ISBLANK('DATA ENTRY'!Y38),"",IF(T38="AB","AB",IF(T38&gt;=0.9*'MARK LOOKUP'!T38,"A+",IF(T38&gt;=0.8*'MARK LOOKUP'!T38,"A",IF(T38&gt;=0.7*'MARK LOOKUP'!T38,"B+",IF(T38&gt;=0.6*'MARK LOOKUP'!T38,"B",IF(T38&gt;=0.5*'MARK LOOKUP'!T38,"C+",IF(T38&gt;=0.4*'MARK LOOKUP'!T38,"C",IF(T38&gt;=0.35*'MARK LOOKUP'!T38,"D","NG")))))))))</f>
        <v/>
      </c>
      <c r="AP38" s="26" t="str">
        <f>IF(ISBLANK('DATA ENTRY'!Z38),"",IF(U38="AB","AB",IF(U38&gt;=0.9*'MARK LOOKUP'!U38,"A+",IF(U38&gt;=0.8*'MARK LOOKUP'!U38,"A",IF(U38&gt;=0.7*'MARK LOOKUP'!U38,"B+",IF(U38&gt;=0.6*'MARK LOOKUP'!U38,"B",IF(U38&gt;=0.5*'MARK LOOKUP'!U38,"C+",IF(U38&gt;=0.4*'MARK LOOKUP'!U38,"C",IF(U38&gt;=0.35*'MARK LOOKUP'!U38,"D","NG")))))))))</f>
        <v/>
      </c>
      <c r="AQ38" s="26" t="str">
        <f>IF(ISNUMBER(V38),IF(V38&gt;=0.9*'MARK LOOKUP'!V38,"A+",IF(V38&gt;=0.8*'MARK LOOKUP'!V38,"A",IF(V38&gt;=0.7*'MARK LOOKUP'!V38,"B+",IF(V38&gt;=0.6*'MARK LOOKUP'!S38,"B",IF(V38&gt;=0.5*'MARK LOOKUP'!V38,"C+",IF(V38&gt;=0.4*'MARK LOOKUP'!V38,"C",IF(V38&gt;=0.35*'MARK LOOKUP'!V38,"D","NG"))))))),"")</f>
        <v/>
      </c>
      <c r="AR38" s="26" t="str">
        <f t="shared" si="7"/>
        <v>2.4</v>
      </c>
      <c r="AS38" s="26" t="str">
        <f t="shared" si="8"/>
        <v>3.6</v>
      </c>
      <c r="AT38" s="26" t="str">
        <f t="shared" si="9"/>
        <v>2.8</v>
      </c>
      <c r="AU38" s="26" t="str">
        <f t="shared" si="10"/>
        <v>2.4</v>
      </c>
      <c r="AV38" s="26" t="str">
        <f t="shared" si="11"/>
        <v>3.6</v>
      </c>
      <c r="AW38" s="26" t="str">
        <f t="shared" si="12"/>
        <v>2.8</v>
      </c>
      <c r="AX38" s="26" t="str">
        <f t="shared" si="13"/>
        <v>2.8</v>
      </c>
      <c r="AY38" s="26" t="str">
        <f t="shared" si="14"/>
        <v>4</v>
      </c>
      <c r="AZ38" s="26" t="str">
        <f t="shared" si="15"/>
        <v>3.2</v>
      </c>
      <c r="BA38" s="26" t="str">
        <f t="shared" si="16"/>
        <v>3.2</v>
      </c>
      <c r="BB38" s="26" t="str">
        <f t="shared" si="17"/>
        <v>4</v>
      </c>
      <c r="BC38" s="26" t="str">
        <f t="shared" si="18"/>
        <v>3.2</v>
      </c>
      <c r="BD38" s="26" t="str">
        <f t="shared" si="19"/>
        <v>3.6</v>
      </c>
      <c r="BE38" s="26" t="str">
        <f>IF(ISBLANK('DATA ENTRY'!S38),"",IF(AJ38="A+","4",IF(AJ38="A","3.6",IF(AJ38="B+","3.2",IF(AJ38="B","2.8",IF(AJ38="C+","2.4",IF(AJ38="C","2",IF(AJ38="D+","1.6",IF(AJ38="D","1.2",IF(AJ38="E","0.8",""))))))))))</f>
        <v>4</v>
      </c>
      <c r="BF38" s="26" t="str">
        <f>IF(ISBLANK('DATA ENTRY'!T38),"",IF(AK38="A+","4",IF(AK38="A","3.6",IF(AK38="B+","3.2",IF(AK38="B","2.8",IF(AK38="C+","2.4",IF(AK38="C","2",IF(AK38="D+","1.6",IF(AK38="D","1.2",IF(AK38="E","0.8",""))))))))))</f>
        <v>3.6</v>
      </c>
      <c r="BG38" s="26" t="str">
        <f>IF(ISBLANK('DATA ENTRY'!U38),"",IF(AL38="A+","4",IF(AL38="A","3.6",IF(AL38="B+","3.2",IF(AL38="B","2.8",IF(AL38="C+","2.4",IF(AL38="C","2",IF(AL38="D+","1.6",IF(AL38="D","1.2",IF(AL38="E","0.8",""))))))))))</f>
        <v>2.4</v>
      </c>
      <c r="BH38" s="26" t="str">
        <f>IF(ISBLANK('DATA ENTRY'!V38),"",IF(AM38="A+","4",IF(AM38="A","3.6",IF(AM38="B+","3.2",IF(AM38="B","2.8",IF(AM38="C+","2.4",IF(AM38="C","2",IF(AM38="D+","1.6",IF(AM38="D","1.2",IF(AM38="E","0.8",""))))))))))</f>
        <v>3.6</v>
      </c>
      <c r="BI38" s="26" t="str">
        <f>IF(ISBLANK('DATA ENTRY'!W38),"",IF(AN38="A+","4",IF(AN38="A","3.6",IF(AN38="B+","3.2",IF(AN38="B","2.8",IF(AN38="C+","2.4",IF(AN38="C","2",IF(AN38="D+","1.6",IF(AN38="D","1.2",IF(AN38="E","0.8",""))))))))))</f>
        <v>2.8</v>
      </c>
      <c r="BJ38" s="26" t="str">
        <f>IF(ISBLANK('DATA ENTRY'!X38),"",IF(AO38="A+","4",IF(AO38="A","3.6",IF(AO38="B+","3.2",IF(AO38="B","2.8",IF(AO38="C+","2.4",IF(AO38="C","2",IF(AO38="D+","1.6",IF(AO38="D","1.2",IF(AO38="E","0.8",""))))))))))</f>
        <v/>
      </c>
      <c r="BK38" s="26" t="str">
        <f>IF(ISBLANK('DATA ENTRY'!Y38),"",IF(AP38="A+","4",IF(AP38="A","3.6",IF(AP38="B+","3.2",IF(AP38="B","2.8",IF(AP38="C+","2.4",IF(AP38="C","2",IF(AP38="D+","1.6",IF(AP38="D","1.2",IF(AP38="E","0.8",""))))))))))</f>
        <v/>
      </c>
      <c r="BL38" s="26" t="str">
        <f>IF(ISBLANK('DATA ENTRY'!Z38),"",IF(AQ38="A+","4",IF(AQ38="A","3.6",IF(AQ38="B+","3.2",IF(AQ38="B","2.8",IF(AQ38="C+","2.4",IF(AQ38="C","2",IF(AQ38="D+","1.6",IF(AQ38="D","1.2",IF(AQ38="E","0.8",""))))))))))</f>
        <v/>
      </c>
    </row>
    <row r="39" spans="1:64" x14ac:dyDescent="0.25">
      <c r="A39" s="26">
        <f>IF(ISBLANK('DATA ENTRY'!A39),"",'DATA ENTRY'!A39)</f>
        <v>14911544</v>
      </c>
      <c r="B39" s="26">
        <f>IF(ISBLANK('DATA ENTRY'!G39),"",'DATA ENTRY'!G39)</f>
        <v>0</v>
      </c>
      <c r="C39" s="26">
        <f>IF(ISBLANK('DATA ENTRY'!H39),"",'DATA ENTRY'!H39)</f>
        <v>0</v>
      </c>
      <c r="D39" s="26">
        <f t="shared" si="1"/>
        <v>0</v>
      </c>
      <c r="E39" s="26">
        <f>IF(ISBLANK('DATA ENTRY'!J39),"",'DATA ENTRY'!J39)</f>
        <v>0</v>
      </c>
      <c r="F39" s="26">
        <f>IF(ISBLANK('DATA ENTRY'!K39),"",'DATA ENTRY'!K39)</f>
        <v>0</v>
      </c>
      <c r="G39" s="26">
        <f t="shared" si="2"/>
        <v>0</v>
      </c>
      <c r="H39" s="26">
        <f>IF(ISBLANK('DATA ENTRY'!M39),"",'DATA ENTRY'!M39)</f>
        <v>0</v>
      </c>
      <c r="I39" s="26">
        <f>IF(ISBLANK('DATA ENTRY'!M39),"",'DATA ENTRY'!N39)</f>
        <v>0</v>
      </c>
      <c r="J39" s="26">
        <f t="shared" si="20"/>
        <v>0</v>
      </c>
      <c r="K39" s="26">
        <f>IF(ISBLANK('DATA ENTRY'!P39),"",'DATA ENTRY'!P39)</f>
        <v>0</v>
      </c>
      <c r="L39" s="26">
        <f>IF(ISBLANK('DATA ENTRY'!Q39),"",'DATA ENTRY'!Q39)</f>
        <v>0</v>
      </c>
      <c r="M39" s="26">
        <f t="shared" si="3"/>
        <v>0</v>
      </c>
      <c r="N39" s="26">
        <f>IF(ISBLANK('DATA ENTRY'!S39),"",'DATA ENTRY'!S39)</f>
        <v>0</v>
      </c>
      <c r="O39" s="26">
        <f>IF(ISBLANK('DATA ENTRY'!T39),"",'DATA ENTRY'!T39)</f>
        <v>0</v>
      </c>
      <c r="P39" s="26">
        <f t="shared" si="4"/>
        <v>0</v>
      </c>
      <c r="Q39" s="26">
        <f>IF(ISBLANK('DATA ENTRY'!V39),"",'DATA ENTRY'!V39)</f>
        <v>0</v>
      </c>
      <c r="R39" s="26">
        <f>IF(ISBLANK('DATA ENTRY'!W39),"",'DATA ENTRY'!W39)</f>
        <v>0</v>
      </c>
      <c r="S39" s="26">
        <f t="shared" si="5"/>
        <v>0</v>
      </c>
      <c r="T39" s="26" t="str">
        <f>IF(ISBLANK('DATA ENTRY'!Y39),"",'DATA ENTRY'!Y39)</f>
        <v/>
      </c>
      <c r="U39" s="26" t="str">
        <f>IF(ISBLANK('DATA ENTRY'!Z39),"",'DATA ENTRY'!Z39)</f>
        <v/>
      </c>
      <c r="V39" s="26" t="str">
        <f t="shared" si="6"/>
        <v/>
      </c>
      <c r="W39" s="26" t="str">
        <f>IF(ISBLANK('DATA ENTRY'!$F39),"",IF(LEDGER!B39="AB","AB",IF(LEDGER!B39&gt;=0.9*'MARK LOOKUP'!B39,"A+",IF(LEDGER!B39&gt;=0.8*'MARK LOOKUP'!B39,"A",IF(LEDGER!B39&gt;=0.7*'MARK LOOKUP'!B39,"B+",IF(LEDGER!B39&gt;=0.6*'MARK LOOKUP'!B39,"B",IF(LEDGER!B39&gt;=0.5*'MARK LOOKUP'!B39,"C+",IF(LEDGER!B39&gt;=0.4*'MARK LOOKUP'!B39,"C+",IF(LEDGER!B39&gt;=0.35*'MARK LOOKUP'!B39,"D","NG")))))))))</f>
        <v>NG</v>
      </c>
      <c r="X39" s="26" t="str">
        <f>IF(ISBLANK('DATA ENTRY'!$G39),"",IF(LEDGER!C39="AB","AB",IF(LEDGER!C39&gt;=0.9*'MARK LOOKUP'!C39,"A+",IF(LEDGER!C39&gt;=0.8*'MARK LOOKUP'!C39,"A",IF(LEDGER!C39&gt;=0.7*'MARK LOOKUP'!C39,"B+",IF(LEDGER!C39&gt;=0.6*'MARK LOOKUP'!C39,"B",IF(LEDGER!C39&gt;=0.5*'MARK LOOKUP'!C39,"C+",IF(LEDGER!C39&gt;=0.4*'MARK LOOKUP'!C39,"C+",IF(LEDGER!C39&gt;=0.35*'MARK LOOKUP'!C39,"D","N.G.")))))))))</f>
        <v>N.G.</v>
      </c>
      <c r="Y39" s="26" t="str">
        <f>IF(ISNUMBER(D39),IF(D39&gt;=0.9*'MARK LOOKUP'!D39,"A+",IF(D39&gt;=0.8*'MARK LOOKUP'!D39,"A",IF(D39&gt;=0.7*'MARK LOOKUP'!D39,"B+",IF(D39&gt;=0.6*'MARK LOOKUP'!D39,"B",IF(D39&gt;=0.5*'MARK LOOKUP'!D39,"C+",IF(D39&gt;=0.4*'MARK LOOKUP'!D39,"C",IF(D39&gt;=0.35*'MARK LOOKUP'!D39,"D","N.G."))))))))</f>
        <v>N.G.</v>
      </c>
      <c r="Z39" s="26" t="str">
        <f>IF(ISBLANK('DATA ENTRY'!J39),"",IF(LEDGER!E39="AB","AB",IF(LEDGER!E39&gt;=0.9*'MARK LOOKUP'!E39,"A+",IF(LEDGER!E39&gt;=0.8*'MARK LOOKUP'!E39,"A",IF(LEDGER!E39&gt;=0.7*'MARK LOOKUP'!E39,"B+",IF(LEDGER!E39&gt;=0.6*'MARK LOOKUP'!E39,"B",IF(LEDGER!E39&gt;=0.5*'MARK LOOKUP'!E39,"C+",IF(LEDGER!E39&gt;=0.4*'MARK LOOKUP'!E39,"C",IF(LEDGER!E39&gt;=0.35*'MARK LOOKUP'!E39,"D","NG")))))))))</f>
        <v>NG</v>
      </c>
      <c r="AA39" s="26" t="str">
        <f>IF(ISBLANK('DATA ENTRY'!K39),"",IF(LEDGER!F39="AB","AB",IF(LEDGER!F39&gt;=0.9*'MARK LOOKUP'!F39,"A+",IF(LEDGER!F39&gt;=0.8*'MARK LOOKUP'!F39,"A",IF(LEDGER!F39&gt;=0.7*'MARK LOOKUP'!F39,"B+",IF(LEDGER!F39&gt;=0.6*'MARK LOOKUP'!F39,"B",IF(LEDGER!F39&gt;=0.5*'MARK LOOKUP'!F39,"C+",IF(LEDGER!F39&gt;=0.4*'MARK LOOKUP'!F39,"C",IF(LEDGER!F39&gt;=0.35*'MARK LOOKUP'!F39,"D","NG")))))))))</f>
        <v>NG</v>
      </c>
      <c r="AB39" s="26" t="str">
        <f>IF(ISNUMBER(G39),IF(D39&gt;=0.9*'MARK LOOKUP'!G39,"A+",IF(G39&gt;=0.8*'MARK LOOKUP'!G39,"A",IF(G39&gt;=0.7*'MARK LOOKUP'!G39,"B+",IF(G39&gt;=0.6*'MARK LOOKUP'!G39,"B",IF(G39&gt;=0.5*'MARK LOOKUP'!G39,"C+",IF(G39&gt;=0.4*'MARK LOOKUP'!G39,"C",IF(G39&gt;=0.35*'MARK LOOKUP'!G39,"D","NG"))))))))</f>
        <v>NG</v>
      </c>
      <c r="AC39" s="26" t="str">
        <f>IF(ISBLANK('DATA ENTRY'!M39),"",IF(LEDGER!H39="AB","AB",IF(LEDGER!H39&gt;=0.9*'MARK LOOKUP'!H39,"A+",IF(LEDGER!H39&gt;=0.8*'MARK LOOKUP'!H39,"A",IF(LEDGER!H39&gt;=0.7*'MARK LOOKUP'!H39,"B+",IF(LEDGER!H39&gt;=0.6*'MARK LOOKUP'!H39,"B",IF(LEDGER!H39&gt;=0.5*'MARK LOOKUP'!H39,"C+",IF(LEDGER!H39&gt;=0.4*'MARK LOOKUP'!H39,"C",IF(LEDGER!H39&gt;=0.35*'MARK LOOKUP'!H39,"D","NG")))))))))</f>
        <v>NG</v>
      </c>
      <c r="AD39" s="26" t="str">
        <f>IF(ISBLANK('DATA ENTRY'!N39),"",IF(LEDGER!I39="AB","AB",IF(LEDGER!I39&gt;=0.9*'MARK LOOKUP'!I39,"A+",IF(LEDGER!I39&gt;=0.8*'MARK LOOKUP'!I39,"A",IF(LEDGER!I39&gt;=0.7*'MARK LOOKUP'!I39,"B+",IF(LEDGER!I39&gt;=0.6*'MARK LOOKUP'!I39,"B",IF(LEDGER!I39&gt;=0.5*'MARK LOOKUP'!I39,"C+",IF(LEDGER!I39&gt;=0.4*'MARK LOOKUP'!I39,"C",IF(LEDGER!I39&gt;=0.35*'MARK LOOKUP'!I39,"D","NG")))))))))</f>
        <v/>
      </c>
      <c r="AE39" s="26" t="str">
        <f>IF(ISNUMBER(J39),IF(J39&gt;=0.9*'MARK LOOKUP'!J39,"A+",IF(J39&gt;=0.8*'MARK LOOKUP'!J39,"A",IF(J39&gt;=0.7*'MARK LOOKUP'!J39,"B+",IF(J39&gt;=0.6*'MARK LOOKUP'!J39,"B",IF(J39&gt;=0.5*'MARK LOOKUP'!J39,"C+",IF(J39&gt;=0.4*'MARK LOOKUP'!J39,"C",IF(J39&gt;=0.35*'MARK LOOKUP'!J39,"D","NG"))))))),"")</f>
        <v>NG</v>
      </c>
      <c r="AF39" s="26" t="e">
        <f>IF(ISBLANK('DATA ENTRY'!P39),"",IF(LEDGER!K39="Ab","AB",IF(LEDGER!K39&gt;=0.9*'MARK LOOKUP'!K39,"A+",IF(LEDGER!K39&gt;=0.8*'MARK LOOKUP'!K39,"A",IF(LEDGER!K39&gt;=0.7*'MARK LOOKUP'!K39,"B+",IF(LEDGER!K39&gt;=0.6*'MARK LOOKUP'!K39,"B",IF(LEDGER!K39&gt;=0.5*'MARK LOOKUP'!K39,"C+",IF(LEDGER!K39&gt;=0.4*'MARK LOOKUP'!K39,"C",IF(LEDGER!K39&gt;=0.35*'MARK LOOKUP'!K39,"D","NG")))))))))</f>
        <v>#N/A</v>
      </c>
      <c r="AG39" s="26" t="e">
        <f>IF(ISBLANK('DATA ENTRY'!Q39),"",IF(LEDGER!L39="Ab","AB",IF(LEDGER!L39&gt;=0.9*'MARK LOOKUP'!L39,"A+",IF(LEDGER!L39&gt;=0.8*'MARK LOOKUP'!L39,"A",IF(LEDGER!L39&gt;=0.7*'MARK LOOKUP'!L39,"B+",IF(LEDGER!L39&gt;=0.6*'MARK LOOKUP'!L39,"B",IF(LEDGER!L39&gt;=0.5*'MARK LOOKUP'!L39,"C+",IF(LEDGER!L39&gt;=0.4*'MARK LOOKUP'!L39,"C",IF(LEDGER!L39&gt;=0.35*'MARK LOOKUP'!L39,"D","NG")))))))))</f>
        <v>#N/A</v>
      </c>
      <c r="AH39" s="26" t="e">
        <f>IF(ISNUMBER(M39),IF(M39&gt;=0.9*'MARK LOOKUP'!M39,"A+",IF(M39&gt;=0.8*'MARK LOOKUP'!M39,"A",IF(M39&gt;=0.7*'MARK LOOKUP'!M39,"B+",IF(M39&gt;=0.6*'MARK LOOKUP'!M39,"B",IF(M39&gt;=0.5*'MARK LOOKUP'!M39,"C+",IF(M39&gt;=0.4*'MARK LOOKUP'!M39,"C",IF(M39&gt;=0.35*'MARK LOOKUP'!M39,"D","NG"))))))),"")</f>
        <v>#N/A</v>
      </c>
      <c r="AI39" s="26" t="e">
        <f>IF(ISBLANK('DATA ENTRY'!S39),"",IF(N39="Ab","AB",IF(N39&gt;=0.9*'MARK LOOKUP'!N39,"A+",IF(N39&gt;=0.8*'MARK LOOKUP'!N39,"A",IF(N39&gt;=0.7*'MARK LOOKUP'!N39,"B+",IF(N39&gt;=0.6*'MARK LOOKUP'!N39,"B",IF(N39&gt;=0.5*'MARK LOOKUP'!N39,"C+",IF(N39&gt;=0.4*'MARK LOOKUP'!N39,"C",IF(N39&gt;=0.35*'MARK LOOKUP'!N39,"D","NG")))))))))</f>
        <v>#N/A</v>
      </c>
      <c r="AJ39" s="26" t="e">
        <f>IF(ISBLANK('DATA ENTRY'!T39),"",IF(O39="Ab","AB",IF(O39&gt;=0.9*'MARK LOOKUP'!O39,"A+",IF(O39&gt;=0.8*'MARK LOOKUP'!O39,"A",IF(O39&gt;=0.7*'MARK LOOKUP'!O39,"B+",IF(O39&gt;=0.6*'MARK LOOKUP'!O39,"B",IF(O39&gt;=0.5*'MARK LOOKUP'!O39,"C+",IF(O39&gt;=0.4*'MARK LOOKUP'!O39,"C",IF(O39&gt;=0.35*'MARK LOOKUP'!O39,"D","NG")))))))))</f>
        <v>#N/A</v>
      </c>
      <c r="AK39" s="26" t="e">
        <f>IF(ISNUMBER(P39),IF(P39&gt;=0.9*'MARK LOOKUP'!P39,"A+",IF(P39&gt;=0.8*'MARK LOOKUP'!P39,"A",IF(P39&gt;=0.7*'MARK LOOKUP'!P39,"B+",IF(P39&gt;=0.6*'MARK LOOKUP'!P39,"B",IF(P39&gt;=0.5*'MARK LOOKUP'!P39,"C+",IF(P39&gt;=0.4*'MARK LOOKUP'!P39,"C",IF(P39&gt;=0.35*'MARK LOOKUP'!P39,"D","NG"))))))),"")</f>
        <v>#N/A</v>
      </c>
      <c r="AL39" s="26" t="e">
        <f>IF(ISBLANK('DATA ENTRY'!V39),"",IF(Q39="Ab","AB",IF(Q39&gt;=0.9*'MARK LOOKUP'!Q39,"A+",IF(Q39&gt;=0.8*'MARK LOOKUP'!Q39,"A",IF(Q39&gt;=0.7*'MARK LOOKUP'!Q39,"B+",IF(Q39&gt;=0.6*'MARK LOOKUP'!Q39,"B",IF(Q39&gt;=0.5*'MARK LOOKUP'!Q39,"C+",IF(Q39&gt;=0.4*'MARK LOOKUP'!Q39,"C",IF(Q39&gt;=0.35*'MARK LOOKUP'!Q39,"D","NG")))))))))</f>
        <v>#N/A</v>
      </c>
      <c r="AM39" s="26" t="e">
        <f>IF(ISBLANK('DATA ENTRY'!W39),"",IF(R39="Ab","AB",IF(R39&gt;=0.9*'MARK LOOKUP'!R39,"A+",IF(R39&gt;=0.8*'MARK LOOKUP'!R39,"A",IF(R39&gt;=0.7*'MARK LOOKUP'!R39,"B+",IF(R39&gt;=0.6*'MARK LOOKUP'!R39,"B",IF(R39&gt;=0.5*'MARK LOOKUP'!R39,"C+",IF(R39&gt;=0.4*'MARK LOOKUP'!R39,"C",IF(R39&gt;=0.35*'MARK LOOKUP'!R39,"D","NG")))))))))</f>
        <v>#N/A</v>
      </c>
      <c r="AN39" s="26" t="e">
        <f>IF(ISNUMBER(S39),IF(S39&gt;=0.9*'MARK LOOKUP'!S39,"A+",IF(S39&gt;=0.8*'MARK LOOKUP'!S39,"A",IF(S39&gt;=0.7*'MARK LOOKUP'!S39,"B+",IF(S39&gt;=0.6*'MARK LOOKUP'!S39,"B",IF(S39&gt;=0.5*'MARK LOOKUP'!S39,"C+",IF(S39&gt;=0.4*'MARK LOOKUP'!S39,"C",IF(S39&gt;=0.35*'MARK LOOKUP'!S39,"D","NG"))))))),"")</f>
        <v>#N/A</v>
      </c>
      <c r="AO39" s="26" t="str">
        <f>IF(ISBLANK('DATA ENTRY'!Y39),"",IF(T39="AB","AB",IF(T39&gt;=0.9*'MARK LOOKUP'!T39,"A+",IF(T39&gt;=0.8*'MARK LOOKUP'!T39,"A",IF(T39&gt;=0.7*'MARK LOOKUP'!T39,"B+",IF(T39&gt;=0.6*'MARK LOOKUP'!T39,"B",IF(T39&gt;=0.5*'MARK LOOKUP'!T39,"C+",IF(T39&gt;=0.4*'MARK LOOKUP'!T39,"C",IF(T39&gt;=0.35*'MARK LOOKUP'!T39,"D","NG")))))))))</f>
        <v/>
      </c>
      <c r="AP39" s="26" t="str">
        <f>IF(ISBLANK('DATA ENTRY'!Z39),"",IF(U39="AB","AB",IF(U39&gt;=0.9*'MARK LOOKUP'!U39,"A+",IF(U39&gt;=0.8*'MARK LOOKUP'!U39,"A",IF(U39&gt;=0.7*'MARK LOOKUP'!U39,"B+",IF(U39&gt;=0.6*'MARK LOOKUP'!U39,"B",IF(U39&gt;=0.5*'MARK LOOKUP'!U39,"C+",IF(U39&gt;=0.4*'MARK LOOKUP'!U39,"C",IF(U39&gt;=0.35*'MARK LOOKUP'!U39,"D","NG")))))))))</f>
        <v/>
      </c>
      <c r="AQ39" s="26" t="str">
        <f>IF(ISNUMBER(V39),IF(V39&gt;=0.9*'MARK LOOKUP'!V39,"A+",IF(V39&gt;=0.8*'MARK LOOKUP'!V39,"A",IF(V39&gt;=0.7*'MARK LOOKUP'!V39,"B+",IF(V39&gt;=0.6*'MARK LOOKUP'!S39,"B",IF(V39&gt;=0.5*'MARK LOOKUP'!V39,"C+",IF(V39&gt;=0.4*'MARK LOOKUP'!V39,"C",IF(V39&gt;=0.35*'MARK LOOKUP'!V39,"D","NG"))))))),"")</f>
        <v/>
      </c>
      <c r="AR39" s="26" t="str">
        <f t="shared" si="7"/>
        <v/>
      </c>
      <c r="AS39" s="26" t="str">
        <f t="shared" si="8"/>
        <v/>
      </c>
      <c r="AT39" s="26" t="str">
        <f t="shared" si="9"/>
        <v/>
      </c>
      <c r="AU39" s="26" t="str">
        <f t="shared" si="10"/>
        <v/>
      </c>
      <c r="AV39" s="26" t="str">
        <f t="shared" si="11"/>
        <v/>
      </c>
      <c r="AW39" s="26" t="str">
        <f t="shared" si="12"/>
        <v/>
      </c>
      <c r="AX39" s="26" t="str">
        <f t="shared" si="13"/>
        <v/>
      </c>
      <c r="AY39" s="26" t="str">
        <f t="shared" si="14"/>
        <v/>
      </c>
      <c r="AZ39" s="26" t="str">
        <f t="shared" si="15"/>
        <v/>
      </c>
      <c r="BA39" s="26" t="e">
        <f t="shared" si="16"/>
        <v>#N/A</v>
      </c>
      <c r="BB39" s="26" t="e">
        <f t="shared" si="17"/>
        <v>#N/A</v>
      </c>
      <c r="BC39" s="26" t="e">
        <f t="shared" si="18"/>
        <v>#N/A</v>
      </c>
      <c r="BD39" s="26" t="e">
        <f t="shared" si="19"/>
        <v>#N/A</v>
      </c>
      <c r="BE39" s="26" t="e">
        <f>IF(ISBLANK('DATA ENTRY'!S39),"",IF(AJ39="A+","4",IF(AJ39="A","3.6",IF(AJ39="B+","3.2",IF(AJ39="B","2.8",IF(AJ39="C+","2.4",IF(AJ39="C","2",IF(AJ39="D+","1.6",IF(AJ39="D","1.2",IF(AJ39="E","0.8",""))))))))))</f>
        <v>#N/A</v>
      </c>
      <c r="BF39" s="26" t="e">
        <f>IF(ISBLANK('DATA ENTRY'!T39),"",IF(AK39="A+","4",IF(AK39="A","3.6",IF(AK39="B+","3.2",IF(AK39="B","2.8",IF(AK39="C+","2.4",IF(AK39="C","2",IF(AK39="D+","1.6",IF(AK39="D","1.2",IF(AK39="E","0.8",""))))))))))</f>
        <v>#N/A</v>
      </c>
      <c r="BG39" s="26" t="str">
        <f>IF(ISBLANK('DATA ENTRY'!U39),"",IF(AL39="A+","4",IF(AL39="A","3.6",IF(AL39="B+","3.2",IF(AL39="B","2.8",IF(AL39="C+","2.4",IF(AL39="C","2",IF(AL39="D+","1.6",IF(AL39="D","1.2",IF(AL39="E","0.8",""))))))))))</f>
        <v/>
      </c>
      <c r="BH39" s="26" t="e">
        <f>IF(ISBLANK('DATA ENTRY'!V39),"",IF(AM39="A+","4",IF(AM39="A","3.6",IF(AM39="B+","3.2",IF(AM39="B","2.8",IF(AM39="C+","2.4",IF(AM39="C","2",IF(AM39="D+","1.6",IF(AM39="D","1.2",IF(AM39="E","0.8",""))))))))))</f>
        <v>#N/A</v>
      </c>
      <c r="BI39" s="26" t="e">
        <f>IF(ISBLANK('DATA ENTRY'!W39),"",IF(AN39="A+","4",IF(AN39="A","3.6",IF(AN39="B+","3.2",IF(AN39="B","2.8",IF(AN39="C+","2.4",IF(AN39="C","2",IF(AN39="D+","1.6",IF(AN39="D","1.2",IF(AN39="E","0.8",""))))))))))</f>
        <v>#N/A</v>
      </c>
      <c r="BJ39" s="26" t="str">
        <f>IF(ISBLANK('DATA ENTRY'!X39),"",IF(AO39="A+","4",IF(AO39="A","3.6",IF(AO39="B+","3.2",IF(AO39="B","2.8",IF(AO39="C+","2.4",IF(AO39="C","2",IF(AO39="D+","1.6",IF(AO39="D","1.2",IF(AO39="E","0.8",""))))))))))</f>
        <v/>
      </c>
      <c r="BK39" s="26" t="str">
        <f>IF(ISBLANK('DATA ENTRY'!Y39),"",IF(AP39="A+","4",IF(AP39="A","3.6",IF(AP39="B+","3.2",IF(AP39="B","2.8",IF(AP39="C+","2.4",IF(AP39="C","2",IF(AP39="D+","1.6",IF(AP39="D","1.2",IF(AP39="E","0.8",""))))))))))</f>
        <v/>
      </c>
      <c r="BL39" s="26" t="str">
        <f>IF(ISBLANK('DATA ENTRY'!Z39),"",IF(AQ39="A+","4",IF(AQ39="A","3.6",IF(AQ39="B+","3.2",IF(AQ39="B","2.8",IF(AQ39="C+","2.4",IF(AQ39="C","2",IF(AQ39="D+","1.6",IF(AQ39="D","1.2",IF(AQ39="E","0.8",""))))))))))</f>
        <v/>
      </c>
    </row>
    <row r="40" spans="1:64" x14ac:dyDescent="0.25">
      <c r="A40" s="26">
        <f>IF(ISBLANK('DATA ENTRY'!A40),"",'DATA ENTRY'!A40)</f>
        <v>14911545</v>
      </c>
      <c r="B40" s="26">
        <f>IF(ISBLANK('DATA ENTRY'!G40),"",'DATA ENTRY'!G40)</f>
        <v>36</v>
      </c>
      <c r="C40" s="26">
        <f>IF(ISBLANK('DATA ENTRY'!H40),"",'DATA ENTRY'!H40)</f>
        <v>21</v>
      </c>
      <c r="D40" s="26">
        <f t="shared" si="1"/>
        <v>57</v>
      </c>
      <c r="E40" s="26">
        <f>IF(ISBLANK('DATA ENTRY'!J40),"",'DATA ENTRY'!J40)</f>
        <v>34</v>
      </c>
      <c r="F40" s="26">
        <f>IF(ISBLANK('DATA ENTRY'!K40),"",'DATA ENTRY'!K40)</f>
        <v>21</v>
      </c>
      <c r="G40" s="26">
        <f t="shared" si="2"/>
        <v>55</v>
      </c>
      <c r="H40" s="26">
        <f>IF(ISBLANK('DATA ENTRY'!M40),"",'DATA ENTRY'!M40)</f>
        <v>52</v>
      </c>
      <c r="I40" s="26">
        <f>IF(ISBLANK('DATA ENTRY'!M40),"",'DATA ENTRY'!N40)</f>
        <v>23</v>
      </c>
      <c r="J40" s="26">
        <f t="shared" si="20"/>
        <v>75</v>
      </c>
      <c r="K40" s="26">
        <f>IF(ISBLANK('DATA ENTRY'!P40),"",'DATA ENTRY'!P40)</f>
        <v>50</v>
      </c>
      <c r="L40" s="26">
        <f>IF(ISBLANK('DATA ENTRY'!Q40),"",'DATA ENTRY'!Q40)</f>
        <v>23</v>
      </c>
      <c r="M40" s="26">
        <f t="shared" si="3"/>
        <v>73</v>
      </c>
      <c r="N40" s="26">
        <f>IF(ISBLANK('DATA ENTRY'!S40),"",'DATA ENTRY'!S40)</f>
        <v>53</v>
      </c>
      <c r="O40" s="26">
        <f>IF(ISBLANK('DATA ENTRY'!T40),"",'DATA ENTRY'!T40)</f>
        <v>24</v>
      </c>
      <c r="P40" s="26">
        <f t="shared" si="4"/>
        <v>77</v>
      </c>
      <c r="Q40" s="26">
        <f>IF(ISBLANK('DATA ENTRY'!V40),"",'DATA ENTRY'!V40)</f>
        <v>35</v>
      </c>
      <c r="R40" s="26">
        <f>IF(ISBLANK('DATA ENTRY'!W40),"",'DATA ENTRY'!W40)</f>
        <v>21</v>
      </c>
      <c r="S40" s="26">
        <f t="shared" si="5"/>
        <v>56</v>
      </c>
      <c r="T40" s="26" t="str">
        <f>IF(ISBLANK('DATA ENTRY'!Y40),"",'DATA ENTRY'!Y40)</f>
        <v/>
      </c>
      <c r="U40" s="26" t="str">
        <f>IF(ISBLANK('DATA ENTRY'!Z40),"",'DATA ENTRY'!Z40)</f>
        <v/>
      </c>
      <c r="V40" s="26" t="str">
        <f t="shared" si="6"/>
        <v/>
      </c>
      <c r="W40" s="26" t="str">
        <f>IF(ISBLANK('DATA ENTRY'!$F40),"",IF(LEDGER!B40="AB","AB",IF(LEDGER!B40&gt;=0.9*'MARK LOOKUP'!B40,"A+",IF(LEDGER!B40&gt;=0.8*'MARK LOOKUP'!B40,"A",IF(LEDGER!B40&gt;=0.7*'MARK LOOKUP'!B40,"B+",IF(LEDGER!B40&gt;=0.6*'MARK LOOKUP'!B40,"B",IF(LEDGER!B40&gt;=0.5*'MARK LOOKUP'!B40,"C+",IF(LEDGER!B40&gt;=0.4*'MARK LOOKUP'!B40,"C+",IF(LEDGER!B40&gt;=0.35*'MARK LOOKUP'!B40,"D","NG")))))))))</f>
        <v>C+</v>
      </c>
      <c r="X40" s="26" t="str">
        <f>IF(ISBLANK('DATA ENTRY'!$G40),"",IF(LEDGER!C40="AB","AB",IF(LEDGER!C40&gt;=0.9*'MARK LOOKUP'!C40,"A+",IF(LEDGER!C40&gt;=0.8*'MARK LOOKUP'!C40,"A",IF(LEDGER!C40&gt;=0.7*'MARK LOOKUP'!C40,"B+",IF(LEDGER!C40&gt;=0.6*'MARK LOOKUP'!C40,"B",IF(LEDGER!C40&gt;=0.5*'MARK LOOKUP'!C40,"C+",IF(LEDGER!C40&gt;=0.4*'MARK LOOKUP'!C40,"C+",IF(LEDGER!C40&gt;=0.35*'MARK LOOKUP'!C40,"D","N.G.")))))))))</f>
        <v>A</v>
      </c>
      <c r="Y40" s="26" t="str">
        <f>IF(ISNUMBER(D40),IF(D40&gt;=0.9*'MARK LOOKUP'!D40,"A+",IF(D40&gt;=0.8*'MARK LOOKUP'!D40,"A",IF(D40&gt;=0.7*'MARK LOOKUP'!D40,"B+",IF(D40&gt;=0.6*'MARK LOOKUP'!D40,"B",IF(D40&gt;=0.5*'MARK LOOKUP'!D40,"C+",IF(D40&gt;=0.4*'MARK LOOKUP'!D40,"C",IF(D40&gt;=0.35*'MARK LOOKUP'!D40,"D","N.G."))))))))</f>
        <v>C+</v>
      </c>
      <c r="Z40" s="26" t="str">
        <f>IF(ISBLANK('DATA ENTRY'!J40),"",IF(LEDGER!E40="AB","AB",IF(LEDGER!E40&gt;=0.9*'MARK LOOKUP'!E40,"A+",IF(LEDGER!E40&gt;=0.8*'MARK LOOKUP'!E40,"A",IF(LEDGER!E40&gt;=0.7*'MARK LOOKUP'!E40,"B+",IF(LEDGER!E40&gt;=0.6*'MARK LOOKUP'!E40,"B",IF(LEDGER!E40&gt;=0.5*'MARK LOOKUP'!E40,"C+",IF(LEDGER!E40&gt;=0.4*'MARK LOOKUP'!E40,"C",IF(LEDGER!E40&gt;=0.35*'MARK LOOKUP'!E40,"D","NG")))))))))</f>
        <v>C</v>
      </c>
      <c r="AA40" s="26" t="str">
        <f>IF(ISBLANK('DATA ENTRY'!K40),"",IF(LEDGER!F40="AB","AB",IF(LEDGER!F40&gt;=0.9*'MARK LOOKUP'!F40,"A+",IF(LEDGER!F40&gt;=0.8*'MARK LOOKUP'!F40,"A",IF(LEDGER!F40&gt;=0.7*'MARK LOOKUP'!F40,"B+",IF(LEDGER!F40&gt;=0.6*'MARK LOOKUP'!F40,"B",IF(LEDGER!F40&gt;=0.5*'MARK LOOKUP'!F40,"C+",IF(LEDGER!F40&gt;=0.4*'MARK LOOKUP'!F40,"C",IF(LEDGER!F40&gt;=0.35*'MARK LOOKUP'!F40,"D","NG")))))))))</f>
        <v>A</v>
      </c>
      <c r="AB40" s="26" t="str">
        <f>IF(ISNUMBER(G40),IF(D40&gt;=0.9*'MARK LOOKUP'!G40,"A+",IF(G40&gt;=0.8*'MARK LOOKUP'!G40,"A",IF(G40&gt;=0.7*'MARK LOOKUP'!G40,"B+",IF(G40&gt;=0.6*'MARK LOOKUP'!G40,"B",IF(G40&gt;=0.5*'MARK LOOKUP'!G40,"C+",IF(G40&gt;=0.4*'MARK LOOKUP'!G40,"C",IF(G40&gt;=0.35*'MARK LOOKUP'!G40,"D","NG"))))))))</f>
        <v>C+</v>
      </c>
      <c r="AC40" s="26" t="str">
        <f>IF(ISBLANK('DATA ENTRY'!M40),"",IF(LEDGER!H40="AB","AB",IF(LEDGER!H40&gt;=0.9*'MARK LOOKUP'!H40,"A+",IF(LEDGER!H40&gt;=0.8*'MARK LOOKUP'!H40,"A",IF(LEDGER!H40&gt;=0.7*'MARK LOOKUP'!H40,"B+",IF(LEDGER!H40&gt;=0.6*'MARK LOOKUP'!H40,"B",IF(LEDGER!H40&gt;=0.5*'MARK LOOKUP'!H40,"C+",IF(LEDGER!H40&gt;=0.4*'MARK LOOKUP'!H40,"C",IF(LEDGER!H40&gt;=0.35*'MARK LOOKUP'!H40,"D","NG")))))))))</f>
        <v>B</v>
      </c>
      <c r="AD40" s="26" t="str">
        <f>IF(ISBLANK('DATA ENTRY'!N40),"",IF(LEDGER!I40="AB","AB",IF(LEDGER!I40&gt;=0.9*'MARK LOOKUP'!I40,"A+",IF(LEDGER!I40&gt;=0.8*'MARK LOOKUP'!I40,"A",IF(LEDGER!I40&gt;=0.7*'MARK LOOKUP'!I40,"B+",IF(LEDGER!I40&gt;=0.6*'MARK LOOKUP'!I40,"B",IF(LEDGER!I40&gt;=0.5*'MARK LOOKUP'!I40,"C+",IF(LEDGER!I40&gt;=0.4*'MARK LOOKUP'!I40,"C",IF(LEDGER!I40&gt;=0.35*'MARK LOOKUP'!I40,"D","NG")))))))))</f>
        <v>A+</v>
      </c>
      <c r="AE40" s="26" t="str">
        <f>IF(ISNUMBER(J40),IF(J40&gt;=0.9*'MARK LOOKUP'!J40,"A+",IF(J40&gt;=0.8*'MARK LOOKUP'!J40,"A",IF(J40&gt;=0.7*'MARK LOOKUP'!J40,"B+",IF(J40&gt;=0.6*'MARK LOOKUP'!J40,"B",IF(J40&gt;=0.5*'MARK LOOKUP'!J40,"C+",IF(J40&gt;=0.4*'MARK LOOKUP'!J40,"C",IF(J40&gt;=0.35*'MARK LOOKUP'!J40,"D","NG"))))))),"")</f>
        <v>B+</v>
      </c>
      <c r="AF40" s="26" t="str">
        <f>IF(ISBLANK('DATA ENTRY'!P40),"",IF(LEDGER!K40="Ab","AB",IF(LEDGER!K40&gt;=0.9*'MARK LOOKUP'!K40,"A+",IF(LEDGER!K40&gt;=0.8*'MARK LOOKUP'!K40,"A",IF(LEDGER!K40&gt;=0.7*'MARK LOOKUP'!K40,"B+",IF(LEDGER!K40&gt;=0.6*'MARK LOOKUP'!K40,"B",IF(LEDGER!K40&gt;=0.5*'MARK LOOKUP'!K40,"C+",IF(LEDGER!K40&gt;=0.4*'MARK LOOKUP'!K40,"C",IF(LEDGER!K40&gt;=0.35*'MARK LOOKUP'!K40,"D","NG")))))))))</f>
        <v>B</v>
      </c>
      <c r="AG40" s="26" t="str">
        <f>IF(ISBLANK('DATA ENTRY'!Q40),"",IF(LEDGER!L40="Ab","AB",IF(LEDGER!L40&gt;=0.9*'MARK LOOKUP'!L40,"A+",IF(LEDGER!L40&gt;=0.8*'MARK LOOKUP'!L40,"A",IF(LEDGER!L40&gt;=0.7*'MARK LOOKUP'!L40,"B+",IF(LEDGER!L40&gt;=0.6*'MARK LOOKUP'!L40,"B",IF(LEDGER!L40&gt;=0.5*'MARK LOOKUP'!L40,"C+",IF(LEDGER!L40&gt;=0.4*'MARK LOOKUP'!L40,"C",IF(LEDGER!L40&gt;=0.35*'MARK LOOKUP'!L40,"D","NG")))))))))</f>
        <v>A+</v>
      </c>
      <c r="AH40" s="26" t="str">
        <f>IF(ISNUMBER(M40),IF(M40&gt;=0.9*'MARK LOOKUP'!M40,"A+",IF(M40&gt;=0.8*'MARK LOOKUP'!M40,"A",IF(M40&gt;=0.7*'MARK LOOKUP'!M40,"B+",IF(M40&gt;=0.6*'MARK LOOKUP'!M40,"B",IF(M40&gt;=0.5*'MARK LOOKUP'!M40,"C+",IF(M40&gt;=0.4*'MARK LOOKUP'!M40,"C",IF(M40&gt;=0.35*'MARK LOOKUP'!M40,"D","NG"))))))),"")</f>
        <v>B+</v>
      </c>
      <c r="AI40" s="26" t="str">
        <f>IF(ISBLANK('DATA ENTRY'!S40),"",IF(N40="Ab","AB",IF(N40&gt;=0.9*'MARK LOOKUP'!N40,"A+",IF(N40&gt;=0.8*'MARK LOOKUP'!N40,"A",IF(N40&gt;=0.7*'MARK LOOKUP'!N40,"B+",IF(N40&gt;=0.6*'MARK LOOKUP'!N40,"B",IF(N40&gt;=0.5*'MARK LOOKUP'!N40,"C+",IF(N40&gt;=0.4*'MARK LOOKUP'!N40,"C",IF(N40&gt;=0.35*'MARK LOOKUP'!N40,"D","NG")))))))))</f>
        <v>B+</v>
      </c>
      <c r="AJ40" s="26" t="str">
        <f>IF(ISBLANK('DATA ENTRY'!T40),"",IF(O40="Ab","AB",IF(O40&gt;=0.9*'MARK LOOKUP'!O40,"A+",IF(O40&gt;=0.8*'MARK LOOKUP'!O40,"A",IF(O40&gt;=0.7*'MARK LOOKUP'!O40,"B+",IF(O40&gt;=0.6*'MARK LOOKUP'!O40,"B",IF(O40&gt;=0.5*'MARK LOOKUP'!O40,"C+",IF(O40&gt;=0.4*'MARK LOOKUP'!O40,"C",IF(O40&gt;=0.35*'MARK LOOKUP'!O40,"D","NG")))))))))</f>
        <v>A+</v>
      </c>
      <c r="AK40" s="26" t="str">
        <f>IF(ISNUMBER(P40),IF(P40&gt;=0.9*'MARK LOOKUP'!P40,"A+",IF(P40&gt;=0.8*'MARK LOOKUP'!P40,"A",IF(P40&gt;=0.7*'MARK LOOKUP'!P40,"B+",IF(P40&gt;=0.6*'MARK LOOKUP'!P40,"B",IF(P40&gt;=0.5*'MARK LOOKUP'!P40,"C+",IF(P40&gt;=0.4*'MARK LOOKUP'!P40,"C",IF(P40&gt;=0.35*'MARK LOOKUP'!P40,"D","NG"))))))),"")</f>
        <v>B+</v>
      </c>
      <c r="AL40" s="26" t="str">
        <f>IF(ISBLANK('DATA ENTRY'!V40),"",IF(Q40="Ab","AB",IF(Q40&gt;=0.9*'MARK LOOKUP'!Q40,"A+",IF(Q40&gt;=0.8*'MARK LOOKUP'!Q40,"A",IF(Q40&gt;=0.7*'MARK LOOKUP'!Q40,"B+",IF(Q40&gt;=0.6*'MARK LOOKUP'!Q40,"B",IF(Q40&gt;=0.5*'MARK LOOKUP'!Q40,"C+",IF(Q40&gt;=0.4*'MARK LOOKUP'!Q40,"C",IF(Q40&gt;=0.35*'MARK LOOKUP'!Q40,"D","NG")))))))))</f>
        <v>C</v>
      </c>
      <c r="AM40" s="26" t="str">
        <f>IF(ISBLANK('DATA ENTRY'!W40),"",IF(R40="Ab","AB",IF(R40&gt;=0.9*'MARK LOOKUP'!R40,"A+",IF(R40&gt;=0.8*'MARK LOOKUP'!R40,"A",IF(R40&gt;=0.7*'MARK LOOKUP'!R40,"B+",IF(R40&gt;=0.6*'MARK LOOKUP'!R40,"B",IF(R40&gt;=0.5*'MARK LOOKUP'!R40,"C+",IF(R40&gt;=0.4*'MARK LOOKUP'!R40,"C",IF(R40&gt;=0.35*'MARK LOOKUP'!R40,"D","NG")))))))))</f>
        <v>A</v>
      </c>
      <c r="AN40" s="26" t="str">
        <f>IF(ISNUMBER(S40),IF(S40&gt;=0.9*'MARK LOOKUP'!S40,"A+",IF(S40&gt;=0.8*'MARK LOOKUP'!S40,"A",IF(S40&gt;=0.7*'MARK LOOKUP'!S40,"B+",IF(S40&gt;=0.6*'MARK LOOKUP'!S40,"B",IF(S40&gt;=0.5*'MARK LOOKUP'!S40,"C+",IF(S40&gt;=0.4*'MARK LOOKUP'!S40,"C",IF(S40&gt;=0.35*'MARK LOOKUP'!S40,"D","NG"))))))),"")</f>
        <v>C+</v>
      </c>
      <c r="AO40" s="26" t="str">
        <f>IF(ISBLANK('DATA ENTRY'!Y40),"",IF(T40="AB","AB",IF(T40&gt;=0.9*'MARK LOOKUP'!T40,"A+",IF(T40&gt;=0.8*'MARK LOOKUP'!T40,"A",IF(T40&gt;=0.7*'MARK LOOKUP'!T40,"B+",IF(T40&gt;=0.6*'MARK LOOKUP'!T40,"B",IF(T40&gt;=0.5*'MARK LOOKUP'!T40,"C+",IF(T40&gt;=0.4*'MARK LOOKUP'!T40,"C",IF(T40&gt;=0.35*'MARK LOOKUP'!T40,"D","NG")))))))))</f>
        <v/>
      </c>
      <c r="AP40" s="26" t="str">
        <f>IF(ISBLANK('DATA ENTRY'!Z40),"",IF(U40="AB","AB",IF(U40&gt;=0.9*'MARK LOOKUP'!U40,"A+",IF(U40&gt;=0.8*'MARK LOOKUP'!U40,"A",IF(U40&gt;=0.7*'MARK LOOKUP'!U40,"B+",IF(U40&gt;=0.6*'MARK LOOKUP'!U40,"B",IF(U40&gt;=0.5*'MARK LOOKUP'!U40,"C+",IF(U40&gt;=0.4*'MARK LOOKUP'!U40,"C",IF(U40&gt;=0.35*'MARK LOOKUP'!U40,"D","NG")))))))))</f>
        <v/>
      </c>
      <c r="AQ40" s="26" t="str">
        <f>IF(ISNUMBER(V40),IF(V40&gt;=0.9*'MARK LOOKUP'!V40,"A+",IF(V40&gt;=0.8*'MARK LOOKUP'!V40,"A",IF(V40&gt;=0.7*'MARK LOOKUP'!V40,"B+",IF(V40&gt;=0.6*'MARK LOOKUP'!S40,"B",IF(V40&gt;=0.5*'MARK LOOKUP'!V40,"C+",IF(V40&gt;=0.4*'MARK LOOKUP'!V40,"C",IF(V40&gt;=0.35*'MARK LOOKUP'!V40,"D","NG"))))))),"")</f>
        <v/>
      </c>
      <c r="AR40" s="26" t="str">
        <f t="shared" si="7"/>
        <v>2.4</v>
      </c>
      <c r="AS40" s="26" t="str">
        <f t="shared" si="8"/>
        <v>3.6</v>
      </c>
      <c r="AT40" s="26" t="str">
        <f t="shared" si="9"/>
        <v>2.4</v>
      </c>
      <c r="AU40" s="26" t="str">
        <f t="shared" si="10"/>
        <v>2</v>
      </c>
      <c r="AV40" s="26" t="str">
        <f t="shared" si="11"/>
        <v>3.6</v>
      </c>
      <c r="AW40" s="26" t="str">
        <f t="shared" si="12"/>
        <v>2.4</v>
      </c>
      <c r="AX40" s="26" t="str">
        <f t="shared" si="13"/>
        <v>2.8</v>
      </c>
      <c r="AY40" s="26" t="str">
        <f t="shared" si="14"/>
        <v>4</v>
      </c>
      <c r="AZ40" s="26" t="str">
        <f t="shared" si="15"/>
        <v>3.2</v>
      </c>
      <c r="BA40" s="26" t="str">
        <f t="shared" si="16"/>
        <v>2.8</v>
      </c>
      <c r="BB40" s="26" t="str">
        <f t="shared" si="17"/>
        <v>4</v>
      </c>
      <c r="BC40" s="26" t="str">
        <f t="shared" si="18"/>
        <v>3.2</v>
      </c>
      <c r="BD40" s="26" t="str">
        <f t="shared" si="19"/>
        <v>3.2</v>
      </c>
      <c r="BE40" s="26" t="str">
        <f>IF(ISBLANK('DATA ENTRY'!S40),"",IF(AJ40="A+","4",IF(AJ40="A","3.6",IF(AJ40="B+","3.2",IF(AJ40="B","2.8",IF(AJ40="C+","2.4",IF(AJ40="C","2",IF(AJ40="D+","1.6",IF(AJ40="D","1.2",IF(AJ40="E","0.8",""))))))))))</f>
        <v>4</v>
      </c>
      <c r="BF40" s="26" t="str">
        <f>IF(ISBLANK('DATA ENTRY'!T40),"",IF(AK40="A+","4",IF(AK40="A","3.6",IF(AK40="B+","3.2",IF(AK40="B","2.8",IF(AK40="C+","2.4",IF(AK40="C","2",IF(AK40="D+","1.6",IF(AK40="D","1.2",IF(AK40="E","0.8",""))))))))))</f>
        <v>3.2</v>
      </c>
      <c r="BG40" s="26" t="str">
        <f>IF(ISBLANK('DATA ENTRY'!U40),"",IF(AL40="A+","4",IF(AL40="A","3.6",IF(AL40="B+","3.2",IF(AL40="B","2.8",IF(AL40="C+","2.4",IF(AL40="C","2",IF(AL40="D+","1.6",IF(AL40="D","1.2",IF(AL40="E","0.8",""))))))))))</f>
        <v>2</v>
      </c>
      <c r="BH40" s="26" t="str">
        <f>IF(ISBLANK('DATA ENTRY'!V40),"",IF(AM40="A+","4",IF(AM40="A","3.6",IF(AM40="B+","3.2",IF(AM40="B","2.8",IF(AM40="C+","2.4",IF(AM40="C","2",IF(AM40="D+","1.6",IF(AM40="D","1.2",IF(AM40="E","0.8",""))))))))))</f>
        <v>3.6</v>
      </c>
      <c r="BI40" s="26" t="str">
        <f>IF(ISBLANK('DATA ENTRY'!W40),"",IF(AN40="A+","4",IF(AN40="A","3.6",IF(AN40="B+","3.2",IF(AN40="B","2.8",IF(AN40="C+","2.4",IF(AN40="C","2",IF(AN40="D+","1.6",IF(AN40="D","1.2",IF(AN40="E","0.8",""))))))))))</f>
        <v>2.4</v>
      </c>
      <c r="BJ40" s="26" t="str">
        <f>IF(ISBLANK('DATA ENTRY'!X40),"",IF(AO40="A+","4",IF(AO40="A","3.6",IF(AO40="B+","3.2",IF(AO40="B","2.8",IF(AO40="C+","2.4",IF(AO40="C","2",IF(AO40="D+","1.6",IF(AO40="D","1.2",IF(AO40="E","0.8",""))))))))))</f>
        <v/>
      </c>
      <c r="BK40" s="26" t="str">
        <f>IF(ISBLANK('DATA ENTRY'!Y40),"",IF(AP40="A+","4",IF(AP40="A","3.6",IF(AP40="B+","3.2",IF(AP40="B","2.8",IF(AP40="C+","2.4",IF(AP40="C","2",IF(AP40="D+","1.6",IF(AP40="D","1.2",IF(AP40="E","0.8",""))))))))))</f>
        <v/>
      </c>
      <c r="BL40" s="26" t="str">
        <f>IF(ISBLANK('DATA ENTRY'!Z40),"",IF(AQ40="A+","4",IF(AQ40="A","3.6",IF(AQ40="B+","3.2",IF(AQ40="B","2.8",IF(AQ40="C+","2.4",IF(AQ40="C","2",IF(AQ40="D+","1.6",IF(AQ40="D","1.2",IF(AQ40="E","0.8",""))))))))))</f>
        <v/>
      </c>
    </row>
    <row r="41" spans="1:64" x14ac:dyDescent="0.25">
      <c r="A41" s="26">
        <f>IF(ISBLANK('DATA ENTRY'!A41),"",'DATA ENTRY'!A41)</f>
        <v>14911546</v>
      </c>
      <c r="B41" s="26">
        <f>IF(ISBLANK('DATA ENTRY'!G41),"",'DATA ENTRY'!G41)</f>
        <v>27</v>
      </c>
      <c r="C41" s="26">
        <f>IF(ISBLANK('DATA ENTRY'!H41),"",'DATA ENTRY'!H41)</f>
        <v>20</v>
      </c>
      <c r="D41" s="26">
        <f t="shared" si="1"/>
        <v>47</v>
      </c>
      <c r="E41" s="26">
        <f>IF(ISBLANK('DATA ENTRY'!J41),"",'DATA ENTRY'!J41)</f>
        <v>27</v>
      </c>
      <c r="F41" s="26">
        <f>IF(ISBLANK('DATA ENTRY'!K41),"",'DATA ENTRY'!K41)</f>
        <v>20</v>
      </c>
      <c r="G41" s="26">
        <f t="shared" si="2"/>
        <v>47</v>
      </c>
      <c r="H41" s="26">
        <f>IF(ISBLANK('DATA ENTRY'!M41),"",'DATA ENTRY'!M41)</f>
        <v>32</v>
      </c>
      <c r="I41" s="26">
        <f>IF(ISBLANK('DATA ENTRY'!M41),"",'DATA ENTRY'!N41)</f>
        <v>21</v>
      </c>
      <c r="J41" s="26">
        <f t="shared" si="20"/>
        <v>53</v>
      </c>
      <c r="K41" s="26">
        <f>IF(ISBLANK('DATA ENTRY'!P41),"",'DATA ENTRY'!P41)</f>
        <v>28</v>
      </c>
      <c r="L41" s="26">
        <f>IF(ISBLANK('DATA ENTRY'!Q41),"",'DATA ENTRY'!Q41)</f>
        <v>23</v>
      </c>
      <c r="M41" s="26">
        <f t="shared" si="3"/>
        <v>51</v>
      </c>
      <c r="N41" s="26">
        <f>IF(ISBLANK('DATA ENTRY'!S41),"",'DATA ENTRY'!S41)</f>
        <v>28</v>
      </c>
      <c r="O41" s="26">
        <f>IF(ISBLANK('DATA ENTRY'!T41),"",'DATA ENTRY'!T41)</f>
        <v>20</v>
      </c>
      <c r="P41" s="26">
        <f t="shared" si="4"/>
        <v>48</v>
      </c>
      <c r="Q41" s="26">
        <f>IF(ISBLANK('DATA ENTRY'!V41),"",'DATA ENTRY'!V41)</f>
        <v>32</v>
      </c>
      <c r="R41" s="26">
        <f>IF(ISBLANK('DATA ENTRY'!W41),"",'DATA ENTRY'!W41)</f>
        <v>20</v>
      </c>
      <c r="S41" s="26">
        <f t="shared" si="5"/>
        <v>52</v>
      </c>
      <c r="T41" s="26" t="str">
        <f>IF(ISBLANK('DATA ENTRY'!Y41),"",'DATA ENTRY'!Y41)</f>
        <v/>
      </c>
      <c r="U41" s="26" t="str">
        <f>IF(ISBLANK('DATA ENTRY'!Z41),"",'DATA ENTRY'!Z41)</f>
        <v/>
      </c>
      <c r="V41" s="26" t="str">
        <f t="shared" si="6"/>
        <v/>
      </c>
      <c r="W41" s="26" t="str">
        <f>IF(ISBLANK('DATA ENTRY'!$F41),"",IF(LEDGER!B41="AB","AB",IF(LEDGER!B41&gt;=0.9*'MARK LOOKUP'!B41,"A+",IF(LEDGER!B41&gt;=0.8*'MARK LOOKUP'!B41,"A",IF(LEDGER!B41&gt;=0.7*'MARK LOOKUP'!B41,"B+",IF(LEDGER!B41&gt;=0.6*'MARK LOOKUP'!B41,"B",IF(LEDGER!B41&gt;=0.5*'MARK LOOKUP'!B41,"C+",IF(LEDGER!B41&gt;=0.4*'MARK LOOKUP'!B41,"C+",IF(LEDGER!B41&gt;=0.35*'MARK LOOKUP'!B41,"D","NG")))))))))</f>
        <v>D</v>
      </c>
      <c r="X41" s="26" t="str">
        <f>IF(ISBLANK('DATA ENTRY'!$G41),"",IF(LEDGER!C41="AB","AB",IF(LEDGER!C41&gt;=0.9*'MARK LOOKUP'!C41,"A+",IF(LEDGER!C41&gt;=0.8*'MARK LOOKUP'!C41,"A",IF(LEDGER!C41&gt;=0.7*'MARK LOOKUP'!C41,"B+",IF(LEDGER!C41&gt;=0.6*'MARK LOOKUP'!C41,"B",IF(LEDGER!C41&gt;=0.5*'MARK LOOKUP'!C41,"C+",IF(LEDGER!C41&gt;=0.4*'MARK LOOKUP'!C41,"C+",IF(LEDGER!C41&gt;=0.35*'MARK LOOKUP'!C41,"D","N.G.")))))))))</f>
        <v>A</v>
      </c>
      <c r="Y41" s="26" t="str">
        <f>IF(ISNUMBER(D41),IF(D41&gt;=0.9*'MARK LOOKUP'!D41,"A+",IF(D41&gt;=0.8*'MARK LOOKUP'!D41,"A",IF(D41&gt;=0.7*'MARK LOOKUP'!D41,"B+",IF(D41&gt;=0.6*'MARK LOOKUP'!D41,"B",IF(D41&gt;=0.5*'MARK LOOKUP'!D41,"C+",IF(D41&gt;=0.4*'MARK LOOKUP'!D41,"C",IF(D41&gt;=0.35*'MARK LOOKUP'!D41,"D","N.G."))))))))</f>
        <v>C</v>
      </c>
      <c r="Z41" s="26" t="str">
        <f>IF(ISBLANK('DATA ENTRY'!J41),"",IF(LEDGER!E41="AB","AB",IF(LEDGER!E41&gt;=0.9*'MARK LOOKUP'!E41,"A+",IF(LEDGER!E41&gt;=0.8*'MARK LOOKUP'!E41,"A",IF(LEDGER!E41&gt;=0.7*'MARK LOOKUP'!E41,"B+",IF(LEDGER!E41&gt;=0.6*'MARK LOOKUP'!E41,"B",IF(LEDGER!E41&gt;=0.5*'MARK LOOKUP'!E41,"C+",IF(LEDGER!E41&gt;=0.4*'MARK LOOKUP'!E41,"C",IF(LEDGER!E41&gt;=0.35*'MARK LOOKUP'!E41,"D","NG")))))))))</f>
        <v>D</v>
      </c>
      <c r="AA41" s="26" t="str">
        <f>IF(ISBLANK('DATA ENTRY'!K41),"",IF(LEDGER!F41="AB","AB",IF(LEDGER!F41&gt;=0.9*'MARK LOOKUP'!F41,"A+",IF(LEDGER!F41&gt;=0.8*'MARK LOOKUP'!F41,"A",IF(LEDGER!F41&gt;=0.7*'MARK LOOKUP'!F41,"B+",IF(LEDGER!F41&gt;=0.6*'MARK LOOKUP'!F41,"B",IF(LEDGER!F41&gt;=0.5*'MARK LOOKUP'!F41,"C+",IF(LEDGER!F41&gt;=0.4*'MARK LOOKUP'!F41,"C",IF(LEDGER!F41&gt;=0.35*'MARK LOOKUP'!F41,"D","NG")))))))))</f>
        <v>A</v>
      </c>
      <c r="AB41" s="26" t="str">
        <f>IF(ISNUMBER(G41),IF(D41&gt;=0.9*'MARK LOOKUP'!G41,"A+",IF(G41&gt;=0.8*'MARK LOOKUP'!G41,"A",IF(G41&gt;=0.7*'MARK LOOKUP'!G41,"B+",IF(G41&gt;=0.6*'MARK LOOKUP'!G41,"B",IF(G41&gt;=0.5*'MARK LOOKUP'!G41,"C+",IF(G41&gt;=0.4*'MARK LOOKUP'!G41,"C",IF(G41&gt;=0.35*'MARK LOOKUP'!G41,"D","NG"))))))))</f>
        <v>C</v>
      </c>
      <c r="AC41" s="26" t="str">
        <f>IF(ISBLANK('DATA ENTRY'!M41),"",IF(LEDGER!H41="AB","AB",IF(LEDGER!H41&gt;=0.9*'MARK LOOKUP'!H41,"A+",IF(LEDGER!H41&gt;=0.8*'MARK LOOKUP'!H41,"A",IF(LEDGER!H41&gt;=0.7*'MARK LOOKUP'!H41,"B+",IF(LEDGER!H41&gt;=0.6*'MARK LOOKUP'!H41,"B",IF(LEDGER!H41&gt;=0.5*'MARK LOOKUP'!H41,"C+",IF(LEDGER!H41&gt;=0.4*'MARK LOOKUP'!H41,"C",IF(LEDGER!H41&gt;=0.35*'MARK LOOKUP'!H41,"D","NG")))))))))</f>
        <v>C</v>
      </c>
      <c r="AD41" s="26" t="str">
        <f>IF(ISBLANK('DATA ENTRY'!N41),"",IF(LEDGER!I41="AB","AB",IF(LEDGER!I41&gt;=0.9*'MARK LOOKUP'!I41,"A+",IF(LEDGER!I41&gt;=0.8*'MARK LOOKUP'!I41,"A",IF(LEDGER!I41&gt;=0.7*'MARK LOOKUP'!I41,"B+",IF(LEDGER!I41&gt;=0.6*'MARK LOOKUP'!I41,"B",IF(LEDGER!I41&gt;=0.5*'MARK LOOKUP'!I41,"C+",IF(LEDGER!I41&gt;=0.4*'MARK LOOKUP'!I41,"C",IF(LEDGER!I41&gt;=0.35*'MARK LOOKUP'!I41,"D","NG")))))))))</f>
        <v>A</v>
      </c>
      <c r="AE41" s="26" t="str">
        <f>IF(ISNUMBER(J41),IF(J41&gt;=0.9*'MARK LOOKUP'!J41,"A+",IF(J41&gt;=0.8*'MARK LOOKUP'!J41,"A",IF(J41&gt;=0.7*'MARK LOOKUP'!J41,"B+",IF(J41&gt;=0.6*'MARK LOOKUP'!J41,"B",IF(J41&gt;=0.5*'MARK LOOKUP'!J41,"C+",IF(J41&gt;=0.4*'MARK LOOKUP'!J41,"C",IF(J41&gt;=0.35*'MARK LOOKUP'!J41,"D","NG"))))))),"")</f>
        <v>C+</v>
      </c>
      <c r="AF41" s="26" t="str">
        <f>IF(ISBLANK('DATA ENTRY'!P41),"",IF(LEDGER!K41="Ab","AB",IF(LEDGER!K41&gt;=0.9*'MARK LOOKUP'!K41,"A+",IF(LEDGER!K41&gt;=0.8*'MARK LOOKUP'!K41,"A",IF(LEDGER!K41&gt;=0.7*'MARK LOOKUP'!K41,"B+",IF(LEDGER!K41&gt;=0.6*'MARK LOOKUP'!K41,"B",IF(LEDGER!K41&gt;=0.5*'MARK LOOKUP'!K41,"C+",IF(LEDGER!K41&gt;=0.4*'MARK LOOKUP'!K41,"C",IF(LEDGER!K41&gt;=0.35*'MARK LOOKUP'!K41,"D","NG")))))))))</f>
        <v>D</v>
      </c>
      <c r="AG41" s="26" t="str">
        <f>IF(ISBLANK('DATA ENTRY'!Q41),"",IF(LEDGER!L41="Ab","AB",IF(LEDGER!L41&gt;=0.9*'MARK LOOKUP'!L41,"A+",IF(LEDGER!L41&gt;=0.8*'MARK LOOKUP'!L41,"A",IF(LEDGER!L41&gt;=0.7*'MARK LOOKUP'!L41,"B+",IF(LEDGER!L41&gt;=0.6*'MARK LOOKUP'!L41,"B",IF(LEDGER!L41&gt;=0.5*'MARK LOOKUP'!L41,"C+",IF(LEDGER!L41&gt;=0.4*'MARK LOOKUP'!L41,"C",IF(LEDGER!L41&gt;=0.35*'MARK LOOKUP'!L41,"D","NG")))))))))</f>
        <v>A+</v>
      </c>
      <c r="AH41" s="26" t="str">
        <f>IF(ISNUMBER(M41),IF(M41&gt;=0.9*'MARK LOOKUP'!M41,"A+",IF(M41&gt;=0.8*'MARK LOOKUP'!M41,"A",IF(M41&gt;=0.7*'MARK LOOKUP'!M41,"B+",IF(M41&gt;=0.6*'MARK LOOKUP'!M41,"B",IF(M41&gt;=0.5*'MARK LOOKUP'!M41,"C+",IF(M41&gt;=0.4*'MARK LOOKUP'!M41,"C",IF(M41&gt;=0.35*'MARK LOOKUP'!M41,"D","NG"))))))),"")</f>
        <v>C+</v>
      </c>
      <c r="AI41" s="26" t="str">
        <f>IF(ISBLANK('DATA ENTRY'!S41),"",IF(N41="Ab","AB",IF(N41&gt;=0.9*'MARK LOOKUP'!N41,"A+",IF(N41&gt;=0.8*'MARK LOOKUP'!N41,"A",IF(N41&gt;=0.7*'MARK LOOKUP'!N41,"B+",IF(N41&gt;=0.6*'MARK LOOKUP'!N41,"B",IF(N41&gt;=0.5*'MARK LOOKUP'!N41,"C+",IF(N41&gt;=0.4*'MARK LOOKUP'!N41,"C",IF(N41&gt;=0.35*'MARK LOOKUP'!N41,"D","NG")))))))))</f>
        <v>D</v>
      </c>
      <c r="AJ41" s="26" t="str">
        <f>IF(ISBLANK('DATA ENTRY'!T41),"",IF(O41="Ab","AB",IF(O41&gt;=0.9*'MARK LOOKUP'!O41,"A+",IF(O41&gt;=0.8*'MARK LOOKUP'!O41,"A",IF(O41&gt;=0.7*'MARK LOOKUP'!O41,"B+",IF(O41&gt;=0.6*'MARK LOOKUP'!O41,"B",IF(O41&gt;=0.5*'MARK LOOKUP'!O41,"C+",IF(O41&gt;=0.4*'MARK LOOKUP'!O41,"C",IF(O41&gt;=0.35*'MARK LOOKUP'!O41,"D","NG")))))))))</f>
        <v>A</v>
      </c>
      <c r="AK41" s="26" t="str">
        <f>IF(ISNUMBER(P41),IF(P41&gt;=0.9*'MARK LOOKUP'!P41,"A+",IF(P41&gt;=0.8*'MARK LOOKUP'!P41,"A",IF(P41&gt;=0.7*'MARK LOOKUP'!P41,"B+",IF(P41&gt;=0.6*'MARK LOOKUP'!P41,"B",IF(P41&gt;=0.5*'MARK LOOKUP'!P41,"C+",IF(P41&gt;=0.4*'MARK LOOKUP'!P41,"C",IF(P41&gt;=0.35*'MARK LOOKUP'!P41,"D","NG"))))))),"")</f>
        <v>C</v>
      </c>
      <c r="AL41" s="26" t="str">
        <f>IF(ISBLANK('DATA ENTRY'!V41),"",IF(Q41="Ab","AB",IF(Q41&gt;=0.9*'MARK LOOKUP'!Q41,"A+",IF(Q41&gt;=0.8*'MARK LOOKUP'!Q41,"A",IF(Q41&gt;=0.7*'MARK LOOKUP'!Q41,"B+",IF(Q41&gt;=0.6*'MARK LOOKUP'!Q41,"B",IF(Q41&gt;=0.5*'MARK LOOKUP'!Q41,"C+",IF(Q41&gt;=0.4*'MARK LOOKUP'!Q41,"C",IF(Q41&gt;=0.35*'MARK LOOKUP'!Q41,"D","NG")))))))))</f>
        <v>C</v>
      </c>
      <c r="AM41" s="26" t="str">
        <f>IF(ISBLANK('DATA ENTRY'!W41),"",IF(R41="Ab","AB",IF(R41&gt;=0.9*'MARK LOOKUP'!R41,"A+",IF(R41&gt;=0.8*'MARK LOOKUP'!R41,"A",IF(R41&gt;=0.7*'MARK LOOKUP'!R41,"B+",IF(R41&gt;=0.6*'MARK LOOKUP'!R41,"B",IF(R41&gt;=0.5*'MARK LOOKUP'!R41,"C+",IF(R41&gt;=0.4*'MARK LOOKUP'!R41,"C",IF(R41&gt;=0.35*'MARK LOOKUP'!R41,"D","NG")))))))))</f>
        <v>A</v>
      </c>
      <c r="AN41" s="26" t="str">
        <f>IF(ISNUMBER(S41),IF(S41&gt;=0.9*'MARK LOOKUP'!S41,"A+",IF(S41&gt;=0.8*'MARK LOOKUP'!S41,"A",IF(S41&gt;=0.7*'MARK LOOKUP'!S41,"B+",IF(S41&gt;=0.6*'MARK LOOKUP'!S41,"B",IF(S41&gt;=0.5*'MARK LOOKUP'!S41,"C+",IF(S41&gt;=0.4*'MARK LOOKUP'!S41,"C",IF(S41&gt;=0.35*'MARK LOOKUP'!S41,"D","NG"))))))),"")</f>
        <v>C+</v>
      </c>
      <c r="AO41" s="26" t="str">
        <f>IF(ISBLANK('DATA ENTRY'!Y41),"",IF(T41="AB","AB",IF(T41&gt;=0.9*'MARK LOOKUP'!T41,"A+",IF(T41&gt;=0.8*'MARK LOOKUP'!T41,"A",IF(T41&gt;=0.7*'MARK LOOKUP'!T41,"B+",IF(T41&gt;=0.6*'MARK LOOKUP'!T41,"B",IF(T41&gt;=0.5*'MARK LOOKUP'!T41,"C+",IF(T41&gt;=0.4*'MARK LOOKUP'!T41,"C",IF(T41&gt;=0.35*'MARK LOOKUP'!T41,"D","NG")))))))))</f>
        <v/>
      </c>
      <c r="AP41" s="26" t="str">
        <f>IF(ISBLANK('DATA ENTRY'!Z41),"",IF(U41="AB","AB",IF(U41&gt;=0.9*'MARK LOOKUP'!U41,"A+",IF(U41&gt;=0.8*'MARK LOOKUP'!U41,"A",IF(U41&gt;=0.7*'MARK LOOKUP'!U41,"B+",IF(U41&gt;=0.6*'MARK LOOKUP'!U41,"B",IF(U41&gt;=0.5*'MARK LOOKUP'!U41,"C+",IF(U41&gt;=0.4*'MARK LOOKUP'!U41,"C",IF(U41&gt;=0.35*'MARK LOOKUP'!U41,"D","NG")))))))))</f>
        <v/>
      </c>
      <c r="AQ41" s="26" t="str">
        <f>IF(ISNUMBER(V41),IF(V41&gt;=0.9*'MARK LOOKUP'!V40,"A+",IF(V41&gt;=0.8*'MARK LOOKUP'!V40,"A",IF(V41&gt;=0.7*'MARK LOOKUP'!V40,"B+",IF(V41&gt;=0.6*'MARK LOOKUP'!S40,"B",IF(V41&gt;=0.5*'MARK LOOKUP'!V40,"C+",IF(V41&gt;=0.4*'MARK LOOKUP'!V40,"C",IF(V41&gt;=0.35*'MARK LOOKUP'!V40,"D","NG"))))))),"")</f>
        <v/>
      </c>
      <c r="AR41" s="26" t="str">
        <f t="shared" si="7"/>
        <v>1.2</v>
      </c>
      <c r="AS41" s="26" t="str">
        <f t="shared" si="8"/>
        <v>3.6</v>
      </c>
      <c r="AT41" s="26" t="str">
        <f t="shared" si="9"/>
        <v>2</v>
      </c>
      <c r="AU41" s="26" t="str">
        <f t="shared" si="10"/>
        <v>1.2</v>
      </c>
      <c r="AV41" s="26" t="str">
        <f t="shared" si="11"/>
        <v>3.6</v>
      </c>
      <c r="AW41" s="26" t="str">
        <f t="shared" si="12"/>
        <v>2</v>
      </c>
      <c r="AX41" s="26" t="str">
        <f t="shared" si="13"/>
        <v>2</v>
      </c>
      <c r="AY41" s="26" t="str">
        <f t="shared" si="14"/>
        <v>3.6</v>
      </c>
      <c r="AZ41" s="26" t="str">
        <f t="shared" si="15"/>
        <v>2.4</v>
      </c>
      <c r="BA41" s="26" t="str">
        <f t="shared" si="16"/>
        <v>1.2</v>
      </c>
      <c r="BB41" s="26" t="str">
        <f t="shared" si="17"/>
        <v>4</v>
      </c>
      <c r="BC41" s="26" t="str">
        <f t="shared" si="18"/>
        <v>2.4</v>
      </c>
      <c r="BD41" s="26" t="str">
        <f t="shared" si="19"/>
        <v>1.2</v>
      </c>
      <c r="BE41" s="26" t="str">
        <f>IF(ISBLANK('DATA ENTRY'!S41),"",IF(AJ41="A+","4",IF(AJ41="A","3.6",IF(AJ41="B+","3.2",IF(AJ41="B","2.8",IF(AJ41="C+","2.4",IF(AJ41="C","2",IF(AJ41="D+","1.6",IF(AJ41="D","1.2",IF(AJ41="E","0.8",""))))))))))</f>
        <v>3.6</v>
      </c>
      <c r="BF41" s="26" t="str">
        <f>IF(ISBLANK('DATA ENTRY'!T41),"",IF(AK41="A+","4",IF(AK41="A","3.6",IF(AK41="B+","3.2",IF(AK41="B","2.8",IF(AK41="C+","2.4",IF(AK41="C","2",IF(AK41="D+","1.6",IF(AK41="D","1.2",IF(AK41="E","0.8",""))))))))))</f>
        <v>2</v>
      </c>
      <c r="BG41" s="26" t="str">
        <f>IF(ISBLANK('DATA ENTRY'!U41),"",IF(AL41="A+","4",IF(AL41="A","3.6",IF(AL41="B+","3.2",IF(AL41="B","2.8",IF(AL41="C+","2.4",IF(AL41="C","2",IF(AL41="D+","1.6",IF(AL41="D","1.2",IF(AL41="E","0.8",""))))))))))</f>
        <v>2</v>
      </c>
      <c r="BH41" s="26" t="str">
        <f>IF(ISBLANK('DATA ENTRY'!V41),"",IF(AM41="A+","4",IF(AM41="A","3.6",IF(AM41="B+","3.2",IF(AM41="B","2.8",IF(AM41="C+","2.4",IF(AM41="C","2",IF(AM41="D+","1.6",IF(AM41="D","1.2",IF(AM41="E","0.8",""))))))))))</f>
        <v>3.6</v>
      </c>
      <c r="BI41" s="26" t="str">
        <f>IF(ISBLANK('DATA ENTRY'!W41),"",IF(AN41="A+","4",IF(AN41="A","3.6",IF(AN41="B+","3.2",IF(AN41="B","2.8",IF(AN41="C+","2.4",IF(AN41="C","2",IF(AN41="D+","1.6",IF(AN41="D","1.2",IF(AN41="E","0.8",""))))))))))</f>
        <v>2.4</v>
      </c>
      <c r="BJ41" s="26" t="str">
        <f>IF(ISBLANK('DATA ENTRY'!X41),"",IF(AO41="A+","4",IF(AO41="A","3.6",IF(AO41="B+","3.2",IF(AO41="B","2.8",IF(AO41="C+","2.4",IF(AO41="C","2",IF(AO41="D+","1.6",IF(AO41="D","1.2",IF(AO41="E","0.8",""))))))))))</f>
        <v/>
      </c>
      <c r="BK41" s="26" t="str">
        <f>IF(ISBLANK('DATA ENTRY'!Y41),"",IF(AP41="A+","4",IF(AP41="A","3.6",IF(AP41="B+","3.2",IF(AP41="B","2.8",IF(AP41="C+","2.4",IF(AP41="C","2",IF(AP41="D+","1.6",IF(AP41="D","1.2",IF(AP41="E","0.8",""))))))))))</f>
        <v/>
      </c>
      <c r="BL41" s="26" t="str">
        <f>IF(ISBLANK('DATA ENTRY'!Z41),"",IF(AQ41="A+","4",IF(AQ41="A","3.6",IF(AQ41="B+","3.2",IF(AQ41="B","2.8",IF(AQ41="C+","2.4",IF(AQ41="C","2",IF(AQ41="D+","1.6",IF(AQ41="D","1.2",IF(AQ41="E","0.8",""))))))))))</f>
        <v/>
      </c>
    </row>
    <row r="42" spans="1:64" x14ac:dyDescent="0.25">
      <c r="A42" s="26">
        <f>IF(ISBLANK('DATA ENTRY'!A42),"",'DATA ENTRY'!A42)</f>
        <v>14911547</v>
      </c>
      <c r="B42" s="26">
        <f>IF(ISBLANK('DATA ENTRY'!G42),"",'DATA ENTRY'!G42)</f>
        <v>27</v>
      </c>
      <c r="C42" s="26">
        <f>IF(ISBLANK('DATA ENTRY'!H42),"",'DATA ENTRY'!H42)</f>
        <v>23</v>
      </c>
      <c r="D42" s="26">
        <f t="shared" si="1"/>
        <v>50</v>
      </c>
      <c r="E42" s="26">
        <f>IF(ISBLANK('DATA ENTRY'!J42),"",'DATA ENTRY'!J42)</f>
        <v>42</v>
      </c>
      <c r="F42" s="26">
        <f>IF(ISBLANK('DATA ENTRY'!K42),"",'DATA ENTRY'!K42)</f>
        <v>23</v>
      </c>
      <c r="G42" s="26">
        <f t="shared" si="2"/>
        <v>65</v>
      </c>
      <c r="H42" s="26">
        <f>IF(ISBLANK('DATA ENTRY'!M42),"",'DATA ENTRY'!M42)</f>
        <v>64</v>
      </c>
      <c r="I42" s="26">
        <f>IF(ISBLANK('DATA ENTRY'!M42),"",'DATA ENTRY'!N42)</f>
        <v>24</v>
      </c>
      <c r="J42" s="26">
        <f t="shared" si="20"/>
        <v>88</v>
      </c>
      <c r="K42" s="26">
        <f>IF(ISBLANK('DATA ENTRY'!P42),"",'DATA ENTRY'!P42)</f>
        <v>55</v>
      </c>
      <c r="L42" s="26">
        <f>IF(ISBLANK('DATA ENTRY'!Q42),"",'DATA ENTRY'!Q42)</f>
        <v>23</v>
      </c>
      <c r="M42" s="26">
        <f t="shared" si="3"/>
        <v>78</v>
      </c>
      <c r="N42" s="26">
        <f>IF(ISBLANK('DATA ENTRY'!S42),"",'DATA ENTRY'!S42)</f>
        <v>58</v>
      </c>
      <c r="O42" s="26">
        <f>IF(ISBLANK('DATA ENTRY'!T42),"",'DATA ENTRY'!T42)</f>
        <v>23</v>
      </c>
      <c r="P42" s="26">
        <f t="shared" si="4"/>
        <v>81</v>
      </c>
      <c r="Q42" s="26">
        <f>IF(ISBLANK('DATA ENTRY'!V42),"",'DATA ENTRY'!V42)</f>
        <v>0</v>
      </c>
      <c r="R42" s="26">
        <f>IF(ISBLANK('DATA ENTRY'!W42),"",'DATA ENTRY'!W42)</f>
        <v>0</v>
      </c>
      <c r="S42" s="26">
        <f t="shared" si="5"/>
        <v>0</v>
      </c>
      <c r="T42" s="26">
        <f>IF(ISBLANK('DATA ENTRY'!Y42),"",'DATA ENTRY'!Y42)</f>
        <v>48</v>
      </c>
      <c r="U42" s="26">
        <f>IF(ISBLANK('DATA ENTRY'!Z42),"",'DATA ENTRY'!Z42)</f>
        <v>23</v>
      </c>
      <c r="V42" s="26">
        <f t="shared" si="6"/>
        <v>71</v>
      </c>
      <c r="W42" s="26" t="str">
        <f>IF(ISBLANK('DATA ENTRY'!$F42),"",IF(LEDGER!B42="AB","AB",IF(LEDGER!B42&gt;=0.9*'MARK LOOKUP'!B42,"A+",IF(LEDGER!B42&gt;=0.8*'MARK LOOKUP'!B42,"A",IF(LEDGER!B42&gt;=0.7*'MARK LOOKUP'!B42,"B+",IF(LEDGER!B42&gt;=0.6*'MARK LOOKUP'!B42,"B",IF(LEDGER!B42&gt;=0.5*'MARK LOOKUP'!B42,"C+",IF(LEDGER!B42&gt;=0.4*'MARK LOOKUP'!B42,"C+",IF(LEDGER!B42&gt;=0.35*'MARK LOOKUP'!B42,"D","NG")))))))))</f>
        <v>D</v>
      </c>
      <c r="X42" s="26" t="str">
        <f>IF(ISBLANK('DATA ENTRY'!$G42),"",IF(LEDGER!C42="AB","AB",IF(LEDGER!C42&gt;=0.9*'MARK LOOKUP'!C42,"A+",IF(LEDGER!C42&gt;=0.8*'MARK LOOKUP'!C42,"A",IF(LEDGER!C42&gt;=0.7*'MARK LOOKUP'!C42,"B+",IF(LEDGER!C42&gt;=0.6*'MARK LOOKUP'!C42,"B",IF(LEDGER!C42&gt;=0.5*'MARK LOOKUP'!C42,"C+",IF(LEDGER!C42&gt;=0.4*'MARK LOOKUP'!C42,"C+",IF(LEDGER!C42&gt;=0.35*'MARK LOOKUP'!C42,"D","N.G.")))))))))</f>
        <v>A+</v>
      </c>
      <c r="Y42" s="26" t="str">
        <f>IF(ISNUMBER(D42),IF(D42&gt;=0.9*'MARK LOOKUP'!D42,"A+",IF(D42&gt;=0.8*'MARK LOOKUP'!D42,"A",IF(D42&gt;=0.7*'MARK LOOKUP'!D42,"B+",IF(D42&gt;=0.6*'MARK LOOKUP'!D42,"B",IF(D42&gt;=0.5*'MARK LOOKUP'!D42,"C+",IF(D42&gt;=0.4*'MARK LOOKUP'!D42,"C",IF(D42&gt;=0.35*'MARK LOOKUP'!D42,"D","N.G."))))))))</f>
        <v>C+</v>
      </c>
      <c r="Z42" s="26" t="str">
        <f>IF(ISBLANK('DATA ENTRY'!J42),"",IF(LEDGER!E42="AB","AB",IF(LEDGER!E42&gt;=0.9*'MARK LOOKUP'!E42,"A+",IF(LEDGER!E42&gt;=0.8*'MARK LOOKUP'!E42,"A",IF(LEDGER!E42&gt;=0.7*'MARK LOOKUP'!E42,"B+",IF(LEDGER!E42&gt;=0.6*'MARK LOOKUP'!E42,"B",IF(LEDGER!E42&gt;=0.5*'MARK LOOKUP'!E42,"C+",IF(LEDGER!E42&gt;=0.4*'MARK LOOKUP'!E42,"C",IF(LEDGER!E42&gt;=0.35*'MARK LOOKUP'!E42,"D","NG")))))))))</f>
        <v>C+</v>
      </c>
      <c r="AA42" s="26" t="str">
        <f>IF(ISBLANK('DATA ENTRY'!K42),"",IF(LEDGER!F42="AB","AB",IF(LEDGER!F42&gt;=0.9*'MARK LOOKUP'!F42,"A+",IF(LEDGER!F42&gt;=0.8*'MARK LOOKUP'!F42,"A",IF(LEDGER!F42&gt;=0.7*'MARK LOOKUP'!F42,"B+",IF(LEDGER!F42&gt;=0.6*'MARK LOOKUP'!F42,"B",IF(LEDGER!F42&gt;=0.5*'MARK LOOKUP'!F42,"C+",IF(LEDGER!F42&gt;=0.4*'MARK LOOKUP'!F42,"C",IF(LEDGER!F42&gt;=0.35*'MARK LOOKUP'!F42,"D","NG")))))))))</f>
        <v>A+</v>
      </c>
      <c r="AB42" s="26" t="str">
        <f>IF(ISNUMBER(G42),IF(D42&gt;=0.9*'MARK LOOKUP'!G42,"A+",IF(G42&gt;=0.8*'MARK LOOKUP'!G42,"A",IF(G42&gt;=0.7*'MARK LOOKUP'!G42,"B+",IF(G42&gt;=0.6*'MARK LOOKUP'!G42,"B",IF(G42&gt;=0.5*'MARK LOOKUP'!G42,"C+",IF(G42&gt;=0.4*'MARK LOOKUP'!G42,"C",IF(G42&gt;=0.35*'MARK LOOKUP'!G42,"D","NG"))))))))</f>
        <v>B</v>
      </c>
      <c r="AC42" s="26" t="str">
        <f>IF(ISBLANK('DATA ENTRY'!M42),"",IF(LEDGER!H42="AB","AB",IF(LEDGER!H42&gt;=0.9*'MARK LOOKUP'!H42,"A+",IF(LEDGER!H42&gt;=0.8*'MARK LOOKUP'!H42,"A",IF(LEDGER!H42&gt;=0.7*'MARK LOOKUP'!H42,"B+",IF(LEDGER!H42&gt;=0.6*'MARK LOOKUP'!H42,"B",IF(LEDGER!H42&gt;=0.5*'MARK LOOKUP'!H42,"C+",IF(LEDGER!H42&gt;=0.4*'MARK LOOKUP'!H42,"C",IF(LEDGER!H42&gt;=0.35*'MARK LOOKUP'!H42,"D","NG")))))))))</f>
        <v>A</v>
      </c>
      <c r="AD42" s="26" t="str">
        <f>IF(ISBLANK('DATA ENTRY'!N42),"",IF(LEDGER!I42="AB","AB",IF(LEDGER!I42&gt;=0.9*'MARK LOOKUP'!I42,"A+",IF(LEDGER!I42&gt;=0.8*'MARK LOOKUP'!I42,"A",IF(LEDGER!I42&gt;=0.7*'MARK LOOKUP'!I42,"B+",IF(LEDGER!I42&gt;=0.6*'MARK LOOKUP'!I42,"B",IF(LEDGER!I42&gt;=0.5*'MARK LOOKUP'!I42,"C+",IF(LEDGER!I42&gt;=0.4*'MARK LOOKUP'!I42,"C",IF(LEDGER!I42&gt;=0.35*'MARK LOOKUP'!I42,"D","NG")))))))))</f>
        <v>A+</v>
      </c>
      <c r="AE42" s="26" t="str">
        <f>IF(ISNUMBER(J42),IF(J42&gt;=0.9*'MARK LOOKUP'!J42,"A+",IF(J42&gt;=0.8*'MARK LOOKUP'!J42,"A",IF(J42&gt;=0.7*'MARK LOOKUP'!J42,"B+",IF(J42&gt;=0.6*'MARK LOOKUP'!J42,"B",IF(J42&gt;=0.5*'MARK LOOKUP'!J42,"C+",IF(J42&gt;=0.4*'MARK LOOKUP'!J42,"C",IF(J42&gt;=0.35*'MARK LOOKUP'!J42,"D","NG"))))))),"")</f>
        <v>A</v>
      </c>
      <c r="AF42" s="26" t="str">
        <f>IF(ISBLANK('DATA ENTRY'!P42),"",IF(LEDGER!K42="Ab","AB",IF(LEDGER!K42&gt;=0.9*'MARK LOOKUP'!K42,"A+",IF(LEDGER!K42&gt;=0.8*'MARK LOOKUP'!K42,"A",IF(LEDGER!K42&gt;=0.7*'MARK LOOKUP'!K42,"B+",IF(LEDGER!K42&gt;=0.6*'MARK LOOKUP'!K42,"B",IF(LEDGER!K42&gt;=0.5*'MARK LOOKUP'!K42,"C+",IF(LEDGER!K42&gt;=0.4*'MARK LOOKUP'!K42,"C",IF(LEDGER!K42&gt;=0.35*'MARK LOOKUP'!K42,"D","NG")))))))))</f>
        <v>B+</v>
      </c>
      <c r="AG42" s="26" t="str">
        <f>IF(ISBLANK('DATA ENTRY'!Q42),"",IF(LEDGER!L42="Ab","AB",IF(LEDGER!L42&gt;=0.9*'MARK LOOKUP'!L42,"A+",IF(LEDGER!L42&gt;=0.8*'MARK LOOKUP'!L42,"A",IF(LEDGER!L42&gt;=0.7*'MARK LOOKUP'!L42,"B+",IF(LEDGER!L42&gt;=0.6*'MARK LOOKUP'!L42,"B",IF(LEDGER!L42&gt;=0.5*'MARK LOOKUP'!L42,"C+",IF(LEDGER!L42&gt;=0.4*'MARK LOOKUP'!L42,"C",IF(LEDGER!L42&gt;=0.35*'MARK LOOKUP'!L42,"D","NG")))))))))</f>
        <v>A+</v>
      </c>
      <c r="AH42" s="26" t="str">
        <f>IF(ISNUMBER(M42),IF(M42&gt;=0.9*'MARK LOOKUP'!M42,"A+",IF(M42&gt;=0.8*'MARK LOOKUP'!M42,"A",IF(M42&gt;=0.7*'MARK LOOKUP'!M42,"B+",IF(M42&gt;=0.6*'MARK LOOKUP'!M42,"B",IF(M42&gt;=0.5*'MARK LOOKUP'!M42,"C+",IF(M42&gt;=0.4*'MARK LOOKUP'!M42,"C",IF(M42&gt;=0.35*'MARK LOOKUP'!M42,"D","NG"))))))),"")</f>
        <v>B+</v>
      </c>
      <c r="AI42" s="26" t="str">
        <f>IF(ISBLANK('DATA ENTRY'!S42),"",IF(N42="Ab","AB",IF(N42&gt;=0.9*'MARK LOOKUP'!N42,"A+",IF(N42&gt;=0.8*'MARK LOOKUP'!N42,"A",IF(N42&gt;=0.7*'MARK LOOKUP'!N42,"B+",IF(N42&gt;=0.6*'MARK LOOKUP'!N42,"B",IF(N42&gt;=0.5*'MARK LOOKUP'!N42,"C+",IF(N42&gt;=0.4*'MARK LOOKUP'!N42,"C",IF(N42&gt;=0.35*'MARK LOOKUP'!N42,"D","NG")))))))))</f>
        <v>B+</v>
      </c>
      <c r="AJ42" s="26" t="str">
        <f>IF(ISBLANK('DATA ENTRY'!T42),"",IF(O42="Ab","AB",IF(O42&gt;=0.9*'MARK LOOKUP'!O42,"A+",IF(O42&gt;=0.8*'MARK LOOKUP'!O42,"A",IF(O42&gt;=0.7*'MARK LOOKUP'!O42,"B+",IF(O42&gt;=0.6*'MARK LOOKUP'!O42,"B",IF(O42&gt;=0.5*'MARK LOOKUP'!O42,"C+",IF(O42&gt;=0.4*'MARK LOOKUP'!O42,"C",IF(O42&gt;=0.35*'MARK LOOKUP'!O42,"D","NG")))))))))</f>
        <v>A+</v>
      </c>
      <c r="AK42" s="26" t="str">
        <f>IF(ISNUMBER(P42),IF(P42&gt;=0.9*'MARK LOOKUP'!P42,"A+",IF(P42&gt;=0.8*'MARK LOOKUP'!P42,"A",IF(P42&gt;=0.7*'MARK LOOKUP'!P42,"B+",IF(P42&gt;=0.6*'MARK LOOKUP'!P42,"B",IF(P42&gt;=0.5*'MARK LOOKUP'!P42,"C+",IF(P42&gt;=0.4*'MARK LOOKUP'!P42,"C",IF(P42&gt;=0.35*'MARK LOOKUP'!P42,"D","NG"))))))),"")</f>
        <v>A</v>
      </c>
      <c r="AL42" s="26" t="e">
        <f>IF(ISBLANK('DATA ENTRY'!V42),"",IF(Q42="Ab","AB",IF(Q42&gt;=0.9*'MARK LOOKUP'!Q42,"A+",IF(Q42&gt;=0.8*'MARK LOOKUP'!Q42,"A",IF(Q42&gt;=0.7*'MARK LOOKUP'!Q42,"B+",IF(Q42&gt;=0.6*'MARK LOOKUP'!Q42,"B",IF(Q42&gt;=0.5*'MARK LOOKUP'!Q42,"C+",IF(Q42&gt;=0.4*'MARK LOOKUP'!Q42,"C",IF(Q42&gt;=0.35*'MARK LOOKUP'!Q42,"D","NG")))))))))</f>
        <v>#N/A</v>
      </c>
      <c r="AM42" s="26" t="e">
        <f>IF(ISBLANK('DATA ENTRY'!W42),"",IF(R42="Ab","AB",IF(R42&gt;=0.9*'MARK LOOKUP'!R42,"A+",IF(R42&gt;=0.8*'MARK LOOKUP'!R42,"A",IF(R42&gt;=0.7*'MARK LOOKUP'!R42,"B+",IF(R42&gt;=0.6*'MARK LOOKUP'!R42,"B",IF(R42&gt;=0.5*'MARK LOOKUP'!R42,"C+",IF(R42&gt;=0.4*'MARK LOOKUP'!R42,"C",IF(R42&gt;=0.35*'MARK LOOKUP'!R42,"D","NG")))))))))</f>
        <v>#N/A</v>
      </c>
      <c r="AN42" s="26" t="e">
        <f>IF(ISNUMBER(S42),IF(S42&gt;=0.9*'MARK LOOKUP'!S42,"A+",IF(S42&gt;=0.8*'MARK LOOKUP'!S42,"A",IF(S42&gt;=0.7*'MARK LOOKUP'!S42,"B+",IF(S42&gt;=0.6*'MARK LOOKUP'!S42,"B",IF(S42&gt;=0.5*'MARK LOOKUP'!S42,"C+",IF(S42&gt;=0.4*'MARK LOOKUP'!S42,"C",IF(S42&gt;=0.35*'MARK LOOKUP'!S42,"D","NG"))))))),"")</f>
        <v>#N/A</v>
      </c>
      <c r="AO42" s="26" t="str">
        <f>IF(ISBLANK('DATA ENTRY'!Y42),"",IF(T42="AB","AB",IF(T42&gt;=0.9*'MARK LOOKUP'!T42,"A+",IF(T42&gt;=0.8*'MARK LOOKUP'!T42,"A",IF(T42&gt;=0.7*'MARK LOOKUP'!T42,"B+",IF(T42&gt;=0.6*'MARK LOOKUP'!T42,"B",IF(T42&gt;=0.5*'MARK LOOKUP'!T42,"C+",IF(T42&gt;=0.4*'MARK LOOKUP'!T42,"C",IF(T42&gt;=0.35*'MARK LOOKUP'!T42,"D","NG")))))))))</f>
        <v>B</v>
      </c>
      <c r="AP42" s="26" t="str">
        <f>IF(ISBLANK('DATA ENTRY'!Z42),"",IF(U42="AB","AB",IF(U42&gt;=0.9*'MARK LOOKUP'!U42,"A+",IF(U42&gt;=0.8*'MARK LOOKUP'!U42,"A",IF(U42&gt;=0.7*'MARK LOOKUP'!U42,"B+",IF(U42&gt;=0.6*'MARK LOOKUP'!U42,"B",IF(U42&gt;=0.5*'MARK LOOKUP'!U42,"C+",IF(U42&gt;=0.4*'MARK LOOKUP'!U42,"C",IF(U42&gt;=0.35*'MARK LOOKUP'!U42,"D","NG")))))))))</f>
        <v>A+</v>
      </c>
      <c r="AQ42" s="26" t="str">
        <f>IF(ISNUMBER(V42),IF(V42&gt;=0.9*'MARK LOOKUP'!V42,"A+",IF(V42&gt;=0.8*'MARK LOOKUP'!V42,"A",IF(V42&gt;=0.7*'MARK LOOKUP'!V42,"B+",IF(V42&gt;=0.6*'MARK LOOKUP'!S42,"B",IF(V42&gt;=0.5*'MARK LOOKUP'!V42,"C+",IF(V42&gt;=0.4*'MARK LOOKUP'!V42,"C",IF(V42&gt;=0.35*'MARK LOOKUP'!V42,"D","NG"))))))),"")</f>
        <v>B+</v>
      </c>
      <c r="AR42" s="26" t="str">
        <f t="shared" si="7"/>
        <v>1.2</v>
      </c>
      <c r="AS42" s="26" t="str">
        <f t="shared" si="8"/>
        <v>4</v>
      </c>
      <c r="AT42" s="26" t="str">
        <f t="shared" si="9"/>
        <v>2.4</v>
      </c>
      <c r="AU42" s="26" t="str">
        <f t="shared" si="10"/>
        <v>2.4</v>
      </c>
      <c r="AV42" s="26" t="str">
        <f t="shared" si="11"/>
        <v>4</v>
      </c>
      <c r="AW42" s="26" t="str">
        <f t="shared" si="12"/>
        <v>2.8</v>
      </c>
      <c r="AX42" s="26" t="str">
        <f t="shared" si="13"/>
        <v>3.6</v>
      </c>
      <c r="AY42" s="26" t="str">
        <f t="shared" si="14"/>
        <v>4</v>
      </c>
      <c r="AZ42" s="26" t="str">
        <f t="shared" si="15"/>
        <v>3.6</v>
      </c>
      <c r="BA42" s="26" t="str">
        <f t="shared" si="16"/>
        <v>3.2</v>
      </c>
      <c r="BB42" s="26" t="str">
        <f t="shared" si="17"/>
        <v>4</v>
      </c>
      <c r="BC42" s="26" t="str">
        <f t="shared" si="18"/>
        <v>3.2</v>
      </c>
      <c r="BD42" s="26" t="str">
        <f t="shared" si="19"/>
        <v>3.2</v>
      </c>
      <c r="BE42" s="26" t="str">
        <f>IF(ISBLANK('DATA ENTRY'!S42),"",IF(AJ42="A+","4",IF(AJ42="A","3.6",IF(AJ42="B+","3.2",IF(AJ42="B","2.8",IF(AJ42="C+","2.4",IF(AJ42="C","2",IF(AJ42="D+","1.6",IF(AJ42="D","1.2",IF(AJ42="E","0.8",""))))))))))</f>
        <v>4</v>
      </c>
      <c r="BF42" s="26" t="str">
        <f>IF(ISBLANK('DATA ENTRY'!T42),"",IF(AK42="A+","4",IF(AK42="A","3.6",IF(AK42="B+","3.2",IF(AK42="B","2.8",IF(AK42="C+","2.4",IF(AK42="C","2",IF(AK42="D+","1.6",IF(AK42="D","1.2",IF(AK42="E","0.8",""))))))))))</f>
        <v>3.6</v>
      </c>
      <c r="BG42" s="26" t="str">
        <f>IF(ISBLANK('DATA ENTRY'!U42),"",IF(AL42="A+","4",IF(AL42="A","3.6",IF(AL42="B+","3.2",IF(AL42="B","2.8",IF(AL42="C+","2.4",IF(AL42="C","2",IF(AL42="D+","1.6",IF(AL42="D","1.2",IF(AL42="E","0.8",""))))))))))</f>
        <v/>
      </c>
      <c r="BH42" s="26" t="e">
        <f>IF(ISBLANK('DATA ENTRY'!V42),"",IF(AM42="A+","4",IF(AM42="A","3.6",IF(AM42="B+","3.2",IF(AM42="B","2.8",IF(AM42="C+","2.4",IF(AM42="C","2",IF(AM42="D+","1.6",IF(AM42="D","1.2",IF(AM42="E","0.8",""))))))))))</f>
        <v>#N/A</v>
      </c>
      <c r="BI42" s="26" t="e">
        <f>IF(ISBLANK('DATA ENTRY'!W42),"",IF(AN42="A+","4",IF(AN42="A","3.6",IF(AN42="B+","3.2",IF(AN42="B","2.8",IF(AN42="C+","2.4",IF(AN42="C","2",IF(AN42="D+","1.6",IF(AN42="D","1.2",IF(AN42="E","0.8",""))))))))))</f>
        <v>#N/A</v>
      </c>
      <c r="BJ42" s="26" t="str">
        <f>IF(ISBLANK('DATA ENTRY'!X42),"",IF(AO42="A+","4",IF(AO42="A","3.6",IF(AO42="B+","3.2",IF(AO42="B","2.8",IF(AO42="C+","2.4",IF(AO42="C","2",IF(AO42="D+","1.6",IF(AO42="D","1.2",IF(AO42="E","0.8",""))))))))))</f>
        <v>2.8</v>
      </c>
      <c r="BK42" s="26" t="str">
        <f>IF(ISBLANK('DATA ENTRY'!Y42),"",IF(AP42="A+","4",IF(AP42="A","3.6",IF(AP42="B+","3.2",IF(AP42="B","2.8",IF(AP42="C+","2.4",IF(AP42="C","2",IF(AP42="D+","1.6",IF(AP42="D","1.2",IF(AP42="E","0.8",""))))))))))</f>
        <v>4</v>
      </c>
      <c r="BL42" s="26" t="str">
        <f>IF(ISBLANK('DATA ENTRY'!Z42),"",IF(AQ42="A+","4",IF(AQ42="A","3.6",IF(AQ42="B+","3.2",IF(AQ42="B","2.8",IF(AQ42="C+","2.4",IF(AQ42="C","2",IF(AQ42="D+","1.6",IF(AQ42="D","1.2",IF(AQ42="E","0.8",""))))))))))</f>
        <v>3.2</v>
      </c>
    </row>
    <row r="43" spans="1:64" x14ac:dyDescent="0.25">
      <c r="A43" s="26">
        <f>IF(ISBLANK('DATA ENTRY'!A43),"",'DATA ENTRY'!A43)</f>
        <v>14911548</v>
      </c>
      <c r="B43" s="26">
        <f>IF(ISBLANK('DATA ENTRY'!G43),"",'DATA ENTRY'!G43)</f>
        <v>0</v>
      </c>
      <c r="C43" s="26">
        <f>IF(ISBLANK('DATA ENTRY'!H43),"",'DATA ENTRY'!H43)</f>
        <v>0</v>
      </c>
      <c r="D43" s="26">
        <f t="shared" si="1"/>
        <v>0</v>
      </c>
      <c r="E43" s="26">
        <f>IF(ISBLANK('DATA ENTRY'!J43),"",'DATA ENTRY'!J43)</f>
        <v>0</v>
      </c>
      <c r="F43" s="26">
        <f>IF(ISBLANK('DATA ENTRY'!K43),"",'DATA ENTRY'!K43)</f>
        <v>0</v>
      </c>
      <c r="G43" s="26">
        <f t="shared" si="2"/>
        <v>0</v>
      </c>
      <c r="H43" s="26">
        <f>IF(ISBLANK('DATA ENTRY'!M43),"",'DATA ENTRY'!M43)</f>
        <v>0</v>
      </c>
      <c r="I43" s="26">
        <f>IF(ISBLANK('DATA ENTRY'!M43),"",'DATA ENTRY'!N43)</f>
        <v>0</v>
      </c>
      <c r="J43" s="26">
        <f t="shared" si="20"/>
        <v>0</v>
      </c>
      <c r="K43" s="26">
        <f>IF(ISBLANK('DATA ENTRY'!P43),"",'DATA ENTRY'!P43)</f>
        <v>0</v>
      </c>
      <c r="L43" s="26">
        <f>IF(ISBLANK('DATA ENTRY'!Q43),"",'DATA ENTRY'!Q43)</f>
        <v>0</v>
      </c>
      <c r="M43" s="26">
        <f t="shared" si="3"/>
        <v>0</v>
      </c>
      <c r="N43" s="26">
        <f>IF(ISBLANK('DATA ENTRY'!S43),"",'DATA ENTRY'!S43)</f>
        <v>0</v>
      </c>
      <c r="O43" s="26">
        <f>IF(ISBLANK('DATA ENTRY'!T43),"",'DATA ENTRY'!T43)</f>
        <v>0</v>
      </c>
      <c r="P43" s="26">
        <f t="shared" si="4"/>
        <v>0</v>
      </c>
      <c r="Q43" s="26">
        <f>IF(ISBLANK('DATA ENTRY'!V43),"",'DATA ENTRY'!V43)</f>
        <v>0</v>
      </c>
      <c r="R43" s="26">
        <f>IF(ISBLANK('DATA ENTRY'!W43),"",'DATA ENTRY'!W43)</f>
        <v>0</v>
      </c>
      <c r="S43" s="26">
        <f t="shared" si="5"/>
        <v>0</v>
      </c>
      <c r="T43" s="26" t="str">
        <f>IF(ISBLANK('DATA ENTRY'!Y43),"",'DATA ENTRY'!Y43)</f>
        <v/>
      </c>
      <c r="U43" s="26" t="str">
        <f>IF(ISBLANK('DATA ENTRY'!Z43),"",'DATA ENTRY'!Z43)</f>
        <v/>
      </c>
      <c r="V43" s="26" t="str">
        <f t="shared" si="6"/>
        <v/>
      </c>
      <c r="W43" s="26" t="str">
        <f>IF(ISBLANK('DATA ENTRY'!$F43),"",IF(LEDGER!B43="AB","AB",IF(LEDGER!B43&gt;=0.9*'MARK LOOKUP'!B43,"A+",IF(LEDGER!B43&gt;=0.8*'MARK LOOKUP'!B43,"A",IF(LEDGER!B43&gt;=0.7*'MARK LOOKUP'!B43,"B+",IF(LEDGER!B43&gt;=0.6*'MARK LOOKUP'!B43,"B",IF(LEDGER!B43&gt;=0.5*'MARK LOOKUP'!B43,"C+",IF(LEDGER!B43&gt;=0.4*'MARK LOOKUP'!B43,"C+",IF(LEDGER!B43&gt;=0.35*'MARK LOOKUP'!B43,"D","NG")))))))))</f>
        <v>NG</v>
      </c>
      <c r="X43" s="26" t="str">
        <f>IF(ISBLANK('DATA ENTRY'!$G43),"",IF(LEDGER!C43="AB","AB",IF(LEDGER!C43&gt;=0.9*'MARK LOOKUP'!C43,"A+",IF(LEDGER!C43&gt;=0.8*'MARK LOOKUP'!C43,"A",IF(LEDGER!C43&gt;=0.7*'MARK LOOKUP'!C43,"B+",IF(LEDGER!C43&gt;=0.6*'MARK LOOKUP'!C43,"B",IF(LEDGER!C43&gt;=0.5*'MARK LOOKUP'!C43,"C+",IF(LEDGER!C43&gt;=0.4*'MARK LOOKUP'!C43,"C+",IF(LEDGER!C43&gt;=0.35*'MARK LOOKUP'!C43,"D","N.G.")))))))))</f>
        <v>N.G.</v>
      </c>
      <c r="Y43" s="26" t="str">
        <f>IF(ISNUMBER(D43),IF(D43&gt;=0.9*'MARK LOOKUP'!D43,"A+",IF(D43&gt;=0.8*'MARK LOOKUP'!D43,"A",IF(D43&gt;=0.7*'MARK LOOKUP'!D43,"B+",IF(D43&gt;=0.6*'MARK LOOKUP'!D43,"B",IF(D43&gt;=0.5*'MARK LOOKUP'!D43,"C+",IF(D43&gt;=0.4*'MARK LOOKUP'!D43,"C",IF(D43&gt;=0.35*'MARK LOOKUP'!D43,"D","N.G."))))))))</f>
        <v>N.G.</v>
      </c>
      <c r="Z43" s="26" t="str">
        <f>IF(ISBLANK('DATA ENTRY'!J43),"",IF(LEDGER!E43="AB","AB",IF(LEDGER!E43&gt;=0.9*'MARK LOOKUP'!E43,"A+",IF(LEDGER!E43&gt;=0.8*'MARK LOOKUP'!E43,"A",IF(LEDGER!E43&gt;=0.7*'MARK LOOKUP'!E43,"B+",IF(LEDGER!E43&gt;=0.6*'MARK LOOKUP'!E43,"B",IF(LEDGER!E43&gt;=0.5*'MARK LOOKUP'!E43,"C+",IF(LEDGER!E43&gt;=0.4*'MARK LOOKUP'!E43,"C",IF(LEDGER!E43&gt;=0.35*'MARK LOOKUP'!E43,"D","NG")))))))))</f>
        <v>NG</v>
      </c>
      <c r="AA43" s="26" t="str">
        <f>IF(ISBLANK('DATA ENTRY'!K43),"",IF(LEDGER!F43="AB","AB",IF(LEDGER!F43&gt;=0.9*'MARK LOOKUP'!F43,"A+",IF(LEDGER!F43&gt;=0.8*'MARK LOOKUP'!F43,"A",IF(LEDGER!F43&gt;=0.7*'MARK LOOKUP'!F43,"B+",IF(LEDGER!F43&gt;=0.6*'MARK LOOKUP'!F43,"B",IF(LEDGER!F43&gt;=0.5*'MARK LOOKUP'!F43,"C+",IF(LEDGER!F43&gt;=0.4*'MARK LOOKUP'!F43,"C",IF(LEDGER!F43&gt;=0.35*'MARK LOOKUP'!F43,"D","NG")))))))))</f>
        <v>NG</v>
      </c>
      <c r="AB43" s="26" t="str">
        <f>IF(ISNUMBER(G43),IF(D43&gt;=0.9*'MARK LOOKUP'!G43,"A+",IF(G43&gt;=0.8*'MARK LOOKUP'!G43,"A",IF(G43&gt;=0.7*'MARK LOOKUP'!G43,"B+",IF(G43&gt;=0.6*'MARK LOOKUP'!G43,"B",IF(G43&gt;=0.5*'MARK LOOKUP'!G43,"C+",IF(G43&gt;=0.4*'MARK LOOKUP'!G43,"C",IF(G43&gt;=0.35*'MARK LOOKUP'!G43,"D","NG"))))))))</f>
        <v>NG</v>
      </c>
      <c r="AC43" s="26" t="str">
        <f>IF(ISBLANK('DATA ENTRY'!M43),"",IF(LEDGER!H43="AB","AB",IF(LEDGER!H43&gt;=0.9*'MARK LOOKUP'!H43,"A+",IF(LEDGER!H43&gt;=0.8*'MARK LOOKUP'!H43,"A",IF(LEDGER!H43&gt;=0.7*'MARK LOOKUP'!H43,"B+",IF(LEDGER!H43&gt;=0.6*'MARK LOOKUP'!H43,"B",IF(LEDGER!H43&gt;=0.5*'MARK LOOKUP'!H43,"C+",IF(LEDGER!H43&gt;=0.4*'MARK LOOKUP'!H43,"C",IF(LEDGER!H43&gt;=0.35*'MARK LOOKUP'!H43,"D","NG")))))))))</f>
        <v>NG</v>
      </c>
      <c r="AD43" s="26" t="str">
        <f>IF(ISBLANK('DATA ENTRY'!N43),"",IF(LEDGER!I43="AB","AB",IF(LEDGER!I43&gt;=0.9*'MARK LOOKUP'!I43,"A+",IF(LEDGER!I43&gt;=0.8*'MARK LOOKUP'!I43,"A",IF(LEDGER!I43&gt;=0.7*'MARK LOOKUP'!I43,"B+",IF(LEDGER!I43&gt;=0.6*'MARK LOOKUP'!I43,"B",IF(LEDGER!I43&gt;=0.5*'MARK LOOKUP'!I43,"C+",IF(LEDGER!I43&gt;=0.4*'MARK LOOKUP'!I43,"C",IF(LEDGER!I43&gt;=0.35*'MARK LOOKUP'!I43,"D","NG")))))))))</f>
        <v/>
      </c>
      <c r="AE43" s="26" t="str">
        <f>IF(ISNUMBER(J43),IF(J43&gt;=0.9*'MARK LOOKUP'!J43,"A+",IF(J43&gt;=0.8*'MARK LOOKUP'!J43,"A",IF(J43&gt;=0.7*'MARK LOOKUP'!J43,"B+",IF(J43&gt;=0.6*'MARK LOOKUP'!J43,"B",IF(J43&gt;=0.5*'MARK LOOKUP'!J43,"C+",IF(J43&gt;=0.4*'MARK LOOKUP'!J43,"C",IF(J43&gt;=0.35*'MARK LOOKUP'!J43,"D","NG"))))))),"")</f>
        <v>NG</v>
      </c>
      <c r="AF43" s="26" t="e">
        <f>IF(ISBLANK('DATA ENTRY'!P43),"",IF(LEDGER!K43="Ab","AB",IF(LEDGER!K43&gt;=0.9*'MARK LOOKUP'!K43,"A+",IF(LEDGER!K43&gt;=0.8*'MARK LOOKUP'!K43,"A",IF(LEDGER!K43&gt;=0.7*'MARK LOOKUP'!K43,"B+",IF(LEDGER!K43&gt;=0.6*'MARK LOOKUP'!K43,"B",IF(LEDGER!K43&gt;=0.5*'MARK LOOKUP'!K43,"C+",IF(LEDGER!K43&gt;=0.4*'MARK LOOKUP'!K43,"C",IF(LEDGER!K43&gt;=0.35*'MARK LOOKUP'!K43,"D","NG")))))))))</f>
        <v>#N/A</v>
      </c>
      <c r="AG43" s="26" t="e">
        <f>IF(ISBLANK('DATA ENTRY'!Q43),"",IF(LEDGER!L43="Ab","AB",IF(LEDGER!L43&gt;=0.9*'MARK LOOKUP'!L43,"A+",IF(LEDGER!L43&gt;=0.8*'MARK LOOKUP'!L43,"A",IF(LEDGER!L43&gt;=0.7*'MARK LOOKUP'!L43,"B+",IF(LEDGER!L43&gt;=0.6*'MARK LOOKUP'!L43,"B",IF(LEDGER!L43&gt;=0.5*'MARK LOOKUP'!L43,"C+",IF(LEDGER!L43&gt;=0.4*'MARK LOOKUP'!L43,"C",IF(LEDGER!L43&gt;=0.35*'MARK LOOKUP'!L43,"D","NG")))))))))</f>
        <v>#N/A</v>
      </c>
      <c r="AH43" s="26" t="e">
        <f>IF(ISNUMBER(M43),IF(M43&gt;=0.9*'MARK LOOKUP'!M43,"A+",IF(M43&gt;=0.8*'MARK LOOKUP'!M43,"A",IF(M43&gt;=0.7*'MARK LOOKUP'!M43,"B+",IF(M43&gt;=0.6*'MARK LOOKUP'!M43,"B",IF(M43&gt;=0.5*'MARK LOOKUP'!M43,"C+",IF(M43&gt;=0.4*'MARK LOOKUP'!M43,"C",IF(M43&gt;=0.35*'MARK LOOKUP'!M43,"D","NG"))))))),"")</f>
        <v>#N/A</v>
      </c>
      <c r="AI43" s="26" t="e">
        <f>IF(ISBLANK('DATA ENTRY'!S43),"",IF(N43="Ab","AB",IF(N43&gt;=0.9*'MARK LOOKUP'!N43,"A+",IF(N43&gt;=0.8*'MARK LOOKUP'!N43,"A",IF(N43&gt;=0.7*'MARK LOOKUP'!N43,"B+",IF(N43&gt;=0.6*'MARK LOOKUP'!N43,"B",IF(N43&gt;=0.5*'MARK LOOKUP'!N43,"C+",IF(N43&gt;=0.4*'MARK LOOKUP'!N43,"C",IF(N43&gt;=0.35*'MARK LOOKUP'!N43,"D","NG")))))))))</f>
        <v>#N/A</v>
      </c>
      <c r="AJ43" s="26" t="e">
        <f>IF(ISBLANK('DATA ENTRY'!T43),"",IF(O43="Ab","AB",IF(O43&gt;=0.9*'MARK LOOKUP'!O43,"A+",IF(O43&gt;=0.8*'MARK LOOKUP'!O43,"A",IF(O43&gt;=0.7*'MARK LOOKUP'!O43,"B+",IF(O43&gt;=0.6*'MARK LOOKUP'!O43,"B",IF(O43&gt;=0.5*'MARK LOOKUP'!O43,"C+",IF(O43&gt;=0.4*'MARK LOOKUP'!O43,"C",IF(O43&gt;=0.35*'MARK LOOKUP'!O43,"D","NG")))))))))</f>
        <v>#N/A</v>
      </c>
      <c r="AK43" s="26" t="e">
        <f>IF(ISNUMBER(P43),IF(P43&gt;=0.9*'MARK LOOKUP'!P43,"A+",IF(P43&gt;=0.8*'MARK LOOKUP'!P43,"A",IF(P43&gt;=0.7*'MARK LOOKUP'!P43,"B+",IF(P43&gt;=0.6*'MARK LOOKUP'!P43,"B",IF(P43&gt;=0.5*'MARK LOOKUP'!P43,"C+",IF(P43&gt;=0.4*'MARK LOOKUP'!P43,"C",IF(P43&gt;=0.35*'MARK LOOKUP'!P43,"D","NG"))))))),"")</f>
        <v>#N/A</v>
      </c>
      <c r="AL43" s="26" t="e">
        <f>IF(ISBLANK('DATA ENTRY'!V43),"",IF(Q43="Ab","AB",IF(Q43&gt;=0.9*'MARK LOOKUP'!Q43,"A+",IF(Q43&gt;=0.8*'MARK LOOKUP'!Q43,"A",IF(Q43&gt;=0.7*'MARK LOOKUP'!Q43,"B+",IF(Q43&gt;=0.6*'MARK LOOKUP'!Q43,"B",IF(Q43&gt;=0.5*'MARK LOOKUP'!Q43,"C+",IF(Q43&gt;=0.4*'MARK LOOKUP'!Q43,"C",IF(Q43&gt;=0.35*'MARK LOOKUP'!Q43,"D","NG")))))))))</f>
        <v>#N/A</v>
      </c>
      <c r="AM43" s="26" t="e">
        <f>IF(ISBLANK('DATA ENTRY'!W43),"",IF(R43="Ab","AB",IF(R43&gt;=0.9*'MARK LOOKUP'!R43,"A+",IF(R43&gt;=0.8*'MARK LOOKUP'!R43,"A",IF(R43&gt;=0.7*'MARK LOOKUP'!R43,"B+",IF(R43&gt;=0.6*'MARK LOOKUP'!R43,"B",IF(R43&gt;=0.5*'MARK LOOKUP'!R43,"C+",IF(R43&gt;=0.4*'MARK LOOKUP'!R43,"C",IF(R43&gt;=0.35*'MARK LOOKUP'!R43,"D","NG")))))))))</f>
        <v>#N/A</v>
      </c>
      <c r="AN43" s="26" t="e">
        <f>IF(ISNUMBER(S43),IF(S43&gt;=0.9*'MARK LOOKUP'!S43,"A+",IF(S43&gt;=0.8*'MARK LOOKUP'!S43,"A",IF(S43&gt;=0.7*'MARK LOOKUP'!S43,"B+",IF(S43&gt;=0.6*'MARK LOOKUP'!S43,"B",IF(S43&gt;=0.5*'MARK LOOKUP'!S43,"C+",IF(S43&gt;=0.4*'MARK LOOKUP'!S43,"C",IF(S43&gt;=0.35*'MARK LOOKUP'!S43,"D","NG"))))))),"")</f>
        <v>#N/A</v>
      </c>
      <c r="AO43" s="26" t="str">
        <f>IF(ISBLANK('DATA ENTRY'!Y43),"",IF(T43="AB","AB",IF(T43&gt;=0.9*'MARK LOOKUP'!T43,"A+",IF(T43&gt;=0.8*'MARK LOOKUP'!T43,"A",IF(T43&gt;=0.7*'MARK LOOKUP'!T43,"B+",IF(T43&gt;=0.6*'MARK LOOKUP'!T43,"B",IF(T43&gt;=0.5*'MARK LOOKUP'!T43,"C+",IF(T43&gt;=0.4*'MARK LOOKUP'!T43,"C",IF(T43&gt;=0.35*'MARK LOOKUP'!T43,"D","NG")))))))))</f>
        <v/>
      </c>
      <c r="AP43" s="26" t="str">
        <f>IF(ISBLANK('DATA ENTRY'!Z43),"",IF(U43="AB","AB",IF(U43&gt;=0.9*'MARK LOOKUP'!U43,"A+",IF(U43&gt;=0.8*'MARK LOOKUP'!U43,"A",IF(U43&gt;=0.7*'MARK LOOKUP'!U43,"B+",IF(U43&gt;=0.6*'MARK LOOKUP'!U43,"B",IF(U43&gt;=0.5*'MARK LOOKUP'!U43,"C+",IF(U43&gt;=0.4*'MARK LOOKUP'!U43,"C",IF(U43&gt;=0.35*'MARK LOOKUP'!U43,"D","NG")))))))))</f>
        <v/>
      </c>
      <c r="AQ43" s="26" t="str">
        <f>IF(ISNUMBER(V43),IF(V43&gt;=0.9*'MARK LOOKUP'!V43,"A+",IF(V43&gt;=0.8*'MARK LOOKUP'!V43,"A",IF(V43&gt;=0.7*'MARK LOOKUP'!V43,"B+",IF(V43&gt;=0.6*'MARK LOOKUP'!S43,"B",IF(V43&gt;=0.5*'MARK LOOKUP'!V43,"C+",IF(V43&gt;=0.4*'MARK LOOKUP'!V43,"C",IF(V43&gt;=0.35*'MARK LOOKUP'!V43,"D","NG"))))))),"")</f>
        <v/>
      </c>
      <c r="AR43" s="26" t="str">
        <f t="shared" si="7"/>
        <v/>
      </c>
      <c r="AS43" s="26" t="str">
        <f t="shared" si="8"/>
        <v/>
      </c>
      <c r="AT43" s="26" t="str">
        <f t="shared" si="9"/>
        <v/>
      </c>
      <c r="AU43" s="26" t="str">
        <f t="shared" si="10"/>
        <v/>
      </c>
      <c r="AV43" s="26" t="str">
        <f t="shared" si="11"/>
        <v/>
      </c>
      <c r="AW43" s="26" t="str">
        <f t="shared" si="12"/>
        <v/>
      </c>
      <c r="AX43" s="26" t="str">
        <f t="shared" si="13"/>
        <v/>
      </c>
      <c r="AY43" s="26" t="str">
        <f t="shared" si="14"/>
        <v/>
      </c>
      <c r="AZ43" s="26" t="str">
        <f t="shared" si="15"/>
        <v/>
      </c>
      <c r="BA43" s="26" t="e">
        <f t="shared" si="16"/>
        <v>#N/A</v>
      </c>
      <c r="BB43" s="26" t="e">
        <f t="shared" si="17"/>
        <v>#N/A</v>
      </c>
      <c r="BC43" s="26" t="e">
        <f t="shared" si="18"/>
        <v>#N/A</v>
      </c>
      <c r="BD43" s="26" t="e">
        <f t="shared" si="19"/>
        <v>#N/A</v>
      </c>
      <c r="BE43" s="26" t="e">
        <f>IF(ISBLANK('DATA ENTRY'!S43),"",IF(AJ43="A+","4",IF(AJ43="A","3.6",IF(AJ43="B+","3.2",IF(AJ43="B","2.8",IF(AJ43="C+","2.4",IF(AJ43="C","2",IF(AJ43="D+","1.6",IF(AJ43="D","1.2",IF(AJ43="E","0.8",""))))))))))</f>
        <v>#N/A</v>
      </c>
      <c r="BF43" s="26" t="e">
        <f>IF(ISBLANK('DATA ENTRY'!T43),"",IF(AK43="A+","4",IF(AK43="A","3.6",IF(AK43="B+","3.2",IF(AK43="B","2.8",IF(AK43="C+","2.4",IF(AK43="C","2",IF(AK43="D+","1.6",IF(AK43="D","1.2",IF(AK43="E","0.8",""))))))))))</f>
        <v>#N/A</v>
      </c>
      <c r="BG43" s="26" t="str">
        <f>IF(ISBLANK('DATA ENTRY'!U43),"",IF(AL43="A+","4",IF(AL43="A","3.6",IF(AL43="B+","3.2",IF(AL43="B","2.8",IF(AL43="C+","2.4",IF(AL43="C","2",IF(AL43="D+","1.6",IF(AL43="D","1.2",IF(AL43="E","0.8",""))))))))))</f>
        <v/>
      </c>
      <c r="BH43" s="26" t="e">
        <f>IF(ISBLANK('DATA ENTRY'!V43),"",IF(AM43="A+","4",IF(AM43="A","3.6",IF(AM43="B+","3.2",IF(AM43="B","2.8",IF(AM43="C+","2.4",IF(AM43="C","2",IF(AM43="D+","1.6",IF(AM43="D","1.2",IF(AM43="E","0.8",""))))))))))</f>
        <v>#N/A</v>
      </c>
      <c r="BI43" s="26" t="e">
        <f>IF(ISBLANK('DATA ENTRY'!W43),"",IF(AN43="A+","4",IF(AN43="A","3.6",IF(AN43="B+","3.2",IF(AN43="B","2.8",IF(AN43="C+","2.4",IF(AN43="C","2",IF(AN43="D+","1.6",IF(AN43="D","1.2",IF(AN43="E","0.8",""))))))))))</f>
        <v>#N/A</v>
      </c>
      <c r="BJ43" s="26" t="str">
        <f>IF(ISBLANK('DATA ENTRY'!X43),"",IF(AO43="A+","4",IF(AO43="A","3.6",IF(AO43="B+","3.2",IF(AO43="B","2.8",IF(AO43="C+","2.4",IF(AO43="C","2",IF(AO43="D+","1.6",IF(AO43="D","1.2",IF(AO43="E","0.8",""))))))))))</f>
        <v/>
      </c>
      <c r="BK43" s="26" t="str">
        <f>IF(ISBLANK('DATA ENTRY'!Y43),"",IF(AP43="A+","4",IF(AP43="A","3.6",IF(AP43="B+","3.2",IF(AP43="B","2.8",IF(AP43="C+","2.4",IF(AP43="C","2",IF(AP43="D+","1.6",IF(AP43="D","1.2",IF(AP43="E","0.8",""))))))))))</f>
        <v/>
      </c>
      <c r="BL43" s="26" t="str">
        <f>IF(ISBLANK('DATA ENTRY'!Z43),"",IF(AQ43="A+","4",IF(AQ43="A","3.6",IF(AQ43="B+","3.2",IF(AQ43="B","2.8",IF(AQ43="C+","2.4",IF(AQ43="C","2",IF(AQ43="D+","1.6",IF(AQ43="D","1.2",IF(AQ43="E","0.8",""))))))))))</f>
        <v/>
      </c>
    </row>
    <row r="44" spans="1:64" x14ac:dyDescent="0.25">
      <c r="A44" s="26">
        <f>IF(ISBLANK('DATA ENTRY'!A44),"",'DATA ENTRY'!A44)</f>
        <v>14911549</v>
      </c>
      <c r="B44" s="26">
        <f>IF(ISBLANK('DATA ENTRY'!G44),"",'DATA ENTRY'!G44)</f>
        <v>30</v>
      </c>
      <c r="C44" s="26">
        <f>IF(ISBLANK('DATA ENTRY'!H44),"",'DATA ENTRY'!H44)</f>
        <v>21</v>
      </c>
      <c r="D44" s="26">
        <f t="shared" si="1"/>
        <v>51</v>
      </c>
      <c r="E44" s="26">
        <f>IF(ISBLANK('DATA ENTRY'!J44),"",'DATA ENTRY'!J44)</f>
        <v>29</v>
      </c>
      <c r="F44" s="26">
        <f>IF(ISBLANK('DATA ENTRY'!K44),"",'DATA ENTRY'!K44)</f>
        <v>21</v>
      </c>
      <c r="G44" s="26">
        <f t="shared" si="2"/>
        <v>50</v>
      </c>
      <c r="H44" s="26">
        <f>IF(ISBLANK('DATA ENTRY'!M44),"",'DATA ENTRY'!M44)</f>
        <v>44</v>
      </c>
      <c r="I44" s="26">
        <f>IF(ISBLANK('DATA ENTRY'!M44),"",'DATA ENTRY'!N44)</f>
        <v>22</v>
      </c>
      <c r="J44" s="26">
        <f t="shared" si="20"/>
        <v>66</v>
      </c>
      <c r="K44" s="26">
        <f>IF(ISBLANK('DATA ENTRY'!P44),"",'DATA ENTRY'!P44)</f>
        <v>60</v>
      </c>
      <c r="L44" s="26">
        <f>IF(ISBLANK('DATA ENTRY'!Q44),"",'DATA ENTRY'!Q44)</f>
        <v>23</v>
      </c>
      <c r="M44" s="26">
        <f t="shared" si="3"/>
        <v>83</v>
      </c>
      <c r="N44" s="26">
        <f>IF(ISBLANK('DATA ENTRY'!S44),"",'DATA ENTRY'!S44)</f>
        <v>60</v>
      </c>
      <c r="O44" s="26">
        <f>IF(ISBLANK('DATA ENTRY'!T44),"",'DATA ENTRY'!T44)</f>
        <v>23</v>
      </c>
      <c r="P44" s="26">
        <f t="shared" si="4"/>
        <v>83</v>
      </c>
      <c r="Q44" s="26">
        <f>IF(ISBLANK('DATA ENTRY'!V44),"",'DATA ENTRY'!V44)</f>
        <v>32</v>
      </c>
      <c r="R44" s="26">
        <f>IF(ISBLANK('DATA ENTRY'!W44),"",'DATA ENTRY'!W44)</f>
        <v>20</v>
      </c>
      <c r="S44" s="26">
        <f t="shared" si="5"/>
        <v>52</v>
      </c>
      <c r="T44" s="26" t="str">
        <f>IF(ISBLANK('DATA ENTRY'!Y44),"",'DATA ENTRY'!Y44)</f>
        <v/>
      </c>
      <c r="U44" s="26" t="str">
        <f>IF(ISBLANK('DATA ENTRY'!Z44),"",'DATA ENTRY'!Z44)</f>
        <v/>
      </c>
      <c r="V44" s="26" t="str">
        <f t="shared" si="6"/>
        <v/>
      </c>
      <c r="W44" s="26" t="str">
        <f>IF(ISBLANK('DATA ENTRY'!$F44),"",IF(LEDGER!B44="AB","AB",IF(LEDGER!B44&gt;=0.9*'MARK LOOKUP'!B44,"A+",IF(LEDGER!B44&gt;=0.8*'MARK LOOKUP'!B44,"A",IF(LEDGER!B44&gt;=0.7*'MARK LOOKUP'!B44,"B+",IF(LEDGER!B44&gt;=0.6*'MARK LOOKUP'!B44,"B",IF(LEDGER!B44&gt;=0.5*'MARK LOOKUP'!B44,"C+",IF(LEDGER!B44&gt;=0.4*'MARK LOOKUP'!B44,"C+",IF(LEDGER!B44&gt;=0.35*'MARK LOOKUP'!B44,"D","NG")))))))))</f>
        <v>C+</v>
      </c>
      <c r="X44" s="26" t="str">
        <f>IF(ISBLANK('DATA ENTRY'!$G44),"",IF(LEDGER!C44="AB","AB",IF(LEDGER!C44&gt;=0.9*'MARK LOOKUP'!C44,"A+",IF(LEDGER!C44&gt;=0.8*'MARK LOOKUP'!C44,"A",IF(LEDGER!C44&gt;=0.7*'MARK LOOKUP'!C44,"B+",IF(LEDGER!C44&gt;=0.6*'MARK LOOKUP'!C44,"B",IF(LEDGER!C44&gt;=0.5*'MARK LOOKUP'!C44,"C+",IF(LEDGER!C44&gt;=0.4*'MARK LOOKUP'!C44,"C+",IF(LEDGER!C44&gt;=0.35*'MARK LOOKUP'!C44,"D","N.G.")))))))))</f>
        <v>A</v>
      </c>
      <c r="Y44" s="26" t="str">
        <f>IF(ISNUMBER(D44),IF(D44&gt;=0.9*'MARK LOOKUP'!D44,"A+",IF(D44&gt;=0.8*'MARK LOOKUP'!D44,"A",IF(D44&gt;=0.7*'MARK LOOKUP'!D44,"B+",IF(D44&gt;=0.6*'MARK LOOKUP'!D44,"B",IF(D44&gt;=0.5*'MARK LOOKUP'!D44,"C+",IF(D44&gt;=0.4*'MARK LOOKUP'!D44,"C",IF(D44&gt;=0.35*'MARK LOOKUP'!D44,"D","N.G."))))))))</f>
        <v>C+</v>
      </c>
      <c r="Z44" s="26" t="str">
        <f>IF(ISBLANK('DATA ENTRY'!J44),"",IF(LEDGER!E44="AB","AB",IF(LEDGER!E44&gt;=0.9*'MARK LOOKUP'!E44,"A+",IF(LEDGER!E44&gt;=0.8*'MARK LOOKUP'!E44,"A",IF(LEDGER!E44&gt;=0.7*'MARK LOOKUP'!E44,"B+",IF(LEDGER!E44&gt;=0.6*'MARK LOOKUP'!E44,"B",IF(LEDGER!E44&gt;=0.5*'MARK LOOKUP'!E44,"C+",IF(LEDGER!E44&gt;=0.4*'MARK LOOKUP'!E44,"C",IF(LEDGER!E44&gt;=0.35*'MARK LOOKUP'!E44,"D","NG")))))))))</f>
        <v>D</v>
      </c>
      <c r="AA44" s="26" t="str">
        <f>IF(ISBLANK('DATA ENTRY'!K44),"",IF(LEDGER!F44="AB","AB",IF(LEDGER!F44&gt;=0.9*'MARK LOOKUP'!F44,"A+",IF(LEDGER!F44&gt;=0.8*'MARK LOOKUP'!F44,"A",IF(LEDGER!F44&gt;=0.7*'MARK LOOKUP'!F44,"B+",IF(LEDGER!F44&gt;=0.6*'MARK LOOKUP'!F44,"B",IF(LEDGER!F44&gt;=0.5*'MARK LOOKUP'!F44,"C+",IF(LEDGER!F44&gt;=0.4*'MARK LOOKUP'!F44,"C",IF(LEDGER!F44&gt;=0.35*'MARK LOOKUP'!F44,"D","NG")))))))))</f>
        <v>A</v>
      </c>
      <c r="AB44" s="26" t="str">
        <f>IF(ISNUMBER(G44),IF(D44&gt;=0.9*'MARK LOOKUP'!G44,"A+",IF(G44&gt;=0.8*'MARK LOOKUP'!G44,"A",IF(G44&gt;=0.7*'MARK LOOKUP'!G44,"B+",IF(G44&gt;=0.6*'MARK LOOKUP'!G44,"B",IF(G44&gt;=0.5*'MARK LOOKUP'!G44,"C+",IF(G44&gt;=0.4*'MARK LOOKUP'!G44,"C",IF(G44&gt;=0.35*'MARK LOOKUP'!G44,"D","NG"))))))))</f>
        <v>C+</v>
      </c>
      <c r="AC44" s="26" t="str">
        <f>IF(ISBLANK('DATA ENTRY'!M44),"",IF(LEDGER!H44="AB","AB",IF(LEDGER!H44&gt;=0.9*'MARK LOOKUP'!H44,"A+",IF(LEDGER!H44&gt;=0.8*'MARK LOOKUP'!H44,"A",IF(LEDGER!H44&gt;=0.7*'MARK LOOKUP'!H44,"B+",IF(LEDGER!H44&gt;=0.6*'MARK LOOKUP'!H44,"B",IF(LEDGER!H44&gt;=0.5*'MARK LOOKUP'!H44,"C+",IF(LEDGER!H44&gt;=0.4*'MARK LOOKUP'!H44,"C",IF(LEDGER!H44&gt;=0.35*'MARK LOOKUP'!H44,"D","NG")))))))))</f>
        <v>C+</v>
      </c>
      <c r="AD44" s="26" t="str">
        <f>IF(ISBLANK('DATA ENTRY'!N44),"",IF(LEDGER!I44="AB","AB",IF(LEDGER!I44&gt;=0.9*'MARK LOOKUP'!I44,"A+",IF(LEDGER!I44&gt;=0.8*'MARK LOOKUP'!I44,"A",IF(LEDGER!I44&gt;=0.7*'MARK LOOKUP'!I44,"B+",IF(LEDGER!I44&gt;=0.6*'MARK LOOKUP'!I44,"B",IF(LEDGER!I44&gt;=0.5*'MARK LOOKUP'!I44,"C+",IF(LEDGER!I44&gt;=0.4*'MARK LOOKUP'!I44,"C",IF(LEDGER!I44&gt;=0.35*'MARK LOOKUP'!I44,"D","NG")))))))))</f>
        <v>A</v>
      </c>
      <c r="AE44" s="26" t="str">
        <f>IF(ISNUMBER(J44),IF(J44&gt;=0.9*'MARK LOOKUP'!J44,"A+",IF(J44&gt;=0.8*'MARK LOOKUP'!J44,"A",IF(J44&gt;=0.7*'MARK LOOKUP'!J44,"B+",IF(J44&gt;=0.6*'MARK LOOKUP'!J44,"B",IF(J44&gt;=0.5*'MARK LOOKUP'!J44,"C+",IF(J44&gt;=0.4*'MARK LOOKUP'!J44,"C",IF(J44&gt;=0.35*'MARK LOOKUP'!J44,"D","NG"))))))),"")</f>
        <v>B</v>
      </c>
      <c r="AF44" s="26" t="str">
        <f>IF(ISBLANK('DATA ENTRY'!P44),"",IF(LEDGER!K44="Ab","AB",IF(LEDGER!K44&gt;=0.9*'MARK LOOKUP'!K44,"A+",IF(LEDGER!K44&gt;=0.8*'MARK LOOKUP'!K44,"A",IF(LEDGER!K44&gt;=0.7*'MARK LOOKUP'!K44,"B+",IF(LEDGER!K44&gt;=0.6*'MARK LOOKUP'!K44,"B",IF(LEDGER!K44&gt;=0.5*'MARK LOOKUP'!K44,"C+",IF(LEDGER!K44&gt;=0.4*'MARK LOOKUP'!K44,"C",IF(LEDGER!K44&gt;=0.35*'MARK LOOKUP'!K44,"D","NG")))))))))</f>
        <v>A</v>
      </c>
      <c r="AG44" s="26" t="str">
        <f>IF(ISBLANK('DATA ENTRY'!Q44),"",IF(LEDGER!L44="Ab","AB",IF(LEDGER!L44&gt;=0.9*'MARK LOOKUP'!L44,"A+",IF(LEDGER!L44&gt;=0.8*'MARK LOOKUP'!L44,"A",IF(LEDGER!L44&gt;=0.7*'MARK LOOKUP'!L44,"B+",IF(LEDGER!L44&gt;=0.6*'MARK LOOKUP'!L44,"B",IF(LEDGER!L44&gt;=0.5*'MARK LOOKUP'!L44,"C+",IF(LEDGER!L44&gt;=0.4*'MARK LOOKUP'!L44,"C",IF(LEDGER!L44&gt;=0.35*'MARK LOOKUP'!L44,"D","NG")))))))))</f>
        <v>A+</v>
      </c>
      <c r="AH44" s="26" t="str">
        <f>IF(ISNUMBER(M44),IF(M44&gt;=0.9*'MARK LOOKUP'!M44,"A+",IF(M44&gt;=0.8*'MARK LOOKUP'!M44,"A",IF(M44&gt;=0.7*'MARK LOOKUP'!M44,"B+",IF(M44&gt;=0.6*'MARK LOOKUP'!M44,"B",IF(M44&gt;=0.5*'MARK LOOKUP'!M44,"C+",IF(M44&gt;=0.4*'MARK LOOKUP'!M44,"C",IF(M44&gt;=0.35*'MARK LOOKUP'!M44,"D","NG"))))))),"")</f>
        <v>A</v>
      </c>
      <c r="AI44" s="26" t="str">
        <f>IF(ISBLANK('DATA ENTRY'!S44),"",IF(N44="Ab","AB",IF(N44&gt;=0.9*'MARK LOOKUP'!N44,"A+",IF(N44&gt;=0.8*'MARK LOOKUP'!N44,"A",IF(N44&gt;=0.7*'MARK LOOKUP'!N44,"B+",IF(N44&gt;=0.6*'MARK LOOKUP'!N44,"B",IF(N44&gt;=0.5*'MARK LOOKUP'!N44,"C+",IF(N44&gt;=0.4*'MARK LOOKUP'!N44,"C",IF(N44&gt;=0.35*'MARK LOOKUP'!N44,"D","NG")))))))))</f>
        <v>A</v>
      </c>
      <c r="AJ44" s="26" t="str">
        <f>IF(ISBLANK('DATA ENTRY'!T44),"",IF(O44="Ab","AB",IF(O44&gt;=0.9*'MARK LOOKUP'!O44,"A+",IF(O44&gt;=0.8*'MARK LOOKUP'!O44,"A",IF(O44&gt;=0.7*'MARK LOOKUP'!O44,"B+",IF(O44&gt;=0.6*'MARK LOOKUP'!O44,"B",IF(O44&gt;=0.5*'MARK LOOKUP'!O44,"C+",IF(O44&gt;=0.4*'MARK LOOKUP'!O44,"C",IF(O44&gt;=0.35*'MARK LOOKUP'!O44,"D","NG")))))))))</f>
        <v>A+</v>
      </c>
      <c r="AK44" s="26" t="str">
        <f>IF(ISNUMBER(P44),IF(P44&gt;=0.9*'MARK LOOKUP'!P44,"A+",IF(P44&gt;=0.8*'MARK LOOKUP'!P44,"A",IF(P44&gt;=0.7*'MARK LOOKUP'!P44,"B+",IF(P44&gt;=0.6*'MARK LOOKUP'!P44,"B",IF(P44&gt;=0.5*'MARK LOOKUP'!P44,"C+",IF(P44&gt;=0.4*'MARK LOOKUP'!P44,"C",IF(P44&gt;=0.35*'MARK LOOKUP'!P44,"D","NG"))))))),"")</f>
        <v>A</v>
      </c>
      <c r="AL44" s="26" t="str">
        <f>IF(ISBLANK('DATA ENTRY'!V44),"",IF(Q44="Ab","AB",IF(Q44&gt;=0.9*'MARK LOOKUP'!Q44,"A+",IF(Q44&gt;=0.8*'MARK LOOKUP'!Q44,"A",IF(Q44&gt;=0.7*'MARK LOOKUP'!Q44,"B+",IF(Q44&gt;=0.6*'MARK LOOKUP'!Q44,"B",IF(Q44&gt;=0.5*'MARK LOOKUP'!Q44,"C+",IF(Q44&gt;=0.4*'MARK LOOKUP'!Q44,"C",IF(Q44&gt;=0.35*'MARK LOOKUP'!Q44,"D","NG")))))))))</f>
        <v>C</v>
      </c>
      <c r="AM44" s="26" t="str">
        <f>IF(ISBLANK('DATA ENTRY'!W44),"",IF(R44="Ab","AB",IF(R44&gt;=0.9*'MARK LOOKUP'!R44,"A+",IF(R44&gt;=0.8*'MARK LOOKUP'!R44,"A",IF(R44&gt;=0.7*'MARK LOOKUP'!R44,"B+",IF(R44&gt;=0.6*'MARK LOOKUP'!R44,"B",IF(R44&gt;=0.5*'MARK LOOKUP'!R44,"C+",IF(R44&gt;=0.4*'MARK LOOKUP'!R44,"C",IF(R44&gt;=0.35*'MARK LOOKUP'!R44,"D","NG")))))))))</f>
        <v>A</v>
      </c>
      <c r="AN44" s="26" t="str">
        <f>IF(ISNUMBER(S44),IF(S44&gt;=0.9*'MARK LOOKUP'!S44,"A+",IF(S44&gt;=0.8*'MARK LOOKUP'!S44,"A",IF(S44&gt;=0.7*'MARK LOOKUP'!S44,"B+",IF(S44&gt;=0.6*'MARK LOOKUP'!S44,"B",IF(S44&gt;=0.5*'MARK LOOKUP'!S44,"C+",IF(S44&gt;=0.4*'MARK LOOKUP'!S44,"C",IF(S44&gt;=0.35*'MARK LOOKUP'!S44,"D","NG"))))))),"")</f>
        <v>C+</v>
      </c>
      <c r="AO44" s="26" t="str">
        <f>IF(ISBLANK('DATA ENTRY'!Y44),"",IF(T44="AB","AB",IF(T44&gt;=0.9*'MARK LOOKUP'!T44,"A+",IF(T44&gt;=0.8*'MARK LOOKUP'!T44,"A",IF(T44&gt;=0.7*'MARK LOOKUP'!T44,"B+",IF(T44&gt;=0.6*'MARK LOOKUP'!T44,"B",IF(T44&gt;=0.5*'MARK LOOKUP'!T44,"C+",IF(T44&gt;=0.4*'MARK LOOKUP'!T44,"C",IF(T44&gt;=0.35*'MARK LOOKUP'!T44,"D","NG")))))))))</f>
        <v/>
      </c>
      <c r="AP44" s="26" t="str">
        <f>IF(ISBLANK('DATA ENTRY'!Z44),"",IF(U44="AB","AB",IF(U44&gt;=0.9*'MARK LOOKUP'!U44,"A+",IF(U44&gt;=0.8*'MARK LOOKUP'!U44,"A",IF(U44&gt;=0.7*'MARK LOOKUP'!U44,"B+",IF(U44&gt;=0.6*'MARK LOOKUP'!U44,"B",IF(U44&gt;=0.5*'MARK LOOKUP'!U44,"C+",IF(U44&gt;=0.4*'MARK LOOKUP'!U44,"C",IF(U44&gt;=0.35*'MARK LOOKUP'!U44,"D","NG")))))))))</f>
        <v/>
      </c>
      <c r="AQ44" s="26" t="str">
        <f>IF(ISNUMBER(V44),IF(V44&gt;=0.9*'MARK LOOKUP'!V44,"A+",IF(V44&gt;=0.8*'MARK LOOKUP'!V44,"A",IF(V44&gt;=0.7*'MARK LOOKUP'!V44,"B+",IF(V44&gt;=0.6*'MARK LOOKUP'!S44,"B",IF(V44&gt;=0.5*'MARK LOOKUP'!V44,"C+",IF(V44&gt;=0.4*'MARK LOOKUP'!V44,"C",IF(V44&gt;=0.35*'MARK LOOKUP'!V44,"D","NG"))))))),"")</f>
        <v/>
      </c>
      <c r="AR44" s="26" t="str">
        <f t="shared" si="7"/>
        <v>2.4</v>
      </c>
      <c r="AS44" s="26" t="str">
        <f t="shared" si="8"/>
        <v>3.6</v>
      </c>
      <c r="AT44" s="26" t="str">
        <f t="shared" si="9"/>
        <v>2.4</v>
      </c>
      <c r="AU44" s="26" t="str">
        <f t="shared" si="10"/>
        <v>1.2</v>
      </c>
      <c r="AV44" s="26" t="str">
        <f t="shared" si="11"/>
        <v>3.6</v>
      </c>
      <c r="AW44" s="26" t="str">
        <f t="shared" si="12"/>
        <v>2.4</v>
      </c>
      <c r="AX44" s="26" t="str">
        <f t="shared" si="13"/>
        <v>2.4</v>
      </c>
      <c r="AY44" s="26" t="str">
        <f t="shared" si="14"/>
        <v>3.6</v>
      </c>
      <c r="AZ44" s="26" t="str">
        <f t="shared" si="15"/>
        <v>2.8</v>
      </c>
      <c r="BA44" s="26" t="str">
        <f t="shared" si="16"/>
        <v>3.6</v>
      </c>
      <c r="BB44" s="26" t="str">
        <f t="shared" si="17"/>
        <v>4</v>
      </c>
      <c r="BC44" s="26" t="str">
        <f t="shared" si="18"/>
        <v>3.6</v>
      </c>
      <c r="BD44" s="26" t="str">
        <f t="shared" si="19"/>
        <v>3.6</v>
      </c>
      <c r="BE44" s="26" t="str">
        <f>IF(ISBLANK('DATA ENTRY'!S44),"",IF(AJ44="A+","4",IF(AJ44="A","3.6",IF(AJ44="B+","3.2",IF(AJ44="B","2.8",IF(AJ44="C+","2.4",IF(AJ44="C","2",IF(AJ44="D+","1.6",IF(AJ44="D","1.2",IF(AJ44="E","0.8",""))))))))))</f>
        <v>4</v>
      </c>
      <c r="BF44" s="26" t="str">
        <f>IF(ISBLANK('DATA ENTRY'!T44),"",IF(AK44="A+","4",IF(AK44="A","3.6",IF(AK44="B+","3.2",IF(AK44="B","2.8",IF(AK44="C+","2.4",IF(AK44="C","2",IF(AK44="D+","1.6",IF(AK44="D","1.2",IF(AK44="E","0.8",""))))))))))</f>
        <v>3.6</v>
      </c>
      <c r="BG44" s="26" t="str">
        <f>IF(ISBLANK('DATA ENTRY'!U44),"",IF(AL44="A+","4",IF(AL44="A","3.6",IF(AL44="B+","3.2",IF(AL44="B","2.8",IF(AL44="C+","2.4",IF(AL44="C","2",IF(AL44="D+","1.6",IF(AL44="D","1.2",IF(AL44="E","0.8",""))))))))))</f>
        <v>2</v>
      </c>
      <c r="BH44" s="26" t="str">
        <f>IF(ISBLANK('DATA ENTRY'!V44),"",IF(AM44="A+","4",IF(AM44="A","3.6",IF(AM44="B+","3.2",IF(AM44="B","2.8",IF(AM44="C+","2.4",IF(AM44="C","2",IF(AM44="D+","1.6",IF(AM44="D","1.2",IF(AM44="E","0.8",""))))))))))</f>
        <v>3.6</v>
      </c>
      <c r="BI44" s="26" t="str">
        <f>IF(ISBLANK('DATA ENTRY'!W44),"",IF(AN44="A+","4",IF(AN44="A","3.6",IF(AN44="B+","3.2",IF(AN44="B","2.8",IF(AN44="C+","2.4",IF(AN44="C","2",IF(AN44="D+","1.6",IF(AN44="D","1.2",IF(AN44="E","0.8",""))))))))))</f>
        <v>2.4</v>
      </c>
      <c r="BJ44" s="26" t="str">
        <f>IF(ISBLANK('DATA ENTRY'!X44),"",IF(AO44="A+","4",IF(AO44="A","3.6",IF(AO44="B+","3.2",IF(AO44="B","2.8",IF(AO44="C+","2.4",IF(AO44="C","2",IF(AO44="D+","1.6",IF(AO44="D","1.2",IF(AO44="E","0.8",""))))))))))</f>
        <v/>
      </c>
      <c r="BK44" s="26" t="str">
        <f>IF(ISBLANK('DATA ENTRY'!Y44),"",IF(AP44="A+","4",IF(AP44="A","3.6",IF(AP44="B+","3.2",IF(AP44="B","2.8",IF(AP44="C+","2.4",IF(AP44="C","2",IF(AP44="D+","1.6",IF(AP44="D","1.2",IF(AP44="E","0.8",""))))))))))</f>
        <v/>
      </c>
      <c r="BL44" s="26" t="str">
        <f>IF(ISBLANK('DATA ENTRY'!Z44),"",IF(AQ44="A+","4",IF(AQ44="A","3.6",IF(AQ44="B+","3.2",IF(AQ44="B","2.8",IF(AQ44="C+","2.4",IF(AQ44="C","2",IF(AQ44="D+","1.6",IF(AQ44="D","1.2",IF(AQ44="E","0.8",""))))))))))</f>
        <v/>
      </c>
    </row>
    <row r="45" spans="1:64" x14ac:dyDescent="0.25">
      <c r="A45" s="26">
        <f>IF(ISBLANK('DATA ENTRY'!A45),"",'DATA ENTRY'!A45)</f>
        <v>14911550</v>
      </c>
      <c r="B45" s="26">
        <f>IF(ISBLANK('DATA ENTRY'!G45),"",'DATA ENTRY'!G45)</f>
        <v>28</v>
      </c>
      <c r="C45" s="26">
        <f>IF(ISBLANK('DATA ENTRY'!H45),"",'DATA ENTRY'!H45)</f>
        <v>21</v>
      </c>
      <c r="D45" s="26">
        <f t="shared" si="1"/>
        <v>49</v>
      </c>
      <c r="E45" s="26">
        <f>IF(ISBLANK('DATA ENTRY'!J45),"",'DATA ENTRY'!J45)</f>
        <v>27</v>
      </c>
      <c r="F45" s="26">
        <f>IF(ISBLANK('DATA ENTRY'!K45),"",'DATA ENTRY'!K45)</f>
        <v>21</v>
      </c>
      <c r="G45" s="26">
        <f t="shared" si="2"/>
        <v>48</v>
      </c>
      <c r="H45" s="26">
        <f>IF(ISBLANK('DATA ENTRY'!M45),"",'DATA ENTRY'!M45)</f>
        <v>31</v>
      </c>
      <c r="I45" s="26">
        <f>IF(ISBLANK('DATA ENTRY'!M45),"",'DATA ENTRY'!N45)</f>
        <v>21</v>
      </c>
      <c r="J45" s="26">
        <f t="shared" si="20"/>
        <v>52</v>
      </c>
      <c r="K45" s="26">
        <f>IF(ISBLANK('DATA ENTRY'!P45),"",'DATA ENTRY'!P45)</f>
        <v>38</v>
      </c>
      <c r="L45" s="26">
        <f>IF(ISBLANK('DATA ENTRY'!Q45),"",'DATA ENTRY'!Q45)</f>
        <v>22</v>
      </c>
      <c r="M45" s="26">
        <f t="shared" si="3"/>
        <v>60</v>
      </c>
      <c r="N45" s="26">
        <f>IF(ISBLANK('DATA ENTRY'!S45),"",'DATA ENTRY'!S45)</f>
        <v>43</v>
      </c>
      <c r="O45" s="26">
        <f>IF(ISBLANK('DATA ENTRY'!T45),"",'DATA ENTRY'!T45)</f>
        <v>22</v>
      </c>
      <c r="P45" s="26">
        <f t="shared" si="4"/>
        <v>65</v>
      </c>
      <c r="Q45" s="26">
        <f>IF(ISBLANK('DATA ENTRY'!V45),"",'DATA ENTRY'!V45)</f>
        <v>30</v>
      </c>
      <c r="R45" s="26">
        <f>IF(ISBLANK('DATA ENTRY'!W45),"",'DATA ENTRY'!W45)</f>
        <v>20</v>
      </c>
      <c r="S45" s="26">
        <f t="shared" si="5"/>
        <v>50</v>
      </c>
      <c r="T45" s="26" t="str">
        <f>IF(ISBLANK('DATA ENTRY'!Y45),"",'DATA ENTRY'!Y45)</f>
        <v/>
      </c>
      <c r="U45" s="26" t="str">
        <f>IF(ISBLANK('DATA ENTRY'!Z45),"",'DATA ENTRY'!Z45)</f>
        <v/>
      </c>
      <c r="V45" s="26" t="str">
        <f t="shared" si="6"/>
        <v/>
      </c>
      <c r="W45" s="26" t="str">
        <f>IF(ISBLANK('DATA ENTRY'!$F45),"",IF(LEDGER!B45="AB","AB",IF(LEDGER!B45&gt;=0.9*'MARK LOOKUP'!B45,"A+",IF(LEDGER!B45&gt;=0.8*'MARK LOOKUP'!B45,"A",IF(LEDGER!B45&gt;=0.7*'MARK LOOKUP'!B45,"B+",IF(LEDGER!B45&gt;=0.6*'MARK LOOKUP'!B45,"B",IF(LEDGER!B45&gt;=0.5*'MARK LOOKUP'!B45,"C+",IF(LEDGER!B45&gt;=0.4*'MARK LOOKUP'!B45,"C+",IF(LEDGER!B45&gt;=0.35*'MARK LOOKUP'!B45,"D","NG")))))))))</f>
        <v>D</v>
      </c>
      <c r="X45" s="26" t="str">
        <f>IF(ISBLANK('DATA ENTRY'!$G45),"",IF(LEDGER!C45="AB","AB",IF(LEDGER!C45&gt;=0.9*'MARK LOOKUP'!C45,"A+",IF(LEDGER!C45&gt;=0.8*'MARK LOOKUP'!C45,"A",IF(LEDGER!C45&gt;=0.7*'MARK LOOKUP'!C45,"B+",IF(LEDGER!C45&gt;=0.6*'MARK LOOKUP'!C45,"B",IF(LEDGER!C45&gt;=0.5*'MARK LOOKUP'!C45,"C+",IF(LEDGER!C45&gt;=0.4*'MARK LOOKUP'!C45,"C+",IF(LEDGER!C45&gt;=0.35*'MARK LOOKUP'!C45,"D","N.G.")))))))))</f>
        <v>A</v>
      </c>
      <c r="Y45" s="26" t="str">
        <f>IF(ISNUMBER(D45),IF(D45&gt;=0.9*'MARK LOOKUP'!D45,"A+",IF(D45&gt;=0.8*'MARK LOOKUP'!D45,"A",IF(D45&gt;=0.7*'MARK LOOKUP'!D45,"B+",IF(D45&gt;=0.6*'MARK LOOKUP'!D45,"B",IF(D45&gt;=0.5*'MARK LOOKUP'!D45,"C+",IF(D45&gt;=0.4*'MARK LOOKUP'!D45,"C",IF(D45&gt;=0.35*'MARK LOOKUP'!D45,"D","N.G."))))))))</f>
        <v>C</v>
      </c>
      <c r="Z45" s="26" t="str">
        <f>IF(ISBLANK('DATA ENTRY'!J45),"",IF(LEDGER!E45="AB","AB",IF(LEDGER!E45&gt;=0.9*'MARK LOOKUP'!E45,"A+",IF(LEDGER!E45&gt;=0.8*'MARK LOOKUP'!E45,"A",IF(LEDGER!E45&gt;=0.7*'MARK LOOKUP'!E45,"B+",IF(LEDGER!E45&gt;=0.6*'MARK LOOKUP'!E45,"B",IF(LEDGER!E45&gt;=0.5*'MARK LOOKUP'!E45,"C+",IF(LEDGER!E45&gt;=0.4*'MARK LOOKUP'!E45,"C",IF(LEDGER!E45&gt;=0.35*'MARK LOOKUP'!E45,"D","NG")))))))))</f>
        <v>D</v>
      </c>
      <c r="AA45" s="26" t="str">
        <f>IF(ISBLANK('DATA ENTRY'!K45),"",IF(LEDGER!F45="AB","AB",IF(LEDGER!F45&gt;=0.9*'MARK LOOKUP'!F45,"A+",IF(LEDGER!F45&gt;=0.8*'MARK LOOKUP'!F45,"A",IF(LEDGER!F45&gt;=0.7*'MARK LOOKUP'!F45,"B+",IF(LEDGER!F45&gt;=0.6*'MARK LOOKUP'!F45,"B",IF(LEDGER!F45&gt;=0.5*'MARK LOOKUP'!F45,"C+",IF(LEDGER!F45&gt;=0.4*'MARK LOOKUP'!F45,"C",IF(LEDGER!F45&gt;=0.35*'MARK LOOKUP'!F45,"D","NG")))))))))</f>
        <v>A</v>
      </c>
      <c r="AB45" s="26" t="str">
        <f>IF(ISNUMBER(G45),IF(D45&gt;=0.9*'MARK LOOKUP'!G45,"A+",IF(G45&gt;=0.8*'MARK LOOKUP'!G45,"A",IF(G45&gt;=0.7*'MARK LOOKUP'!G45,"B+",IF(G45&gt;=0.6*'MARK LOOKUP'!G45,"B",IF(G45&gt;=0.5*'MARK LOOKUP'!G45,"C+",IF(G45&gt;=0.4*'MARK LOOKUP'!G45,"C",IF(G45&gt;=0.35*'MARK LOOKUP'!G45,"D","NG"))))))))</f>
        <v>C</v>
      </c>
      <c r="AC45" s="26" t="str">
        <f>IF(ISBLANK('DATA ENTRY'!M45),"",IF(LEDGER!H45="AB","AB",IF(LEDGER!H45&gt;=0.9*'MARK LOOKUP'!H45,"A+",IF(LEDGER!H45&gt;=0.8*'MARK LOOKUP'!H45,"A",IF(LEDGER!H45&gt;=0.7*'MARK LOOKUP'!H45,"B+",IF(LEDGER!H45&gt;=0.6*'MARK LOOKUP'!H45,"B",IF(LEDGER!H45&gt;=0.5*'MARK LOOKUP'!H45,"C+",IF(LEDGER!H45&gt;=0.4*'MARK LOOKUP'!H45,"C",IF(LEDGER!H45&gt;=0.35*'MARK LOOKUP'!H45,"D","NG")))))))))</f>
        <v>C</v>
      </c>
      <c r="AD45" s="26" t="str">
        <f>IF(ISBLANK('DATA ENTRY'!N45),"",IF(LEDGER!I45="AB","AB",IF(LEDGER!I45&gt;=0.9*'MARK LOOKUP'!I45,"A+",IF(LEDGER!I45&gt;=0.8*'MARK LOOKUP'!I45,"A",IF(LEDGER!I45&gt;=0.7*'MARK LOOKUP'!I45,"B+",IF(LEDGER!I45&gt;=0.6*'MARK LOOKUP'!I45,"B",IF(LEDGER!I45&gt;=0.5*'MARK LOOKUP'!I45,"C+",IF(LEDGER!I45&gt;=0.4*'MARK LOOKUP'!I45,"C",IF(LEDGER!I45&gt;=0.35*'MARK LOOKUP'!I45,"D","NG")))))))))</f>
        <v>A</v>
      </c>
      <c r="AE45" s="26" t="str">
        <f>IF(ISNUMBER(J45),IF(J45&gt;=0.9*'MARK LOOKUP'!J45,"A+",IF(J45&gt;=0.8*'MARK LOOKUP'!J45,"A",IF(J45&gt;=0.7*'MARK LOOKUP'!J45,"B+",IF(J45&gt;=0.6*'MARK LOOKUP'!J45,"B",IF(J45&gt;=0.5*'MARK LOOKUP'!J45,"C+",IF(J45&gt;=0.4*'MARK LOOKUP'!J45,"C",IF(J45&gt;=0.35*'MARK LOOKUP'!J45,"D","NG"))))))),"")</f>
        <v>C+</v>
      </c>
      <c r="AF45" s="26" t="str">
        <f>IF(ISBLANK('DATA ENTRY'!P45),"",IF(LEDGER!K45="Ab","AB",IF(LEDGER!K45&gt;=0.9*'MARK LOOKUP'!K45,"A+",IF(LEDGER!K45&gt;=0.8*'MARK LOOKUP'!K45,"A",IF(LEDGER!K45&gt;=0.7*'MARK LOOKUP'!K45,"B+",IF(LEDGER!K45&gt;=0.6*'MARK LOOKUP'!K45,"B",IF(LEDGER!K45&gt;=0.5*'MARK LOOKUP'!K45,"C+",IF(LEDGER!K45&gt;=0.4*'MARK LOOKUP'!K45,"C",IF(LEDGER!K45&gt;=0.35*'MARK LOOKUP'!K45,"D","NG")))))))))</f>
        <v>C+</v>
      </c>
      <c r="AG45" s="26" t="str">
        <f>IF(ISBLANK('DATA ENTRY'!Q45),"",IF(LEDGER!L45="Ab","AB",IF(LEDGER!L45&gt;=0.9*'MARK LOOKUP'!L45,"A+",IF(LEDGER!L45&gt;=0.8*'MARK LOOKUP'!L45,"A",IF(LEDGER!L45&gt;=0.7*'MARK LOOKUP'!L45,"B+",IF(LEDGER!L45&gt;=0.6*'MARK LOOKUP'!L45,"B",IF(LEDGER!L45&gt;=0.5*'MARK LOOKUP'!L45,"C+",IF(LEDGER!L45&gt;=0.4*'MARK LOOKUP'!L45,"C",IF(LEDGER!L45&gt;=0.35*'MARK LOOKUP'!L45,"D","NG")))))))))</f>
        <v>A</v>
      </c>
      <c r="AH45" s="26" t="str">
        <f>IF(ISNUMBER(M45),IF(M45&gt;=0.9*'MARK LOOKUP'!M45,"A+",IF(M45&gt;=0.8*'MARK LOOKUP'!M45,"A",IF(M45&gt;=0.7*'MARK LOOKUP'!M45,"B+",IF(M45&gt;=0.6*'MARK LOOKUP'!M45,"B",IF(M45&gt;=0.5*'MARK LOOKUP'!M45,"C+",IF(M45&gt;=0.4*'MARK LOOKUP'!M45,"C",IF(M45&gt;=0.35*'MARK LOOKUP'!M45,"D","NG"))))))),"")</f>
        <v>B</v>
      </c>
      <c r="AI45" s="26" t="str">
        <f>IF(ISBLANK('DATA ENTRY'!S45),"",IF(N45="Ab","AB",IF(N45&gt;=0.9*'MARK LOOKUP'!N45,"A+",IF(N45&gt;=0.8*'MARK LOOKUP'!N45,"A",IF(N45&gt;=0.7*'MARK LOOKUP'!N45,"B+",IF(N45&gt;=0.6*'MARK LOOKUP'!N45,"B",IF(N45&gt;=0.5*'MARK LOOKUP'!N45,"C+",IF(N45&gt;=0.4*'MARK LOOKUP'!N45,"C",IF(N45&gt;=0.35*'MARK LOOKUP'!N45,"D","NG")))))))))</f>
        <v>C+</v>
      </c>
      <c r="AJ45" s="26" t="str">
        <f>IF(ISBLANK('DATA ENTRY'!T45),"",IF(O45="Ab","AB",IF(O45&gt;=0.9*'MARK LOOKUP'!O45,"A+",IF(O45&gt;=0.8*'MARK LOOKUP'!O45,"A",IF(O45&gt;=0.7*'MARK LOOKUP'!O45,"B+",IF(O45&gt;=0.6*'MARK LOOKUP'!O45,"B",IF(O45&gt;=0.5*'MARK LOOKUP'!O45,"C+",IF(O45&gt;=0.4*'MARK LOOKUP'!O45,"C",IF(O45&gt;=0.35*'MARK LOOKUP'!O45,"D","NG")))))))))</f>
        <v>A</v>
      </c>
      <c r="AK45" s="26" t="str">
        <f>IF(ISNUMBER(P45),IF(P45&gt;=0.9*'MARK LOOKUP'!P45,"A+",IF(P45&gt;=0.8*'MARK LOOKUP'!P45,"A",IF(P45&gt;=0.7*'MARK LOOKUP'!P45,"B+",IF(P45&gt;=0.6*'MARK LOOKUP'!P45,"B",IF(P45&gt;=0.5*'MARK LOOKUP'!P45,"C+",IF(P45&gt;=0.4*'MARK LOOKUP'!P45,"C",IF(P45&gt;=0.35*'MARK LOOKUP'!P45,"D","NG"))))))),"")</f>
        <v>B</v>
      </c>
      <c r="AL45" s="26" t="str">
        <f>IF(ISBLANK('DATA ENTRY'!V45),"",IF(Q45="Ab","AB",IF(Q45&gt;=0.9*'MARK LOOKUP'!Q45,"A+",IF(Q45&gt;=0.8*'MARK LOOKUP'!Q45,"A",IF(Q45&gt;=0.7*'MARK LOOKUP'!Q45,"B+",IF(Q45&gt;=0.6*'MARK LOOKUP'!Q45,"B",IF(Q45&gt;=0.5*'MARK LOOKUP'!Q45,"C+",IF(Q45&gt;=0.4*'MARK LOOKUP'!Q45,"C",IF(Q45&gt;=0.35*'MARK LOOKUP'!Q45,"D","NG")))))))))</f>
        <v>C</v>
      </c>
      <c r="AM45" s="26" t="str">
        <f>IF(ISBLANK('DATA ENTRY'!W45),"",IF(R45="Ab","AB",IF(R45&gt;=0.9*'MARK LOOKUP'!R45,"A+",IF(R45&gt;=0.8*'MARK LOOKUP'!R45,"A",IF(R45&gt;=0.7*'MARK LOOKUP'!R45,"B+",IF(R45&gt;=0.6*'MARK LOOKUP'!R45,"B",IF(R45&gt;=0.5*'MARK LOOKUP'!R45,"C+",IF(R45&gt;=0.4*'MARK LOOKUP'!R45,"C",IF(R45&gt;=0.35*'MARK LOOKUP'!R45,"D","NG")))))))))</f>
        <v>A</v>
      </c>
      <c r="AN45" s="26" t="str">
        <f>IF(ISNUMBER(S45),IF(S45&gt;=0.9*'MARK LOOKUP'!S45,"A+",IF(S45&gt;=0.8*'MARK LOOKUP'!S45,"A",IF(S45&gt;=0.7*'MARK LOOKUP'!S45,"B+",IF(S45&gt;=0.6*'MARK LOOKUP'!S45,"B",IF(S45&gt;=0.5*'MARK LOOKUP'!S45,"C+",IF(S45&gt;=0.4*'MARK LOOKUP'!S45,"C",IF(S45&gt;=0.35*'MARK LOOKUP'!S45,"D","NG"))))))),"")</f>
        <v>C+</v>
      </c>
      <c r="AO45" s="26" t="str">
        <f>IF(ISBLANK('DATA ENTRY'!Y45),"",IF(T45="AB","AB",IF(T45&gt;=0.9*'MARK LOOKUP'!T45,"A+",IF(T45&gt;=0.8*'MARK LOOKUP'!T45,"A",IF(T45&gt;=0.7*'MARK LOOKUP'!T45,"B+",IF(T45&gt;=0.6*'MARK LOOKUP'!T45,"B",IF(T45&gt;=0.5*'MARK LOOKUP'!T45,"C+",IF(T45&gt;=0.4*'MARK LOOKUP'!T45,"C",IF(T45&gt;=0.35*'MARK LOOKUP'!T45,"D","NG")))))))))</f>
        <v/>
      </c>
      <c r="AP45" s="26" t="str">
        <f>IF(ISBLANK('DATA ENTRY'!Z45),"",IF(U45="AB","AB",IF(U45&gt;=0.9*'MARK LOOKUP'!U45,"A+",IF(U45&gt;=0.8*'MARK LOOKUP'!U45,"A",IF(U45&gt;=0.7*'MARK LOOKUP'!U45,"B+",IF(U45&gt;=0.6*'MARK LOOKUP'!U45,"B",IF(U45&gt;=0.5*'MARK LOOKUP'!U45,"C+",IF(U45&gt;=0.4*'MARK LOOKUP'!U45,"C",IF(U45&gt;=0.35*'MARK LOOKUP'!U45,"D","NG")))))))))</f>
        <v/>
      </c>
      <c r="AQ45" s="26" t="str">
        <f>IF(ISNUMBER(V45),IF(V45&gt;=0.9*'MARK LOOKUP'!V45,"A+",IF(V45&gt;=0.8*'MARK LOOKUP'!V45,"A",IF(V45&gt;=0.7*'MARK LOOKUP'!V45,"B+",IF(V45&gt;=0.6*'MARK LOOKUP'!S45,"B",IF(V45&gt;=0.5*'MARK LOOKUP'!V45,"C+",IF(V45&gt;=0.4*'MARK LOOKUP'!V45,"C",IF(V45&gt;=0.35*'MARK LOOKUP'!V45,"D","NG"))))))),"")</f>
        <v/>
      </c>
      <c r="AR45" s="26" t="str">
        <f t="shared" si="7"/>
        <v>1.2</v>
      </c>
      <c r="AS45" s="26" t="str">
        <f t="shared" si="8"/>
        <v>3.6</v>
      </c>
      <c r="AT45" s="26" t="str">
        <f t="shared" si="9"/>
        <v>2</v>
      </c>
      <c r="AU45" s="26" t="str">
        <f t="shared" si="10"/>
        <v>1.2</v>
      </c>
      <c r="AV45" s="26" t="str">
        <f t="shared" si="11"/>
        <v>3.6</v>
      </c>
      <c r="AW45" s="26" t="str">
        <f t="shared" si="12"/>
        <v>2</v>
      </c>
      <c r="AX45" s="26" t="str">
        <f t="shared" si="13"/>
        <v>2</v>
      </c>
      <c r="AY45" s="26" t="str">
        <f t="shared" si="14"/>
        <v>3.6</v>
      </c>
      <c r="AZ45" s="26" t="str">
        <f t="shared" si="15"/>
        <v>2.4</v>
      </c>
      <c r="BA45" s="26" t="str">
        <f t="shared" si="16"/>
        <v>2.4</v>
      </c>
      <c r="BB45" s="26" t="str">
        <f t="shared" si="17"/>
        <v>3.6</v>
      </c>
      <c r="BC45" s="26" t="str">
        <f t="shared" si="18"/>
        <v>2.8</v>
      </c>
      <c r="BD45" s="26" t="str">
        <f t="shared" si="19"/>
        <v>2.4</v>
      </c>
      <c r="BE45" s="26" t="str">
        <f>IF(ISBLANK('DATA ENTRY'!S45),"",IF(AJ45="A+","4",IF(AJ45="A","3.6",IF(AJ45="B+","3.2",IF(AJ45="B","2.8",IF(AJ45="C+","2.4",IF(AJ45="C","2",IF(AJ45="D+","1.6",IF(AJ45="D","1.2",IF(AJ45="E","0.8",""))))))))))</f>
        <v>3.6</v>
      </c>
      <c r="BF45" s="26" t="str">
        <f>IF(ISBLANK('DATA ENTRY'!T45),"",IF(AK45="A+","4",IF(AK45="A","3.6",IF(AK45="B+","3.2",IF(AK45="B","2.8",IF(AK45="C+","2.4",IF(AK45="C","2",IF(AK45="D+","1.6",IF(AK45="D","1.2",IF(AK45="E","0.8",""))))))))))</f>
        <v>2.8</v>
      </c>
      <c r="BG45" s="26" t="str">
        <f>IF(ISBLANK('DATA ENTRY'!U45),"",IF(AL45="A+","4",IF(AL45="A","3.6",IF(AL45="B+","3.2",IF(AL45="B","2.8",IF(AL45="C+","2.4",IF(AL45="C","2",IF(AL45="D+","1.6",IF(AL45="D","1.2",IF(AL45="E","0.8",""))))))))))</f>
        <v>2</v>
      </c>
      <c r="BH45" s="26" t="str">
        <f>IF(ISBLANK('DATA ENTRY'!V45),"",IF(AM45="A+","4",IF(AM45="A","3.6",IF(AM45="B+","3.2",IF(AM45="B","2.8",IF(AM45="C+","2.4",IF(AM45="C","2",IF(AM45="D+","1.6",IF(AM45="D","1.2",IF(AM45="E","0.8",""))))))))))</f>
        <v>3.6</v>
      </c>
      <c r="BI45" s="26" t="str">
        <f>IF(ISBLANK('DATA ENTRY'!W45),"",IF(AN45="A+","4",IF(AN45="A","3.6",IF(AN45="B+","3.2",IF(AN45="B","2.8",IF(AN45="C+","2.4",IF(AN45="C","2",IF(AN45="D+","1.6",IF(AN45="D","1.2",IF(AN45="E","0.8",""))))))))))</f>
        <v>2.4</v>
      </c>
      <c r="BJ45" s="26" t="str">
        <f>IF(ISBLANK('DATA ENTRY'!X45),"",IF(AO45="A+","4",IF(AO45="A","3.6",IF(AO45="B+","3.2",IF(AO45="B","2.8",IF(AO45="C+","2.4",IF(AO45="C","2",IF(AO45="D+","1.6",IF(AO45="D","1.2",IF(AO45="E","0.8",""))))))))))</f>
        <v/>
      </c>
      <c r="BK45" s="26" t="str">
        <f>IF(ISBLANK('DATA ENTRY'!Y45),"",IF(AP45="A+","4",IF(AP45="A","3.6",IF(AP45="B+","3.2",IF(AP45="B","2.8",IF(AP45="C+","2.4",IF(AP45="C","2",IF(AP45="D+","1.6",IF(AP45="D","1.2",IF(AP45="E","0.8",""))))))))))</f>
        <v/>
      </c>
      <c r="BL45" s="26" t="str">
        <f>IF(ISBLANK('DATA ENTRY'!Z45),"",IF(AQ45="A+","4",IF(AQ45="A","3.6",IF(AQ45="B+","3.2",IF(AQ45="B","2.8",IF(AQ45="C+","2.4",IF(AQ45="C","2",IF(AQ45="D+","1.6",IF(AQ45="D","1.2",IF(AQ45="E","0.8",""))))))))))</f>
        <v/>
      </c>
    </row>
    <row r="46" spans="1:64" x14ac:dyDescent="0.25">
      <c r="A46" s="26">
        <f>IF(ISBLANK('DATA ENTRY'!A46),"",'DATA ENTRY'!A46)</f>
        <v>14911551</v>
      </c>
      <c r="B46" s="26">
        <f>IF(ISBLANK('DATA ENTRY'!G46),"",'DATA ENTRY'!G46)</f>
        <v>0</v>
      </c>
      <c r="C46" s="26">
        <f>IF(ISBLANK('DATA ENTRY'!H46),"",'DATA ENTRY'!H46)</f>
        <v>0</v>
      </c>
      <c r="D46" s="26">
        <f t="shared" si="1"/>
        <v>0</v>
      </c>
      <c r="E46" s="26">
        <f>IF(ISBLANK('DATA ENTRY'!J46),"",'DATA ENTRY'!J46)</f>
        <v>0</v>
      </c>
      <c r="F46" s="26">
        <f>IF(ISBLANK('DATA ENTRY'!K46),"",'DATA ENTRY'!K46)</f>
        <v>0</v>
      </c>
      <c r="G46" s="26">
        <f t="shared" si="2"/>
        <v>0</v>
      </c>
      <c r="H46" s="26">
        <f>IF(ISBLANK('DATA ENTRY'!M46),"",'DATA ENTRY'!M46)</f>
        <v>0</v>
      </c>
      <c r="I46" s="26">
        <f>IF(ISBLANK('DATA ENTRY'!M46),"",'DATA ENTRY'!N46)</f>
        <v>0</v>
      </c>
      <c r="J46" s="26">
        <f t="shared" si="20"/>
        <v>0</v>
      </c>
      <c r="K46" s="26">
        <f>IF(ISBLANK('DATA ENTRY'!P46),"",'DATA ENTRY'!P46)</f>
        <v>0</v>
      </c>
      <c r="L46" s="26">
        <f>IF(ISBLANK('DATA ENTRY'!Q46),"",'DATA ENTRY'!Q46)</f>
        <v>0</v>
      </c>
      <c r="M46" s="26">
        <f t="shared" si="3"/>
        <v>0</v>
      </c>
      <c r="N46" s="26">
        <f>IF(ISBLANK('DATA ENTRY'!S46),"",'DATA ENTRY'!S46)</f>
        <v>0</v>
      </c>
      <c r="O46" s="26">
        <f>IF(ISBLANK('DATA ENTRY'!T46),"",'DATA ENTRY'!T46)</f>
        <v>0</v>
      </c>
      <c r="P46" s="26">
        <f t="shared" si="4"/>
        <v>0</v>
      </c>
      <c r="Q46" s="26">
        <f>IF(ISBLANK('DATA ENTRY'!V46),"",'DATA ENTRY'!V46)</f>
        <v>0</v>
      </c>
      <c r="R46" s="26">
        <f>IF(ISBLANK('DATA ENTRY'!W46),"",'DATA ENTRY'!W46)</f>
        <v>0</v>
      </c>
      <c r="S46" s="26">
        <f t="shared" si="5"/>
        <v>0</v>
      </c>
      <c r="T46" s="26" t="str">
        <f>IF(ISBLANK('DATA ENTRY'!Y46),"",'DATA ENTRY'!Y46)</f>
        <v/>
      </c>
      <c r="U46" s="26" t="str">
        <f>IF(ISBLANK('DATA ENTRY'!Z46),"",'DATA ENTRY'!Z46)</f>
        <v/>
      </c>
      <c r="V46" s="26" t="str">
        <f t="shared" si="6"/>
        <v/>
      </c>
      <c r="W46" s="26" t="str">
        <f>IF(ISBLANK('DATA ENTRY'!$F46),"",IF(LEDGER!B46="AB","AB",IF(LEDGER!B46&gt;=0.9*'MARK LOOKUP'!B46,"A+",IF(LEDGER!B46&gt;=0.8*'MARK LOOKUP'!B46,"A",IF(LEDGER!B46&gt;=0.7*'MARK LOOKUP'!B46,"B+",IF(LEDGER!B46&gt;=0.6*'MARK LOOKUP'!B46,"B",IF(LEDGER!B46&gt;=0.5*'MARK LOOKUP'!B46,"C+",IF(LEDGER!B46&gt;=0.4*'MARK LOOKUP'!B46,"C+",IF(LEDGER!B46&gt;=0.35*'MARK LOOKUP'!B46,"D","NG")))))))))</f>
        <v>NG</v>
      </c>
      <c r="X46" s="26" t="str">
        <f>IF(ISBLANK('DATA ENTRY'!$G46),"",IF(LEDGER!C46="AB","AB",IF(LEDGER!C46&gt;=0.9*'MARK LOOKUP'!C46,"A+",IF(LEDGER!C46&gt;=0.8*'MARK LOOKUP'!C46,"A",IF(LEDGER!C46&gt;=0.7*'MARK LOOKUP'!C46,"B+",IF(LEDGER!C46&gt;=0.6*'MARK LOOKUP'!C46,"B",IF(LEDGER!C46&gt;=0.5*'MARK LOOKUP'!C46,"C+",IF(LEDGER!C46&gt;=0.4*'MARK LOOKUP'!C46,"C+",IF(LEDGER!C46&gt;=0.35*'MARK LOOKUP'!C46,"D","N.G.")))))))))</f>
        <v>N.G.</v>
      </c>
      <c r="Y46" s="26" t="str">
        <f>IF(ISNUMBER(D46),IF(D46&gt;=0.9*'MARK LOOKUP'!D46,"A+",IF(D46&gt;=0.8*'MARK LOOKUP'!D46,"A",IF(D46&gt;=0.7*'MARK LOOKUP'!D46,"B+",IF(D46&gt;=0.6*'MARK LOOKUP'!D46,"B",IF(D46&gt;=0.5*'MARK LOOKUP'!D46,"C+",IF(D46&gt;=0.4*'MARK LOOKUP'!D46,"C",IF(D46&gt;=0.35*'MARK LOOKUP'!D46,"D","N.G."))))))))</f>
        <v>N.G.</v>
      </c>
      <c r="Z46" s="26" t="str">
        <f>IF(ISBLANK('DATA ENTRY'!J46),"",IF(LEDGER!E46="AB","AB",IF(LEDGER!E46&gt;=0.9*'MARK LOOKUP'!E46,"A+",IF(LEDGER!E46&gt;=0.8*'MARK LOOKUP'!E46,"A",IF(LEDGER!E46&gt;=0.7*'MARK LOOKUP'!E46,"B+",IF(LEDGER!E46&gt;=0.6*'MARK LOOKUP'!E46,"B",IF(LEDGER!E46&gt;=0.5*'MARK LOOKUP'!E46,"C+",IF(LEDGER!E46&gt;=0.4*'MARK LOOKUP'!E46,"C",IF(LEDGER!E46&gt;=0.35*'MARK LOOKUP'!E46,"D","NG")))))))))</f>
        <v>NG</v>
      </c>
      <c r="AA46" s="26" t="str">
        <f>IF(ISBLANK('DATA ENTRY'!K46),"",IF(LEDGER!F46="AB","AB",IF(LEDGER!F46&gt;=0.9*'MARK LOOKUP'!F46,"A+",IF(LEDGER!F46&gt;=0.8*'MARK LOOKUP'!F46,"A",IF(LEDGER!F46&gt;=0.7*'MARK LOOKUP'!F46,"B+",IF(LEDGER!F46&gt;=0.6*'MARK LOOKUP'!F46,"B",IF(LEDGER!F46&gt;=0.5*'MARK LOOKUP'!F46,"C+",IF(LEDGER!F46&gt;=0.4*'MARK LOOKUP'!F46,"C",IF(LEDGER!F46&gt;=0.35*'MARK LOOKUP'!F46,"D","NG")))))))))</f>
        <v>NG</v>
      </c>
      <c r="AB46" s="26" t="str">
        <f>IF(ISNUMBER(G46),IF(D46&gt;=0.9*'MARK LOOKUP'!G46,"A+",IF(G46&gt;=0.8*'MARK LOOKUP'!G46,"A",IF(G46&gt;=0.7*'MARK LOOKUP'!G46,"B+",IF(G46&gt;=0.6*'MARK LOOKUP'!G46,"B",IF(G46&gt;=0.5*'MARK LOOKUP'!G46,"C+",IF(G46&gt;=0.4*'MARK LOOKUP'!G46,"C",IF(G46&gt;=0.35*'MARK LOOKUP'!G46,"D","NG"))))))))</f>
        <v>NG</v>
      </c>
      <c r="AC46" s="26" t="str">
        <f>IF(ISBLANK('DATA ENTRY'!M46),"",IF(LEDGER!H46="AB","AB",IF(LEDGER!H46&gt;=0.9*'MARK LOOKUP'!H46,"A+",IF(LEDGER!H46&gt;=0.8*'MARK LOOKUP'!H46,"A",IF(LEDGER!H46&gt;=0.7*'MARK LOOKUP'!H46,"B+",IF(LEDGER!H46&gt;=0.6*'MARK LOOKUP'!H46,"B",IF(LEDGER!H46&gt;=0.5*'MARK LOOKUP'!H46,"C+",IF(LEDGER!H46&gt;=0.4*'MARK LOOKUP'!H46,"C",IF(LEDGER!H46&gt;=0.35*'MARK LOOKUP'!H46,"D","NG")))))))))</f>
        <v>NG</v>
      </c>
      <c r="AD46" s="26" t="str">
        <f>IF(ISBLANK('DATA ENTRY'!N46),"",IF(LEDGER!I46="AB","AB",IF(LEDGER!I46&gt;=0.9*'MARK LOOKUP'!I46,"A+",IF(LEDGER!I46&gt;=0.8*'MARK LOOKUP'!I46,"A",IF(LEDGER!I46&gt;=0.7*'MARK LOOKUP'!I46,"B+",IF(LEDGER!I46&gt;=0.6*'MARK LOOKUP'!I46,"B",IF(LEDGER!I46&gt;=0.5*'MARK LOOKUP'!I46,"C+",IF(LEDGER!I46&gt;=0.4*'MARK LOOKUP'!I46,"C",IF(LEDGER!I46&gt;=0.35*'MARK LOOKUP'!I46,"D","NG")))))))))</f>
        <v/>
      </c>
      <c r="AE46" s="26" t="str">
        <f>IF(ISNUMBER(J46),IF(J46&gt;=0.9*'MARK LOOKUP'!J46,"A+",IF(J46&gt;=0.8*'MARK LOOKUP'!J46,"A",IF(J46&gt;=0.7*'MARK LOOKUP'!J46,"B+",IF(J46&gt;=0.6*'MARK LOOKUP'!J46,"B",IF(J46&gt;=0.5*'MARK LOOKUP'!J46,"C+",IF(J46&gt;=0.4*'MARK LOOKUP'!J46,"C",IF(J46&gt;=0.35*'MARK LOOKUP'!J46,"D","NG"))))))),"")</f>
        <v>NG</v>
      </c>
      <c r="AF46" s="26" t="e">
        <f>IF(ISBLANK('DATA ENTRY'!P46),"",IF(LEDGER!K46="Ab","AB",IF(LEDGER!K46&gt;=0.9*'MARK LOOKUP'!K46,"A+",IF(LEDGER!K46&gt;=0.8*'MARK LOOKUP'!K46,"A",IF(LEDGER!K46&gt;=0.7*'MARK LOOKUP'!K46,"B+",IF(LEDGER!K46&gt;=0.6*'MARK LOOKUP'!K46,"B",IF(LEDGER!K46&gt;=0.5*'MARK LOOKUP'!K46,"C+",IF(LEDGER!K46&gt;=0.4*'MARK LOOKUP'!K46,"C",IF(LEDGER!K46&gt;=0.35*'MARK LOOKUP'!K46,"D","NG")))))))))</f>
        <v>#N/A</v>
      </c>
      <c r="AG46" s="26" t="e">
        <f>IF(ISBLANK('DATA ENTRY'!Q46),"",IF(LEDGER!L46="Ab","AB",IF(LEDGER!L46&gt;=0.9*'MARK LOOKUP'!L46,"A+",IF(LEDGER!L46&gt;=0.8*'MARK LOOKUP'!L46,"A",IF(LEDGER!L46&gt;=0.7*'MARK LOOKUP'!L46,"B+",IF(LEDGER!L46&gt;=0.6*'MARK LOOKUP'!L46,"B",IF(LEDGER!L46&gt;=0.5*'MARK LOOKUP'!L46,"C+",IF(LEDGER!L46&gt;=0.4*'MARK LOOKUP'!L46,"C",IF(LEDGER!L46&gt;=0.35*'MARK LOOKUP'!L46,"D","NG")))))))))</f>
        <v>#N/A</v>
      </c>
      <c r="AH46" s="26" t="e">
        <f>IF(ISNUMBER(M46),IF(M46&gt;=0.9*'MARK LOOKUP'!M46,"A+",IF(M46&gt;=0.8*'MARK LOOKUP'!M46,"A",IF(M46&gt;=0.7*'MARK LOOKUP'!M46,"B+",IF(M46&gt;=0.6*'MARK LOOKUP'!M46,"B",IF(M46&gt;=0.5*'MARK LOOKUP'!M46,"C+",IF(M46&gt;=0.4*'MARK LOOKUP'!M46,"C",IF(M46&gt;=0.35*'MARK LOOKUP'!M46,"D","NG"))))))),"")</f>
        <v>#N/A</v>
      </c>
      <c r="AI46" s="26" t="e">
        <f>IF(ISBLANK('DATA ENTRY'!S46),"",IF(N46="Ab","AB",IF(N46&gt;=0.9*'MARK LOOKUP'!N46,"A+",IF(N46&gt;=0.8*'MARK LOOKUP'!N46,"A",IF(N46&gt;=0.7*'MARK LOOKUP'!N46,"B+",IF(N46&gt;=0.6*'MARK LOOKUP'!N46,"B",IF(N46&gt;=0.5*'MARK LOOKUP'!N46,"C+",IF(N46&gt;=0.4*'MARK LOOKUP'!N46,"C",IF(N46&gt;=0.35*'MARK LOOKUP'!N46,"D","NG")))))))))</f>
        <v>#N/A</v>
      </c>
      <c r="AJ46" s="26" t="e">
        <f>IF(ISBLANK('DATA ENTRY'!T46),"",IF(O46="Ab","AB",IF(O46&gt;=0.9*'MARK LOOKUP'!O46,"A+",IF(O46&gt;=0.8*'MARK LOOKUP'!O46,"A",IF(O46&gt;=0.7*'MARK LOOKUP'!O46,"B+",IF(O46&gt;=0.6*'MARK LOOKUP'!O46,"B",IF(O46&gt;=0.5*'MARK LOOKUP'!O46,"C+",IF(O46&gt;=0.4*'MARK LOOKUP'!O46,"C",IF(O46&gt;=0.35*'MARK LOOKUP'!O46,"D","NG")))))))))</f>
        <v>#N/A</v>
      </c>
      <c r="AK46" s="26" t="e">
        <f>IF(ISNUMBER(P46),IF(P46&gt;=0.9*'MARK LOOKUP'!P46,"A+",IF(P46&gt;=0.8*'MARK LOOKUP'!P46,"A",IF(P46&gt;=0.7*'MARK LOOKUP'!P46,"B+",IF(P46&gt;=0.6*'MARK LOOKUP'!P46,"B",IF(P46&gt;=0.5*'MARK LOOKUP'!P46,"C+",IF(P46&gt;=0.4*'MARK LOOKUP'!P46,"C",IF(P46&gt;=0.35*'MARK LOOKUP'!P46,"D","NG"))))))),"")</f>
        <v>#N/A</v>
      </c>
      <c r="AL46" s="26" t="e">
        <f>IF(ISBLANK('DATA ENTRY'!V46),"",IF(Q46="Ab","AB",IF(Q46&gt;=0.9*'MARK LOOKUP'!Q46,"A+",IF(Q46&gt;=0.8*'MARK LOOKUP'!Q46,"A",IF(Q46&gt;=0.7*'MARK LOOKUP'!Q46,"B+",IF(Q46&gt;=0.6*'MARK LOOKUP'!Q46,"B",IF(Q46&gt;=0.5*'MARK LOOKUP'!Q46,"C+",IF(Q46&gt;=0.4*'MARK LOOKUP'!Q46,"C",IF(Q46&gt;=0.35*'MARK LOOKUP'!Q46,"D","NG")))))))))</f>
        <v>#N/A</v>
      </c>
      <c r="AM46" s="26" t="e">
        <f>IF(ISBLANK('DATA ENTRY'!W46),"",IF(R46="Ab","AB",IF(R46&gt;=0.9*'MARK LOOKUP'!R46,"A+",IF(R46&gt;=0.8*'MARK LOOKUP'!R46,"A",IF(R46&gt;=0.7*'MARK LOOKUP'!R46,"B+",IF(R46&gt;=0.6*'MARK LOOKUP'!R46,"B",IF(R46&gt;=0.5*'MARK LOOKUP'!R46,"C+",IF(R46&gt;=0.4*'MARK LOOKUP'!R46,"C",IF(R46&gt;=0.35*'MARK LOOKUP'!R46,"D","NG")))))))))</f>
        <v>#N/A</v>
      </c>
      <c r="AN46" s="26" t="e">
        <f>IF(ISNUMBER(S46),IF(S46&gt;=0.9*'MARK LOOKUP'!S46,"A+",IF(S46&gt;=0.8*'MARK LOOKUP'!S46,"A",IF(S46&gt;=0.7*'MARK LOOKUP'!S46,"B+",IF(S46&gt;=0.6*'MARK LOOKUP'!S46,"B",IF(S46&gt;=0.5*'MARK LOOKUP'!S46,"C+",IF(S46&gt;=0.4*'MARK LOOKUP'!S46,"C",IF(S46&gt;=0.35*'MARK LOOKUP'!S46,"D","NG"))))))),"")</f>
        <v>#N/A</v>
      </c>
      <c r="AO46" s="26" t="str">
        <f>IF(ISBLANK('DATA ENTRY'!Y46),"",IF(T46="AB","AB",IF(T46&gt;=0.9*'MARK LOOKUP'!T46,"A+",IF(T46&gt;=0.8*'MARK LOOKUP'!T46,"A",IF(T46&gt;=0.7*'MARK LOOKUP'!T46,"B+",IF(T46&gt;=0.6*'MARK LOOKUP'!T46,"B",IF(T46&gt;=0.5*'MARK LOOKUP'!T46,"C+",IF(T46&gt;=0.4*'MARK LOOKUP'!T46,"C",IF(T46&gt;=0.35*'MARK LOOKUP'!T46,"D","NG")))))))))</f>
        <v/>
      </c>
      <c r="AP46" s="26" t="str">
        <f>IF(ISBLANK('DATA ENTRY'!Z46),"",IF(U46="AB","AB",IF(U46&gt;=0.9*'MARK LOOKUP'!U46,"A+",IF(U46&gt;=0.8*'MARK LOOKUP'!U46,"A",IF(U46&gt;=0.7*'MARK LOOKUP'!U46,"B+",IF(U46&gt;=0.6*'MARK LOOKUP'!U46,"B",IF(U46&gt;=0.5*'MARK LOOKUP'!U46,"C+",IF(U46&gt;=0.4*'MARK LOOKUP'!U46,"C",IF(U46&gt;=0.35*'MARK LOOKUP'!U46,"D","NG")))))))))</f>
        <v/>
      </c>
      <c r="AQ46" s="26" t="str">
        <f>IF(ISNUMBER(V46),IF(V46&gt;=0.9*'MARK LOOKUP'!V46,"A+",IF(V46&gt;=0.8*'MARK LOOKUP'!V46,"A",IF(V46&gt;=0.7*'MARK LOOKUP'!V46,"B+",IF(V46&gt;=0.6*'MARK LOOKUP'!S46,"B",IF(V46&gt;=0.5*'MARK LOOKUP'!V46,"C+",IF(V46&gt;=0.4*'MARK LOOKUP'!V46,"C",IF(V46&gt;=0.35*'MARK LOOKUP'!V46,"D","NG"))))))),"")</f>
        <v/>
      </c>
      <c r="AR46" s="26" t="str">
        <f t="shared" si="7"/>
        <v/>
      </c>
      <c r="AS46" s="26" t="str">
        <f t="shared" si="8"/>
        <v/>
      </c>
      <c r="AT46" s="26" t="str">
        <f t="shared" si="9"/>
        <v/>
      </c>
      <c r="AU46" s="26" t="str">
        <f t="shared" si="10"/>
        <v/>
      </c>
      <c r="AV46" s="26" t="str">
        <f t="shared" si="11"/>
        <v/>
      </c>
      <c r="AW46" s="26" t="str">
        <f t="shared" si="12"/>
        <v/>
      </c>
      <c r="AX46" s="26" t="str">
        <f t="shared" si="13"/>
        <v/>
      </c>
      <c r="AY46" s="26" t="str">
        <f t="shared" si="14"/>
        <v/>
      </c>
      <c r="AZ46" s="26" t="str">
        <f t="shared" si="15"/>
        <v/>
      </c>
      <c r="BA46" s="26" t="e">
        <f t="shared" si="16"/>
        <v>#N/A</v>
      </c>
      <c r="BB46" s="26" t="e">
        <f t="shared" si="17"/>
        <v>#N/A</v>
      </c>
      <c r="BC46" s="26" t="e">
        <f t="shared" si="18"/>
        <v>#N/A</v>
      </c>
      <c r="BD46" s="26" t="e">
        <f t="shared" si="19"/>
        <v>#N/A</v>
      </c>
      <c r="BE46" s="26" t="e">
        <f>IF(ISBLANK('DATA ENTRY'!S46),"",IF(AJ46="A+","4",IF(AJ46="A","3.6",IF(AJ46="B+","3.2",IF(AJ46="B","2.8",IF(AJ46="C+","2.4",IF(AJ46="C","2",IF(AJ46="D+","1.6",IF(AJ46="D","1.2",IF(AJ46="E","0.8",""))))))))))</f>
        <v>#N/A</v>
      </c>
      <c r="BF46" s="26" t="e">
        <f>IF(ISBLANK('DATA ENTRY'!T46),"",IF(AK46="A+","4",IF(AK46="A","3.6",IF(AK46="B+","3.2",IF(AK46="B","2.8",IF(AK46="C+","2.4",IF(AK46="C","2",IF(AK46="D+","1.6",IF(AK46="D","1.2",IF(AK46="E","0.8",""))))))))))</f>
        <v>#N/A</v>
      </c>
      <c r="BG46" s="26" t="str">
        <f>IF(ISBLANK('DATA ENTRY'!U46),"",IF(AL46="A+","4",IF(AL46="A","3.6",IF(AL46="B+","3.2",IF(AL46="B","2.8",IF(AL46="C+","2.4",IF(AL46="C","2",IF(AL46="D+","1.6",IF(AL46="D","1.2",IF(AL46="E","0.8",""))))))))))</f>
        <v/>
      </c>
      <c r="BH46" s="26" t="e">
        <f>IF(ISBLANK('DATA ENTRY'!V46),"",IF(AM46="A+","4",IF(AM46="A","3.6",IF(AM46="B+","3.2",IF(AM46="B","2.8",IF(AM46="C+","2.4",IF(AM46="C","2",IF(AM46="D+","1.6",IF(AM46="D","1.2",IF(AM46="E","0.8",""))))))))))</f>
        <v>#N/A</v>
      </c>
      <c r="BI46" s="26" t="e">
        <f>IF(ISBLANK('DATA ENTRY'!W46),"",IF(AN46="A+","4",IF(AN46="A","3.6",IF(AN46="B+","3.2",IF(AN46="B","2.8",IF(AN46="C+","2.4",IF(AN46="C","2",IF(AN46="D+","1.6",IF(AN46="D","1.2",IF(AN46="E","0.8",""))))))))))</f>
        <v>#N/A</v>
      </c>
      <c r="BJ46" s="26" t="str">
        <f>IF(ISBLANK('DATA ENTRY'!X46),"",IF(AO46="A+","4",IF(AO46="A","3.6",IF(AO46="B+","3.2",IF(AO46="B","2.8",IF(AO46="C+","2.4",IF(AO46="C","2",IF(AO46="D+","1.6",IF(AO46="D","1.2",IF(AO46="E","0.8",""))))))))))</f>
        <v/>
      </c>
      <c r="BK46" s="26" t="str">
        <f>IF(ISBLANK('DATA ENTRY'!Y46),"",IF(AP46="A+","4",IF(AP46="A","3.6",IF(AP46="B+","3.2",IF(AP46="B","2.8",IF(AP46="C+","2.4",IF(AP46="C","2",IF(AP46="D+","1.6",IF(AP46="D","1.2",IF(AP46="E","0.8",""))))))))))</f>
        <v/>
      </c>
      <c r="BL46" s="26" t="str">
        <f>IF(ISBLANK('DATA ENTRY'!Z46),"",IF(AQ46="A+","4",IF(AQ46="A","3.6",IF(AQ46="B+","3.2",IF(AQ46="B","2.8",IF(AQ46="C+","2.4",IF(AQ46="C","2",IF(AQ46="D+","1.6",IF(AQ46="D","1.2",IF(AQ46="E","0.8",""))))))))))</f>
        <v/>
      </c>
    </row>
    <row r="47" spans="1:64" x14ac:dyDescent="0.25">
      <c r="A47" s="26">
        <f>IF(ISBLANK('DATA ENTRY'!A47),"",'DATA ENTRY'!A47)</f>
        <v>14911552</v>
      </c>
      <c r="B47" s="26">
        <f>IF(ISBLANK('DATA ENTRY'!G47),"",'DATA ENTRY'!G47)</f>
        <v>31</v>
      </c>
      <c r="C47" s="26">
        <f>IF(ISBLANK('DATA ENTRY'!H47),"",'DATA ENTRY'!H47)</f>
        <v>21</v>
      </c>
      <c r="D47" s="26">
        <f t="shared" si="1"/>
        <v>52</v>
      </c>
      <c r="E47" s="26">
        <f>IF(ISBLANK('DATA ENTRY'!J47),"",'DATA ENTRY'!J47)</f>
        <v>27</v>
      </c>
      <c r="F47" s="26">
        <f>IF(ISBLANK('DATA ENTRY'!K47),"",'DATA ENTRY'!K47)</f>
        <v>21</v>
      </c>
      <c r="G47" s="26">
        <f t="shared" si="2"/>
        <v>48</v>
      </c>
      <c r="H47" s="26">
        <f>IF(ISBLANK('DATA ENTRY'!M47),"",'DATA ENTRY'!M47)</f>
        <v>45</v>
      </c>
      <c r="I47" s="26">
        <f>IF(ISBLANK('DATA ENTRY'!M47),"",'DATA ENTRY'!N47)</f>
        <v>22</v>
      </c>
      <c r="J47" s="26">
        <f t="shared" si="20"/>
        <v>67</v>
      </c>
      <c r="K47" s="26">
        <f>IF(ISBLANK('DATA ENTRY'!P47),"",'DATA ENTRY'!P47)</f>
        <v>30</v>
      </c>
      <c r="L47" s="26">
        <f>IF(ISBLANK('DATA ENTRY'!Q47),"",'DATA ENTRY'!Q47)</f>
        <v>21</v>
      </c>
      <c r="M47" s="26">
        <f t="shared" si="3"/>
        <v>51</v>
      </c>
      <c r="N47" s="26">
        <f>IF(ISBLANK('DATA ENTRY'!S47),"",'DATA ENTRY'!S47)</f>
        <v>39</v>
      </c>
      <c r="O47" s="26">
        <f>IF(ISBLANK('DATA ENTRY'!T47),"",'DATA ENTRY'!T47)</f>
        <v>21</v>
      </c>
      <c r="P47" s="26">
        <f t="shared" si="4"/>
        <v>60</v>
      </c>
      <c r="Q47" s="26">
        <f>IF(ISBLANK('DATA ENTRY'!V47),"",'DATA ENTRY'!V47)</f>
        <v>35</v>
      </c>
      <c r="R47" s="26">
        <f>IF(ISBLANK('DATA ENTRY'!W47),"",'DATA ENTRY'!W47)</f>
        <v>21</v>
      </c>
      <c r="S47" s="26">
        <f t="shared" si="5"/>
        <v>56</v>
      </c>
      <c r="T47" s="26" t="str">
        <f>IF(ISBLANK('DATA ENTRY'!Y47),"",'DATA ENTRY'!Y47)</f>
        <v/>
      </c>
      <c r="U47" s="26" t="str">
        <f>IF(ISBLANK('DATA ENTRY'!Z47),"",'DATA ENTRY'!Z47)</f>
        <v/>
      </c>
      <c r="V47" s="26" t="str">
        <f t="shared" si="6"/>
        <v/>
      </c>
      <c r="W47" s="26" t="str">
        <f>IF(ISBLANK('DATA ENTRY'!$F47),"",IF(LEDGER!B47="AB","AB",IF(LEDGER!B47&gt;=0.9*'MARK LOOKUP'!B47,"A+",IF(LEDGER!B47&gt;=0.8*'MARK LOOKUP'!B47,"A",IF(LEDGER!B47&gt;=0.7*'MARK LOOKUP'!B47,"B+",IF(LEDGER!B47&gt;=0.6*'MARK LOOKUP'!B47,"B",IF(LEDGER!B47&gt;=0.5*'MARK LOOKUP'!B47,"C+",IF(LEDGER!B47&gt;=0.4*'MARK LOOKUP'!B47,"C+",IF(LEDGER!B47&gt;=0.35*'MARK LOOKUP'!B47,"D","NG")))))))))</f>
        <v>C+</v>
      </c>
      <c r="X47" s="26" t="str">
        <f>IF(ISBLANK('DATA ENTRY'!$G47),"",IF(LEDGER!C47="AB","AB",IF(LEDGER!C47&gt;=0.9*'MARK LOOKUP'!C47,"A+",IF(LEDGER!C47&gt;=0.8*'MARK LOOKUP'!C47,"A",IF(LEDGER!C47&gt;=0.7*'MARK LOOKUP'!C47,"B+",IF(LEDGER!C47&gt;=0.6*'MARK LOOKUP'!C47,"B",IF(LEDGER!C47&gt;=0.5*'MARK LOOKUP'!C47,"C+",IF(LEDGER!C47&gt;=0.4*'MARK LOOKUP'!C47,"C+",IF(LEDGER!C47&gt;=0.35*'MARK LOOKUP'!C47,"D","N.G.")))))))))</f>
        <v>A</v>
      </c>
      <c r="Y47" s="26" t="str">
        <f>IF(ISNUMBER(D47),IF(D47&gt;=0.9*'MARK LOOKUP'!D47,"A+",IF(D47&gt;=0.8*'MARK LOOKUP'!D47,"A",IF(D47&gt;=0.7*'MARK LOOKUP'!D47,"B+",IF(D47&gt;=0.6*'MARK LOOKUP'!D47,"B",IF(D47&gt;=0.5*'MARK LOOKUP'!D47,"C+",IF(D47&gt;=0.4*'MARK LOOKUP'!D47,"C",IF(D47&gt;=0.35*'MARK LOOKUP'!D47,"D","N.G."))))))))</f>
        <v>C+</v>
      </c>
      <c r="Z47" s="26" t="str">
        <f>IF(ISBLANK('DATA ENTRY'!J47),"",IF(LEDGER!E47="AB","AB",IF(LEDGER!E47&gt;=0.9*'MARK LOOKUP'!E47,"A+",IF(LEDGER!E47&gt;=0.8*'MARK LOOKUP'!E47,"A",IF(LEDGER!E47&gt;=0.7*'MARK LOOKUP'!E47,"B+",IF(LEDGER!E47&gt;=0.6*'MARK LOOKUP'!E47,"B",IF(LEDGER!E47&gt;=0.5*'MARK LOOKUP'!E47,"C+",IF(LEDGER!E47&gt;=0.4*'MARK LOOKUP'!E47,"C",IF(LEDGER!E47&gt;=0.35*'MARK LOOKUP'!E47,"D","NG")))))))))</f>
        <v>D</v>
      </c>
      <c r="AA47" s="26" t="str">
        <f>IF(ISBLANK('DATA ENTRY'!K47),"",IF(LEDGER!F47="AB","AB",IF(LEDGER!F47&gt;=0.9*'MARK LOOKUP'!F47,"A+",IF(LEDGER!F47&gt;=0.8*'MARK LOOKUP'!F47,"A",IF(LEDGER!F47&gt;=0.7*'MARK LOOKUP'!F47,"B+",IF(LEDGER!F47&gt;=0.6*'MARK LOOKUP'!F47,"B",IF(LEDGER!F47&gt;=0.5*'MARK LOOKUP'!F47,"C+",IF(LEDGER!F47&gt;=0.4*'MARK LOOKUP'!F47,"C",IF(LEDGER!F47&gt;=0.35*'MARK LOOKUP'!F47,"D","NG")))))))))</f>
        <v>A</v>
      </c>
      <c r="AB47" s="26" t="str">
        <f>IF(ISNUMBER(G47),IF(D47&gt;=0.9*'MARK LOOKUP'!G47,"A+",IF(G47&gt;=0.8*'MARK LOOKUP'!G47,"A",IF(G47&gt;=0.7*'MARK LOOKUP'!G47,"B+",IF(G47&gt;=0.6*'MARK LOOKUP'!G47,"B",IF(G47&gt;=0.5*'MARK LOOKUP'!G47,"C+",IF(G47&gt;=0.4*'MARK LOOKUP'!G47,"C",IF(G47&gt;=0.35*'MARK LOOKUP'!G47,"D","NG"))))))))</f>
        <v>C</v>
      </c>
      <c r="AC47" s="26" t="str">
        <f>IF(ISBLANK('DATA ENTRY'!M47),"",IF(LEDGER!H47="AB","AB",IF(LEDGER!H47&gt;=0.9*'MARK LOOKUP'!H47,"A+",IF(LEDGER!H47&gt;=0.8*'MARK LOOKUP'!H47,"A",IF(LEDGER!H47&gt;=0.7*'MARK LOOKUP'!H47,"B+",IF(LEDGER!H47&gt;=0.6*'MARK LOOKUP'!H47,"B",IF(LEDGER!H47&gt;=0.5*'MARK LOOKUP'!H47,"C+",IF(LEDGER!H47&gt;=0.4*'MARK LOOKUP'!H47,"C",IF(LEDGER!H47&gt;=0.35*'MARK LOOKUP'!H47,"D","NG")))))))))</f>
        <v>B</v>
      </c>
      <c r="AD47" s="26" t="str">
        <f>IF(ISBLANK('DATA ENTRY'!N47),"",IF(LEDGER!I47="AB","AB",IF(LEDGER!I47&gt;=0.9*'MARK LOOKUP'!I47,"A+",IF(LEDGER!I47&gt;=0.8*'MARK LOOKUP'!I47,"A",IF(LEDGER!I47&gt;=0.7*'MARK LOOKUP'!I47,"B+",IF(LEDGER!I47&gt;=0.6*'MARK LOOKUP'!I47,"B",IF(LEDGER!I47&gt;=0.5*'MARK LOOKUP'!I47,"C+",IF(LEDGER!I47&gt;=0.4*'MARK LOOKUP'!I47,"C",IF(LEDGER!I47&gt;=0.35*'MARK LOOKUP'!I47,"D","NG")))))))))</f>
        <v>A</v>
      </c>
      <c r="AE47" s="26" t="str">
        <f>IF(ISNUMBER(J47),IF(J47&gt;=0.9*'MARK LOOKUP'!J47,"A+",IF(J47&gt;=0.8*'MARK LOOKUP'!J47,"A",IF(J47&gt;=0.7*'MARK LOOKUP'!J47,"B+",IF(J47&gt;=0.6*'MARK LOOKUP'!J47,"B",IF(J47&gt;=0.5*'MARK LOOKUP'!J47,"C+",IF(J47&gt;=0.4*'MARK LOOKUP'!J47,"C",IF(J47&gt;=0.35*'MARK LOOKUP'!J47,"D","NG"))))))),"")</f>
        <v>B</v>
      </c>
      <c r="AF47" s="26" t="str">
        <f>IF(ISBLANK('DATA ENTRY'!P47),"",IF(LEDGER!K47="Ab","AB",IF(LEDGER!K47&gt;=0.9*'MARK LOOKUP'!K47,"A+",IF(LEDGER!K47&gt;=0.8*'MARK LOOKUP'!K47,"A",IF(LEDGER!K47&gt;=0.7*'MARK LOOKUP'!K47,"B+",IF(LEDGER!K47&gt;=0.6*'MARK LOOKUP'!K47,"B",IF(LEDGER!K47&gt;=0.5*'MARK LOOKUP'!K47,"C+",IF(LEDGER!K47&gt;=0.4*'MARK LOOKUP'!K47,"C",IF(LEDGER!K47&gt;=0.35*'MARK LOOKUP'!K47,"D","NG")))))))))</f>
        <v>C</v>
      </c>
      <c r="AG47" s="26" t="str">
        <f>IF(ISBLANK('DATA ENTRY'!Q47),"",IF(LEDGER!L47="Ab","AB",IF(LEDGER!L47&gt;=0.9*'MARK LOOKUP'!L47,"A+",IF(LEDGER!L47&gt;=0.8*'MARK LOOKUP'!L47,"A",IF(LEDGER!L47&gt;=0.7*'MARK LOOKUP'!L47,"B+",IF(LEDGER!L47&gt;=0.6*'MARK LOOKUP'!L47,"B",IF(LEDGER!L47&gt;=0.5*'MARK LOOKUP'!L47,"C+",IF(LEDGER!L47&gt;=0.4*'MARK LOOKUP'!L47,"C",IF(LEDGER!L47&gt;=0.35*'MARK LOOKUP'!L47,"D","NG")))))))))</f>
        <v>A</v>
      </c>
      <c r="AH47" s="26" t="str">
        <f>IF(ISNUMBER(M47),IF(M47&gt;=0.9*'MARK LOOKUP'!M47,"A+",IF(M47&gt;=0.8*'MARK LOOKUP'!M47,"A",IF(M47&gt;=0.7*'MARK LOOKUP'!M47,"B+",IF(M47&gt;=0.6*'MARK LOOKUP'!M47,"B",IF(M47&gt;=0.5*'MARK LOOKUP'!M47,"C+",IF(M47&gt;=0.4*'MARK LOOKUP'!M47,"C",IF(M47&gt;=0.35*'MARK LOOKUP'!M47,"D","NG"))))))),"")</f>
        <v>C+</v>
      </c>
      <c r="AI47" s="26" t="str">
        <f>IF(ISBLANK('DATA ENTRY'!S47),"",IF(N47="Ab","AB",IF(N47&gt;=0.9*'MARK LOOKUP'!N47,"A+",IF(N47&gt;=0.8*'MARK LOOKUP'!N47,"A",IF(N47&gt;=0.7*'MARK LOOKUP'!N47,"B+",IF(N47&gt;=0.6*'MARK LOOKUP'!N47,"B",IF(N47&gt;=0.5*'MARK LOOKUP'!N47,"C+",IF(N47&gt;=0.4*'MARK LOOKUP'!N47,"C",IF(N47&gt;=0.35*'MARK LOOKUP'!N47,"D","NG")))))))))</f>
        <v>C+</v>
      </c>
      <c r="AJ47" s="26" t="str">
        <f>IF(ISBLANK('DATA ENTRY'!T47),"",IF(O47="Ab","AB",IF(O47&gt;=0.9*'MARK LOOKUP'!O47,"A+",IF(O47&gt;=0.8*'MARK LOOKUP'!O47,"A",IF(O47&gt;=0.7*'MARK LOOKUP'!O47,"B+",IF(O47&gt;=0.6*'MARK LOOKUP'!O47,"B",IF(O47&gt;=0.5*'MARK LOOKUP'!O47,"C+",IF(O47&gt;=0.4*'MARK LOOKUP'!O47,"C",IF(O47&gt;=0.35*'MARK LOOKUP'!O47,"D","NG")))))))))</f>
        <v>A</v>
      </c>
      <c r="AK47" s="26" t="str">
        <f>IF(ISNUMBER(P47),IF(P47&gt;=0.9*'MARK LOOKUP'!P47,"A+",IF(P47&gt;=0.8*'MARK LOOKUP'!P47,"A",IF(P47&gt;=0.7*'MARK LOOKUP'!P47,"B+",IF(P47&gt;=0.6*'MARK LOOKUP'!P47,"B",IF(P47&gt;=0.5*'MARK LOOKUP'!P47,"C+",IF(P47&gt;=0.4*'MARK LOOKUP'!P47,"C",IF(P47&gt;=0.35*'MARK LOOKUP'!P47,"D","NG"))))))),"")</f>
        <v>B</v>
      </c>
      <c r="AL47" s="26" t="str">
        <f>IF(ISBLANK('DATA ENTRY'!V47),"",IF(Q47="Ab","AB",IF(Q47&gt;=0.9*'MARK LOOKUP'!Q47,"A+",IF(Q47&gt;=0.8*'MARK LOOKUP'!Q47,"A",IF(Q47&gt;=0.7*'MARK LOOKUP'!Q47,"B+",IF(Q47&gt;=0.6*'MARK LOOKUP'!Q47,"B",IF(Q47&gt;=0.5*'MARK LOOKUP'!Q47,"C+",IF(Q47&gt;=0.4*'MARK LOOKUP'!Q47,"C",IF(Q47&gt;=0.35*'MARK LOOKUP'!Q47,"D","NG")))))))))</f>
        <v>C</v>
      </c>
      <c r="AM47" s="26" t="str">
        <f>IF(ISBLANK('DATA ENTRY'!W47),"",IF(R47="Ab","AB",IF(R47&gt;=0.9*'MARK LOOKUP'!R47,"A+",IF(R47&gt;=0.8*'MARK LOOKUP'!R47,"A",IF(R47&gt;=0.7*'MARK LOOKUP'!R47,"B+",IF(R47&gt;=0.6*'MARK LOOKUP'!R47,"B",IF(R47&gt;=0.5*'MARK LOOKUP'!R47,"C+",IF(R47&gt;=0.4*'MARK LOOKUP'!R47,"C",IF(R47&gt;=0.35*'MARK LOOKUP'!R47,"D","NG")))))))))</f>
        <v>A</v>
      </c>
      <c r="AN47" s="26" t="str">
        <f>IF(ISNUMBER(S47),IF(S47&gt;=0.9*'MARK LOOKUP'!S47,"A+",IF(S47&gt;=0.8*'MARK LOOKUP'!S47,"A",IF(S47&gt;=0.7*'MARK LOOKUP'!S47,"B+",IF(S47&gt;=0.6*'MARK LOOKUP'!S47,"B",IF(S47&gt;=0.5*'MARK LOOKUP'!S47,"C+",IF(S47&gt;=0.4*'MARK LOOKUP'!S47,"C",IF(S47&gt;=0.35*'MARK LOOKUP'!S47,"D","NG"))))))),"")</f>
        <v>C+</v>
      </c>
      <c r="AO47" s="26" t="str">
        <f>IF(ISBLANK('DATA ENTRY'!Y47),"",IF(T47="AB","AB",IF(T47&gt;=0.9*'MARK LOOKUP'!T47,"A+",IF(T47&gt;=0.8*'MARK LOOKUP'!T47,"A",IF(T47&gt;=0.7*'MARK LOOKUP'!T47,"B+",IF(T47&gt;=0.6*'MARK LOOKUP'!T47,"B",IF(T47&gt;=0.5*'MARK LOOKUP'!T47,"C+",IF(T47&gt;=0.4*'MARK LOOKUP'!T47,"C",IF(T47&gt;=0.35*'MARK LOOKUP'!T47,"D","NG")))))))))</f>
        <v/>
      </c>
      <c r="AP47" s="26" t="str">
        <f>IF(ISBLANK('DATA ENTRY'!Z47),"",IF(U47="AB","AB",IF(U47&gt;=0.9*'MARK LOOKUP'!U47,"A+",IF(U47&gt;=0.8*'MARK LOOKUP'!U47,"A",IF(U47&gt;=0.7*'MARK LOOKUP'!U47,"B+",IF(U47&gt;=0.6*'MARK LOOKUP'!U47,"B",IF(U47&gt;=0.5*'MARK LOOKUP'!U47,"C+",IF(U47&gt;=0.4*'MARK LOOKUP'!U47,"C",IF(U47&gt;=0.35*'MARK LOOKUP'!U47,"D","NG")))))))))</f>
        <v/>
      </c>
      <c r="AQ47" s="26" t="str">
        <f>IF(ISNUMBER(V47),IF(V47&gt;=0.9*'MARK LOOKUP'!V47,"A+",IF(V47&gt;=0.8*'MARK LOOKUP'!V47,"A",IF(V47&gt;=0.7*'MARK LOOKUP'!V47,"B+",IF(V47&gt;=0.6*'MARK LOOKUP'!S47,"B",IF(V47&gt;=0.5*'MARK LOOKUP'!V47,"C+",IF(V47&gt;=0.4*'MARK LOOKUP'!V47,"C",IF(V47&gt;=0.35*'MARK LOOKUP'!V47,"D","NG"))))))),"")</f>
        <v/>
      </c>
      <c r="AR47" s="26" t="str">
        <f t="shared" si="7"/>
        <v>2.4</v>
      </c>
      <c r="AS47" s="26" t="str">
        <f t="shared" si="8"/>
        <v>3.6</v>
      </c>
      <c r="AT47" s="26" t="str">
        <f t="shared" si="9"/>
        <v>2.4</v>
      </c>
      <c r="AU47" s="26" t="str">
        <f t="shared" si="10"/>
        <v>1.2</v>
      </c>
      <c r="AV47" s="26" t="str">
        <f t="shared" si="11"/>
        <v>3.6</v>
      </c>
      <c r="AW47" s="26" t="str">
        <f t="shared" si="12"/>
        <v>2</v>
      </c>
      <c r="AX47" s="26" t="str">
        <f t="shared" si="13"/>
        <v>2.8</v>
      </c>
      <c r="AY47" s="26" t="str">
        <f t="shared" si="14"/>
        <v>3.6</v>
      </c>
      <c r="AZ47" s="26" t="str">
        <f t="shared" si="15"/>
        <v>2.8</v>
      </c>
      <c r="BA47" s="26" t="str">
        <f t="shared" si="16"/>
        <v>2</v>
      </c>
      <c r="BB47" s="26" t="str">
        <f t="shared" si="17"/>
        <v>3.6</v>
      </c>
      <c r="BC47" s="26" t="str">
        <f t="shared" si="18"/>
        <v>2.4</v>
      </c>
      <c r="BD47" s="26" t="str">
        <f t="shared" si="19"/>
        <v>2.4</v>
      </c>
      <c r="BE47" s="26" t="str">
        <f>IF(ISBLANK('DATA ENTRY'!S47),"",IF(AJ47="A+","4",IF(AJ47="A","3.6",IF(AJ47="B+","3.2",IF(AJ47="B","2.8",IF(AJ47="C+","2.4",IF(AJ47="C","2",IF(AJ47="D+","1.6",IF(AJ47="D","1.2",IF(AJ47="E","0.8",""))))))))))</f>
        <v>3.6</v>
      </c>
      <c r="BF47" s="26" t="str">
        <f>IF(ISBLANK('DATA ENTRY'!T47),"",IF(AK47="A+","4",IF(AK47="A","3.6",IF(AK47="B+","3.2",IF(AK47="B","2.8",IF(AK47="C+","2.4",IF(AK47="C","2",IF(AK47="D+","1.6",IF(AK47="D","1.2",IF(AK47="E","0.8",""))))))))))</f>
        <v>2.8</v>
      </c>
      <c r="BG47" s="26" t="str">
        <f>IF(ISBLANK('DATA ENTRY'!U47),"",IF(AL47="A+","4",IF(AL47="A","3.6",IF(AL47="B+","3.2",IF(AL47="B","2.8",IF(AL47="C+","2.4",IF(AL47="C","2",IF(AL47="D+","1.6",IF(AL47="D","1.2",IF(AL47="E","0.8",""))))))))))</f>
        <v>2</v>
      </c>
      <c r="BH47" s="26" t="str">
        <f>IF(ISBLANK('DATA ENTRY'!V47),"",IF(AM47="A+","4",IF(AM47="A","3.6",IF(AM47="B+","3.2",IF(AM47="B","2.8",IF(AM47="C+","2.4",IF(AM47="C","2",IF(AM47="D+","1.6",IF(AM47="D","1.2",IF(AM47="E","0.8",""))))))))))</f>
        <v>3.6</v>
      </c>
      <c r="BI47" s="26" t="str">
        <f>IF(ISBLANK('DATA ENTRY'!W47),"",IF(AN47="A+","4",IF(AN47="A","3.6",IF(AN47="B+","3.2",IF(AN47="B","2.8",IF(AN47="C+","2.4",IF(AN47="C","2",IF(AN47="D+","1.6",IF(AN47="D","1.2",IF(AN47="E","0.8",""))))))))))</f>
        <v>2.4</v>
      </c>
      <c r="BJ47" s="26" t="str">
        <f>IF(ISBLANK('DATA ENTRY'!X47),"",IF(AO47="A+","4",IF(AO47="A","3.6",IF(AO47="B+","3.2",IF(AO47="B","2.8",IF(AO47="C+","2.4",IF(AO47="C","2",IF(AO47="D+","1.6",IF(AO47="D","1.2",IF(AO47="E","0.8",""))))))))))</f>
        <v/>
      </c>
      <c r="BK47" s="26" t="str">
        <f>IF(ISBLANK('DATA ENTRY'!Y47),"",IF(AP47="A+","4",IF(AP47="A","3.6",IF(AP47="B+","3.2",IF(AP47="B","2.8",IF(AP47="C+","2.4",IF(AP47="C","2",IF(AP47="D+","1.6",IF(AP47="D","1.2",IF(AP47="E","0.8",""))))))))))</f>
        <v/>
      </c>
      <c r="BL47" s="26" t="str">
        <f>IF(ISBLANK('DATA ENTRY'!Z47),"",IF(AQ47="A+","4",IF(AQ47="A","3.6",IF(AQ47="B+","3.2",IF(AQ47="B","2.8",IF(AQ47="C+","2.4",IF(AQ47="C","2",IF(AQ47="D+","1.6",IF(AQ47="D","1.2",IF(AQ47="E","0.8",""))))))))))</f>
        <v/>
      </c>
    </row>
    <row r="48" spans="1:64" x14ac:dyDescent="0.25">
      <c r="A48" s="26">
        <f>IF(ISBLANK('DATA ENTRY'!A48),"",'DATA ENTRY'!A48)</f>
        <v>14911553</v>
      </c>
      <c r="B48" s="26">
        <f>IF(ISBLANK('DATA ENTRY'!G48),"",'DATA ENTRY'!G48)</f>
        <v>45</v>
      </c>
      <c r="C48" s="26">
        <f>IF(ISBLANK('DATA ENTRY'!H48),"",'DATA ENTRY'!H48)</f>
        <v>22</v>
      </c>
      <c r="D48" s="26">
        <f t="shared" si="1"/>
        <v>67</v>
      </c>
      <c r="E48" s="26">
        <f>IF(ISBLANK('DATA ENTRY'!J48),"",'DATA ENTRY'!J48)</f>
        <v>40</v>
      </c>
      <c r="F48" s="26">
        <f>IF(ISBLANK('DATA ENTRY'!K48),"",'DATA ENTRY'!K48)</f>
        <v>22</v>
      </c>
      <c r="G48" s="26">
        <f t="shared" si="2"/>
        <v>62</v>
      </c>
      <c r="H48" s="26">
        <f>IF(ISBLANK('DATA ENTRY'!M48),"",'DATA ENTRY'!M48)</f>
        <v>64</v>
      </c>
      <c r="I48" s="26">
        <f>IF(ISBLANK('DATA ENTRY'!M48),"",'DATA ENTRY'!N48)</f>
        <v>24</v>
      </c>
      <c r="J48" s="26">
        <f t="shared" si="20"/>
        <v>88</v>
      </c>
      <c r="K48" s="26">
        <f>IF(ISBLANK('DATA ENTRY'!P48),"",'DATA ENTRY'!P48)</f>
        <v>45</v>
      </c>
      <c r="L48" s="26">
        <f>IF(ISBLANK('DATA ENTRY'!Q48),"",'DATA ENTRY'!Q48)</f>
        <v>23</v>
      </c>
      <c r="M48" s="26">
        <f t="shared" si="3"/>
        <v>68</v>
      </c>
      <c r="N48" s="26">
        <f>IF(ISBLANK('DATA ENTRY'!S48),"",'DATA ENTRY'!S48)</f>
        <v>51</v>
      </c>
      <c r="O48" s="26">
        <f>IF(ISBLANK('DATA ENTRY'!T48),"",'DATA ENTRY'!T48)</f>
        <v>22</v>
      </c>
      <c r="P48" s="26">
        <f t="shared" si="4"/>
        <v>73</v>
      </c>
      <c r="Q48" s="26">
        <f>IF(ISBLANK('DATA ENTRY'!V48),"",'DATA ENTRY'!V48)</f>
        <v>48</v>
      </c>
      <c r="R48" s="26">
        <f>IF(ISBLANK('DATA ENTRY'!W48),"",'DATA ENTRY'!W48)</f>
        <v>23</v>
      </c>
      <c r="S48" s="26">
        <f t="shared" si="5"/>
        <v>71</v>
      </c>
      <c r="T48" s="26" t="str">
        <f>IF(ISBLANK('DATA ENTRY'!Y48),"",'DATA ENTRY'!Y48)</f>
        <v/>
      </c>
      <c r="U48" s="26" t="str">
        <f>IF(ISBLANK('DATA ENTRY'!Z48),"",'DATA ENTRY'!Z48)</f>
        <v/>
      </c>
      <c r="V48" s="26" t="str">
        <f t="shared" si="6"/>
        <v/>
      </c>
      <c r="W48" s="26" t="str">
        <f>IF(ISBLANK('DATA ENTRY'!$F48),"",IF(LEDGER!B48="AB","AB",IF(LEDGER!B48&gt;=0.9*'MARK LOOKUP'!B48,"A+",IF(LEDGER!B48&gt;=0.8*'MARK LOOKUP'!B48,"A",IF(LEDGER!B48&gt;=0.7*'MARK LOOKUP'!B48,"B+",IF(LEDGER!B48&gt;=0.6*'MARK LOOKUP'!B48,"B",IF(LEDGER!B48&gt;=0.5*'MARK LOOKUP'!B48,"C+",IF(LEDGER!B48&gt;=0.4*'MARK LOOKUP'!B48,"C+",IF(LEDGER!B48&gt;=0.35*'MARK LOOKUP'!B48,"D","NG")))))))))</f>
        <v>B</v>
      </c>
      <c r="X48" s="26" t="str">
        <f>IF(ISBLANK('DATA ENTRY'!$G48),"",IF(LEDGER!C48="AB","AB",IF(LEDGER!C48&gt;=0.9*'MARK LOOKUP'!C48,"A+",IF(LEDGER!C48&gt;=0.8*'MARK LOOKUP'!C48,"A",IF(LEDGER!C48&gt;=0.7*'MARK LOOKUP'!C48,"B+",IF(LEDGER!C48&gt;=0.6*'MARK LOOKUP'!C48,"B",IF(LEDGER!C48&gt;=0.5*'MARK LOOKUP'!C48,"C+",IF(LEDGER!C48&gt;=0.4*'MARK LOOKUP'!C48,"C+",IF(LEDGER!C48&gt;=0.35*'MARK LOOKUP'!C48,"D","N.G.")))))))))</f>
        <v>A</v>
      </c>
      <c r="Y48" s="26" t="str">
        <f>IF(ISNUMBER(D48),IF(D48&gt;=0.9*'MARK LOOKUP'!D48,"A+",IF(D48&gt;=0.8*'MARK LOOKUP'!D48,"A",IF(D48&gt;=0.7*'MARK LOOKUP'!D48,"B+",IF(D48&gt;=0.6*'MARK LOOKUP'!D48,"B",IF(D48&gt;=0.5*'MARK LOOKUP'!D48,"C+",IF(D48&gt;=0.4*'MARK LOOKUP'!D48,"C",IF(D48&gt;=0.35*'MARK LOOKUP'!D48,"D","N.G."))))))))</f>
        <v>B</v>
      </c>
      <c r="Z48" s="26" t="str">
        <f>IF(ISBLANK('DATA ENTRY'!J48),"",IF(LEDGER!E48="AB","AB",IF(LEDGER!E48&gt;=0.9*'MARK LOOKUP'!E48,"A+",IF(LEDGER!E48&gt;=0.8*'MARK LOOKUP'!E48,"A",IF(LEDGER!E48&gt;=0.7*'MARK LOOKUP'!E48,"B+",IF(LEDGER!E48&gt;=0.6*'MARK LOOKUP'!E48,"B",IF(LEDGER!E48&gt;=0.5*'MARK LOOKUP'!E48,"C+",IF(LEDGER!E48&gt;=0.4*'MARK LOOKUP'!E48,"C",IF(LEDGER!E48&gt;=0.35*'MARK LOOKUP'!E48,"D","NG")))))))))</f>
        <v>C+</v>
      </c>
      <c r="AA48" s="26" t="str">
        <f>IF(ISBLANK('DATA ENTRY'!K48),"",IF(LEDGER!F48="AB","AB",IF(LEDGER!F48&gt;=0.9*'MARK LOOKUP'!F48,"A+",IF(LEDGER!F48&gt;=0.8*'MARK LOOKUP'!F48,"A",IF(LEDGER!F48&gt;=0.7*'MARK LOOKUP'!F48,"B+",IF(LEDGER!F48&gt;=0.6*'MARK LOOKUP'!F48,"B",IF(LEDGER!F48&gt;=0.5*'MARK LOOKUP'!F48,"C+",IF(LEDGER!F48&gt;=0.4*'MARK LOOKUP'!F48,"C",IF(LEDGER!F48&gt;=0.35*'MARK LOOKUP'!F48,"D","NG")))))))))</f>
        <v>A</v>
      </c>
      <c r="AB48" s="26" t="str">
        <f>IF(ISNUMBER(G48),IF(D48&gt;=0.9*'MARK LOOKUP'!G48,"A+",IF(G48&gt;=0.8*'MARK LOOKUP'!G48,"A",IF(G48&gt;=0.7*'MARK LOOKUP'!G48,"B+",IF(G48&gt;=0.6*'MARK LOOKUP'!G48,"B",IF(G48&gt;=0.5*'MARK LOOKUP'!G48,"C+",IF(G48&gt;=0.4*'MARK LOOKUP'!G48,"C",IF(G48&gt;=0.35*'MARK LOOKUP'!G48,"D","NG"))))))))</f>
        <v>B</v>
      </c>
      <c r="AC48" s="26" t="str">
        <f>IF(ISBLANK('DATA ENTRY'!M48),"",IF(LEDGER!H48="AB","AB",IF(LEDGER!H48&gt;=0.9*'MARK LOOKUP'!H48,"A+",IF(LEDGER!H48&gt;=0.8*'MARK LOOKUP'!H48,"A",IF(LEDGER!H48&gt;=0.7*'MARK LOOKUP'!H48,"B+",IF(LEDGER!H48&gt;=0.6*'MARK LOOKUP'!H48,"B",IF(LEDGER!H48&gt;=0.5*'MARK LOOKUP'!H48,"C+",IF(LEDGER!H48&gt;=0.4*'MARK LOOKUP'!H48,"C",IF(LEDGER!H48&gt;=0.35*'MARK LOOKUP'!H48,"D","NG")))))))))</f>
        <v>A</v>
      </c>
      <c r="AD48" s="26" t="str">
        <f>IF(ISBLANK('DATA ENTRY'!N48),"",IF(LEDGER!I48="AB","AB",IF(LEDGER!I48&gt;=0.9*'MARK LOOKUP'!I48,"A+",IF(LEDGER!I48&gt;=0.8*'MARK LOOKUP'!I48,"A",IF(LEDGER!I48&gt;=0.7*'MARK LOOKUP'!I48,"B+",IF(LEDGER!I48&gt;=0.6*'MARK LOOKUP'!I48,"B",IF(LEDGER!I48&gt;=0.5*'MARK LOOKUP'!I48,"C+",IF(LEDGER!I48&gt;=0.4*'MARK LOOKUP'!I48,"C",IF(LEDGER!I48&gt;=0.35*'MARK LOOKUP'!I48,"D","NG")))))))))</f>
        <v>A+</v>
      </c>
      <c r="AE48" s="26" t="str">
        <f>IF(ISNUMBER(J48),IF(J48&gt;=0.9*'MARK LOOKUP'!J48,"A+",IF(J48&gt;=0.8*'MARK LOOKUP'!J48,"A",IF(J48&gt;=0.7*'MARK LOOKUP'!J48,"B+",IF(J48&gt;=0.6*'MARK LOOKUP'!J48,"B",IF(J48&gt;=0.5*'MARK LOOKUP'!J48,"C+",IF(J48&gt;=0.4*'MARK LOOKUP'!J48,"C",IF(J48&gt;=0.35*'MARK LOOKUP'!J48,"D","NG"))))))),"")</f>
        <v>A</v>
      </c>
      <c r="AF48" s="26" t="str">
        <f>IF(ISBLANK('DATA ENTRY'!P48),"",IF(LEDGER!K48="Ab","AB",IF(LEDGER!K48&gt;=0.9*'MARK LOOKUP'!K48,"A+",IF(LEDGER!K48&gt;=0.8*'MARK LOOKUP'!K48,"A",IF(LEDGER!K48&gt;=0.7*'MARK LOOKUP'!K48,"B+",IF(LEDGER!K48&gt;=0.6*'MARK LOOKUP'!K48,"B",IF(LEDGER!K48&gt;=0.5*'MARK LOOKUP'!K48,"C+",IF(LEDGER!K48&gt;=0.4*'MARK LOOKUP'!K48,"C",IF(LEDGER!K48&gt;=0.35*'MARK LOOKUP'!K48,"D","NG")))))))))</f>
        <v>B</v>
      </c>
      <c r="AG48" s="26" t="str">
        <f>IF(ISBLANK('DATA ENTRY'!Q48),"",IF(LEDGER!L48="Ab","AB",IF(LEDGER!L48&gt;=0.9*'MARK LOOKUP'!L48,"A+",IF(LEDGER!L48&gt;=0.8*'MARK LOOKUP'!L48,"A",IF(LEDGER!L48&gt;=0.7*'MARK LOOKUP'!L48,"B+",IF(LEDGER!L48&gt;=0.6*'MARK LOOKUP'!L48,"B",IF(LEDGER!L48&gt;=0.5*'MARK LOOKUP'!L48,"C+",IF(LEDGER!L48&gt;=0.4*'MARK LOOKUP'!L48,"C",IF(LEDGER!L48&gt;=0.35*'MARK LOOKUP'!L48,"D","NG")))))))))</f>
        <v>A+</v>
      </c>
      <c r="AH48" s="26" t="str">
        <f>IF(ISNUMBER(M48),IF(M48&gt;=0.9*'MARK LOOKUP'!M48,"A+",IF(M48&gt;=0.8*'MARK LOOKUP'!M48,"A",IF(M48&gt;=0.7*'MARK LOOKUP'!M48,"B+",IF(M48&gt;=0.6*'MARK LOOKUP'!M48,"B",IF(M48&gt;=0.5*'MARK LOOKUP'!M48,"C+",IF(M48&gt;=0.4*'MARK LOOKUP'!M48,"C",IF(M48&gt;=0.35*'MARK LOOKUP'!M48,"D","NG"))))))),"")</f>
        <v>B</v>
      </c>
      <c r="AI48" s="26" t="str">
        <f>IF(ISBLANK('DATA ENTRY'!S48),"",IF(N48="Ab","AB",IF(N48&gt;=0.9*'MARK LOOKUP'!N48,"A+",IF(N48&gt;=0.8*'MARK LOOKUP'!N48,"A",IF(N48&gt;=0.7*'MARK LOOKUP'!N48,"B+",IF(N48&gt;=0.6*'MARK LOOKUP'!N48,"B",IF(N48&gt;=0.5*'MARK LOOKUP'!N48,"C+",IF(N48&gt;=0.4*'MARK LOOKUP'!N48,"C",IF(N48&gt;=0.35*'MARK LOOKUP'!N48,"D","NG")))))))))</f>
        <v>B</v>
      </c>
      <c r="AJ48" s="26" t="str">
        <f>IF(ISBLANK('DATA ENTRY'!T48),"",IF(O48="Ab","AB",IF(O48&gt;=0.9*'MARK LOOKUP'!O48,"A+",IF(O48&gt;=0.8*'MARK LOOKUP'!O48,"A",IF(O48&gt;=0.7*'MARK LOOKUP'!O48,"B+",IF(O48&gt;=0.6*'MARK LOOKUP'!O48,"B",IF(O48&gt;=0.5*'MARK LOOKUP'!O48,"C+",IF(O48&gt;=0.4*'MARK LOOKUP'!O48,"C",IF(O48&gt;=0.35*'MARK LOOKUP'!O48,"D","NG")))))))))</f>
        <v>A</v>
      </c>
      <c r="AK48" s="26" t="str">
        <f>IF(ISNUMBER(P48),IF(P48&gt;=0.9*'MARK LOOKUP'!P48,"A+",IF(P48&gt;=0.8*'MARK LOOKUP'!P48,"A",IF(P48&gt;=0.7*'MARK LOOKUP'!P48,"B+",IF(P48&gt;=0.6*'MARK LOOKUP'!P48,"B",IF(P48&gt;=0.5*'MARK LOOKUP'!P48,"C+",IF(P48&gt;=0.4*'MARK LOOKUP'!P48,"C",IF(P48&gt;=0.35*'MARK LOOKUP'!P48,"D","NG"))))))),"")</f>
        <v>B+</v>
      </c>
      <c r="AL48" s="26" t="str">
        <f>IF(ISBLANK('DATA ENTRY'!V48),"",IF(Q48="Ab","AB",IF(Q48&gt;=0.9*'MARK LOOKUP'!Q48,"A+",IF(Q48&gt;=0.8*'MARK LOOKUP'!Q48,"A",IF(Q48&gt;=0.7*'MARK LOOKUP'!Q48,"B+",IF(Q48&gt;=0.6*'MARK LOOKUP'!Q48,"B",IF(Q48&gt;=0.5*'MARK LOOKUP'!Q48,"C+",IF(Q48&gt;=0.4*'MARK LOOKUP'!Q48,"C",IF(Q48&gt;=0.35*'MARK LOOKUP'!Q48,"D","NG")))))))))</f>
        <v>B</v>
      </c>
      <c r="AM48" s="26" t="str">
        <f>IF(ISBLANK('DATA ENTRY'!W48),"",IF(R48="Ab","AB",IF(R48&gt;=0.9*'MARK LOOKUP'!R48,"A+",IF(R48&gt;=0.8*'MARK LOOKUP'!R48,"A",IF(R48&gt;=0.7*'MARK LOOKUP'!R48,"B+",IF(R48&gt;=0.6*'MARK LOOKUP'!R48,"B",IF(R48&gt;=0.5*'MARK LOOKUP'!R48,"C+",IF(R48&gt;=0.4*'MARK LOOKUP'!R48,"C",IF(R48&gt;=0.35*'MARK LOOKUP'!R48,"D","NG")))))))))</f>
        <v>A+</v>
      </c>
      <c r="AN48" s="26" t="str">
        <f>IF(ISNUMBER(S48),IF(S48&gt;=0.9*'MARK LOOKUP'!S48,"A+",IF(S48&gt;=0.8*'MARK LOOKUP'!S48,"A",IF(S48&gt;=0.7*'MARK LOOKUP'!S48,"B+",IF(S48&gt;=0.6*'MARK LOOKUP'!S48,"B",IF(S48&gt;=0.5*'MARK LOOKUP'!S48,"C+",IF(S48&gt;=0.4*'MARK LOOKUP'!S48,"C",IF(S48&gt;=0.35*'MARK LOOKUP'!S48,"D","NG"))))))),"")</f>
        <v>B+</v>
      </c>
      <c r="AO48" s="26" t="str">
        <f>IF(ISBLANK('DATA ENTRY'!Y48),"",IF(T48="AB","AB",IF(T48&gt;=0.9*'MARK LOOKUP'!T48,"A+",IF(T48&gt;=0.8*'MARK LOOKUP'!T48,"A",IF(T48&gt;=0.7*'MARK LOOKUP'!T48,"B+",IF(T48&gt;=0.6*'MARK LOOKUP'!T48,"B",IF(T48&gt;=0.5*'MARK LOOKUP'!T48,"C+",IF(T48&gt;=0.4*'MARK LOOKUP'!T48,"C",IF(T48&gt;=0.35*'MARK LOOKUP'!T48,"D","NG")))))))))</f>
        <v/>
      </c>
      <c r="AP48" s="26" t="str">
        <f>IF(ISBLANK('DATA ENTRY'!Z48),"",IF(U48="AB","AB",IF(U48&gt;=0.9*'MARK LOOKUP'!U48,"A+",IF(U48&gt;=0.8*'MARK LOOKUP'!U48,"A",IF(U48&gt;=0.7*'MARK LOOKUP'!U48,"B+",IF(U48&gt;=0.6*'MARK LOOKUP'!U48,"B",IF(U48&gt;=0.5*'MARK LOOKUP'!U48,"C+",IF(U48&gt;=0.4*'MARK LOOKUP'!U48,"C",IF(U48&gt;=0.35*'MARK LOOKUP'!U48,"D","NG")))))))))</f>
        <v/>
      </c>
      <c r="AQ48" s="26" t="str">
        <f>IF(ISNUMBER(V48),IF(V48&gt;=0.9*'MARK LOOKUP'!V48,"A+",IF(V48&gt;=0.8*'MARK LOOKUP'!V48,"A",IF(V48&gt;=0.7*'MARK LOOKUP'!V48,"B+",IF(V48&gt;=0.6*'MARK LOOKUP'!S48,"B",IF(V48&gt;=0.5*'MARK LOOKUP'!V48,"C+",IF(V48&gt;=0.4*'MARK LOOKUP'!V48,"C",IF(V48&gt;=0.35*'MARK LOOKUP'!V48,"D","NG"))))))),"")</f>
        <v/>
      </c>
      <c r="AR48" s="26" t="str">
        <f t="shared" si="7"/>
        <v>2.8</v>
      </c>
      <c r="AS48" s="26" t="str">
        <f t="shared" si="8"/>
        <v>3.6</v>
      </c>
      <c r="AT48" s="26" t="str">
        <f t="shared" si="9"/>
        <v>2.8</v>
      </c>
      <c r="AU48" s="26" t="str">
        <f t="shared" si="10"/>
        <v>2.4</v>
      </c>
      <c r="AV48" s="26" t="str">
        <f t="shared" si="11"/>
        <v>3.6</v>
      </c>
      <c r="AW48" s="26" t="str">
        <f t="shared" si="12"/>
        <v>2.8</v>
      </c>
      <c r="AX48" s="26" t="str">
        <f t="shared" si="13"/>
        <v>3.6</v>
      </c>
      <c r="AY48" s="26" t="str">
        <f t="shared" si="14"/>
        <v>4</v>
      </c>
      <c r="AZ48" s="26" t="str">
        <f t="shared" si="15"/>
        <v>3.6</v>
      </c>
      <c r="BA48" s="26" t="str">
        <f t="shared" si="16"/>
        <v>2.8</v>
      </c>
      <c r="BB48" s="26" t="str">
        <f t="shared" si="17"/>
        <v>4</v>
      </c>
      <c r="BC48" s="26" t="str">
        <f t="shared" si="18"/>
        <v>2.8</v>
      </c>
      <c r="BD48" s="26" t="str">
        <f t="shared" si="19"/>
        <v>2.8</v>
      </c>
      <c r="BE48" s="26" t="str">
        <f>IF(ISBLANK('DATA ENTRY'!S48),"",IF(AJ48="A+","4",IF(AJ48="A","3.6",IF(AJ48="B+","3.2",IF(AJ48="B","2.8",IF(AJ48="C+","2.4",IF(AJ48="C","2",IF(AJ48="D+","1.6",IF(AJ48="D","1.2",IF(AJ48="E","0.8",""))))))))))</f>
        <v>3.6</v>
      </c>
      <c r="BF48" s="26" t="str">
        <f>IF(ISBLANK('DATA ENTRY'!T48),"",IF(AK48="A+","4",IF(AK48="A","3.6",IF(AK48="B+","3.2",IF(AK48="B","2.8",IF(AK48="C+","2.4",IF(AK48="C","2",IF(AK48="D+","1.6",IF(AK48="D","1.2",IF(AK48="E","0.8",""))))))))))</f>
        <v>3.2</v>
      </c>
      <c r="BG48" s="26" t="str">
        <f>IF(ISBLANK('DATA ENTRY'!U48),"",IF(AL48="A+","4",IF(AL48="A","3.6",IF(AL48="B+","3.2",IF(AL48="B","2.8",IF(AL48="C+","2.4",IF(AL48="C","2",IF(AL48="D+","1.6",IF(AL48="D","1.2",IF(AL48="E","0.8",""))))))))))</f>
        <v>2.8</v>
      </c>
      <c r="BH48" s="26" t="str">
        <f>IF(ISBLANK('DATA ENTRY'!V48),"",IF(AM48="A+","4",IF(AM48="A","3.6",IF(AM48="B+","3.2",IF(AM48="B","2.8",IF(AM48="C+","2.4",IF(AM48="C","2",IF(AM48="D+","1.6",IF(AM48="D","1.2",IF(AM48="E","0.8",""))))))))))</f>
        <v>4</v>
      </c>
      <c r="BI48" s="26" t="str">
        <f>IF(ISBLANK('DATA ENTRY'!W48),"",IF(AN48="A+","4",IF(AN48="A","3.6",IF(AN48="B+","3.2",IF(AN48="B","2.8",IF(AN48="C+","2.4",IF(AN48="C","2",IF(AN48="D+","1.6",IF(AN48="D","1.2",IF(AN48="E","0.8",""))))))))))</f>
        <v>3.2</v>
      </c>
      <c r="BJ48" s="26" t="str">
        <f>IF(ISBLANK('DATA ENTRY'!X48),"",IF(AO48="A+","4",IF(AO48="A","3.6",IF(AO48="B+","3.2",IF(AO48="B","2.8",IF(AO48="C+","2.4",IF(AO48="C","2",IF(AO48="D+","1.6",IF(AO48="D","1.2",IF(AO48="E","0.8",""))))))))))</f>
        <v/>
      </c>
      <c r="BK48" s="26" t="str">
        <f>IF(ISBLANK('DATA ENTRY'!Y48),"",IF(AP48="A+","4",IF(AP48="A","3.6",IF(AP48="B+","3.2",IF(AP48="B","2.8",IF(AP48="C+","2.4",IF(AP48="C","2",IF(AP48="D+","1.6",IF(AP48="D","1.2",IF(AP48="E","0.8",""))))))))))</f>
        <v/>
      </c>
      <c r="BL48" s="26" t="str">
        <f>IF(ISBLANK('DATA ENTRY'!Z48),"",IF(AQ48="A+","4",IF(AQ48="A","3.6",IF(AQ48="B+","3.2",IF(AQ48="B","2.8",IF(AQ48="C+","2.4",IF(AQ48="C","2",IF(AQ48="D+","1.6",IF(AQ48="D","1.2",IF(AQ48="E","0.8",""))))))))))</f>
        <v/>
      </c>
    </row>
    <row r="49" spans="1:64" x14ac:dyDescent="0.25">
      <c r="A49" s="26">
        <f>IF(ISBLANK('DATA ENTRY'!A49),"",'DATA ENTRY'!A49)</f>
        <v>0</v>
      </c>
      <c r="B49" s="26">
        <f>IF(ISBLANK('DATA ENTRY'!G49),"",'DATA ENTRY'!G49)</f>
        <v>28</v>
      </c>
      <c r="C49" s="26">
        <f>IF(ISBLANK('DATA ENTRY'!H49),"",'DATA ENTRY'!H49)</f>
        <v>21</v>
      </c>
      <c r="D49" s="26">
        <f t="shared" si="1"/>
        <v>49</v>
      </c>
      <c r="E49" s="26">
        <f>IF(ISBLANK('DATA ENTRY'!J49),"",'DATA ENTRY'!J49)</f>
        <v>31</v>
      </c>
      <c r="F49" s="26">
        <f>IF(ISBLANK('DATA ENTRY'!K49),"",'DATA ENTRY'!K49)</f>
        <v>20</v>
      </c>
      <c r="G49" s="26">
        <f t="shared" si="2"/>
        <v>51</v>
      </c>
      <c r="H49" s="26">
        <f>IF(ISBLANK('DATA ENTRY'!M49),"",'DATA ENTRY'!M49)</f>
        <v>31</v>
      </c>
      <c r="I49" s="26">
        <f>IF(ISBLANK('DATA ENTRY'!M49),"",'DATA ENTRY'!N49)</f>
        <v>21</v>
      </c>
      <c r="J49" s="26">
        <f t="shared" si="20"/>
        <v>52</v>
      </c>
      <c r="K49" s="26">
        <f>IF(ISBLANK('DATA ENTRY'!P49),"",'DATA ENTRY'!P49)</f>
        <v>33</v>
      </c>
      <c r="L49" s="26">
        <f>IF(ISBLANK('DATA ENTRY'!Q49),"",'DATA ENTRY'!Q49)</f>
        <v>21</v>
      </c>
      <c r="M49" s="26">
        <f t="shared" si="3"/>
        <v>54</v>
      </c>
      <c r="N49" s="26">
        <f>IF(ISBLANK('DATA ENTRY'!S49),"",'DATA ENTRY'!S49)</f>
        <v>34</v>
      </c>
      <c r="O49" s="26">
        <f>IF(ISBLANK('DATA ENTRY'!T49),"",'DATA ENTRY'!T49)</f>
        <v>22</v>
      </c>
      <c r="P49" s="26">
        <f t="shared" si="4"/>
        <v>56</v>
      </c>
      <c r="Q49" s="26">
        <f>IF(ISBLANK('DATA ENTRY'!V49),"",'DATA ENTRY'!V49)</f>
        <v>32</v>
      </c>
      <c r="R49" s="26">
        <f>IF(ISBLANK('DATA ENTRY'!W49),"",'DATA ENTRY'!W49)</f>
        <v>21</v>
      </c>
      <c r="S49" s="26">
        <f t="shared" si="5"/>
        <v>53</v>
      </c>
      <c r="T49" s="26" t="str">
        <f>IF(ISBLANK('DATA ENTRY'!Y49),"",'DATA ENTRY'!Y49)</f>
        <v/>
      </c>
      <c r="U49" s="26" t="str">
        <f>IF(ISBLANK('DATA ENTRY'!Z49),"",'DATA ENTRY'!Z49)</f>
        <v/>
      </c>
      <c r="V49" s="26" t="str">
        <f t="shared" si="6"/>
        <v/>
      </c>
      <c r="W49" s="26" t="str">
        <f>IF(ISBLANK('DATA ENTRY'!$F49),"",IF(LEDGER!B49="AB","AB",IF(LEDGER!B49&gt;=0.9*'MARK LOOKUP'!B49,"A+",IF(LEDGER!B49&gt;=0.8*'MARK LOOKUP'!B49,"A",IF(LEDGER!B49&gt;=0.7*'MARK LOOKUP'!B49,"B+",IF(LEDGER!B49&gt;=0.6*'MARK LOOKUP'!B49,"B",IF(LEDGER!B49&gt;=0.5*'MARK LOOKUP'!B49,"C+",IF(LEDGER!B49&gt;=0.4*'MARK LOOKUP'!B49,"C+",IF(LEDGER!B49&gt;=0.35*'MARK LOOKUP'!B49,"D","NG")))))))))</f>
        <v>D</v>
      </c>
      <c r="X49" s="26" t="str">
        <f>IF(ISBLANK('DATA ENTRY'!$G49),"",IF(LEDGER!C49="AB","AB",IF(LEDGER!C49&gt;=0.9*'MARK LOOKUP'!C49,"A+",IF(LEDGER!C49&gt;=0.8*'MARK LOOKUP'!C49,"A",IF(LEDGER!C49&gt;=0.7*'MARK LOOKUP'!C49,"B+",IF(LEDGER!C49&gt;=0.6*'MARK LOOKUP'!C49,"B",IF(LEDGER!C49&gt;=0.5*'MARK LOOKUP'!C49,"C+",IF(LEDGER!C49&gt;=0.4*'MARK LOOKUP'!C49,"C+",IF(LEDGER!C49&gt;=0.35*'MARK LOOKUP'!C49,"D","N.G.")))))))))</f>
        <v>A</v>
      </c>
      <c r="Y49" s="26" t="str">
        <f>IF(ISNUMBER(D49),IF(D49&gt;=0.9*'MARK LOOKUP'!D49,"A+",IF(D49&gt;=0.8*'MARK LOOKUP'!D49,"A",IF(D49&gt;=0.7*'MARK LOOKUP'!D49,"B+",IF(D49&gt;=0.6*'MARK LOOKUP'!D49,"B",IF(D49&gt;=0.5*'MARK LOOKUP'!D49,"C+",IF(D49&gt;=0.4*'MARK LOOKUP'!D49,"C",IF(D49&gt;=0.35*'MARK LOOKUP'!D49,"D","N.G."))))))))</f>
        <v>C</v>
      </c>
      <c r="Z49" s="26" t="str">
        <f>IF(ISBLANK('DATA ENTRY'!J49),"",IF(LEDGER!E49="AB","AB",IF(LEDGER!E49&gt;=0.9*'MARK LOOKUP'!E49,"A+",IF(LEDGER!E49&gt;=0.8*'MARK LOOKUP'!E49,"A",IF(LEDGER!E49&gt;=0.7*'MARK LOOKUP'!E49,"B+",IF(LEDGER!E49&gt;=0.6*'MARK LOOKUP'!E49,"B",IF(LEDGER!E49&gt;=0.5*'MARK LOOKUP'!E49,"C+",IF(LEDGER!E49&gt;=0.4*'MARK LOOKUP'!E49,"C",IF(LEDGER!E49&gt;=0.35*'MARK LOOKUP'!E49,"D","NG")))))))))</f>
        <v>C</v>
      </c>
      <c r="AA49" s="26" t="str">
        <f>IF(ISBLANK('DATA ENTRY'!K49),"",IF(LEDGER!F49="AB","AB",IF(LEDGER!F49&gt;=0.9*'MARK LOOKUP'!F49,"A+",IF(LEDGER!F49&gt;=0.8*'MARK LOOKUP'!F49,"A",IF(LEDGER!F49&gt;=0.7*'MARK LOOKUP'!F49,"B+",IF(LEDGER!F49&gt;=0.6*'MARK LOOKUP'!F49,"B",IF(LEDGER!F49&gt;=0.5*'MARK LOOKUP'!F49,"C+",IF(LEDGER!F49&gt;=0.4*'MARK LOOKUP'!F49,"C",IF(LEDGER!F49&gt;=0.35*'MARK LOOKUP'!F49,"D","NG")))))))))</f>
        <v>A</v>
      </c>
      <c r="AB49" s="26" t="str">
        <f>IF(ISNUMBER(G49),IF(D49&gt;=0.9*'MARK LOOKUP'!G49,"A+",IF(G49&gt;=0.8*'MARK LOOKUP'!G49,"A",IF(G49&gt;=0.7*'MARK LOOKUP'!G49,"B+",IF(G49&gt;=0.6*'MARK LOOKUP'!G49,"B",IF(G49&gt;=0.5*'MARK LOOKUP'!G49,"C+",IF(G49&gt;=0.4*'MARK LOOKUP'!G49,"C",IF(G49&gt;=0.35*'MARK LOOKUP'!G49,"D","NG"))))))))</f>
        <v>C+</v>
      </c>
      <c r="AC49" s="26" t="e">
        <f>IF(ISBLANK('DATA ENTRY'!M49),"",IF(LEDGER!H49="AB","AB",IF(LEDGER!H49&gt;=0.9*'MARK LOOKUP'!H49,"A+",IF(LEDGER!H49&gt;=0.8*'MARK LOOKUP'!H49,"A",IF(LEDGER!H49&gt;=0.7*'MARK LOOKUP'!H49,"B+",IF(LEDGER!H49&gt;=0.6*'MARK LOOKUP'!H49,"B",IF(LEDGER!H49&gt;=0.5*'MARK LOOKUP'!H49,"C+",IF(LEDGER!H49&gt;=0.4*'MARK LOOKUP'!H49,"C",IF(LEDGER!H49&gt;=0.35*'MARK LOOKUP'!H49,"D","NG")))))))))</f>
        <v>#N/A</v>
      </c>
      <c r="AD49" s="26" t="e">
        <f>IF(ISBLANK('DATA ENTRY'!N49),"",IF(LEDGER!I49="AB","AB",IF(LEDGER!I49&gt;=0.9*'MARK LOOKUP'!I49,"A+",IF(LEDGER!I49&gt;=0.8*'MARK LOOKUP'!I49,"A",IF(LEDGER!I49&gt;=0.7*'MARK LOOKUP'!I49,"B+",IF(LEDGER!I49&gt;=0.6*'MARK LOOKUP'!I49,"B",IF(LEDGER!I49&gt;=0.5*'MARK LOOKUP'!I49,"C+",IF(LEDGER!I49&gt;=0.4*'MARK LOOKUP'!I49,"C",IF(LEDGER!I49&gt;=0.35*'MARK LOOKUP'!I49,"D","NG")))))))))</f>
        <v>#N/A</v>
      </c>
      <c r="AE49" s="26" t="e">
        <f>IF(ISNUMBER(J49),IF(J49&gt;=0.9*'MARK LOOKUP'!J49,"A+",IF(J49&gt;=0.8*'MARK LOOKUP'!J49,"A",IF(J49&gt;=0.7*'MARK LOOKUP'!J49,"B+",IF(J49&gt;=0.6*'MARK LOOKUP'!J49,"B",IF(J49&gt;=0.5*'MARK LOOKUP'!J49,"C+",IF(J49&gt;=0.4*'MARK LOOKUP'!J49,"C",IF(J49&gt;=0.35*'MARK LOOKUP'!J49,"D","NG"))))))),"")</f>
        <v>#N/A</v>
      </c>
      <c r="AF49" s="26" t="str">
        <f>IF(ISBLANK('DATA ENTRY'!P49),"",IF(LEDGER!K49="Ab","AB",IF(LEDGER!K49&gt;=0.9*'MARK LOOKUP'!K49,"A+",IF(LEDGER!K49&gt;=0.8*'MARK LOOKUP'!K49,"A",IF(LEDGER!K49&gt;=0.7*'MARK LOOKUP'!K49,"B+",IF(LEDGER!K49&gt;=0.6*'MARK LOOKUP'!K49,"B",IF(LEDGER!K49&gt;=0.5*'MARK LOOKUP'!K49,"C+",IF(LEDGER!K49&gt;=0.4*'MARK LOOKUP'!K49,"C",IF(LEDGER!K49&gt;=0.35*'MARK LOOKUP'!K49,"D","NG")))))))))</f>
        <v>C</v>
      </c>
      <c r="AG49" s="26" t="str">
        <f>IF(ISBLANK('DATA ENTRY'!Q49),"",IF(LEDGER!L49="Ab","AB",IF(LEDGER!L49&gt;=0.9*'MARK LOOKUP'!L49,"A+",IF(LEDGER!L49&gt;=0.8*'MARK LOOKUP'!L49,"A",IF(LEDGER!L49&gt;=0.7*'MARK LOOKUP'!L49,"B+",IF(LEDGER!L49&gt;=0.6*'MARK LOOKUP'!L49,"B",IF(LEDGER!L49&gt;=0.5*'MARK LOOKUP'!L49,"C+",IF(LEDGER!L49&gt;=0.4*'MARK LOOKUP'!L49,"C",IF(LEDGER!L49&gt;=0.35*'MARK LOOKUP'!L49,"D","NG")))))))))</f>
        <v>A</v>
      </c>
      <c r="AH49" s="26" t="str">
        <f>IF(ISNUMBER(M49),IF(M49&gt;=0.9*'MARK LOOKUP'!M49,"A+",IF(M49&gt;=0.8*'MARK LOOKUP'!M49,"A",IF(M49&gt;=0.7*'MARK LOOKUP'!M49,"B+",IF(M49&gt;=0.6*'MARK LOOKUP'!M49,"B",IF(M49&gt;=0.5*'MARK LOOKUP'!M49,"C+",IF(M49&gt;=0.4*'MARK LOOKUP'!M49,"C",IF(M49&gt;=0.35*'MARK LOOKUP'!M49,"D","NG"))))))),"")</f>
        <v>C+</v>
      </c>
      <c r="AI49" s="26" t="str">
        <f>IF(ISBLANK('DATA ENTRY'!S49),"",IF(N49="Ab","AB",IF(N49&gt;=0.9*'MARK LOOKUP'!N49,"A+",IF(N49&gt;=0.8*'MARK LOOKUP'!N49,"A",IF(N49&gt;=0.7*'MARK LOOKUP'!N49,"B+",IF(N49&gt;=0.6*'MARK LOOKUP'!N49,"B",IF(N49&gt;=0.5*'MARK LOOKUP'!N49,"C+",IF(N49&gt;=0.4*'MARK LOOKUP'!N49,"C",IF(N49&gt;=0.35*'MARK LOOKUP'!N49,"D","NG")))))))))</f>
        <v>C</v>
      </c>
      <c r="AJ49" s="26" t="str">
        <f>IF(ISBLANK('DATA ENTRY'!T49),"",IF(O49="Ab","AB",IF(O49&gt;=0.9*'MARK LOOKUP'!O49,"A+",IF(O49&gt;=0.8*'MARK LOOKUP'!O49,"A",IF(O49&gt;=0.7*'MARK LOOKUP'!O49,"B+",IF(O49&gt;=0.6*'MARK LOOKUP'!O49,"B",IF(O49&gt;=0.5*'MARK LOOKUP'!O49,"C+",IF(O49&gt;=0.4*'MARK LOOKUP'!O49,"C",IF(O49&gt;=0.35*'MARK LOOKUP'!O49,"D","NG")))))))))</f>
        <v>A</v>
      </c>
      <c r="AK49" s="26" t="str">
        <f>IF(ISNUMBER(P49),IF(P49&gt;=0.9*'MARK LOOKUP'!P49,"A+",IF(P49&gt;=0.8*'MARK LOOKUP'!P49,"A",IF(P49&gt;=0.7*'MARK LOOKUP'!P49,"B+",IF(P49&gt;=0.6*'MARK LOOKUP'!P49,"B",IF(P49&gt;=0.5*'MARK LOOKUP'!P49,"C+",IF(P49&gt;=0.4*'MARK LOOKUP'!P49,"C",IF(P49&gt;=0.35*'MARK LOOKUP'!P49,"D","NG"))))))),"")</f>
        <v>C+</v>
      </c>
      <c r="AL49" s="26" t="str">
        <f>IF(ISBLANK('DATA ENTRY'!V49),"",IF(Q49="Ab","AB",IF(Q49&gt;=0.9*'MARK LOOKUP'!Q49,"A+",IF(Q49&gt;=0.8*'MARK LOOKUP'!Q49,"A",IF(Q49&gt;=0.7*'MARK LOOKUP'!Q49,"B+",IF(Q49&gt;=0.6*'MARK LOOKUP'!Q49,"B",IF(Q49&gt;=0.5*'MARK LOOKUP'!Q49,"C+",IF(Q49&gt;=0.4*'MARK LOOKUP'!Q49,"C",IF(Q49&gt;=0.35*'MARK LOOKUP'!Q49,"D","NG")))))))))</f>
        <v>C</v>
      </c>
      <c r="AM49" s="26" t="str">
        <f>IF(ISBLANK('DATA ENTRY'!W49),"",IF(R49="Ab","AB",IF(R49&gt;=0.9*'MARK LOOKUP'!R49,"A+",IF(R49&gt;=0.8*'MARK LOOKUP'!R49,"A",IF(R49&gt;=0.7*'MARK LOOKUP'!R49,"B+",IF(R49&gt;=0.6*'MARK LOOKUP'!R49,"B",IF(R49&gt;=0.5*'MARK LOOKUP'!R49,"C+",IF(R49&gt;=0.4*'MARK LOOKUP'!R49,"C",IF(R49&gt;=0.35*'MARK LOOKUP'!R49,"D","NG")))))))))</f>
        <v>A</v>
      </c>
      <c r="AN49" s="26" t="str">
        <f>IF(ISNUMBER(S49),IF(S49&gt;=0.9*'MARK LOOKUP'!S49,"A+",IF(S49&gt;=0.8*'MARK LOOKUP'!S49,"A",IF(S49&gt;=0.7*'MARK LOOKUP'!S49,"B+",IF(S49&gt;=0.6*'MARK LOOKUP'!S49,"B",IF(S49&gt;=0.5*'MARK LOOKUP'!S49,"C+",IF(S49&gt;=0.4*'MARK LOOKUP'!S49,"C",IF(S49&gt;=0.35*'MARK LOOKUP'!S49,"D","NG"))))))),"")</f>
        <v>C+</v>
      </c>
      <c r="AO49" s="26" t="str">
        <f>IF(ISBLANK('DATA ENTRY'!Y49),"",IF(T49="AB","AB",IF(T49&gt;=0.9*'MARK LOOKUP'!T49,"A+",IF(T49&gt;=0.8*'MARK LOOKUP'!T49,"A",IF(T49&gt;=0.7*'MARK LOOKUP'!T49,"B+",IF(T49&gt;=0.6*'MARK LOOKUP'!T49,"B",IF(T49&gt;=0.5*'MARK LOOKUP'!T49,"C+",IF(T49&gt;=0.4*'MARK LOOKUP'!T49,"C",IF(T49&gt;=0.35*'MARK LOOKUP'!T49,"D","NG")))))))))</f>
        <v/>
      </c>
      <c r="AP49" s="26" t="str">
        <f>IF(ISBLANK('DATA ENTRY'!Z49),"",IF(U49="AB","AB",IF(U49&gt;=0.9*'MARK LOOKUP'!U49,"A+",IF(U49&gt;=0.8*'MARK LOOKUP'!U49,"A",IF(U49&gt;=0.7*'MARK LOOKUP'!U49,"B+",IF(U49&gt;=0.6*'MARK LOOKUP'!U49,"B",IF(U49&gt;=0.5*'MARK LOOKUP'!U49,"C+",IF(U49&gt;=0.4*'MARK LOOKUP'!U49,"C",IF(U49&gt;=0.35*'MARK LOOKUP'!U49,"D","NG")))))))))</f>
        <v/>
      </c>
      <c r="AQ49" s="26" t="str">
        <f>IF(ISNUMBER(V49),IF(V49&gt;=0.9*'MARK LOOKUP'!V49,"A+",IF(V49&gt;=0.8*'MARK LOOKUP'!V49,"A",IF(V49&gt;=0.7*'MARK LOOKUP'!V49,"B+",IF(V49&gt;=0.6*'MARK LOOKUP'!S49,"B",IF(V49&gt;=0.5*'MARK LOOKUP'!V49,"C+",IF(V49&gt;=0.4*'MARK LOOKUP'!V49,"C",IF(V49&gt;=0.35*'MARK LOOKUP'!V49,"D","NG"))))))),"")</f>
        <v/>
      </c>
      <c r="AR49" s="26" t="str">
        <f t="shared" si="7"/>
        <v>1.2</v>
      </c>
      <c r="AS49" s="26" t="str">
        <f t="shared" si="8"/>
        <v>3.6</v>
      </c>
      <c r="AT49" s="26" t="str">
        <f t="shared" si="9"/>
        <v>2</v>
      </c>
      <c r="AU49" s="26" t="str">
        <f t="shared" si="10"/>
        <v>2</v>
      </c>
      <c r="AV49" s="26" t="str">
        <f t="shared" si="11"/>
        <v>3.6</v>
      </c>
      <c r="AW49" s="26" t="str">
        <f t="shared" si="12"/>
        <v>2.4</v>
      </c>
      <c r="AX49" s="26" t="e">
        <f t="shared" si="13"/>
        <v>#N/A</v>
      </c>
      <c r="AY49" s="26" t="e">
        <f t="shared" si="14"/>
        <v>#N/A</v>
      </c>
      <c r="AZ49" s="26" t="e">
        <f t="shared" si="15"/>
        <v>#N/A</v>
      </c>
      <c r="BA49" s="26" t="str">
        <f t="shared" si="16"/>
        <v>2</v>
      </c>
      <c r="BB49" s="26" t="str">
        <f t="shared" si="17"/>
        <v>3.6</v>
      </c>
      <c r="BC49" s="26" t="str">
        <f t="shared" si="18"/>
        <v>2.4</v>
      </c>
      <c r="BD49" s="26" t="str">
        <f t="shared" si="19"/>
        <v>2</v>
      </c>
      <c r="BE49" s="26" t="str">
        <f>IF(ISBLANK('DATA ENTRY'!S49),"",IF(AJ49="A+","4",IF(AJ49="A","3.6",IF(AJ49="B+","3.2",IF(AJ49="B","2.8",IF(AJ49="C+","2.4",IF(AJ49="C","2",IF(AJ49="D+","1.6",IF(AJ49="D","1.2",IF(AJ49="E","0.8",""))))))))))</f>
        <v>3.6</v>
      </c>
      <c r="BF49" s="26" t="str">
        <f>IF(ISBLANK('DATA ENTRY'!T49),"",IF(AK49="A+","4",IF(AK49="A","3.6",IF(AK49="B+","3.2",IF(AK49="B","2.8",IF(AK49="C+","2.4",IF(AK49="C","2",IF(AK49="D+","1.6",IF(AK49="D","1.2",IF(AK49="E","0.8",""))))))))))</f>
        <v>2.4</v>
      </c>
      <c r="BG49" s="26" t="str">
        <f>IF(ISBLANK('DATA ENTRY'!U49),"",IF(AL49="A+","4",IF(AL49="A","3.6",IF(AL49="B+","3.2",IF(AL49="B","2.8",IF(AL49="C+","2.4",IF(AL49="C","2",IF(AL49="D+","1.6",IF(AL49="D","1.2",IF(AL49="E","0.8",""))))))))))</f>
        <v>2</v>
      </c>
      <c r="BH49" s="26" t="str">
        <f>IF(ISBLANK('DATA ENTRY'!V49),"",IF(AM49="A+","4",IF(AM49="A","3.6",IF(AM49="B+","3.2",IF(AM49="B","2.8",IF(AM49="C+","2.4",IF(AM49="C","2",IF(AM49="D+","1.6",IF(AM49="D","1.2",IF(AM49="E","0.8",""))))))))))</f>
        <v>3.6</v>
      </c>
      <c r="BI49" s="26" t="str">
        <f>IF(ISBLANK('DATA ENTRY'!W49),"",IF(AN49="A+","4",IF(AN49="A","3.6",IF(AN49="B+","3.2",IF(AN49="B","2.8",IF(AN49="C+","2.4",IF(AN49="C","2",IF(AN49="D+","1.6",IF(AN49="D","1.2",IF(AN49="E","0.8",""))))))))))</f>
        <v>2.4</v>
      </c>
      <c r="BJ49" s="26" t="str">
        <f>IF(ISBLANK('DATA ENTRY'!X49),"",IF(AO49="A+","4",IF(AO49="A","3.6",IF(AO49="B+","3.2",IF(AO49="B","2.8",IF(AO49="C+","2.4",IF(AO49="C","2",IF(AO49="D+","1.6",IF(AO49="D","1.2",IF(AO49="E","0.8",""))))))))))</f>
        <v/>
      </c>
      <c r="BK49" s="26" t="str">
        <f>IF(ISBLANK('DATA ENTRY'!Y49),"",IF(AP49="A+","4",IF(AP49="A","3.6",IF(AP49="B+","3.2",IF(AP49="B","2.8",IF(AP49="C+","2.4",IF(AP49="C","2",IF(AP49="D+","1.6",IF(AP49="D","1.2",IF(AP49="E","0.8",""))))))))))</f>
        <v/>
      </c>
      <c r="BL49" s="26" t="str">
        <f>IF(ISBLANK('DATA ENTRY'!Z49),"",IF(AQ49="A+","4",IF(AQ49="A","3.6",IF(AQ49="B+","3.2",IF(AQ49="B","2.8",IF(AQ49="C+","2.4",IF(AQ49="C","2",IF(AQ49="D+","1.6",IF(AQ49="D","1.2",IF(AQ49="E","0.8",""))))))))))</f>
        <v/>
      </c>
    </row>
    <row r="50" spans="1:64" x14ac:dyDescent="0.25">
      <c r="A50" s="26">
        <f>IF(ISBLANK('DATA ENTRY'!A50),"",'DATA ENTRY'!A50)</f>
        <v>14911555</v>
      </c>
      <c r="B50" s="26">
        <f>IF(ISBLANK('DATA ENTRY'!G50),"",'DATA ENTRY'!G50)</f>
        <v>0</v>
      </c>
      <c r="C50" s="26">
        <f>IF(ISBLANK('DATA ENTRY'!H50),"",'DATA ENTRY'!H50)</f>
        <v>0</v>
      </c>
      <c r="D50" s="26">
        <f t="shared" si="1"/>
        <v>0</v>
      </c>
      <c r="E50" s="26">
        <f>IF(ISBLANK('DATA ENTRY'!J50),"",'DATA ENTRY'!J50)</f>
        <v>0</v>
      </c>
      <c r="F50" s="26">
        <f>IF(ISBLANK('DATA ENTRY'!K50),"",'DATA ENTRY'!K50)</f>
        <v>0</v>
      </c>
      <c r="G50" s="26">
        <f t="shared" si="2"/>
        <v>0</v>
      </c>
      <c r="H50" s="26">
        <f>IF(ISBLANK('DATA ENTRY'!M50),"",'DATA ENTRY'!M50)</f>
        <v>0</v>
      </c>
      <c r="I50" s="26">
        <f>IF(ISBLANK('DATA ENTRY'!M50),"",'DATA ENTRY'!N50)</f>
        <v>0</v>
      </c>
      <c r="J50" s="26">
        <f t="shared" si="20"/>
        <v>0</v>
      </c>
      <c r="K50" s="26">
        <f>IF(ISBLANK('DATA ENTRY'!P50),"",'DATA ENTRY'!P50)</f>
        <v>0</v>
      </c>
      <c r="L50" s="26">
        <f>IF(ISBLANK('DATA ENTRY'!Q50),"",'DATA ENTRY'!Q50)</f>
        <v>0</v>
      </c>
      <c r="M50" s="26">
        <f t="shared" si="3"/>
        <v>0</v>
      </c>
      <c r="N50" s="26">
        <f>IF(ISBLANK('DATA ENTRY'!S50),"",'DATA ENTRY'!S50)</f>
        <v>0</v>
      </c>
      <c r="O50" s="26">
        <f>IF(ISBLANK('DATA ENTRY'!T50),"",'DATA ENTRY'!T50)</f>
        <v>0</v>
      </c>
      <c r="P50" s="26">
        <f t="shared" si="4"/>
        <v>0</v>
      </c>
      <c r="Q50" s="26">
        <f>IF(ISBLANK('DATA ENTRY'!V50),"",'DATA ENTRY'!V50)</f>
        <v>0</v>
      </c>
      <c r="R50" s="26">
        <f>IF(ISBLANK('DATA ENTRY'!W50),"",'DATA ENTRY'!W50)</f>
        <v>0</v>
      </c>
      <c r="S50" s="26">
        <f t="shared" si="5"/>
        <v>0</v>
      </c>
      <c r="T50" s="26" t="str">
        <f>IF(ISBLANK('DATA ENTRY'!Y50),"",'DATA ENTRY'!Y50)</f>
        <v/>
      </c>
      <c r="U50" s="26" t="str">
        <f>IF(ISBLANK('DATA ENTRY'!Z50),"",'DATA ENTRY'!Z50)</f>
        <v/>
      </c>
      <c r="V50" s="26" t="str">
        <f t="shared" si="6"/>
        <v/>
      </c>
      <c r="W50" s="26" t="str">
        <f>IF(ISBLANK('DATA ENTRY'!$F50),"",IF(LEDGER!B50="AB","AB",IF(LEDGER!B50&gt;=0.9*'MARK LOOKUP'!B50,"A+",IF(LEDGER!B50&gt;=0.8*'MARK LOOKUP'!B50,"A",IF(LEDGER!B50&gt;=0.7*'MARK LOOKUP'!B50,"B+",IF(LEDGER!B50&gt;=0.6*'MARK LOOKUP'!B50,"B",IF(LEDGER!B50&gt;=0.5*'MARK LOOKUP'!B50,"C+",IF(LEDGER!B50&gt;=0.4*'MARK LOOKUP'!B50,"C+",IF(LEDGER!B50&gt;=0.35*'MARK LOOKUP'!B50,"D","NG")))))))))</f>
        <v>NG</v>
      </c>
      <c r="X50" s="26" t="str">
        <f>IF(ISBLANK('DATA ENTRY'!$G50),"",IF(LEDGER!C50="AB","AB",IF(LEDGER!C50&gt;=0.9*'MARK LOOKUP'!C50,"A+",IF(LEDGER!C50&gt;=0.8*'MARK LOOKUP'!C50,"A",IF(LEDGER!C50&gt;=0.7*'MARK LOOKUP'!C50,"B+",IF(LEDGER!C50&gt;=0.6*'MARK LOOKUP'!C50,"B",IF(LEDGER!C50&gt;=0.5*'MARK LOOKUP'!C50,"C+",IF(LEDGER!C50&gt;=0.4*'MARK LOOKUP'!C50,"C+",IF(LEDGER!C50&gt;=0.35*'MARK LOOKUP'!C50,"D","N.G.")))))))))</f>
        <v>N.G.</v>
      </c>
      <c r="Y50" s="26" t="str">
        <f>IF(ISNUMBER(D50),IF(D50&gt;=0.9*'MARK LOOKUP'!D50,"A+",IF(D50&gt;=0.8*'MARK LOOKUP'!D50,"A",IF(D50&gt;=0.7*'MARK LOOKUP'!D50,"B+",IF(D50&gt;=0.6*'MARK LOOKUP'!D50,"B",IF(D50&gt;=0.5*'MARK LOOKUP'!D50,"C+",IF(D50&gt;=0.4*'MARK LOOKUP'!D50,"C",IF(D50&gt;=0.35*'MARK LOOKUP'!D50,"D","N.G."))))))))</f>
        <v>N.G.</v>
      </c>
      <c r="Z50" s="26" t="str">
        <f>IF(ISBLANK('DATA ENTRY'!J50),"",IF(LEDGER!E50="AB","AB",IF(LEDGER!E50&gt;=0.9*'MARK LOOKUP'!E50,"A+",IF(LEDGER!E50&gt;=0.8*'MARK LOOKUP'!E50,"A",IF(LEDGER!E50&gt;=0.7*'MARK LOOKUP'!E50,"B+",IF(LEDGER!E50&gt;=0.6*'MARK LOOKUP'!E50,"B",IF(LEDGER!E50&gt;=0.5*'MARK LOOKUP'!E50,"C+",IF(LEDGER!E50&gt;=0.4*'MARK LOOKUP'!E50,"C",IF(LEDGER!E50&gt;=0.35*'MARK LOOKUP'!E50,"D","NG")))))))))</f>
        <v>NG</v>
      </c>
      <c r="AA50" s="26" t="str">
        <f>IF(ISBLANK('DATA ENTRY'!K50),"",IF(LEDGER!F50="AB","AB",IF(LEDGER!F50&gt;=0.9*'MARK LOOKUP'!F50,"A+",IF(LEDGER!F50&gt;=0.8*'MARK LOOKUP'!F50,"A",IF(LEDGER!F50&gt;=0.7*'MARK LOOKUP'!F50,"B+",IF(LEDGER!F50&gt;=0.6*'MARK LOOKUP'!F50,"B",IF(LEDGER!F50&gt;=0.5*'MARK LOOKUP'!F50,"C+",IF(LEDGER!F50&gt;=0.4*'MARK LOOKUP'!F50,"C",IF(LEDGER!F50&gt;=0.35*'MARK LOOKUP'!F50,"D","NG")))))))))</f>
        <v>NG</v>
      </c>
      <c r="AB50" s="26" t="str">
        <f>IF(ISNUMBER(G50),IF(D50&gt;=0.9*'MARK LOOKUP'!G50,"A+",IF(G50&gt;=0.8*'MARK LOOKUP'!G50,"A",IF(G50&gt;=0.7*'MARK LOOKUP'!G50,"B+",IF(G50&gt;=0.6*'MARK LOOKUP'!G50,"B",IF(G50&gt;=0.5*'MARK LOOKUP'!G50,"C+",IF(G50&gt;=0.4*'MARK LOOKUP'!G50,"C",IF(G50&gt;=0.35*'MARK LOOKUP'!G50,"D","NG"))))))))</f>
        <v>NG</v>
      </c>
      <c r="AC50" s="26" t="str">
        <f>IF(ISBLANK('DATA ENTRY'!M50),"",IF(LEDGER!H50="AB","AB",IF(LEDGER!H50&gt;=0.9*'MARK LOOKUP'!H50,"A+",IF(LEDGER!H50&gt;=0.8*'MARK LOOKUP'!H50,"A",IF(LEDGER!H50&gt;=0.7*'MARK LOOKUP'!H50,"B+",IF(LEDGER!H50&gt;=0.6*'MARK LOOKUP'!H50,"B",IF(LEDGER!H50&gt;=0.5*'MARK LOOKUP'!H50,"C+",IF(LEDGER!H50&gt;=0.4*'MARK LOOKUP'!H50,"C",IF(LEDGER!H50&gt;=0.35*'MARK LOOKUP'!H50,"D","NG")))))))))</f>
        <v>NG</v>
      </c>
      <c r="AD50" s="26" t="str">
        <f>IF(ISBLANK('DATA ENTRY'!N50),"",IF(LEDGER!I50="AB","AB",IF(LEDGER!I50&gt;=0.9*'MARK LOOKUP'!I50,"A+",IF(LEDGER!I50&gt;=0.8*'MARK LOOKUP'!I50,"A",IF(LEDGER!I50&gt;=0.7*'MARK LOOKUP'!I50,"B+",IF(LEDGER!I50&gt;=0.6*'MARK LOOKUP'!I50,"B",IF(LEDGER!I50&gt;=0.5*'MARK LOOKUP'!I50,"C+",IF(LEDGER!I50&gt;=0.4*'MARK LOOKUP'!I50,"C",IF(LEDGER!I50&gt;=0.35*'MARK LOOKUP'!I50,"D","NG")))))))))</f>
        <v/>
      </c>
      <c r="AE50" s="26" t="str">
        <f>IF(ISNUMBER(J50),IF(J50&gt;=0.9*'MARK LOOKUP'!J50,"A+",IF(J50&gt;=0.8*'MARK LOOKUP'!J50,"A",IF(J50&gt;=0.7*'MARK LOOKUP'!J50,"B+",IF(J50&gt;=0.6*'MARK LOOKUP'!J50,"B",IF(J50&gt;=0.5*'MARK LOOKUP'!J50,"C+",IF(J50&gt;=0.4*'MARK LOOKUP'!J50,"C",IF(J50&gt;=0.35*'MARK LOOKUP'!J50,"D","NG"))))))),"")</f>
        <v>NG</v>
      </c>
      <c r="AF50" s="26" t="e">
        <f>IF(ISBLANK('DATA ENTRY'!P50),"",IF(LEDGER!K50="Ab","AB",IF(LEDGER!K50&gt;=0.9*'MARK LOOKUP'!K50,"A+",IF(LEDGER!K50&gt;=0.8*'MARK LOOKUP'!K50,"A",IF(LEDGER!K50&gt;=0.7*'MARK LOOKUP'!K50,"B+",IF(LEDGER!K50&gt;=0.6*'MARK LOOKUP'!K50,"B",IF(LEDGER!K50&gt;=0.5*'MARK LOOKUP'!K50,"C+",IF(LEDGER!K50&gt;=0.4*'MARK LOOKUP'!K50,"C",IF(LEDGER!K50&gt;=0.35*'MARK LOOKUP'!K50,"D","NG")))))))))</f>
        <v>#N/A</v>
      </c>
      <c r="AG50" s="26" t="e">
        <f>IF(ISBLANK('DATA ENTRY'!Q50),"",IF(LEDGER!L50="Ab","AB",IF(LEDGER!L50&gt;=0.9*'MARK LOOKUP'!L50,"A+",IF(LEDGER!L50&gt;=0.8*'MARK LOOKUP'!L50,"A",IF(LEDGER!L50&gt;=0.7*'MARK LOOKUP'!L50,"B+",IF(LEDGER!L50&gt;=0.6*'MARK LOOKUP'!L50,"B",IF(LEDGER!L50&gt;=0.5*'MARK LOOKUP'!L50,"C+",IF(LEDGER!L50&gt;=0.4*'MARK LOOKUP'!L50,"C",IF(LEDGER!L50&gt;=0.35*'MARK LOOKUP'!L50,"D","NG")))))))))</f>
        <v>#N/A</v>
      </c>
      <c r="AH50" s="26" t="e">
        <f>IF(ISNUMBER(M50),IF(M50&gt;=0.9*'MARK LOOKUP'!M50,"A+",IF(M50&gt;=0.8*'MARK LOOKUP'!M50,"A",IF(M50&gt;=0.7*'MARK LOOKUP'!M50,"B+",IF(M50&gt;=0.6*'MARK LOOKUP'!M50,"B",IF(M50&gt;=0.5*'MARK LOOKUP'!M50,"C+",IF(M50&gt;=0.4*'MARK LOOKUP'!M50,"C",IF(M50&gt;=0.35*'MARK LOOKUP'!M50,"D","NG"))))))),"")</f>
        <v>#N/A</v>
      </c>
      <c r="AI50" s="26" t="e">
        <f>IF(ISBLANK('DATA ENTRY'!S50),"",IF(N50="Ab","AB",IF(N50&gt;=0.9*'MARK LOOKUP'!N50,"A+",IF(N50&gt;=0.8*'MARK LOOKUP'!N50,"A",IF(N50&gt;=0.7*'MARK LOOKUP'!N50,"B+",IF(N50&gt;=0.6*'MARK LOOKUP'!N50,"B",IF(N50&gt;=0.5*'MARK LOOKUP'!N50,"C+",IF(N50&gt;=0.4*'MARK LOOKUP'!N50,"C",IF(N50&gt;=0.35*'MARK LOOKUP'!N50,"D","NG")))))))))</f>
        <v>#N/A</v>
      </c>
      <c r="AJ50" s="26" t="e">
        <f>IF(ISBLANK('DATA ENTRY'!T50),"",IF(O50="Ab","AB",IF(O50&gt;=0.9*'MARK LOOKUP'!O50,"A+",IF(O50&gt;=0.8*'MARK LOOKUP'!O50,"A",IF(O50&gt;=0.7*'MARK LOOKUP'!O50,"B+",IF(O50&gt;=0.6*'MARK LOOKUP'!O50,"B",IF(O50&gt;=0.5*'MARK LOOKUP'!O50,"C+",IF(O50&gt;=0.4*'MARK LOOKUP'!O50,"C",IF(O50&gt;=0.35*'MARK LOOKUP'!O50,"D","NG")))))))))</f>
        <v>#N/A</v>
      </c>
      <c r="AK50" s="26" t="e">
        <f>IF(ISNUMBER(P50),IF(P50&gt;=0.9*'MARK LOOKUP'!P50,"A+",IF(P50&gt;=0.8*'MARK LOOKUP'!P50,"A",IF(P50&gt;=0.7*'MARK LOOKUP'!P50,"B+",IF(P50&gt;=0.6*'MARK LOOKUP'!P50,"B",IF(P50&gt;=0.5*'MARK LOOKUP'!P50,"C+",IF(P50&gt;=0.4*'MARK LOOKUP'!P50,"C",IF(P50&gt;=0.35*'MARK LOOKUP'!P50,"D","NG"))))))),"")</f>
        <v>#N/A</v>
      </c>
      <c r="AL50" s="26" t="e">
        <f>IF(ISBLANK('DATA ENTRY'!V50),"",IF(Q50="Ab","AB",IF(Q50&gt;=0.9*'MARK LOOKUP'!Q50,"A+",IF(Q50&gt;=0.8*'MARK LOOKUP'!Q50,"A",IF(Q50&gt;=0.7*'MARK LOOKUP'!Q50,"B+",IF(Q50&gt;=0.6*'MARK LOOKUP'!Q50,"B",IF(Q50&gt;=0.5*'MARK LOOKUP'!Q50,"C+",IF(Q50&gt;=0.4*'MARK LOOKUP'!Q50,"C",IF(Q50&gt;=0.35*'MARK LOOKUP'!Q50,"D","NG")))))))))</f>
        <v>#N/A</v>
      </c>
      <c r="AM50" s="26" t="e">
        <f>IF(ISBLANK('DATA ENTRY'!W50),"",IF(R50="Ab","AB",IF(R50&gt;=0.9*'MARK LOOKUP'!R50,"A+",IF(R50&gt;=0.8*'MARK LOOKUP'!R50,"A",IF(R50&gt;=0.7*'MARK LOOKUP'!R50,"B+",IF(R50&gt;=0.6*'MARK LOOKUP'!R50,"B",IF(R50&gt;=0.5*'MARK LOOKUP'!R50,"C+",IF(R50&gt;=0.4*'MARK LOOKUP'!R50,"C",IF(R50&gt;=0.35*'MARK LOOKUP'!R50,"D","NG")))))))))</f>
        <v>#N/A</v>
      </c>
      <c r="AN50" s="26" t="e">
        <f>IF(ISNUMBER(S50),IF(S50&gt;=0.9*'MARK LOOKUP'!S50,"A+",IF(S50&gt;=0.8*'MARK LOOKUP'!S50,"A",IF(S50&gt;=0.7*'MARK LOOKUP'!S50,"B+",IF(S50&gt;=0.6*'MARK LOOKUP'!S50,"B",IF(S50&gt;=0.5*'MARK LOOKUP'!S50,"C+",IF(S50&gt;=0.4*'MARK LOOKUP'!S50,"C",IF(S50&gt;=0.35*'MARK LOOKUP'!S50,"D","NG"))))))),"")</f>
        <v>#N/A</v>
      </c>
      <c r="AO50" s="26" t="str">
        <f>IF(ISBLANK('DATA ENTRY'!Y50),"",IF(T50="AB","AB",IF(T50&gt;=0.9*'MARK LOOKUP'!T50,"A+",IF(T50&gt;=0.8*'MARK LOOKUP'!T50,"A",IF(T50&gt;=0.7*'MARK LOOKUP'!T50,"B+",IF(T50&gt;=0.6*'MARK LOOKUP'!T50,"B",IF(T50&gt;=0.5*'MARK LOOKUP'!T50,"C+",IF(T50&gt;=0.4*'MARK LOOKUP'!T50,"C",IF(T50&gt;=0.35*'MARK LOOKUP'!T50,"D","NG")))))))))</f>
        <v/>
      </c>
      <c r="AP50" s="26" t="str">
        <f>IF(ISBLANK('DATA ENTRY'!Z50),"",IF(U50="AB","AB",IF(U50&gt;=0.9*'MARK LOOKUP'!U50,"A+",IF(U50&gt;=0.8*'MARK LOOKUP'!U50,"A",IF(U50&gt;=0.7*'MARK LOOKUP'!U50,"B+",IF(U50&gt;=0.6*'MARK LOOKUP'!U50,"B",IF(U50&gt;=0.5*'MARK LOOKUP'!U50,"C+",IF(U50&gt;=0.4*'MARK LOOKUP'!U50,"C",IF(U50&gt;=0.35*'MARK LOOKUP'!U50,"D","NG")))))))))</f>
        <v/>
      </c>
      <c r="AQ50" s="26" t="str">
        <f>IF(ISNUMBER(V50),IF(V50&gt;=0.9*'MARK LOOKUP'!V50,"A+",IF(V50&gt;=0.8*'MARK LOOKUP'!V50,"A",IF(V50&gt;=0.7*'MARK LOOKUP'!V50,"B+",IF(V50&gt;=0.6*'MARK LOOKUP'!S50,"B",IF(V50&gt;=0.5*'MARK LOOKUP'!V50,"C+",IF(V50&gt;=0.4*'MARK LOOKUP'!V50,"C",IF(V50&gt;=0.35*'MARK LOOKUP'!V50,"D","NG"))))))),"")</f>
        <v/>
      </c>
      <c r="AR50" s="26" t="str">
        <f t="shared" si="7"/>
        <v/>
      </c>
      <c r="AS50" s="26" t="str">
        <f t="shared" si="8"/>
        <v/>
      </c>
      <c r="AT50" s="26" t="str">
        <f t="shared" si="9"/>
        <v/>
      </c>
      <c r="AU50" s="26" t="str">
        <f t="shared" si="10"/>
        <v/>
      </c>
      <c r="AV50" s="26" t="str">
        <f t="shared" si="11"/>
        <v/>
      </c>
      <c r="AW50" s="26" t="str">
        <f t="shared" si="12"/>
        <v/>
      </c>
      <c r="AX50" s="26" t="str">
        <f t="shared" si="13"/>
        <v/>
      </c>
      <c r="AY50" s="26" t="str">
        <f t="shared" si="14"/>
        <v/>
      </c>
      <c r="AZ50" s="26" t="str">
        <f t="shared" si="15"/>
        <v/>
      </c>
      <c r="BA50" s="26" t="e">
        <f t="shared" si="16"/>
        <v>#N/A</v>
      </c>
      <c r="BB50" s="26" t="e">
        <f t="shared" si="17"/>
        <v>#N/A</v>
      </c>
      <c r="BC50" s="26" t="e">
        <f t="shared" si="18"/>
        <v>#N/A</v>
      </c>
      <c r="BD50" s="26" t="e">
        <f t="shared" si="19"/>
        <v>#N/A</v>
      </c>
      <c r="BE50" s="26" t="e">
        <f>IF(ISBLANK('DATA ENTRY'!S50),"",IF(AJ50="A+","4",IF(AJ50="A","3.6",IF(AJ50="B+","3.2",IF(AJ50="B","2.8",IF(AJ50="C+","2.4",IF(AJ50="C","2",IF(AJ50="D+","1.6",IF(AJ50="D","1.2",IF(AJ50="E","0.8",""))))))))))</f>
        <v>#N/A</v>
      </c>
      <c r="BF50" s="26" t="e">
        <f>IF(ISBLANK('DATA ENTRY'!T50),"",IF(AK50="A+","4",IF(AK50="A","3.6",IF(AK50="B+","3.2",IF(AK50="B","2.8",IF(AK50="C+","2.4",IF(AK50="C","2",IF(AK50="D+","1.6",IF(AK50="D","1.2",IF(AK50="E","0.8",""))))))))))</f>
        <v>#N/A</v>
      </c>
      <c r="BG50" s="26" t="str">
        <f>IF(ISBLANK('DATA ENTRY'!U50),"",IF(AL50="A+","4",IF(AL50="A","3.6",IF(AL50="B+","3.2",IF(AL50="B","2.8",IF(AL50="C+","2.4",IF(AL50="C","2",IF(AL50="D+","1.6",IF(AL50="D","1.2",IF(AL50="E","0.8",""))))))))))</f>
        <v/>
      </c>
      <c r="BH50" s="26" t="e">
        <f>IF(ISBLANK('DATA ENTRY'!V50),"",IF(AM50="A+","4",IF(AM50="A","3.6",IF(AM50="B+","3.2",IF(AM50="B","2.8",IF(AM50="C+","2.4",IF(AM50="C","2",IF(AM50="D+","1.6",IF(AM50="D","1.2",IF(AM50="E","0.8",""))))))))))</f>
        <v>#N/A</v>
      </c>
      <c r="BI50" s="26" t="e">
        <f>IF(ISBLANK('DATA ENTRY'!W50),"",IF(AN50="A+","4",IF(AN50="A","3.6",IF(AN50="B+","3.2",IF(AN50="B","2.8",IF(AN50="C+","2.4",IF(AN50="C","2",IF(AN50="D+","1.6",IF(AN50="D","1.2",IF(AN50="E","0.8",""))))))))))</f>
        <v>#N/A</v>
      </c>
      <c r="BJ50" s="26" t="str">
        <f>IF(ISBLANK('DATA ENTRY'!X50),"",IF(AO50="A+","4",IF(AO50="A","3.6",IF(AO50="B+","3.2",IF(AO50="B","2.8",IF(AO50="C+","2.4",IF(AO50="C","2",IF(AO50="D+","1.6",IF(AO50="D","1.2",IF(AO50="E","0.8",""))))))))))</f>
        <v/>
      </c>
      <c r="BK50" s="26" t="str">
        <f>IF(ISBLANK('DATA ENTRY'!Y50),"",IF(AP50="A+","4",IF(AP50="A","3.6",IF(AP50="B+","3.2",IF(AP50="B","2.8",IF(AP50="C+","2.4",IF(AP50="C","2",IF(AP50="D+","1.6",IF(AP50="D","1.2",IF(AP50="E","0.8",""))))))))))</f>
        <v/>
      </c>
      <c r="BL50" s="26" t="str">
        <f>IF(ISBLANK('DATA ENTRY'!Z50),"",IF(AQ50="A+","4",IF(AQ50="A","3.6",IF(AQ50="B+","3.2",IF(AQ50="B","2.8",IF(AQ50="C+","2.4",IF(AQ50="C","2",IF(AQ50="D+","1.6",IF(AQ50="D","1.2",IF(AQ50="E","0.8",""))))))))))</f>
        <v/>
      </c>
    </row>
    <row r="51" spans="1:64" x14ac:dyDescent="0.25">
      <c r="A51" s="26">
        <f>IF(ISBLANK('DATA ENTRY'!A51),"",'DATA ENTRY'!A51)</f>
        <v>14911556</v>
      </c>
      <c r="B51" s="26">
        <f>IF(ISBLANK('DATA ENTRY'!G51),"",'DATA ENTRY'!G51)</f>
        <v>0</v>
      </c>
      <c r="C51" s="26">
        <f>IF(ISBLANK('DATA ENTRY'!H51),"",'DATA ENTRY'!H51)</f>
        <v>0</v>
      </c>
      <c r="D51" s="26">
        <f t="shared" si="1"/>
        <v>0</v>
      </c>
      <c r="E51" s="26">
        <f>IF(ISBLANK('DATA ENTRY'!J51),"",'DATA ENTRY'!J51)</f>
        <v>0</v>
      </c>
      <c r="F51" s="26">
        <f>IF(ISBLANK('DATA ENTRY'!K51),"",'DATA ENTRY'!K51)</f>
        <v>0</v>
      </c>
      <c r="G51" s="26">
        <f t="shared" si="2"/>
        <v>0</v>
      </c>
      <c r="H51" s="26">
        <f>IF(ISBLANK('DATA ENTRY'!M51),"",'DATA ENTRY'!M51)</f>
        <v>0</v>
      </c>
      <c r="I51" s="26">
        <f>IF(ISBLANK('DATA ENTRY'!M51),"",'DATA ENTRY'!N51)</f>
        <v>0</v>
      </c>
      <c r="J51" s="26">
        <f t="shared" si="20"/>
        <v>0</v>
      </c>
      <c r="K51" s="26" t="str">
        <f>IF(ISBLANK('DATA ENTRY'!P51),"",'DATA ENTRY'!P51)</f>
        <v/>
      </c>
      <c r="L51" s="26" t="str">
        <f>IF(ISBLANK('DATA ENTRY'!Q51),"",'DATA ENTRY'!Q51)</f>
        <v/>
      </c>
      <c r="M51" s="26" t="str">
        <f t="shared" si="3"/>
        <v/>
      </c>
      <c r="N51" s="26" t="str">
        <f>IF(ISBLANK('DATA ENTRY'!S51),"",'DATA ENTRY'!S51)</f>
        <v/>
      </c>
      <c r="O51" s="26" t="str">
        <f>IF(ISBLANK('DATA ENTRY'!T51),"",'DATA ENTRY'!T51)</f>
        <v/>
      </c>
      <c r="P51" s="26" t="str">
        <f t="shared" si="4"/>
        <v/>
      </c>
      <c r="Q51" s="26" t="str">
        <f>IF(ISBLANK('DATA ENTRY'!V51),"",'DATA ENTRY'!V51)</f>
        <v/>
      </c>
      <c r="R51" s="26" t="str">
        <f>IF(ISBLANK('DATA ENTRY'!W51),"",'DATA ENTRY'!W51)</f>
        <v/>
      </c>
      <c r="S51" s="26" t="str">
        <f t="shared" si="5"/>
        <v/>
      </c>
      <c r="T51" s="26" t="str">
        <f>IF(ISBLANK('DATA ENTRY'!Y51),"",'DATA ENTRY'!Y51)</f>
        <v/>
      </c>
      <c r="U51" s="26" t="str">
        <f>IF(ISBLANK('DATA ENTRY'!Z51),"",'DATA ENTRY'!Z51)</f>
        <v/>
      </c>
      <c r="V51" s="26" t="str">
        <f t="shared" si="6"/>
        <v/>
      </c>
      <c r="W51" s="26" t="str">
        <f>IF(ISBLANK('DATA ENTRY'!$F51),"",IF(LEDGER!B51="AB","AB",IF(LEDGER!B51&gt;=0.9*'MARK LOOKUP'!B51,"A+",IF(LEDGER!B51&gt;=0.8*'MARK LOOKUP'!B51,"A",IF(LEDGER!B51&gt;=0.7*'MARK LOOKUP'!B51,"B+",IF(LEDGER!B51&gt;=0.6*'MARK LOOKUP'!B51,"B",IF(LEDGER!B51&gt;=0.5*'MARK LOOKUP'!B51,"C+",IF(LEDGER!B51&gt;=0.4*'MARK LOOKUP'!B51,"C+",IF(LEDGER!B51&gt;=0.35*'MARK LOOKUP'!B51,"D","NG")))))))))</f>
        <v>NG</v>
      </c>
      <c r="X51" s="26" t="str">
        <f>IF(ISBLANK('DATA ENTRY'!$G51),"",IF(LEDGER!C51="AB","AB",IF(LEDGER!C51&gt;=0.9*'MARK LOOKUP'!C51,"A+",IF(LEDGER!C51&gt;=0.8*'MARK LOOKUP'!C51,"A",IF(LEDGER!C51&gt;=0.7*'MARK LOOKUP'!C51,"B+",IF(LEDGER!C51&gt;=0.6*'MARK LOOKUP'!C51,"B",IF(LEDGER!C51&gt;=0.5*'MARK LOOKUP'!C51,"C+",IF(LEDGER!C51&gt;=0.4*'MARK LOOKUP'!C51,"C+",IF(LEDGER!C51&gt;=0.35*'MARK LOOKUP'!C51,"D","N.G.")))))))))</f>
        <v>N.G.</v>
      </c>
      <c r="Y51" s="26" t="str">
        <f>IF(ISNUMBER(D51),IF(D51&gt;=0.9*'MARK LOOKUP'!D51,"A+",IF(D51&gt;=0.8*'MARK LOOKUP'!D51,"A",IF(D51&gt;=0.7*'MARK LOOKUP'!D51,"B+",IF(D51&gt;=0.6*'MARK LOOKUP'!D51,"B",IF(D51&gt;=0.5*'MARK LOOKUP'!D51,"C+",IF(D51&gt;=0.4*'MARK LOOKUP'!D51,"C",IF(D51&gt;=0.35*'MARK LOOKUP'!D51,"D","N.G."))))))))</f>
        <v>N.G.</v>
      </c>
      <c r="Z51" s="26" t="str">
        <f>IF(ISBLANK('DATA ENTRY'!J51),"",IF(LEDGER!E51="AB","AB",IF(LEDGER!E51&gt;=0.9*'MARK LOOKUP'!E51,"A+",IF(LEDGER!E51&gt;=0.8*'MARK LOOKUP'!E51,"A",IF(LEDGER!E51&gt;=0.7*'MARK LOOKUP'!E51,"B+",IF(LEDGER!E51&gt;=0.6*'MARK LOOKUP'!E51,"B",IF(LEDGER!E51&gt;=0.5*'MARK LOOKUP'!E51,"C+",IF(LEDGER!E51&gt;=0.4*'MARK LOOKUP'!E51,"C",IF(LEDGER!E51&gt;=0.35*'MARK LOOKUP'!E51,"D","NG")))))))))</f>
        <v>NG</v>
      </c>
      <c r="AA51" s="26" t="str">
        <f>IF(ISBLANK('DATA ENTRY'!K51),"",IF(LEDGER!F51="AB","AB",IF(LEDGER!F51&gt;=0.9*'MARK LOOKUP'!F51,"A+",IF(LEDGER!F51&gt;=0.8*'MARK LOOKUP'!F51,"A",IF(LEDGER!F51&gt;=0.7*'MARK LOOKUP'!F51,"B+",IF(LEDGER!F51&gt;=0.6*'MARK LOOKUP'!F51,"B",IF(LEDGER!F51&gt;=0.5*'MARK LOOKUP'!F51,"C+",IF(LEDGER!F51&gt;=0.4*'MARK LOOKUP'!F51,"C",IF(LEDGER!F51&gt;=0.35*'MARK LOOKUP'!F51,"D","NG")))))))))</f>
        <v>NG</v>
      </c>
      <c r="AB51" s="26" t="str">
        <f>IF(ISNUMBER(G51),IF(D51&gt;=0.9*'MARK LOOKUP'!G51,"A+",IF(G51&gt;=0.8*'MARK LOOKUP'!G51,"A",IF(G51&gt;=0.7*'MARK LOOKUP'!G51,"B+",IF(G51&gt;=0.6*'MARK LOOKUP'!G51,"B",IF(G51&gt;=0.5*'MARK LOOKUP'!G51,"C+",IF(G51&gt;=0.4*'MARK LOOKUP'!G51,"C",IF(G51&gt;=0.35*'MARK LOOKUP'!G51,"D","NG"))))))))</f>
        <v>NG</v>
      </c>
      <c r="AC51" s="26" t="str">
        <f>IF(ISBLANK('DATA ENTRY'!M51),"",IF(LEDGER!H51="AB","AB",IF(LEDGER!H51&gt;=0.9*'MARK LOOKUP'!H51,"A+",IF(LEDGER!H51&gt;=0.8*'MARK LOOKUP'!H51,"A",IF(LEDGER!H51&gt;=0.7*'MARK LOOKUP'!H51,"B+",IF(LEDGER!H51&gt;=0.6*'MARK LOOKUP'!H51,"B",IF(LEDGER!H51&gt;=0.5*'MARK LOOKUP'!H51,"C+",IF(LEDGER!H51&gt;=0.4*'MARK LOOKUP'!H51,"C",IF(LEDGER!H51&gt;=0.35*'MARK LOOKUP'!H51,"D","NG")))))))))</f>
        <v>NG</v>
      </c>
      <c r="AD51" s="26" t="str">
        <f>IF(ISBLANK('DATA ENTRY'!N51),"",IF(LEDGER!I51="AB","AB",IF(LEDGER!I51&gt;=0.9*'MARK LOOKUP'!I51,"A+",IF(LEDGER!I51&gt;=0.8*'MARK LOOKUP'!I51,"A",IF(LEDGER!I51&gt;=0.7*'MARK LOOKUP'!I51,"B+",IF(LEDGER!I51&gt;=0.6*'MARK LOOKUP'!I51,"B",IF(LEDGER!I51&gt;=0.5*'MARK LOOKUP'!I51,"C+",IF(LEDGER!I51&gt;=0.4*'MARK LOOKUP'!I51,"C",IF(LEDGER!I51&gt;=0.35*'MARK LOOKUP'!I51,"D","NG")))))))))</f>
        <v/>
      </c>
      <c r="AE51" s="26" t="str">
        <f>IF(ISNUMBER(J51),IF(J51&gt;=0.9*'MARK LOOKUP'!J51,"A+",IF(J51&gt;=0.8*'MARK LOOKUP'!J51,"A",IF(J51&gt;=0.7*'MARK LOOKUP'!J51,"B+",IF(J51&gt;=0.6*'MARK LOOKUP'!J51,"B",IF(J51&gt;=0.5*'MARK LOOKUP'!J51,"C+",IF(J51&gt;=0.4*'MARK LOOKUP'!J51,"C",IF(J51&gt;=0.35*'MARK LOOKUP'!J51,"D","NG"))))))),"")</f>
        <v>NG</v>
      </c>
      <c r="AF51" s="26" t="str">
        <f>IF(ISBLANK('DATA ENTRY'!P51),"",IF(LEDGER!K51="Ab","AB",IF(LEDGER!K51&gt;=0.9*'MARK LOOKUP'!K51,"A+",IF(LEDGER!K51&gt;=0.8*'MARK LOOKUP'!K51,"A",IF(LEDGER!K51&gt;=0.7*'MARK LOOKUP'!K51,"B+",IF(LEDGER!K51&gt;=0.6*'MARK LOOKUP'!K51,"B",IF(LEDGER!K51&gt;=0.5*'MARK LOOKUP'!K51,"C+",IF(LEDGER!K51&gt;=0.4*'MARK LOOKUP'!K51,"C",IF(LEDGER!K51&gt;=0.35*'MARK LOOKUP'!K51,"D","NG")))))))))</f>
        <v/>
      </c>
      <c r="AG51" s="26" t="str">
        <f>IF(ISBLANK('DATA ENTRY'!Q51),"",IF(LEDGER!L51="Ab","AB",IF(LEDGER!L51&gt;=0.9*'MARK LOOKUP'!L51,"A+",IF(LEDGER!L51&gt;=0.8*'MARK LOOKUP'!L51,"A",IF(LEDGER!L51&gt;=0.7*'MARK LOOKUP'!L51,"B+",IF(LEDGER!L51&gt;=0.6*'MARK LOOKUP'!L51,"B",IF(LEDGER!L51&gt;=0.5*'MARK LOOKUP'!L51,"C+",IF(LEDGER!L51&gt;=0.4*'MARK LOOKUP'!L51,"C",IF(LEDGER!L51&gt;=0.35*'MARK LOOKUP'!L51,"D","NG")))))))))</f>
        <v/>
      </c>
      <c r="AH51" s="26" t="str">
        <f>IF(ISNUMBER(M51),IF(M51&gt;=0.9*'MARK LOOKUP'!M51,"A+",IF(M51&gt;=0.8*'MARK LOOKUP'!M51,"A",IF(M51&gt;=0.7*'MARK LOOKUP'!M51,"B+",IF(M51&gt;=0.6*'MARK LOOKUP'!M51,"B",IF(M51&gt;=0.5*'MARK LOOKUP'!M51,"C+",IF(M51&gt;=0.4*'MARK LOOKUP'!M51,"C",IF(M51&gt;=0.35*'MARK LOOKUP'!M51,"D","NG"))))))),"")</f>
        <v/>
      </c>
      <c r="AI51" s="26" t="str">
        <f>IF(ISBLANK('DATA ENTRY'!S51),"",IF(N51="Ab","AB",IF(N51&gt;=0.9*'MARK LOOKUP'!N51,"A+",IF(N51&gt;=0.8*'MARK LOOKUP'!N51,"A",IF(N51&gt;=0.7*'MARK LOOKUP'!N51,"B+",IF(N51&gt;=0.6*'MARK LOOKUP'!N51,"B",IF(N51&gt;=0.5*'MARK LOOKUP'!N51,"C+",IF(N51&gt;=0.4*'MARK LOOKUP'!N51,"C",IF(N51&gt;=0.35*'MARK LOOKUP'!N51,"D","NG")))))))))</f>
        <v/>
      </c>
      <c r="AJ51" s="26" t="str">
        <f>IF(ISBLANK('DATA ENTRY'!T51),"",IF(O51="Ab","AB",IF(O51&gt;=0.9*'MARK LOOKUP'!O51,"A+",IF(O51&gt;=0.8*'MARK LOOKUP'!O51,"A",IF(O51&gt;=0.7*'MARK LOOKUP'!O51,"B+",IF(O51&gt;=0.6*'MARK LOOKUP'!O51,"B",IF(O51&gt;=0.5*'MARK LOOKUP'!O51,"C+",IF(O51&gt;=0.4*'MARK LOOKUP'!O51,"C",IF(O51&gt;=0.35*'MARK LOOKUP'!O51,"D","NG")))))))))</f>
        <v/>
      </c>
      <c r="AK51" s="26" t="str">
        <f>IF(ISNUMBER(P51),IF(P51&gt;=0.9*'MARK LOOKUP'!P51,"A+",IF(P51&gt;=0.8*'MARK LOOKUP'!P51,"A",IF(P51&gt;=0.7*'MARK LOOKUP'!P51,"B+",IF(P51&gt;=0.6*'MARK LOOKUP'!P51,"B",IF(P51&gt;=0.5*'MARK LOOKUP'!P51,"C+",IF(P51&gt;=0.4*'MARK LOOKUP'!P51,"C",IF(P51&gt;=0.35*'MARK LOOKUP'!P51,"D","NG"))))))),"")</f>
        <v/>
      </c>
      <c r="AL51" s="26" t="str">
        <f>IF(ISBLANK('DATA ENTRY'!V51),"",IF(Q51="Ab","AB",IF(Q51&gt;=0.9*'MARK LOOKUP'!Q51,"A+",IF(Q51&gt;=0.8*'MARK LOOKUP'!Q51,"A",IF(Q51&gt;=0.7*'MARK LOOKUP'!Q51,"B+",IF(Q51&gt;=0.6*'MARK LOOKUP'!Q51,"B",IF(Q51&gt;=0.5*'MARK LOOKUP'!Q51,"C+",IF(Q51&gt;=0.4*'MARK LOOKUP'!Q51,"C",IF(Q51&gt;=0.35*'MARK LOOKUP'!Q51,"D","NG")))))))))</f>
        <v/>
      </c>
      <c r="AM51" s="26" t="str">
        <f>IF(ISBLANK('DATA ENTRY'!W51),"",IF(R51="Ab","AB",IF(R51&gt;=0.9*'MARK LOOKUP'!R51,"A+",IF(R51&gt;=0.8*'MARK LOOKUP'!R51,"A",IF(R51&gt;=0.7*'MARK LOOKUP'!R51,"B+",IF(R51&gt;=0.6*'MARK LOOKUP'!R51,"B",IF(R51&gt;=0.5*'MARK LOOKUP'!R51,"C+",IF(R51&gt;=0.4*'MARK LOOKUP'!R51,"C",IF(R51&gt;=0.35*'MARK LOOKUP'!R51,"D","NG")))))))))</f>
        <v/>
      </c>
      <c r="AN51" s="26" t="str">
        <f>IF(ISNUMBER(S51),IF(S51&gt;=0.9*'MARK LOOKUP'!S51,"A+",IF(S51&gt;=0.8*'MARK LOOKUP'!S51,"A",IF(S51&gt;=0.7*'MARK LOOKUP'!S51,"B+",IF(S51&gt;=0.6*'MARK LOOKUP'!S51,"B",IF(S51&gt;=0.5*'MARK LOOKUP'!S51,"C+",IF(S51&gt;=0.4*'MARK LOOKUP'!S51,"C",IF(S51&gt;=0.35*'MARK LOOKUP'!S51,"D","NG"))))))),"")</f>
        <v/>
      </c>
      <c r="AO51" s="26" t="str">
        <f>IF(ISBLANK('DATA ENTRY'!Y51),"",IF(T51="AB","AB",IF(T51&gt;=0.9*'MARK LOOKUP'!T51,"A+",IF(T51&gt;=0.8*'MARK LOOKUP'!T51,"A",IF(T51&gt;=0.7*'MARK LOOKUP'!T51,"B+",IF(T51&gt;=0.6*'MARK LOOKUP'!T51,"B",IF(T51&gt;=0.5*'MARK LOOKUP'!T51,"C+",IF(T51&gt;=0.4*'MARK LOOKUP'!T51,"C",IF(T51&gt;=0.35*'MARK LOOKUP'!T51,"D","NG")))))))))</f>
        <v/>
      </c>
      <c r="AP51" s="26" t="str">
        <f>IF(ISBLANK('DATA ENTRY'!Z51),"",IF(U51="AB","AB",IF(U51&gt;=0.9*'MARK LOOKUP'!U51,"A+",IF(U51&gt;=0.8*'MARK LOOKUP'!U51,"A",IF(U51&gt;=0.7*'MARK LOOKUP'!U51,"B+",IF(U51&gt;=0.6*'MARK LOOKUP'!U51,"B",IF(U51&gt;=0.5*'MARK LOOKUP'!U51,"C+",IF(U51&gt;=0.4*'MARK LOOKUP'!U51,"C",IF(U51&gt;=0.35*'MARK LOOKUP'!U51,"D","NG")))))))))</f>
        <v/>
      </c>
      <c r="AQ51" s="26" t="str">
        <f>IF(ISNUMBER(V51),IF(V51&gt;=0.9*'MARK LOOKUP'!V51,"A+",IF(V51&gt;=0.8*'MARK LOOKUP'!V51,"A",IF(V51&gt;=0.7*'MARK LOOKUP'!V51,"B+",IF(V51&gt;=0.6*'MARK LOOKUP'!S51,"B",IF(V51&gt;=0.5*'MARK LOOKUP'!V51,"C+",IF(V51&gt;=0.4*'MARK LOOKUP'!V51,"C",IF(V51&gt;=0.35*'MARK LOOKUP'!V51,"D","NG"))))))),"")</f>
        <v/>
      </c>
      <c r="AR51" s="26" t="str">
        <f t="shared" si="7"/>
        <v/>
      </c>
      <c r="AS51" s="26" t="str">
        <f t="shared" si="8"/>
        <v/>
      </c>
      <c r="AT51" s="26" t="str">
        <f t="shared" si="9"/>
        <v/>
      </c>
      <c r="AU51" s="26" t="str">
        <f t="shared" si="10"/>
        <v/>
      </c>
      <c r="AV51" s="26" t="str">
        <f t="shared" si="11"/>
        <v/>
      </c>
      <c r="AW51" s="26" t="str">
        <f t="shared" si="12"/>
        <v/>
      </c>
      <c r="AX51" s="26" t="str">
        <f t="shared" si="13"/>
        <v/>
      </c>
      <c r="AY51" s="26" t="str">
        <f t="shared" si="14"/>
        <v/>
      </c>
      <c r="AZ51" s="26" t="str">
        <f t="shared" si="15"/>
        <v/>
      </c>
      <c r="BA51" s="26" t="str">
        <f t="shared" si="16"/>
        <v/>
      </c>
      <c r="BB51" s="26" t="str">
        <f t="shared" si="17"/>
        <v/>
      </c>
      <c r="BC51" s="26" t="str">
        <f t="shared" si="18"/>
        <v/>
      </c>
      <c r="BD51" s="26" t="str">
        <f t="shared" si="19"/>
        <v/>
      </c>
      <c r="BE51" s="26" t="str">
        <f>IF(ISBLANK('DATA ENTRY'!S51),"",IF(AJ51="A+","4",IF(AJ51="A","3.6",IF(AJ51="B+","3.2",IF(AJ51="B","2.8",IF(AJ51="C+","2.4",IF(AJ51="C","2",IF(AJ51="D+","1.6",IF(AJ51="D","1.2",IF(AJ51="E","0.8",""))))))))))</f>
        <v/>
      </c>
      <c r="BF51" s="26" t="str">
        <f>IF(ISBLANK('DATA ENTRY'!T51),"",IF(AK51="A+","4",IF(AK51="A","3.6",IF(AK51="B+","3.2",IF(AK51="B","2.8",IF(AK51="C+","2.4",IF(AK51="C","2",IF(AK51="D+","1.6",IF(AK51="D","1.2",IF(AK51="E","0.8",""))))))))))</f>
        <v/>
      </c>
      <c r="BG51" s="26" t="str">
        <f>IF(ISBLANK('DATA ENTRY'!U51),"",IF(AL51="A+","4",IF(AL51="A","3.6",IF(AL51="B+","3.2",IF(AL51="B","2.8",IF(AL51="C+","2.4",IF(AL51="C","2",IF(AL51="D+","1.6",IF(AL51="D","1.2",IF(AL51="E","0.8",""))))))))))</f>
        <v/>
      </c>
      <c r="BH51" s="26" t="str">
        <f>IF(ISBLANK('DATA ENTRY'!V51),"",IF(AM51="A+","4",IF(AM51="A","3.6",IF(AM51="B+","3.2",IF(AM51="B","2.8",IF(AM51="C+","2.4",IF(AM51="C","2",IF(AM51="D+","1.6",IF(AM51="D","1.2",IF(AM51="E","0.8",""))))))))))</f>
        <v/>
      </c>
      <c r="BI51" s="26" t="str">
        <f>IF(ISBLANK('DATA ENTRY'!W51),"",IF(AN51="A+","4",IF(AN51="A","3.6",IF(AN51="B+","3.2",IF(AN51="B","2.8",IF(AN51="C+","2.4",IF(AN51="C","2",IF(AN51="D+","1.6",IF(AN51="D","1.2",IF(AN51="E","0.8",""))))))))))</f>
        <v/>
      </c>
      <c r="BJ51" s="26" t="str">
        <f>IF(ISBLANK('DATA ENTRY'!X51),"",IF(AO51="A+","4",IF(AO51="A","3.6",IF(AO51="B+","3.2",IF(AO51="B","2.8",IF(AO51="C+","2.4",IF(AO51="C","2",IF(AO51="D+","1.6",IF(AO51="D","1.2",IF(AO51="E","0.8",""))))))))))</f>
        <v/>
      </c>
      <c r="BK51" s="26" t="str">
        <f>IF(ISBLANK('DATA ENTRY'!Y51),"",IF(AP51="A+","4",IF(AP51="A","3.6",IF(AP51="B+","3.2",IF(AP51="B","2.8",IF(AP51="C+","2.4",IF(AP51="C","2",IF(AP51="D+","1.6",IF(AP51="D","1.2",IF(AP51="E","0.8",""))))))))))</f>
        <v/>
      </c>
      <c r="BL51" s="26" t="str">
        <f>IF(ISBLANK('DATA ENTRY'!Z51),"",IF(AQ51="A+","4",IF(AQ51="A","3.6",IF(AQ51="B+","3.2",IF(AQ51="B","2.8",IF(AQ51="C+","2.4",IF(AQ51="C","2",IF(AQ51="D+","1.6",IF(AQ51="D","1.2",IF(AQ51="E","0.8",""))))))))))</f>
        <v/>
      </c>
    </row>
    <row r="52" spans="1:64" x14ac:dyDescent="0.25">
      <c r="A52" s="26">
        <f>IF(ISBLANK('DATA ENTRY'!A52),"",'DATA ENTRY'!A52)</f>
        <v>14911557</v>
      </c>
      <c r="B52" s="26">
        <f>IF(ISBLANK('DATA ENTRY'!G52),"",'DATA ENTRY'!G52)</f>
        <v>38</v>
      </c>
      <c r="C52" s="26">
        <f>IF(ISBLANK('DATA ENTRY'!H52),"",'DATA ENTRY'!H52)</f>
        <v>21</v>
      </c>
      <c r="D52" s="26">
        <f t="shared" si="1"/>
        <v>59</v>
      </c>
      <c r="E52" s="26">
        <f>IF(ISBLANK('DATA ENTRY'!J52),"",'DATA ENTRY'!J52)</f>
        <v>31</v>
      </c>
      <c r="F52" s="26">
        <f>IF(ISBLANK('DATA ENTRY'!K52),"",'DATA ENTRY'!K52)</f>
        <v>21</v>
      </c>
      <c r="G52" s="26">
        <f t="shared" si="2"/>
        <v>52</v>
      </c>
      <c r="H52" s="26">
        <f>IF(ISBLANK('DATA ENTRY'!M52),"",'DATA ENTRY'!M52)</f>
        <v>43</v>
      </c>
      <c r="I52" s="26">
        <f>IF(ISBLANK('DATA ENTRY'!M52),"",'DATA ENTRY'!N52)</f>
        <v>22</v>
      </c>
      <c r="J52" s="26">
        <f t="shared" si="20"/>
        <v>65</v>
      </c>
      <c r="K52" s="26">
        <f>IF(ISBLANK('DATA ENTRY'!P52),"",'DATA ENTRY'!P52)</f>
        <v>53</v>
      </c>
      <c r="L52" s="26">
        <f>IF(ISBLANK('DATA ENTRY'!Q52),"",'DATA ENTRY'!Q52)</f>
        <v>23</v>
      </c>
      <c r="M52" s="26">
        <f t="shared" si="3"/>
        <v>76</v>
      </c>
      <c r="N52" s="26">
        <f>IF(ISBLANK('DATA ENTRY'!S52),"",'DATA ENTRY'!S52)</f>
        <v>28</v>
      </c>
      <c r="O52" s="26">
        <f>IF(ISBLANK('DATA ENTRY'!T52),"",'DATA ENTRY'!T52)</f>
        <v>21</v>
      </c>
      <c r="P52" s="26">
        <f t="shared" si="4"/>
        <v>49</v>
      </c>
      <c r="Q52" s="26">
        <f>IF(ISBLANK('DATA ENTRY'!V52),"",'DATA ENTRY'!V52)</f>
        <v>42</v>
      </c>
      <c r="R52" s="26">
        <f>IF(ISBLANK('DATA ENTRY'!W52),"",'DATA ENTRY'!W52)</f>
        <v>22</v>
      </c>
      <c r="S52" s="26">
        <f t="shared" si="5"/>
        <v>64</v>
      </c>
      <c r="T52" s="26" t="str">
        <f>IF(ISBLANK('DATA ENTRY'!Y52),"",'DATA ENTRY'!Y52)</f>
        <v/>
      </c>
      <c r="U52" s="26" t="str">
        <f>IF(ISBLANK('DATA ENTRY'!Z52),"",'DATA ENTRY'!Z52)</f>
        <v/>
      </c>
      <c r="V52" s="26" t="str">
        <f t="shared" si="6"/>
        <v/>
      </c>
      <c r="W52" s="26" t="str">
        <f>IF(ISBLANK('DATA ENTRY'!$F52),"",IF(LEDGER!B52="AB","AB",IF(LEDGER!B52&gt;=0.9*'MARK LOOKUP'!B52,"A+",IF(LEDGER!B52&gt;=0.8*'MARK LOOKUP'!B52,"A",IF(LEDGER!B52&gt;=0.7*'MARK LOOKUP'!B52,"B+",IF(LEDGER!B52&gt;=0.6*'MARK LOOKUP'!B52,"B",IF(LEDGER!B52&gt;=0.5*'MARK LOOKUP'!B52,"C+",IF(LEDGER!B52&gt;=0.4*'MARK LOOKUP'!B52,"C+",IF(LEDGER!B52&gt;=0.35*'MARK LOOKUP'!B52,"D","NG")))))))))</f>
        <v>C+</v>
      </c>
      <c r="X52" s="26" t="str">
        <f>IF(ISBLANK('DATA ENTRY'!$G52),"",IF(LEDGER!C52="AB","AB",IF(LEDGER!C52&gt;=0.9*'MARK LOOKUP'!C52,"A+",IF(LEDGER!C52&gt;=0.8*'MARK LOOKUP'!C52,"A",IF(LEDGER!C52&gt;=0.7*'MARK LOOKUP'!C52,"B+",IF(LEDGER!C52&gt;=0.6*'MARK LOOKUP'!C52,"B",IF(LEDGER!C52&gt;=0.5*'MARK LOOKUP'!C52,"C+",IF(LEDGER!C52&gt;=0.4*'MARK LOOKUP'!C52,"C+",IF(LEDGER!C52&gt;=0.35*'MARK LOOKUP'!C52,"D","N.G.")))))))))</f>
        <v>A</v>
      </c>
      <c r="Y52" s="26" t="str">
        <f>IF(ISNUMBER(D52),IF(D52&gt;=0.9*'MARK LOOKUP'!D52,"A+",IF(D52&gt;=0.8*'MARK LOOKUP'!D52,"A",IF(D52&gt;=0.7*'MARK LOOKUP'!D52,"B+",IF(D52&gt;=0.6*'MARK LOOKUP'!D52,"B",IF(D52&gt;=0.5*'MARK LOOKUP'!D52,"C+",IF(D52&gt;=0.4*'MARK LOOKUP'!D52,"C",IF(D52&gt;=0.35*'MARK LOOKUP'!D52,"D","N.G."))))))))</f>
        <v>C+</v>
      </c>
      <c r="Z52" s="26" t="str">
        <f>IF(ISBLANK('DATA ENTRY'!J52),"",IF(LEDGER!E52="AB","AB",IF(LEDGER!E52&gt;=0.9*'MARK LOOKUP'!E52,"A+",IF(LEDGER!E52&gt;=0.8*'MARK LOOKUP'!E52,"A",IF(LEDGER!E52&gt;=0.7*'MARK LOOKUP'!E52,"B+",IF(LEDGER!E52&gt;=0.6*'MARK LOOKUP'!E52,"B",IF(LEDGER!E52&gt;=0.5*'MARK LOOKUP'!E52,"C+",IF(LEDGER!E52&gt;=0.4*'MARK LOOKUP'!E52,"C",IF(LEDGER!E52&gt;=0.35*'MARK LOOKUP'!E52,"D","NG")))))))))</f>
        <v>C</v>
      </c>
      <c r="AA52" s="26" t="str">
        <f>IF(ISBLANK('DATA ENTRY'!K52),"",IF(LEDGER!F52="AB","AB",IF(LEDGER!F52&gt;=0.9*'MARK LOOKUP'!F52,"A+",IF(LEDGER!F52&gt;=0.8*'MARK LOOKUP'!F52,"A",IF(LEDGER!F52&gt;=0.7*'MARK LOOKUP'!F52,"B+",IF(LEDGER!F52&gt;=0.6*'MARK LOOKUP'!F52,"B",IF(LEDGER!F52&gt;=0.5*'MARK LOOKUP'!F52,"C+",IF(LEDGER!F52&gt;=0.4*'MARK LOOKUP'!F52,"C",IF(LEDGER!F52&gt;=0.35*'MARK LOOKUP'!F52,"D","NG")))))))))</f>
        <v>A</v>
      </c>
      <c r="AB52" s="26" t="str">
        <f>IF(ISNUMBER(G52),IF(D52&gt;=0.9*'MARK LOOKUP'!G52,"A+",IF(G52&gt;=0.8*'MARK LOOKUP'!G52,"A",IF(G52&gt;=0.7*'MARK LOOKUP'!G52,"B+",IF(G52&gt;=0.6*'MARK LOOKUP'!G52,"B",IF(G52&gt;=0.5*'MARK LOOKUP'!G52,"C+",IF(G52&gt;=0.4*'MARK LOOKUP'!G52,"C",IF(G52&gt;=0.35*'MARK LOOKUP'!G52,"D","NG"))))))))</f>
        <v>C+</v>
      </c>
      <c r="AC52" s="26" t="str">
        <f>IF(ISBLANK('DATA ENTRY'!M52),"",IF(LEDGER!H52="AB","AB",IF(LEDGER!H52&gt;=0.9*'MARK LOOKUP'!H52,"A+",IF(LEDGER!H52&gt;=0.8*'MARK LOOKUP'!H52,"A",IF(LEDGER!H52&gt;=0.7*'MARK LOOKUP'!H52,"B+",IF(LEDGER!H52&gt;=0.6*'MARK LOOKUP'!H52,"B",IF(LEDGER!H52&gt;=0.5*'MARK LOOKUP'!H52,"C+",IF(LEDGER!H52&gt;=0.4*'MARK LOOKUP'!H52,"C",IF(LEDGER!H52&gt;=0.35*'MARK LOOKUP'!H52,"D","NG")))))))))</f>
        <v>C+</v>
      </c>
      <c r="AD52" s="26" t="str">
        <f>IF(ISBLANK('DATA ENTRY'!N52),"",IF(LEDGER!I52="AB","AB",IF(LEDGER!I52&gt;=0.9*'MARK LOOKUP'!I52,"A+",IF(LEDGER!I52&gt;=0.8*'MARK LOOKUP'!I52,"A",IF(LEDGER!I52&gt;=0.7*'MARK LOOKUP'!I52,"B+",IF(LEDGER!I52&gt;=0.6*'MARK LOOKUP'!I52,"B",IF(LEDGER!I52&gt;=0.5*'MARK LOOKUP'!I52,"C+",IF(LEDGER!I52&gt;=0.4*'MARK LOOKUP'!I52,"C",IF(LEDGER!I52&gt;=0.35*'MARK LOOKUP'!I52,"D","NG")))))))))</f>
        <v>A</v>
      </c>
      <c r="AE52" s="26" t="str">
        <f>IF(ISNUMBER(J52),IF(J52&gt;=0.9*'MARK LOOKUP'!J52,"A+",IF(J52&gt;=0.8*'MARK LOOKUP'!J52,"A",IF(J52&gt;=0.7*'MARK LOOKUP'!J52,"B+",IF(J52&gt;=0.6*'MARK LOOKUP'!J52,"B",IF(J52&gt;=0.5*'MARK LOOKUP'!J52,"C+",IF(J52&gt;=0.4*'MARK LOOKUP'!J52,"C",IF(J52&gt;=0.35*'MARK LOOKUP'!J52,"D","NG"))))))),"")</f>
        <v>B</v>
      </c>
      <c r="AF52" s="26" t="str">
        <f>IF(ISBLANK('DATA ENTRY'!P52),"",IF(LEDGER!K52="Ab","AB",IF(LEDGER!K52&gt;=0.9*'MARK LOOKUP'!K52,"A+",IF(LEDGER!K52&gt;=0.8*'MARK LOOKUP'!K52,"A",IF(LEDGER!K52&gt;=0.7*'MARK LOOKUP'!K52,"B+",IF(LEDGER!K52&gt;=0.6*'MARK LOOKUP'!K52,"B",IF(LEDGER!K52&gt;=0.5*'MARK LOOKUP'!K52,"C+",IF(LEDGER!K52&gt;=0.4*'MARK LOOKUP'!K52,"C",IF(LEDGER!K52&gt;=0.35*'MARK LOOKUP'!K52,"D","NG")))))))))</f>
        <v>B+</v>
      </c>
      <c r="AG52" s="26" t="str">
        <f>IF(ISBLANK('DATA ENTRY'!Q52),"",IF(LEDGER!L52="Ab","AB",IF(LEDGER!L52&gt;=0.9*'MARK LOOKUP'!L52,"A+",IF(LEDGER!L52&gt;=0.8*'MARK LOOKUP'!L52,"A",IF(LEDGER!L52&gt;=0.7*'MARK LOOKUP'!L52,"B+",IF(LEDGER!L52&gt;=0.6*'MARK LOOKUP'!L52,"B",IF(LEDGER!L52&gt;=0.5*'MARK LOOKUP'!L52,"C+",IF(LEDGER!L52&gt;=0.4*'MARK LOOKUP'!L52,"C",IF(LEDGER!L52&gt;=0.35*'MARK LOOKUP'!L52,"D","NG")))))))))</f>
        <v>A+</v>
      </c>
      <c r="AH52" s="26" t="str">
        <f>IF(ISNUMBER(M52),IF(M52&gt;=0.9*'MARK LOOKUP'!M52,"A+",IF(M52&gt;=0.8*'MARK LOOKUP'!M52,"A",IF(M52&gt;=0.7*'MARK LOOKUP'!M52,"B+",IF(M52&gt;=0.6*'MARK LOOKUP'!M52,"B",IF(M52&gt;=0.5*'MARK LOOKUP'!M52,"C+",IF(M52&gt;=0.4*'MARK LOOKUP'!M52,"C",IF(M52&gt;=0.35*'MARK LOOKUP'!M52,"D","NG"))))))),"")</f>
        <v>B+</v>
      </c>
      <c r="AI52" s="26" t="str">
        <f>IF(ISBLANK('DATA ENTRY'!S52),"",IF(N52="Ab","AB",IF(N52&gt;=0.9*'MARK LOOKUP'!N52,"A+",IF(N52&gt;=0.8*'MARK LOOKUP'!N52,"A",IF(N52&gt;=0.7*'MARK LOOKUP'!N52,"B+",IF(N52&gt;=0.6*'MARK LOOKUP'!N52,"B",IF(N52&gt;=0.5*'MARK LOOKUP'!N52,"C+",IF(N52&gt;=0.4*'MARK LOOKUP'!N52,"C",IF(N52&gt;=0.35*'MARK LOOKUP'!N52,"D","NG")))))))))</f>
        <v>D</v>
      </c>
      <c r="AJ52" s="26" t="str">
        <f>IF(ISBLANK('DATA ENTRY'!T52),"",IF(O52="Ab","AB",IF(O52&gt;=0.9*'MARK LOOKUP'!O52,"A+",IF(O52&gt;=0.8*'MARK LOOKUP'!O52,"A",IF(O52&gt;=0.7*'MARK LOOKUP'!O52,"B+",IF(O52&gt;=0.6*'MARK LOOKUP'!O52,"B",IF(O52&gt;=0.5*'MARK LOOKUP'!O52,"C+",IF(O52&gt;=0.4*'MARK LOOKUP'!O52,"C",IF(O52&gt;=0.35*'MARK LOOKUP'!O52,"D","NG")))))))))</f>
        <v>A</v>
      </c>
      <c r="AK52" s="26" t="str">
        <f>IF(ISNUMBER(P52),IF(P52&gt;=0.9*'MARK LOOKUP'!P52,"A+",IF(P52&gt;=0.8*'MARK LOOKUP'!P52,"A",IF(P52&gt;=0.7*'MARK LOOKUP'!P52,"B+",IF(P52&gt;=0.6*'MARK LOOKUP'!P52,"B",IF(P52&gt;=0.5*'MARK LOOKUP'!P52,"C+",IF(P52&gt;=0.4*'MARK LOOKUP'!P52,"C",IF(P52&gt;=0.35*'MARK LOOKUP'!P52,"D","NG"))))))),"")</f>
        <v>C</v>
      </c>
      <c r="AL52" s="26" t="str">
        <f>IF(ISBLANK('DATA ENTRY'!V52),"",IF(Q52="Ab","AB",IF(Q52&gt;=0.9*'MARK LOOKUP'!Q52,"A+",IF(Q52&gt;=0.8*'MARK LOOKUP'!Q52,"A",IF(Q52&gt;=0.7*'MARK LOOKUP'!Q52,"B+",IF(Q52&gt;=0.6*'MARK LOOKUP'!Q52,"B",IF(Q52&gt;=0.5*'MARK LOOKUP'!Q52,"C+",IF(Q52&gt;=0.4*'MARK LOOKUP'!Q52,"C",IF(Q52&gt;=0.35*'MARK LOOKUP'!Q52,"D","NG")))))))))</f>
        <v>C+</v>
      </c>
      <c r="AM52" s="26" t="str">
        <f>IF(ISBLANK('DATA ENTRY'!W52),"",IF(R52="Ab","AB",IF(R52&gt;=0.9*'MARK LOOKUP'!R52,"A+",IF(R52&gt;=0.8*'MARK LOOKUP'!R52,"A",IF(R52&gt;=0.7*'MARK LOOKUP'!R52,"B+",IF(R52&gt;=0.6*'MARK LOOKUP'!R52,"B",IF(R52&gt;=0.5*'MARK LOOKUP'!R52,"C+",IF(R52&gt;=0.4*'MARK LOOKUP'!R52,"C",IF(R52&gt;=0.35*'MARK LOOKUP'!R52,"D","NG")))))))))</f>
        <v>A</v>
      </c>
      <c r="AN52" s="26" t="str">
        <f>IF(ISNUMBER(S52),IF(S52&gt;=0.9*'MARK LOOKUP'!S52,"A+",IF(S52&gt;=0.8*'MARK LOOKUP'!S52,"A",IF(S52&gt;=0.7*'MARK LOOKUP'!S52,"B+",IF(S52&gt;=0.6*'MARK LOOKUP'!S52,"B",IF(S52&gt;=0.5*'MARK LOOKUP'!S52,"C+",IF(S52&gt;=0.4*'MARK LOOKUP'!S52,"C",IF(S52&gt;=0.35*'MARK LOOKUP'!S52,"D","NG"))))))),"")</f>
        <v>B</v>
      </c>
      <c r="AO52" s="26" t="str">
        <f>IF(ISBLANK('DATA ENTRY'!Y52),"",IF(T52="AB","AB",IF(T52&gt;=0.9*'MARK LOOKUP'!T52,"A+",IF(T52&gt;=0.8*'MARK LOOKUP'!T52,"A",IF(T52&gt;=0.7*'MARK LOOKUP'!T52,"B+",IF(T52&gt;=0.6*'MARK LOOKUP'!T52,"B",IF(T52&gt;=0.5*'MARK LOOKUP'!T52,"C+",IF(T52&gt;=0.4*'MARK LOOKUP'!T52,"C",IF(T52&gt;=0.35*'MARK LOOKUP'!T52,"D","NG")))))))))</f>
        <v/>
      </c>
      <c r="AP52" s="26" t="str">
        <f>IF(ISBLANK('DATA ENTRY'!Z52),"",IF(U52="AB","AB",IF(U52&gt;=0.9*'MARK LOOKUP'!U52,"A+",IF(U52&gt;=0.8*'MARK LOOKUP'!U52,"A",IF(U52&gt;=0.7*'MARK LOOKUP'!U52,"B+",IF(U52&gt;=0.6*'MARK LOOKUP'!U52,"B",IF(U52&gt;=0.5*'MARK LOOKUP'!U52,"C+",IF(U52&gt;=0.4*'MARK LOOKUP'!U52,"C",IF(U52&gt;=0.35*'MARK LOOKUP'!U52,"D","NG")))))))))</f>
        <v/>
      </c>
      <c r="AQ52" s="26" t="str">
        <f>IF(ISNUMBER(V52),IF(V52&gt;=0.9*'MARK LOOKUP'!V52,"A+",IF(V52&gt;=0.8*'MARK LOOKUP'!V52,"A",IF(V52&gt;=0.7*'MARK LOOKUP'!V52,"B+",IF(V52&gt;=0.6*'MARK LOOKUP'!S52,"B",IF(V52&gt;=0.5*'MARK LOOKUP'!V52,"C+",IF(V52&gt;=0.4*'MARK LOOKUP'!V52,"C",IF(V52&gt;=0.35*'MARK LOOKUP'!V52,"D","NG"))))))),"")</f>
        <v/>
      </c>
      <c r="AR52" s="26" t="str">
        <f t="shared" si="7"/>
        <v>2.4</v>
      </c>
      <c r="AS52" s="26" t="str">
        <f t="shared" si="8"/>
        <v>3.6</v>
      </c>
      <c r="AT52" s="26" t="str">
        <f t="shared" si="9"/>
        <v>2.4</v>
      </c>
      <c r="AU52" s="26" t="str">
        <f t="shared" si="10"/>
        <v>2</v>
      </c>
      <c r="AV52" s="26" t="str">
        <f t="shared" si="11"/>
        <v>3.6</v>
      </c>
      <c r="AW52" s="26" t="str">
        <f t="shared" si="12"/>
        <v>2.4</v>
      </c>
      <c r="AX52" s="26" t="str">
        <f t="shared" si="13"/>
        <v>2.4</v>
      </c>
      <c r="AY52" s="26" t="str">
        <f t="shared" si="14"/>
        <v>3.6</v>
      </c>
      <c r="AZ52" s="26" t="str">
        <f t="shared" si="15"/>
        <v>2.8</v>
      </c>
      <c r="BA52" s="26" t="str">
        <f t="shared" si="16"/>
        <v>3.2</v>
      </c>
      <c r="BB52" s="26" t="str">
        <f t="shared" si="17"/>
        <v>4</v>
      </c>
      <c r="BC52" s="26" t="str">
        <f t="shared" si="18"/>
        <v>3.2</v>
      </c>
      <c r="BD52" s="26" t="str">
        <f t="shared" si="19"/>
        <v>1.2</v>
      </c>
      <c r="BE52" s="26" t="str">
        <f>IF(ISBLANK('DATA ENTRY'!S52),"",IF(AJ52="A+","4",IF(AJ52="A","3.6",IF(AJ52="B+","3.2",IF(AJ52="B","2.8",IF(AJ52="C+","2.4",IF(AJ52="C","2",IF(AJ52="D+","1.6",IF(AJ52="D","1.2",IF(AJ52="E","0.8",""))))))))))</f>
        <v>3.6</v>
      </c>
      <c r="BF52" s="26" t="str">
        <f>IF(ISBLANK('DATA ENTRY'!T52),"",IF(AK52="A+","4",IF(AK52="A","3.6",IF(AK52="B+","3.2",IF(AK52="B","2.8",IF(AK52="C+","2.4",IF(AK52="C","2",IF(AK52="D+","1.6",IF(AK52="D","1.2",IF(AK52="E","0.8",""))))))))))</f>
        <v>2</v>
      </c>
      <c r="BG52" s="26" t="str">
        <f>IF(ISBLANK('DATA ENTRY'!U52),"",IF(AL52="A+","4",IF(AL52="A","3.6",IF(AL52="B+","3.2",IF(AL52="B","2.8",IF(AL52="C+","2.4",IF(AL52="C","2",IF(AL52="D+","1.6",IF(AL52="D","1.2",IF(AL52="E","0.8",""))))))))))</f>
        <v>2.4</v>
      </c>
      <c r="BH52" s="26" t="str">
        <f>IF(ISBLANK('DATA ENTRY'!V52),"",IF(AM52="A+","4",IF(AM52="A","3.6",IF(AM52="B+","3.2",IF(AM52="B","2.8",IF(AM52="C+","2.4",IF(AM52="C","2",IF(AM52="D+","1.6",IF(AM52="D","1.2",IF(AM52="E","0.8",""))))))))))</f>
        <v>3.6</v>
      </c>
      <c r="BI52" s="26" t="str">
        <f>IF(ISBLANK('DATA ENTRY'!W52),"",IF(AN52="A+","4",IF(AN52="A","3.6",IF(AN52="B+","3.2",IF(AN52="B","2.8",IF(AN52="C+","2.4",IF(AN52="C","2",IF(AN52="D+","1.6",IF(AN52="D","1.2",IF(AN52="E","0.8",""))))))))))</f>
        <v>2.8</v>
      </c>
      <c r="BJ52" s="26" t="str">
        <f>IF(ISBLANK('DATA ENTRY'!X52),"",IF(AO52="A+","4",IF(AO52="A","3.6",IF(AO52="B+","3.2",IF(AO52="B","2.8",IF(AO52="C+","2.4",IF(AO52="C","2",IF(AO52="D+","1.6",IF(AO52="D","1.2",IF(AO52="E","0.8",""))))))))))</f>
        <v/>
      </c>
      <c r="BK52" s="26" t="str">
        <f>IF(ISBLANK('DATA ENTRY'!Y52),"",IF(AP52="A+","4",IF(AP52="A","3.6",IF(AP52="B+","3.2",IF(AP52="B","2.8",IF(AP52="C+","2.4",IF(AP52="C","2",IF(AP52="D+","1.6",IF(AP52="D","1.2",IF(AP52="E","0.8",""))))))))))</f>
        <v/>
      </c>
      <c r="BL52" s="26" t="str">
        <f>IF(ISBLANK('DATA ENTRY'!Z52),"",IF(AQ52="A+","4",IF(AQ52="A","3.6",IF(AQ52="B+","3.2",IF(AQ52="B","2.8",IF(AQ52="C+","2.4",IF(AQ52="C","2",IF(AQ52="D+","1.6",IF(AQ52="D","1.2",IF(AQ52="E","0.8",""))))))))))</f>
        <v/>
      </c>
    </row>
    <row r="53" spans="1:64" x14ac:dyDescent="0.25">
      <c r="A53" s="26">
        <f>IF(ISBLANK('DATA ENTRY'!A53),"",'DATA ENTRY'!A53)</f>
        <v>14911558</v>
      </c>
      <c r="B53" s="26">
        <f>IF(ISBLANK('DATA ENTRY'!G53),"",'DATA ENTRY'!G53)</f>
        <v>43</v>
      </c>
      <c r="C53" s="26">
        <f>IF(ISBLANK('DATA ENTRY'!H53),"",'DATA ENTRY'!H53)</f>
        <v>21</v>
      </c>
      <c r="D53" s="26">
        <f t="shared" si="1"/>
        <v>64</v>
      </c>
      <c r="E53" s="26">
        <f>IF(ISBLANK('DATA ENTRY'!J53),"",'DATA ENTRY'!J53)</f>
        <v>30</v>
      </c>
      <c r="F53" s="26">
        <f>IF(ISBLANK('DATA ENTRY'!K53),"",'DATA ENTRY'!K53)</f>
        <v>21</v>
      </c>
      <c r="G53" s="26">
        <f t="shared" si="2"/>
        <v>51</v>
      </c>
      <c r="H53" s="26">
        <f>IF(ISBLANK('DATA ENTRY'!M53),"",'DATA ENTRY'!M53)</f>
        <v>43</v>
      </c>
      <c r="I53" s="26">
        <f>IF(ISBLANK('DATA ENTRY'!M53),"",'DATA ENTRY'!N53)</f>
        <v>22</v>
      </c>
      <c r="J53" s="26">
        <f t="shared" si="20"/>
        <v>65</v>
      </c>
      <c r="K53" s="26">
        <f>IF(ISBLANK('DATA ENTRY'!P53),"",'DATA ENTRY'!P53)</f>
        <v>58</v>
      </c>
      <c r="L53" s="26">
        <f>IF(ISBLANK('DATA ENTRY'!Q53),"",'DATA ENTRY'!Q53)</f>
        <v>23</v>
      </c>
      <c r="M53" s="26">
        <f t="shared" si="3"/>
        <v>81</v>
      </c>
      <c r="N53" s="26">
        <f>IF(ISBLANK('DATA ENTRY'!S53),"",'DATA ENTRY'!S53)</f>
        <v>58</v>
      </c>
      <c r="O53" s="26">
        <f>IF(ISBLANK('DATA ENTRY'!T53),"",'DATA ENTRY'!T53)</f>
        <v>23</v>
      </c>
      <c r="P53" s="26">
        <f t="shared" si="4"/>
        <v>81</v>
      </c>
      <c r="Q53" s="26">
        <f>IF(ISBLANK('DATA ENTRY'!V53),"",'DATA ENTRY'!V53)</f>
        <v>0</v>
      </c>
      <c r="R53" s="26">
        <f>IF(ISBLANK('DATA ENTRY'!W53),"",'DATA ENTRY'!W53)</f>
        <v>0</v>
      </c>
      <c r="S53" s="26">
        <f t="shared" si="5"/>
        <v>0</v>
      </c>
      <c r="T53" s="26">
        <f>IF(ISBLANK('DATA ENTRY'!Y53),"",'DATA ENTRY'!Y53)</f>
        <v>47</v>
      </c>
      <c r="U53" s="26">
        <f>IF(ISBLANK('DATA ENTRY'!Z53),"",'DATA ENTRY'!Z53)</f>
        <v>23</v>
      </c>
      <c r="V53" s="26">
        <f t="shared" si="6"/>
        <v>70</v>
      </c>
      <c r="W53" s="26" t="str">
        <f>IF(ISBLANK('DATA ENTRY'!$F53),"",IF(LEDGER!B53="AB","AB",IF(LEDGER!B53&gt;=0.9*'MARK LOOKUP'!B53,"A+",IF(LEDGER!B53&gt;=0.8*'MARK LOOKUP'!B53,"A",IF(LEDGER!B53&gt;=0.7*'MARK LOOKUP'!B53,"B+",IF(LEDGER!B53&gt;=0.6*'MARK LOOKUP'!B53,"B",IF(LEDGER!B53&gt;=0.5*'MARK LOOKUP'!B53,"C+",IF(LEDGER!B53&gt;=0.4*'MARK LOOKUP'!B53,"C+",IF(LEDGER!B53&gt;=0.35*'MARK LOOKUP'!B53,"D","NG")))))))))</f>
        <v>C+</v>
      </c>
      <c r="X53" s="26" t="str">
        <f>IF(ISBLANK('DATA ENTRY'!$G53),"",IF(LEDGER!C53="AB","AB",IF(LEDGER!C53&gt;=0.9*'MARK LOOKUP'!C53,"A+",IF(LEDGER!C53&gt;=0.8*'MARK LOOKUP'!C53,"A",IF(LEDGER!C53&gt;=0.7*'MARK LOOKUP'!C53,"B+",IF(LEDGER!C53&gt;=0.6*'MARK LOOKUP'!C53,"B",IF(LEDGER!C53&gt;=0.5*'MARK LOOKUP'!C53,"C+",IF(LEDGER!C53&gt;=0.4*'MARK LOOKUP'!C53,"C+",IF(LEDGER!C53&gt;=0.35*'MARK LOOKUP'!C53,"D","N.G.")))))))))</f>
        <v>A</v>
      </c>
      <c r="Y53" s="26" t="str">
        <f>IF(ISNUMBER(D53),IF(D53&gt;=0.9*'MARK LOOKUP'!D53,"A+",IF(D53&gt;=0.8*'MARK LOOKUP'!D53,"A",IF(D53&gt;=0.7*'MARK LOOKUP'!D53,"B+",IF(D53&gt;=0.6*'MARK LOOKUP'!D53,"B",IF(D53&gt;=0.5*'MARK LOOKUP'!D53,"C+",IF(D53&gt;=0.4*'MARK LOOKUP'!D53,"C",IF(D53&gt;=0.35*'MARK LOOKUP'!D53,"D","N.G."))))))))</f>
        <v>B</v>
      </c>
      <c r="Z53" s="26" t="str">
        <f>IF(ISBLANK('DATA ENTRY'!J53),"",IF(LEDGER!E53="AB","AB",IF(LEDGER!E53&gt;=0.9*'MARK LOOKUP'!E53,"A+",IF(LEDGER!E53&gt;=0.8*'MARK LOOKUP'!E53,"A",IF(LEDGER!E53&gt;=0.7*'MARK LOOKUP'!E53,"B+",IF(LEDGER!E53&gt;=0.6*'MARK LOOKUP'!E53,"B",IF(LEDGER!E53&gt;=0.5*'MARK LOOKUP'!E53,"C+",IF(LEDGER!E53&gt;=0.4*'MARK LOOKUP'!E53,"C",IF(LEDGER!E53&gt;=0.35*'MARK LOOKUP'!E53,"D","NG")))))))))</f>
        <v>C</v>
      </c>
      <c r="AA53" s="26" t="str">
        <f>IF(ISBLANK('DATA ENTRY'!K53),"",IF(LEDGER!F53="AB","AB",IF(LEDGER!F53&gt;=0.9*'MARK LOOKUP'!F53,"A+",IF(LEDGER!F53&gt;=0.8*'MARK LOOKUP'!F53,"A",IF(LEDGER!F53&gt;=0.7*'MARK LOOKUP'!F53,"B+",IF(LEDGER!F53&gt;=0.6*'MARK LOOKUP'!F53,"B",IF(LEDGER!F53&gt;=0.5*'MARK LOOKUP'!F53,"C+",IF(LEDGER!F53&gt;=0.4*'MARK LOOKUP'!F53,"C",IF(LEDGER!F53&gt;=0.35*'MARK LOOKUP'!F53,"D","NG")))))))))</f>
        <v>A</v>
      </c>
      <c r="AB53" s="26" t="str">
        <f>IF(ISNUMBER(G53),IF(D53&gt;=0.9*'MARK LOOKUP'!G53,"A+",IF(G53&gt;=0.8*'MARK LOOKUP'!G53,"A",IF(G53&gt;=0.7*'MARK LOOKUP'!G53,"B+",IF(G53&gt;=0.6*'MARK LOOKUP'!G53,"B",IF(G53&gt;=0.5*'MARK LOOKUP'!G53,"C+",IF(G53&gt;=0.4*'MARK LOOKUP'!G53,"C",IF(G53&gt;=0.35*'MARK LOOKUP'!G53,"D","NG"))))))))</f>
        <v>C+</v>
      </c>
      <c r="AC53" s="26" t="str">
        <f>IF(ISBLANK('DATA ENTRY'!M53),"",IF(LEDGER!H53="AB","AB",IF(LEDGER!H53&gt;=0.9*'MARK LOOKUP'!H53,"A+",IF(LEDGER!H53&gt;=0.8*'MARK LOOKUP'!H53,"A",IF(LEDGER!H53&gt;=0.7*'MARK LOOKUP'!H53,"B+",IF(LEDGER!H53&gt;=0.6*'MARK LOOKUP'!H53,"B",IF(LEDGER!H53&gt;=0.5*'MARK LOOKUP'!H53,"C+",IF(LEDGER!H53&gt;=0.4*'MARK LOOKUP'!H53,"C",IF(LEDGER!H53&gt;=0.35*'MARK LOOKUP'!H53,"D","NG")))))))))</f>
        <v>C+</v>
      </c>
      <c r="AD53" s="26" t="str">
        <f>IF(ISBLANK('DATA ENTRY'!N53),"",IF(LEDGER!I53="AB","AB",IF(LEDGER!I53&gt;=0.9*'MARK LOOKUP'!I53,"A+",IF(LEDGER!I53&gt;=0.8*'MARK LOOKUP'!I53,"A",IF(LEDGER!I53&gt;=0.7*'MARK LOOKUP'!I53,"B+",IF(LEDGER!I53&gt;=0.6*'MARK LOOKUP'!I53,"B",IF(LEDGER!I53&gt;=0.5*'MARK LOOKUP'!I53,"C+",IF(LEDGER!I53&gt;=0.4*'MARK LOOKUP'!I53,"C",IF(LEDGER!I53&gt;=0.35*'MARK LOOKUP'!I53,"D","NG")))))))))</f>
        <v>A</v>
      </c>
      <c r="AE53" s="26" t="str">
        <f>IF(ISNUMBER(J53),IF(J53&gt;=0.9*'MARK LOOKUP'!J53,"A+",IF(J53&gt;=0.8*'MARK LOOKUP'!J53,"A",IF(J53&gt;=0.7*'MARK LOOKUP'!J53,"B+",IF(J53&gt;=0.6*'MARK LOOKUP'!J53,"B",IF(J53&gt;=0.5*'MARK LOOKUP'!J53,"C+",IF(J53&gt;=0.4*'MARK LOOKUP'!J53,"C",IF(J53&gt;=0.35*'MARK LOOKUP'!J53,"D","NG"))))))),"")</f>
        <v>B</v>
      </c>
      <c r="AF53" s="26" t="str">
        <f>IF(ISBLANK('DATA ENTRY'!P53),"",IF(LEDGER!K53="Ab","AB",IF(LEDGER!K53&gt;=0.9*'MARK LOOKUP'!K53,"A+",IF(LEDGER!K53&gt;=0.8*'MARK LOOKUP'!K53,"A",IF(LEDGER!K53&gt;=0.7*'MARK LOOKUP'!K53,"B+",IF(LEDGER!K53&gt;=0.6*'MARK LOOKUP'!K53,"B",IF(LEDGER!K53&gt;=0.5*'MARK LOOKUP'!K53,"C+",IF(LEDGER!K53&gt;=0.4*'MARK LOOKUP'!K53,"C",IF(LEDGER!K53&gt;=0.35*'MARK LOOKUP'!K53,"D","NG")))))))))</f>
        <v>B+</v>
      </c>
      <c r="AG53" s="26" t="str">
        <f>IF(ISBLANK('DATA ENTRY'!Q53),"",IF(LEDGER!L53="Ab","AB",IF(LEDGER!L53&gt;=0.9*'MARK LOOKUP'!L53,"A+",IF(LEDGER!L53&gt;=0.8*'MARK LOOKUP'!L53,"A",IF(LEDGER!L53&gt;=0.7*'MARK LOOKUP'!L53,"B+",IF(LEDGER!L53&gt;=0.6*'MARK LOOKUP'!L53,"B",IF(LEDGER!L53&gt;=0.5*'MARK LOOKUP'!L53,"C+",IF(LEDGER!L53&gt;=0.4*'MARK LOOKUP'!L53,"C",IF(LEDGER!L53&gt;=0.35*'MARK LOOKUP'!L53,"D","NG")))))))))</f>
        <v>A+</v>
      </c>
      <c r="AH53" s="26" t="str">
        <f>IF(ISNUMBER(M53),IF(M53&gt;=0.9*'MARK LOOKUP'!M53,"A+",IF(M53&gt;=0.8*'MARK LOOKUP'!M53,"A",IF(M53&gt;=0.7*'MARK LOOKUP'!M53,"B+",IF(M53&gt;=0.6*'MARK LOOKUP'!M53,"B",IF(M53&gt;=0.5*'MARK LOOKUP'!M53,"C+",IF(M53&gt;=0.4*'MARK LOOKUP'!M53,"C",IF(M53&gt;=0.35*'MARK LOOKUP'!M53,"D","NG"))))))),"")</f>
        <v>A</v>
      </c>
      <c r="AI53" s="26" t="str">
        <f>IF(ISBLANK('DATA ENTRY'!S53),"",IF(N53="Ab","AB",IF(N53&gt;=0.9*'MARK LOOKUP'!N53,"A+",IF(N53&gt;=0.8*'MARK LOOKUP'!N53,"A",IF(N53&gt;=0.7*'MARK LOOKUP'!N53,"B+",IF(N53&gt;=0.6*'MARK LOOKUP'!N53,"B",IF(N53&gt;=0.5*'MARK LOOKUP'!N53,"C+",IF(N53&gt;=0.4*'MARK LOOKUP'!N53,"C",IF(N53&gt;=0.35*'MARK LOOKUP'!N53,"D","NG")))))))))</f>
        <v>B+</v>
      </c>
      <c r="AJ53" s="26" t="str">
        <f>IF(ISBLANK('DATA ENTRY'!T53),"",IF(O53="Ab","AB",IF(O53&gt;=0.9*'MARK LOOKUP'!O53,"A+",IF(O53&gt;=0.8*'MARK LOOKUP'!O53,"A",IF(O53&gt;=0.7*'MARK LOOKUP'!O53,"B+",IF(O53&gt;=0.6*'MARK LOOKUP'!O53,"B",IF(O53&gt;=0.5*'MARK LOOKUP'!O53,"C+",IF(O53&gt;=0.4*'MARK LOOKUP'!O53,"C",IF(O53&gt;=0.35*'MARK LOOKUP'!O53,"D","NG")))))))))</f>
        <v>A+</v>
      </c>
      <c r="AK53" s="26" t="str">
        <f>IF(ISNUMBER(P53),IF(P53&gt;=0.9*'MARK LOOKUP'!P53,"A+",IF(P53&gt;=0.8*'MARK LOOKUP'!P53,"A",IF(P53&gt;=0.7*'MARK LOOKUP'!P53,"B+",IF(P53&gt;=0.6*'MARK LOOKUP'!P53,"B",IF(P53&gt;=0.5*'MARK LOOKUP'!P53,"C+",IF(P53&gt;=0.4*'MARK LOOKUP'!P53,"C",IF(P53&gt;=0.35*'MARK LOOKUP'!P53,"D","NG"))))))),"")</f>
        <v>A</v>
      </c>
      <c r="AL53" s="26" t="e">
        <f>IF(ISBLANK('DATA ENTRY'!V53),"",IF(Q53="Ab","AB",IF(Q53&gt;=0.9*'MARK LOOKUP'!Q53,"A+",IF(Q53&gt;=0.8*'MARK LOOKUP'!Q53,"A",IF(Q53&gt;=0.7*'MARK LOOKUP'!Q53,"B+",IF(Q53&gt;=0.6*'MARK LOOKUP'!Q53,"B",IF(Q53&gt;=0.5*'MARK LOOKUP'!Q53,"C+",IF(Q53&gt;=0.4*'MARK LOOKUP'!Q53,"C",IF(Q53&gt;=0.35*'MARK LOOKUP'!Q53,"D","NG")))))))))</f>
        <v>#N/A</v>
      </c>
      <c r="AM53" s="26" t="e">
        <f>IF(ISBLANK('DATA ENTRY'!W53),"",IF(R53="Ab","AB",IF(R53&gt;=0.9*'MARK LOOKUP'!R53,"A+",IF(R53&gt;=0.8*'MARK LOOKUP'!R53,"A",IF(R53&gt;=0.7*'MARK LOOKUP'!R53,"B+",IF(R53&gt;=0.6*'MARK LOOKUP'!R53,"B",IF(R53&gt;=0.5*'MARK LOOKUP'!R53,"C+",IF(R53&gt;=0.4*'MARK LOOKUP'!R53,"C",IF(R53&gt;=0.35*'MARK LOOKUP'!R53,"D","NG")))))))))</f>
        <v>#N/A</v>
      </c>
      <c r="AN53" s="26" t="e">
        <f>IF(ISNUMBER(S53),IF(S53&gt;=0.9*'MARK LOOKUP'!S53,"A+",IF(S53&gt;=0.8*'MARK LOOKUP'!S53,"A",IF(S53&gt;=0.7*'MARK LOOKUP'!S53,"B+",IF(S53&gt;=0.6*'MARK LOOKUP'!S53,"B",IF(S53&gt;=0.5*'MARK LOOKUP'!S53,"C+",IF(S53&gt;=0.4*'MARK LOOKUP'!S53,"C",IF(S53&gt;=0.35*'MARK LOOKUP'!S53,"D","NG"))))))),"")</f>
        <v>#N/A</v>
      </c>
      <c r="AO53" s="26" t="str">
        <f>IF(ISBLANK('DATA ENTRY'!Y53),"",IF(T53="AB","AB",IF(T53&gt;=0.9*'MARK LOOKUP'!T53,"A+",IF(T53&gt;=0.8*'MARK LOOKUP'!T53,"A",IF(T53&gt;=0.7*'MARK LOOKUP'!T53,"B+",IF(T53&gt;=0.6*'MARK LOOKUP'!T53,"B",IF(T53&gt;=0.5*'MARK LOOKUP'!T53,"C+",IF(T53&gt;=0.4*'MARK LOOKUP'!T53,"C",IF(T53&gt;=0.35*'MARK LOOKUP'!T53,"D","NG")))))))))</f>
        <v>B</v>
      </c>
      <c r="AP53" s="26" t="str">
        <f>IF(ISBLANK('DATA ENTRY'!Z53),"",IF(U53="AB","AB",IF(U53&gt;=0.9*'MARK LOOKUP'!U53,"A+",IF(U53&gt;=0.8*'MARK LOOKUP'!U53,"A",IF(U53&gt;=0.7*'MARK LOOKUP'!U53,"B+",IF(U53&gt;=0.6*'MARK LOOKUP'!U53,"B",IF(U53&gt;=0.5*'MARK LOOKUP'!U53,"C+",IF(U53&gt;=0.4*'MARK LOOKUP'!U53,"C",IF(U53&gt;=0.35*'MARK LOOKUP'!U53,"D","NG")))))))))</f>
        <v>A+</v>
      </c>
      <c r="AQ53" s="26" t="str">
        <f>IF(ISNUMBER(V53),IF(V53&gt;=0.9*'MARK LOOKUP'!V53,"A+",IF(V53&gt;=0.8*'MARK LOOKUP'!V53,"A",IF(V53&gt;=0.7*'MARK LOOKUP'!V53,"B+",IF(V53&gt;=0.6*'MARK LOOKUP'!S53,"B",IF(V53&gt;=0.5*'MARK LOOKUP'!V53,"C+",IF(V53&gt;=0.4*'MARK LOOKUP'!V53,"C",IF(V53&gt;=0.35*'MARK LOOKUP'!V53,"D","NG"))))))),"")</f>
        <v>B+</v>
      </c>
      <c r="AR53" s="26" t="str">
        <f t="shared" si="7"/>
        <v>2.4</v>
      </c>
      <c r="AS53" s="26" t="str">
        <f t="shared" si="8"/>
        <v>3.6</v>
      </c>
      <c r="AT53" s="26" t="str">
        <f t="shared" si="9"/>
        <v>2.8</v>
      </c>
      <c r="AU53" s="26" t="str">
        <f t="shared" si="10"/>
        <v>2</v>
      </c>
      <c r="AV53" s="26" t="str">
        <f t="shared" si="11"/>
        <v>3.6</v>
      </c>
      <c r="AW53" s="26" t="str">
        <f t="shared" si="12"/>
        <v>2.4</v>
      </c>
      <c r="AX53" s="26" t="str">
        <f t="shared" si="13"/>
        <v>2.4</v>
      </c>
      <c r="AY53" s="26" t="str">
        <f t="shared" si="14"/>
        <v>3.6</v>
      </c>
      <c r="AZ53" s="26" t="str">
        <f t="shared" si="15"/>
        <v>2.8</v>
      </c>
      <c r="BA53" s="26" t="str">
        <f t="shared" si="16"/>
        <v>3.2</v>
      </c>
      <c r="BB53" s="26" t="str">
        <f t="shared" si="17"/>
        <v>4</v>
      </c>
      <c r="BC53" s="26" t="str">
        <f t="shared" si="18"/>
        <v>3.6</v>
      </c>
      <c r="BD53" s="26" t="str">
        <f t="shared" si="19"/>
        <v>3.2</v>
      </c>
      <c r="BE53" s="26" t="str">
        <f>IF(ISBLANK('DATA ENTRY'!S53),"",IF(AJ53="A+","4",IF(AJ53="A","3.6",IF(AJ53="B+","3.2",IF(AJ53="B","2.8",IF(AJ53="C+","2.4",IF(AJ53="C","2",IF(AJ53="D+","1.6",IF(AJ53="D","1.2",IF(AJ53="E","0.8",""))))))))))</f>
        <v>4</v>
      </c>
      <c r="BF53" s="26" t="str">
        <f>IF(ISBLANK('DATA ENTRY'!T53),"",IF(AK53="A+","4",IF(AK53="A","3.6",IF(AK53="B+","3.2",IF(AK53="B","2.8",IF(AK53="C+","2.4",IF(AK53="C","2",IF(AK53="D+","1.6",IF(AK53="D","1.2",IF(AK53="E","0.8",""))))))))))</f>
        <v>3.6</v>
      </c>
      <c r="BG53" s="26" t="str">
        <f>IF(ISBLANK('DATA ENTRY'!U53),"",IF(AL53="A+","4",IF(AL53="A","3.6",IF(AL53="B+","3.2",IF(AL53="B","2.8",IF(AL53="C+","2.4",IF(AL53="C","2",IF(AL53="D+","1.6",IF(AL53="D","1.2",IF(AL53="E","0.8",""))))))))))</f>
        <v/>
      </c>
      <c r="BH53" s="26" t="e">
        <f>IF(ISBLANK('DATA ENTRY'!V53),"",IF(AM53="A+","4",IF(AM53="A","3.6",IF(AM53="B+","3.2",IF(AM53="B","2.8",IF(AM53="C+","2.4",IF(AM53="C","2",IF(AM53="D+","1.6",IF(AM53="D","1.2",IF(AM53="E","0.8",""))))))))))</f>
        <v>#N/A</v>
      </c>
      <c r="BI53" s="26" t="e">
        <f>IF(ISBLANK('DATA ENTRY'!W53),"",IF(AN53="A+","4",IF(AN53="A","3.6",IF(AN53="B+","3.2",IF(AN53="B","2.8",IF(AN53="C+","2.4",IF(AN53="C","2",IF(AN53="D+","1.6",IF(AN53="D","1.2",IF(AN53="E","0.8",""))))))))))</f>
        <v>#N/A</v>
      </c>
      <c r="BJ53" s="26" t="str">
        <f>IF(ISBLANK('DATA ENTRY'!X53),"",IF(AO53="A+","4",IF(AO53="A","3.6",IF(AO53="B+","3.2",IF(AO53="B","2.8",IF(AO53="C+","2.4",IF(AO53="C","2",IF(AO53="D+","1.6",IF(AO53="D","1.2",IF(AO53="E","0.8",""))))))))))</f>
        <v>2.8</v>
      </c>
      <c r="BK53" s="26" t="str">
        <f>IF(ISBLANK('DATA ENTRY'!Y53),"",IF(AP53="A+","4",IF(AP53="A","3.6",IF(AP53="B+","3.2",IF(AP53="B","2.8",IF(AP53="C+","2.4",IF(AP53="C","2",IF(AP53="D+","1.6",IF(AP53="D","1.2",IF(AP53="E","0.8",""))))))))))</f>
        <v>4</v>
      </c>
      <c r="BL53" s="26" t="str">
        <f>IF(ISBLANK('DATA ENTRY'!Z53),"",IF(AQ53="A+","4",IF(AQ53="A","3.6",IF(AQ53="B+","3.2",IF(AQ53="B","2.8",IF(AQ53="C+","2.4",IF(AQ53="C","2",IF(AQ53="D+","1.6",IF(AQ53="D","1.2",IF(AQ53="E","0.8",""))))))))))</f>
        <v>3.2</v>
      </c>
    </row>
    <row r="54" spans="1:64" x14ac:dyDescent="0.25">
      <c r="A54" s="26">
        <f>IF(ISBLANK('DATA ENTRY'!A54),"",'DATA ENTRY'!A54)</f>
        <v>14911559</v>
      </c>
      <c r="B54" s="26">
        <f>IF(ISBLANK('DATA ENTRY'!G54),"",'DATA ENTRY'!G54)</f>
        <v>32</v>
      </c>
      <c r="C54" s="26">
        <f>IF(ISBLANK('DATA ENTRY'!H54),"",'DATA ENTRY'!H54)</f>
        <v>20</v>
      </c>
      <c r="D54" s="26">
        <f t="shared" si="1"/>
        <v>52</v>
      </c>
      <c r="E54" s="26">
        <f>IF(ISBLANK('DATA ENTRY'!J54),"",'DATA ENTRY'!J54)</f>
        <v>27</v>
      </c>
      <c r="F54" s="26">
        <f>IF(ISBLANK('DATA ENTRY'!K54),"",'DATA ENTRY'!K54)</f>
        <v>20</v>
      </c>
      <c r="G54" s="26">
        <f t="shared" si="2"/>
        <v>47</v>
      </c>
      <c r="H54" s="26">
        <f>IF(ISBLANK('DATA ENTRY'!M54),"",'DATA ENTRY'!M54)</f>
        <v>64</v>
      </c>
      <c r="I54" s="26">
        <f>IF(ISBLANK('DATA ENTRY'!M54),"",'DATA ENTRY'!N54)</f>
        <v>24</v>
      </c>
      <c r="J54" s="26">
        <f t="shared" si="20"/>
        <v>88</v>
      </c>
      <c r="K54" s="26">
        <f>IF(ISBLANK('DATA ENTRY'!P54),"",'DATA ENTRY'!P54)</f>
        <v>27</v>
      </c>
      <c r="L54" s="26">
        <f>IF(ISBLANK('DATA ENTRY'!Q54),"",'DATA ENTRY'!Q54)</f>
        <v>23</v>
      </c>
      <c r="M54" s="26">
        <f t="shared" si="3"/>
        <v>50</v>
      </c>
      <c r="N54" s="26">
        <f>IF(ISBLANK('DATA ENTRY'!S54),"",'DATA ENTRY'!S54)</f>
        <v>47</v>
      </c>
      <c r="O54" s="26">
        <f>IF(ISBLANK('DATA ENTRY'!T54),"",'DATA ENTRY'!T54)</f>
        <v>23</v>
      </c>
      <c r="P54" s="26">
        <f t="shared" si="4"/>
        <v>70</v>
      </c>
      <c r="Q54" s="26">
        <f>IF(ISBLANK('DATA ENTRY'!V54),"",'DATA ENTRY'!V54)</f>
        <v>46</v>
      </c>
      <c r="R54" s="26">
        <f>IF(ISBLANK('DATA ENTRY'!W54),"",'DATA ENTRY'!W54)</f>
        <v>23</v>
      </c>
      <c r="S54" s="26">
        <f t="shared" si="5"/>
        <v>69</v>
      </c>
      <c r="T54" s="26" t="str">
        <f>IF(ISBLANK('DATA ENTRY'!Y54),"",'DATA ENTRY'!Y54)</f>
        <v/>
      </c>
      <c r="U54" s="26" t="str">
        <f>IF(ISBLANK('DATA ENTRY'!Z54),"",'DATA ENTRY'!Z54)</f>
        <v/>
      </c>
      <c r="V54" s="26" t="str">
        <f t="shared" si="6"/>
        <v/>
      </c>
      <c r="W54" s="26" t="str">
        <f>IF(ISBLANK('DATA ENTRY'!$F54),"",IF(LEDGER!B54="AB","AB",IF(LEDGER!B54&gt;=0.9*'MARK LOOKUP'!B54,"A+",IF(LEDGER!B54&gt;=0.8*'MARK LOOKUP'!B54,"A",IF(LEDGER!B54&gt;=0.7*'MARK LOOKUP'!B54,"B+",IF(LEDGER!B54&gt;=0.6*'MARK LOOKUP'!B54,"B",IF(LEDGER!B54&gt;=0.5*'MARK LOOKUP'!B54,"C+",IF(LEDGER!B54&gt;=0.4*'MARK LOOKUP'!B54,"C+",IF(LEDGER!B54&gt;=0.35*'MARK LOOKUP'!B54,"D","NG")))))))))</f>
        <v>C+</v>
      </c>
      <c r="X54" s="26" t="str">
        <f>IF(ISBLANK('DATA ENTRY'!$G54),"",IF(LEDGER!C54="AB","AB",IF(LEDGER!C54&gt;=0.9*'MARK LOOKUP'!C54,"A+",IF(LEDGER!C54&gt;=0.8*'MARK LOOKUP'!C54,"A",IF(LEDGER!C54&gt;=0.7*'MARK LOOKUP'!C54,"B+",IF(LEDGER!C54&gt;=0.6*'MARK LOOKUP'!C54,"B",IF(LEDGER!C54&gt;=0.5*'MARK LOOKUP'!C54,"C+",IF(LEDGER!C54&gt;=0.4*'MARK LOOKUP'!C54,"C+",IF(LEDGER!C54&gt;=0.35*'MARK LOOKUP'!C54,"D","N.G.")))))))))</f>
        <v>A</v>
      </c>
      <c r="Y54" s="26" t="str">
        <f>IF(ISNUMBER(D54),IF(D54&gt;=0.9*'MARK LOOKUP'!D54,"A+",IF(D54&gt;=0.8*'MARK LOOKUP'!D54,"A",IF(D54&gt;=0.7*'MARK LOOKUP'!D54,"B+",IF(D54&gt;=0.6*'MARK LOOKUP'!D54,"B",IF(D54&gt;=0.5*'MARK LOOKUP'!D54,"C+",IF(D54&gt;=0.4*'MARK LOOKUP'!D54,"C",IF(D54&gt;=0.35*'MARK LOOKUP'!D54,"D","N.G."))))))))</f>
        <v>C+</v>
      </c>
      <c r="Z54" s="26" t="str">
        <f>IF(ISBLANK('DATA ENTRY'!J54),"",IF(LEDGER!E54="AB","AB",IF(LEDGER!E54&gt;=0.9*'MARK LOOKUP'!E54,"A+",IF(LEDGER!E54&gt;=0.8*'MARK LOOKUP'!E54,"A",IF(LEDGER!E54&gt;=0.7*'MARK LOOKUP'!E54,"B+",IF(LEDGER!E54&gt;=0.6*'MARK LOOKUP'!E54,"B",IF(LEDGER!E54&gt;=0.5*'MARK LOOKUP'!E54,"C+",IF(LEDGER!E54&gt;=0.4*'MARK LOOKUP'!E54,"C",IF(LEDGER!E54&gt;=0.35*'MARK LOOKUP'!E54,"D","NG")))))))))</f>
        <v>D</v>
      </c>
      <c r="AA54" s="26" t="str">
        <f>IF(ISBLANK('DATA ENTRY'!K54),"",IF(LEDGER!F54="AB","AB",IF(LEDGER!F54&gt;=0.9*'MARK LOOKUP'!F54,"A+",IF(LEDGER!F54&gt;=0.8*'MARK LOOKUP'!F54,"A",IF(LEDGER!F54&gt;=0.7*'MARK LOOKUP'!F54,"B+",IF(LEDGER!F54&gt;=0.6*'MARK LOOKUP'!F54,"B",IF(LEDGER!F54&gt;=0.5*'MARK LOOKUP'!F54,"C+",IF(LEDGER!F54&gt;=0.4*'MARK LOOKUP'!F54,"C",IF(LEDGER!F54&gt;=0.35*'MARK LOOKUP'!F54,"D","NG")))))))))</f>
        <v>A</v>
      </c>
      <c r="AB54" s="26" t="str">
        <f>IF(ISNUMBER(G54),IF(D54&gt;=0.9*'MARK LOOKUP'!G54,"A+",IF(G54&gt;=0.8*'MARK LOOKUP'!G54,"A",IF(G54&gt;=0.7*'MARK LOOKUP'!G54,"B+",IF(G54&gt;=0.6*'MARK LOOKUP'!G54,"B",IF(G54&gt;=0.5*'MARK LOOKUP'!G54,"C+",IF(G54&gt;=0.4*'MARK LOOKUP'!G54,"C",IF(G54&gt;=0.35*'MARK LOOKUP'!G54,"D","NG"))))))))</f>
        <v>C</v>
      </c>
      <c r="AC54" s="26" t="str">
        <f>IF(ISBLANK('DATA ENTRY'!M54),"",IF(LEDGER!H54="AB","AB",IF(LEDGER!H54&gt;=0.9*'MARK LOOKUP'!H54,"A+",IF(LEDGER!H54&gt;=0.8*'MARK LOOKUP'!H54,"A",IF(LEDGER!H54&gt;=0.7*'MARK LOOKUP'!H54,"B+",IF(LEDGER!H54&gt;=0.6*'MARK LOOKUP'!H54,"B",IF(LEDGER!H54&gt;=0.5*'MARK LOOKUP'!H54,"C+",IF(LEDGER!H54&gt;=0.4*'MARK LOOKUP'!H54,"C",IF(LEDGER!H54&gt;=0.35*'MARK LOOKUP'!H54,"D","NG")))))))))</f>
        <v>A</v>
      </c>
      <c r="AD54" s="26" t="str">
        <f>IF(ISBLANK('DATA ENTRY'!N54),"",IF(LEDGER!I54="AB","AB",IF(LEDGER!I54&gt;=0.9*'MARK LOOKUP'!I54,"A+",IF(LEDGER!I54&gt;=0.8*'MARK LOOKUP'!I54,"A",IF(LEDGER!I54&gt;=0.7*'MARK LOOKUP'!I54,"B+",IF(LEDGER!I54&gt;=0.6*'MARK LOOKUP'!I54,"B",IF(LEDGER!I54&gt;=0.5*'MARK LOOKUP'!I54,"C+",IF(LEDGER!I54&gt;=0.4*'MARK LOOKUP'!I54,"C",IF(LEDGER!I54&gt;=0.35*'MARK LOOKUP'!I54,"D","NG")))))))))</f>
        <v>A+</v>
      </c>
      <c r="AE54" s="26" t="str">
        <f>IF(ISNUMBER(J54),IF(J54&gt;=0.9*'MARK LOOKUP'!J54,"A+",IF(J54&gt;=0.8*'MARK LOOKUP'!J54,"A",IF(J54&gt;=0.7*'MARK LOOKUP'!J54,"B+",IF(J54&gt;=0.6*'MARK LOOKUP'!J54,"B",IF(J54&gt;=0.5*'MARK LOOKUP'!J54,"C+",IF(J54&gt;=0.4*'MARK LOOKUP'!J54,"C",IF(J54&gt;=0.35*'MARK LOOKUP'!J54,"D","NG"))))))),"")</f>
        <v>A</v>
      </c>
      <c r="AF54" s="26" t="str">
        <f>IF(ISBLANK('DATA ENTRY'!P54),"",IF(LEDGER!K54="Ab","AB",IF(LEDGER!K54&gt;=0.9*'MARK LOOKUP'!K54,"A+",IF(LEDGER!K54&gt;=0.8*'MARK LOOKUP'!K54,"A",IF(LEDGER!K54&gt;=0.7*'MARK LOOKUP'!K54,"B+",IF(LEDGER!K54&gt;=0.6*'MARK LOOKUP'!K54,"B",IF(LEDGER!K54&gt;=0.5*'MARK LOOKUP'!K54,"C+",IF(LEDGER!K54&gt;=0.4*'MARK LOOKUP'!K54,"C",IF(LEDGER!K54&gt;=0.35*'MARK LOOKUP'!K54,"D","NG")))))))))</f>
        <v>D</v>
      </c>
      <c r="AG54" s="26" t="str">
        <f>IF(ISBLANK('DATA ENTRY'!Q54),"",IF(LEDGER!L54="Ab","AB",IF(LEDGER!L54&gt;=0.9*'MARK LOOKUP'!L54,"A+",IF(LEDGER!L54&gt;=0.8*'MARK LOOKUP'!L54,"A",IF(LEDGER!L54&gt;=0.7*'MARK LOOKUP'!L54,"B+",IF(LEDGER!L54&gt;=0.6*'MARK LOOKUP'!L54,"B",IF(LEDGER!L54&gt;=0.5*'MARK LOOKUP'!L54,"C+",IF(LEDGER!L54&gt;=0.4*'MARK LOOKUP'!L54,"C",IF(LEDGER!L54&gt;=0.35*'MARK LOOKUP'!L54,"D","NG")))))))))</f>
        <v>A+</v>
      </c>
      <c r="AH54" s="26" t="str">
        <f>IF(ISNUMBER(M54),IF(M54&gt;=0.9*'MARK LOOKUP'!M54,"A+",IF(M54&gt;=0.8*'MARK LOOKUP'!M54,"A",IF(M54&gt;=0.7*'MARK LOOKUP'!M54,"B+",IF(M54&gt;=0.6*'MARK LOOKUP'!M54,"B",IF(M54&gt;=0.5*'MARK LOOKUP'!M54,"C+",IF(M54&gt;=0.4*'MARK LOOKUP'!M54,"C",IF(M54&gt;=0.35*'MARK LOOKUP'!M54,"D","NG"))))))),"")</f>
        <v>C+</v>
      </c>
      <c r="AI54" s="26" t="str">
        <f>IF(ISBLANK('DATA ENTRY'!S54),"",IF(N54="Ab","AB",IF(N54&gt;=0.9*'MARK LOOKUP'!N54,"A+",IF(N54&gt;=0.8*'MARK LOOKUP'!N54,"A",IF(N54&gt;=0.7*'MARK LOOKUP'!N54,"B+",IF(N54&gt;=0.6*'MARK LOOKUP'!N54,"B",IF(N54&gt;=0.5*'MARK LOOKUP'!N54,"C+",IF(N54&gt;=0.4*'MARK LOOKUP'!N54,"C",IF(N54&gt;=0.35*'MARK LOOKUP'!N54,"D","NG")))))))))</f>
        <v>B</v>
      </c>
      <c r="AJ54" s="26" t="str">
        <f>IF(ISBLANK('DATA ENTRY'!T54),"",IF(O54="Ab","AB",IF(O54&gt;=0.9*'MARK LOOKUP'!O54,"A+",IF(O54&gt;=0.8*'MARK LOOKUP'!O54,"A",IF(O54&gt;=0.7*'MARK LOOKUP'!O54,"B+",IF(O54&gt;=0.6*'MARK LOOKUP'!O54,"B",IF(O54&gt;=0.5*'MARK LOOKUP'!O54,"C+",IF(O54&gt;=0.4*'MARK LOOKUP'!O54,"C",IF(O54&gt;=0.35*'MARK LOOKUP'!O54,"D","NG")))))))))</f>
        <v>A+</v>
      </c>
      <c r="AK54" s="26" t="str">
        <f>IF(ISNUMBER(P54),IF(P54&gt;=0.9*'MARK LOOKUP'!P54,"A+",IF(P54&gt;=0.8*'MARK LOOKUP'!P54,"A",IF(P54&gt;=0.7*'MARK LOOKUP'!P54,"B+",IF(P54&gt;=0.6*'MARK LOOKUP'!P54,"B",IF(P54&gt;=0.5*'MARK LOOKUP'!P54,"C+",IF(P54&gt;=0.4*'MARK LOOKUP'!P54,"C",IF(P54&gt;=0.35*'MARK LOOKUP'!P54,"D","NG"))))))),"")</f>
        <v>B+</v>
      </c>
      <c r="AL54" s="26" t="str">
        <f>IF(ISBLANK('DATA ENTRY'!V54),"",IF(Q54="Ab","AB",IF(Q54&gt;=0.9*'MARK LOOKUP'!Q54,"A+",IF(Q54&gt;=0.8*'MARK LOOKUP'!Q54,"A",IF(Q54&gt;=0.7*'MARK LOOKUP'!Q54,"B+",IF(Q54&gt;=0.6*'MARK LOOKUP'!Q54,"B",IF(Q54&gt;=0.5*'MARK LOOKUP'!Q54,"C+",IF(Q54&gt;=0.4*'MARK LOOKUP'!Q54,"C",IF(Q54&gt;=0.35*'MARK LOOKUP'!Q54,"D","NG")))))))))</f>
        <v>B</v>
      </c>
      <c r="AM54" s="26" t="str">
        <f>IF(ISBLANK('DATA ENTRY'!W54),"",IF(R54="Ab","AB",IF(R54&gt;=0.9*'MARK LOOKUP'!R54,"A+",IF(R54&gt;=0.8*'MARK LOOKUP'!R54,"A",IF(R54&gt;=0.7*'MARK LOOKUP'!R54,"B+",IF(R54&gt;=0.6*'MARK LOOKUP'!R54,"B",IF(R54&gt;=0.5*'MARK LOOKUP'!R54,"C+",IF(R54&gt;=0.4*'MARK LOOKUP'!R54,"C",IF(R54&gt;=0.35*'MARK LOOKUP'!R54,"D","NG")))))))))</f>
        <v>A+</v>
      </c>
      <c r="AN54" s="26" t="str">
        <f>IF(ISNUMBER(S54),IF(S54&gt;=0.9*'MARK LOOKUP'!S54,"A+",IF(S54&gt;=0.8*'MARK LOOKUP'!S54,"A",IF(S54&gt;=0.7*'MARK LOOKUP'!S54,"B+",IF(S54&gt;=0.6*'MARK LOOKUP'!S54,"B",IF(S54&gt;=0.5*'MARK LOOKUP'!S54,"C+",IF(S54&gt;=0.4*'MARK LOOKUP'!S54,"C",IF(S54&gt;=0.35*'MARK LOOKUP'!S54,"D","NG"))))))),"")</f>
        <v>B</v>
      </c>
      <c r="AO54" s="26" t="str">
        <f>IF(ISBLANK('DATA ENTRY'!Y54),"",IF(T54="AB","AB",IF(T54&gt;=0.9*'MARK LOOKUP'!T54,"A+",IF(T54&gt;=0.8*'MARK LOOKUP'!T54,"A",IF(T54&gt;=0.7*'MARK LOOKUP'!T54,"B+",IF(T54&gt;=0.6*'MARK LOOKUP'!T54,"B",IF(T54&gt;=0.5*'MARK LOOKUP'!T54,"C+",IF(T54&gt;=0.4*'MARK LOOKUP'!T54,"C",IF(T54&gt;=0.35*'MARK LOOKUP'!T54,"D","NG")))))))))</f>
        <v/>
      </c>
      <c r="AP54" s="26" t="str">
        <f>IF(ISBLANK('DATA ENTRY'!Z54),"",IF(U54="AB","AB",IF(U54&gt;=0.9*'MARK LOOKUP'!U54,"A+",IF(U54&gt;=0.8*'MARK LOOKUP'!U54,"A",IF(U54&gt;=0.7*'MARK LOOKUP'!U54,"B+",IF(U54&gt;=0.6*'MARK LOOKUP'!U54,"B",IF(U54&gt;=0.5*'MARK LOOKUP'!U54,"C+",IF(U54&gt;=0.4*'MARK LOOKUP'!U54,"C",IF(U54&gt;=0.35*'MARK LOOKUP'!U54,"D","NG")))))))))</f>
        <v/>
      </c>
      <c r="AQ54" s="26" t="str">
        <f>IF(ISNUMBER(V54),IF(V54&gt;=0.9*'MARK LOOKUP'!V54,"A+",IF(V54&gt;=0.8*'MARK LOOKUP'!V54,"A",IF(V54&gt;=0.7*'MARK LOOKUP'!V54,"B+",IF(V54&gt;=0.6*'MARK LOOKUP'!S54,"B",IF(V54&gt;=0.5*'MARK LOOKUP'!V54,"C+",IF(V54&gt;=0.4*'MARK LOOKUP'!V54,"C",IF(V54&gt;=0.35*'MARK LOOKUP'!V54,"D","NG"))))))),"")</f>
        <v/>
      </c>
      <c r="AR54" s="26" t="str">
        <f t="shared" si="7"/>
        <v>2.4</v>
      </c>
      <c r="AS54" s="26" t="str">
        <f t="shared" si="8"/>
        <v>3.6</v>
      </c>
      <c r="AT54" s="26" t="str">
        <f t="shared" si="9"/>
        <v>2.4</v>
      </c>
      <c r="AU54" s="26" t="str">
        <f t="shared" si="10"/>
        <v>1.2</v>
      </c>
      <c r="AV54" s="26" t="str">
        <f t="shared" si="11"/>
        <v>3.6</v>
      </c>
      <c r="AW54" s="26" t="str">
        <f t="shared" si="12"/>
        <v>2</v>
      </c>
      <c r="AX54" s="26" t="str">
        <f t="shared" si="13"/>
        <v>3.6</v>
      </c>
      <c r="AY54" s="26" t="str">
        <f t="shared" si="14"/>
        <v>4</v>
      </c>
      <c r="AZ54" s="26" t="str">
        <f t="shared" si="15"/>
        <v>3.6</v>
      </c>
      <c r="BA54" s="26" t="str">
        <f t="shared" si="16"/>
        <v>1.2</v>
      </c>
      <c r="BB54" s="26" t="str">
        <f t="shared" si="17"/>
        <v>4</v>
      </c>
      <c r="BC54" s="26" t="str">
        <f t="shared" si="18"/>
        <v>2.4</v>
      </c>
      <c r="BD54" s="26" t="str">
        <f t="shared" si="19"/>
        <v>2.8</v>
      </c>
      <c r="BE54" s="26" t="str">
        <f>IF(ISBLANK('DATA ENTRY'!S54),"",IF(AJ54="A+","4",IF(AJ54="A","3.6",IF(AJ54="B+","3.2",IF(AJ54="B","2.8",IF(AJ54="C+","2.4",IF(AJ54="C","2",IF(AJ54="D+","1.6",IF(AJ54="D","1.2",IF(AJ54="E","0.8",""))))))))))</f>
        <v>4</v>
      </c>
      <c r="BF54" s="26" t="str">
        <f>IF(ISBLANK('DATA ENTRY'!T54),"",IF(AK54="A+","4",IF(AK54="A","3.6",IF(AK54="B+","3.2",IF(AK54="B","2.8",IF(AK54="C+","2.4",IF(AK54="C","2",IF(AK54="D+","1.6",IF(AK54="D","1.2",IF(AK54="E","0.8",""))))))))))</f>
        <v>3.2</v>
      </c>
      <c r="BG54" s="26" t="str">
        <f>IF(ISBLANK('DATA ENTRY'!U54),"",IF(AL54="A+","4",IF(AL54="A","3.6",IF(AL54="B+","3.2",IF(AL54="B","2.8",IF(AL54="C+","2.4",IF(AL54="C","2",IF(AL54="D+","1.6",IF(AL54="D","1.2",IF(AL54="E","0.8",""))))))))))</f>
        <v>2.8</v>
      </c>
      <c r="BH54" s="26" t="str">
        <f>IF(ISBLANK('DATA ENTRY'!V54),"",IF(AM54="A+","4",IF(AM54="A","3.6",IF(AM54="B+","3.2",IF(AM54="B","2.8",IF(AM54="C+","2.4",IF(AM54="C","2",IF(AM54="D+","1.6",IF(AM54="D","1.2",IF(AM54="E","0.8",""))))))))))</f>
        <v>4</v>
      </c>
      <c r="BI54" s="26" t="str">
        <f>IF(ISBLANK('DATA ENTRY'!W54),"",IF(AN54="A+","4",IF(AN54="A","3.6",IF(AN54="B+","3.2",IF(AN54="B","2.8",IF(AN54="C+","2.4",IF(AN54="C","2",IF(AN54="D+","1.6",IF(AN54="D","1.2",IF(AN54="E","0.8",""))))))))))</f>
        <v>2.8</v>
      </c>
      <c r="BJ54" s="26" t="str">
        <f>IF(ISBLANK('DATA ENTRY'!X54),"",IF(AO54="A+","4",IF(AO54="A","3.6",IF(AO54="B+","3.2",IF(AO54="B","2.8",IF(AO54="C+","2.4",IF(AO54="C","2",IF(AO54="D+","1.6",IF(AO54="D","1.2",IF(AO54="E","0.8",""))))))))))</f>
        <v/>
      </c>
      <c r="BK54" s="26" t="str">
        <f>IF(ISBLANK('DATA ENTRY'!Y54),"",IF(AP54="A+","4",IF(AP54="A","3.6",IF(AP54="B+","3.2",IF(AP54="B","2.8",IF(AP54="C+","2.4",IF(AP54="C","2",IF(AP54="D+","1.6",IF(AP54="D","1.2",IF(AP54="E","0.8",""))))))))))</f>
        <v/>
      </c>
      <c r="BL54" s="26" t="str">
        <f>IF(ISBLANK('DATA ENTRY'!Z54),"",IF(AQ54="A+","4",IF(AQ54="A","3.6",IF(AQ54="B+","3.2",IF(AQ54="B","2.8",IF(AQ54="C+","2.4",IF(AQ54="C","2",IF(AQ54="D+","1.6",IF(AQ54="D","1.2",IF(AQ54="E","0.8",""))))))))))</f>
        <v/>
      </c>
    </row>
    <row r="55" spans="1:64" x14ac:dyDescent="0.25">
      <c r="A55" s="26">
        <f>IF(ISBLANK('DATA ENTRY'!A55),"",'DATA ENTRY'!A55)</f>
        <v>14911560</v>
      </c>
      <c r="B55" s="26">
        <f>IF(ISBLANK('DATA ENTRY'!G55),"",'DATA ENTRY'!G55)</f>
        <v>30</v>
      </c>
      <c r="C55" s="26">
        <f>IF(ISBLANK('DATA ENTRY'!H55),"",'DATA ENTRY'!H55)</f>
        <v>21</v>
      </c>
      <c r="D55" s="26">
        <f t="shared" si="1"/>
        <v>51</v>
      </c>
      <c r="E55" s="26">
        <f>IF(ISBLANK('DATA ENTRY'!J55),"",'DATA ENTRY'!J55)</f>
        <v>30</v>
      </c>
      <c r="F55" s="26">
        <f>IF(ISBLANK('DATA ENTRY'!K55),"",'DATA ENTRY'!K55)</f>
        <v>20</v>
      </c>
      <c r="G55" s="26">
        <f t="shared" si="2"/>
        <v>50</v>
      </c>
      <c r="H55" s="26">
        <f>IF(ISBLANK('DATA ENTRY'!M55),"",'DATA ENTRY'!M55)</f>
        <v>28</v>
      </c>
      <c r="I55" s="26">
        <f>IF(ISBLANK('DATA ENTRY'!M55),"",'DATA ENTRY'!N55)</f>
        <v>21</v>
      </c>
      <c r="J55" s="26">
        <f t="shared" si="20"/>
        <v>49</v>
      </c>
      <c r="K55" s="26">
        <f>IF(ISBLANK('DATA ENTRY'!P55),"",'DATA ENTRY'!P55)</f>
        <v>30</v>
      </c>
      <c r="L55" s="26">
        <f>IF(ISBLANK('DATA ENTRY'!Q55),"",'DATA ENTRY'!Q55)</f>
        <v>23</v>
      </c>
      <c r="M55" s="26">
        <f t="shared" si="3"/>
        <v>53</v>
      </c>
      <c r="N55" s="26">
        <f>IF(ISBLANK('DATA ENTRY'!S55),"",'DATA ENTRY'!S55)</f>
        <v>38</v>
      </c>
      <c r="O55" s="26">
        <f>IF(ISBLANK('DATA ENTRY'!T55),"",'DATA ENTRY'!T55)</f>
        <v>21</v>
      </c>
      <c r="P55" s="26">
        <f t="shared" si="4"/>
        <v>59</v>
      </c>
      <c r="Q55" s="26">
        <f>IF(ISBLANK('DATA ENTRY'!V55),"",'DATA ENTRY'!V55)</f>
        <v>40</v>
      </c>
      <c r="R55" s="26">
        <f>IF(ISBLANK('DATA ENTRY'!W55),"",'DATA ENTRY'!W55)</f>
        <v>21</v>
      </c>
      <c r="S55" s="26">
        <f t="shared" si="5"/>
        <v>61</v>
      </c>
      <c r="T55" s="26" t="str">
        <f>IF(ISBLANK('DATA ENTRY'!Y55),"",'DATA ENTRY'!Y55)</f>
        <v/>
      </c>
      <c r="U55" s="26" t="str">
        <f>IF(ISBLANK('DATA ENTRY'!Z55),"",'DATA ENTRY'!Z55)</f>
        <v/>
      </c>
      <c r="V55" s="26" t="str">
        <f t="shared" si="6"/>
        <v/>
      </c>
      <c r="W55" s="26" t="str">
        <f>IF(ISBLANK('DATA ENTRY'!$F55),"",IF(LEDGER!B55="AB","AB",IF(LEDGER!B55&gt;=0.9*'MARK LOOKUP'!B55,"A+",IF(LEDGER!B55&gt;=0.8*'MARK LOOKUP'!B55,"A",IF(LEDGER!B55&gt;=0.7*'MARK LOOKUP'!B55,"B+",IF(LEDGER!B55&gt;=0.6*'MARK LOOKUP'!B55,"B",IF(LEDGER!B55&gt;=0.5*'MARK LOOKUP'!B55,"C+",IF(LEDGER!B55&gt;=0.4*'MARK LOOKUP'!B55,"C+",IF(LEDGER!B55&gt;=0.35*'MARK LOOKUP'!B55,"D","NG")))))))))</f>
        <v>C+</v>
      </c>
      <c r="X55" s="26" t="str">
        <f>IF(ISBLANK('DATA ENTRY'!$G55),"",IF(LEDGER!C55="AB","AB",IF(LEDGER!C55&gt;=0.9*'MARK LOOKUP'!C55,"A+",IF(LEDGER!C55&gt;=0.8*'MARK LOOKUP'!C55,"A",IF(LEDGER!C55&gt;=0.7*'MARK LOOKUP'!C55,"B+",IF(LEDGER!C55&gt;=0.6*'MARK LOOKUP'!C55,"B",IF(LEDGER!C55&gt;=0.5*'MARK LOOKUP'!C55,"C+",IF(LEDGER!C55&gt;=0.4*'MARK LOOKUP'!C55,"C+",IF(LEDGER!C55&gt;=0.35*'MARK LOOKUP'!C55,"D","N.G.")))))))))</f>
        <v>A</v>
      </c>
      <c r="Y55" s="26" t="str">
        <f>IF(ISNUMBER(D55),IF(D55&gt;=0.9*'MARK LOOKUP'!D55,"A+",IF(D55&gt;=0.8*'MARK LOOKUP'!D55,"A",IF(D55&gt;=0.7*'MARK LOOKUP'!D55,"B+",IF(D55&gt;=0.6*'MARK LOOKUP'!D55,"B",IF(D55&gt;=0.5*'MARK LOOKUP'!D55,"C+",IF(D55&gt;=0.4*'MARK LOOKUP'!D55,"C",IF(D55&gt;=0.35*'MARK LOOKUP'!D55,"D","N.G."))))))))</f>
        <v>C+</v>
      </c>
      <c r="Z55" s="26" t="str">
        <f>IF(ISBLANK('DATA ENTRY'!J55),"",IF(LEDGER!E55="AB","AB",IF(LEDGER!E55&gt;=0.9*'MARK LOOKUP'!E55,"A+",IF(LEDGER!E55&gt;=0.8*'MARK LOOKUP'!E55,"A",IF(LEDGER!E55&gt;=0.7*'MARK LOOKUP'!E55,"B+",IF(LEDGER!E55&gt;=0.6*'MARK LOOKUP'!E55,"B",IF(LEDGER!E55&gt;=0.5*'MARK LOOKUP'!E55,"C+",IF(LEDGER!E55&gt;=0.4*'MARK LOOKUP'!E55,"C",IF(LEDGER!E55&gt;=0.35*'MARK LOOKUP'!E55,"D","NG")))))))))</f>
        <v>C</v>
      </c>
      <c r="AA55" s="26" t="str">
        <f>IF(ISBLANK('DATA ENTRY'!K55),"",IF(LEDGER!F55="AB","AB",IF(LEDGER!F55&gt;=0.9*'MARK LOOKUP'!F55,"A+",IF(LEDGER!F55&gt;=0.8*'MARK LOOKUP'!F55,"A",IF(LEDGER!F55&gt;=0.7*'MARK LOOKUP'!F55,"B+",IF(LEDGER!F55&gt;=0.6*'MARK LOOKUP'!F55,"B",IF(LEDGER!F55&gt;=0.5*'MARK LOOKUP'!F55,"C+",IF(LEDGER!F55&gt;=0.4*'MARK LOOKUP'!F55,"C",IF(LEDGER!F55&gt;=0.35*'MARK LOOKUP'!F55,"D","NG")))))))))</f>
        <v>A</v>
      </c>
      <c r="AB55" s="26" t="str">
        <f>IF(ISNUMBER(G55),IF(D55&gt;=0.9*'MARK LOOKUP'!G55,"A+",IF(G55&gt;=0.8*'MARK LOOKUP'!G55,"A",IF(G55&gt;=0.7*'MARK LOOKUP'!G55,"B+",IF(G55&gt;=0.6*'MARK LOOKUP'!G55,"B",IF(G55&gt;=0.5*'MARK LOOKUP'!G55,"C+",IF(G55&gt;=0.4*'MARK LOOKUP'!G55,"C",IF(G55&gt;=0.35*'MARK LOOKUP'!G55,"D","NG"))))))))</f>
        <v>C+</v>
      </c>
      <c r="AC55" s="26" t="str">
        <f>IF(ISBLANK('DATA ENTRY'!M55),"",IF(LEDGER!H55="AB","AB",IF(LEDGER!H55&gt;=0.9*'MARK LOOKUP'!H55,"A+",IF(LEDGER!H55&gt;=0.8*'MARK LOOKUP'!H55,"A",IF(LEDGER!H55&gt;=0.7*'MARK LOOKUP'!H55,"B+",IF(LEDGER!H55&gt;=0.6*'MARK LOOKUP'!H55,"B",IF(LEDGER!H55&gt;=0.5*'MARK LOOKUP'!H55,"C+",IF(LEDGER!H55&gt;=0.4*'MARK LOOKUP'!H55,"C",IF(LEDGER!H55&gt;=0.35*'MARK LOOKUP'!H55,"D","NG")))))))))</f>
        <v>D</v>
      </c>
      <c r="AD55" s="26" t="str">
        <f>IF(ISBLANK('DATA ENTRY'!N55),"",IF(LEDGER!I55="AB","AB",IF(LEDGER!I55&gt;=0.9*'MARK LOOKUP'!I55,"A+",IF(LEDGER!I55&gt;=0.8*'MARK LOOKUP'!I55,"A",IF(LEDGER!I55&gt;=0.7*'MARK LOOKUP'!I55,"B+",IF(LEDGER!I55&gt;=0.6*'MARK LOOKUP'!I55,"B",IF(LEDGER!I55&gt;=0.5*'MARK LOOKUP'!I55,"C+",IF(LEDGER!I55&gt;=0.4*'MARK LOOKUP'!I55,"C",IF(LEDGER!I55&gt;=0.35*'MARK LOOKUP'!I55,"D","NG")))))))))</f>
        <v>A</v>
      </c>
      <c r="AE55" s="26" t="str">
        <f>IF(ISNUMBER(J55),IF(J55&gt;=0.9*'MARK LOOKUP'!J55,"A+",IF(J55&gt;=0.8*'MARK LOOKUP'!J55,"A",IF(J55&gt;=0.7*'MARK LOOKUP'!J55,"B+",IF(J55&gt;=0.6*'MARK LOOKUP'!J55,"B",IF(J55&gt;=0.5*'MARK LOOKUP'!J55,"C+",IF(J55&gt;=0.4*'MARK LOOKUP'!J55,"C",IF(J55&gt;=0.35*'MARK LOOKUP'!J55,"D","NG"))))))),"")</f>
        <v>C</v>
      </c>
      <c r="AF55" s="26" t="str">
        <f>IF(ISBLANK('DATA ENTRY'!P55),"",IF(LEDGER!K55="Ab","AB",IF(LEDGER!K55&gt;=0.9*'MARK LOOKUP'!K55,"A+",IF(LEDGER!K55&gt;=0.8*'MARK LOOKUP'!K55,"A",IF(LEDGER!K55&gt;=0.7*'MARK LOOKUP'!K55,"B+",IF(LEDGER!K55&gt;=0.6*'MARK LOOKUP'!K55,"B",IF(LEDGER!K55&gt;=0.5*'MARK LOOKUP'!K55,"C+",IF(LEDGER!K55&gt;=0.4*'MARK LOOKUP'!K55,"C",IF(LEDGER!K55&gt;=0.35*'MARK LOOKUP'!K55,"D","NG")))))))))</f>
        <v>C</v>
      </c>
      <c r="AG55" s="26" t="str">
        <f>IF(ISBLANK('DATA ENTRY'!Q55),"",IF(LEDGER!L55="Ab","AB",IF(LEDGER!L55&gt;=0.9*'MARK LOOKUP'!L55,"A+",IF(LEDGER!L55&gt;=0.8*'MARK LOOKUP'!L55,"A",IF(LEDGER!L55&gt;=0.7*'MARK LOOKUP'!L55,"B+",IF(LEDGER!L55&gt;=0.6*'MARK LOOKUP'!L55,"B",IF(LEDGER!L55&gt;=0.5*'MARK LOOKUP'!L55,"C+",IF(LEDGER!L55&gt;=0.4*'MARK LOOKUP'!L55,"C",IF(LEDGER!L55&gt;=0.35*'MARK LOOKUP'!L55,"D","NG")))))))))</f>
        <v>A+</v>
      </c>
      <c r="AH55" s="26" t="str">
        <f>IF(ISNUMBER(M55),IF(M55&gt;=0.9*'MARK LOOKUP'!M55,"A+",IF(M55&gt;=0.8*'MARK LOOKUP'!M55,"A",IF(M55&gt;=0.7*'MARK LOOKUP'!M55,"B+",IF(M55&gt;=0.6*'MARK LOOKUP'!M55,"B",IF(M55&gt;=0.5*'MARK LOOKUP'!M55,"C+",IF(M55&gt;=0.4*'MARK LOOKUP'!M55,"C",IF(M55&gt;=0.35*'MARK LOOKUP'!M55,"D","NG"))))))),"")</f>
        <v>C+</v>
      </c>
      <c r="AI55" s="26" t="str">
        <f>IF(ISBLANK('DATA ENTRY'!S55),"",IF(N55="Ab","AB",IF(N55&gt;=0.9*'MARK LOOKUP'!N55,"A+",IF(N55&gt;=0.8*'MARK LOOKUP'!N55,"A",IF(N55&gt;=0.7*'MARK LOOKUP'!N55,"B+",IF(N55&gt;=0.6*'MARK LOOKUP'!N55,"B",IF(N55&gt;=0.5*'MARK LOOKUP'!N55,"C+",IF(N55&gt;=0.4*'MARK LOOKUP'!N55,"C",IF(N55&gt;=0.35*'MARK LOOKUP'!N55,"D","NG")))))))))</f>
        <v>C+</v>
      </c>
      <c r="AJ55" s="26" t="str">
        <f>IF(ISBLANK('DATA ENTRY'!T55),"",IF(O55="Ab","AB",IF(O55&gt;=0.9*'MARK LOOKUP'!O55,"A+",IF(O55&gt;=0.8*'MARK LOOKUP'!O55,"A",IF(O55&gt;=0.7*'MARK LOOKUP'!O55,"B+",IF(O55&gt;=0.6*'MARK LOOKUP'!O55,"B",IF(O55&gt;=0.5*'MARK LOOKUP'!O55,"C+",IF(O55&gt;=0.4*'MARK LOOKUP'!O55,"C",IF(O55&gt;=0.35*'MARK LOOKUP'!O55,"D","NG")))))))))</f>
        <v>A</v>
      </c>
      <c r="AK55" s="26" t="str">
        <f>IF(ISNUMBER(P55),IF(P55&gt;=0.9*'MARK LOOKUP'!P55,"A+",IF(P55&gt;=0.8*'MARK LOOKUP'!P55,"A",IF(P55&gt;=0.7*'MARK LOOKUP'!P55,"B+",IF(P55&gt;=0.6*'MARK LOOKUP'!P55,"B",IF(P55&gt;=0.5*'MARK LOOKUP'!P55,"C+",IF(P55&gt;=0.4*'MARK LOOKUP'!P55,"C",IF(P55&gt;=0.35*'MARK LOOKUP'!P55,"D","NG"))))))),"")</f>
        <v>C+</v>
      </c>
      <c r="AL55" s="26" t="str">
        <f>IF(ISBLANK('DATA ENTRY'!V55),"",IF(Q55="Ab","AB",IF(Q55&gt;=0.9*'MARK LOOKUP'!Q55,"A+",IF(Q55&gt;=0.8*'MARK LOOKUP'!Q55,"A",IF(Q55&gt;=0.7*'MARK LOOKUP'!Q55,"B+",IF(Q55&gt;=0.6*'MARK LOOKUP'!Q55,"B",IF(Q55&gt;=0.5*'MARK LOOKUP'!Q55,"C+",IF(Q55&gt;=0.4*'MARK LOOKUP'!Q55,"C",IF(Q55&gt;=0.35*'MARK LOOKUP'!Q55,"D","NG")))))))))</f>
        <v>C+</v>
      </c>
      <c r="AM55" s="26" t="str">
        <f>IF(ISBLANK('DATA ENTRY'!W55),"",IF(R55="Ab","AB",IF(R55&gt;=0.9*'MARK LOOKUP'!R55,"A+",IF(R55&gt;=0.8*'MARK LOOKUP'!R55,"A",IF(R55&gt;=0.7*'MARK LOOKUP'!R55,"B+",IF(R55&gt;=0.6*'MARK LOOKUP'!R55,"B",IF(R55&gt;=0.5*'MARK LOOKUP'!R55,"C+",IF(R55&gt;=0.4*'MARK LOOKUP'!R55,"C",IF(R55&gt;=0.35*'MARK LOOKUP'!R55,"D","NG")))))))))</f>
        <v>A</v>
      </c>
      <c r="AN55" s="26" t="str">
        <f>IF(ISNUMBER(S55),IF(S55&gt;=0.9*'MARK LOOKUP'!S55,"A+",IF(S55&gt;=0.8*'MARK LOOKUP'!S55,"A",IF(S55&gt;=0.7*'MARK LOOKUP'!S55,"B+",IF(S55&gt;=0.6*'MARK LOOKUP'!S55,"B",IF(S55&gt;=0.5*'MARK LOOKUP'!S55,"C+",IF(S55&gt;=0.4*'MARK LOOKUP'!S55,"C",IF(S55&gt;=0.35*'MARK LOOKUP'!S55,"D","NG"))))))),"")</f>
        <v>B</v>
      </c>
      <c r="AO55" s="26" t="str">
        <f>IF(ISBLANK('DATA ENTRY'!Y55),"",IF(T55="AB","AB",IF(T55&gt;=0.9*'MARK LOOKUP'!T55,"A+",IF(T55&gt;=0.8*'MARK LOOKUP'!T55,"A",IF(T55&gt;=0.7*'MARK LOOKUP'!T55,"B+",IF(T55&gt;=0.6*'MARK LOOKUP'!T55,"B",IF(T55&gt;=0.5*'MARK LOOKUP'!T55,"C+",IF(T55&gt;=0.4*'MARK LOOKUP'!T55,"C",IF(T55&gt;=0.35*'MARK LOOKUP'!T55,"D","NG")))))))))</f>
        <v/>
      </c>
      <c r="AP55" s="26" t="str">
        <f>IF(ISBLANK('DATA ENTRY'!Z55),"",IF(U55="AB","AB",IF(U55&gt;=0.9*'MARK LOOKUP'!U55,"A+",IF(U55&gt;=0.8*'MARK LOOKUP'!U55,"A",IF(U55&gt;=0.7*'MARK LOOKUP'!U55,"B+",IF(U55&gt;=0.6*'MARK LOOKUP'!U55,"B",IF(U55&gt;=0.5*'MARK LOOKUP'!U55,"C+",IF(U55&gt;=0.4*'MARK LOOKUP'!U55,"C",IF(U55&gt;=0.35*'MARK LOOKUP'!U55,"D","NG")))))))))</f>
        <v/>
      </c>
      <c r="AQ55" s="26" t="str">
        <f>IF(ISNUMBER(V55),IF(V55&gt;=0.9*'MARK LOOKUP'!V55,"A+",IF(V55&gt;=0.8*'MARK LOOKUP'!V55,"A",IF(V55&gt;=0.7*'MARK LOOKUP'!V55,"B+",IF(V55&gt;=0.6*'MARK LOOKUP'!S55,"B",IF(V55&gt;=0.5*'MARK LOOKUP'!V55,"C+",IF(V55&gt;=0.4*'MARK LOOKUP'!V55,"C",IF(V55&gt;=0.35*'MARK LOOKUP'!V55,"D","NG"))))))),"")</f>
        <v/>
      </c>
      <c r="AR55" s="26" t="str">
        <f t="shared" si="7"/>
        <v>2.4</v>
      </c>
      <c r="AS55" s="26" t="str">
        <f t="shared" si="8"/>
        <v>3.6</v>
      </c>
      <c r="AT55" s="26" t="str">
        <f t="shared" si="9"/>
        <v>2.4</v>
      </c>
      <c r="AU55" s="26" t="str">
        <f t="shared" si="10"/>
        <v>2</v>
      </c>
      <c r="AV55" s="26" t="str">
        <f t="shared" si="11"/>
        <v>3.6</v>
      </c>
      <c r="AW55" s="26" t="str">
        <f t="shared" si="12"/>
        <v>2.4</v>
      </c>
      <c r="AX55" s="26" t="str">
        <f t="shared" si="13"/>
        <v>1.2</v>
      </c>
      <c r="AY55" s="26" t="str">
        <f t="shared" si="14"/>
        <v>3.6</v>
      </c>
      <c r="AZ55" s="26" t="str">
        <f t="shared" si="15"/>
        <v>2</v>
      </c>
      <c r="BA55" s="26" t="str">
        <f t="shared" si="16"/>
        <v>2</v>
      </c>
      <c r="BB55" s="26" t="str">
        <f t="shared" si="17"/>
        <v>4</v>
      </c>
      <c r="BC55" s="26" t="str">
        <f t="shared" si="18"/>
        <v>2.4</v>
      </c>
      <c r="BD55" s="26" t="str">
        <f t="shared" si="19"/>
        <v>2.4</v>
      </c>
      <c r="BE55" s="26" t="str">
        <f>IF(ISBLANK('DATA ENTRY'!S55),"",IF(AJ55="A+","4",IF(AJ55="A","3.6",IF(AJ55="B+","3.2",IF(AJ55="B","2.8",IF(AJ55="C+","2.4",IF(AJ55="C","2",IF(AJ55="D+","1.6",IF(AJ55="D","1.2",IF(AJ55="E","0.8",""))))))))))</f>
        <v>3.6</v>
      </c>
      <c r="BF55" s="26" t="str">
        <f>IF(ISBLANK('DATA ENTRY'!T55),"",IF(AK55="A+","4",IF(AK55="A","3.6",IF(AK55="B+","3.2",IF(AK55="B","2.8",IF(AK55="C+","2.4",IF(AK55="C","2",IF(AK55="D+","1.6",IF(AK55="D","1.2",IF(AK55="E","0.8",""))))))))))</f>
        <v>2.4</v>
      </c>
      <c r="BG55" s="26" t="str">
        <f>IF(ISBLANK('DATA ENTRY'!U55),"",IF(AL55="A+","4",IF(AL55="A","3.6",IF(AL55="B+","3.2",IF(AL55="B","2.8",IF(AL55="C+","2.4",IF(AL55="C","2",IF(AL55="D+","1.6",IF(AL55="D","1.2",IF(AL55="E","0.8",""))))))))))</f>
        <v>2.4</v>
      </c>
      <c r="BH55" s="26" t="str">
        <f>IF(ISBLANK('DATA ENTRY'!V55),"",IF(AM55="A+","4",IF(AM55="A","3.6",IF(AM55="B+","3.2",IF(AM55="B","2.8",IF(AM55="C+","2.4",IF(AM55="C","2",IF(AM55="D+","1.6",IF(AM55="D","1.2",IF(AM55="E","0.8",""))))))))))</f>
        <v>3.6</v>
      </c>
      <c r="BI55" s="26" t="str">
        <f>IF(ISBLANK('DATA ENTRY'!W55),"",IF(AN55="A+","4",IF(AN55="A","3.6",IF(AN55="B+","3.2",IF(AN55="B","2.8",IF(AN55="C+","2.4",IF(AN55="C","2",IF(AN55="D+","1.6",IF(AN55="D","1.2",IF(AN55="E","0.8",""))))))))))</f>
        <v>2.8</v>
      </c>
      <c r="BJ55" s="26" t="str">
        <f>IF(ISBLANK('DATA ENTRY'!X55),"",IF(AO55="A+","4",IF(AO55="A","3.6",IF(AO55="B+","3.2",IF(AO55="B","2.8",IF(AO55="C+","2.4",IF(AO55="C","2",IF(AO55="D+","1.6",IF(AO55="D","1.2",IF(AO55="E","0.8",""))))))))))</f>
        <v/>
      </c>
      <c r="BK55" s="26" t="str">
        <f>IF(ISBLANK('DATA ENTRY'!Y55),"",IF(AP55="A+","4",IF(AP55="A","3.6",IF(AP55="B+","3.2",IF(AP55="B","2.8",IF(AP55="C+","2.4",IF(AP55="C","2",IF(AP55="D+","1.6",IF(AP55="D","1.2",IF(AP55="E","0.8",""))))))))))</f>
        <v/>
      </c>
      <c r="BL55" s="26" t="str">
        <f>IF(ISBLANK('DATA ENTRY'!Z55),"",IF(AQ55="A+","4",IF(AQ55="A","3.6",IF(AQ55="B+","3.2",IF(AQ55="B","2.8",IF(AQ55="C+","2.4",IF(AQ55="C","2",IF(AQ55="D+","1.6",IF(AQ55="D","1.2",IF(AQ55="E","0.8",""))))))))))</f>
        <v/>
      </c>
    </row>
    <row r="56" spans="1:64" x14ac:dyDescent="0.25">
      <c r="A56" s="26">
        <f>IF(ISBLANK('DATA ENTRY'!A56),"",'DATA ENTRY'!A56)</f>
        <v>14911554</v>
      </c>
      <c r="B56" s="26">
        <f>IF(ISBLANK('DATA ENTRY'!G56),"",'DATA ENTRY'!G56)</f>
        <v>28</v>
      </c>
      <c r="C56" s="26">
        <f>IF(ISBLANK('DATA ENTRY'!H56),"",'DATA ENTRY'!H56)</f>
        <v>21</v>
      </c>
      <c r="D56" s="26">
        <f t="shared" si="1"/>
        <v>49</v>
      </c>
      <c r="E56" s="26">
        <f>IF(ISBLANK('DATA ENTRY'!J56),"",'DATA ENTRY'!J56)</f>
        <v>29</v>
      </c>
      <c r="F56" s="26">
        <f>IF(ISBLANK('DATA ENTRY'!K56),"",'DATA ENTRY'!K56)</f>
        <v>21</v>
      </c>
      <c r="G56" s="26">
        <f t="shared" si="2"/>
        <v>50</v>
      </c>
      <c r="H56" s="26">
        <f>IF(ISBLANK('DATA ENTRY'!M56),"",'DATA ENTRY'!M56)</f>
        <v>31</v>
      </c>
      <c r="I56" s="26">
        <f>IF(ISBLANK('DATA ENTRY'!M56),"",'DATA ENTRY'!N56)</f>
        <v>20</v>
      </c>
      <c r="J56" s="26">
        <f t="shared" si="20"/>
        <v>51</v>
      </c>
      <c r="K56" s="26">
        <f>IF(ISBLANK('DATA ENTRY'!P56),"",'DATA ENTRY'!P56)</f>
        <v>33</v>
      </c>
      <c r="L56" s="26">
        <f>IF(ISBLANK('DATA ENTRY'!Q56),"",'DATA ENTRY'!Q56)</f>
        <v>20</v>
      </c>
      <c r="M56" s="26">
        <f t="shared" si="3"/>
        <v>53</v>
      </c>
      <c r="N56" s="26">
        <f>IF(ISBLANK('DATA ENTRY'!S56),"",'DATA ENTRY'!S56)</f>
        <v>34</v>
      </c>
      <c r="O56" s="26">
        <f>IF(ISBLANK('DATA ENTRY'!T56),"",'DATA ENTRY'!T56)</f>
        <v>20</v>
      </c>
      <c r="P56" s="26">
        <f t="shared" si="4"/>
        <v>54</v>
      </c>
      <c r="Q56" s="26">
        <f>IF(ISBLANK('DATA ENTRY'!V56),"",'DATA ENTRY'!V56)</f>
        <v>30</v>
      </c>
      <c r="R56" s="26">
        <f>IF(ISBLANK('DATA ENTRY'!W56),"",'DATA ENTRY'!W56)</f>
        <v>21</v>
      </c>
      <c r="S56" s="26">
        <f t="shared" si="5"/>
        <v>51</v>
      </c>
      <c r="T56" s="26" t="str">
        <f>IF(ISBLANK('DATA ENTRY'!Y56),"",'DATA ENTRY'!Y56)</f>
        <v/>
      </c>
      <c r="U56" s="26" t="str">
        <f>IF(ISBLANK('DATA ENTRY'!Z56),"",'DATA ENTRY'!Z56)</f>
        <v/>
      </c>
      <c r="V56" s="26" t="str">
        <f t="shared" si="6"/>
        <v/>
      </c>
      <c r="W56" s="26" t="str">
        <f>IF(ISBLANK('DATA ENTRY'!$F56),"",IF(LEDGER!B56="AB","AB",IF(LEDGER!B56&gt;=0.9*'MARK LOOKUP'!B56,"A+",IF(LEDGER!B56&gt;=0.8*'MARK LOOKUP'!B56,"A",IF(LEDGER!B56&gt;=0.7*'MARK LOOKUP'!B56,"B+",IF(LEDGER!B56&gt;=0.6*'MARK LOOKUP'!B56,"B",IF(LEDGER!B56&gt;=0.5*'MARK LOOKUP'!B56,"C+",IF(LEDGER!B56&gt;=0.4*'MARK LOOKUP'!B56,"C+",IF(LEDGER!B56&gt;=0.35*'MARK LOOKUP'!B56,"D","NG")))))))))</f>
        <v>D</v>
      </c>
      <c r="X56" s="26" t="str">
        <f>IF(ISBLANK('DATA ENTRY'!$G56),"",IF(LEDGER!C56="AB","AB",IF(LEDGER!C56&gt;=0.9*'MARK LOOKUP'!C56,"A+",IF(LEDGER!C56&gt;=0.8*'MARK LOOKUP'!C56,"A",IF(LEDGER!C56&gt;=0.7*'MARK LOOKUP'!C56,"B+",IF(LEDGER!C56&gt;=0.6*'MARK LOOKUP'!C56,"B",IF(LEDGER!C56&gt;=0.5*'MARK LOOKUP'!C56,"C+",IF(LEDGER!C56&gt;=0.4*'MARK LOOKUP'!C56,"C+",IF(LEDGER!C56&gt;=0.35*'MARK LOOKUP'!C56,"D","N.G.")))))))))</f>
        <v>A</v>
      </c>
      <c r="Y56" s="26" t="str">
        <f>IF(ISNUMBER(D56),IF(D56&gt;=0.9*'MARK LOOKUP'!D56,"A+",IF(D56&gt;=0.8*'MARK LOOKUP'!D56,"A",IF(D56&gt;=0.7*'MARK LOOKUP'!D56,"B+",IF(D56&gt;=0.6*'MARK LOOKUP'!D56,"B",IF(D56&gt;=0.5*'MARK LOOKUP'!D56,"C+",IF(D56&gt;=0.4*'MARK LOOKUP'!D56,"C",IF(D56&gt;=0.35*'MARK LOOKUP'!D56,"D","N.G."))))))))</f>
        <v>C</v>
      </c>
      <c r="Z56" s="26" t="str">
        <f>IF(ISBLANK('DATA ENTRY'!J56),"",IF(LEDGER!E56="AB","AB",IF(LEDGER!E56&gt;=0.9*'MARK LOOKUP'!E56,"A+",IF(LEDGER!E56&gt;=0.8*'MARK LOOKUP'!E56,"A",IF(LEDGER!E56&gt;=0.7*'MARK LOOKUP'!E56,"B+",IF(LEDGER!E56&gt;=0.6*'MARK LOOKUP'!E56,"B",IF(LEDGER!E56&gt;=0.5*'MARK LOOKUP'!E56,"C+",IF(LEDGER!E56&gt;=0.4*'MARK LOOKUP'!E56,"C",IF(LEDGER!E56&gt;=0.35*'MARK LOOKUP'!E56,"D","NG")))))))))</f>
        <v>D</v>
      </c>
      <c r="AA56" s="26" t="str">
        <f>IF(ISBLANK('DATA ENTRY'!K56),"",IF(LEDGER!F56="AB","AB",IF(LEDGER!F56&gt;=0.9*'MARK LOOKUP'!F56,"A+",IF(LEDGER!F56&gt;=0.8*'MARK LOOKUP'!F56,"A",IF(LEDGER!F56&gt;=0.7*'MARK LOOKUP'!F56,"B+",IF(LEDGER!F56&gt;=0.6*'MARK LOOKUP'!F56,"B",IF(LEDGER!F56&gt;=0.5*'MARK LOOKUP'!F56,"C+",IF(LEDGER!F56&gt;=0.4*'MARK LOOKUP'!F56,"C",IF(LEDGER!F56&gt;=0.35*'MARK LOOKUP'!F56,"D","NG")))))))))</f>
        <v>A</v>
      </c>
      <c r="AB56" s="26" t="str">
        <f>IF(ISNUMBER(G56),IF(D56&gt;=0.9*'MARK LOOKUP'!G56,"A+",IF(G56&gt;=0.8*'MARK LOOKUP'!G56,"A",IF(G56&gt;=0.7*'MARK LOOKUP'!G56,"B+",IF(G56&gt;=0.6*'MARK LOOKUP'!G56,"B",IF(G56&gt;=0.5*'MARK LOOKUP'!G56,"C+",IF(G56&gt;=0.4*'MARK LOOKUP'!G56,"C",IF(G56&gt;=0.35*'MARK LOOKUP'!G56,"D","NG"))))))))</f>
        <v>C+</v>
      </c>
      <c r="AC56" s="26" t="str">
        <f>IF(ISBLANK('DATA ENTRY'!M56),"",IF(LEDGER!H56="AB","AB",IF(LEDGER!H56&gt;=0.9*'MARK LOOKUP'!H56,"A+",IF(LEDGER!H56&gt;=0.8*'MARK LOOKUP'!H56,"A",IF(LEDGER!H56&gt;=0.7*'MARK LOOKUP'!H56,"B+",IF(LEDGER!H56&gt;=0.6*'MARK LOOKUP'!H56,"B",IF(LEDGER!H56&gt;=0.5*'MARK LOOKUP'!H56,"C+",IF(LEDGER!H56&gt;=0.4*'MARK LOOKUP'!H56,"C",IF(LEDGER!H56&gt;=0.35*'MARK LOOKUP'!H56,"D","NG")))))))))</f>
        <v>C</v>
      </c>
      <c r="AD56" s="26" t="str">
        <f>IF(ISBLANK('DATA ENTRY'!N56),"",IF(LEDGER!I56="AB","AB",IF(LEDGER!I56&gt;=0.9*'MARK LOOKUP'!I56,"A+",IF(LEDGER!I56&gt;=0.8*'MARK LOOKUP'!I56,"A",IF(LEDGER!I56&gt;=0.7*'MARK LOOKUP'!I56,"B+",IF(LEDGER!I56&gt;=0.6*'MARK LOOKUP'!I56,"B",IF(LEDGER!I56&gt;=0.5*'MARK LOOKUP'!I56,"C+",IF(LEDGER!I56&gt;=0.4*'MARK LOOKUP'!I56,"C",IF(LEDGER!I56&gt;=0.35*'MARK LOOKUP'!I56,"D","NG")))))))))</f>
        <v>A</v>
      </c>
      <c r="AE56" s="26" t="str">
        <f>IF(ISNUMBER(J56),IF(J56&gt;=0.9*'MARK LOOKUP'!J56,"A+",IF(J56&gt;=0.8*'MARK LOOKUP'!J56,"A",IF(J56&gt;=0.7*'MARK LOOKUP'!J56,"B+",IF(J56&gt;=0.6*'MARK LOOKUP'!J56,"B",IF(J56&gt;=0.5*'MARK LOOKUP'!J56,"C+",IF(J56&gt;=0.4*'MARK LOOKUP'!J56,"C",IF(J56&gt;=0.35*'MARK LOOKUP'!J56,"D","NG"))))))),"")</f>
        <v>C+</v>
      </c>
      <c r="AF56" s="26" t="str">
        <f>IF(ISBLANK('DATA ENTRY'!P56),"",IF(LEDGER!K56="Ab","AB",IF(LEDGER!K56&gt;=0.9*'MARK LOOKUP'!K56,"A+",IF(LEDGER!K56&gt;=0.8*'MARK LOOKUP'!K56,"A",IF(LEDGER!K56&gt;=0.7*'MARK LOOKUP'!K56,"B+",IF(LEDGER!K56&gt;=0.6*'MARK LOOKUP'!K56,"B",IF(LEDGER!K56&gt;=0.5*'MARK LOOKUP'!K56,"C+",IF(LEDGER!K56&gt;=0.4*'MARK LOOKUP'!K56,"C",IF(LEDGER!K56&gt;=0.35*'MARK LOOKUP'!K56,"D","NG")))))))))</f>
        <v>C</v>
      </c>
      <c r="AG56" s="26" t="str">
        <f>IF(ISBLANK('DATA ENTRY'!Q56),"",IF(LEDGER!L56="Ab","AB",IF(LEDGER!L56&gt;=0.9*'MARK LOOKUP'!L56,"A+",IF(LEDGER!L56&gt;=0.8*'MARK LOOKUP'!L56,"A",IF(LEDGER!L56&gt;=0.7*'MARK LOOKUP'!L56,"B+",IF(LEDGER!L56&gt;=0.6*'MARK LOOKUP'!L56,"B",IF(LEDGER!L56&gt;=0.5*'MARK LOOKUP'!L56,"C+",IF(LEDGER!L56&gt;=0.4*'MARK LOOKUP'!L56,"C",IF(LEDGER!L56&gt;=0.35*'MARK LOOKUP'!L56,"D","NG")))))))))</f>
        <v>A</v>
      </c>
      <c r="AH56" s="26" t="str">
        <f>IF(ISNUMBER(M56),IF(M56&gt;=0.9*'MARK LOOKUP'!M56,"A+",IF(M56&gt;=0.8*'MARK LOOKUP'!M56,"A",IF(M56&gt;=0.7*'MARK LOOKUP'!M56,"B+",IF(M56&gt;=0.6*'MARK LOOKUP'!M56,"B",IF(M56&gt;=0.5*'MARK LOOKUP'!M56,"C+",IF(M56&gt;=0.4*'MARK LOOKUP'!M56,"C",IF(M56&gt;=0.35*'MARK LOOKUP'!M56,"D","NG"))))))),"")</f>
        <v>C+</v>
      </c>
      <c r="AI56" s="26" t="str">
        <f>IF(ISBLANK('DATA ENTRY'!S56),"",IF(N56="Ab","AB",IF(N56&gt;=0.9*'MARK LOOKUP'!N56,"A+",IF(N56&gt;=0.8*'MARK LOOKUP'!N56,"A",IF(N56&gt;=0.7*'MARK LOOKUP'!N56,"B+",IF(N56&gt;=0.6*'MARK LOOKUP'!N56,"B",IF(N56&gt;=0.5*'MARK LOOKUP'!N56,"C+",IF(N56&gt;=0.4*'MARK LOOKUP'!N56,"C",IF(N56&gt;=0.35*'MARK LOOKUP'!N56,"D","NG")))))))))</f>
        <v>C</v>
      </c>
      <c r="AJ56" s="26" t="str">
        <f>IF(ISBLANK('DATA ENTRY'!T56),"",IF(O56="Ab","AB",IF(O56&gt;=0.9*'MARK LOOKUP'!O56,"A+",IF(O56&gt;=0.8*'MARK LOOKUP'!O56,"A",IF(O56&gt;=0.7*'MARK LOOKUP'!O56,"B+",IF(O56&gt;=0.6*'MARK LOOKUP'!O56,"B",IF(O56&gt;=0.5*'MARK LOOKUP'!O56,"C+",IF(O56&gt;=0.4*'MARK LOOKUP'!O56,"C",IF(O56&gt;=0.35*'MARK LOOKUP'!O56,"D","NG")))))))))</f>
        <v>A</v>
      </c>
      <c r="AK56" s="26" t="str">
        <f>IF(ISNUMBER(P56),IF(P56&gt;=0.9*'MARK LOOKUP'!P56,"A+",IF(P56&gt;=0.8*'MARK LOOKUP'!P56,"A",IF(P56&gt;=0.7*'MARK LOOKUP'!P56,"B+",IF(P56&gt;=0.6*'MARK LOOKUP'!P56,"B",IF(P56&gt;=0.5*'MARK LOOKUP'!P56,"C+",IF(P56&gt;=0.4*'MARK LOOKUP'!P56,"C",IF(P56&gt;=0.35*'MARK LOOKUP'!P56,"D","NG"))))))),"")</f>
        <v>C+</v>
      </c>
      <c r="AL56" s="26" t="str">
        <f>IF(ISBLANK('DATA ENTRY'!V56),"",IF(Q56="Ab","AB",IF(Q56&gt;=0.9*'MARK LOOKUP'!Q56,"A+",IF(Q56&gt;=0.8*'MARK LOOKUP'!Q56,"A",IF(Q56&gt;=0.7*'MARK LOOKUP'!Q56,"B+",IF(Q56&gt;=0.6*'MARK LOOKUP'!Q56,"B",IF(Q56&gt;=0.5*'MARK LOOKUP'!Q56,"C+",IF(Q56&gt;=0.4*'MARK LOOKUP'!Q56,"C",IF(Q56&gt;=0.35*'MARK LOOKUP'!Q56,"D","NG")))))))))</f>
        <v>C</v>
      </c>
      <c r="AM56" s="26" t="str">
        <f>IF(ISBLANK('DATA ENTRY'!W56),"",IF(R56="Ab","AB",IF(R56&gt;=0.9*'MARK LOOKUP'!R56,"A+",IF(R56&gt;=0.8*'MARK LOOKUP'!R56,"A",IF(R56&gt;=0.7*'MARK LOOKUP'!R56,"B+",IF(R56&gt;=0.6*'MARK LOOKUP'!R56,"B",IF(R56&gt;=0.5*'MARK LOOKUP'!R56,"C+",IF(R56&gt;=0.4*'MARK LOOKUP'!R56,"C",IF(R56&gt;=0.35*'MARK LOOKUP'!R56,"D","NG")))))))))</f>
        <v>A</v>
      </c>
      <c r="AN56" s="26" t="str">
        <f>IF(ISNUMBER(S56),IF(S56&gt;=0.9*'MARK LOOKUP'!S56,"A+",IF(S56&gt;=0.8*'MARK LOOKUP'!S56,"A",IF(S56&gt;=0.7*'MARK LOOKUP'!S56,"B+",IF(S56&gt;=0.6*'MARK LOOKUP'!S56,"B",IF(S56&gt;=0.5*'MARK LOOKUP'!S56,"C+",IF(S56&gt;=0.4*'MARK LOOKUP'!S56,"C",IF(S56&gt;=0.35*'MARK LOOKUP'!S56,"D","NG"))))))),"")</f>
        <v>C+</v>
      </c>
      <c r="AO56" s="26" t="str">
        <f>IF(ISBLANK('DATA ENTRY'!Y56),"",IF(T56="AB","AB",IF(T56&gt;=0.9*'MARK LOOKUP'!T56,"A+",IF(T56&gt;=0.8*'MARK LOOKUP'!T56,"A",IF(T56&gt;=0.7*'MARK LOOKUP'!T56,"B+",IF(T56&gt;=0.6*'MARK LOOKUP'!T56,"B",IF(T56&gt;=0.5*'MARK LOOKUP'!T56,"C+",IF(T56&gt;=0.4*'MARK LOOKUP'!T56,"C",IF(T56&gt;=0.35*'MARK LOOKUP'!T56,"D","NG")))))))))</f>
        <v/>
      </c>
      <c r="AP56" s="26" t="str">
        <f>IF(ISBLANK('DATA ENTRY'!Z56),"",IF(U56="AB","AB",IF(U56&gt;=0.9*'MARK LOOKUP'!U56,"A+",IF(U56&gt;=0.8*'MARK LOOKUP'!U56,"A",IF(U56&gt;=0.7*'MARK LOOKUP'!U56,"B+",IF(U56&gt;=0.6*'MARK LOOKUP'!U56,"B",IF(U56&gt;=0.5*'MARK LOOKUP'!U56,"C+",IF(U56&gt;=0.4*'MARK LOOKUP'!U56,"C",IF(U56&gt;=0.35*'MARK LOOKUP'!U56,"D","NG")))))))))</f>
        <v/>
      </c>
      <c r="AQ56" s="26" t="str">
        <f>IF(ISNUMBER(V56),IF(V56&gt;=0.9*'MARK LOOKUP'!V56,"A+",IF(V56&gt;=0.8*'MARK LOOKUP'!V56,"A",IF(V56&gt;=0.7*'MARK LOOKUP'!V56,"B+",IF(V56&gt;=0.6*'MARK LOOKUP'!S56,"B",IF(V56&gt;=0.5*'MARK LOOKUP'!V56,"C+",IF(V56&gt;=0.4*'MARK LOOKUP'!V56,"C",IF(V56&gt;=0.35*'MARK LOOKUP'!V56,"D","NG"))))))),"")</f>
        <v/>
      </c>
      <c r="AR56" s="26" t="str">
        <f t="shared" si="7"/>
        <v>1.2</v>
      </c>
      <c r="AS56" s="26" t="str">
        <f t="shared" si="8"/>
        <v>3.6</v>
      </c>
      <c r="AT56" s="26" t="str">
        <f t="shared" si="9"/>
        <v>2</v>
      </c>
      <c r="AU56" s="26" t="str">
        <f t="shared" si="10"/>
        <v>1.2</v>
      </c>
      <c r="AV56" s="26" t="str">
        <f t="shared" si="11"/>
        <v>3.6</v>
      </c>
      <c r="AW56" s="26" t="str">
        <f t="shared" si="12"/>
        <v>2.4</v>
      </c>
      <c r="AX56" s="26" t="str">
        <f t="shared" si="13"/>
        <v>2</v>
      </c>
      <c r="AY56" s="26" t="str">
        <f t="shared" si="14"/>
        <v>3.6</v>
      </c>
      <c r="AZ56" s="26" t="str">
        <f t="shared" si="15"/>
        <v>2.4</v>
      </c>
      <c r="BA56" s="26" t="str">
        <f t="shared" si="16"/>
        <v>2</v>
      </c>
      <c r="BB56" s="26" t="str">
        <f t="shared" si="17"/>
        <v>3.6</v>
      </c>
      <c r="BC56" s="26" t="str">
        <f t="shared" si="18"/>
        <v>2.4</v>
      </c>
      <c r="BD56" s="26" t="str">
        <f t="shared" si="19"/>
        <v>2</v>
      </c>
      <c r="BE56" s="26" t="str">
        <f>IF(ISBLANK('DATA ENTRY'!S56),"",IF(AJ56="A+","4",IF(AJ56="A","3.6",IF(AJ56="B+","3.2",IF(AJ56="B","2.8",IF(AJ56="C+","2.4",IF(AJ56="C","2",IF(AJ56="D+","1.6",IF(AJ56="D","1.2",IF(AJ56="E","0.8",""))))))))))</f>
        <v>3.6</v>
      </c>
      <c r="BF56" s="26" t="str">
        <f>IF(ISBLANK('DATA ENTRY'!T56),"",IF(AK56="A+","4",IF(AK56="A","3.6",IF(AK56="B+","3.2",IF(AK56="B","2.8",IF(AK56="C+","2.4",IF(AK56="C","2",IF(AK56="D+","1.6",IF(AK56="D","1.2",IF(AK56="E","0.8",""))))))))))</f>
        <v>2.4</v>
      </c>
      <c r="BG56" s="26" t="str">
        <f>IF(ISBLANK('DATA ENTRY'!U56),"",IF(AL56="A+","4",IF(AL56="A","3.6",IF(AL56="B+","3.2",IF(AL56="B","2.8",IF(AL56="C+","2.4",IF(AL56="C","2",IF(AL56="D+","1.6",IF(AL56="D","1.2",IF(AL56="E","0.8",""))))))))))</f>
        <v>2</v>
      </c>
      <c r="BH56" s="26" t="str">
        <f>IF(ISBLANK('DATA ENTRY'!V56),"",IF(AM56="A+","4",IF(AM56="A","3.6",IF(AM56="B+","3.2",IF(AM56="B","2.8",IF(AM56="C+","2.4",IF(AM56="C","2",IF(AM56="D+","1.6",IF(AM56="D","1.2",IF(AM56="E","0.8",""))))))))))</f>
        <v>3.6</v>
      </c>
      <c r="BI56" s="26" t="str">
        <f>IF(ISBLANK('DATA ENTRY'!W56),"",IF(AN56="A+","4",IF(AN56="A","3.6",IF(AN56="B+","3.2",IF(AN56="B","2.8",IF(AN56="C+","2.4",IF(AN56="C","2",IF(AN56="D+","1.6",IF(AN56="D","1.2",IF(AN56="E","0.8",""))))))))))</f>
        <v>2.4</v>
      </c>
      <c r="BJ56" s="26" t="str">
        <f>IF(ISBLANK('DATA ENTRY'!X56),"",IF(AO56="A+","4",IF(AO56="A","3.6",IF(AO56="B+","3.2",IF(AO56="B","2.8",IF(AO56="C+","2.4",IF(AO56="C","2",IF(AO56="D+","1.6",IF(AO56="D","1.2",IF(AO56="E","0.8",""))))))))))</f>
        <v/>
      </c>
      <c r="BK56" s="26" t="str">
        <f>IF(ISBLANK('DATA ENTRY'!Y56),"",IF(AP56="A+","4",IF(AP56="A","3.6",IF(AP56="B+","3.2",IF(AP56="B","2.8",IF(AP56="C+","2.4",IF(AP56="C","2",IF(AP56="D+","1.6",IF(AP56="D","1.2",IF(AP56="E","0.8",""))))))))))</f>
        <v/>
      </c>
      <c r="BL56" s="26" t="str">
        <f>IF(ISBLANK('DATA ENTRY'!Z56),"",IF(AQ56="A+","4",IF(AQ56="A","3.6",IF(AQ56="B+","3.2",IF(AQ56="B","2.8",IF(AQ56="C+","2.4",IF(AQ56="C","2",IF(AQ56="D+","1.6",IF(AQ56="D","1.2",IF(AQ56="E","0.8",""))))))))))</f>
        <v/>
      </c>
    </row>
    <row r="57" spans="1:64" x14ac:dyDescent="0.25">
      <c r="A57" s="26" t="str">
        <f>IF(ISBLANK('DATA ENTRY'!A57),"",'DATA ENTRY'!A57)</f>
        <v/>
      </c>
      <c r="B57" s="26" t="str">
        <f>IF(ISBLANK('DATA ENTRY'!G57),"",'DATA ENTRY'!G57)</f>
        <v/>
      </c>
      <c r="C57" s="26" t="str">
        <f>IF(ISBLANK('DATA ENTRY'!H57),"",'DATA ENTRY'!H57)</f>
        <v/>
      </c>
      <c r="D57" s="26" t="str">
        <f t="shared" si="1"/>
        <v/>
      </c>
      <c r="E57" s="26" t="str">
        <f>IF(ISBLANK('DATA ENTRY'!J57),"",'DATA ENTRY'!J57)</f>
        <v/>
      </c>
      <c r="F57" s="26" t="str">
        <f>IF(ISBLANK('DATA ENTRY'!K57),"",'DATA ENTRY'!K57)</f>
        <v/>
      </c>
      <c r="G57" s="26" t="str">
        <f t="shared" si="2"/>
        <v/>
      </c>
      <c r="H57" s="26" t="str">
        <f>IF(ISBLANK('DATA ENTRY'!M57),"",'DATA ENTRY'!M57)</f>
        <v/>
      </c>
      <c r="I57" s="26" t="str">
        <f>IF(ISBLANK('DATA ENTRY'!M57),"",'DATA ENTRY'!N57)</f>
        <v/>
      </c>
      <c r="J57" s="26" t="str">
        <f t="shared" si="20"/>
        <v/>
      </c>
      <c r="K57" s="26" t="str">
        <f>IF(ISBLANK('DATA ENTRY'!P57),"",'DATA ENTRY'!P57)</f>
        <v/>
      </c>
      <c r="L57" s="26" t="str">
        <f>IF(ISBLANK('DATA ENTRY'!Q57),"",'DATA ENTRY'!Q57)</f>
        <v/>
      </c>
      <c r="M57" s="26" t="str">
        <f t="shared" si="3"/>
        <v/>
      </c>
      <c r="N57" s="26">
        <f>IF(ISBLANK('DATA ENTRY'!S57),"",'DATA ENTRY'!S57)</f>
        <v>0</v>
      </c>
      <c r="O57" s="26" t="str">
        <f>IF(ISBLANK('DATA ENTRY'!T57),"",'DATA ENTRY'!T57)</f>
        <v/>
      </c>
      <c r="P57" s="26">
        <f t="shared" si="4"/>
        <v>0</v>
      </c>
      <c r="Q57" s="26" t="str">
        <f>IF(ISBLANK('DATA ENTRY'!V57),"",'DATA ENTRY'!V57)</f>
        <v/>
      </c>
      <c r="R57" s="26" t="str">
        <f>IF(ISBLANK('DATA ENTRY'!W57),"",'DATA ENTRY'!W57)</f>
        <v/>
      </c>
      <c r="S57" s="26" t="str">
        <f t="shared" si="5"/>
        <v/>
      </c>
      <c r="T57" s="26" t="str">
        <f>IF(ISBLANK('DATA ENTRY'!Y57),"",'DATA ENTRY'!Y57)</f>
        <v/>
      </c>
      <c r="U57" s="26" t="str">
        <f>IF(ISBLANK('DATA ENTRY'!Z57),"",'DATA ENTRY'!Z57)</f>
        <v/>
      </c>
      <c r="V57" s="26" t="str">
        <f t="shared" si="6"/>
        <v/>
      </c>
      <c r="W57" s="26" t="str">
        <f>IF(ISBLANK('DATA ENTRY'!$F57),"",IF(LEDGER!B57="AB","AB",IF(LEDGER!B57&gt;=0.9*'MARK LOOKUP'!B57,"A+",IF(LEDGER!B57&gt;=0.8*'MARK LOOKUP'!B57,"A",IF(LEDGER!B57&gt;=0.7*'MARK LOOKUP'!B57,"B+",IF(LEDGER!B57&gt;=0.6*'MARK LOOKUP'!B57,"B",IF(LEDGER!B57&gt;=0.5*'MARK LOOKUP'!B57,"C+",IF(LEDGER!B57&gt;=0.4*'MARK LOOKUP'!B57,"C+",IF(LEDGER!B57&gt;=0.35*'MARK LOOKUP'!B57,"D","NG")))))))))</f>
        <v/>
      </c>
      <c r="X57" s="26" t="str">
        <f>IF(ISBLANK('DATA ENTRY'!$G57),"",IF(LEDGER!C57="AB","AB",IF(LEDGER!C57&gt;=0.9*'MARK LOOKUP'!C57,"A+",IF(LEDGER!C57&gt;=0.8*'MARK LOOKUP'!C57,"A",IF(LEDGER!C57&gt;=0.7*'MARK LOOKUP'!C57,"B+",IF(LEDGER!C57&gt;=0.6*'MARK LOOKUP'!C57,"B",IF(LEDGER!C57&gt;=0.5*'MARK LOOKUP'!C57,"C+",IF(LEDGER!C57&gt;=0.4*'MARK LOOKUP'!C57,"C+",IF(LEDGER!C57&gt;=0.35*'MARK LOOKUP'!C57,"D","N.G.")))))))))</f>
        <v/>
      </c>
      <c r="Y57" s="26" t="b">
        <f>IF(ISNUMBER(D57),IF(D57&gt;=0.9*'MARK LOOKUP'!D57,"A+",IF(D57&gt;=0.8*'MARK LOOKUP'!D57,"A",IF(D57&gt;=0.7*'MARK LOOKUP'!D57,"B+",IF(D57&gt;=0.6*'MARK LOOKUP'!D57,"B",IF(D57&gt;=0.5*'MARK LOOKUP'!D57,"C+",IF(D57&gt;=0.4*'MARK LOOKUP'!D57,"C",IF(D57&gt;=0.35*'MARK LOOKUP'!D57,"D","N.G."))))))))</f>
        <v>0</v>
      </c>
      <c r="Z57" s="26" t="str">
        <f>IF(ISBLANK('DATA ENTRY'!J57),"",IF(LEDGER!E57="AB","AB",IF(LEDGER!E57&gt;=0.9*'MARK LOOKUP'!E57,"A+",IF(LEDGER!E57&gt;=0.8*'MARK LOOKUP'!E57,"A",IF(LEDGER!E57&gt;=0.7*'MARK LOOKUP'!E57,"B+",IF(LEDGER!E57&gt;=0.6*'MARK LOOKUP'!E57,"B",IF(LEDGER!E57&gt;=0.5*'MARK LOOKUP'!E57,"C+",IF(LEDGER!E57&gt;=0.4*'MARK LOOKUP'!E57,"C",IF(LEDGER!E57&gt;=0.35*'MARK LOOKUP'!E57,"D","NG")))))))))</f>
        <v/>
      </c>
      <c r="AA57" s="26" t="str">
        <f>IF(ISBLANK('DATA ENTRY'!K57),"",IF(LEDGER!F57="AB","AB",IF(LEDGER!F57&gt;=0.9*'MARK LOOKUP'!F57,"A+",IF(LEDGER!F57&gt;=0.8*'MARK LOOKUP'!F57,"A",IF(LEDGER!F57&gt;=0.7*'MARK LOOKUP'!F57,"B+",IF(LEDGER!F57&gt;=0.6*'MARK LOOKUP'!F57,"B",IF(LEDGER!F57&gt;=0.5*'MARK LOOKUP'!F57,"C+",IF(LEDGER!F57&gt;=0.4*'MARK LOOKUP'!F57,"C",IF(LEDGER!F57&gt;=0.35*'MARK LOOKUP'!F57,"D","NG")))))))))</f>
        <v/>
      </c>
      <c r="AB57" s="26" t="b">
        <f>IF(ISNUMBER(G57),IF(D57&gt;=0.9*'MARK LOOKUP'!G57,"A+",IF(G57&gt;=0.8*'MARK LOOKUP'!G57,"A",IF(G57&gt;=0.7*'MARK LOOKUP'!G57,"B+",IF(G57&gt;=0.6*'MARK LOOKUP'!G57,"B",IF(G57&gt;=0.5*'MARK LOOKUP'!G57,"C+",IF(G57&gt;=0.4*'MARK LOOKUP'!G57,"C",IF(G57&gt;=0.35*'MARK LOOKUP'!G57,"D","NG"))))))))</f>
        <v>0</v>
      </c>
      <c r="AC57" s="26" t="str">
        <f>IF(ISBLANK('DATA ENTRY'!M57),"",IF(LEDGER!H57="AB","AB",IF(LEDGER!H57&gt;=0.9*'MARK LOOKUP'!H57,"A+",IF(LEDGER!H57&gt;=0.8*'MARK LOOKUP'!H57,"A",IF(LEDGER!H57&gt;=0.7*'MARK LOOKUP'!H57,"B+",IF(LEDGER!H57&gt;=0.6*'MARK LOOKUP'!H57,"B",IF(LEDGER!H57&gt;=0.5*'MARK LOOKUP'!H57,"C+",IF(LEDGER!H57&gt;=0.4*'MARK LOOKUP'!H57,"C",IF(LEDGER!H57&gt;=0.35*'MARK LOOKUP'!H57,"D","NG")))))))))</f>
        <v/>
      </c>
      <c r="AD57" s="26" t="str">
        <f>IF(ISBLANK('DATA ENTRY'!N57),"",IF(LEDGER!I57="AB","AB",IF(LEDGER!I57&gt;=0.9*'MARK LOOKUP'!I57,"A+",IF(LEDGER!I57&gt;=0.8*'MARK LOOKUP'!I57,"A",IF(LEDGER!I57&gt;=0.7*'MARK LOOKUP'!I57,"B+",IF(LEDGER!I57&gt;=0.6*'MARK LOOKUP'!I57,"B",IF(LEDGER!I57&gt;=0.5*'MARK LOOKUP'!I57,"C+",IF(LEDGER!I57&gt;=0.4*'MARK LOOKUP'!I57,"C",IF(LEDGER!I57&gt;=0.35*'MARK LOOKUP'!I57,"D","NG")))))))))</f>
        <v/>
      </c>
      <c r="AE57" s="26" t="str">
        <f>IF(ISNUMBER(J57),IF(J57&gt;=0.9*'MARK LOOKUP'!J57,"A+",IF(J57&gt;=0.8*'MARK LOOKUP'!J57,"A",IF(J57&gt;=0.7*'MARK LOOKUP'!J57,"B+",IF(J57&gt;=0.6*'MARK LOOKUP'!J57,"B",IF(J57&gt;=0.5*'MARK LOOKUP'!J57,"C+",IF(J57&gt;=0.4*'MARK LOOKUP'!J57,"C",IF(J57&gt;=0.35*'MARK LOOKUP'!J57,"D","NG"))))))),"")</f>
        <v/>
      </c>
      <c r="AF57" s="26" t="str">
        <f>IF(ISBLANK('DATA ENTRY'!P57),"",IF(LEDGER!K57="Ab","AB",IF(LEDGER!K57&gt;=0.9*'MARK LOOKUP'!K57,"A+",IF(LEDGER!K57&gt;=0.8*'MARK LOOKUP'!K57,"A",IF(LEDGER!K57&gt;=0.7*'MARK LOOKUP'!K57,"B+",IF(LEDGER!K57&gt;=0.6*'MARK LOOKUP'!K57,"B",IF(LEDGER!K57&gt;=0.5*'MARK LOOKUP'!K57,"C+",IF(LEDGER!K57&gt;=0.4*'MARK LOOKUP'!K57,"C",IF(LEDGER!K57&gt;=0.35*'MARK LOOKUP'!K57,"D","NG")))))))))</f>
        <v/>
      </c>
      <c r="AG57" s="26" t="str">
        <f>IF(ISBLANK('DATA ENTRY'!Q57),"",IF(LEDGER!L57="Ab","AB",IF(LEDGER!L57&gt;=0.9*'MARK LOOKUP'!L57,"A+",IF(LEDGER!L57&gt;=0.8*'MARK LOOKUP'!L57,"A",IF(LEDGER!L57&gt;=0.7*'MARK LOOKUP'!L57,"B+",IF(LEDGER!L57&gt;=0.6*'MARK LOOKUP'!L57,"B",IF(LEDGER!L57&gt;=0.5*'MARK LOOKUP'!L57,"C+",IF(LEDGER!L57&gt;=0.4*'MARK LOOKUP'!L57,"C",IF(LEDGER!L57&gt;=0.35*'MARK LOOKUP'!L57,"D","NG")))))))))</f>
        <v/>
      </c>
      <c r="AH57" s="26" t="str">
        <f>IF(ISNUMBER(M57),IF(M57&gt;=0.9*'MARK LOOKUP'!M57,"A+",IF(M57&gt;=0.8*'MARK LOOKUP'!M57,"A",IF(M57&gt;=0.7*'MARK LOOKUP'!M57,"B+",IF(M57&gt;=0.6*'MARK LOOKUP'!M57,"B",IF(M57&gt;=0.5*'MARK LOOKUP'!M57,"C+",IF(M57&gt;=0.4*'MARK LOOKUP'!M57,"C",IF(M57&gt;=0.35*'MARK LOOKUP'!M57,"D","NG"))))))),"")</f>
        <v/>
      </c>
      <c r="AI57" s="26" t="e">
        <f>IF(ISBLANK('DATA ENTRY'!S57),"",IF(N57="Ab","AB",IF(N57&gt;=0.9*'MARK LOOKUP'!N57,"A+",IF(N57&gt;=0.8*'MARK LOOKUP'!N57,"A",IF(N57&gt;=0.7*'MARK LOOKUP'!N57,"B+",IF(N57&gt;=0.6*'MARK LOOKUP'!N57,"B",IF(N57&gt;=0.5*'MARK LOOKUP'!N57,"C+",IF(N57&gt;=0.4*'MARK LOOKUP'!N57,"C",IF(N57&gt;=0.35*'MARK LOOKUP'!N57,"D","NG")))))))))</f>
        <v>#N/A</v>
      </c>
      <c r="AJ57" s="26" t="str">
        <f>IF(ISBLANK('DATA ENTRY'!T57),"",IF(O57="Ab","AB",IF(O57&gt;=0.9*'MARK LOOKUP'!O57,"A+",IF(O57&gt;=0.8*'MARK LOOKUP'!O57,"A",IF(O57&gt;=0.7*'MARK LOOKUP'!O57,"B+",IF(O57&gt;=0.6*'MARK LOOKUP'!O57,"B",IF(O57&gt;=0.5*'MARK LOOKUP'!O57,"C+",IF(O57&gt;=0.4*'MARK LOOKUP'!O57,"C",IF(O57&gt;=0.35*'MARK LOOKUP'!O57,"D","NG")))))))))</f>
        <v/>
      </c>
      <c r="AK57" s="26" t="e">
        <f>IF(ISNUMBER(P57),IF(P57&gt;=0.9*'MARK LOOKUP'!P57,"A+",IF(P57&gt;=0.8*'MARK LOOKUP'!P57,"A",IF(P57&gt;=0.7*'MARK LOOKUP'!P57,"B+",IF(P57&gt;=0.6*'MARK LOOKUP'!P57,"B",IF(P57&gt;=0.5*'MARK LOOKUP'!P57,"C+",IF(P57&gt;=0.4*'MARK LOOKUP'!P57,"C",IF(P57&gt;=0.35*'MARK LOOKUP'!P57,"D","NG"))))))),"")</f>
        <v>#N/A</v>
      </c>
      <c r="AL57" s="26" t="str">
        <f>IF(ISBLANK('DATA ENTRY'!V57),"",IF(Q57="Ab","AB",IF(Q57&gt;=0.9*'MARK LOOKUP'!Q57,"A+",IF(Q57&gt;=0.8*'MARK LOOKUP'!Q57,"A",IF(Q57&gt;=0.7*'MARK LOOKUP'!Q57,"B+",IF(Q57&gt;=0.6*'MARK LOOKUP'!Q57,"B",IF(Q57&gt;=0.5*'MARK LOOKUP'!Q57,"C+",IF(Q57&gt;=0.4*'MARK LOOKUP'!Q57,"C",IF(Q57&gt;=0.35*'MARK LOOKUP'!Q57,"D","NG")))))))))</f>
        <v/>
      </c>
      <c r="AM57" s="26" t="str">
        <f>IF(ISBLANK('DATA ENTRY'!W57),"",IF(R57="Ab","AB",IF(R57&gt;=0.9*'MARK LOOKUP'!R57,"A+",IF(R57&gt;=0.8*'MARK LOOKUP'!R57,"A",IF(R57&gt;=0.7*'MARK LOOKUP'!R57,"B+",IF(R57&gt;=0.6*'MARK LOOKUP'!R57,"B",IF(R57&gt;=0.5*'MARK LOOKUP'!R57,"C+",IF(R57&gt;=0.4*'MARK LOOKUP'!R57,"C",IF(R57&gt;=0.35*'MARK LOOKUP'!R57,"D","NG")))))))))</f>
        <v/>
      </c>
      <c r="AN57" s="26" t="str">
        <f>IF(ISNUMBER(S57),IF(S57&gt;=0.9*'MARK LOOKUP'!S57,"A+",IF(S57&gt;=0.8*'MARK LOOKUP'!S57,"A",IF(S57&gt;=0.7*'MARK LOOKUP'!S57,"B+",IF(S57&gt;=0.6*'MARK LOOKUP'!S57,"B",IF(S57&gt;=0.5*'MARK LOOKUP'!S57,"C+",IF(S57&gt;=0.4*'MARK LOOKUP'!S57,"C",IF(S57&gt;=0.35*'MARK LOOKUP'!S57,"D","NG"))))))),"")</f>
        <v/>
      </c>
      <c r="AO57" s="26" t="str">
        <f>IF(ISBLANK('DATA ENTRY'!Y57),"",IF(T57="AB","AB",IF(T57&gt;=0.9*'MARK LOOKUP'!T57,"A+",IF(T57&gt;=0.8*'MARK LOOKUP'!T57,"A",IF(T57&gt;=0.7*'MARK LOOKUP'!T57,"B+",IF(T57&gt;=0.6*'MARK LOOKUP'!T57,"B",IF(T57&gt;=0.5*'MARK LOOKUP'!T57,"C+",IF(T57&gt;=0.4*'MARK LOOKUP'!T57,"C",IF(T57&gt;=0.35*'MARK LOOKUP'!T57,"D","NG")))))))))</f>
        <v/>
      </c>
      <c r="AP57" s="26" t="str">
        <f>IF(ISBLANK('DATA ENTRY'!Z57),"",IF(U57="AB","AB",IF(U57&gt;=0.9*'MARK LOOKUP'!U57,"A+",IF(U57&gt;=0.8*'MARK LOOKUP'!U57,"A",IF(U57&gt;=0.7*'MARK LOOKUP'!U57,"B+",IF(U57&gt;=0.6*'MARK LOOKUP'!U57,"B",IF(U57&gt;=0.5*'MARK LOOKUP'!U57,"C+",IF(U57&gt;=0.4*'MARK LOOKUP'!U57,"C",IF(U57&gt;=0.35*'MARK LOOKUP'!U57,"D","NG")))))))))</f>
        <v/>
      </c>
      <c r="AQ57" s="26" t="str">
        <f>IF(ISNUMBER(V57),IF(V57&gt;=0.9*'MARK LOOKUP'!V57,"A+",IF(V57&gt;=0.8*'MARK LOOKUP'!V57,"A",IF(V57&gt;=0.7*'MARK LOOKUP'!V57,"B+",IF(V57&gt;=0.6*'MARK LOOKUP'!S57,"B",IF(V57&gt;=0.5*'MARK LOOKUP'!V57,"C+",IF(V57&gt;=0.4*'MARK LOOKUP'!V57,"C",IF(V57&gt;=0.35*'MARK LOOKUP'!V57,"D","NG"))))))),"")</f>
        <v/>
      </c>
      <c r="AR57" s="26" t="str">
        <f t="shared" si="7"/>
        <v/>
      </c>
      <c r="AS57" s="26" t="str">
        <f t="shared" si="8"/>
        <v/>
      </c>
      <c r="AT57" s="26" t="str">
        <f t="shared" si="9"/>
        <v/>
      </c>
      <c r="AU57" s="26" t="str">
        <f t="shared" si="10"/>
        <v/>
      </c>
      <c r="AV57" s="26" t="str">
        <f t="shared" si="11"/>
        <v/>
      </c>
      <c r="AW57" s="26" t="str">
        <f t="shared" si="12"/>
        <v/>
      </c>
      <c r="AX57" s="26" t="str">
        <f t="shared" si="13"/>
        <v/>
      </c>
      <c r="AY57" s="26" t="str">
        <f t="shared" si="14"/>
        <v/>
      </c>
      <c r="AZ57" s="26" t="str">
        <f t="shared" si="15"/>
        <v/>
      </c>
      <c r="BA57" s="26" t="str">
        <f t="shared" si="16"/>
        <v/>
      </c>
      <c r="BB57" s="26" t="str">
        <f t="shared" si="17"/>
        <v/>
      </c>
      <c r="BC57" s="26" t="str">
        <f t="shared" si="18"/>
        <v/>
      </c>
      <c r="BD57" s="26" t="e">
        <f t="shared" si="19"/>
        <v>#N/A</v>
      </c>
      <c r="BE57" s="26" t="str">
        <f>IF(ISBLANK('DATA ENTRY'!S57),"",IF(AJ57="A+","4",IF(AJ57="A","3.6",IF(AJ57="B+","3.2",IF(AJ57="B","2.8",IF(AJ57="C+","2.4",IF(AJ57="C","2",IF(AJ57="D+","1.6",IF(AJ57="D","1.2",IF(AJ57="E","0.8",""))))))))))</f>
        <v/>
      </c>
      <c r="BF57" s="26" t="str">
        <f>IF(ISBLANK('DATA ENTRY'!T57),"",IF(AK57="A+","4",IF(AK57="A","3.6",IF(AK57="B+","3.2",IF(AK57="B","2.8",IF(AK57="C+","2.4",IF(AK57="C","2",IF(AK57="D+","1.6",IF(AK57="D","1.2",IF(AK57="E","0.8",""))))))))))</f>
        <v/>
      </c>
      <c r="BG57" s="26" t="str">
        <f>IF(ISBLANK('DATA ENTRY'!U57),"",IF(AL57="A+","4",IF(AL57="A","3.6",IF(AL57="B+","3.2",IF(AL57="B","2.8",IF(AL57="C+","2.4",IF(AL57="C","2",IF(AL57="D+","1.6",IF(AL57="D","1.2",IF(AL57="E","0.8",""))))))))))</f>
        <v/>
      </c>
      <c r="BH57" s="26" t="str">
        <f>IF(ISBLANK('DATA ENTRY'!V57),"",IF(AM57="A+","4",IF(AM57="A","3.6",IF(AM57="B+","3.2",IF(AM57="B","2.8",IF(AM57="C+","2.4",IF(AM57="C","2",IF(AM57="D+","1.6",IF(AM57="D","1.2",IF(AM57="E","0.8",""))))))))))</f>
        <v/>
      </c>
      <c r="BI57" s="26" t="str">
        <f>IF(ISBLANK('DATA ENTRY'!W57),"",IF(AN57="A+","4",IF(AN57="A","3.6",IF(AN57="B+","3.2",IF(AN57="B","2.8",IF(AN57="C+","2.4",IF(AN57="C","2",IF(AN57="D+","1.6",IF(AN57="D","1.2",IF(AN57="E","0.8",""))))))))))</f>
        <v/>
      </c>
      <c r="BJ57" s="26" t="str">
        <f>IF(ISBLANK('DATA ENTRY'!X57),"",IF(AO57="A+","4",IF(AO57="A","3.6",IF(AO57="B+","3.2",IF(AO57="B","2.8",IF(AO57="C+","2.4",IF(AO57="C","2",IF(AO57="D+","1.6",IF(AO57="D","1.2",IF(AO57="E","0.8",""))))))))))</f>
        <v/>
      </c>
      <c r="BK57" s="26" t="str">
        <f>IF(ISBLANK('DATA ENTRY'!Y57),"",IF(AP57="A+","4",IF(AP57="A","3.6",IF(AP57="B+","3.2",IF(AP57="B","2.8",IF(AP57="C+","2.4",IF(AP57="C","2",IF(AP57="D+","1.6",IF(AP57="D","1.2",IF(AP57="E","0.8",""))))))))))</f>
        <v/>
      </c>
      <c r="BL57" s="26" t="str">
        <f>IF(ISBLANK('DATA ENTRY'!Z57),"",IF(AQ57="A+","4",IF(AQ57="A","3.6",IF(AQ57="B+","3.2",IF(AQ57="B","2.8",IF(AQ57="C+","2.4",IF(AQ57="C","2",IF(AQ57="D+","1.6",IF(AQ57="D","1.2",IF(AQ57="E","0.8",""))))))))))</f>
        <v/>
      </c>
    </row>
    <row r="58" spans="1:64" x14ac:dyDescent="0.25">
      <c r="A58" s="26" t="str">
        <f>IF(ISBLANK('DATA ENTRY'!A58),"",'DATA ENTRY'!A58)</f>
        <v/>
      </c>
      <c r="B58" s="26" t="str">
        <f>IF(ISBLANK('DATA ENTRY'!G58),"",'DATA ENTRY'!G58)</f>
        <v/>
      </c>
      <c r="C58" s="26" t="str">
        <f>IF(ISBLANK('DATA ENTRY'!H58),"",'DATA ENTRY'!H58)</f>
        <v/>
      </c>
      <c r="D58" s="26" t="str">
        <f t="shared" si="1"/>
        <v/>
      </c>
      <c r="E58" s="26" t="str">
        <f>IF(ISBLANK('DATA ENTRY'!J58),"",'DATA ENTRY'!J58)</f>
        <v/>
      </c>
      <c r="F58" s="26" t="str">
        <f>IF(ISBLANK('DATA ENTRY'!K58),"",'DATA ENTRY'!K58)</f>
        <v/>
      </c>
      <c r="G58" s="26" t="str">
        <f t="shared" si="2"/>
        <v/>
      </c>
      <c r="H58" s="26" t="str">
        <f>IF(ISBLANK('DATA ENTRY'!M58),"",'DATA ENTRY'!M58)</f>
        <v/>
      </c>
      <c r="I58" s="26" t="str">
        <f>IF(ISBLANK('DATA ENTRY'!M58),"",'DATA ENTRY'!N58)</f>
        <v/>
      </c>
      <c r="J58" s="26" t="str">
        <f t="shared" si="20"/>
        <v/>
      </c>
      <c r="K58" s="26" t="str">
        <f>IF(ISBLANK('DATA ENTRY'!P58),"",'DATA ENTRY'!P58)</f>
        <v/>
      </c>
      <c r="L58" s="26" t="str">
        <f>IF(ISBLANK('DATA ENTRY'!Q58),"",'DATA ENTRY'!Q58)</f>
        <v/>
      </c>
      <c r="M58" s="26" t="str">
        <f t="shared" si="3"/>
        <v/>
      </c>
      <c r="N58" s="26">
        <f>IF(ISBLANK('DATA ENTRY'!S58),"",'DATA ENTRY'!S58)</f>
        <v>0</v>
      </c>
      <c r="O58" s="26" t="str">
        <f>IF(ISBLANK('DATA ENTRY'!T58),"",'DATA ENTRY'!T58)</f>
        <v/>
      </c>
      <c r="P58" s="26">
        <f t="shared" si="4"/>
        <v>0</v>
      </c>
      <c r="Q58" s="26" t="str">
        <f>IF(ISBLANK('DATA ENTRY'!V58),"",'DATA ENTRY'!V58)</f>
        <v/>
      </c>
      <c r="R58" s="26" t="str">
        <f>IF(ISBLANK('DATA ENTRY'!W58),"",'DATA ENTRY'!W58)</f>
        <v/>
      </c>
      <c r="S58" s="26" t="str">
        <f t="shared" si="5"/>
        <v/>
      </c>
      <c r="T58" s="26" t="str">
        <f>IF(ISBLANK('DATA ENTRY'!Y58),"",'DATA ENTRY'!Y58)</f>
        <v/>
      </c>
      <c r="U58" s="26" t="str">
        <f>IF(ISBLANK('DATA ENTRY'!Z58),"",'DATA ENTRY'!Z58)</f>
        <v/>
      </c>
      <c r="V58" s="26" t="str">
        <f t="shared" si="6"/>
        <v/>
      </c>
      <c r="W58" s="26" t="str">
        <f>IF(ISBLANK('DATA ENTRY'!$F58),"",IF(LEDGER!B58="AB","AB",IF(LEDGER!B58&gt;=0.9*'MARK LOOKUP'!B58,"A+",IF(LEDGER!B58&gt;=0.8*'MARK LOOKUP'!B58,"A",IF(LEDGER!B58&gt;=0.7*'MARK LOOKUP'!B58,"B+",IF(LEDGER!B58&gt;=0.6*'MARK LOOKUP'!B58,"B",IF(LEDGER!B58&gt;=0.5*'MARK LOOKUP'!B58,"C+",IF(LEDGER!B58&gt;=0.4*'MARK LOOKUP'!B58,"C+",IF(LEDGER!B58&gt;=0.35*'MARK LOOKUP'!B58,"D","NG")))))))))</f>
        <v/>
      </c>
      <c r="X58" s="26" t="str">
        <f>IF(ISBLANK('DATA ENTRY'!$G58),"",IF(LEDGER!C58="AB","AB",IF(LEDGER!C58&gt;=0.9*'MARK LOOKUP'!C58,"A+",IF(LEDGER!C58&gt;=0.8*'MARK LOOKUP'!C58,"A",IF(LEDGER!C58&gt;=0.7*'MARK LOOKUP'!C58,"B+",IF(LEDGER!C58&gt;=0.6*'MARK LOOKUP'!C58,"B",IF(LEDGER!C58&gt;=0.5*'MARK LOOKUP'!C58,"C+",IF(LEDGER!C58&gt;=0.4*'MARK LOOKUP'!C58,"C+",IF(LEDGER!C58&gt;=0.35*'MARK LOOKUP'!C58,"D","N.G.")))))))))</f>
        <v/>
      </c>
      <c r="Y58" s="26" t="b">
        <f>IF(ISNUMBER(D58),IF(D58&gt;=0.9*'MARK LOOKUP'!D58,"A+",IF(D58&gt;=0.8*'MARK LOOKUP'!D58,"A",IF(D58&gt;=0.7*'MARK LOOKUP'!D58,"B+",IF(D58&gt;=0.6*'MARK LOOKUP'!D58,"B",IF(D58&gt;=0.5*'MARK LOOKUP'!D58,"C+",IF(D58&gt;=0.4*'MARK LOOKUP'!D58,"C",IF(D58&gt;=0.35*'MARK LOOKUP'!D58,"D","N.G."))))))))</f>
        <v>0</v>
      </c>
      <c r="Z58" s="26" t="str">
        <f>IF(ISBLANK('DATA ENTRY'!J58),"",IF(LEDGER!E58="AB","AB",IF(LEDGER!E58&gt;=0.9*'MARK LOOKUP'!E58,"A+",IF(LEDGER!E58&gt;=0.8*'MARK LOOKUP'!E58,"A",IF(LEDGER!E58&gt;=0.7*'MARK LOOKUP'!E58,"B+",IF(LEDGER!E58&gt;=0.6*'MARK LOOKUP'!E58,"B",IF(LEDGER!E58&gt;=0.5*'MARK LOOKUP'!E58,"C+",IF(LEDGER!E58&gt;=0.4*'MARK LOOKUP'!E58,"C",IF(LEDGER!E58&gt;=0.35*'MARK LOOKUP'!E58,"D","NG")))))))))</f>
        <v/>
      </c>
      <c r="AA58" s="26" t="str">
        <f>IF(ISBLANK('DATA ENTRY'!K58),"",IF(LEDGER!F58="AB","AB",IF(LEDGER!F58&gt;=0.9*'MARK LOOKUP'!F58,"A+",IF(LEDGER!F58&gt;=0.8*'MARK LOOKUP'!F58,"A",IF(LEDGER!F58&gt;=0.7*'MARK LOOKUP'!F58,"B+",IF(LEDGER!F58&gt;=0.6*'MARK LOOKUP'!F58,"B",IF(LEDGER!F58&gt;=0.5*'MARK LOOKUP'!F58,"C+",IF(LEDGER!F58&gt;=0.4*'MARK LOOKUP'!F58,"C",IF(LEDGER!F58&gt;=0.35*'MARK LOOKUP'!F58,"D","NG")))))))))</f>
        <v/>
      </c>
      <c r="AB58" s="26" t="b">
        <f>IF(ISNUMBER(G58),IF(D58&gt;=0.9*'MARK LOOKUP'!G58,"A+",IF(G58&gt;=0.8*'MARK LOOKUP'!G58,"A",IF(G58&gt;=0.7*'MARK LOOKUP'!G58,"B+",IF(G58&gt;=0.6*'MARK LOOKUP'!G58,"B",IF(G58&gt;=0.5*'MARK LOOKUP'!G58,"C+",IF(G58&gt;=0.4*'MARK LOOKUP'!G58,"C",IF(G58&gt;=0.35*'MARK LOOKUP'!G58,"D","NG"))))))))</f>
        <v>0</v>
      </c>
      <c r="AC58" s="26" t="str">
        <f>IF(ISBLANK('DATA ENTRY'!M58),"",IF(LEDGER!H58="AB","AB",IF(LEDGER!H58&gt;=0.9*'MARK LOOKUP'!H58,"A+",IF(LEDGER!H58&gt;=0.8*'MARK LOOKUP'!H58,"A",IF(LEDGER!H58&gt;=0.7*'MARK LOOKUP'!H58,"B+",IF(LEDGER!H58&gt;=0.6*'MARK LOOKUP'!H58,"B",IF(LEDGER!H58&gt;=0.5*'MARK LOOKUP'!H58,"C+",IF(LEDGER!H58&gt;=0.4*'MARK LOOKUP'!H58,"C",IF(LEDGER!H58&gt;=0.35*'MARK LOOKUP'!H58,"D","NG")))))))))</f>
        <v/>
      </c>
      <c r="AD58" s="26" t="str">
        <f>IF(ISBLANK('DATA ENTRY'!N58),"",IF(LEDGER!I58="AB","AB",IF(LEDGER!I58&gt;=0.9*'MARK LOOKUP'!I58,"A+",IF(LEDGER!I58&gt;=0.8*'MARK LOOKUP'!I58,"A",IF(LEDGER!I58&gt;=0.7*'MARK LOOKUP'!I58,"B+",IF(LEDGER!I58&gt;=0.6*'MARK LOOKUP'!I58,"B",IF(LEDGER!I58&gt;=0.5*'MARK LOOKUP'!I58,"C+",IF(LEDGER!I58&gt;=0.4*'MARK LOOKUP'!I58,"C",IF(LEDGER!I58&gt;=0.35*'MARK LOOKUP'!I58,"D","NG")))))))))</f>
        <v/>
      </c>
      <c r="AE58" s="26" t="str">
        <f>IF(ISNUMBER(J58),IF(J58&gt;=0.9*'MARK LOOKUP'!J58,"A+",IF(J58&gt;=0.8*'MARK LOOKUP'!J58,"A",IF(J58&gt;=0.7*'MARK LOOKUP'!J58,"B+",IF(J58&gt;=0.6*'MARK LOOKUP'!J58,"B",IF(J58&gt;=0.5*'MARK LOOKUP'!J58,"C+",IF(J58&gt;=0.4*'MARK LOOKUP'!J58,"C",IF(J58&gt;=0.35*'MARK LOOKUP'!J58,"D","NG"))))))),"")</f>
        <v/>
      </c>
      <c r="AF58" s="26" t="str">
        <f>IF(ISBLANK('DATA ENTRY'!P58),"",IF(LEDGER!K58="Ab","AB",IF(LEDGER!K58&gt;=0.9*'MARK LOOKUP'!K58,"A+",IF(LEDGER!K58&gt;=0.8*'MARK LOOKUP'!K58,"A",IF(LEDGER!K58&gt;=0.7*'MARK LOOKUP'!K58,"B+",IF(LEDGER!K58&gt;=0.6*'MARK LOOKUP'!K58,"B",IF(LEDGER!K58&gt;=0.5*'MARK LOOKUP'!K58,"C+",IF(LEDGER!K58&gt;=0.4*'MARK LOOKUP'!K58,"C",IF(LEDGER!K58&gt;=0.35*'MARK LOOKUP'!K58,"D","NG")))))))))</f>
        <v/>
      </c>
      <c r="AG58" s="26" t="str">
        <f>IF(ISBLANK('DATA ENTRY'!Q58),"",IF(LEDGER!L58="Ab","AB",IF(LEDGER!L58&gt;=0.9*'MARK LOOKUP'!L58,"A+",IF(LEDGER!L58&gt;=0.8*'MARK LOOKUP'!L58,"A",IF(LEDGER!L58&gt;=0.7*'MARK LOOKUP'!L58,"B+",IF(LEDGER!L58&gt;=0.6*'MARK LOOKUP'!L58,"B",IF(LEDGER!L58&gt;=0.5*'MARK LOOKUP'!L58,"C+",IF(LEDGER!L58&gt;=0.4*'MARK LOOKUP'!L58,"C",IF(LEDGER!L58&gt;=0.35*'MARK LOOKUP'!L58,"D","NG")))))))))</f>
        <v/>
      </c>
      <c r="AH58" s="26" t="str">
        <f>IF(ISNUMBER(M58),IF(M58&gt;=0.9*'MARK LOOKUP'!M58,"A+",IF(M58&gt;=0.8*'MARK LOOKUP'!M58,"A",IF(M58&gt;=0.7*'MARK LOOKUP'!M58,"B+",IF(M58&gt;=0.6*'MARK LOOKUP'!M58,"B",IF(M58&gt;=0.5*'MARK LOOKUP'!M58,"C+",IF(M58&gt;=0.4*'MARK LOOKUP'!M58,"C",IF(M58&gt;=0.35*'MARK LOOKUP'!M58,"D","NG"))))))),"")</f>
        <v/>
      </c>
      <c r="AI58" s="26" t="e">
        <f>IF(ISBLANK('DATA ENTRY'!S58),"",IF(N58="Ab","AB",IF(N58&gt;=0.9*'MARK LOOKUP'!N58,"A+",IF(N58&gt;=0.8*'MARK LOOKUP'!N58,"A",IF(N58&gt;=0.7*'MARK LOOKUP'!N58,"B+",IF(N58&gt;=0.6*'MARK LOOKUP'!N58,"B",IF(N58&gt;=0.5*'MARK LOOKUP'!N58,"C+",IF(N58&gt;=0.4*'MARK LOOKUP'!N58,"C",IF(N58&gt;=0.35*'MARK LOOKUP'!N58,"D","NG")))))))))</f>
        <v>#N/A</v>
      </c>
      <c r="AJ58" s="26" t="str">
        <f>IF(ISBLANK('DATA ENTRY'!T58),"",IF(O58="Ab","AB",IF(O58&gt;=0.9*'MARK LOOKUP'!O58,"A+",IF(O58&gt;=0.8*'MARK LOOKUP'!O58,"A",IF(O58&gt;=0.7*'MARK LOOKUP'!O58,"B+",IF(O58&gt;=0.6*'MARK LOOKUP'!O58,"B",IF(O58&gt;=0.5*'MARK LOOKUP'!O58,"C+",IF(O58&gt;=0.4*'MARK LOOKUP'!O58,"C",IF(O58&gt;=0.35*'MARK LOOKUP'!O58,"D","NG")))))))))</f>
        <v/>
      </c>
      <c r="AK58" s="26" t="e">
        <f>IF(ISNUMBER(P58),IF(P58&gt;=0.9*'MARK LOOKUP'!P58,"A+",IF(P58&gt;=0.8*'MARK LOOKUP'!P58,"A",IF(P58&gt;=0.7*'MARK LOOKUP'!P58,"B+",IF(P58&gt;=0.6*'MARK LOOKUP'!P58,"B",IF(P58&gt;=0.5*'MARK LOOKUP'!P58,"C+",IF(P58&gt;=0.4*'MARK LOOKUP'!P58,"C",IF(P58&gt;=0.35*'MARK LOOKUP'!P58,"D","NG"))))))),"")</f>
        <v>#N/A</v>
      </c>
      <c r="AL58" s="26" t="str">
        <f>IF(ISBLANK('DATA ENTRY'!V58),"",IF(Q58="Ab","AB",IF(Q58&gt;=0.9*'MARK LOOKUP'!Q58,"A+",IF(Q58&gt;=0.8*'MARK LOOKUP'!Q58,"A",IF(Q58&gt;=0.7*'MARK LOOKUP'!Q58,"B+",IF(Q58&gt;=0.6*'MARK LOOKUP'!Q58,"B",IF(Q58&gt;=0.5*'MARK LOOKUP'!Q58,"C+",IF(Q58&gt;=0.4*'MARK LOOKUP'!Q58,"C",IF(Q58&gt;=0.35*'MARK LOOKUP'!Q58,"D","NG")))))))))</f>
        <v/>
      </c>
      <c r="AM58" s="26" t="str">
        <f>IF(ISBLANK('DATA ENTRY'!W58),"",IF(R58="Ab","AB",IF(R58&gt;=0.9*'MARK LOOKUP'!R58,"A+",IF(R58&gt;=0.8*'MARK LOOKUP'!R58,"A",IF(R58&gt;=0.7*'MARK LOOKUP'!R58,"B+",IF(R58&gt;=0.6*'MARK LOOKUP'!R58,"B",IF(R58&gt;=0.5*'MARK LOOKUP'!R58,"C+",IF(R58&gt;=0.4*'MARK LOOKUP'!R58,"C",IF(R58&gt;=0.35*'MARK LOOKUP'!R58,"D","NG")))))))))</f>
        <v/>
      </c>
      <c r="AN58" s="26" t="str">
        <f>IF(ISNUMBER(S58),IF(S58&gt;=0.9*'MARK LOOKUP'!S58,"A+",IF(S58&gt;=0.8*'MARK LOOKUP'!S58,"A",IF(S58&gt;=0.7*'MARK LOOKUP'!S58,"B+",IF(S58&gt;=0.6*'MARK LOOKUP'!S58,"B",IF(S58&gt;=0.5*'MARK LOOKUP'!S58,"C+",IF(S58&gt;=0.4*'MARK LOOKUP'!S58,"C",IF(S58&gt;=0.35*'MARK LOOKUP'!S58,"D","NG"))))))),"")</f>
        <v/>
      </c>
      <c r="AO58" s="26" t="str">
        <f>IF(ISBLANK('DATA ENTRY'!Y58),"",IF(T58="AB","AB",IF(T58&gt;=0.9*'MARK LOOKUP'!T58,"A+",IF(T58&gt;=0.8*'MARK LOOKUP'!T58,"A",IF(T58&gt;=0.7*'MARK LOOKUP'!T58,"B+",IF(T58&gt;=0.6*'MARK LOOKUP'!T58,"B",IF(T58&gt;=0.5*'MARK LOOKUP'!T58,"C+",IF(T58&gt;=0.4*'MARK LOOKUP'!T58,"C",IF(T58&gt;=0.35*'MARK LOOKUP'!T58,"D","NG")))))))))</f>
        <v/>
      </c>
      <c r="AP58" s="26" t="str">
        <f>IF(ISBLANK('DATA ENTRY'!Z58),"",IF(U58="AB","AB",IF(U58&gt;=0.9*'MARK LOOKUP'!U58,"A+",IF(U58&gt;=0.8*'MARK LOOKUP'!U58,"A",IF(U58&gt;=0.7*'MARK LOOKUP'!U58,"B+",IF(U58&gt;=0.6*'MARK LOOKUP'!U58,"B",IF(U58&gt;=0.5*'MARK LOOKUP'!U58,"C+",IF(U58&gt;=0.4*'MARK LOOKUP'!U58,"C",IF(U58&gt;=0.35*'MARK LOOKUP'!U58,"D","NG")))))))))</f>
        <v/>
      </c>
      <c r="AQ58" s="26" t="str">
        <f>IF(ISNUMBER(V58),IF(V58&gt;=0.9*'MARK LOOKUP'!V58,"A+",IF(V58&gt;=0.8*'MARK LOOKUP'!V58,"A",IF(V58&gt;=0.7*'MARK LOOKUP'!V58,"B+",IF(V58&gt;=0.6*'MARK LOOKUP'!S58,"B",IF(V58&gt;=0.5*'MARK LOOKUP'!V58,"C+",IF(V58&gt;=0.4*'MARK LOOKUP'!V58,"C",IF(V58&gt;=0.35*'MARK LOOKUP'!V58,"D","NG"))))))),"")</f>
        <v/>
      </c>
      <c r="AR58" s="26" t="str">
        <f t="shared" si="7"/>
        <v/>
      </c>
      <c r="AS58" s="26" t="str">
        <f t="shared" si="8"/>
        <v/>
      </c>
      <c r="AT58" s="26" t="str">
        <f t="shared" si="9"/>
        <v/>
      </c>
      <c r="AU58" s="26" t="str">
        <f t="shared" si="10"/>
        <v/>
      </c>
      <c r="AV58" s="26" t="str">
        <f t="shared" si="11"/>
        <v/>
      </c>
      <c r="AW58" s="26" t="str">
        <f t="shared" si="12"/>
        <v/>
      </c>
      <c r="AX58" s="26" t="str">
        <f t="shared" si="13"/>
        <v/>
      </c>
      <c r="AY58" s="26" t="str">
        <f t="shared" si="14"/>
        <v/>
      </c>
      <c r="AZ58" s="26" t="str">
        <f t="shared" si="15"/>
        <v/>
      </c>
      <c r="BA58" s="26" t="str">
        <f t="shared" si="16"/>
        <v/>
      </c>
      <c r="BB58" s="26" t="str">
        <f t="shared" si="17"/>
        <v/>
      </c>
      <c r="BC58" s="26" t="str">
        <f t="shared" si="18"/>
        <v/>
      </c>
      <c r="BD58" s="26" t="e">
        <f t="shared" si="19"/>
        <v>#N/A</v>
      </c>
      <c r="BE58" s="26" t="str">
        <f>IF(ISBLANK('DATA ENTRY'!S58),"",IF(AJ58="A+","4",IF(AJ58="A","3.6",IF(AJ58="B+","3.2",IF(AJ58="B","2.8",IF(AJ58="C+","2.4",IF(AJ58="C","2",IF(AJ58="D+","1.6",IF(AJ58="D","1.2",IF(AJ58="E","0.8",""))))))))))</f>
        <v/>
      </c>
      <c r="BF58" s="26" t="str">
        <f>IF(ISBLANK('DATA ENTRY'!T58),"",IF(AK58="A+","4",IF(AK58="A","3.6",IF(AK58="B+","3.2",IF(AK58="B","2.8",IF(AK58="C+","2.4",IF(AK58="C","2",IF(AK58="D+","1.6",IF(AK58="D","1.2",IF(AK58="E","0.8",""))))))))))</f>
        <v/>
      </c>
      <c r="BG58" s="26" t="str">
        <f>IF(ISBLANK('DATA ENTRY'!U58),"",IF(AL58="A+","4",IF(AL58="A","3.6",IF(AL58="B+","3.2",IF(AL58="B","2.8",IF(AL58="C+","2.4",IF(AL58="C","2",IF(AL58="D+","1.6",IF(AL58="D","1.2",IF(AL58="E","0.8",""))))))))))</f>
        <v/>
      </c>
      <c r="BH58" s="26" t="str">
        <f>IF(ISBLANK('DATA ENTRY'!V58),"",IF(AM58="A+","4",IF(AM58="A","3.6",IF(AM58="B+","3.2",IF(AM58="B","2.8",IF(AM58="C+","2.4",IF(AM58="C","2",IF(AM58="D+","1.6",IF(AM58="D","1.2",IF(AM58="E","0.8",""))))))))))</f>
        <v/>
      </c>
      <c r="BI58" s="26" t="str">
        <f>IF(ISBLANK('DATA ENTRY'!W58),"",IF(AN58="A+","4",IF(AN58="A","3.6",IF(AN58="B+","3.2",IF(AN58="B","2.8",IF(AN58="C+","2.4",IF(AN58="C","2",IF(AN58="D+","1.6",IF(AN58="D","1.2",IF(AN58="E","0.8",""))))))))))</f>
        <v/>
      </c>
      <c r="BJ58" s="26" t="str">
        <f>IF(ISBLANK('DATA ENTRY'!X58),"",IF(AO58="A+","4",IF(AO58="A","3.6",IF(AO58="B+","3.2",IF(AO58="B","2.8",IF(AO58="C+","2.4",IF(AO58="C","2",IF(AO58="D+","1.6",IF(AO58="D","1.2",IF(AO58="E","0.8",""))))))))))</f>
        <v/>
      </c>
      <c r="BK58" s="26" t="str">
        <f>IF(ISBLANK('DATA ENTRY'!Y58),"",IF(AP58="A+","4",IF(AP58="A","3.6",IF(AP58="B+","3.2",IF(AP58="B","2.8",IF(AP58="C+","2.4",IF(AP58="C","2",IF(AP58="D+","1.6",IF(AP58="D","1.2",IF(AP58="E","0.8",""))))))))))</f>
        <v/>
      </c>
      <c r="BL58" s="26" t="str">
        <f>IF(ISBLANK('DATA ENTRY'!Z58),"",IF(AQ58="A+","4",IF(AQ58="A","3.6",IF(AQ58="B+","3.2",IF(AQ58="B","2.8",IF(AQ58="C+","2.4",IF(AQ58="C","2",IF(AQ58="D+","1.6",IF(AQ58="D","1.2",IF(AQ58="E","0.8",""))))))))))</f>
        <v/>
      </c>
    </row>
    <row r="59" spans="1:64" x14ac:dyDescent="0.25">
      <c r="A59" s="26" t="str">
        <f>IF(ISBLANK('DATA ENTRY'!A59),"",'DATA ENTRY'!A59)</f>
        <v/>
      </c>
      <c r="B59" s="26" t="str">
        <f>IF(ISBLANK('DATA ENTRY'!G59),"",'DATA ENTRY'!G59)</f>
        <v/>
      </c>
      <c r="C59" s="26" t="str">
        <f>IF(ISBLANK('DATA ENTRY'!H59),"",'DATA ENTRY'!H59)</f>
        <v/>
      </c>
      <c r="D59" s="26" t="str">
        <f t="shared" si="1"/>
        <v/>
      </c>
      <c r="E59" s="26" t="str">
        <f>IF(ISBLANK('DATA ENTRY'!J59),"",'DATA ENTRY'!J59)</f>
        <v/>
      </c>
      <c r="F59" s="26" t="str">
        <f>IF(ISBLANK('DATA ENTRY'!K59),"",'DATA ENTRY'!K59)</f>
        <v/>
      </c>
      <c r="G59" s="26" t="str">
        <f t="shared" si="2"/>
        <v/>
      </c>
      <c r="H59" s="26" t="str">
        <f>IF(ISBLANK('DATA ENTRY'!M59),"",'DATA ENTRY'!M59)</f>
        <v/>
      </c>
      <c r="I59" s="26" t="str">
        <f>IF(ISBLANK('DATA ENTRY'!M59),"",'DATA ENTRY'!N59)</f>
        <v/>
      </c>
      <c r="J59" s="26" t="str">
        <f t="shared" si="20"/>
        <v/>
      </c>
      <c r="K59" s="26" t="str">
        <f>IF(ISBLANK('DATA ENTRY'!P59),"",'DATA ENTRY'!P59)</f>
        <v/>
      </c>
      <c r="L59" s="26" t="str">
        <f>IF(ISBLANK('DATA ENTRY'!Q59),"",'DATA ENTRY'!Q59)</f>
        <v/>
      </c>
      <c r="M59" s="26" t="str">
        <f t="shared" si="3"/>
        <v/>
      </c>
      <c r="N59" s="26">
        <f>IF(ISBLANK('DATA ENTRY'!S59),"",'DATA ENTRY'!S59)</f>
        <v>0</v>
      </c>
      <c r="O59" s="26" t="str">
        <f>IF(ISBLANK('DATA ENTRY'!T59),"",'DATA ENTRY'!T59)</f>
        <v/>
      </c>
      <c r="P59" s="26">
        <f t="shared" si="4"/>
        <v>0</v>
      </c>
      <c r="Q59" s="26" t="str">
        <f>IF(ISBLANK('DATA ENTRY'!V59),"",'DATA ENTRY'!V59)</f>
        <v/>
      </c>
      <c r="R59" s="26" t="str">
        <f>IF(ISBLANK('DATA ENTRY'!W59),"",'DATA ENTRY'!W59)</f>
        <v/>
      </c>
      <c r="S59" s="26" t="str">
        <f t="shared" si="5"/>
        <v/>
      </c>
      <c r="T59" s="26" t="str">
        <f>IF(ISBLANK('DATA ENTRY'!Y59),"",'DATA ENTRY'!Y59)</f>
        <v/>
      </c>
      <c r="U59" s="26" t="str">
        <f>IF(ISBLANK('DATA ENTRY'!Z59),"",'DATA ENTRY'!Z59)</f>
        <v/>
      </c>
      <c r="V59" s="26" t="str">
        <f t="shared" si="6"/>
        <v/>
      </c>
      <c r="W59" s="26" t="str">
        <f>IF(ISBLANK('DATA ENTRY'!$F59),"",IF(LEDGER!B59="AB","AB",IF(LEDGER!B59&gt;=0.9*'MARK LOOKUP'!B59,"A+",IF(LEDGER!B59&gt;=0.8*'MARK LOOKUP'!B59,"A",IF(LEDGER!B59&gt;=0.7*'MARK LOOKUP'!B59,"B+",IF(LEDGER!B59&gt;=0.6*'MARK LOOKUP'!B59,"B",IF(LEDGER!B59&gt;=0.5*'MARK LOOKUP'!B59,"C+",IF(LEDGER!B59&gt;=0.4*'MARK LOOKUP'!B59,"C+",IF(LEDGER!B59&gt;=0.35*'MARK LOOKUP'!B59,"D","NG")))))))))</f>
        <v/>
      </c>
      <c r="X59" s="26" t="str">
        <f>IF(ISBLANK('DATA ENTRY'!$G59),"",IF(LEDGER!C59="AB","AB",IF(LEDGER!C59&gt;=0.9*'MARK LOOKUP'!C59,"A+",IF(LEDGER!C59&gt;=0.8*'MARK LOOKUP'!C59,"A",IF(LEDGER!C59&gt;=0.7*'MARK LOOKUP'!C59,"B+",IF(LEDGER!C59&gt;=0.6*'MARK LOOKUP'!C59,"B",IF(LEDGER!C59&gt;=0.5*'MARK LOOKUP'!C59,"C+",IF(LEDGER!C59&gt;=0.4*'MARK LOOKUP'!C59,"C+",IF(LEDGER!C59&gt;=0.35*'MARK LOOKUP'!C59,"D","N.G.")))))))))</f>
        <v/>
      </c>
      <c r="Y59" s="26" t="b">
        <f>IF(ISNUMBER(D59),IF(D59&gt;=0.9*'MARK LOOKUP'!D59,"A+",IF(D59&gt;=0.8*'MARK LOOKUP'!D59,"A",IF(D59&gt;=0.7*'MARK LOOKUP'!D59,"B+",IF(D59&gt;=0.6*'MARK LOOKUP'!D59,"B",IF(D59&gt;=0.5*'MARK LOOKUP'!D59,"C+",IF(D59&gt;=0.4*'MARK LOOKUP'!D59,"C",IF(D59&gt;=0.35*'MARK LOOKUP'!D59,"D","N.G."))))))))</f>
        <v>0</v>
      </c>
      <c r="Z59" s="26" t="str">
        <f>IF(ISBLANK('DATA ENTRY'!J59),"",IF(LEDGER!E59="AB","AB",IF(LEDGER!E59&gt;=0.9*'MARK LOOKUP'!E59,"A+",IF(LEDGER!E59&gt;=0.8*'MARK LOOKUP'!E59,"A",IF(LEDGER!E59&gt;=0.7*'MARK LOOKUP'!E59,"B+",IF(LEDGER!E59&gt;=0.6*'MARK LOOKUP'!E59,"B",IF(LEDGER!E59&gt;=0.5*'MARK LOOKUP'!E59,"C+",IF(LEDGER!E59&gt;=0.4*'MARK LOOKUP'!E59,"C",IF(LEDGER!E59&gt;=0.35*'MARK LOOKUP'!E59,"D","NG")))))))))</f>
        <v/>
      </c>
      <c r="AA59" s="26" t="str">
        <f>IF(ISBLANK('DATA ENTRY'!K59),"",IF(LEDGER!F59="AB","AB",IF(LEDGER!F59&gt;=0.9*'MARK LOOKUP'!F59,"A+",IF(LEDGER!F59&gt;=0.8*'MARK LOOKUP'!F59,"A",IF(LEDGER!F59&gt;=0.7*'MARK LOOKUP'!F59,"B+",IF(LEDGER!F59&gt;=0.6*'MARK LOOKUP'!F59,"B",IF(LEDGER!F59&gt;=0.5*'MARK LOOKUP'!F59,"C+",IF(LEDGER!F59&gt;=0.4*'MARK LOOKUP'!F59,"C",IF(LEDGER!F59&gt;=0.35*'MARK LOOKUP'!F59,"D","NG")))))))))</f>
        <v/>
      </c>
      <c r="AB59" s="26" t="b">
        <f>IF(ISNUMBER(G59),IF(D59&gt;=0.9*'MARK LOOKUP'!G59,"A+",IF(G59&gt;=0.8*'MARK LOOKUP'!G59,"A",IF(G59&gt;=0.7*'MARK LOOKUP'!G59,"B+",IF(G59&gt;=0.6*'MARK LOOKUP'!G59,"B",IF(G59&gt;=0.5*'MARK LOOKUP'!G59,"C+",IF(G59&gt;=0.4*'MARK LOOKUP'!G59,"C",IF(G59&gt;=0.35*'MARK LOOKUP'!G59,"D","NG"))))))))</f>
        <v>0</v>
      </c>
      <c r="AC59" s="26" t="str">
        <f>IF(ISBLANK('DATA ENTRY'!M59),"",IF(LEDGER!H59="AB","AB",IF(LEDGER!H59&gt;=0.9*'MARK LOOKUP'!H59,"A+",IF(LEDGER!H59&gt;=0.8*'MARK LOOKUP'!H59,"A",IF(LEDGER!H59&gt;=0.7*'MARK LOOKUP'!H59,"B+",IF(LEDGER!H59&gt;=0.6*'MARK LOOKUP'!H59,"B",IF(LEDGER!H59&gt;=0.5*'MARK LOOKUP'!H59,"C+",IF(LEDGER!H59&gt;=0.4*'MARK LOOKUP'!H59,"C",IF(LEDGER!H59&gt;=0.35*'MARK LOOKUP'!H59,"D","NG")))))))))</f>
        <v/>
      </c>
      <c r="AD59" s="26" t="str">
        <f>IF(ISBLANK('DATA ENTRY'!N59),"",IF(LEDGER!I59="AB","AB",IF(LEDGER!I59&gt;=0.9*'MARK LOOKUP'!I59,"A+",IF(LEDGER!I59&gt;=0.8*'MARK LOOKUP'!I59,"A",IF(LEDGER!I59&gt;=0.7*'MARK LOOKUP'!I59,"B+",IF(LEDGER!I59&gt;=0.6*'MARK LOOKUP'!I59,"B",IF(LEDGER!I59&gt;=0.5*'MARK LOOKUP'!I59,"C+",IF(LEDGER!I59&gt;=0.4*'MARK LOOKUP'!I59,"C",IF(LEDGER!I59&gt;=0.35*'MARK LOOKUP'!I59,"D","NG")))))))))</f>
        <v/>
      </c>
      <c r="AE59" s="26" t="str">
        <f>IF(ISNUMBER(J59),IF(J59&gt;=0.9*'MARK LOOKUP'!J59,"A+",IF(J59&gt;=0.8*'MARK LOOKUP'!J59,"A",IF(J59&gt;=0.7*'MARK LOOKUP'!J59,"B+",IF(J59&gt;=0.6*'MARK LOOKUP'!J59,"B",IF(J59&gt;=0.5*'MARK LOOKUP'!J59,"C+",IF(J59&gt;=0.4*'MARK LOOKUP'!J59,"C",IF(J59&gt;=0.35*'MARK LOOKUP'!J59,"D","NG"))))))),"")</f>
        <v/>
      </c>
      <c r="AF59" s="26" t="str">
        <f>IF(ISBLANK('DATA ENTRY'!P59),"",IF(LEDGER!K59="Ab","AB",IF(LEDGER!K59&gt;=0.9*'MARK LOOKUP'!K59,"A+",IF(LEDGER!K59&gt;=0.8*'MARK LOOKUP'!K59,"A",IF(LEDGER!K59&gt;=0.7*'MARK LOOKUP'!K59,"B+",IF(LEDGER!K59&gt;=0.6*'MARK LOOKUP'!K59,"B",IF(LEDGER!K59&gt;=0.5*'MARK LOOKUP'!K59,"C+",IF(LEDGER!K59&gt;=0.4*'MARK LOOKUP'!K59,"C",IF(LEDGER!K59&gt;=0.35*'MARK LOOKUP'!K59,"D","NG")))))))))</f>
        <v/>
      </c>
      <c r="AG59" s="26" t="str">
        <f>IF(ISBLANK('DATA ENTRY'!Q59),"",IF(LEDGER!L59="Ab","AB",IF(LEDGER!L59&gt;=0.9*'MARK LOOKUP'!L59,"A+",IF(LEDGER!L59&gt;=0.8*'MARK LOOKUP'!L59,"A",IF(LEDGER!L59&gt;=0.7*'MARK LOOKUP'!L59,"B+",IF(LEDGER!L59&gt;=0.6*'MARK LOOKUP'!L59,"B",IF(LEDGER!L59&gt;=0.5*'MARK LOOKUP'!L59,"C+",IF(LEDGER!L59&gt;=0.4*'MARK LOOKUP'!L59,"C",IF(LEDGER!L59&gt;=0.35*'MARK LOOKUP'!L59,"D","NG")))))))))</f>
        <v/>
      </c>
      <c r="AH59" s="26" t="str">
        <f>IF(ISNUMBER(M59),IF(M59&gt;=0.9*'MARK LOOKUP'!M59,"A+",IF(M59&gt;=0.8*'MARK LOOKUP'!M59,"A",IF(M59&gt;=0.7*'MARK LOOKUP'!M59,"B+",IF(M59&gt;=0.6*'MARK LOOKUP'!M59,"B",IF(M59&gt;=0.5*'MARK LOOKUP'!M59,"C+",IF(M59&gt;=0.4*'MARK LOOKUP'!M59,"C",IF(M59&gt;=0.35*'MARK LOOKUP'!M59,"D","NG"))))))),"")</f>
        <v/>
      </c>
      <c r="AI59" s="26" t="e">
        <f>IF(ISBLANK('DATA ENTRY'!S59),"",IF(N59="Ab","AB",IF(N59&gt;=0.9*'MARK LOOKUP'!N59,"A+",IF(N59&gt;=0.8*'MARK LOOKUP'!N59,"A",IF(N59&gt;=0.7*'MARK LOOKUP'!N59,"B+",IF(N59&gt;=0.6*'MARK LOOKUP'!N59,"B",IF(N59&gt;=0.5*'MARK LOOKUP'!N59,"C+",IF(N59&gt;=0.4*'MARK LOOKUP'!N59,"C",IF(N59&gt;=0.35*'MARK LOOKUP'!N59,"D","NG")))))))))</f>
        <v>#N/A</v>
      </c>
      <c r="AJ59" s="26" t="str">
        <f>IF(ISBLANK('DATA ENTRY'!T59),"",IF(O59="Ab","AB",IF(O59&gt;=0.9*'MARK LOOKUP'!O59,"A+",IF(O59&gt;=0.8*'MARK LOOKUP'!O59,"A",IF(O59&gt;=0.7*'MARK LOOKUP'!O59,"B+",IF(O59&gt;=0.6*'MARK LOOKUP'!O59,"B",IF(O59&gt;=0.5*'MARK LOOKUP'!O59,"C+",IF(O59&gt;=0.4*'MARK LOOKUP'!O59,"C",IF(O59&gt;=0.35*'MARK LOOKUP'!O59,"D","NG")))))))))</f>
        <v/>
      </c>
      <c r="AK59" s="26" t="e">
        <f>IF(ISNUMBER(P59),IF(P59&gt;=0.9*'MARK LOOKUP'!P59,"A+",IF(P59&gt;=0.8*'MARK LOOKUP'!P59,"A",IF(P59&gt;=0.7*'MARK LOOKUP'!P59,"B+",IF(P59&gt;=0.6*'MARK LOOKUP'!P59,"B",IF(P59&gt;=0.5*'MARK LOOKUP'!P59,"C+",IF(P59&gt;=0.4*'MARK LOOKUP'!P59,"C",IF(P59&gt;=0.35*'MARK LOOKUP'!P59,"D","NG"))))))),"")</f>
        <v>#N/A</v>
      </c>
      <c r="AL59" s="26" t="str">
        <f>IF(ISBLANK('DATA ENTRY'!V59),"",IF(Q59="Ab","AB",IF(Q59&gt;=0.9*'MARK LOOKUP'!Q59,"A+",IF(Q59&gt;=0.8*'MARK LOOKUP'!Q59,"A",IF(Q59&gt;=0.7*'MARK LOOKUP'!Q59,"B+",IF(Q59&gt;=0.6*'MARK LOOKUP'!Q59,"B",IF(Q59&gt;=0.5*'MARK LOOKUP'!Q59,"C+",IF(Q59&gt;=0.4*'MARK LOOKUP'!Q59,"C",IF(Q59&gt;=0.35*'MARK LOOKUP'!Q59,"D","NG")))))))))</f>
        <v/>
      </c>
      <c r="AM59" s="26" t="str">
        <f>IF(ISBLANK('DATA ENTRY'!W59),"",IF(R59="Ab","AB",IF(R59&gt;=0.9*'MARK LOOKUP'!R59,"A+",IF(R59&gt;=0.8*'MARK LOOKUP'!R59,"A",IF(R59&gt;=0.7*'MARK LOOKUP'!R59,"B+",IF(R59&gt;=0.6*'MARK LOOKUP'!R59,"B",IF(R59&gt;=0.5*'MARK LOOKUP'!R59,"C+",IF(R59&gt;=0.4*'MARK LOOKUP'!R59,"C",IF(R59&gt;=0.35*'MARK LOOKUP'!R59,"D","NG")))))))))</f>
        <v/>
      </c>
      <c r="AN59" s="26" t="str">
        <f>IF(ISNUMBER(S59),IF(S59&gt;=0.9*'MARK LOOKUP'!S59,"A+",IF(S59&gt;=0.8*'MARK LOOKUP'!S59,"A",IF(S59&gt;=0.7*'MARK LOOKUP'!S59,"B+",IF(S59&gt;=0.6*'MARK LOOKUP'!S59,"B",IF(S59&gt;=0.5*'MARK LOOKUP'!S59,"C+",IF(S59&gt;=0.4*'MARK LOOKUP'!S59,"C",IF(S59&gt;=0.35*'MARK LOOKUP'!S59,"D","NG"))))))),"")</f>
        <v/>
      </c>
      <c r="AO59" s="26" t="str">
        <f>IF(ISBLANK('DATA ENTRY'!Y59),"",IF(T59="AB","AB",IF(T59&gt;=0.9*'MARK LOOKUP'!T59,"A+",IF(T59&gt;=0.8*'MARK LOOKUP'!T59,"A",IF(T59&gt;=0.7*'MARK LOOKUP'!T59,"B+",IF(T59&gt;=0.6*'MARK LOOKUP'!T59,"B",IF(T59&gt;=0.5*'MARK LOOKUP'!T59,"C+",IF(T59&gt;=0.4*'MARK LOOKUP'!T59,"C",IF(T59&gt;=0.35*'MARK LOOKUP'!T59,"D","NG")))))))))</f>
        <v/>
      </c>
      <c r="AP59" s="26" t="str">
        <f>IF(ISBLANK('DATA ENTRY'!Z59),"",IF(U59="AB","AB",IF(U59&gt;=0.9*'MARK LOOKUP'!U59,"A+",IF(U59&gt;=0.8*'MARK LOOKUP'!U59,"A",IF(U59&gt;=0.7*'MARK LOOKUP'!U59,"B+",IF(U59&gt;=0.6*'MARK LOOKUP'!U59,"B",IF(U59&gt;=0.5*'MARK LOOKUP'!U59,"C+",IF(U59&gt;=0.4*'MARK LOOKUP'!U59,"C",IF(U59&gt;=0.35*'MARK LOOKUP'!U59,"D","NG")))))))))</f>
        <v/>
      </c>
      <c r="AQ59" s="26" t="str">
        <f>IF(ISNUMBER(V59),IF(V59&gt;=0.9*'MARK LOOKUP'!V59,"A+",IF(V59&gt;=0.8*'MARK LOOKUP'!V59,"A",IF(V59&gt;=0.7*'MARK LOOKUP'!V59,"B+",IF(V59&gt;=0.6*'MARK LOOKUP'!S59,"B",IF(V59&gt;=0.5*'MARK LOOKUP'!V59,"C+",IF(V59&gt;=0.4*'MARK LOOKUP'!V59,"C",IF(V59&gt;=0.35*'MARK LOOKUP'!V59,"D","NG"))))))),"")</f>
        <v/>
      </c>
      <c r="AR59" s="26" t="str">
        <f t="shared" si="7"/>
        <v/>
      </c>
      <c r="AS59" s="26" t="str">
        <f t="shared" si="8"/>
        <v/>
      </c>
      <c r="AT59" s="26" t="str">
        <f t="shared" si="9"/>
        <v/>
      </c>
      <c r="AU59" s="26" t="str">
        <f t="shared" si="10"/>
        <v/>
      </c>
      <c r="AV59" s="26" t="str">
        <f t="shared" si="11"/>
        <v/>
      </c>
      <c r="AW59" s="26" t="str">
        <f t="shared" si="12"/>
        <v/>
      </c>
      <c r="AX59" s="26" t="str">
        <f t="shared" si="13"/>
        <v/>
      </c>
      <c r="AY59" s="26" t="str">
        <f t="shared" si="14"/>
        <v/>
      </c>
      <c r="AZ59" s="26" t="str">
        <f t="shared" si="15"/>
        <v/>
      </c>
      <c r="BA59" s="26" t="str">
        <f t="shared" si="16"/>
        <v/>
      </c>
      <c r="BB59" s="26" t="str">
        <f t="shared" si="17"/>
        <v/>
      </c>
      <c r="BC59" s="26" t="str">
        <f t="shared" si="18"/>
        <v/>
      </c>
      <c r="BD59" s="26" t="e">
        <f t="shared" si="19"/>
        <v>#N/A</v>
      </c>
      <c r="BE59" s="26" t="str">
        <f>IF(ISBLANK('DATA ENTRY'!S59),"",IF(AJ59="A+","4",IF(AJ59="A","3.6",IF(AJ59="B+","3.2",IF(AJ59="B","2.8",IF(AJ59="C+","2.4",IF(AJ59="C","2",IF(AJ59="D+","1.6",IF(AJ59="D","1.2",IF(AJ59="E","0.8",""))))))))))</f>
        <v/>
      </c>
      <c r="BF59" s="26" t="str">
        <f>IF(ISBLANK('DATA ENTRY'!T59),"",IF(AK59="A+","4",IF(AK59="A","3.6",IF(AK59="B+","3.2",IF(AK59="B","2.8",IF(AK59="C+","2.4",IF(AK59="C","2",IF(AK59="D+","1.6",IF(AK59="D","1.2",IF(AK59="E","0.8",""))))))))))</f>
        <v/>
      </c>
      <c r="BG59" s="26" t="str">
        <f>IF(ISBLANK('DATA ENTRY'!U59),"",IF(AL59="A+","4",IF(AL59="A","3.6",IF(AL59="B+","3.2",IF(AL59="B","2.8",IF(AL59="C+","2.4",IF(AL59="C","2",IF(AL59="D+","1.6",IF(AL59="D","1.2",IF(AL59="E","0.8",""))))))))))</f>
        <v/>
      </c>
      <c r="BH59" s="26" t="str">
        <f>IF(ISBLANK('DATA ENTRY'!V59),"",IF(AM59="A+","4",IF(AM59="A","3.6",IF(AM59="B+","3.2",IF(AM59="B","2.8",IF(AM59="C+","2.4",IF(AM59="C","2",IF(AM59="D+","1.6",IF(AM59="D","1.2",IF(AM59="E","0.8",""))))))))))</f>
        <v/>
      </c>
      <c r="BI59" s="26" t="str">
        <f>IF(ISBLANK('DATA ENTRY'!W59),"",IF(AN59="A+","4",IF(AN59="A","3.6",IF(AN59="B+","3.2",IF(AN59="B","2.8",IF(AN59="C+","2.4",IF(AN59="C","2",IF(AN59="D+","1.6",IF(AN59="D","1.2",IF(AN59="E","0.8",""))))))))))</f>
        <v/>
      </c>
      <c r="BJ59" s="26" t="str">
        <f>IF(ISBLANK('DATA ENTRY'!X59),"",IF(AO59="A+","4",IF(AO59="A","3.6",IF(AO59="B+","3.2",IF(AO59="B","2.8",IF(AO59="C+","2.4",IF(AO59="C","2",IF(AO59="D+","1.6",IF(AO59="D","1.2",IF(AO59="E","0.8",""))))))))))</f>
        <v/>
      </c>
      <c r="BK59" s="26" t="str">
        <f>IF(ISBLANK('DATA ENTRY'!Y59),"",IF(AP59="A+","4",IF(AP59="A","3.6",IF(AP59="B+","3.2",IF(AP59="B","2.8",IF(AP59="C+","2.4",IF(AP59="C","2",IF(AP59="D+","1.6",IF(AP59="D","1.2",IF(AP59="E","0.8",""))))))))))</f>
        <v/>
      </c>
      <c r="BL59" s="26" t="str">
        <f>IF(ISBLANK('DATA ENTRY'!Z59),"",IF(AQ59="A+","4",IF(AQ59="A","3.6",IF(AQ59="B+","3.2",IF(AQ59="B","2.8",IF(AQ59="C+","2.4",IF(AQ59="C","2",IF(AQ59="D+","1.6",IF(AQ59="D","1.2",IF(AQ59="E","0.8",""))))))))))</f>
        <v/>
      </c>
    </row>
    <row r="60" spans="1:64" x14ac:dyDescent="0.25">
      <c r="A60" s="26" t="str">
        <f>IF(ISBLANK('DATA ENTRY'!A60),"",'DATA ENTRY'!A60)</f>
        <v/>
      </c>
      <c r="B60" s="26" t="str">
        <f>IF(ISBLANK('DATA ENTRY'!G60),"",'DATA ENTRY'!G60)</f>
        <v/>
      </c>
      <c r="C60" s="26" t="str">
        <f>IF(ISBLANK('DATA ENTRY'!H60),"",'DATA ENTRY'!H60)</f>
        <v/>
      </c>
      <c r="D60" s="26" t="str">
        <f t="shared" si="1"/>
        <v/>
      </c>
      <c r="E60" s="26" t="str">
        <f>IF(ISBLANK('DATA ENTRY'!J60),"",'DATA ENTRY'!J60)</f>
        <v/>
      </c>
      <c r="F60" s="26" t="str">
        <f>IF(ISBLANK('DATA ENTRY'!K60),"",'DATA ENTRY'!K60)</f>
        <v/>
      </c>
      <c r="G60" s="26" t="str">
        <f t="shared" si="2"/>
        <v/>
      </c>
      <c r="H60" s="26" t="str">
        <f>IF(ISBLANK('DATA ENTRY'!M60),"",'DATA ENTRY'!M60)</f>
        <v/>
      </c>
      <c r="I60" s="26" t="str">
        <f>IF(ISBLANK('DATA ENTRY'!M60),"",'DATA ENTRY'!N60)</f>
        <v/>
      </c>
      <c r="J60" s="26" t="str">
        <f t="shared" si="20"/>
        <v/>
      </c>
      <c r="K60" s="26" t="str">
        <f>IF(ISBLANK('DATA ENTRY'!P60),"",'DATA ENTRY'!P60)</f>
        <v/>
      </c>
      <c r="L60" s="26" t="str">
        <f>IF(ISBLANK('DATA ENTRY'!Q60),"",'DATA ENTRY'!Q60)</f>
        <v/>
      </c>
      <c r="M60" s="26" t="str">
        <f t="shared" si="3"/>
        <v/>
      </c>
      <c r="N60" s="26">
        <f>IF(ISBLANK('DATA ENTRY'!S60),"",'DATA ENTRY'!S60)</f>
        <v>0</v>
      </c>
      <c r="O60" s="26" t="str">
        <f>IF(ISBLANK('DATA ENTRY'!T60),"",'DATA ENTRY'!T60)</f>
        <v/>
      </c>
      <c r="P60" s="26">
        <f t="shared" si="4"/>
        <v>0</v>
      </c>
      <c r="Q60" s="26" t="str">
        <f>IF(ISBLANK('DATA ENTRY'!V60),"",'DATA ENTRY'!V60)</f>
        <v/>
      </c>
      <c r="R60" s="26" t="str">
        <f>IF(ISBLANK('DATA ENTRY'!W60),"",'DATA ENTRY'!W60)</f>
        <v/>
      </c>
      <c r="S60" s="26" t="str">
        <f t="shared" si="5"/>
        <v/>
      </c>
      <c r="T60" s="26" t="str">
        <f>IF(ISBLANK('DATA ENTRY'!Y60),"",'DATA ENTRY'!Y60)</f>
        <v/>
      </c>
      <c r="U60" s="26" t="str">
        <f>IF(ISBLANK('DATA ENTRY'!Z60),"",'DATA ENTRY'!Z60)</f>
        <v/>
      </c>
      <c r="V60" s="26" t="str">
        <f t="shared" si="6"/>
        <v/>
      </c>
      <c r="W60" s="26" t="str">
        <f>IF(ISBLANK('DATA ENTRY'!$F60),"",IF(LEDGER!B60="AB","AB",IF(LEDGER!B60&gt;=0.9*'MARK LOOKUP'!B60,"A+",IF(LEDGER!B60&gt;=0.8*'MARK LOOKUP'!B60,"A",IF(LEDGER!B60&gt;=0.7*'MARK LOOKUP'!B60,"B+",IF(LEDGER!B60&gt;=0.6*'MARK LOOKUP'!B60,"B",IF(LEDGER!B60&gt;=0.5*'MARK LOOKUP'!B60,"C+",IF(LEDGER!B60&gt;=0.4*'MARK LOOKUP'!B60,"C+",IF(LEDGER!B60&gt;=0.35*'MARK LOOKUP'!B60,"D","NG")))))))))</f>
        <v/>
      </c>
      <c r="X60" s="26" t="str">
        <f>IF(ISBLANK('DATA ENTRY'!$G60),"",IF(LEDGER!C60="AB","AB",IF(LEDGER!C60&gt;=0.9*'MARK LOOKUP'!C60,"A+",IF(LEDGER!C60&gt;=0.8*'MARK LOOKUP'!C60,"A",IF(LEDGER!C60&gt;=0.7*'MARK LOOKUP'!C60,"B+",IF(LEDGER!C60&gt;=0.6*'MARK LOOKUP'!C60,"B",IF(LEDGER!C60&gt;=0.5*'MARK LOOKUP'!C60,"C+",IF(LEDGER!C60&gt;=0.4*'MARK LOOKUP'!C60,"C+",IF(LEDGER!C60&gt;=0.35*'MARK LOOKUP'!C60,"D","N.G.")))))))))</f>
        <v/>
      </c>
      <c r="Y60" s="26" t="b">
        <f>IF(ISNUMBER(D60),IF(D60&gt;=0.9*'MARK LOOKUP'!D60,"A+",IF(D60&gt;=0.8*'MARK LOOKUP'!D60,"A",IF(D60&gt;=0.7*'MARK LOOKUP'!D60,"B+",IF(D60&gt;=0.6*'MARK LOOKUP'!D60,"B",IF(D60&gt;=0.5*'MARK LOOKUP'!D60,"C+",IF(D60&gt;=0.4*'MARK LOOKUP'!D60,"C",IF(D60&gt;=0.35*'MARK LOOKUP'!D60,"D","N.G."))))))))</f>
        <v>0</v>
      </c>
      <c r="Z60" s="26" t="str">
        <f>IF(ISBLANK('DATA ENTRY'!J60),"",IF(LEDGER!E60="AB","AB",IF(LEDGER!E60&gt;=0.9*'MARK LOOKUP'!E60,"A+",IF(LEDGER!E60&gt;=0.8*'MARK LOOKUP'!E60,"A",IF(LEDGER!E60&gt;=0.7*'MARK LOOKUP'!E60,"B+",IF(LEDGER!E60&gt;=0.6*'MARK LOOKUP'!E60,"B",IF(LEDGER!E60&gt;=0.5*'MARK LOOKUP'!E60,"C+",IF(LEDGER!E60&gt;=0.4*'MARK LOOKUP'!E60,"C",IF(LEDGER!E60&gt;=0.35*'MARK LOOKUP'!E60,"D","NG")))))))))</f>
        <v/>
      </c>
      <c r="AA60" s="26" t="str">
        <f>IF(ISBLANK('DATA ENTRY'!K60),"",IF(LEDGER!F60="AB","AB",IF(LEDGER!F60&gt;=0.9*'MARK LOOKUP'!F60,"A+",IF(LEDGER!F60&gt;=0.8*'MARK LOOKUP'!F60,"A",IF(LEDGER!F60&gt;=0.7*'MARK LOOKUP'!F60,"B+",IF(LEDGER!F60&gt;=0.6*'MARK LOOKUP'!F60,"B",IF(LEDGER!F60&gt;=0.5*'MARK LOOKUP'!F60,"C+",IF(LEDGER!F60&gt;=0.4*'MARK LOOKUP'!F60,"C",IF(LEDGER!F60&gt;=0.35*'MARK LOOKUP'!F60,"D","NG")))))))))</f>
        <v/>
      </c>
      <c r="AB60" s="26" t="b">
        <f>IF(ISNUMBER(G60),IF(D60&gt;=0.9*'MARK LOOKUP'!G60,"A+",IF(G60&gt;=0.8*'MARK LOOKUP'!G60,"A",IF(G60&gt;=0.7*'MARK LOOKUP'!G60,"B+",IF(G60&gt;=0.6*'MARK LOOKUP'!G60,"B",IF(G60&gt;=0.5*'MARK LOOKUP'!G60,"C+",IF(G60&gt;=0.4*'MARK LOOKUP'!G60,"C",IF(G60&gt;=0.35*'MARK LOOKUP'!G60,"D","NG"))))))))</f>
        <v>0</v>
      </c>
      <c r="AC60" s="26" t="str">
        <f>IF(ISBLANK('DATA ENTRY'!M60),"",IF(LEDGER!H60="AB","AB",IF(LEDGER!H60&gt;=0.9*'MARK LOOKUP'!H60,"A+",IF(LEDGER!H60&gt;=0.8*'MARK LOOKUP'!H60,"A",IF(LEDGER!H60&gt;=0.7*'MARK LOOKUP'!H60,"B+",IF(LEDGER!H60&gt;=0.6*'MARK LOOKUP'!H60,"B",IF(LEDGER!H60&gt;=0.5*'MARK LOOKUP'!H60,"C+",IF(LEDGER!H60&gt;=0.4*'MARK LOOKUP'!H60,"C",IF(LEDGER!H60&gt;=0.35*'MARK LOOKUP'!H60,"D","NG")))))))))</f>
        <v/>
      </c>
      <c r="AD60" s="26" t="str">
        <f>IF(ISBLANK('DATA ENTRY'!N60),"",IF(LEDGER!I60="AB","AB",IF(LEDGER!I60&gt;=0.9*'MARK LOOKUP'!I60,"A+",IF(LEDGER!I60&gt;=0.8*'MARK LOOKUP'!I60,"A",IF(LEDGER!I60&gt;=0.7*'MARK LOOKUP'!I60,"B+",IF(LEDGER!I60&gt;=0.6*'MARK LOOKUP'!I60,"B",IF(LEDGER!I60&gt;=0.5*'MARK LOOKUP'!I60,"C+",IF(LEDGER!I60&gt;=0.4*'MARK LOOKUP'!I60,"C",IF(LEDGER!I60&gt;=0.35*'MARK LOOKUP'!I60,"D","NG")))))))))</f>
        <v/>
      </c>
      <c r="AE60" s="26" t="str">
        <f>IF(ISNUMBER(J60),IF(J60&gt;=0.9*'MARK LOOKUP'!J60,"A+",IF(J60&gt;=0.8*'MARK LOOKUP'!J60,"A",IF(J60&gt;=0.7*'MARK LOOKUP'!J60,"B+",IF(J60&gt;=0.6*'MARK LOOKUP'!J60,"B",IF(J60&gt;=0.5*'MARK LOOKUP'!J60,"C+",IF(J60&gt;=0.4*'MARK LOOKUP'!J60,"C",IF(J60&gt;=0.35*'MARK LOOKUP'!J60,"D","NG"))))))),"")</f>
        <v/>
      </c>
      <c r="AF60" s="26" t="str">
        <f>IF(ISBLANK('DATA ENTRY'!P60),"",IF(LEDGER!K60="Ab","AB",IF(LEDGER!K60&gt;=0.9*'MARK LOOKUP'!K60,"A+",IF(LEDGER!K60&gt;=0.8*'MARK LOOKUP'!K60,"A",IF(LEDGER!K60&gt;=0.7*'MARK LOOKUP'!K60,"B+",IF(LEDGER!K60&gt;=0.6*'MARK LOOKUP'!K60,"B",IF(LEDGER!K60&gt;=0.5*'MARK LOOKUP'!K60,"C+",IF(LEDGER!K60&gt;=0.4*'MARK LOOKUP'!K60,"C",IF(LEDGER!K60&gt;=0.35*'MARK LOOKUP'!K60,"D","NG")))))))))</f>
        <v/>
      </c>
      <c r="AG60" s="26" t="str">
        <f>IF(ISBLANK('DATA ENTRY'!Q60),"",IF(LEDGER!L60="Ab","AB",IF(LEDGER!L60&gt;=0.9*'MARK LOOKUP'!L60,"A+",IF(LEDGER!L60&gt;=0.8*'MARK LOOKUP'!L60,"A",IF(LEDGER!L60&gt;=0.7*'MARK LOOKUP'!L60,"B+",IF(LEDGER!L60&gt;=0.6*'MARK LOOKUP'!L60,"B",IF(LEDGER!L60&gt;=0.5*'MARK LOOKUP'!L60,"C+",IF(LEDGER!L60&gt;=0.4*'MARK LOOKUP'!L60,"C",IF(LEDGER!L60&gt;=0.35*'MARK LOOKUP'!L60,"D","NG")))))))))</f>
        <v/>
      </c>
      <c r="AH60" s="26" t="str">
        <f>IF(ISNUMBER(M60),IF(M60&gt;=0.9*'MARK LOOKUP'!M60,"A+",IF(M60&gt;=0.8*'MARK LOOKUP'!M60,"A",IF(M60&gt;=0.7*'MARK LOOKUP'!M60,"B+",IF(M60&gt;=0.6*'MARK LOOKUP'!M60,"B",IF(M60&gt;=0.5*'MARK LOOKUP'!M60,"C+",IF(M60&gt;=0.4*'MARK LOOKUP'!M60,"C",IF(M60&gt;=0.35*'MARK LOOKUP'!M60,"D","NG"))))))),"")</f>
        <v/>
      </c>
      <c r="AI60" s="26" t="e">
        <f>IF(ISBLANK('DATA ENTRY'!S60),"",IF(N60="Ab","AB",IF(N60&gt;=0.9*'MARK LOOKUP'!N60,"A+",IF(N60&gt;=0.8*'MARK LOOKUP'!N60,"A",IF(N60&gt;=0.7*'MARK LOOKUP'!N60,"B+",IF(N60&gt;=0.6*'MARK LOOKUP'!N60,"B",IF(N60&gt;=0.5*'MARK LOOKUP'!N60,"C+",IF(N60&gt;=0.4*'MARK LOOKUP'!N60,"C",IF(N60&gt;=0.35*'MARK LOOKUP'!N60,"D","NG")))))))))</f>
        <v>#N/A</v>
      </c>
      <c r="AJ60" s="26" t="str">
        <f>IF(ISBLANK('DATA ENTRY'!T60),"",IF(O60="Ab","AB",IF(O60&gt;=0.9*'MARK LOOKUP'!O60,"A+",IF(O60&gt;=0.8*'MARK LOOKUP'!O60,"A",IF(O60&gt;=0.7*'MARK LOOKUP'!O60,"B+",IF(O60&gt;=0.6*'MARK LOOKUP'!O60,"B",IF(O60&gt;=0.5*'MARK LOOKUP'!O60,"C+",IF(O60&gt;=0.4*'MARK LOOKUP'!O60,"C",IF(O60&gt;=0.35*'MARK LOOKUP'!O60,"D","NG")))))))))</f>
        <v/>
      </c>
      <c r="AK60" s="26" t="e">
        <f>IF(ISNUMBER(P60),IF(P60&gt;=0.9*'MARK LOOKUP'!P60,"A+",IF(P60&gt;=0.8*'MARK LOOKUP'!P60,"A",IF(P60&gt;=0.7*'MARK LOOKUP'!P60,"B+",IF(P60&gt;=0.6*'MARK LOOKUP'!P60,"B",IF(P60&gt;=0.5*'MARK LOOKUP'!P60,"C+",IF(P60&gt;=0.4*'MARK LOOKUP'!P60,"C",IF(P60&gt;=0.35*'MARK LOOKUP'!P60,"D","NG"))))))),"")</f>
        <v>#N/A</v>
      </c>
      <c r="AL60" s="26" t="str">
        <f>IF(ISBLANK('DATA ENTRY'!V60),"",IF(Q60="Ab","AB",IF(Q60&gt;=0.9*'MARK LOOKUP'!Q60,"A+",IF(Q60&gt;=0.8*'MARK LOOKUP'!Q60,"A",IF(Q60&gt;=0.7*'MARK LOOKUP'!Q60,"B+",IF(Q60&gt;=0.6*'MARK LOOKUP'!Q60,"B",IF(Q60&gt;=0.5*'MARK LOOKUP'!Q60,"C+",IF(Q60&gt;=0.4*'MARK LOOKUP'!Q60,"C",IF(Q60&gt;=0.35*'MARK LOOKUP'!Q60,"D","NG")))))))))</f>
        <v/>
      </c>
      <c r="AM60" s="26" t="str">
        <f>IF(ISBLANK('DATA ENTRY'!W60),"",IF(R60="Ab","AB",IF(R60&gt;=0.9*'MARK LOOKUP'!R60,"A+",IF(R60&gt;=0.8*'MARK LOOKUP'!R60,"A",IF(R60&gt;=0.7*'MARK LOOKUP'!R60,"B+",IF(R60&gt;=0.6*'MARK LOOKUP'!R60,"B",IF(R60&gt;=0.5*'MARK LOOKUP'!R60,"C+",IF(R60&gt;=0.4*'MARK LOOKUP'!R60,"C",IF(R60&gt;=0.35*'MARK LOOKUP'!R60,"D","NG")))))))))</f>
        <v/>
      </c>
      <c r="AN60" s="26" t="str">
        <f>IF(ISNUMBER(S60),IF(S60&gt;=0.9*'MARK LOOKUP'!S60,"A+",IF(S60&gt;=0.8*'MARK LOOKUP'!S60,"A",IF(S60&gt;=0.7*'MARK LOOKUP'!S60,"B+",IF(S60&gt;=0.6*'MARK LOOKUP'!S60,"B",IF(S60&gt;=0.5*'MARK LOOKUP'!S60,"C+",IF(S60&gt;=0.4*'MARK LOOKUP'!S60,"C",IF(S60&gt;=0.35*'MARK LOOKUP'!S60,"D","NG"))))))),"")</f>
        <v/>
      </c>
      <c r="AO60" s="26" t="str">
        <f>IF(ISBLANK('DATA ENTRY'!Y60),"",IF(T60="AB","AB",IF(T60&gt;=0.9*'MARK LOOKUP'!T60,"A+",IF(T60&gt;=0.8*'MARK LOOKUP'!T60,"A",IF(T60&gt;=0.7*'MARK LOOKUP'!T60,"B+",IF(T60&gt;=0.6*'MARK LOOKUP'!T60,"B",IF(T60&gt;=0.5*'MARK LOOKUP'!T60,"C+",IF(T60&gt;=0.4*'MARK LOOKUP'!T60,"C",IF(T60&gt;=0.35*'MARK LOOKUP'!T60,"D","NG")))))))))</f>
        <v/>
      </c>
      <c r="AP60" s="26" t="str">
        <f>IF(ISBLANK('DATA ENTRY'!Z60),"",IF(U60="AB","AB",IF(U60&gt;=0.9*'MARK LOOKUP'!U60,"A+",IF(U60&gt;=0.8*'MARK LOOKUP'!U60,"A",IF(U60&gt;=0.7*'MARK LOOKUP'!U60,"B+",IF(U60&gt;=0.6*'MARK LOOKUP'!U60,"B",IF(U60&gt;=0.5*'MARK LOOKUP'!U60,"C+",IF(U60&gt;=0.4*'MARK LOOKUP'!U60,"C",IF(U60&gt;=0.35*'MARK LOOKUP'!U60,"D","NG")))))))))</f>
        <v/>
      </c>
      <c r="AQ60" s="26" t="str">
        <f>IF(ISNUMBER(V60),IF(V60&gt;=0.9*'MARK LOOKUP'!V60,"A+",IF(V60&gt;=0.8*'MARK LOOKUP'!V60,"A",IF(V60&gt;=0.7*'MARK LOOKUP'!V60,"B+",IF(V60&gt;=0.6*'MARK LOOKUP'!S60,"B",IF(V60&gt;=0.5*'MARK LOOKUP'!V60,"C+",IF(V60&gt;=0.4*'MARK LOOKUP'!V60,"C",IF(V60&gt;=0.35*'MARK LOOKUP'!V60,"D","NG"))))))),"")</f>
        <v/>
      </c>
      <c r="AR60" s="26" t="str">
        <f t="shared" si="7"/>
        <v/>
      </c>
      <c r="AS60" s="26" t="str">
        <f t="shared" si="8"/>
        <v/>
      </c>
      <c r="AT60" s="26" t="str">
        <f t="shared" si="9"/>
        <v/>
      </c>
      <c r="AU60" s="26" t="str">
        <f t="shared" si="10"/>
        <v/>
      </c>
      <c r="AV60" s="26" t="str">
        <f t="shared" si="11"/>
        <v/>
      </c>
      <c r="AW60" s="26" t="str">
        <f t="shared" si="12"/>
        <v/>
      </c>
      <c r="AX60" s="26" t="str">
        <f t="shared" si="13"/>
        <v/>
      </c>
      <c r="AY60" s="26" t="str">
        <f t="shared" si="14"/>
        <v/>
      </c>
      <c r="AZ60" s="26" t="str">
        <f t="shared" si="15"/>
        <v/>
      </c>
      <c r="BA60" s="26" t="str">
        <f t="shared" si="16"/>
        <v/>
      </c>
      <c r="BB60" s="26" t="str">
        <f t="shared" si="17"/>
        <v/>
      </c>
      <c r="BC60" s="26" t="str">
        <f t="shared" si="18"/>
        <v/>
      </c>
      <c r="BD60" s="26" t="e">
        <f t="shared" si="19"/>
        <v>#N/A</v>
      </c>
      <c r="BE60" s="26" t="str">
        <f>IF(ISBLANK('DATA ENTRY'!S60),"",IF(AJ60="A+","4",IF(AJ60="A","3.6",IF(AJ60="B+","3.2",IF(AJ60="B","2.8",IF(AJ60="C+","2.4",IF(AJ60="C","2",IF(AJ60="D+","1.6",IF(AJ60="D","1.2",IF(AJ60="E","0.8",""))))))))))</f>
        <v/>
      </c>
      <c r="BF60" s="26" t="str">
        <f>IF(ISBLANK('DATA ENTRY'!T60),"",IF(AK60="A+","4",IF(AK60="A","3.6",IF(AK60="B+","3.2",IF(AK60="B","2.8",IF(AK60="C+","2.4",IF(AK60="C","2",IF(AK60="D+","1.6",IF(AK60="D","1.2",IF(AK60="E","0.8",""))))))))))</f>
        <v/>
      </c>
      <c r="BG60" s="26" t="str">
        <f>IF(ISBLANK('DATA ENTRY'!U60),"",IF(AL60="A+","4",IF(AL60="A","3.6",IF(AL60="B+","3.2",IF(AL60="B","2.8",IF(AL60="C+","2.4",IF(AL60="C","2",IF(AL60="D+","1.6",IF(AL60="D","1.2",IF(AL60="E","0.8",""))))))))))</f>
        <v/>
      </c>
      <c r="BH60" s="26" t="str">
        <f>IF(ISBLANK('DATA ENTRY'!V60),"",IF(AM60="A+","4",IF(AM60="A","3.6",IF(AM60="B+","3.2",IF(AM60="B","2.8",IF(AM60="C+","2.4",IF(AM60="C","2",IF(AM60="D+","1.6",IF(AM60="D","1.2",IF(AM60="E","0.8",""))))))))))</f>
        <v/>
      </c>
      <c r="BI60" s="26" t="str">
        <f>IF(ISBLANK('DATA ENTRY'!W60),"",IF(AN60="A+","4",IF(AN60="A","3.6",IF(AN60="B+","3.2",IF(AN60="B","2.8",IF(AN60="C+","2.4",IF(AN60="C","2",IF(AN60="D+","1.6",IF(AN60="D","1.2",IF(AN60="E","0.8",""))))))))))</f>
        <v/>
      </c>
      <c r="BJ60" s="26" t="str">
        <f>IF(ISBLANK('DATA ENTRY'!X60),"",IF(AO60="A+","4",IF(AO60="A","3.6",IF(AO60="B+","3.2",IF(AO60="B","2.8",IF(AO60="C+","2.4",IF(AO60="C","2",IF(AO60="D+","1.6",IF(AO60="D","1.2",IF(AO60="E","0.8",""))))))))))</f>
        <v/>
      </c>
      <c r="BK60" s="26" t="str">
        <f>IF(ISBLANK('DATA ENTRY'!Y60),"",IF(AP60="A+","4",IF(AP60="A","3.6",IF(AP60="B+","3.2",IF(AP60="B","2.8",IF(AP60="C+","2.4",IF(AP60="C","2",IF(AP60="D+","1.6",IF(AP60="D","1.2",IF(AP60="E","0.8",""))))))))))</f>
        <v/>
      </c>
      <c r="BL60" s="26" t="str">
        <f>IF(ISBLANK('DATA ENTRY'!Z60),"",IF(AQ60="A+","4",IF(AQ60="A","3.6",IF(AQ60="B+","3.2",IF(AQ60="B","2.8",IF(AQ60="C+","2.4",IF(AQ60="C","2",IF(AQ60="D+","1.6",IF(AQ60="D","1.2",IF(AQ60="E","0.8",""))))))))))</f>
        <v/>
      </c>
    </row>
    <row r="61" spans="1:64" x14ac:dyDescent="0.25">
      <c r="A61" s="26" t="str">
        <f>IF(ISBLANK('DATA ENTRY'!A61),"",'DATA ENTRY'!A61)</f>
        <v/>
      </c>
      <c r="B61" s="26" t="str">
        <f>IF(ISBLANK('DATA ENTRY'!G61),"",'DATA ENTRY'!G61)</f>
        <v/>
      </c>
      <c r="C61" s="26" t="str">
        <f>IF(ISBLANK('DATA ENTRY'!H61),"",'DATA ENTRY'!H61)</f>
        <v/>
      </c>
      <c r="D61" s="26" t="str">
        <f t="shared" si="1"/>
        <v/>
      </c>
      <c r="E61" s="26" t="str">
        <f>IF(ISBLANK('DATA ENTRY'!J61),"",'DATA ENTRY'!J61)</f>
        <v/>
      </c>
      <c r="F61" s="26" t="str">
        <f>IF(ISBLANK('DATA ENTRY'!K61),"",'DATA ENTRY'!K61)</f>
        <v/>
      </c>
      <c r="G61" s="26" t="str">
        <f t="shared" si="2"/>
        <v/>
      </c>
      <c r="H61" s="26" t="str">
        <f>IF(ISBLANK('DATA ENTRY'!M61),"",'DATA ENTRY'!M61)</f>
        <v/>
      </c>
      <c r="I61" s="26" t="str">
        <f>IF(ISBLANK('DATA ENTRY'!M61),"",'DATA ENTRY'!N61)</f>
        <v/>
      </c>
      <c r="J61" s="26" t="str">
        <f t="shared" si="20"/>
        <v/>
      </c>
      <c r="K61" s="26" t="str">
        <f>IF(ISBLANK('DATA ENTRY'!P61),"",'DATA ENTRY'!P61)</f>
        <v/>
      </c>
      <c r="L61" s="26" t="str">
        <f>IF(ISBLANK('DATA ENTRY'!Q61),"",'DATA ENTRY'!Q61)</f>
        <v/>
      </c>
      <c r="M61" s="26" t="str">
        <f t="shared" si="3"/>
        <v/>
      </c>
      <c r="N61" s="26">
        <f>IF(ISBLANK('DATA ENTRY'!S61),"",'DATA ENTRY'!S61)</f>
        <v>0</v>
      </c>
      <c r="O61" s="26" t="str">
        <f>IF(ISBLANK('DATA ENTRY'!T61),"",'DATA ENTRY'!T61)</f>
        <v/>
      </c>
      <c r="P61" s="26">
        <f t="shared" si="4"/>
        <v>0</v>
      </c>
      <c r="Q61" s="26" t="str">
        <f>IF(ISBLANK('DATA ENTRY'!V61),"",'DATA ENTRY'!V61)</f>
        <v/>
      </c>
      <c r="R61" s="26" t="str">
        <f>IF(ISBLANK('DATA ENTRY'!W61),"",'DATA ENTRY'!W61)</f>
        <v/>
      </c>
      <c r="S61" s="26" t="str">
        <f t="shared" si="5"/>
        <v/>
      </c>
      <c r="T61" s="26" t="str">
        <f>IF(ISBLANK('DATA ENTRY'!Y61),"",'DATA ENTRY'!Y61)</f>
        <v/>
      </c>
      <c r="U61" s="26" t="str">
        <f>IF(ISBLANK('DATA ENTRY'!Z61),"",'DATA ENTRY'!Z61)</f>
        <v/>
      </c>
      <c r="V61" s="26" t="str">
        <f t="shared" si="6"/>
        <v/>
      </c>
      <c r="W61" s="26" t="str">
        <f>IF(ISBLANK('DATA ENTRY'!$F61),"",IF(LEDGER!B61="AB","AB",IF(LEDGER!B61&gt;=0.9*'MARK LOOKUP'!B61,"A+",IF(LEDGER!B61&gt;=0.8*'MARK LOOKUP'!B61,"A",IF(LEDGER!B61&gt;=0.7*'MARK LOOKUP'!B61,"B+",IF(LEDGER!B61&gt;=0.6*'MARK LOOKUP'!B61,"B",IF(LEDGER!B61&gt;=0.5*'MARK LOOKUP'!B61,"C+",IF(LEDGER!B61&gt;=0.4*'MARK LOOKUP'!B61,"C+",IF(LEDGER!B61&gt;=0.35*'MARK LOOKUP'!B61,"D","NG")))))))))</f>
        <v/>
      </c>
      <c r="X61" s="26" t="str">
        <f>IF(ISBLANK('DATA ENTRY'!$G61),"",IF(LEDGER!C61="AB","AB",IF(LEDGER!C61&gt;=0.9*'MARK LOOKUP'!C61,"A+",IF(LEDGER!C61&gt;=0.8*'MARK LOOKUP'!C61,"A",IF(LEDGER!C61&gt;=0.7*'MARK LOOKUP'!C61,"B+",IF(LEDGER!C61&gt;=0.6*'MARK LOOKUP'!C61,"B",IF(LEDGER!C61&gt;=0.5*'MARK LOOKUP'!C61,"C+",IF(LEDGER!C61&gt;=0.4*'MARK LOOKUP'!C61,"C+",IF(LEDGER!C61&gt;=0.35*'MARK LOOKUP'!C61,"D","N.G.")))))))))</f>
        <v/>
      </c>
      <c r="Y61" s="26" t="b">
        <f>IF(ISNUMBER(D61),IF(D61&gt;=0.9*'MARK LOOKUP'!D61,"A+",IF(D61&gt;=0.8*'MARK LOOKUP'!D61,"A",IF(D61&gt;=0.7*'MARK LOOKUP'!D61,"B+",IF(D61&gt;=0.6*'MARK LOOKUP'!D61,"B",IF(D61&gt;=0.5*'MARK LOOKUP'!D61,"C+",IF(D61&gt;=0.4*'MARK LOOKUP'!D61,"C",IF(D61&gt;=0.35*'MARK LOOKUP'!D61,"D","N.G."))))))))</f>
        <v>0</v>
      </c>
      <c r="Z61" s="26" t="str">
        <f>IF(ISBLANK('DATA ENTRY'!J61),"",IF(LEDGER!E61="AB","AB",IF(LEDGER!E61&gt;=0.9*'MARK LOOKUP'!E61,"A+",IF(LEDGER!E61&gt;=0.8*'MARK LOOKUP'!E61,"A",IF(LEDGER!E61&gt;=0.7*'MARK LOOKUP'!E61,"B+",IF(LEDGER!E61&gt;=0.6*'MARK LOOKUP'!E61,"B",IF(LEDGER!E61&gt;=0.5*'MARK LOOKUP'!E61,"C+",IF(LEDGER!E61&gt;=0.4*'MARK LOOKUP'!E61,"C",IF(LEDGER!E61&gt;=0.35*'MARK LOOKUP'!E61,"D","NG")))))))))</f>
        <v/>
      </c>
      <c r="AA61" s="26" t="str">
        <f>IF(ISBLANK('DATA ENTRY'!K61),"",IF(LEDGER!F61="AB","AB",IF(LEDGER!F61&gt;=0.9*'MARK LOOKUP'!F61,"A+",IF(LEDGER!F61&gt;=0.8*'MARK LOOKUP'!F61,"A",IF(LEDGER!F61&gt;=0.7*'MARK LOOKUP'!F61,"B+",IF(LEDGER!F61&gt;=0.6*'MARK LOOKUP'!F61,"B",IF(LEDGER!F61&gt;=0.5*'MARK LOOKUP'!F61,"C+",IF(LEDGER!F61&gt;=0.4*'MARK LOOKUP'!F61,"C",IF(LEDGER!F61&gt;=0.35*'MARK LOOKUP'!F61,"D","NG")))))))))</f>
        <v/>
      </c>
      <c r="AB61" s="26" t="b">
        <f>IF(ISNUMBER(G61),IF(D61&gt;=0.9*'MARK LOOKUP'!G61,"A+",IF(G61&gt;=0.8*'MARK LOOKUP'!G61,"A",IF(G61&gt;=0.7*'MARK LOOKUP'!G61,"B+",IF(G61&gt;=0.6*'MARK LOOKUP'!G61,"B",IF(G61&gt;=0.5*'MARK LOOKUP'!G61,"C+",IF(G61&gt;=0.4*'MARK LOOKUP'!G61,"C",IF(G61&gt;=0.35*'MARK LOOKUP'!G61,"D","NG"))))))))</f>
        <v>0</v>
      </c>
      <c r="AC61" s="26" t="str">
        <f>IF(ISBLANK('DATA ENTRY'!M61),"",IF(LEDGER!H61="AB","AB",IF(LEDGER!H61&gt;=0.9*'MARK LOOKUP'!H61,"A+",IF(LEDGER!H61&gt;=0.8*'MARK LOOKUP'!H61,"A",IF(LEDGER!H61&gt;=0.7*'MARK LOOKUP'!H61,"B+",IF(LEDGER!H61&gt;=0.6*'MARK LOOKUP'!H61,"B",IF(LEDGER!H61&gt;=0.5*'MARK LOOKUP'!H61,"C+",IF(LEDGER!H61&gt;=0.4*'MARK LOOKUP'!H61,"C",IF(LEDGER!H61&gt;=0.35*'MARK LOOKUP'!H61,"D","NG")))))))))</f>
        <v/>
      </c>
      <c r="AD61" s="26" t="str">
        <f>IF(ISBLANK('DATA ENTRY'!N61),"",IF(LEDGER!I61="AB","AB",IF(LEDGER!I61&gt;=0.9*'MARK LOOKUP'!I61,"A+",IF(LEDGER!I61&gt;=0.8*'MARK LOOKUP'!I61,"A",IF(LEDGER!I61&gt;=0.7*'MARK LOOKUP'!I61,"B+",IF(LEDGER!I61&gt;=0.6*'MARK LOOKUP'!I61,"B",IF(LEDGER!I61&gt;=0.5*'MARK LOOKUP'!I61,"C+",IF(LEDGER!I61&gt;=0.4*'MARK LOOKUP'!I61,"C",IF(LEDGER!I61&gt;=0.35*'MARK LOOKUP'!I61,"D","NG")))))))))</f>
        <v/>
      </c>
      <c r="AE61" s="26" t="str">
        <f>IF(ISNUMBER(J61),IF(J61&gt;=0.9*'MARK LOOKUP'!J61,"A+",IF(J61&gt;=0.8*'MARK LOOKUP'!J61,"A",IF(J61&gt;=0.7*'MARK LOOKUP'!J61,"B+",IF(J61&gt;=0.6*'MARK LOOKUP'!J61,"B",IF(J61&gt;=0.5*'MARK LOOKUP'!J61,"C+",IF(J61&gt;=0.4*'MARK LOOKUP'!J61,"C",IF(J61&gt;=0.35*'MARK LOOKUP'!J61,"D","NG"))))))),"")</f>
        <v/>
      </c>
      <c r="AF61" s="26" t="str">
        <f>IF(ISBLANK('DATA ENTRY'!P61),"",IF(LEDGER!K61="Ab","AB",IF(LEDGER!K61&gt;=0.9*'MARK LOOKUP'!K61,"A+",IF(LEDGER!K61&gt;=0.8*'MARK LOOKUP'!K61,"A",IF(LEDGER!K61&gt;=0.7*'MARK LOOKUP'!K61,"B+",IF(LEDGER!K61&gt;=0.6*'MARK LOOKUP'!K61,"B",IF(LEDGER!K61&gt;=0.5*'MARK LOOKUP'!K61,"C+",IF(LEDGER!K61&gt;=0.4*'MARK LOOKUP'!K61,"C",IF(LEDGER!K61&gt;=0.35*'MARK LOOKUP'!K61,"D","NG")))))))))</f>
        <v/>
      </c>
      <c r="AG61" s="26" t="str">
        <f>IF(ISBLANK('DATA ENTRY'!Q61),"",IF(LEDGER!L61="Ab","AB",IF(LEDGER!L61&gt;=0.9*'MARK LOOKUP'!L61,"A+",IF(LEDGER!L61&gt;=0.8*'MARK LOOKUP'!L61,"A",IF(LEDGER!L61&gt;=0.7*'MARK LOOKUP'!L61,"B+",IF(LEDGER!L61&gt;=0.6*'MARK LOOKUP'!L61,"B",IF(LEDGER!L61&gt;=0.5*'MARK LOOKUP'!L61,"C+",IF(LEDGER!L61&gt;=0.4*'MARK LOOKUP'!L61,"C",IF(LEDGER!L61&gt;=0.35*'MARK LOOKUP'!L61,"D","NG")))))))))</f>
        <v/>
      </c>
      <c r="AH61" s="26" t="str">
        <f>IF(ISNUMBER(M61),IF(M61&gt;=0.9*'MARK LOOKUP'!M61,"A+",IF(M61&gt;=0.8*'MARK LOOKUP'!M61,"A",IF(M61&gt;=0.7*'MARK LOOKUP'!M61,"B+",IF(M61&gt;=0.6*'MARK LOOKUP'!M61,"B",IF(M61&gt;=0.5*'MARK LOOKUP'!M61,"C+",IF(M61&gt;=0.4*'MARK LOOKUP'!M61,"C",IF(M61&gt;=0.35*'MARK LOOKUP'!M61,"D","NG"))))))),"")</f>
        <v/>
      </c>
      <c r="AI61" s="26" t="e">
        <f>IF(ISBLANK('DATA ENTRY'!S61),"",IF(N61="Ab","AB",IF(N61&gt;=0.9*'MARK LOOKUP'!N61,"A+",IF(N61&gt;=0.8*'MARK LOOKUP'!N61,"A",IF(N61&gt;=0.7*'MARK LOOKUP'!N61,"B+",IF(N61&gt;=0.6*'MARK LOOKUP'!N61,"B",IF(N61&gt;=0.5*'MARK LOOKUP'!N61,"C+",IF(N61&gt;=0.4*'MARK LOOKUP'!N61,"C",IF(N61&gt;=0.35*'MARK LOOKUP'!N61,"D","NG")))))))))</f>
        <v>#N/A</v>
      </c>
      <c r="AJ61" s="26" t="str">
        <f>IF(ISBLANK('DATA ENTRY'!T61),"",IF(O61="Ab","AB",IF(O61&gt;=0.9*'MARK LOOKUP'!O61,"A+",IF(O61&gt;=0.8*'MARK LOOKUP'!O61,"A",IF(O61&gt;=0.7*'MARK LOOKUP'!O61,"B+",IF(O61&gt;=0.6*'MARK LOOKUP'!O61,"B",IF(O61&gt;=0.5*'MARK LOOKUP'!O61,"C+",IF(O61&gt;=0.4*'MARK LOOKUP'!O61,"C",IF(O61&gt;=0.35*'MARK LOOKUP'!O61,"D","NG")))))))))</f>
        <v/>
      </c>
      <c r="AK61" s="26" t="e">
        <f>IF(ISNUMBER(P61),IF(P61&gt;=0.9*'MARK LOOKUP'!P61,"A+",IF(P61&gt;=0.8*'MARK LOOKUP'!P61,"A",IF(P61&gt;=0.7*'MARK LOOKUP'!P61,"B+",IF(P61&gt;=0.6*'MARK LOOKUP'!P61,"B",IF(P61&gt;=0.5*'MARK LOOKUP'!P61,"C+",IF(P61&gt;=0.4*'MARK LOOKUP'!P61,"C",IF(P61&gt;=0.35*'MARK LOOKUP'!P61,"D","NG"))))))),"")</f>
        <v>#N/A</v>
      </c>
      <c r="AL61" s="26" t="str">
        <f>IF(ISBLANK('DATA ENTRY'!V61),"",IF(Q61="Ab","AB",IF(Q61&gt;=0.9*'MARK LOOKUP'!Q61,"A+",IF(Q61&gt;=0.8*'MARK LOOKUP'!Q61,"A",IF(Q61&gt;=0.7*'MARK LOOKUP'!Q61,"B+",IF(Q61&gt;=0.6*'MARK LOOKUP'!Q61,"B",IF(Q61&gt;=0.5*'MARK LOOKUP'!Q61,"C+",IF(Q61&gt;=0.4*'MARK LOOKUP'!Q61,"C",IF(Q61&gt;=0.35*'MARK LOOKUP'!Q61,"D","NG")))))))))</f>
        <v/>
      </c>
      <c r="AM61" s="26" t="str">
        <f>IF(ISBLANK('DATA ENTRY'!W61),"",IF(R61="Ab","AB",IF(R61&gt;=0.9*'MARK LOOKUP'!R61,"A+",IF(R61&gt;=0.8*'MARK LOOKUP'!R61,"A",IF(R61&gt;=0.7*'MARK LOOKUP'!R61,"B+",IF(R61&gt;=0.6*'MARK LOOKUP'!R61,"B",IF(R61&gt;=0.5*'MARK LOOKUP'!R61,"C+",IF(R61&gt;=0.4*'MARK LOOKUP'!R61,"C",IF(R61&gt;=0.35*'MARK LOOKUP'!R61,"D","NG")))))))))</f>
        <v/>
      </c>
      <c r="AN61" s="26" t="str">
        <f>IF(ISNUMBER(S61),IF(S61&gt;=0.9*'MARK LOOKUP'!S61,"A+",IF(S61&gt;=0.8*'MARK LOOKUP'!S61,"A",IF(S61&gt;=0.7*'MARK LOOKUP'!S61,"B+",IF(S61&gt;=0.6*'MARK LOOKUP'!S61,"B",IF(S61&gt;=0.5*'MARK LOOKUP'!S61,"C+",IF(S61&gt;=0.4*'MARK LOOKUP'!S61,"C",IF(S61&gt;=0.35*'MARK LOOKUP'!S61,"D","NG"))))))),"")</f>
        <v/>
      </c>
      <c r="AO61" s="26" t="str">
        <f>IF(ISBLANK('DATA ENTRY'!Y61),"",IF(T61="AB","AB",IF(T61&gt;=0.9*'MARK LOOKUP'!T61,"A+",IF(T61&gt;=0.8*'MARK LOOKUP'!T61,"A",IF(T61&gt;=0.7*'MARK LOOKUP'!T61,"B+",IF(T61&gt;=0.6*'MARK LOOKUP'!T61,"B",IF(T61&gt;=0.5*'MARK LOOKUP'!T61,"C+",IF(T61&gt;=0.4*'MARK LOOKUP'!T61,"C",IF(T61&gt;=0.35*'MARK LOOKUP'!T61,"D","NG")))))))))</f>
        <v/>
      </c>
      <c r="AP61" s="26" t="str">
        <f>IF(ISBLANK('DATA ENTRY'!Z61),"",IF(U61="AB","AB",IF(U61&gt;=0.9*'MARK LOOKUP'!U61,"A+",IF(U61&gt;=0.8*'MARK LOOKUP'!U61,"A",IF(U61&gt;=0.7*'MARK LOOKUP'!U61,"B+",IF(U61&gt;=0.6*'MARK LOOKUP'!U61,"B",IF(U61&gt;=0.5*'MARK LOOKUP'!U61,"C+",IF(U61&gt;=0.4*'MARK LOOKUP'!U61,"C",IF(U61&gt;=0.35*'MARK LOOKUP'!U61,"D","NG")))))))))</f>
        <v/>
      </c>
      <c r="AQ61" s="26" t="str">
        <f>IF(ISNUMBER(V61),IF(V61&gt;=0.9*'MARK LOOKUP'!V61,"A+",IF(V61&gt;=0.8*'MARK LOOKUP'!V61,"A",IF(V61&gt;=0.7*'MARK LOOKUP'!V61,"B+",IF(V61&gt;=0.6*'MARK LOOKUP'!S61,"B",IF(V61&gt;=0.5*'MARK LOOKUP'!V61,"C+",IF(V61&gt;=0.4*'MARK LOOKUP'!V61,"C",IF(V61&gt;=0.35*'MARK LOOKUP'!V61,"D","NG"))))))),"")</f>
        <v/>
      </c>
      <c r="AR61" s="26" t="str">
        <f t="shared" si="7"/>
        <v/>
      </c>
      <c r="AS61" s="26" t="str">
        <f t="shared" si="8"/>
        <v/>
      </c>
      <c r="AT61" s="26" t="str">
        <f t="shared" si="9"/>
        <v/>
      </c>
      <c r="AU61" s="26" t="str">
        <f t="shared" si="10"/>
        <v/>
      </c>
      <c r="AV61" s="26" t="str">
        <f t="shared" si="11"/>
        <v/>
      </c>
      <c r="AW61" s="26" t="str">
        <f t="shared" si="12"/>
        <v/>
      </c>
      <c r="AX61" s="26" t="str">
        <f t="shared" si="13"/>
        <v/>
      </c>
      <c r="AY61" s="26" t="str">
        <f t="shared" si="14"/>
        <v/>
      </c>
      <c r="AZ61" s="26" t="str">
        <f t="shared" si="15"/>
        <v/>
      </c>
      <c r="BA61" s="26" t="str">
        <f t="shared" si="16"/>
        <v/>
      </c>
      <c r="BB61" s="26" t="str">
        <f t="shared" si="17"/>
        <v/>
      </c>
      <c r="BC61" s="26" t="str">
        <f t="shared" si="18"/>
        <v/>
      </c>
      <c r="BD61" s="26" t="e">
        <f t="shared" si="19"/>
        <v>#N/A</v>
      </c>
      <c r="BE61" s="26" t="str">
        <f>IF(ISBLANK('DATA ENTRY'!S61),"",IF(AJ61="A+","4",IF(AJ61="A","3.6",IF(AJ61="B+","3.2",IF(AJ61="B","2.8",IF(AJ61="C+","2.4",IF(AJ61="C","2",IF(AJ61="D+","1.6",IF(AJ61="D","1.2",IF(AJ61="E","0.8",""))))))))))</f>
        <v/>
      </c>
      <c r="BF61" s="26" t="str">
        <f>IF(ISBLANK('DATA ENTRY'!T61),"",IF(AK61="A+","4",IF(AK61="A","3.6",IF(AK61="B+","3.2",IF(AK61="B","2.8",IF(AK61="C+","2.4",IF(AK61="C","2",IF(AK61="D+","1.6",IF(AK61="D","1.2",IF(AK61="E","0.8",""))))))))))</f>
        <v/>
      </c>
      <c r="BG61" s="26" t="str">
        <f>IF(ISBLANK('DATA ENTRY'!U61),"",IF(AL61="A+","4",IF(AL61="A","3.6",IF(AL61="B+","3.2",IF(AL61="B","2.8",IF(AL61="C+","2.4",IF(AL61="C","2",IF(AL61="D+","1.6",IF(AL61="D","1.2",IF(AL61="E","0.8",""))))))))))</f>
        <v/>
      </c>
      <c r="BH61" s="26" t="str">
        <f>IF(ISBLANK('DATA ENTRY'!V61),"",IF(AM61="A+","4",IF(AM61="A","3.6",IF(AM61="B+","3.2",IF(AM61="B","2.8",IF(AM61="C+","2.4",IF(AM61="C","2",IF(AM61="D+","1.6",IF(AM61="D","1.2",IF(AM61="E","0.8",""))))))))))</f>
        <v/>
      </c>
      <c r="BI61" s="26" t="str">
        <f>IF(ISBLANK('DATA ENTRY'!W61),"",IF(AN61="A+","4",IF(AN61="A","3.6",IF(AN61="B+","3.2",IF(AN61="B","2.8",IF(AN61="C+","2.4",IF(AN61="C","2",IF(AN61="D+","1.6",IF(AN61="D","1.2",IF(AN61="E","0.8",""))))))))))</f>
        <v/>
      </c>
      <c r="BJ61" s="26" t="str">
        <f>IF(ISBLANK('DATA ENTRY'!X61),"",IF(AO61="A+","4",IF(AO61="A","3.6",IF(AO61="B+","3.2",IF(AO61="B","2.8",IF(AO61="C+","2.4",IF(AO61="C","2",IF(AO61="D+","1.6",IF(AO61="D","1.2",IF(AO61="E","0.8",""))))))))))</f>
        <v/>
      </c>
      <c r="BK61" s="26" t="str">
        <f>IF(ISBLANK('DATA ENTRY'!Y61),"",IF(AP61="A+","4",IF(AP61="A","3.6",IF(AP61="B+","3.2",IF(AP61="B","2.8",IF(AP61="C+","2.4",IF(AP61="C","2",IF(AP61="D+","1.6",IF(AP61="D","1.2",IF(AP61="E","0.8",""))))))))))</f>
        <v/>
      </c>
      <c r="BL61" s="26" t="str">
        <f>IF(ISBLANK('DATA ENTRY'!Z61),"",IF(AQ61="A+","4",IF(AQ61="A","3.6",IF(AQ61="B+","3.2",IF(AQ61="B","2.8",IF(AQ61="C+","2.4",IF(AQ61="C","2",IF(AQ61="D+","1.6",IF(AQ61="D","1.2",IF(AQ61="E","0.8",""))))))))))</f>
        <v/>
      </c>
    </row>
    <row r="62" spans="1:64" x14ac:dyDescent="0.25">
      <c r="A62" s="26" t="str">
        <f>IF(ISBLANK('DATA ENTRY'!A62),"",'DATA ENTRY'!A62)</f>
        <v/>
      </c>
      <c r="B62" s="26" t="e">
        <f>IF(ISBLANK('DATA ENTRY'!#REF!),"",'DATA ENTRY'!#REF!)</f>
        <v>#REF!</v>
      </c>
      <c r="C62" s="26" t="str">
        <f>IF(ISBLANK('DATA ENTRY'!H62),"",'DATA ENTRY'!H62)</f>
        <v/>
      </c>
      <c r="D62" s="26" t="str">
        <f t="shared" si="1"/>
        <v/>
      </c>
      <c r="E62" s="26" t="str">
        <f>IF(ISBLANK('DATA ENTRY'!J62),"",'DATA ENTRY'!J62)</f>
        <v/>
      </c>
      <c r="F62" s="26" t="str">
        <f>IF(ISBLANK('DATA ENTRY'!K62),"",'DATA ENTRY'!K62)</f>
        <v/>
      </c>
      <c r="G62" s="26" t="str">
        <f t="shared" si="2"/>
        <v/>
      </c>
      <c r="H62" s="26" t="str">
        <f>IF(ISBLANK('DATA ENTRY'!M62),"",'DATA ENTRY'!M62)</f>
        <v/>
      </c>
      <c r="I62" s="26" t="str">
        <f>IF(ISBLANK('DATA ENTRY'!M62),"",'DATA ENTRY'!N62)</f>
        <v/>
      </c>
      <c r="J62" s="26" t="str">
        <f t="shared" si="20"/>
        <v/>
      </c>
      <c r="K62" s="26" t="str">
        <f>IF(ISBLANK('DATA ENTRY'!P62),"",'DATA ENTRY'!P62)</f>
        <v/>
      </c>
      <c r="L62" s="26" t="str">
        <f>IF(ISBLANK('DATA ENTRY'!Q62),"",'DATA ENTRY'!Q62)</f>
        <v/>
      </c>
      <c r="M62" s="26" t="str">
        <f t="shared" si="3"/>
        <v/>
      </c>
      <c r="N62" s="26">
        <f>IF(ISBLANK('DATA ENTRY'!S62),"",'DATA ENTRY'!S62)</f>
        <v>0</v>
      </c>
      <c r="O62" s="26" t="str">
        <f>IF(ISBLANK('DATA ENTRY'!T62),"",'DATA ENTRY'!T62)</f>
        <v/>
      </c>
      <c r="P62" s="26">
        <f t="shared" si="4"/>
        <v>0</v>
      </c>
      <c r="Q62" s="26" t="str">
        <f>IF(ISBLANK('DATA ENTRY'!V62),"",'DATA ENTRY'!V62)</f>
        <v/>
      </c>
      <c r="R62" s="26" t="str">
        <f>IF(ISBLANK('DATA ENTRY'!W62),"",'DATA ENTRY'!W62)</f>
        <v/>
      </c>
      <c r="S62" s="26" t="str">
        <f t="shared" si="5"/>
        <v/>
      </c>
      <c r="T62" s="26" t="str">
        <f>IF(ISBLANK('DATA ENTRY'!Y62),"",'DATA ENTRY'!Y62)</f>
        <v/>
      </c>
      <c r="U62" s="26" t="str">
        <f>IF(ISBLANK('DATA ENTRY'!Z62),"",'DATA ENTRY'!Z62)</f>
        <v/>
      </c>
      <c r="V62" s="26" t="str">
        <f t="shared" si="6"/>
        <v/>
      </c>
      <c r="W62" s="26" t="str">
        <f>IF(ISBLANK('DATA ENTRY'!$F62),"",IF(LEDGER!B62="AB","AB",IF(LEDGER!B62&gt;=0.9*'MARK LOOKUP'!B62,"A+",IF(LEDGER!B62&gt;=0.8*'MARK LOOKUP'!B62,"A",IF(LEDGER!B62&gt;=0.7*'MARK LOOKUP'!B62,"B+",IF(LEDGER!B62&gt;=0.6*'MARK LOOKUP'!B62,"B",IF(LEDGER!B62&gt;=0.5*'MARK LOOKUP'!B62,"C+",IF(LEDGER!B62&gt;=0.4*'MARK LOOKUP'!B62,"C+",IF(LEDGER!B62&gt;=0.35*'MARK LOOKUP'!B62,"D","NG")))))))))</f>
        <v/>
      </c>
      <c r="X62" s="26" t="str">
        <f>IF(ISBLANK('DATA ENTRY'!#REF!),"",IF(LEDGER!C62="AB","AB",IF(LEDGER!C62&gt;=0.9*'MARK LOOKUP'!C62,"A+",IF(LEDGER!C62&gt;=0.8*'MARK LOOKUP'!C62,"A",IF(LEDGER!C62&gt;=0.7*'MARK LOOKUP'!C62,"B+",IF(LEDGER!C62&gt;=0.6*'MARK LOOKUP'!C62,"B",IF(LEDGER!C62&gt;=0.5*'MARK LOOKUP'!C62,"C+",IF(LEDGER!C62&gt;=0.4*'MARK LOOKUP'!C62,"C+",IF(LEDGER!C62&gt;=0.35*'MARK LOOKUP'!C62,"D","N.G.")))))))))</f>
        <v>A+</v>
      </c>
      <c r="Y62" s="26" t="b">
        <f>IF(ISNUMBER(D62),IF(D62&gt;=0.9*'MARK LOOKUP'!D62,"A+",IF(D62&gt;=0.8*'MARK LOOKUP'!D62,"A",IF(D62&gt;=0.7*'MARK LOOKUP'!D62,"B+",IF(D62&gt;=0.6*'MARK LOOKUP'!D62,"B",IF(D62&gt;=0.5*'MARK LOOKUP'!D62,"C+",IF(D62&gt;=0.4*'MARK LOOKUP'!D62,"C",IF(D62&gt;=0.35*'MARK LOOKUP'!D62,"D","N.G."))))))))</f>
        <v>0</v>
      </c>
      <c r="Z62" s="26" t="str">
        <f>IF(ISBLANK('DATA ENTRY'!J62),"",IF(LEDGER!E62="AB","AB",IF(LEDGER!E62&gt;=0.9*'MARK LOOKUP'!E62,"A+",IF(LEDGER!E62&gt;=0.8*'MARK LOOKUP'!E62,"A",IF(LEDGER!E62&gt;=0.7*'MARK LOOKUP'!E62,"B+",IF(LEDGER!E62&gt;=0.6*'MARK LOOKUP'!E62,"B",IF(LEDGER!E62&gt;=0.5*'MARK LOOKUP'!E62,"C+",IF(LEDGER!E62&gt;=0.4*'MARK LOOKUP'!E62,"C",IF(LEDGER!E62&gt;=0.35*'MARK LOOKUP'!E62,"D","NG")))))))))</f>
        <v/>
      </c>
      <c r="AA62" s="26" t="str">
        <f>IF(ISBLANK('DATA ENTRY'!K62),"",IF(LEDGER!F62="AB","AB",IF(LEDGER!F62&gt;=0.9*'MARK LOOKUP'!F62,"A+",IF(LEDGER!F62&gt;=0.8*'MARK LOOKUP'!F62,"A",IF(LEDGER!F62&gt;=0.7*'MARK LOOKUP'!F62,"B+",IF(LEDGER!F62&gt;=0.6*'MARK LOOKUP'!F62,"B",IF(LEDGER!F62&gt;=0.5*'MARK LOOKUP'!F62,"C+",IF(LEDGER!F62&gt;=0.4*'MARK LOOKUP'!F62,"C",IF(LEDGER!F62&gt;=0.35*'MARK LOOKUP'!F62,"D","NG")))))))))</f>
        <v/>
      </c>
      <c r="AB62" s="26" t="b">
        <f>IF(ISNUMBER(G62),IF(D62&gt;=0.9*'MARK LOOKUP'!G62,"A+",IF(G62&gt;=0.8*'MARK LOOKUP'!G62,"A",IF(G62&gt;=0.7*'MARK LOOKUP'!G62,"B+",IF(G62&gt;=0.6*'MARK LOOKUP'!G62,"B",IF(G62&gt;=0.5*'MARK LOOKUP'!G62,"C+",IF(G62&gt;=0.4*'MARK LOOKUP'!G62,"C",IF(G62&gt;=0.35*'MARK LOOKUP'!G62,"D","NG"))))))))</f>
        <v>0</v>
      </c>
      <c r="AC62" s="26" t="str">
        <f>IF(ISBLANK('DATA ENTRY'!M62),"",IF(LEDGER!H62="AB","AB",IF(LEDGER!H62&gt;=0.9*'MARK LOOKUP'!H62,"A+",IF(LEDGER!H62&gt;=0.8*'MARK LOOKUP'!H62,"A",IF(LEDGER!H62&gt;=0.7*'MARK LOOKUP'!H62,"B+",IF(LEDGER!H62&gt;=0.6*'MARK LOOKUP'!H62,"B",IF(LEDGER!H62&gt;=0.5*'MARK LOOKUP'!H62,"C+",IF(LEDGER!H62&gt;=0.4*'MARK LOOKUP'!H62,"C",IF(LEDGER!H62&gt;=0.35*'MARK LOOKUP'!H62,"D","NG")))))))))</f>
        <v/>
      </c>
      <c r="AD62" s="26" t="str">
        <f>IF(ISBLANK('DATA ENTRY'!N62),"",IF(LEDGER!I62="AB","AB",IF(LEDGER!I62&gt;=0.9*'MARK LOOKUP'!I62,"A+",IF(LEDGER!I62&gt;=0.8*'MARK LOOKUP'!I62,"A",IF(LEDGER!I62&gt;=0.7*'MARK LOOKUP'!I62,"B+",IF(LEDGER!I62&gt;=0.6*'MARK LOOKUP'!I62,"B",IF(LEDGER!I62&gt;=0.5*'MARK LOOKUP'!I62,"C+",IF(LEDGER!I62&gt;=0.4*'MARK LOOKUP'!I62,"C",IF(LEDGER!I62&gt;=0.35*'MARK LOOKUP'!I62,"D","NG")))))))))</f>
        <v/>
      </c>
      <c r="AE62" s="26" t="str">
        <f>IF(ISNUMBER(J62),IF(J62&gt;=0.9*'MARK LOOKUP'!J62,"A+",IF(J62&gt;=0.8*'MARK LOOKUP'!J62,"A",IF(J62&gt;=0.7*'MARK LOOKUP'!J62,"B+",IF(J62&gt;=0.6*'MARK LOOKUP'!J62,"B",IF(J62&gt;=0.5*'MARK LOOKUP'!J62,"C+",IF(J62&gt;=0.4*'MARK LOOKUP'!J62,"C",IF(J62&gt;=0.35*'MARK LOOKUP'!J62,"D","NG"))))))),"")</f>
        <v/>
      </c>
      <c r="AF62" s="26" t="str">
        <f>IF(ISBLANK('DATA ENTRY'!P62),"",IF(LEDGER!K62="Ab","AB",IF(LEDGER!K62&gt;=0.9*'MARK LOOKUP'!K62,"A+",IF(LEDGER!K62&gt;=0.8*'MARK LOOKUP'!K62,"A",IF(LEDGER!K62&gt;=0.7*'MARK LOOKUP'!K62,"B+",IF(LEDGER!K62&gt;=0.6*'MARK LOOKUP'!K62,"B",IF(LEDGER!K62&gt;=0.5*'MARK LOOKUP'!K62,"C+",IF(LEDGER!K62&gt;=0.4*'MARK LOOKUP'!K62,"C",IF(LEDGER!K62&gt;=0.35*'MARK LOOKUP'!K62,"D","NG")))))))))</f>
        <v/>
      </c>
      <c r="AG62" s="26" t="str">
        <f>IF(ISBLANK('DATA ENTRY'!Q62),"",IF(LEDGER!L62="Ab","AB",IF(LEDGER!L62&gt;=0.9*'MARK LOOKUP'!L62,"A+",IF(LEDGER!L62&gt;=0.8*'MARK LOOKUP'!L62,"A",IF(LEDGER!L62&gt;=0.7*'MARK LOOKUP'!L62,"B+",IF(LEDGER!L62&gt;=0.6*'MARK LOOKUP'!L62,"B",IF(LEDGER!L62&gt;=0.5*'MARK LOOKUP'!L62,"C+",IF(LEDGER!L62&gt;=0.4*'MARK LOOKUP'!L62,"C",IF(LEDGER!L62&gt;=0.35*'MARK LOOKUP'!L62,"D","NG")))))))))</f>
        <v/>
      </c>
      <c r="AH62" s="26" t="str">
        <f>IF(ISNUMBER(M62),IF(M62&gt;=0.9*'MARK LOOKUP'!M62,"A+",IF(M62&gt;=0.8*'MARK LOOKUP'!M62,"A",IF(M62&gt;=0.7*'MARK LOOKUP'!M62,"B+",IF(M62&gt;=0.6*'MARK LOOKUP'!M62,"B",IF(M62&gt;=0.5*'MARK LOOKUP'!M62,"C+",IF(M62&gt;=0.4*'MARK LOOKUP'!M62,"C",IF(M62&gt;=0.35*'MARK LOOKUP'!M62,"D","NG"))))))),"")</f>
        <v/>
      </c>
      <c r="AI62" s="26" t="e">
        <f>IF(ISBLANK('DATA ENTRY'!S62),"",IF(N62="Ab","AB",IF(N62&gt;=0.9*'MARK LOOKUP'!N62,"A+",IF(N62&gt;=0.8*'MARK LOOKUP'!N62,"A",IF(N62&gt;=0.7*'MARK LOOKUP'!N62,"B+",IF(N62&gt;=0.6*'MARK LOOKUP'!N62,"B",IF(N62&gt;=0.5*'MARK LOOKUP'!N62,"C+",IF(N62&gt;=0.4*'MARK LOOKUP'!N62,"C",IF(N62&gt;=0.35*'MARK LOOKUP'!N62,"D","NG")))))))))</f>
        <v>#N/A</v>
      </c>
      <c r="AJ62" s="26" t="str">
        <f>IF(ISBLANK('DATA ENTRY'!T62),"",IF(O62="Ab","AB",IF(O62&gt;=0.9*'MARK LOOKUP'!O62,"A+",IF(O62&gt;=0.8*'MARK LOOKUP'!O62,"A",IF(O62&gt;=0.7*'MARK LOOKUP'!O62,"B+",IF(O62&gt;=0.6*'MARK LOOKUP'!O62,"B",IF(O62&gt;=0.5*'MARK LOOKUP'!O62,"C+",IF(O62&gt;=0.4*'MARK LOOKUP'!O62,"C",IF(O62&gt;=0.35*'MARK LOOKUP'!O62,"D","NG")))))))))</f>
        <v/>
      </c>
      <c r="AK62" s="26" t="e">
        <f>IF(ISNUMBER(P62),IF(P62&gt;=0.9*'MARK LOOKUP'!P62,"A+",IF(P62&gt;=0.8*'MARK LOOKUP'!P62,"A",IF(P62&gt;=0.7*'MARK LOOKUP'!P62,"B+",IF(P62&gt;=0.6*'MARK LOOKUP'!P62,"B",IF(P62&gt;=0.5*'MARK LOOKUP'!P62,"C+",IF(P62&gt;=0.4*'MARK LOOKUP'!P62,"C",IF(P62&gt;=0.35*'MARK LOOKUP'!P62,"D","NG"))))))),"")</f>
        <v>#N/A</v>
      </c>
      <c r="AL62" s="26" t="str">
        <f>IF(ISBLANK('DATA ENTRY'!V62),"",IF(Q62="Ab","AB",IF(Q62&gt;=0.9*'MARK LOOKUP'!Q62,"A+",IF(Q62&gt;=0.8*'MARK LOOKUP'!Q62,"A",IF(Q62&gt;=0.7*'MARK LOOKUP'!Q62,"B+",IF(Q62&gt;=0.6*'MARK LOOKUP'!Q62,"B",IF(Q62&gt;=0.5*'MARK LOOKUP'!Q62,"C+",IF(Q62&gt;=0.4*'MARK LOOKUP'!Q62,"C",IF(Q62&gt;=0.35*'MARK LOOKUP'!Q62,"D","NG")))))))))</f>
        <v/>
      </c>
      <c r="AM62" s="26" t="str">
        <f>IF(ISBLANK('DATA ENTRY'!W62),"",IF(R62="Ab","AB",IF(R62&gt;=0.9*'MARK LOOKUP'!R62,"A+",IF(R62&gt;=0.8*'MARK LOOKUP'!R62,"A",IF(R62&gt;=0.7*'MARK LOOKUP'!R62,"B+",IF(R62&gt;=0.6*'MARK LOOKUP'!R62,"B",IF(R62&gt;=0.5*'MARK LOOKUP'!R62,"C+",IF(R62&gt;=0.4*'MARK LOOKUP'!R62,"C",IF(R62&gt;=0.35*'MARK LOOKUP'!R62,"D","NG")))))))))</f>
        <v/>
      </c>
      <c r="AN62" s="26" t="str">
        <f>IF(ISNUMBER(S62),IF(S62&gt;=0.9*'MARK LOOKUP'!S62,"A+",IF(S62&gt;=0.8*'MARK LOOKUP'!S62,"A",IF(S62&gt;=0.7*'MARK LOOKUP'!S62,"B+",IF(S62&gt;=0.6*'MARK LOOKUP'!S62,"B",IF(S62&gt;=0.5*'MARK LOOKUP'!S62,"C+",IF(S62&gt;=0.4*'MARK LOOKUP'!S62,"C",IF(S62&gt;=0.35*'MARK LOOKUP'!S62,"D","NG"))))))),"")</f>
        <v/>
      </c>
      <c r="AO62" s="26" t="str">
        <f>IF(ISBLANK('DATA ENTRY'!Y62),"",IF(T62="AB","AB",IF(T62&gt;=0.9*'MARK LOOKUP'!T62,"A+",IF(T62&gt;=0.8*'MARK LOOKUP'!T62,"A",IF(T62&gt;=0.7*'MARK LOOKUP'!T62,"B+",IF(T62&gt;=0.6*'MARK LOOKUP'!T62,"B",IF(T62&gt;=0.5*'MARK LOOKUP'!T62,"C+",IF(T62&gt;=0.4*'MARK LOOKUP'!T62,"C",IF(T62&gt;=0.35*'MARK LOOKUP'!T62,"D","NG")))))))))</f>
        <v/>
      </c>
      <c r="AP62" s="26" t="str">
        <f>IF(ISBLANK('DATA ENTRY'!Z62),"",IF(U62="AB","AB",IF(U62&gt;=0.9*'MARK LOOKUP'!U62,"A+",IF(U62&gt;=0.8*'MARK LOOKUP'!U62,"A",IF(U62&gt;=0.7*'MARK LOOKUP'!U62,"B+",IF(U62&gt;=0.6*'MARK LOOKUP'!U62,"B",IF(U62&gt;=0.5*'MARK LOOKUP'!U62,"C+",IF(U62&gt;=0.4*'MARK LOOKUP'!U62,"C",IF(U62&gt;=0.35*'MARK LOOKUP'!U62,"D","NG")))))))))</f>
        <v/>
      </c>
      <c r="AQ62" s="26" t="str">
        <f>IF(ISNUMBER(V62),IF(V62&gt;=0.9*'MARK LOOKUP'!V62,"A+",IF(V62&gt;=0.8*'MARK LOOKUP'!V62,"A",IF(V62&gt;=0.7*'MARK LOOKUP'!V62,"B+",IF(V62&gt;=0.6*'MARK LOOKUP'!S62,"B",IF(V62&gt;=0.5*'MARK LOOKUP'!V62,"C+",IF(V62&gt;=0.4*'MARK LOOKUP'!V62,"C",IF(V62&gt;=0.35*'MARK LOOKUP'!V62,"D","NG"))))))),"")</f>
        <v/>
      </c>
      <c r="AR62" s="26" t="str">
        <f t="shared" si="7"/>
        <v/>
      </c>
      <c r="AS62" s="26" t="str">
        <f t="shared" si="8"/>
        <v>4</v>
      </c>
      <c r="AT62" s="26" t="str">
        <f t="shared" si="9"/>
        <v/>
      </c>
      <c r="AU62" s="26" t="str">
        <f t="shared" si="10"/>
        <v/>
      </c>
      <c r="AV62" s="26" t="str">
        <f t="shared" si="11"/>
        <v/>
      </c>
      <c r="AW62" s="26" t="str">
        <f t="shared" si="12"/>
        <v/>
      </c>
      <c r="AX62" s="26" t="str">
        <f t="shared" si="13"/>
        <v/>
      </c>
      <c r="AY62" s="26" t="str">
        <f t="shared" si="14"/>
        <v/>
      </c>
      <c r="AZ62" s="26" t="str">
        <f t="shared" si="15"/>
        <v/>
      </c>
      <c r="BA62" s="26" t="str">
        <f t="shared" si="16"/>
        <v/>
      </c>
      <c r="BB62" s="26" t="str">
        <f t="shared" si="17"/>
        <v/>
      </c>
      <c r="BC62" s="26" t="str">
        <f t="shared" si="18"/>
        <v/>
      </c>
      <c r="BD62" s="26" t="e">
        <f t="shared" si="19"/>
        <v>#N/A</v>
      </c>
      <c r="BE62" s="26" t="str">
        <f>IF(ISBLANK('DATA ENTRY'!S62),"",IF(AJ62="A+","4",IF(AJ62="A","3.6",IF(AJ62="B+","3.2",IF(AJ62="B","2.8",IF(AJ62="C+","2.4",IF(AJ62="C","2",IF(AJ62="D+","1.6",IF(AJ62="D","1.2",IF(AJ62="E","0.8",""))))))))))</f>
        <v/>
      </c>
      <c r="BF62" s="26" t="str">
        <f>IF(ISBLANK('DATA ENTRY'!T62),"",IF(AK62="A+","4",IF(AK62="A","3.6",IF(AK62="B+","3.2",IF(AK62="B","2.8",IF(AK62="C+","2.4",IF(AK62="C","2",IF(AK62="D+","1.6",IF(AK62="D","1.2",IF(AK62="E","0.8",""))))))))))</f>
        <v/>
      </c>
      <c r="BG62" s="26" t="str">
        <f>IF(ISBLANK('DATA ENTRY'!U62),"",IF(AL62="A+","4",IF(AL62="A","3.6",IF(AL62="B+","3.2",IF(AL62="B","2.8",IF(AL62="C+","2.4",IF(AL62="C","2",IF(AL62="D+","1.6",IF(AL62="D","1.2",IF(AL62="E","0.8",""))))))))))</f>
        <v/>
      </c>
      <c r="BH62" s="26" t="str">
        <f>IF(ISBLANK('DATA ENTRY'!V62),"",IF(AM62="A+","4",IF(AM62="A","3.6",IF(AM62="B+","3.2",IF(AM62="B","2.8",IF(AM62="C+","2.4",IF(AM62="C","2",IF(AM62="D+","1.6",IF(AM62="D","1.2",IF(AM62="E","0.8",""))))))))))</f>
        <v/>
      </c>
      <c r="BI62" s="26" t="str">
        <f>IF(ISBLANK('DATA ENTRY'!W62),"",IF(AN62="A+","4",IF(AN62="A","3.6",IF(AN62="B+","3.2",IF(AN62="B","2.8",IF(AN62="C+","2.4",IF(AN62="C","2",IF(AN62="D+","1.6",IF(AN62="D","1.2",IF(AN62="E","0.8",""))))))))))</f>
        <v/>
      </c>
      <c r="BJ62" s="26" t="str">
        <f>IF(ISBLANK('DATA ENTRY'!X62),"",IF(AO62="A+","4",IF(AO62="A","3.6",IF(AO62="B+","3.2",IF(AO62="B","2.8",IF(AO62="C+","2.4",IF(AO62="C","2",IF(AO62="D+","1.6",IF(AO62="D","1.2",IF(AO62="E","0.8",""))))))))))</f>
        <v/>
      </c>
      <c r="BK62" s="26" t="str">
        <f>IF(ISBLANK('DATA ENTRY'!Y62),"",IF(AP62="A+","4",IF(AP62="A","3.6",IF(AP62="B+","3.2",IF(AP62="B","2.8",IF(AP62="C+","2.4",IF(AP62="C","2",IF(AP62="D+","1.6",IF(AP62="D","1.2",IF(AP62="E","0.8",""))))))))))</f>
        <v/>
      </c>
      <c r="BL62" s="26" t="str">
        <f>IF(ISBLANK('DATA ENTRY'!Z62),"",IF(AQ62="A+","4",IF(AQ62="A","3.6",IF(AQ62="B+","3.2",IF(AQ62="B","2.8",IF(AQ62="C+","2.4",IF(AQ62="C","2",IF(AQ62="D+","1.6",IF(AQ62="D","1.2",IF(AQ62="E","0.8",""))))))))))</f>
        <v/>
      </c>
    </row>
    <row r="63" spans="1:64" x14ac:dyDescent="0.25">
      <c r="A63" s="26" t="str">
        <f>IF(ISBLANK('DATA ENTRY'!A63),"",'DATA ENTRY'!A63)</f>
        <v/>
      </c>
      <c r="B63" s="26" t="str">
        <f>IF(ISBLANK('DATA ENTRY'!G62),"",'DATA ENTRY'!G62)</f>
        <v/>
      </c>
      <c r="C63" s="26" t="str">
        <f>IF(ISBLANK('DATA ENTRY'!H63),"",'DATA ENTRY'!H63)</f>
        <v/>
      </c>
      <c r="D63" s="26" t="str">
        <f t="shared" si="1"/>
        <v/>
      </c>
      <c r="E63" s="26" t="str">
        <f>IF(ISBLANK('DATA ENTRY'!J63),"",'DATA ENTRY'!J63)</f>
        <v/>
      </c>
      <c r="F63" s="26" t="str">
        <f>IF(ISBLANK('DATA ENTRY'!K63),"",'DATA ENTRY'!K63)</f>
        <v/>
      </c>
      <c r="G63" s="26" t="str">
        <f t="shared" si="2"/>
        <v/>
      </c>
      <c r="H63" s="26" t="str">
        <f>IF(ISBLANK('DATA ENTRY'!M63),"",'DATA ENTRY'!M63)</f>
        <v/>
      </c>
      <c r="I63" s="26" t="str">
        <f>IF(ISBLANK('DATA ENTRY'!M63),"",'DATA ENTRY'!N63)</f>
        <v/>
      </c>
      <c r="J63" s="26" t="str">
        <f t="shared" si="20"/>
        <v/>
      </c>
      <c r="K63" s="26" t="str">
        <f>IF(ISBLANK('DATA ENTRY'!P63),"",'DATA ENTRY'!P63)</f>
        <v/>
      </c>
      <c r="L63" s="26" t="str">
        <f>IF(ISBLANK('DATA ENTRY'!Q63),"",'DATA ENTRY'!Q63)</f>
        <v/>
      </c>
      <c r="M63" s="26" t="str">
        <f t="shared" si="3"/>
        <v/>
      </c>
      <c r="N63" s="26">
        <f>IF(ISBLANK('DATA ENTRY'!S63),"",'DATA ENTRY'!S63)</f>
        <v>0</v>
      </c>
      <c r="O63" s="26" t="str">
        <f>IF(ISBLANK('DATA ENTRY'!T63),"",'DATA ENTRY'!T63)</f>
        <v/>
      </c>
      <c r="P63" s="26">
        <f t="shared" si="4"/>
        <v>0</v>
      </c>
      <c r="Q63" s="26" t="str">
        <f>IF(ISBLANK('DATA ENTRY'!V63),"",'DATA ENTRY'!V63)</f>
        <v/>
      </c>
      <c r="R63" s="26" t="str">
        <f>IF(ISBLANK('DATA ENTRY'!W63),"",'DATA ENTRY'!W63)</f>
        <v/>
      </c>
      <c r="S63" s="26" t="str">
        <f t="shared" si="5"/>
        <v/>
      </c>
      <c r="T63" s="26" t="str">
        <f>IF(ISBLANK('DATA ENTRY'!Y63),"",'DATA ENTRY'!Y63)</f>
        <v/>
      </c>
      <c r="U63" s="26" t="str">
        <f>IF(ISBLANK('DATA ENTRY'!Z63),"",'DATA ENTRY'!Z63)</f>
        <v/>
      </c>
      <c r="V63" s="26" t="str">
        <f t="shared" si="6"/>
        <v/>
      </c>
      <c r="W63" s="26" t="str">
        <f>IF(ISBLANK('DATA ENTRY'!$F63),"",IF(LEDGER!B63="AB","AB",IF(LEDGER!B63&gt;=0.9*'MARK LOOKUP'!B63,"A+",IF(LEDGER!B63&gt;=0.8*'MARK LOOKUP'!B63,"A",IF(LEDGER!B63&gt;=0.7*'MARK LOOKUP'!B63,"B+",IF(LEDGER!B63&gt;=0.6*'MARK LOOKUP'!B63,"B",IF(LEDGER!B63&gt;=0.5*'MARK LOOKUP'!B63,"C+",IF(LEDGER!B63&gt;=0.4*'MARK LOOKUP'!B63,"C+",IF(LEDGER!B63&gt;=0.35*'MARK LOOKUP'!B63,"D","NG")))))))))</f>
        <v/>
      </c>
      <c r="X63" s="26" t="str">
        <f>IF(ISBLANK('DATA ENTRY'!$G62),"",IF(LEDGER!C63="AB","AB",IF(LEDGER!C63&gt;=0.9*'MARK LOOKUP'!C63,"A+",IF(LEDGER!C63&gt;=0.8*'MARK LOOKUP'!C63,"A",IF(LEDGER!C63&gt;=0.7*'MARK LOOKUP'!C63,"B+",IF(LEDGER!C63&gt;=0.6*'MARK LOOKUP'!C63,"B",IF(LEDGER!C63&gt;=0.5*'MARK LOOKUP'!C63,"C+",IF(LEDGER!C63&gt;=0.4*'MARK LOOKUP'!C63,"C+",IF(LEDGER!C63&gt;=0.35*'MARK LOOKUP'!C63,"D","N.G.")))))))))</f>
        <v/>
      </c>
      <c r="Y63" s="26" t="b">
        <f>IF(ISNUMBER(D63),IF(D63&gt;=0.9*'MARK LOOKUP'!D63,"A+",IF(D63&gt;=0.8*'MARK LOOKUP'!D63,"A",IF(D63&gt;=0.7*'MARK LOOKUP'!D63,"B+",IF(D63&gt;=0.6*'MARK LOOKUP'!D63,"B",IF(D63&gt;=0.5*'MARK LOOKUP'!D63,"C+",IF(D63&gt;=0.4*'MARK LOOKUP'!D63,"C",IF(D63&gt;=0.35*'MARK LOOKUP'!D63,"D","N.G."))))))))</f>
        <v>0</v>
      </c>
      <c r="Z63" s="26" t="str">
        <f>IF(ISBLANK('DATA ENTRY'!J63),"",IF(LEDGER!E63="AB","AB",IF(LEDGER!E63&gt;=0.9*'MARK LOOKUP'!E63,"A+",IF(LEDGER!E63&gt;=0.8*'MARK LOOKUP'!E63,"A",IF(LEDGER!E63&gt;=0.7*'MARK LOOKUP'!E63,"B+",IF(LEDGER!E63&gt;=0.6*'MARK LOOKUP'!E63,"B",IF(LEDGER!E63&gt;=0.5*'MARK LOOKUP'!E63,"C+",IF(LEDGER!E63&gt;=0.4*'MARK LOOKUP'!E63,"C",IF(LEDGER!E63&gt;=0.35*'MARK LOOKUP'!E63,"D","NG")))))))))</f>
        <v/>
      </c>
      <c r="AA63" s="26" t="str">
        <f>IF(ISBLANK('DATA ENTRY'!K63),"",IF(LEDGER!F63="AB","AB",IF(LEDGER!F63&gt;=0.9*'MARK LOOKUP'!F63,"A+",IF(LEDGER!F63&gt;=0.8*'MARK LOOKUP'!F63,"A",IF(LEDGER!F63&gt;=0.7*'MARK LOOKUP'!F63,"B+",IF(LEDGER!F63&gt;=0.6*'MARK LOOKUP'!F63,"B",IF(LEDGER!F63&gt;=0.5*'MARK LOOKUP'!F63,"C+",IF(LEDGER!F63&gt;=0.4*'MARK LOOKUP'!F63,"C",IF(LEDGER!F63&gt;=0.35*'MARK LOOKUP'!F63,"D","NG")))))))))</f>
        <v/>
      </c>
      <c r="AB63" s="26" t="b">
        <f>IF(ISNUMBER(G63),IF(D63&gt;=0.9*'MARK LOOKUP'!G63,"A+",IF(G63&gt;=0.8*'MARK LOOKUP'!G63,"A",IF(G63&gt;=0.7*'MARK LOOKUP'!G63,"B+",IF(G63&gt;=0.6*'MARK LOOKUP'!G63,"B",IF(G63&gt;=0.5*'MARK LOOKUP'!G63,"C+",IF(G63&gt;=0.4*'MARK LOOKUP'!G63,"C",IF(G63&gt;=0.35*'MARK LOOKUP'!G63,"D","NG"))))))))</f>
        <v>0</v>
      </c>
      <c r="AC63" s="26" t="str">
        <f>IF(ISBLANK('DATA ENTRY'!M63),"",IF(LEDGER!H63="AB","AB",IF(LEDGER!H63&gt;=0.9*'MARK LOOKUP'!H63,"A+",IF(LEDGER!H63&gt;=0.8*'MARK LOOKUP'!H63,"A",IF(LEDGER!H63&gt;=0.7*'MARK LOOKUP'!H63,"B+",IF(LEDGER!H63&gt;=0.6*'MARK LOOKUP'!H63,"B",IF(LEDGER!H63&gt;=0.5*'MARK LOOKUP'!H63,"C+",IF(LEDGER!H63&gt;=0.4*'MARK LOOKUP'!H63,"C",IF(LEDGER!H63&gt;=0.35*'MARK LOOKUP'!H63,"D","NG")))))))))</f>
        <v/>
      </c>
      <c r="AD63" s="26" t="str">
        <f>IF(ISBLANK('DATA ENTRY'!N63),"",IF(LEDGER!I63="AB","AB",IF(LEDGER!I63&gt;=0.9*'MARK LOOKUP'!I63,"A+",IF(LEDGER!I63&gt;=0.8*'MARK LOOKUP'!I63,"A",IF(LEDGER!I63&gt;=0.7*'MARK LOOKUP'!I63,"B+",IF(LEDGER!I63&gt;=0.6*'MARK LOOKUP'!I63,"B",IF(LEDGER!I63&gt;=0.5*'MARK LOOKUP'!I63,"C+",IF(LEDGER!I63&gt;=0.4*'MARK LOOKUP'!I63,"C",IF(LEDGER!I63&gt;=0.35*'MARK LOOKUP'!I63,"D","NG")))))))))</f>
        <v/>
      </c>
      <c r="AE63" s="26" t="str">
        <f>IF(ISNUMBER(J63),IF(J63&gt;=0.9*'MARK LOOKUP'!J63,"A+",IF(J63&gt;=0.8*'MARK LOOKUP'!J63,"A",IF(J63&gt;=0.7*'MARK LOOKUP'!J63,"B+",IF(J63&gt;=0.6*'MARK LOOKUP'!J63,"B",IF(J63&gt;=0.5*'MARK LOOKUP'!J63,"C+",IF(J63&gt;=0.4*'MARK LOOKUP'!J63,"C",IF(J63&gt;=0.35*'MARK LOOKUP'!J63,"D","NG"))))))),"")</f>
        <v/>
      </c>
      <c r="AF63" s="26" t="str">
        <f>IF(ISBLANK('DATA ENTRY'!P63),"",IF(LEDGER!K63="Ab","AB",IF(LEDGER!K63&gt;=0.9*'MARK LOOKUP'!K63,"A+",IF(LEDGER!K63&gt;=0.8*'MARK LOOKUP'!K63,"A",IF(LEDGER!K63&gt;=0.7*'MARK LOOKUP'!K63,"B+",IF(LEDGER!K63&gt;=0.6*'MARK LOOKUP'!K63,"B",IF(LEDGER!K63&gt;=0.5*'MARK LOOKUP'!K63,"C+",IF(LEDGER!K63&gt;=0.4*'MARK LOOKUP'!K63,"C",IF(LEDGER!K63&gt;=0.35*'MARK LOOKUP'!K63,"D","NG")))))))))</f>
        <v/>
      </c>
      <c r="AG63" s="26" t="str">
        <f>IF(ISBLANK('DATA ENTRY'!Q63),"",IF(LEDGER!L63="Ab","AB",IF(LEDGER!L63&gt;=0.9*'MARK LOOKUP'!L63,"A+",IF(LEDGER!L63&gt;=0.8*'MARK LOOKUP'!L63,"A",IF(LEDGER!L63&gt;=0.7*'MARK LOOKUP'!L63,"B+",IF(LEDGER!L63&gt;=0.6*'MARK LOOKUP'!L63,"B",IF(LEDGER!L63&gt;=0.5*'MARK LOOKUP'!L63,"C+",IF(LEDGER!L63&gt;=0.4*'MARK LOOKUP'!L63,"C",IF(LEDGER!L63&gt;=0.35*'MARK LOOKUP'!L63,"D","NG")))))))))</f>
        <v/>
      </c>
      <c r="AH63" s="26" t="str">
        <f>IF(ISNUMBER(M63),IF(M63&gt;=0.9*'MARK LOOKUP'!M63,"A+",IF(M63&gt;=0.8*'MARK LOOKUP'!M63,"A",IF(M63&gt;=0.7*'MARK LOOKUP'!M63,"B+",IF(M63&gt;=0.6*'MARK LOOKUP'!M63,"B",IF(M63&gt;=0.5*'MARK LOOKUP'!M63,"C+",IF(M63&gt;=0.4*'MARK LOOKUP'!M63,"C",IF(M63&gt;=0.35*'MARK LOOKUP'!M63,"D","NG"))))))),"")</f>
        <v/>
      </c>
      <c r="AI63" s="26" t="e">
        <f>IF(ISBLANK('DATA ENTRY'!S63),"",IF(N63="Ab","AB",IF(N63&gt;=0.9*'MARK LOOKUP'!N63,"A+",IF(N63&gt;=0.8*'MARK LOOKUP'!N63,"A",IF(N63&gt;=0.7*'MARK LOOKUP'!N63,"B+",IF(N63&gt;=0.6*'MARK LOOKUP'!N63,"B",IF(N63&gt;=0.5*'MARK LOOKUP'!N63,"C+",IF(N63&gt;=0.4*'MARK LOOKUP'!N63,"C",IF(N63&gt;=0.35*'MARK LOOKUP'!N63,"D","NG")))))))))</f>
        <v>#N/A</v>
      </c>
      <c r="AJ63" s="26" t="str">
        <f>IF(ISBLANK('DATA ENTRY'!T63),"",IF(O63="Ab","AB",IF(O63&gt;=0.9*'MARK LOOKUP'!O63,"A+",IF(O63&gt;=0.8*'MARK LOOKUP'!O63,"A",IF(O63&gt;=0.7*'MARK LOOKUP'!O63,"B+",IF(O63&gt;=0.6*'MARK LOOKUP'!O63,"B",IF(O63&gt;=0.5*'MARK LOOKUP'!O63,"C+",IF(O63&gt;=0.4*'MARK LOOKUP'!O63,"C",IF(O63&gt;=0.35*'MARK LOOKUP'!O63,"D","NG")))))))))</f>
        <v/>
      </c>
      <c r="AK63" s="26" t="e">
        <f>IF(ISNUMBER(P63),IF(P63&gt;=0.9*'MARK LOOKUP'!P63,"A+",IF(P63&gt;=0.8*'MARK LOOKUP'!P63,"A",IF(P63&gt;=0.7*'MARK LOOKUP'!P63,"B+",IF(P63&gt;=0.6*'MARK LOOKUP'!P63,"B",IF(P63&gt;=0.5*'MARK LOOKUP'!P63,"C+",IF(P63&gt;=0.4*'MARK LOOKUP'!P63,"C",IF(P63&gt;=0.35*'MARK LOOKUP'!P63,"D","NG"))))))),"")</f>
        <v>#N/A</v>
      </c>
      <c r="AL63" s="26" t="str">
        <f>IF(ISBLANK('DATA ENTRY'!V63),"",IF(Q63="Ab","AB",IF(Q63&gt;=0.9*'MARK LOOKUP'!Q63,"A+",IF(Q63&gt;=0.8*'MARK LOOKUP'!Q63,"A",IF(Q63&gt;=0.7*'MARK LOOKUP'!Q63,"B+",IF(Q63&gt;=0.6*'MARK LOOKUP'!Q63,"B",IF(Q63&gt;=0.5*'MARK LOOKUP'!Q63,"C+",IF(Q63&gt;=0.4*'MARK LOOKUP'!Q63,"C",IF(Q63&gt;=0.35*'MARK LOOKUP'!Q63,"D","NG")))))))))</f>
        <v/>
      </c>
      <c r="AM63" s="26" t="str">
        <f>IF(ISBLANK('DATA ENTRY'!W63),"",IF(R63="Ab","AB",IF(R63&gt;=0.9*'MARK LOOKUP'!R63,"A+",IF(R63&gt;=0.8*'MARK LOOKUP'!R63,"A",IF(R63&gt;=0.7*'MARK LOOKUP'!R63,"B+",IF(R63&gt;=0.6*'MARK LOOKUP'!R63,"B",IF(R63&gt;=0.5*'MARK LOOKUP'!R63,"C+",IF(R63&gt;=0.4*'MARK LOOKUP'!R63,"C",IF(R63&gt;=0.35*'MARK LOOKUP'!R63,"D","NG")))))))))</f>
        <v/>
      </c>
      <c r="AN63" s="26" t="str">
        <f>IF(ISNUMBER(S63),IF(S63&gt;=0.9*'MARK LOOKUP'!S63,"A+",IF(S63&gt;=0.8*'MARK LOOKUP'!S63,"A",IF(S63&gt;=0.7*'MARK LOOKUP'!S63,"B+",IF(S63&gt;=0.6*'MARK LOOKUP'!S63,"B",IF(S63&gt;=0.5*'MARK LOOKUP'!S63,"C+",IF(S63&gt;=0.4*'MARK LOOKUP'!S63,"C",IF(S63&gt;=0.35*'MARK LOOKUP'!S63,"D","NG"))))))),"")</f>
        <v/>
      </c>
      <c r="AO63" s="26" t="str">
        <f>IF(ISBLANK('DATA ENTRY'!Y63),"",IF(T63="AB","AB",IF(T63&gt;=0.9*'MARK LOOKUP'!T63,"A+",IF(T63&gt;=0.8*'MARK LOOKUP'!T63,"A",IF(T63&gt;=0.7*'MARK LOOKUP'!T63,"B+",IF(T63&gt;=0.6*'MARK LOOKUP'!T63,"B",IF(T63&gt;=0.5*'MARK LOOKUP'!T63,"C+",IF(T63&gt;=0.4*'MARK LOOKUP'!T63,"C",IF(T63&gt;=0.35*'MARK LOOKUP'!T63,"D","NG")))))))))</f>
        <v/>
      </c>
      <c r="AP63" s="26" t="str">
        <f>IF(ISBLANK('DATA ENTRY'!Z63),"",IF(U63="AB","AB",IF(U63&gt;=0.9*'MARK LOOKUP'!U63,"A+",IF(U63&gt;=0.8*'MARK LOOKUP'!U63,"A",IF(U63&gt;=0.7*'MARK LOOKUP'!U63,"B+",IF(U63&gt;=0.6*'MARK LOOKUP'!U63,"B",IF(U63&gt;=0.5*'MARK LOOKUP'!U63,"C+",IF(U63&gt;=0.4*'MARK LOOKUP'!U63,"C",IF(U63&gt;=0.35*'MARK LOOKUP'!U63,"D","NG")))))))))</f>
        <v/>
      </c>
      <c r="AQ63" s="26" t="str">
        <f>IF(ISNUMBER(V63),IF(V63&gt;=0.9*'MARK LOOKUP'!V63,"A+",IF(V63&gt;=0.8*'MARK LOOKUP'!V63,"A",IF(V63&gt;=0.7*'MARK LOOKUP'!V63,"B+",IF(V63&gt;=0.6*'MARK LOOKUP'!S63,"B",IF(V63&gt;=0.5*'MARK LOOKUP'!V63,"C+",IF(V63&gt;=0.4*'MARK LOOKUP'!V63,"C",IF(V63&gt;=0.35*'MARK LOOKUP'!V63,"D","NG"))))))),"")</f>
        <v/>
      </c>
      <c r="AR63" s="26" t="str">
        <f t="shared" si="7"/>
        <v/>
      </c>
      <c r="AS63" s="26" t="str">
        <f t="shared" si="8"/>
        <v/>
      </c>
      <c r="AT63" s="26" t="str">
        <f t="shared" si="9"/>
        <v/>
      </c>
      <c r="AU63" s="26" t="str">
        <f t="shared" si="10"/>
        <v/>
      </c>
      <c r="AV63" s="26" t="str">
        <f t="shared" si="11"/>
        <v/>
      </c>
      <c r="AW63" s="26" t="str">
        <f t="shared" si="12"/>
        <v/>
      </c>
      <c r="AX63" s="26" t="str">
        <f t="shared" si="13"/>
        <v/>
      </c>
      <c r="AY63" s="26" t="str">
        <f t="shared" si="14"/>
        <v/>
      </c>
      <c r="AZ63" s="26" t="str">
        <f t="shared" si="15"/>
        <v/>
      </c>
      <c r="BA63" s="26" t="str">
        <f t="shared" si="16"/>
        <v/>
      </c>
      <c r="BB63" s="26" t="str">
        <f t="shared" si="17"/>
        <v/>
      </c>
      <c r="BC63" s="26" t="str">
        <f t="shared" si="18"/>
        <v/>
      </c>
      <c r="BD63" s="26" t="e">
        <f t="shared" si="19"/>
        <v>#N/A</v>
      </c>
      <c r="BE63" s="26" t="str">
        <f>IF(ISBLANK('DATA ENTRY'!S63),"",IF(AJ63="A+","4",IF(AJ63="A","3.6",IF(AJ63="B+","3.2",IF(AJ63="B","2.8",IF(AJ63="C+","2.4",IF(AJ63="C","2",IF(AJ63="D+","1.6",IF(AJ63="D","1.2",IF(AJ63="E","0.8",""))))))))))</f>
        <v/>
      </c>
      <c r="BF63" s="26" t="str">
        <f>IF(ISBLANK('DATA ENTRY'!T63),"",IF(AK63="A+","4",IF(AK63="A","3.6",IF(AK63="B+","3.2",IF(AK63="B","2.8",IF(AK63="C+","2.4",IF(AK63="C","2",IF(AK63="D+","1.6",IF(AK63="D","1.2",IF(AK63="E","0.8",""))))))))))</f>
        <v/>
      </c>
      <c r="BG63" s="26" t="str">
        <f>IF(ISBLANK('DATA ENTRY'!U63),"",IF(AL63="A+","4",IF(AL63="A","3.6",IF(AL63="B+","3.2",IF(AL63="B","2.8",IF(AL63="C+","2.4",IF(AL63="C","2",IF(AL63="D+","1.6",IF(AL63="D","1.2",IF(AL63="E","0.8",""))))))))))</f>
        <v/>
      </c>
      <c r="BH63" s="26" t="str">
        <f>IF(ISBLANK('DATA ENTRY'!V63),"",IF(AM63="A+","4",IF(AM63="A","3.6",IF(AM63="B+","3.2",IF(AM63="B","2.8",IF(AM63="C+","2.4",IF(AM63="C","2",IF(AM63="D+","1.6",IF(AM63="D","1.2",IF(AM63="E","0.8",""))))))))))</f>
        <v/>
      </c>
      <c r="BI63" s="26" t="str">
        <f>IF(ISBLANK('DATA ENTRY'!W63),"",IF(AN63="A+","4",IF(AN63="A","3.6",IF(AN63="B+","3.2",IF(AN63="B","2.8",IF(AN63="C+","2.4",IF(AN63="C","2",IF(AN63="D+","1.6",IF(AN63="D","1.2",IF(AN63="E","0.8",""))))))))))</f>
        <v/>
      </c>
      <c r="BJ63" s="26" t="str">
        <f>IF(ISBLANK('DATA ENTRY'!X63),"",IF(AO63="A+","4",IF(AO63="A","3.6",IF(AO63="B+","3.2",IF(AO63="B","2.8",IF(AO63="C+","2.4",IF(AO63="C","2",IF(AO63="D+","1.6",IF(AO63="D","1.2",IF(AO63="E","0.8",""))))))))))</f>
        <v/>
      </c>
      <c r="BK63" s="26" t="str">
        <f>IF(ISBLANK('DATA ENTRY'!Y63),"",IF(AP63="A+","4",IF(AP63="A","3.6",IF(AP63="B+","3.2",IF(AP63="B","2.8",IF(AP63="C+","2.4",IF(AP63="C","2",IF(AP63="D+","1.6",IF(AP63="D","1.2",IF(AP63="E","0.8",""))))))))))</f>
        <v/>
      </c>
      <c r="BL63" s="26" t="str">
        <f>IF(ISBLANK('DATA ENTRY'!Z63),"",IF(AQ63="A+","4",IF(AQ63="A","3.6",IF(AQ63="B+","3.2",IF(AQ63="B","2.8",IF(AQ63="C+","2.4",IF(AQ63="C","2",IF(AQ63="D+","1.6",IF(AQ63="D","1.2",IF(AQ63="E","0.8",""))))))))))</f>
        <v/>
      </c>
    </row>
    <row r="64" spans="1:64" x14ac:dyDescent="0.25">
      <c r="A64" s="26" t="str">
        <f>IF(ISBLANK('DATA ENTRY'!A64),"",'DATA ENTRY'!A64)</f>
        <v/>
      </c>
      <c r="B64" s="26" t="str">
        <f>IF(ISBLANK('DATA ENTRY'!G64),"",'DATA ENTRY'!G64)</f>
        <v/>
      </c>
      <c r="C64" s="26" t="str">
        <f>IF(ISBLANK('DATA ENTRY'!H64),"",'DATA ENTRY'!H64)</f>
        <v/>
      </c>
      <c r="D64" s="26" t="str">
        <f t="shared" si="1"/>
        <v/>
      </c>
      <c r="E64" s="26" t="str">
        <f>IF(ISBLANK('DATA ENTRY'!J64),"",'DATA ENTRY'!J64)</f>
        <v/>
      </c>
      <c r="F64" s="26" t="str">
        <f>IF(ISBLANK('DATA ENTRY'!K64),"",'DATA ENTRY'!K64)</f>
        <v/>
      </c>
      <c r="G64" s="26" t="str">
        <f t="shared" si="2"/>
        <v/>
      </c>
      <c r="H64" s="26" t="str">
        <f>IF(ISBLANK('DATA ENTRY'!M64),"",'DATA ENTRY'!M64)</f>
        <v/>
      </c>
      <c r="I64" s="26" t="str">
        <f>IF(ISBLANK('DATA ENTRY'!M64),"",'DATA ENTRY'!N64)</f>
        <v/>
      </c>
      <c r="J64" s="26" t="str">
        <f t="shared" si="20"/>
        <v/>
      </c>
      <c r="K64" s="26" t="str">
        <f>IF(ISBLANK('DATA ENTRY'!P64),"",'DATA ENTRY'!P64)</f>
        <v/>
      </c>
      <c r="L64" s="26" t="str">
        <f>IF(ISBLANK('DATA ENTRY'!Q64),"",'DATA ENTRY'!Q64)</f>
        <v/>
      </c>
      <c r="M64" s="26" t="str">
        <f t="shared" si="3"/>
        <v/>
      </c>
      <c r="N64" s="26">
        <f>IF(ISBLANK('DATA ENTRY'!S64),"",'DATA ENTRY'!S64)</f>
        <v>0</v>
      </c>
      <c r="O64" s="26" t="str">
        <f>IF(ISBLANK('DATA ENTRY'!T64),"",'DATA ENTRY'!T64)</f>
        <v/>
      </c>
      <c r="P64" s="26">
        <f t="shared" si="4"/>
        <v>0</v>
      </c>
      <c r="Q64" s="26" t="str">
        <f>IF(ISBLANK('DATA ENTRY'!V64),"",'DATA ENTRY'!V64)</f>
        <v/>
      </c>
      <c r="R64" s="26" t="str">
        <f>IF(ISBLANK('DATA ENTRY'!W64),"",'DATA ENTRY'!W64)</f>
        <v/>
      </c>
      <c r="S64" s="26" t="str">
        <f t="shared" si="5"/>
        <v/>
      </c>
      <c r="T64" s="26" t="str">
        <f>IF(ISBLANK('DATA ENTRY'!Y64),"",'DATA ENTRY'!Y64)</f>
        <v/>
      </c>
      <c r="U64" s="26" t="str">
        <f>IF(ISBLANK('DATA ENTRY'!Z64),"",'DATA ENTRY'!Z64)</f>
        <v/>
      </c>
      <c r="V64" s="26" t="str">
        <f t="shared" si="6"/>
        <v/>
      </c>
      <c r="W64" s="26" t="str">
        <f>IF(ISBLANK('DATA ENTRY'!$F64),"",IF(LEDGER!B64="AB","AB",IF(LEDGER!B64&gt;=0.9*'MARK LOOKUP'!B64,"A+",IF(LEDGER!B64&gt;=0.8*'MARK LOOKUP'!B64,"A",IF(LEDGER!B64&gt;=0.7*'MARK LOOKUP'!B64,"B+",IF(LEDGER!B64&gt;=0.6*'MARK LOOKUP'!B64,"B",IF(LEDGER!B64&gt;=0.5*'MARK LOOKUP'!B64,"C+",IF(LEDGER!B64&gt;=0.4*'MARK LOOKUP'!B64,"C+",IF(LEDGER!B64&gt;=0.35*'MARK LOOKUP'!B64,"D","NG")))))))))</f>
        <v/>
      </c>
      <c r="X64" s="26" t="str">
        <f>IF(ISBLANK('DATA ENTRY'!$G64),"",IF(LEDGER!C64="AB","AB",IF(LEDGER!C64&gt;=0.9*'MARK LOOKUP'!C64,"A+",IF(LEDGER!C64&gt;=0.8*'MARK LOOKUP'!C64,"A",IF(LEDGER!C64&gt;=0.7*'MARK LOOKUP'!C64,"B+",IF(LEDGER!C64&gt;=0.6*'MARK LOOKUP'!C64,"B",IF(LEDGER!C64&gt;=0.5*'MARK LOOKUP'!C64,"C+",IF(LEDGER!C64&gt;=0.4*'MARK LOOKUP'!C64,"C+",IF(LEDGER!C64&gt;=0.35*'MARK LOOKUP'!C64,"D","N.G.")))))))))</f>
        <v/>
      </c>
      <c r="Y64" s="26" t="b">
        <f>IF(ISNUMBER(D64),IF(D64&gt;=0.9*'MARK LOOKUP'!D64,"A+",IF(D64&gt;=0.8*'MARK LOOKUP'!D64,"A",IF(D64&gt;=0.7*'MARK LOOKUP'!D64,"B+",IF(D64&gt;=0.6*'MARK LOOKUP'!D64,"B",IF(D64&gt;=0.5*'MARK LOOKUP'!D64,"C+",IF(D64&gt;=0.4*'MARK LOOKUP'!D64,"C",IF(D64&gt;=0.35*'MARK LOOKUP'!D64,"D","N.G."))))))))</f>
        <v>0</v>
      </c>
      <c r="Z64" s="26" t="str">
        <f>IF(ISBLANK('DATA ENTRY'!J64),"",IF(LEDGER!E64="AB","AB",IF(LEDGER!E64&gt;=0.9*'MARK LOOKUP'!E64,"A+",IF(LEDGER!E64&gt;=0.8*'MARK LOOKUP'!E64,"A",IF(LEDGER!E64&gt;=0.7*'MARK LOOKUP'!E64,"B+",IF(LEDGER!E64&gt;=0.6*'MARK LOOKUP'!E64,"B",IF(LEDGER!E64&gt;=0.5*'MARK LOOKUP'!E64,"C+",IF(LEDGER!E64&gt;=0.4*'MARK LOOKUP'!E64,"C",IF(LEDGER!E64&gt;=0.35*'MARK LOOKUP'!E64,"D","NG")))))))))</f>
        <v/>
      </c>
      <c r="AA64" s="26" t="str">
        <f>IF(ISBLANK('DATA ENTRY'!K64),"",IF(LEDGER!F64="AB","AB",IF(LEDGER!F64&gt;=0.9*'MARK LOOKUP'!F64,"A+",IF(LEDGER!F64&gt;=0.8*'MARK LOOKUP'!F64,"A",IF(LEDGER!F64&gt;=0.7*'MARK LOOKUP'!F64,"B+",IF(LEDGER!F64&gt;=0.6*'MARK LOOKUP'!F64,"B",IF(LEDGER!F64&gt;=0.5*'MARK LOOKUP'!F64,"C+",IF(LEDGER!F64&gt;=0.4*'MARK LOOKUP'!F64,"C",IF(LEDGER!F64&gt;=0.35*'MARK LOOKUP'!F64,"D","NG")))))))))</f>
        <v/>
      </c>
      <c r="AB64" s="26" t="b">
        <f>IF(ISNUMBER(G64),IF(D64&gt;=0.9*'MARK LOOKUP'!G64,"A+",IF(G64&gt;=0.8*'MARK LOOKUP'!G64,"A",IF(G64&gt;=0.7*'MARK LOOKUP'!G64,"B+",IF(G64&gt;=0.6*'MARK LOOKUP'!G64,"B",IF(G64&gt;=0.5*'MARK LOOKUP'!G64,"C+",IF(G64&gt;=0.4*'MARK LOOKUP'!G64,"C",IF(G64&gt;=0.35*'MARK LOOKUP'!G64,"D","NG"))))))))</f>
        <v>0</v>
      </c>
      <c r="AC64" s="26" t="str">
        <f>IF(ISBLANK('DATA ENTRY'!M64),"",IF(LEDGER!H64="AB","AB",IF(LEDGER!H64&gt;=0.9*'MARK LOOKUP'!H64,"A+",IF(LEDGER!H64&gt;=0.8*'MARK LOOKUP'!H64,"A",IF(LEDGER!H64&gt;=0.7*'MARK LOOKUP'!H64,"B+",IF(LEDGER!H64&gt;=0.6*'MARK LOOKUP'!H64,"B",IF(LEDGER!H64&gt;=0.5*'MARK LOOKUP'!H64,"C+",IF(LEDGER!H64&gt;=0.4*'MARK LOOKUP'!H64,"C",IF(LEDGER!H64&gt;=0.35*'MARK LOOKUP'!H64,"D","NG")))))))))</f>
        <v/>
      </c>
      <c r="AD64" s="26" t="str">
        <f>IF(ISBLANK('DATA ENTRY'!N64),"",IF(LEDGER!I64="AB","AB",IF(LEDGER!I64&gt;=0.9*'MARK LOOKUP'!I64,"A+",IF(LEDGER!I64&gt;=0.8*'MARK LOOKUP'!I64,"A",IF(LEDGER!I64&gt;=0.7*'MARK LOOKUP'!I64,"B+",IF(LEDGER!I64&gt;=0.6*'MARK LOOKUP'!I64,"B",IF(LEDGER!I64&gt;=0.5*'MARK LOOKUP'!I64,"C+",IF(LEDGER!I64&gt;=0.4*'MARK LOOKUP'!I64,"C",IF(LEDGER!I64&gt;=0.35*'MARK LOOKUP'!I64,"D","NG")))))))))</f>
        <v/>
      </c>
      <c r="AE64" s="26" t="str">
        <f>IF(ISNUMBER(J64),IF(J64&gt;=0.9*'MARK LOOKUP'!J64,"A+",IF(J64&gt;=0.8*'MARK LOOKUP'!J64,"A",IF(J64&gt;=0.7*'MARK LOOKUP'!J64,"B+",IF(J64&gt;=0.6*'MARK LOOKUP'!J64,"B",IF(J64&gt;=0.5*'MARK LOOKUP'!J64,"C+",IF(J64&gt;=0.4*'MARK LOOKUP'!J64,"C",IF(J64&gt;=0.35*'MARK LOOKUP'!J64,"D","NG"))))))),"")</f>
        <v/>
      </c>
      <c r="AF64" s="26" t="str">
        <f>IF(ISBLANK('DATA ENTRY'!P64),"",IF(LEDGER!K64="Ab","AB",IF(LEDGER!K64&gt;=0.9*'MARK LOOKUP'!K64,"A+",IF(LEDGER!K64&gt;=0.8*'MARK LOOKUP'!K64,"A",IF(LEDGER!K64&gt;=0.7*'MARK LOOKUP'!K64,"B+",IF(LEDGER!K64&gt;=0.6*'MARK LOOKUP'!K64,"B",IF(LEDGER!K64&gt;=0.5*'MARK LOOKUP'!K64,"C+",IF(LEDGER!K64&gt;=0.4*'MARK LOOKUP'!K64,"C",IF(LEDGER!K64&gt;=0.35*'MARK LOOKUP'!K64,"D","NG")))))))))</f>
        <v/>
      </c>
      <c r="AG64" s="26" t="str">
        <f>IF(ISBLANK('DATA ENTRY'!Q64),"",IF(LEDGER!L64="Ab","AB",IF(LEDGER!L64&gt;=0.9*'MARK LOOKUP'!L64,"A+",IF(LEDGER!L64&gt;=0.8*'MARK LOOKUP'!L64,"A",IF(LEDGER!L64&gt;=0.7*'MARK LOOKUP'!L64,"B+",IF(LEDGER!L64&gt;=0.6*'MARK LOOKUP'!L64,"B",IF(LEDGER!L64&gt;=0.5*'MARK LOOKUP'!L64,"C+",IF(LEDGER!L64&gt;=0.4*'MARK LOOKUP'!L64,"C",IF(LEDGER!L64&gt;=0.35*'MARK LOOKUP'!L64,"D","NG")))))))))</f>
        <v/>
      </c>
      <c r="AH64" s="26" t="str">
        <f>IF(ISNUMBER(M64),IF(M64&gt;=0.9*'MARK LOOKUP'!M64,"A+",IF(M64&gt;=0.8*'MARK LOOKUP'!M64,"A",IF(M64&gt;=0.7*'MARK LOOKUP'!M64,"B+",IF(M64&gt;=0.6*'MARK LOOKUP'!M64,"B",IF(M64&gt;=0.5*'MARK LOOKUP'!M64,"C+",IF(M64&gt;=0.4*'MARK LOOKUP'!M64,"C",IF(M64&gt;=0.35*'MARK LOOKUP'!M64,"D","NG"))))))),"")</f>
        <v/>
      </c>
      <c r="AI64" s="26" t="e">
        <f>IF(ISBLANK('DATA ENTRY'!S64),"",IF(N64="Ab","AB",IF(N64&gt;=0.9*'MARK LOOKUP'!N64,"A+",IF(N64&gt;=0.8*'MARK LOOKUP'!N64,"A",IF(N64&gt;=0.7*'MARK LOOKUP'!N64,"B+",IF(N64&gt;=0.6*'MARK LOOKUP'!N64,"B",IF(N64&gt;=0.5*'MARK LOOKUP'!N64,"C+",IF(N64&gt;=0.4*'MARK LOOKUP'!N64,"C",IF(N64&gt;=0.35*'MARK LOOKUP'!N64,"D","NG")))))))))</f>
        <v>#N/A</v>
      </c>
      <c r="AJ64" s="26" t="str">
        <f>IF(ISBLANK('DATA ENTRY'!T64),"",IF(O64="Ab","AB",IF(O64&gt;=0.9*'MARK LOOKUP'!O64,"A+",IF(O64&gt;=0.8*'MARK LOOKUP'!O64,"A",IF(O64&gt;=0.7*'MARK LOOKUP'!O64,"B+",IF(O64&gt;=0.6*'MARK LOOKUP'!O64,"B",IF(O64&gt;=0.5*'MARK LOOKUP'!O64,"C+",IF(O64&gt;=0.4*'MARK LOOKUP'!O64,"C",IF(O64&gt;=0.35*'MARK LOOKUP'!O64,"D","NG")))))))))</f>
        <v/>
      </c>
      <c r="AK64" s="26" t="e">
        <f>IF(ISNUMBER(P64),IF(P64&gt;=0.9*'MARK LOOKUP'!P64,"A+",IF(P64&gt;=0.8*'MARK LOOKUP'!P64,"A",IF(P64&gt;=0.7*'MARK LOOKUP'!P64,"B+",IF(P64&gt;=0.6*'MARK LOOKUP'!P64,"B",IF(P64&gt;=0.5*'MARK LOOKUP'!P64,"C+",IF(P64&gt;=0.4*'MARK LOOKUP'!P64,"C",IF(P64&gt;=0.35*'MARK LOOKUP'!P64,"D","NG"))))))),"")</f>
        <v>#N/A</v>
      </c>
      <c r="AL64" s="26" t="str">
        <f>IF(ISBLANK('DATA ENTRY'!V64),"",IF(Q64="Ab","AB",IF(Q64&gt;=0.9*'MARK LOOKUP'!Q64,"A+",IF(Q64&gt;=0.8*'MARK LOOKUP'!Q64,"A",IF(Q64&gt;=0.7*'MARK LOOKUP'!Q64,"B+",IF(Q64&gt;=0.6*'MARK LOOKUP'!Q64,"B",IF(Q64&gt;=0.5*'MARK LOOKUP'!Q64,"C+",IF(Q64&gt;=0.4*'MARK LOOKUP'!Q64,"C",IF(Q64&gt;=0.35*'MARK LOOKUP'!Q64,"D","NG")))))))))</f>
        <v/>
      </c>
      <c r="AM64" s="26" t="str">
        <f>IF(ISBLANK('DATA ENTRY'!W64),"",IF(R64="Ab","AB",IF(R64&gt;=0.9*'MARK LOOKUP'!R64,"A+",IF(R64&gt;=0.8*'MARK LOOKUP'!R64,"A",IF(R64&gt;=0.7*'MARK LOOKUP'!R64,"B+",IF(R64&gt;=0.6*'MARK LOOKUP'!R64,"B",IF(R64&gt;=0.5*'MARK LOOKUP'!R64,"C+",IF(R64&gt;=0.4*'MARK LOOKUP'!R64,"C",IF(R64&gt;=0.35*'MARK LOOKUP'!R64,"D","NG")))))))))</f>
        <v/>
      </c>
      <c r="AN64" s="26" t="str">
        <f>IF(ISNUMBER(S64),IF(S64&gt;=0.9*'MARK LOOKUP'!S64,"A+",IF(S64&gt;=0.8*'MARK LOOKUP'!S64,"A",IF(S64&gt;=0.7*'MARK LOOKUP'!S64,"B+",IF(S64&gt;=0.6*'MARK LOOKUP'!S64,"B",IF(S64&gt;=0.5*'MARK LOOKUP'!S64,"C+",IF(S64&gt;=0.4*'MARK LOOKUP'!S64,"C",IF(S64&gt;=0.35*'MARK LOOKUP'!S64,"D","NG"))))))),"")</f>
        <v/>
      </c>
      <c r="AO64" s="26" t="str">
        <f>IF(ISBLANK('DATA ENTRY'!Y64),"",IF(T64="AB","AB",IF(T64&gt;=0.9*'MARK LOOKUP'!T64,"A+",IF(T64&gt;=0.8*'MARK LOOKUP'!T64,"A",IF(T64&gt;=0.7*'MARK LOOKUP'!T64,"B+",IF(T64&gt;=0.6*'MARK LOOKUP'!T64,"B",IF(T64&gt;=0.5*'MARK LOOKUP'!T64,"C+",IF(T64&gt;=0.4*'MARK LOOKUP'!T64,"C",IF(T64&gt;=0.35*'MARK LOOKUP'!T64,"D","NG")))))))))</f>
        <v/>
      </c>
      <c r="AP64" s="26" t="str">
        <f>IF(ISBLANK('DATA ENTRY'!Z64),"",IF(U64="AB","AB",IF(U64&gt;=0.9*'MARK LOOKUP'!U64,"A+",IF(U64&gt;=0.8*'MARK LOOKUP'!U64,"A",IF(U64&gt;=0.7*'MARK LOOKUP'!U64,"B+",IF(U64&gt;=0.6*'MARK LOOKUP'!U64,"B",IF(U64&gt;=0.5*'MARK LOOKUP'!U64,"C+",IF(U64&gt;=0.4*'MARK LOOKUP'!U64,"C",IF(U64&gt;=0.35*'MARK LOOKUP'!U64,"D","NG")))))))))</f>
        <v/>
      </c>
      <c r="AQ64" s="26" t="str">
        <f>IF(ISNUMBER(V64),IF(V64&gt;=0.9*'MARK LOOKUP'!V64,"A+",IF(V64&gt;=0.8*'MARK LOOKUP'!V64,"A",IF(V64&gt;=0.7*'MARK LOOKUP'!V64,"B+",IF(V64&gt;=0.6*'MARK LOOKUP'!S64,"B",IF(V64&gt;=0.5*'MARK LOOKUP'!V64,"C+",IF(V64&gt;=0.4*'MARK LOOKUP'!V64,"C",IF(V64&gt;=0.35*'MARK LOOKUP'!V64,"D","NG"))))))),"")</f>
        <v/>
      </c>
      <c r="AR64" s="26" t="str">
        <f t="shared" si="7"/>
        <v/>
      </c>
      <c r="AS64" s="26" t="str">
        <f t="shared" si="8"/>
        <v/>
      </c>
      <c r="AT64" s="26" t="str">
        <f t="shared" si="9"/>
        <v/>
      </c>
      <c r="AU64" s="26" t="str">
        <f t="shared" si="10"/>
        <v/>
      </c>
      <c r="AV64" s="26" t="str">
        <f t="shared" si="11"/>
        <v/>
      </c>
      <c r="AW64" s="26" t="str">
        <f t="shared" si="12"/>
        <v/>
      </c>
      <c r="AX64" s="26" t="str">
        <f t="shared" si="13"/>
        <v/>
      </c>
      <c r="AY64" s="26" t="str">
        <f t="shared" si="14"/>
        <v/>
      </c>
      <c r="AZ64" s="26" t="str">
        <f t="shared" si="15"/>
        <v/>
      </c>
      <c r="BA64" s="26" t="str">
        <f t="shared" si="16"/>
        <v/>
      </c>
      <c r="BB64" s="26" t="str">
        <f t="shared" si="17"/>
        <v/>
      </c>
      <c r="BC64" s="26" t="str">
        <f t="shared" si="18"/>
        <v/>
      </c>
      <c r="BD64" s="26" t="e">
        <f t="shared" si="19"/>
        <v>#N/A</v>
      </c>
      <c r="BE64" s="26" t="str">
        <f>IF(ISBLANK('DATA ENTRY'!S64),"",IF(AJ64="A+","4",IF(AJ64="A","3.6",IF(AJ64="B+","3.2",IF(AJ64="B","2.8",IF(AJ64="C+","2.4",IF(AJ64="C","2",IF(AJ64="D+","1.6",IF(AJ64="D","1.2",IF(AJ64="E","0.8",""))))))))))</f>
        <v/>
      </c>
      <c r="BF64" s="26" t="str">
        <f>IF(ISBLANK('DATA ENTRY'!T64),"",IF(AK64="A+","4",IF(AK64="A","3.6",IF(AK64="B+","3.2",IF(AK64="B","2.8",IF(AK64="C+","2.4",IF(AK64="C","2",IF(AK64="D+","1.6",IF(AK64="D","1.2",IF(AK64="E","0.8",""))))))))))</f>
        <v/>
      </c>
      <c r="BG64" s="26" t="str">
        <f>IF(ISBLANK('DATA ENTRY'!U64),"",IF(AL64="A+","4",IF(AL64="A","3.6",IF(AL64="B+","3.2",IF(AL64="B","2.8",IF(AL64="C+","2.4",IF(AL64="C","2",IF(AL64="D+","1.6",IF(AL64="D","1.2",IF(AL64="E","0.8",""))))))))))</f>
        <v/>
      </c>
      <c r="BH64" s="26" t="str">
        <f>IF(ISBLANK('DATA ENTRY'!V64),"",IF(AM64="A+","4",IF(AM64="A","3.6",IF(AM64="B+","3.2",IF(AM64="B","2.8",IF(AM64="C+","2.4",IF(AM64="C","2",IF(AM64="D+","1.6",IF(AM64="D","1.2",IF(AM64="E","0.8",""))))))))))</f>
        <v/>
      </c>
      <c r="BI64" s="26" t="str">
        <f>IF(ISBLANK('DATA ENTRY'!W64),"",IF(AN64="A+","4",IF(AN64="A","3.6",IF(AN64="B+","3.2",IF(AN64="B","2.8",IF(AN64="C+","2.4",IF(AN64="C","2",IF(AN64="D+","1.6",IF(AN64="D","1.2",IF(AN64="E","0.8",""))))))))))</f>
        <v/>
      </c>
      <c r="BJ64" s="26" t="str">
        <f>IF(ISBLANK('DATA ENTRY'!X64),"",IF(AO64="A+","4",IF(AO64="A","3.6",IF(AO64="B+","3.2",IF(AO64="B","2.8",IF(AO64="C+","2.4",IF(AO64="C","2",IF(AO64="D+","1.6",IF(AO64="D","1.2",IF(AO64="E","0.8",""))))))))))</f>
        <v/>
      </c>
      <c r="BK64" s="26" t="str">
        <f>IF(ISBLANK('DATA ENTRY'!Y64),"",IF(AP64="A+","4",IF(AP64="A","3.6",IF(AP64="B+","3.2",IF(AP64="B","2.8",IF(AP64="C+","2.4",IF(AP64="C","2",IF(AP64="D+","1.6",IF(AP64="D","1.2",IF(AP64="E","0.8",""))))))))))</f>
        <v/>
      </c>
      <c r="BL64" s="26" t="str">
        <f>IF(ISBLANK('DATA ENTRY'!Z64),"",IF(AQ64="A+","4",IF(AQ64="A","3.6",IF(AQ64="B+","3.2",IF(AQ64="B","2.8",IF(AQ64="C+","2.4",IF(AQ64="C","2",IF(AQ64="D+","1.6",IF(AQ64="D","1.2",IF(AQ64="E","0.8",""))))))))))</f>
        <v/>
      </c>
    </row>
    <row r="65" spans="1:64" x14ac:dyDescent="0.25">
      <c r="A65" s="26" t="str">
        <f>IF(ISBLANK('DATA ENTRY'!A65),"",'DATA ENTRY'!A65)</f>
        <v/>
      </c>
      <c r="B65" s="26" t="str">
        <f>IF(ISBLANK('DATA ENTRY'!G65),"",'DATA ENTRY'!G65)</f>
        <v/>
      </c>
      <c r="C65" s="26" t="str">
        <f>IF(ISBLANK('DATA ENTRY'!H65),"",'DATA ENTRY'!H65)</f>
        <v/>
      </c>
      <c r="D65" s="26" t="str">
        <f t="shared" si="1"/>
        <v/>
      </c>
      <c r="E65" s="26" t="str">
        <f>IF(ISBLANK('DATA ENTRY'!J65),"",'DATA ENTRY'!J65)</f>
        <v/>
      </c>
      <c r="F65" s="26" t="str">
        <f>IF(ISBLANK('DATA ENTRY'!K65),"",'DATA ENTRY'!K65)</f>
        <v/>
      </c>
      <c r="G65" s="26" t="str">
        <f t="shared" si="2"/>
        <v/>
      </c>
      <c r="H65" s="26" t="str">
        <f>IF(ISBLANK('DATA ENTRY'!M65),"",'DATA ENTRY'!M65)</f>
        <v/>
      </c>
      <c r="I65" s="26" t="str">
        <f>IF(ISBLANK('DATA ENTRY'!M65),"",'DATA ENTRY'!N65)</f>
        <v/>
      </c>
      <c r="J65" s="26" t="str">
        <f t="shared" si="20"/>
        <v/>
      </c>
      <c r="K65" s="26" t="str">
        <f>IF(ISBLANK('DATA ENTRY'!P65),"",'DATA ENTRY'!P65)</f>
        <v/>
      </c>
      <c r="L65" s="26" t="str">
        <f>IF(ISBLANK('DATA ENTRY'!Q65),"",'DATA ENTRY'!Q65)</f>
        <v/>
      </c>
      <c r="M65" s="26" t="str">
        <f t="shared" si="3"/>
        <v/>
      </c>
      <c r="N65" s="26">
        <f>IF(ISBLANK('DATA ENTRY'!S65),"",'DATA ENTRY'!S65)</f>
        <v>0</v>
      </c>
      <c r="O65" s="26" t="str">
        <f>IF(ISBLANK('DATA ENTRY'!T65),"",'DATA ENTRY'!T65)</f>
        <v/>
      </c>
      <c r="P65" s="26">
        <f t="shared" si="4"/>
        <v>0</v>
      </c>
      <c r="Q65" s="26" t="str">
        <f>IF(ISBLANK('DATA ENTRY'!V65),"",'DATA ENTRY'!V65)</f>
        <v/>
      </c>
      <c r="R65" s="26" t="str">
        <f>IF(ISBLANK('DATA ENTRY'!W65),"",'DATA ENTRY'!W65)</f>
        <v/>
      </c>
      <c r="S65" s="26" t="str">
        <f t="shared" si="5"/>
        <v/>
      </c>
      <c r="T65" s="26" t="str">
        <f>IF(ISBLANK('DATA ENTRY'!Y65),"",'DATA ENTRY'!Y65)</f>
        <v/>
      </c>
      <c r="U65" s="26" t="str">
        <f>IF(ISBLANK('DATA ENTRY'!Z65),"",'DATA ENTRY'!Z65)</f>
        <v/>
      </c>
      <c r="V65" s="26" t="str">
        <f t="shared" si="6"/>
        <v/>
      </c>
      <c r="W65" s="26" t="str">
        <f>IF(ISBLANK('DATA ENTRY'!$F65),"",IF(LEDGER!B65="AB","AB",IF(LEDGER!B65&gt;=0.9*'MARK LOOKUP'!B65,"A+",IF(LEDGER!B65&gt;=0.8*'MARK LOOKUP'!B65,"A",IF(LEDGER!B65&gt;=0.7*'MARK LOOKUP'!B65,"B+",IF(LEDGER!B65&gt;=0.6*'MARK LOOKUP'!B65,"B",IF(LEDGER!B65&gt;=0.5*'MARK LOOKUP'!B65,"C+",IF(LEDGER!B65&gt;=0.4*'MARK LOOKUP'!B65,"C+",IF(LEDGER!B65&gt;=0.35*'MARK LOOKUP'!B65,"D","NG")))))))))</f>
        <v/>
      </c>
      <c r="X65" s="26" t="str">
        <f>IF(ISBLANK('DATA ENTRY'!$G65),"",IF(LEDGER!C65="AB","AB",IF(LEDGER!C65&gt;=0.9*'MARK LOOKUP'!C65,"A+",IF(LEDGER!C65&gt;=0.8*'MARK LOOKUP'!C65,"A",IF(LEDGER!C65&gt;=0.7*'MARK LOOKUP'!C65,"B+",IF(LEDGER!C65&gt;=0.6*'MARK LOOKUP'!C65,"B",IF(LEDGER!C65&gt;=0.5*'MARK LOOKUP'!C65,"C+",IF(LEDGER!C65&gt;=0.4*'MARK LOOKUP'!C65,"C+",IF(LEDGER!C65&gt;=0.35*'MARK LOOKUP'!C65,"D","N.G.")))))))))</f>
        <v/>
      </c>
      <c r="Y65" s="26" t="b">
        <f>IF(ISNUMBER(D65),IF(D65&gt;=0.9*'MARK LOOKUP'!D65,"A+",IF(D65&gt;=0.8*'MARK LOOKUP'!D65,"A",IF(D65&gt;=0.7*'MARK LOOKUP'!D65,"B+",IF(D65&gt;=0.6*'MARK LOOKUP'!D65,"B",IF(D65&gt;=0.5*'MARK LOOKUP'!D65,"C+",IF(D65&gt;=0.4*'MARK LOOKUP'!D65,"C",IF(D65&gt;=0.35*'MARK LOOKUP'!D65,"D","N.G."))))))))</f>
        <v>0</v>
      </c>
      <c r="Z65" s="26" t="str">
        <f>IF(ISBLANK('DATA ENTRY'!J65),"",IF(LEDGER!E65="AB","AB",IF(LEDGER!E65&gt;=0.9*'MARK LOOKUP'!E65,"A+",IF(LEDGER!E65&gt;=0.8*'MARK LOOKUP'!E65,"A",IF(LEDGER!E65&gt;=0.7*'MARK LOOKUP'!E65,"B+",IF(LEDGER!E65&gt;=0.6*'MARK LOOKUP'!E65,"B",IF(LEDGER!E65&gt;=0.5*'MARK LOOKUP'!E65,"C+",IF(LEDGER!E65&gt;=0.4*'MARK LOOKUP'!E65,"C",IF(LEDGER!E65&gt;=0.35*'MARK LOOKUP'!E65,"D","NG")))))))))</f>
        <v/>
      </c>
      <c r="AA65" s="26" t="str">
        <f>IF(ISBLANK('DATA ENTRY'!K65),"",IF(LEDGER!F65="AB","AB",IF(LEDGER!F65&gt;=0.9*'MARK LOOKUP'!F65,"A+",IF(LEDGER!F65&gt;=0.8*'MARK LOOKUP'!F65,"A",IF(LEDGER!F65&gt;=0.7*'MARK LOOKUP'!F65,"B+",IF(LEDGER!F65&gt;=0.6*'MARK LOOKUP'!F65,"B",IF(LEDGER!F65&gt;=0.5*'MARK LOOKUP'!F65,"C+",IF(LEDGER!F65&gt;=0.4*'MARK LOOKUP'!F65,"C",IF(LEDGER!F65&gt;=0.35*'MARK LOOKUP'!F65,"D","NG")))))))))</f>
        <v/>
      </c>
      <c r="AB65" s="26" t="b">
        <f>IF(ISNUMBER(G65),IF(D65&gt;=0.9*'MARK LOOKUP'!G65,"A+",IF(G65&gt;=0.8*'MARK LOOKUP'!G65,"A",IF(G65&gt;=0.7*'MARK LOOKUP'!G65,"B+",IF(G65&gt;=0.6*'MARK LOOKUP'!G65,"B",IF(G65&gt;=0.5*'MARK LOOKUP'!G65,"C+",IF(G65&gt;=0.4*'MARK LOOKUP'!G65,"C",IF(G65&gt;=0.35*'MARK LOOKUP'!G65,"D","NG"))))))))</f>
        <v>0</v>
      </c>
      <c r="AC65" s="26" t="str">
        <f>IF(ISBLANK('DATA ENTRY'!M65),"",IF(LEDGER!H65="AB","AB",IF(LEDGER!H65&gt;=0.9*'MARK LOOKUP'!H65,"A+",IF(LEDGER!H65&gt;=0.8*'MARK LOOKUP'!H65,"A",IF(LEDGER!H65&gt;=0.7*'MARK LOOKUP'!H65,"B+",IF(LEDGER!H65&gt;=0.6*'MARK LOOKUP'!H65,"B",IF(LEDGER!H65&gt;=0.5*'MARK LOOKUP'!H65,"C+",IF(LEDGER!H65&gt;=0.4*'MARK LOOKUP'!H65,"C",IF(LEDGER!H65&gt;=0.35*'MARK LOOKUP'!H65,"D","NG")))))))))</f>
        <v/>
      </c>
      <c r="AD65" s="26" t="str">
        <f>IF(ISBLANK('DATA ENTRY'!N65),"",IF(LEDGER!I65="AB","AB",IF(LEDGER!I65&gt;=0.9*'MARK LOOKUP'!I65,"A+",IF(LEDGER!I65&gt;=0.8*'MARK LOOKUP'!I65,"A",IF(LEDGER!I65&gt;=0.7*'MARK LOOKUP'!I65,"B+",IF(LEDGER!I65&gt;=0.6*'MARK LOOKUP'!I65,"B",IF(LEDGER!I65&gt;=0.5*'MARK LOOKUP'!I65,"C+",IF(LEDGER!I65&gt;=0.4*'MARK LOOKUP'!I65,"C",IF(LEDGER!I65&gt;=0.35*'MARK LOOKUP'!I65,"D","NG")))))))))</f>
        <v/>
      </c>
      <c r="AE65" s="26" t="str">
        <f>IF(ISNUMBER(J65),IF(J65&gt;=0.9*'MARK LOOKUP'!J65,"A+",IF(J65&gt;=0.8*'MARK LOOKUP'!J65,"A",IF(J65&gt;=0.7*'MARK LOOKUP'!J65,"B+",IF(J65&gt;=0.6*'MARK LOOKUP'!J65,"B",IF(J65&gt;=0.5*'MARK LOOKUP'!J65,"C+",IF(J65&gt;=0.4*'MARK LOOKUP'!J65,"C",IF(J65&gt;=0.35*'MARK LOOKUP'!J65,"D","NG"))))))),"")</f>
        <v/>
      </c>
      <c r="AF65" s="26" t="str">
        <f>IF(ISBLANK('DATA ENTRY'!P65),"",IF(LEDGER!K65="Ab","AB",IF(LEDGER!K65&gt;=0.9*'MARK LOOKUP'!K65,"A+",IF(LEDGER!K65&gt;=0.8*'MARK LOOKUP'!K65,"A",IF(LEDGER!K65&gt;=0.7*'MARK LOOKUP'!K65,"B+",IF(LEDGER!K65&gt;=0.6*'MARK LOOKUP'!K65,"B",IF(LEDGER!K65&gt;=0.5*'MARK LOOKUP'!K65,"C+",IF(LEDGER!K65&gt;=0.4*'MARK LOOKUP'!K65,"C",IF(LEDGER!K65&gt;=0.35*'MARK LOOKUP'!K65,"D","NG")))))))))</f>
        <v/>
      </c>
      <c r="AG65" s="26" t="str">
        <f>IF(ISBLANK('DATA ENTRY'!Q65),"",IF(LEDGER!L65="Ab","AB",IF(LEDGER!L65&gt;=0.9*'MARK LOOKUP'!L65,"A+",IF(LEDGER!L65&gt;=0.8*'MARK LOOKUP'!L65,"A",IF(LEDGER!L65&gt;=0.7*'MARK LOOKUP'!L65,"B+",IF(LEDGER!L65&gt;=0.6*'MARK LOOKUP'!L65,"B",IF(LEDGER!L65&gt;=0.5*'MARK LOOKUP'!L65,"C+",IF(LEDGER!L65&gt;=0.4*'MARK LOOKUP'!L65,"C",IF(LEDGER!L65&gt;=0.35*'MARK LOOKUP'!L65,"D","NG")))))))))</f>
        <v/>
      </c>
      <c r="AH65" s="26" t="str">
        <f>IF(ISNUMBER(M65),IF(M65&gt;=0.9*'MARK LOOKUP'!M65,"A+",IF(M65&gt;=0.8*'MARK LOOKUP'!M65,"A",IF(M65&gt;=0.7*'MARK LOOKUP'!M65,"B+",IF(M65&gt;=0.6*'MARK LOOKUP'!M65,"B",IF(M65&gt;=0.5*'MARK LOOKUP'!M65,"C+",IF(M65&gt;=0.4*'MARK LOOKUP'!M65,"C",IF(M65&gt;=0.35*'MARK LOOKUP'!M65,"D","NG"))))))),"")</f>
        <v/>
      </c>
      <c r="AI65" s="26" t="e">
        <f>IF(ISBLANK('DATA ENTRY'!S65),"",IF(N65="Ab","AB",IF(N65&gt;=0.9*'MARK LOOKUP'!N65,"A+",IF(N65&gt;=0.8*'MARK LOOKUP'!N65,"A",IF(N65&gt;=0.7*'MARK LOOKUP'!N65,"B+",IF(N65&gt;=0.6*'MARK LOOKUP'!N65,"B",IF(N65&gt;=0.5*'MARK LOOKUP'!N65,"C+",IF(N65&gt;=0.4*'MARK LOOKUP'!N65,"C",IF(N65&gt;=0.35*'MARK LOOKUP'!N65,"D","NG")))))))))</f>
        <v>#N/A</v>
      </c>
      <c r="AJ65" s="26" t="str">
        <f>IF(ISBLANK('DATA ENTRY'!T65),"",IF(O65="Ab","AB",IF(O65&gt;=0.9*'MARK LOOKUP'!O65,"A+",IF(O65&gt;=0.8*'MARK LOOKUP'!O65,"A",IF(O65&gt;=0.7*'MARK LOOKUP'!O65,"B+",IF(O65&gt;=0.6*'MARK LOOKUP'!O65,"B",IF(O65&gt;=0.5*'MARK LOOKUP'!O65,"C+",IF(O65&gt;=0.4*'MARK LOOKUP'!O65,"C",IF(O65&gt;=0.35*'MARK LOOKUP'!O65,"D","NG")))))))))</f>
        <v/>
      </c>
      <c r="AK65" s="26" t="e">
        <f>IF(ISNUMBER(P65),IF(P65&gt;=0.9*'MARK LOOKUP'!P65,"A+",IF(P65&gt;=0.8*'MARK LOOKUP'!P65,"A",IF(P65&gt;=0.7*'MARK LOOKUP'!P65,"B+",IF(P65&gt;=0.6*'MARK LOOKUP'!P65,"B",IF(P65&gt;=0.5*'MARK LOOKUP'!P65,"C+",IF(P65&gt;=0.4*'MARK LOOKUP'!P65,"C",IF(P65&gt;=0.35*'MARK LOOKUP'!P65,"D","NG"))))))),"")</f>
        <v>#N/A</v>
      </c>
      <c r="AL65" s="26" t="str">
        <f>IF(ISBLANK('DATA ENTRY'!V65),"",IF(Q65="Ab","AB",IF(Q65&gt;=0.9*'MARK LOOKUP'!Q65,"A+",IF(Q65&gt;=0.8*'MARK LOOKUP'!Q65,"A",IF(Q65&gt;=0.7*'MARK LOOKUP'!Q65,"B+",IF(Q65&gt;=0.6*'MARK LOOKUP'!Q65,"B",IF(Q65&gt;=0.5*'MARK LOOKUP'!Q65,"C+",IF(Q65&gt;=0.4*'MARK LOOKUP'!Q65,"C",IF(Q65&gt;=0.35*'MARK LOOKUP'!Q65,"D","NG")))))))))</f>
        <v/>
      </c>
      <c r="AM65" s="26" t="str">
        <f>IF(ISBLANK('DATA ENTRY'!W65),"",IF(R65="Ab","AB",IF(R65&gt;=0.9*'MARK LOOKUP'!R65,"A+",IF(R65&gt;=0.8*'MARK LOOKUP'!R65,"A",IF(R65&gt;=0.7*'MARK LOOKUP'!R65,"B+",IF(R65&gt;=0.6*'MARK LOOKUP'!R65,"B",IF(R65&gt;=0.5*'MARK LOOKUP'!R65,"C+",IF(R65&gt;=0.4*'MARK LOOKUP'!R65,"C",IF(R65&gt;=0.35*'MARK LOOKUP'!R65,"D","NG")))))))))</f>
        <v/>
      </c>
      <c r="AN65" s="26" t="str">
        <f>IF(ISNUMBER(S65),IF(S65&gt;=0.9*'MARK LOOKUP'!S65,"A+",IF(S65&gt;=0.8*'MARK LOOKUP'!S65,"A",IF(S65&gt;=0.7*'MARK LOOKUP'!S65,"B+",IF(S65&gt;=0.6*'MARK LOOKUP'!S65,"B",IF(S65&gt;=0.5*'MARK LOOKUP'!S65,"C+",IF(S65&gt;=0.4*'MARK LOOKUP'!S65,"C",IF(S65&gt;=0.35*'MARK LOOKUP'!S65,"D","NG"))))))),"")</f>
        <v/>
      </c>
      <c r="AO65" s="26" t="str">
        <f>IF(ISBLANK('DATA ENTRY'!Y65),"",IF(T65="AB","AB",IF(T65&gt;=0.9*'MARK LOOKUP'!T65,"A+",IF(T65&gt;=0.8*'MARK LOOKUP'!T65,"A",IF(T65&gt;=0.7*'MARK LOOKUP'!T65,"B+",IF(T65&gt;=0.6*'MARK LOOKUP'!T65,"B",IF(T65&gt;=0.5*'MARK LOOKUP'!T65,"C+",IF(T65&gt;=0.4*'MARK LOOKUP'!T65,"C",IF(T65&gt;=0.35*'MARK LOOKUP'!T65,"D","NG")))))))))</f>
        <v/>
      </c>
      <c r="AP65" s="26" t="str">
        <f>IF(ISBLANK('DATA ENTRY'!Z65),"",IF(U65="AB","AB",IF(U65&gt;=0.9*'MARK LOOKUP'!U65,"A+",IF(U65&gt;=0.8*'MARK LOOKUP'!U65,"A",IF(U65&gt;=0.7*'MARK LOOKUP'!U65,"B+",IF(U65&gt;=0.6*'MARK LOOKUP'!U65,"B",IF(U65&gt;=0.5*'MARK LOOKUP'!U65,"C+",IF(U65&gt;=0.4*'MARK LOOKUP'!U65,"C",IF(U65&gt;=0.35*'MARK LOOKUP'!U65,"D","NG")))))))))</f>
        <v/>
      </c>
      <c r="AQ65" s="26" t="str">
        <f>IF(ISNUMBER(V65),IF(V65&gt;=0.9*'MARK LOOKUP'!V65,"A+",IF(V65&gt;=0.8*'MARK LOOKUP'!V65,"A",IF(V65&gt;=0.7*'MARK LOOKUP'!V65,"B+",IF(V65&gt;=0.6*'MARK LOOKUP'!S65,"B",IF(V65&gt;=0.5*'MARK LOOKUP'!V65,"C+",IF(V65&gt;=0.4*'MARK LOOKUP'!V65,"C",IF(V65&gt;=0.35*'MARK LOOKUP'!V65,"D","NG"))))))),"")</f>
        <v/>
      </c>
      <c r="AR65" s="26" t="str">
        <f t="shared" si="7"/>
        <v/>
      </c>
      <c r="AS65" s="26" t="str">
        <f t="shared" si="8"/>
        <v/>
      </c>
      <c r="AT65" s="26" t="str">
        <f t="shared" si="9"/>
        <v/>
      </c>
      <c r="AU65" s="26" t="str">
        <f t="shared" si="10"/>
        <v/>
      </c>
      <c r="AV65" s="26" t="str">
        <f t="shared" si="11"/>
        <v/>
      </c>
      <c r="AW65" s="26" t="str">
        <f t="shared" si="12"/>
        <v/>
      </c>
      <c r="AX65" s="26" t="str">
        <f t="shared" si="13"/>
        <v/>
      </c>
      <c r="AY65" s="26" t="str">
        <f t="shared" si="14"/>
        <v/>
      </c>
      <c r="AZ65" s="26" t="str">
        <f t="shared" si="15"/>
        <v/>
      </c>
      <c r="BA65" s="26" t="str">
        <f t="shared" si="16"/>
        <v/>
      </c>
      <c r="BB65" s="26" t="str">
        <f t="shared" si="17"/>
        <v/>
      </c>
      <c r="BC65" s="26" t="str">
        <f t="shared" si="18"/>
        <v/>
      </c>
      <c r="BD65" s="26" t="e">
        <f t="shared" si="19"/>
        <v>#N/A</v>
      </c>
      <c r="BE65" s="26" t="str">
        <f>IF(ISBLANK('DATA ENTRY'!S65),"",IF(AJ65="A+","4",IF(AJ65="A","3.6",IF(AJ65="B+","3.2",IF(AJ65="B","2.8",IF(AJ65="C+","2.4",IF(AJ65="C","2",IF(AJ65="D+","1.6",IF(AJ65="D","1.2",IF(AJ65="E","0.8",""))))))))))</f>
        <v/>
      </c>
      <c r="BF65" s="26" t="str">
        <f>IF(ISBLANK('DATA ENTRY'!T65),"",IF(AK65="A+","4",IF(AK65="A","3.6",IF(AK65="B+","3.2",IF(AK65="B","2.8",IF(AK65="C+","2.4",IF(AK65="C","2",IF(AK65="D+","1.6",IF(AK65="D","1.2",IF(AK65="E","0.8",""))))))))))</f>
        <v/>
      </c>
      <c r="BG65" s="26" t="str">
        <f>IF(ISBLANK('DATA ENTRY'!U65),"",IF(AL65="A+","4",IF(AL65="A","3.6",IF(AL65="B+","3.2",IF(AL65="B","2.8",IF(AL65="C+","2.4",IF(AL65="C","2",IF(AL65="D+","1.6",IF(AL65="D","1.2",IF(AL65="E","0.8",""))))))))))</f>
        <v/>
      </c>
      <c r="BH65" s="26" t="str">
        <f>IF(ISBLANK('DATA ENTRY'!V65),"",IF(AM65="A+","4",IF(AM65="A","3.6",IF(AM65="B+","3.2",IF(AM65="B","2.8",IF(AM65="C+","2.4",IF(AM65="C","2",IF(AM65="D+","1.6",IF(AM65="D","1.2",IF(AM65="E","0.8",""))))))))))</f>
        <v/>
      </c>
      <c r="BI65" s="26" t="str">
        <f>IF(ISBLANK('DATA ENTRY'!W65),"",IF(AN65="A+","4",IF(AN65="A","3.6",IF(AN65="B+","3.2",IF(AN65="B","2.8",IF(AN65="C+","2.4",IF(AN65="C","2",IF(AN65="D+","1.6",IF(AN65="D","1.2",IF(AN65="E","0.8",""))))))))))</f>
        <v/>
      </c>
      <c r="BJ65" s="26" t="str">
        <f>IF(ISBLANK('DATA ENTRY'!X65),"",IF(AO65="A+","4",IF(AO65="A","3.6",IF(AO65="B+","3.2",IF(AO65="B","2.8",IF(AO65="C+","2.4",IF(AO65="C","2",IF(AO65="D+","1.6",IF(AO65="D","1.2",IF(AO65="E","0.8",""))))))))))</f>
        <v/>
      </c>
      <c r="BK65" s="26" t="str">
        <f>IF(ISBLANK('DATA ENTRY'!Y65),"",IF(AP65="A+","4",IF(AP65="A","3.6",IF(AP65="B+","3.2",IF(AP65="B","2.8",IF(AP65="C+","2.4",IF(AP65="C","2",IF(AP65="D+","1.6",IF(AP65="D","1.2",IF(AP65="E","0.8",""))))))))))</f>
        <v/>
      </c>
      <c r="BL65" s="26" t="str">
        <f>IF(ISBLANK('DATA ENTRY'!Z65),"",IF(AQ65="A+","4",IF(AQ65="A","3.6",IF(AQ65="B+","3.2",IF(AQ65="B","2.8",IF(AQ65="C+","2.4",IF(AQ65="C","2",IF(AQ65="D+","1.6",IF(AQ65="D","1.2",IF(AQ65="E","0.8",""))))))))))</f>
        <v/>
      </c>
    </row>
    <row r="66" spans="1:64" x14ac:dyDescent="0.25">
      <c r="A66" s="26" t="str">
        <f>IF(ISBLANK('DATA ENTRY'!A66),"",'DATA ENTRY'!A66)</f>
        <v/>
      </c>
      <c r="B66" s="26" t="str">
        <f>IF(ISBLANK('DATA ENTRY'!G66),"",'DATA ENTRY'!G66)</f>
        <v/>
      </c>
      <c r="C66" s="26" t="str">
        <f>IF(ISBLANK('DATA ENTRY'!H66),"",'DATA ENTRY'!H66)</f>
        <v/>
      </c>
      <c r="D66" s="26" t="str">
        <f t="shared" si="1"/>
        <v/>
      </c>
      <c r="E66" s="26" t="str">
        <f>IF(ISBLANK('DATA ENTRY'!J66),"",'DATA ENTRY'!J66)</f>
        <v/>
      </c>
      <c r="F66" s="26" t="str">
        <f>IF(ISBLANK('DATA ENTRY'!K66),"",'DATA ENTRY'!K66)</f>
        <v/>
      </c>
      <c r="G66" s="26" t="str">
        <f t="shared" si="2"/>
        <v/>
      </c>
      <c r="H66" s="26" t="str">
        <f>IF(ISBLANK('DATA ENTRY'!M66),"",'DATA ENTRY'!M66)</f>
        <v/>
      </c>
      <c r="I66" s="26" t="str">
        <f>IF(ISBLANK('DATA ENTRY'!M66),"",'DATA ENTRY'!N66)</f>
        <v/>
      </c>
      <c r="J66" s="26" t="str">
        <f t="shared" si="20"/>
        <v/>
      </c>
      <c r="K66" s="26" t="str">
        <f>IF(ISBLANK('DATA ENTRY'!P66),"",'DATA ENTRY'!P66)</f>
        <v/>
      </c>
      <c r="L66" s="26" t="str">
        <f>IF(ISBLANK('DATA ENTRY'!Q66),"",'DATA ENTRY'!Q66)</f>
        <v/>
      </c>
      <c r="M66" s="26" t="str">
        <f t="shared" si="3"/>
        <v/>
      </c>
      <c r="N66" s="26">
        <f>IF(ISBLANK('DATA ENTRY'!S66),"",'DATA ENTRY'!S66)</f>
        <v>0</v>
      </c>
      <c r="O66" s="26" t="str">
        <f>IF(ISBLANK('DATA ENTRY'!T66),"",'DATA ENTRY'!T66)</f>
        <v/>
      </c>
      <c r="P66" s="26">
        <f t="shared" si="4"/>
        <v>0</v>
      </c>
      <c r="Q66" s="26" t="str">
        <f>IF(ISBLANK('DATA ENTRY'!V66),"",'DATA ENTRY'!V66)</f>
        <v/>
      </c>
      <c r="R66" s="26" t="str">
        <f>IF(ISBLANK('DATA ENTRY'!W66),"",'DATA ENTRY'!W66)</f>
        <v/>
      </c>
      <c r="S66" s="26" t="str">
        <f t="shared" si="5"/>
        <v/>
      </c>
      <c r="T66" s="26" t="str">
        <f>IF(ISBLANK('DATA ENTRY'!Y66),"",'DATA ENTRY'!Y66)</f>
        <v/>
      </c>
      <c r="U66" s="26" t="str">
        <f>IF(ISBLANK('DATA ENTRY'!Z66),"",'DATA ENTRY'!Z66)</f>
        <v/>
      </c>
      <c r="V66" s="26" t="str">
        <f t="shared" si="6"/>
        <v/>
      </c>
      <c r="W66" s="26" t="str">
        <f>IF(ISBLANK('DATA ENTRY'!$F66),"",IF(LEDGER!B66="AB","AB",IF(LEDGER!B66&gt;=0.9*'MARK LOOKUP'!B66,"A+",IF(LEDGER!B66&gt;=0.8*'MARK LOOKUP'!B66,"A",IF(LEDGER!B66&gt;=0.7*'MARK LOOKUP'!B66,"B+",IF(LEDGER!B66&gt;=0.6*'MARK LOOKUP'!B66,"B",IF(LEDGER!B66&gt;=0.5*'MARK LOOKUP'!B66,"C+",IF(LEDGER!B66&gt;=0.4*'MARK LOOKUP'!B66,"C+",IF(LEDGER!B66&gt;=0.35*'MARK LOOKUP'!B66,"D","NG")))))))))</f>
        <v/>
      </c>
      <c r="X66" s="26" t="str">
        <f>IF(ISBLANK('DATA ENTRY'!$G66),"",IF(LEDGER!C66="AB","AB",IF(LEDGER!C66&gt;=0.9*'MARK LOOKUP'!C66,"A+",IF(LEDGER!C66&gt;=0.8*'MARK LOOKUP'!C66,"A",IF(LEDGER!C66&gt;=0.7*'MARK LOOKUP'!C66,"B+",IF(LEDGER!C66&gt;=0.6*'MARK LOOKUP'!C66,"B",IF(LEDGER!C66&gt;=0.5*'MARK LOOKUP'!C66,"C+",IF(LEDGER!C66&gt;=0.4*'MARK LOOKUP'!C66,"C+",IF(LEDGER!C66&gt;=0.35*'MARK LOOKUP'!C66,"D","N.G.")))))))))</f>
        <v/>
      </c>
      <c r="Y66" s="26" t="b">
        <f>IF(ISNUMBER(D66),IF(D66&gt;=0.9*'MARK LOOKUP'!D66,"A+",IF(D66&gt;=0.8*'MARK LOOKUP'!D66,"A",IF(D66&gt;=0.7*'MARK LOOKUP'!D66,"B+",IF(D66&gt;=0.6*'MARK LOOKUP'!D66,"B",IF(D66&gt;=0.5*'MARK LOOKUP'!D66,"C+",IF(D66&gt;=0.4*'MARK LOOKUP'!D66,"C",IF(D66&gt;=0.35*'MARK LOOKUP'!D66,"D","N.G."))))))))</f>
        <v>0</v>
      </c>
      <c r="Z66" s="26" t="str">
        <f>IF(ISBLANK('DATA ENTRY'!J66),"",IF(LEDGER!E66="AB","AB",IF(LEDGER!E66&gt;=0.9*'MARK LOOKUP'!E66,"A+",IF(LEDGER!E66&gt;=0.8*'MARK LOOKUP'!E66,"A",IF(LEDGER!E66&gt;=0.7*'MARK LOOKUP'!E66,"B+",IF(LEDGER!E66&gt;=0.6*'MARK LOOKUP'!E66,"B",IF(LEDGER!E66&gt;=0.5*'MARK LOOKUP'!E66,"C+",IF(LEDGER!E66&gt;=0.4*'MARK LOOKUP'!E66,"C",IF(LEDGER!E66&gt;=0.35*'MARK LOOKUP'!E66,"D","NG")))))))))</f>
        <v/>
      </c>
      <c r="AA66" s="26" t="str">
        <f>IF(ISBLANK('DATA ENTRY'!K66),"",IF(LEDGER!F66="AB","AB",IF(LEDGER!F66&gt;=0.9*'MARK LOOKUP'!F66,"A+",IF(LEDGER!F66&gt;=0.8*'MARK LOOKUP'!F66,"A",IF(LEDGER!F66&gt;=0.7*'MARK LOOKUP'!F66,"B+",IF(LEDGER!F66&gt;=0.6*'MARK LOOKUP'!F66,"B",IF(LEDGER!F66&gt;=0.5*'MARK LOOKUP'!F66,"C+",IF(LEDGER!F66&gt;=0.4*'MARK LOOKUP'!F66,"C",IF(LEDGER!F66&gt;=0.35*'MARK LOOKUP'!F66,"D","NG")))))))))</f>
        <v/>
      </c>
      <c r="AB66" s="26" t="b">
        <f>IF(ISNUMBER(G66),IF(D66&gt;=0.9*'MARK LOOKUP'!G66,"A+",IF(G66&gt;=0.8*'MARK LOOKUP'!G66,"A",IF(G66&gt;=0.7*'MARK LOOKUP'!G66,"B+",IF(G66&gt;=0.6*'MARK LOOKUP'!G66,"B",IF(G66&gt;=0.5*'MARK LOOKUP'!G66,"C+",IF(G66&gt;=0.4*'MARK LOOKUP'!G66,"C",IF(G66&gt;=0.35*'MARK LOOKUP'!G66,"D","NG"))))))))</f>
        <v>0</v>
      </c>
      <c r="AC66" s="26" t="str">
        <f>IF(ISBLANK('DATA ENTRY'!M66),"",IF(LEDGER!H66="AB","AB",IF(LEDGER!H66&gt;=0.9*'MARK LOOKUP'!H66,"A+",IF(LEDGER!H66&gt;=0.8*'MARK LOOKUP'!H66,"A",IF(LEDGER!H66&gt;=0.7*'MARK LOOKUP'!H66,"B+",IF(LEDGER!H66&gt;=0.6*'MARK LOOKUP'!H66,"B",IF(LEDGER!H66&gt;=0.5*'MARK LOOKUP'!H66,"C+",IF(LEDGER!H66&gt;=0.4*'MARK LOOKUP'!H66,"C",IF(LEDGER!H66&gt;=0.35*'MARK LOOKUP'!H66,"D","NG")))))))))</f>
        <v/>
      </c>
      <c r="AD66" s="26" t="str">
        <f>IF(ISBLANK('DATA ENTRY'!N66),"",IF(LEDGER!I66="AB","AB",IF(LEDGER!I66&gt;=0.9*'MARK LOOKUP'!I66,"A+",IF(LEDGER!I66&gt;=0.8*'MARK LOOKUP'!I66,"A",IF(LEDGER!I66&gt;=0.7*'MARK LOOKUP'!I66,"B+",IF(LEDGER!I66&gt;=0.6*'MARK LOOKUP'!I66,"B",IF(LEDGER!I66&gt;=0.5*'MARK LOOKUP'!I66,"C+",IF(LEDGER!I66&gt;=0.4*'MARK LOOKUP'!I66,"C",IF(LEDGER!I66&gt;=0.35*'MARK LOOKUP'!I66,"D","NG")))))))))</f>
        <v/>
      </c>
      <c r="AE66" s="26" t="str">
        <f>IF(ISNUMBER(J66),IF(J66&gt;=0.9*'MARK LOOKUP'!J66,"A+",IF(J66&gt;=0.8*'MARK LOOKUP'!J66,"A",IF(J66&gt;=0.7*'MARK LOOKUP'!J66,"B+",IF(J66&gt;=0.6*'MARK LOOKUP'!J66,"B",IF(J66&gt;=0.5*'MARK LOOKUP'!J66,"C+",IF(J66&gt;=0.4*'MARK LOOKUP'!J66,"C",IF(J66&gt;=0.35*'MARK LOOKUP'!J66,"D","NG"))))))),"")</f>
        <v/>
      </c>
      <c r="AF66" s="26" t="str">
        <f>IF(ISBLANK('DATA ENTRY'!P66),"",IF(LEDGER!K66="Ab","AB",IF(LEDGER!K66&gt;=0.9*'MARK LOOKUP'!K66,"A+",IF(LEDGER!K66&gt;=0.8*'MARK LOOKUP'!K66,"A",IF(LEDGER!K66&gt;=0.7*'MARK LOOKUP'!K66,"B+",IF(LEDGER!K66&gt;=0.6*'MARK LOOKUP'!K66,"B",IF(LEDGER!K66&gt;=0.5*'MARK LOOKUP'!K66,"C+",IF(LEDGER!K66&gt;=0.4*'MARK LOOKUP'!K66,"C",IF(LEDGER!K66&gt;=0.35*'MARK LOOKUP'!K66,"D","NG")))))))))</f>
        <v/>
      </c>
      <c r="AG66" s="26" t="str">
        <f>IF(ISBLANK('DATA ENTRY'!Q66),"",IF(LEDGER!L66="Ab","AB",IF(LEDGER!L66&gt;=0.9*'MARK LOOKUP'!L66,"A+",IF(LEDGER!L66&gt;=0.8*'MARK LOOKUP'!L66,"A",IF(LEDGER!L66&gt;=0.7*'MARK LOOKUP'!L66,"B+",IF(LEDGER!L66&gt;=0.6*'MARK LOOKUP'!L66,"B",IF(LEDGER!L66&gt;=0.5*'MARK LOOKUP'!L66,"C+",IF(LEDGER!L66&gt;=0.4*'MARK LOOKUP'!L66,"C",IF(LEDGER!L66&gt;=0.35*'MARK LOOKUP'!L66,"D","NG")))))))))</f>
        <v/>
      </c>
      <c r="AH66" s="26" t="str">
        <f>IF(ISNUMBER(M66),IF(M66&gt;=0.9*'MARK LOOKUP'!M66,"A+",IF(M66&gt;=0.8*'MARK LOOKUP'!M66,"A",IF(M66&gt;=0.7*'MARK LOOKUP'!M66,"B+",IF(M66&gt;=0.6*'MARK LOOKUP'!M66,"B",IF(M66&gt;=0.5*'MARK LOOKUP'!M66,"C+",IF(M66&gt;=0.4*'MARK LOOKUP'!M66,"C",IF(M66&gt;=0.35*'MARK LOOKUP'!M66,"D","NG"))))))),"")</f>
        <v/>
      </c>
      <c r="AI66" s="26" t="e">
        <f>IF(ISBLANK('DATA ENTRY'!S66),"",IF(N66="Ab","AB",IF(N66&gt;=0.9*'MARK LOOKUP'!N66,"A+",IF(N66&gt;=0.8*'MARK LOOKUP'!N66,"A",IF(N66&gt;=0.7*'MARK LOOKUP'!N66,"B+",IF(N66&gt;=0.6*'MARK LOOKUP'!N66,"B",IF(N66&gt;=0.5*'MARK LOOKUP'!N66,"C+",IF(N66&gt;=0.4*'MARK LOOKUP'!N66,"C",IF(N66&gt;=0.35*'MARK LOOKUP'!N66,"D","NG")))))))))</f>
        <v>#N/A</v>
      </c>
      <c r="AJ66" s="26" t="str">
        <f>IF(ISBLANK('DATA ENTRY'!T66),"",IF(O66="Ab","AB",IF(O66&gt;=0.9*'MARK LOOKUP'!O66,"A+",IF(O66&gt;=0.8*'MARK LOOKUP'!O66,"A",IF(O66&gt;=0.7*'MARK LOOKUP'!O66,"B+",IF(O66&gt;=0.6*'MARK LOOKUP'!O66,"B",IF(O66&gt;=0.5*'MARK LOOKUP'!O66,"C+",IF(O66&gt;=0.4*'MARK LOOKUP'!O66,"C",IF(O66&gt;=0.35*'MARK LOOKUP'!O66,"D","NG")))))))))</f>
        <v/>
      </c>
      <c r="AK66" s="26" t="e">
        <f>IF(ISNUMBER(P66),IF(P66&gt;=0.9*'MARK LOOKUP'!P66,"A+",IF(P66&gt;=0.8*'MARK LOOKUP'!P66,"A",IF(P66&gt;=0.7*'MARK LOOKUP'!P66,"B+",IF(P66&gt;=0.6*'MARK LOOKUP'!P66,"B",IF(P66&gt;=0.5*'MARK LOOKUP'!P66,"C+",IF(P66&gt;=0.4*'MARK LOOKUP'!P66,"C",IF(P66&gt;=0.35*'MARK LOOKUP'!P66,"D","NG"))))))),"")</f>
        <v>#N/A</v>
      </c>
      <c r="AL66" s="26" t="str">
        <f>IF(ISBLANK('DATA ENTRY'!V66),"",IF(Q66="Ab","AB",IF(Q66&gt;=0.9*'MARK LOOKUP'!Q66,"A+",IF(Q66&gt;=0.8*'MARK LOOKUP'!Q66,"A",IF(Q66&gt;=0.7*'MARK LOOKUP'!Q66,"B+",IF(Q66&gt;=0.6*'MARK LOOKUP'!Q66,"B",IF(Q66&gt;=0.5*'MARK LOOKUP'!Q66,"C+",IF(Q66&gt;=0.4*'MARK LOOKUP'!Q66,"C",IF(Q66&gt;=0.35*'MARK LOOKUP'!Q66,"D","NG")))))))))</f>
        <v/>
      </c>
      <c r="AM66" s="26" t="str">
        <f>IF(ISBLANK('DATA ENTRY'!W66),"",IF(R66="Ab","AB",IF(R66&gt;=0.9*'MARK LOOKUP'!R66,"A+",IF(R66&gt;=0.8*'MARK LOOKUP'!R66,"A",IF(R66&gt;=0.7*'MARK LOOKUP'!R66,"B+",IF(R66&gt;=0.6*'MARK LOOKUP'!R66,"B",IF(R66&gt;=0.5*'MARK LOOKUP'!R66,"C+",IF(R66&gt;=0.4*'MARK LOOKUP'!R66,"C",IF(R66&gt;=0.35*'MARK LOOKUP'!R66,"D","NG")))))))))</f>
        <v/>
      </c>
      <c r="AN66" s="26" t="str">
        <f>IF(ISNUMBER(S66),IF(S66&gt;=0.9*'MARK LOOKUP'!S66,"A+",IF(S66&gt;=0.8*'MARK LOOKUP'!S66,"A",IF(S66&gt;=0.7*'MARK LOOKUP'!S66,"B+",IF(S66&gt;=0.6*'MARK LOOKUP'!S66,"B",IF(S66&gt;=0.5*'MARK LOOKUP'!S66,"C+",IF(S66&gt;=0.4*'MARK LOOKUP'!S66,"C",IF(S66&gt;=0.35*'MARK LOOKUP'!S66,"D","NG"))))))),"")</f>
        <v/>
      </c>
      <c r="AO66" s="26" t="str">
        <f>IF(ISBLANK('DATA ENTRY'!Y66),"",IF(T66="AB","AB",IF(T66&gt;=0.9*'MARK LOOKUP'!T66,"A+",IF(T66&gt;=0.8*'MARK LOOKUP'!T66,"A",IF(T66&gt;=0.7*'MARK LOOKUP'!T66,"B+",IF(T66&gt;=0.6*'MARK LOOKUP'!T66,"B",IF(T66&gt;=0.5*'MARK LOOKUP'!T66,"C+",IF(T66&gt;=0.4*'MARK LOOKUP'!T66,"C",IF(T66&gt;=0.35*'MARK LOOKUP'!T66,"D","NG")))))))))</f>
        <v/>
      </c>
      <c r="AP66" s="26" t="str">
        <f>IF(ISBLANK('DATA ENTRY'!Z66),"",IF(U66="AB","AB",IF(U66&gt;=0.9*'MARK LOOKUP'!U66,"A+",IF(U66&gt;=0.8*'MARK LOOKUP'!U66,"A",IF(U66&gt;=0.7*'MARK LOOKUP'!U66,"B+",IF(U66&gt;=0.6*'MARK LOOKUP'!U66,"B",IF(U66&gt;=0.5*'MARK LOOKUP'!U66,"C+",IF(U66&gt;=0.4*'MARK LOOKUP'!U66,"C",IF(U66&gt;=0.35*'MARK LOOKUP'!U66,"D","NG")))))))))</f>
        <v/>
      </c>
      <c r="AQ66" s="26" t="str">
        <f>IF(ISNUMBER(V66),IF(V66&gt;=0.9*'MARK LOOKUP'!V66,"A+",IF(V66&gt;=0.8*'MARK LOOKUP'!V66,"A",IF(V66&gt;=0.7*'MARK LOOKUP'!V66,"B+",IF(V66&gt;=0.6*'MARK LOOKUP'!S66,"B",IF(V66&gt;=0.5*'MARK LOOKUP'!V66,"C+",IF(V66&gt;=0.4*'MARK LOOKUP'!V66,"C",IF(V66&gt;=0.35*'MARK LOOKUP'!V66,"D","NG"))))))),"")</f>
        <v/>
      </c>
      <c r="AR66" s="26" t="str">
        <f t="shared" si="7"/>
        <v/>
      </c>
      <c r="AS66" s="26" t="str">
        <f t="shared" si="8"/>
        <v/>
      </c>
      <c r="AT66" s="26" t="str">
        <f t="shared" si="9"/>
        <v/>
      </c>
      <c r="AU66" s="26" t="str">
        <f t="shared" si="10"/>
        <v/>
      </c>
      <c r="AV66" s="26" t="str">
        <f t="shared" si="11"/>
        <v/>
      </c>
      <c r="AW66" s="26" t="str">
        <f t="shared" si="12"/>
        <v/>
      </c>
      <c r="AX66" s="26" t="str">
        <f t="shared" si="13"/>
        <v/>
      </c>
      <c r="AY66" s="26" t="str">
        <f t="shared" si="14"/>
        <v/>
      </c>
      <c r="AZ66" s="26" t="str">
        <f t="shared" si="15"/>
        <v/>
      </c>
      <c r="BA66" s="26" t="str">
        <f t="shared" si="16"/>
        <v/>
      </c>
      <c r="BB66" s="26" t="str">
        <f t="shared" si="17"/>
        <v/>
      </c>
      <c r="BC66" s="26" t="str">
        <f t="shared" si="18"/>
        <v/>
      </c>
      <c r="BD66" s="26" t="e">
        <f t="shared" si="19"/>
        <v>#N/A</v>
      </c>
      <c r="BE66" s="26" t="str">
        <f>IF(ISBLANK('DATA ENTRY'!S66),"",IF(AJ66="A+","4",IF(AJ66="A","3.6",IF(AJ66="B+","3.2",IF(AJ66="B","2.8",IF(AJ66="C+","2.4",IF(AJ66="C","2",IF(AJ66="D+","1.6",IF(AJ66="D","1.2",IF(AJ66="E","0.8",""))))))))))</f>
        <v/>
      </c>
      <c r="BF66" s="26" t="str">
        <f>IF(ISBLANK('DATA ENTRY'!T66),"",IF(AK66="A+","4",IF(AK66="A","3.6",IF(AK66="B+","3.2",IF(AK66="B","2.8",IF(AK66="C+","2.4",IF(AK66="C","2",IF(AK66="D+","1.6",IF(AK66="D","1.2",IF(AK66="E","0.8",""))))))))))</f>
        <v/>
      </c>
      <c r="BG66" s="26" t="str">
        <f>IF(ISBLANK('DATA ENTRY'!U66),"",IF(AL66="A+","4",IF(AL66="A","3.6",IF(AL66="B+","3.2",IF(AL66="B","2.8",IF(AL66="C+","2.4",IF(AL66="C","2",IF(AL66="D+","1.6",IF(AL66="D","1.2",IF(AL66="E","0.8",""))))))))))</f>
        <v/>
      </c>
      <c r="BH66" s="26" t="str">
        <f>IF(ISBLANK('DATA ENTRY'!V66),"",IF(AM66="A+","4",IF(AM66="A","3.6",IF(AM66="B+","3.2",IF(AM66="B","2.8",IF(AM66="C+","2.4",IF(AM66="C","2",IF(AM66="D+","1.6",IF(AM66="D","1.2",IF(AM66="E","0.8",""))))))))))</f>
        <v/>
      </c>
      <c r="BI66" s="26" t="str">
        <f>IF(ISBLANK('DATA ENTRY'!W66),"",IF(AN66="A+","4",IF(AN66="A","3.6",IF(AN66="B+","3.2",IF(AN66="B","2.8",IF(AN66="C+","2.4",IF(AN66="C","2",IF(AN66="D+","1.6",IF(AN66="D","1.2",IF(AN66="E","0.8",""))))))))))</f>
        <v/>
      </c>
      <c r="BJ66" s="26" t="str">
        <f>IF(ISBLANK('DATA ENTRY'!X66),"",IF(AO66="A+","4",IF(AO66="A","3.6",IF(AO66="B+","3.2",IF(AO66="B","2.8",IF(AO66="C+","2.4",IF(AO66="C","2",IF(AO66="D+","1.6",IF(AO66="D","1.2",IF(AO66="E","0.8",""))))))))))</f>
        <v/>
      </c>
      <c r="BK66" s="26" t="str">
        <f>IF(ISBLANK('DATA ENTRY'!Y66),"",IF(AP66="A+","4",IF(AP66="A","3.6",IF(AP66="B+","3.2",IF(AP66="B","2.8",IF(AP66="C+","2.4",IF(AP66="C","2",IF(AP66="D+","1.6",IF(AP66="D","1.2",IF(AP66="E","0.8",""))))))))))</f>
        <v/>
      </c>
      <c r="BL66" s="26" t="str">
        <f>IF(ISBLANK('DATA ENTRY'!Z66),"",IF(AQ66="A+","4",IF(AQ66="A","3.6",IF(AQ66="B+","3.2",IF(AQ66="B","2.8",IF(AQ66="C+","2.4",IF(AQ66="C","2",IF(AQ66="D+","1.6",IF(AQ66="D","1.2",IF(AQ66="E","0.8",""))))))))))</f>
        <v/>
      </c>
    </row>
    <row r="67" spans="1:64" x14ac:dyDescent="0.25">
      <c r="A67" s="26" t="str">
        <f>IF(ISBLANK('DATA ENTRY'!A67),"",'DATA ENTRY'!A67)</f>
        <v/>
      </c>
      <c r="B67" s="26" t="str">
        <f>IF(ISBLANK('DATA ENTRY'!G67),"",'DATA ENTRY'!G67)</f>
        <v/>
      </c>
      <c r="C67" s="26" t="str">
        <f>IF(ISBLANK('DATA ENTRY'!H67),"",'DATA ENTRY'!H67)</f>
        <v/>
      </c>
      <c r="D67" s="26" t="str">
        <f t="shared" ref="D67:D130" si="21">IF(OR(ISNUMBER(B67),ISNUMBER(C67)),SUM(B67:C67),"")</f>
        <v/>
      </c>
      <c r="E67" s="26" t="str">
        <f>IF(ISBLANK('DATA ENTRY'!J67),"",'DATA ENTRY'!J67)</f>
        <v/>
      </c>
      <c r="F67" s="26" t="str">
        <f>IF(ISBLANK('DATA ENTRY'!K67),"",'DATA ENTRY'!K67)</f>
        <v/>
      </c>
      <c r="G67" s="26" t="str">
        <f t="shared" ref="G67:G130" si="22">IF(OR(ISNUMBER(E67),ISNUMBER(F67)),SUM(E67:F67),"")</f>
        <v/>
      </c>
      <c r="H67" s="26" t="str">
        <f>IF(ISBLANK('DATA ENTRY'!M67),"",'DATA ENTRY'!M67)</f>
        <v/>
      </c>
      <c r="I67" s="26" t="str">
        <f>IF(ISBLANK('DATA ENTRY'!M67),"",'DATA ENTRY'!N67)</f>
        <v/>
      </c>
      <c r="J67" s="26" t="str">
        <f t="shared" si="20"/>
        <v/>
      </c>
      <c r="K67" s="26" t="str">
        <f>IF(ISBLANK('DATA ENTRY'!P67),"",'DATA ENTRY'!P67)</f>
        <v/>
      </c>
      <c r="L67" s="26" t="str">
        <f>IF(ISBLANK('DATA ENTRY'!Q67),"",'DATA ENTRY'!Q67)</f>
        <v/>
      </c>
      <c r="M67" s="26" t="str">
        <f t="shared" ref="M67:M130" si="23">IF(OR(ISNUMBER(K67),ISNUMBER(L67)),SUM(K67:L67),"")</f>
        <v/>
      </c>
      <c r="N67" s="26">
        <f>IF(ISBLANK('DATA ENTRY'!S67),"",'DATA ENTRY'!S67)</f>
        <v>0</v>
      </c>
      <c r="O67" s="26" t="str">
        <f>IF(ISBLANK('DATA ENTRY'!T67),"",'DATA ENTRY'!T67)</f>
        <v/>
      </c>
      <c r="P67" s="26">
        <f t="shared" ref="P67:P130" si="24">IF(OR(ISNUMBER(N67),ISNUMBER(O67)),SUM(N67:O67),"")</f>
        <v>0</v>
      </c>
      <c r="Q67" s="26" t="str">
        <f>IF(ISBLANK('DATA ENTRY'!V67),"",'DATA ENTRY'!V67)</f>
        <v/>
      </c>
      <c r="R67" s="26" t="str">
        <f>IF(ISBLANK('DATA ENTRY'!W67),"",'DATA ENTRY'!W67)</f>
        <v/>
      </c>
      <c r="S67" s="26" t="str">
        <f t="shared" ref="S67:S130" si="25">IF(OR(ISNUMBER(Q67),ISNUMBER(R67)),SUM(Q67:R67),"")</f>
        <v/>
      </c>
      <c r="T67" s="26" t="str">
        <f>IF(ISBLANK('DATA ENTRY'!Y67),"",'DATA ENTRY'!Y67)</f>
        <v/>
      </c>
      <c r="U67" s="26" t="str">
        <f>IF(ISBLANK('DATA ENTRY'!Z67),"",'DATA ENTRY'!Z67)</f>
        <v/>
      </c>
      <c r="V67" s="26" t="str">
        <f t="shared" ref="V67:V130" si="26">IF(OR(ISNUMBER(T67),ISNUMBER(U67)),SUM(T67:U67),"")</f>
        <v/>
      </c>
      <c r="W67" s="26" t="str">
        <f>IF(ISBLANK('DATA ENTRY'!$F67),"",IF(LEDGER!B67="AB","AB",IF(LEDGER!B67&gt;=0.9*'MARK LOOKUP'!B67,"A+",IF(LEDGER!B67&gt;=0.8*'MARK LOOKUP'!B67,"A",IF(LEDGER!B67&gt;=0.7*'MARK LOOKUP'!B67,"B+",IF(LEDGER!B67&gt;=0.6*'MARK LOOKUP'!B67,"B",IF(LEDGER!B67&gt;=0.5*'MARK LOOKUP'!B67,"C+",IF(LEDGER!B67&gt;=0.4*'MARK LOOKUP'!B67,"C+",IF(LEDGER!B67&gt;=0.35*'MARK LOOKUP'!B67,"D","NG")))))))))</f>
        <v/>
      </c>
      <c r="X67" s="26" t="str">
        <f>IF(ISBLANK('DATA ENTRY'!$G67),"",IF(LEDGER!C67="AB","AB",IF(LEDGER!C67&gt;=0.9*'MARK LOOKUP'!C67,"A+",IF(LEDGER!C67&gt;=0.8*'MARK LOOKUP'!C67,"A",IF(LEDGER!C67&gt;=0.7*'MARK LOOKUP'!C67,"B+",IF(LEDGER!C67&gt;=0.6*'MARK LOOKUP'!C67,"B",IF(LEDGER!C67&gt;=0.5*'MARK LOOKUP'!C67,"C+",IF(LEDGER!C67&gt;=0.4*'MARK LOOKUP'!C67,"C+",IF(LEDGER!C67&gt;=0.35*'MARK LOOKUP'!C67,"D","N.G.")))))))))</f>
        <v/>
      </c>
      <c r="Y67" s="26" t="b">
        <f>IF(ISNUMBER(D67),IF(D67&gt;=0.9*'MARK LOOKUP'!D67,"A+",IF(D67&gt;=0.8*'MARK LOOKUP'!D67,"A",IF(D67&gt;=0.7*'MARK LOOKUP'!D67,"B+",IF(D67&gt;=0.6*'MARK LOOKUP'!D67,"B",IF(D67&gt;=0.5*'MARK LOOKUP'!D67,"C+",IF(D67&gt;=0.4*'MARK LOOKUP'!D67,"C",IF(D67&gt;=0.35*'MARK LOOKUP'!D67,"D","N.G."))))))))</f>
        <v>0</v>
      </c>
      <c r="Z67" s="26" t="str">
        <f>IF(ISBLANK('DATA ENTRY'!J67),"",IF(LEDGER!E67="AB","AB",IF(LEDGER!E67&gt;=0.9*'MARK LOOKUP'!E67,"A+",IF(LEDGER!E67&gt;=0.8*'MARK LOOKUP'!E67,"A",IF(LEDGER!E67&gt;=0.7*'MARK LOOKUP'!E67,"B+",IF(LEDGER!E67&gt;=0.6*'MARK LOOKUP'!E67,"B",IF(LEDGER!E67&gt;=0.5*'MARK LOOKUP'!E67,"C+",IF(LEDGER!E67&gt;=0.4*'MARK LOOKUP'!E67,"C",IF(LEDGER!E67&gt;=0.35*'MARK LOOKUP'!E67,"D","NG")))))))))</f>
        <v/>
      </c>
      <c r="AA67" s="26" t="str">
        <f>IF(ISBLANK('DATA ENTRY'!K67),"",IF(LEDGER!F67="AB","AB",IF(LEDGER!F67&gt;=0.9*'MARK LOOKUP'!F67,"A+",IF(LEDGER!F67&gt;=0.8*'MARK LOOKUP'!F67,"A",IF(LEDGER!F67&gt;=0.7*'MARK LOOKUP'!F67,"B+",IF(LEDGER!F67&gt;=0.6*'MARK LOOKUP'!F67,"B",IF(LEDGER!F67&gt;=0.5*'MARK LOOKUP'!F67,"C+",IF(LEDGER!F67&gt;=0.4*'MARK LOOKUP'!F67,"C",IF(LEDGER!F67&gt;=0.35*'MARK LOOKUP'!F67,"D","NG")))))))))</f>
        <v/>
      </c>
      <c r="AB67" s="26" t="b">
        <f>IF(ISNUMBER(G67),IF(D67&gt;=0.9*'MARK LOOKUP'!G67,"A+",IF(G67&gt;=0.8*'MARK LOOKUP'!G67,"A",IF(G67&gt;=0.7*'MARK LOOKUP'!G67,"B+",IF(G67&gt;=0.6*'MARK LOOKUP'!G67,"B",IF(G67&gt;=0.5*'MARK LOOKUP'!G67,"C+",IF(G67&gt;=0.4*'MARK LOOKUP'!G67,"C",IF(G67&gt;=0.35*'MARK LOOKUP'!G67,"D","NG"))))))))</f>
        <v>0</v>
      </c>
      <c r="AC67" s="26" t="str">
        <f>IF(ISBLANK('DATA ENTRY'!M67),"",IF(LEDGER!H67="AB","AB",IF(LEDGER!H67&gt;=0.9*'MARK LOOKUP'!H67,"A+",IF(LEDGER!H67&gt;=0.8*'MARK LOOKUP'!H67,"A",IF(LEDGER!H67&gt;=0.7*'MARK LOOKUP'!H67,"B+",IF(LEDGER!H67&gt;=0.6*'MARK LOOKUP'!H67,"B",IF(LEDGER!H67&gt;=0.5*'MARK LOOKUP'!H67,"C+",IF(LEDGER!H67&gt;=0.4*'MARK LOOKUP'!H67,"C",IF(LEDGER!H67&gt;=0.35*'MARK LOOKUP'!H67,"D","NG")))))))))</f>
        <v/>
      </c>
      <c r="AD67" s="26" t="str">
        <f>IF(ISBLANK('DATA ENTRY'!N67),"",IF(LEDGER!I67="AB","AB",IF(LEDGER!I67&gt;=0.9*'MARK LOOKUP'!I67,"A+",IF(LEDGER!I67&gt;=0.8*'MARK LOOKUP'!I67,"A",IF(LEDGER!I67&gt;=0.7*'MARK LOOKUP'!I67,"B+",IF(LEDGER!I67&gt;=0.6*'MARK LOOKUP'!I67,"B",IF(LEDGER!I67&gt;=0.5*'MARK LOOKUP'!I67,"C+",IF(LEDGER!I67&gt;=0.4*'MARK LOOKUP'!I67,"C",IF(LEDGER!I67&gt;=0.35*'MARK LOOKUP'!I67,"D","NG")))))))))</f>
        <v/>
      </c>
      <c r="AE67" s="26" t="str">
        <f>IF(ISNUMBER(J67),IF(J67&gt;=0.9*'MARK LOOKUP'!J67,"A+",IF(J67&gt;=0.8*'MARK LOOKUP'!J67,"A",IF(J67&gt;=0.7*'MARK LOOKUP'!J67,"B+",IF(J67&gt;=0.6*'MARK LOOKUP'!J67,"B",IF(J67&gt;=0.5*'MARK LOOKUP'!J67,"C+",IF(J67&gt;=0.4*'MARK LOOKUP'!J67,"C",IF(J67&gt;=0.35*'MARK LOOKUP'!J67,"D","NG"))))))),"")</f>
        <v/>
      </c>
      <c r="AF67" s="26" t="str">
        <f>IF(ISBLANK('DATA ENTRY'!P67),"",IF(LEDGER!K67="Ab","AB",IF(LEDGER!K67&gt;=0.9*'MARK LOOKUP'!K67,"A+",IF(LEDGER!K67&gt;=0.8*'MARK LOOKUP'!K67,"A",IF(LEDGER!K67&gt;=0.7*'MARK LOOKUP'!K67,"B+",IF(LEDGER!K67&gt;=0.6*'MARK LOOKUP'!K67,"B",IF(LEDGER!K67&gt;=0.5*'MARK LOOKUP'!K67,"C+",IF(LEDGER!K67&gt;=0.4*'MARK LOOKUP'!K67,"C",IF(LEDGER!K67&gt;=0.35*'MARK LOOKUP'!K67,"D","NG")))))))))</f>
        <v/>
      </c>
      <c r="AG67" s="26" t="str">
        <f>IF(ISBLANK('DATA ENTRY'!Q67),"",IF(LEDGER!L67="Ab","AB",IF(LEDGER!L67&gt;=0.9*'MARK LOOKUP'!L67,"A+",IF(LEDGER!L67&gt;=0.8*'MARK LOOKUP'!L67,"A",IF(LEDGER!L67&gt;=0.7*'MARK LOOKUP'!L67,"B+",IF(LEDGER!L67&gt;=0.6*'MARK LOOKUP'!L67,"B",IF(LEDGER!L67&gt;=0.5*'MARK LOOKUP'!L67,"C+",IF(LEDGER!L67&gt;=0.4*'MARK LOOKUP'!L67,"C",IF(LEDGER!L67&gt;=0.35*'MARK LOOKUP'!L67,"D","NG")))))))))</f>
        <v/>
      </c>
      <c r="AH67" s="26" t="str">
        <f>IF(ISNUMBER(M67),IF(M67&gt;=0.9*'MARK LOOKUP'!M67,"A+",IF(M67&gt;=0.8*'MARK LOOKUP'!M67,"A",IF(M67&gt;=0.7*'MARK LOOKUP'!M67,"B+",IF(M67&gt;=0.6*'MARK LOOKUP'!M67,"B",IF(M67&gt;=0.5*'MARK LOOKUP'!M67,"C+",IF(M67&gt;=0.4*'MARK LOOKUP'!M67,"C",IF(M67&gt;=0.35*'MARK LOOKUP'!M67,"D","NG"))))))),"")</f>
        <v/>
      </c>
      <c r="AI67" s="26" t="e">
        <f>IF(ISBLANK('DATA ENTRY'!S67),"",IF(N67="Ab","AB",IF(N67&gt;=0.9*'MARK LOOKUP'!N67,"A+",IF(N67&gt;=0.8*'MARK LOOKUP'!N67,"A",IF(N67&gt;=0.7*'MARK LOOKUP'!N67,"B+",IF(N67&gt;=0.6*'MARK LOOKUP'!N67,"B",IF(N67&gt;=0.5*'MARK LOOKUP'!N67,"C+",IF(N67&gt;=0.4*'MARK LOOKUP'!N67,"C",IF(N67&gt;=0.35*'MARK LOOKUP'!N67,"D","NG")))))))))</f>
        <v>#N/A</v>
      </c>
      <c r="AJ67" s="26" t="str">
        <f>IF(ISBLANK('DATA ENTRY'!T67),"",IF(O67="Ab","AB",IF(O67&gt;=0.9*'MARK LOOKUP'!O67,"A+",IF(O67&gt;=0.8*'MARK LOOKUP'!O67,"A",IF(O67&gt;=0.7*'MARK LOOKUP'!O67,"B+",IF(O67&gt;=0.6*'MARK LOOKUP'!O67,"B",IF(O67&gt;=0.5*'MARK LOOKUP'!O67,"C+",IF(O67&gt;=0.4*'MARK LOOKUP'!O67,"C",IF(O67&gt;=0.35*'MARK LOOKUP'!O67,"D","NG")))))))))</f>
        <v/>
      </c>
      <c r="AK67" s="26" t="e">
        <f>IF(ISNUMBER(P67),IF(P67&gt;=0.9*'MARK LOOKUP'!P67,"A+",IF(P67&gt;=0.8*'MARK LOOKUP'!P67,"A",IF(P67&gt;=0.7*'MARK LOOKUP'!P67,"B+",IF(P67&gt;=0.6*'MARK LOOKUP'!P67,"B",IF(P67&gt;=0.5*'MARK LOOKUP'!P67,"C+",IF(P67&gt;=0.4*'MARK LOOKUP'!P67,"C",IF(P67&gt;=0.35*'MARK LOOKUP'!P67,"D","NG"))))))),"")</f>
        <v>#N/A</v>
      </c>
      <c r="AL67" s="26" t="str">
        <f>IF(ISBLANK('DATA ENTRY'!V67),"",IF(Q67="Ab","AB",IF(Q67&gt;=0.9*'MARK LOOKUP'!Q67,"A+",IF(Q67&gt;=0.8*'MARK LOOKUP'!Q67,"A",IF(Q67&gt;=0.7*'MARK LOOKUP'!Q67,"B+",IF(Q67&gt;=0.6*'MARK LOOKUP'!Q67,"B",IF(Q67&gt;=0.5*'MARK LOOKUP'!Q67,"C+",IF(Q67&gt;=0.4*'MARK LOOKUP'!Q67,"C",IF(Q67&gt;=0.35*'MARK LOOKUP'!Q67,"D","NG")))))))))</f>
        <v/>
      </c>
      <c r="AM67" s="26" t="str">
        <f>IF(ISBLANK('DATA ENTRY'!W67),"",IF(R67="Ab","AB",IF(R67&gt;=0.9*'MARK LOOKUP'!R67,"A+",IF(R67&gt;=0.8*'MARK LOOKUP'!R67,"A",IF(R67&gt;=0.7*'MARK LOOKUP'!R67,"B+",IF(R67&gt;=0.6*'MARK LOOKUP'!R67,"B",IF(R67&gt;=0.5*'MARK LOOKUP'!R67,"C+",IF(R67&gt;=0.4*'MARK LOOKUP'!R67,"C",IF(R67&gt;=0.35*'MARK LOOKUP'!R67,"D","NG")))))))))</f>
        <v/>
      </c>
      <c r="AN67" s="26" t="str">
        <f>IF(ISNUMBER(S67),IF(S67&gt;=0.9*'MARK LOOKUP'!S67,"A+",IF(S67&gt;=0.8*'MARK LOOKUP'!S67,"A",IF(S67&gt;=0.7*'MARK LOOKUP'!S67,"B+",IF(S67&gt;=0.6*'MARK LOOKUP'!S67,"B",IF(S67&gt;=0.5*'MARK LOOKUP'!S67,"C+",IF(S67&gt;=0.4*'MARK LOOKUP'!S67,"C",IF(S67&gt;=0.35*'MARK LOOKUP'!S67,"D","NG"))))))),"")</f>
        <v/>
      </c>
      <c r="AO67" s="26" t="str">
        <f>IF(ISBLANK('DATA ENTRY'!Y67),"",IF(T67="AB","AB",IF(T67&gt;=0.9*'MARK LOOKUP'!T67,"A+",IF(T67&gt;=0.8*'MARK LOOKUP'!T67,"A",IF(T67&gt;=0.7*'MARK LOOKUP'!T67,"B+",IF(T67&gt;=0.6*'MARK LOOKUP'!T67,"B",IF(T67&gt;=0.5*'MARK LOOKUP'!T67,"C+",IF(T67&gt;=0.4*'MARK LOOKUP'!T67,"C",IF(T67&gt;=0.35*'MARK LOOKUP'!T67,"D","NG")))))))))</f>
        <v/>
      </c>
      <c r="AP67" s="26" t="str">
        <f>IF(ISBLANK('DATA ENTRY'!Z67),"",IF(U67="AB","AB",IF(U67&gt;=0.9*'MARK LOOKUP'!U67,"A+",IF(U67&gt;=0.8*'MARK LOOKUP'!U67,"A",IF(U67&gt;=0.7*'MARK LOOKUP'!U67,"B+",IF(U67&gt;=0.6*'MARK LOOKUP'!U67,"B",IF(U67&gt;=0.5*'MARK LOOKUP'!U67,"C+",IF(U67&gt;=0.4*'MARK LOOKUP'!U67,"C",IF(U67&gt;=0.35*'MARK LOOKUP'!U67,"D","NG")))))))))</f>
        <v/>
      </c>
      <c r="AQ67" s="26" t="str">
        <f>IF(ISNUMBER(V67),IF(V67&gt;=0.9*'MARK LOOKUP'!V67,"A+",IF(V67&gt;=0.8*'MARK LOOKUP'!V67,"A",IF(V67&gt;=0.7*'MARK LOOKUP'!V67,"B+",IF(V67&gt;=0.6*'MARK LOOKUP'!S67,"B",IF(V67&gt;=0.5*'MARK LOOKUP'!V67,"C+",IF(V67&gt;=0.4*'MARK LOOKUP'!V67,"C",IF(V67&gt;=0.35*'MARK LOOKUP'!V67,"D","NG"))))))),"")</f>
        <v/>
      </c>
      <c r="AR67" s="26" t="str">
        <f t="shared" ref="AR67:AR130" si="27">IF(W67="A+","4",IF(W67="A","3.6",IF(W67="B+","3.2",IF(W67="B","2.8",IF(W67="C+","2.4",IF(W67="C","2",IF(W67="D+","1.6",IF(W67="D","1.2",IF(W67="E","0.8","")))))))))</f>
        <v/>
      </c>
      <c r="AS67" s="26" t="str">
        <f t="shared" ref="AS67:AS130" si="28">IF(X67="A+","4",IF(X67="A","3.6",IF(X67="B+","3.2",IF(X67="B","2.8",IF(X67="C+","2.4",IF(X67="C","2",IF(X67="D+","1.6",IF(X67="D","1.2",IF(X67="E","0.8","")))))))))</f>
        <v/>
      </c>
      <c r="AT67" s="26" t="str">
        <f t="shared" ref="AT67:AT130" si="29">IF(Y67="A+","4",IF(Y67="A","3.6",IF(Y67="B+","3.2",IF(Y67="B","2.8",IF(Y67="C+","2.4",IF(Y67="C","2",IF(Y67="D+","1.6",IF(Y67="D","1.2",IF(Y67="E","0.8","")))))))))</f>
        <v/>
      </c>
      <c r="AU67" s="26" t="str">
        <f t="shared" ref="AU67:AU130" si="30">IF(Z67="A+","4",IF(Z67="A","3.6",IF(Z67="B+","3.2",IF(Z67="B","2.8",IF(Z67="C+","2.4",IF(Z67="C","2",IF(Z67="D+","1.6",IF(Z67="D","1.2",IF(Z67="E","0.8","")))))))))</f>
        <v/>
      </c>
      <c r="AV67" s="26" t="str">
        <f t="shared" ref="AV67:AV130" si="31">IF(AA67="A+","4",IF(AA67="A","3.6",IF(AA67="B+","3.2",IF(AA67="B","2.8",IF(AA67="C+","2.4",IF(AA67="C","2",IF(AA67="D+","1.6",IF(AA67="D","1.2",IF(AA67="E","0.8","")))))))))</f>
        <v/>
      </c>
      <c r="AW67" s="26" t="str">
        <f t="shared" ref="AW67:AW130" si="32">IF(AB67="A+","4",IF(AB67="A","3.6",IF(AB67="B+","3.2",IF(AB67="B","2.8",IF(AB67="C+","2.4",IF(AB67="C","2",IF(AB67="D+","1.6",IF(AB67="D","1.2",IF(AB67="E","0.8","")))))))))</f>
        <v/>
      </c>
      <c r="AX67" s="26" t="str">
        <f t="shared" ref="AX67:AX130" si="33">IF(AC67="A+","4",IF(AC67="A","3.6",IF(AC67="B+","3.2",IF(AC67="B","2.8",IF(AC67="C+","2.4",IF(AC67="C","2",IF(AC67="D+","1.6",IF(AC67="D","1.2",IF(AC67="E","0.8","")))))))))</f>
        <v/>
      </c>
      <c r="AY67" s="26" t="str">
        <f t="shared" ref="AY67:AY130" si="34">IF(AD67="A+","4",IF(AD67="A","3.6",IF(AD67="B+","3.2",IF(AD67="B","2.8",IF(AD67="C+","2.4",IF(AD67="C","2",IF(AD67="D+","1.6",IF(AD67="D","1.2",IF(AD67="E","0.8","")))))))))</f>
        <v/>
      </c>
      <c r="AZ67" s="26" t="str">
        <f t="shared" ref="AZ67:AZ130" si="35">IF(AE67="A+","4",IF(AE67="A","3.6",IF(AE67="B+","3.2",IF(AE67="B","2.8",IF(AE67="C+","2.4",IF(AE67="C","2",IF(AE67="D+","1.6",IF(AE67="D","1.2",IF(AE67="E","0.8","")))))))))</f>
        <v/>
      </c>
      <c r="BA67" s="26" t="str">
        <f t="shared" ref="BA67:BA130" si="36">IF(AF67="A+","4",IF(AF67="A","3.6",IF(AF67="B+","3.2",IF(AF67="B","2.8",IF(AF67="C+","2.4",IF(AF67="C","2",IF(AF67="D+","1.6",IF(AF67="D","1.2",IF(AF67="E","0.8","")))))))))</f>
        <v/>
      </c>
      <c r="BB67" s="26" t="str">
        <f t="shared" ref="BB67:BB130" si="37">IF(AG67="A+","4",IF(AG67="A","3.6",IF(AG67="B+","3.2",IF(AG67="B","2.8",IF(AG67="C+","2.4",IF(AG67="C","2",IF(AG67="D+","1.6",IF(AG67="D","1.2",IF(AG67="E","0.8","")))))))))</f>
        <v/>
      </c>
      <c r="BC67" s="26" t="str">
        <f t="shared" ref="BC67:BC130" si="38">IF(AH67="A+","4",IF(AH67="A","3.6",IF(AH67="B+","3.2",IF(AH67="B","2.8",IF(AH67="C+","2.4",IF(AH67="C","2",IF(AH67="D+","1.6",IF(AH67="D","1.2",IF(AH67="E","0.8","")))))))))</f>
        <v/>
      </c>
      <c r="BD67" s="26" t="e">
        <f t="shared" ref="BD67:BD130" si="39">IF(AI67="A+","4",IF(AI67="A","3.6",IF(AI67="B+","3.2",IF(AI67="B","2.8",IF(AI67="C+","2.4",IF(AI67="C","2",IF(AI67="D+","1.6",IF(AI67="D","1.2",IF(AI67="E","0.8","")))))))))</f>
        <v>#N/A</v>
      </c>
      <c r="BE67" s="26" t="str">
        <f>IF(ISBLANK('DATA ENTRY'!S67),"",IF(AJ67="A+","4",IF(AJ67="A","3.6",IF(AJ67="B+","3.2",IF(AJ67="B","2.8",IF(AJ67="C+","2.4",IF(AJ67="C","2",IF(AJ67="D+","1.6",IF(AJ67="D","1.2",IF(AJ67="E","0.8",""))))))))))</f>
        <v/>
      </c>
      <c r="BF67" s="26" t="str">
        <f>IF(ISBLANK('DATA ENTRY'!T67),"",IF(AK67="A+","4",IF(AK67="A","3.6",IF(AK67="B+","3.2",IF(AK67="B","2.8",IF(AK67="C+","2.4",IF(AK67="C","2",IF(AK67="D+","1.6",IF(AK67="D","1.2",IF(AK67="E","0.8",""))))))))))</f>
        <v/>
      </c>
      <c r="BG67" s="26" t="str">
        <f>IF(ISBLANK('DATA ENTRY'!U67),"",IF(AL67="A+","4",IF(AL67="A","3.6",IF(AL67="B+","3.2",IF(AL67="B","2.8",IF(AL67="C+","2.4",IF(AL67="C","2",IF(AL67="D+","1.6",IF(AL67="D","1.2",IF(AL67="E","0.8",""))))))))))</f>
        <v/>
      </c>
      <c r="BH67" s="26" t="str">
        <f>IF(ISBLANK('DATA ENTRY'!V67),"",IF(AM67="A+","4",IF(AM67="A","3.6",IF(AM67="B+","3.2",IF(AM67="B","2.8",IF(AM67="C+","2.4",IF(AM67="C","2",IF(AM67="D+","1.6",IF(AM67="D","1.2",IF(AM67="E","0.8",""))))))))))</f>
        <v/>
      </c>
      <c r="BI67" s="26" t="str">
        <f>IF(ISBLANK('DATA ENTRY'!W67),"",IF(AN67="A+","4",IF(AN67="A","3.6",IF(AN67="B+","3.2",IF(AN67="B","2.8",IF(AN67="C+","2.4",IF(AN67="C","2",IF(AN67="D+","1.6",IF(AN67="D","1.2",IF(AN67="E","0.8",""))))))))))</f>
        <v/>
      </c>
      <c r="BJ67" s="26" t="str">
        <f>IF(ISBLANK('DATA ENTRY'!X67),"",IF(AO67="A+","4",IF(AO67="A","3.6",IF(AO67="B+","3.2",IF(AO67="B","2.8",IF(AO67="C+","2.4",IF(AO67="C","2",IF(AO67="D+","1.6",IF(AO67="D","1.2",IF(AO67="E","0.8",""))))))))))</f>
        <v/>
      </c>
      <c r="BK67" s="26" t="str">
        <f>IF(ISBLANK('DATA ENTRY'!Y67),"",IF(AP67="A+","4",IF(AP67="A","3.6",IF(AP67="B+","3.2",IF(AP67="B","2.8",IF(AP67="C+","2.4",IF(AP67="C","2",IF(AP67="D+","1.6",IF(AP67="D","1.2",IF(AP67="E","0.8",""))))))))))</f>
        <v/>
      </c>
      <c r="BL67" s="26" t="str">
        <f>IF(ISBLANK('DATA ENTRY'!Z67),"",IF(AQ67="A+","4",IF(AQ67="A","3.6",IF(AQ67="B+","3.2",IF(AQ67="B","2.8",IF(AQ67="C+","2.4",IF(AQ67="C","2",IF(AQ67="D+","1.6",IF(AQ67="D","1.2",IF(AQ67="E","0.8",""))))))))))</f>
        <v/>
      </c>
    </row>
    <row r="68" spans="1:64" x14ac:dyDescent="0.25">
      <c r="A68" s="26" t="str">
        <f>IF(ISBLANK('DATA ENTRY'!A68),"",'DATA ENTRY'!A68)</f>
        <v/>
      </c>
      <c r="B68" s="26" t="str">
        <f>IF(ISBLANK('DATA ENTRY'!G68),"",'DATA ENTRY'!G68)</f>
        <v/>
      </c>
      <c r="C68" s="26" t="str">
        <f>IF(ISBLANK('DATA ENTRY'!H68),"",'DATA ENTRY'!H68)</f>
        <v/>
      </c>
      <c r="D68" s="26" t="str">
        <f t="shared" si="21"/>
        <v/>
      </c>
      <c r="E68" s="26" t="str">
        <f>IF(ISBLANK('DATA ENTRY'!J68),"",'DATA ENTRY'!J68)</f>
        <v/>
      </c>
      <c r="F68" s="26" t="str">
        <f>IF(ISBLANK('DATA ENTRY'!K68),"",'DATA ENTRY'!K68)</f>
        <v/>
      </c>
      <c r="G68" s="26" t="str">
        <f t="shared" si="22"/>
        <v/>
      </c>
      <c r="H68" s="26" t="str">
        <f>IF(ISBLANK('DATA ENTRY'!M68),"",'DATA ENTRY'!M68)</f>
        <v/>
      </c>
      <c r="I68" s="26" t="str">
        <f>IF(ISBLANK('DATA ENTRY'!M68),"",'DATA ENTRY'!N68)</f>
        <v/>
      </c>
      <c r="J68" s="26" t="str">
        <f t="shared" ref="J68:J131" si="40">IF(OR(ISNUMBER(H68),ISNUMBER(I68)),SUM(H68:I68),"")</f>
        <v/>
      </c>
      <c r="K68" s="26" t="str">
        <f>IF(ISBLANK('DATA ENTRY'!P68),"",'DATA ENTRY'!P68)</f>
        <v/>
      </c>
      <c r="L68" s="26" t="str">
        <f>IF(ISBLANK('DATA ENTRY'!Q68),"",'DATA ENTRY'!Q68)</f>
        <v/>
      </c>
      <c r="M68" s="26" t="str">
        <f t="shared" si="23"/>
        <v/>
      </c>
      <c r="N68" s="26">
        <f>IF(ISBLANK('DATA ENTRY'!S68),"",'DATA ENTRY'!S68)</f>
        <v>0</v>
      </c>
      <c r="O68" s="26" t="str">
        <f>IF(ISBLANK('DATA ENTRY'!T68),"",'DATA ENTRY'!T68)</f>
        <v/>
      </c>
      <c r="P68" s="26">
        <f t="shared" si="24"/>
        <v>0</v>
      </c>
      <c r="Q68" s="26" t="str">
        <f>IF(ISBLANK('DATA ENTRY'!V68),"",'DATA ENTRY'!V68)</f>
        <v/>
      </c>
      <c r="R68" s="26" t="str">
        <f>IF(ISBLANK('DATA ENTRY'!W68),"",'DATA ENTRY'!W68)</f>
        <v/>
      </c>
      <c r="S68" s="26" t="str">
        <f t="shared" si="25"/>
        <v/>
      </c>
      <c r="T68" s="26" t="str">
        <f>IF(ISBLANK('DATA ENTRY'!Y68),"",'DATA ENTRY'!Y68)</f>
        <v/>
      </c>
      <c r="U68" s="26" t="str">
        <f>IF(ISBLANK('DATA ENTRY'!Z68),"",'DATA ENTRY'!Z68)</f>
        <v/>
      </c>
      <c r="V68" s="26" t="str">
        <f t="shared" si="26"/>
        <v/>
      </c>
      <c r="W68" s="26" t="str">
        <f>IF(ISBLANK('DATA ENTRY'!$F68),"",IF(LEDGER!B68="AB","AB",IF(LEDGER!B68&gt;=0.9*'MARK LOOKUP'!B68,"A+",IF(LEDGER!B68&gt;=0.8*'MARK LOOKUP'!B68,"A",IF(LEDGER!B68&gt;=0.7*'MARK LOOKUP'!B68,"B+",IF(LEDGER!B68&gt;=0.6*'MARK LOOKUP'!B68,"B",IF(LEDGER!B68&gt;=0.5*'MARK LOOKUP'!B68,"C+",IF(LEDGER!B68&gt;=0.4*'MARK LOOKUP'!B68,"C+",IF(LEDGER!B68&gt;=0.35*'MARK LOOKUP'!B68,"D","NG")))))))))</f>
        <v/>
      </c>
      <c r="X68" s="26" t="str">
        <f>IF(ISBLANK('DATA ENTRY'!$G68),"",IF(LEDGER!C68="AB","AB",IF(LEDGER!C68&gt;=0.9*'MARK LOOKUP'!C68,"A+",IF(LEDGER!C68&gt;=0.8*'MARK LOOKUP'!C68,"A",IF(LEDGER!C68&gt;=0.7*'MARK LOOKUP'!C68,"B+",IF(LEDGER!C68&gt;=0.6*'MARK LOOKUP'!C68,"B",IF(LEDGER!C68&gt;=0.5*'MARK LOOKUP'!C68,"C+",IF(LEDGER!C68&gt;=0.4*'MARK LOOKUP'!C68,"C+",IF(LEDGER!C68&gt;=0.35*'MARK LOOKUP'!C68,"D","N.G.")))))))))</f>
        <v/>
      </c>
      <c r="Y68" s="26" t="b">
        <f>IF(ISNUMBER(D68),IF(D68&gt;=0.9*'MARK LOOKUP'!D68,"A+",IF(D68&gt;=0.8*'MARK LOOKUP'!D68,"A",IF(D68&gt;=0.7*'MARK LOOKUP'!D68,"B+",IF(D68&gt;=0.6*'MARK LOOKUP'!D68,"B",IF(D68&gt;=0.5*'MARK LOOKUP'!D68,"C+",IF(D68&gt;=0.4*'MARK LOOKUP'!D68,"C",IF(D68&gt;=0.35*'MARK LOOKUP'!D68,"D","N.G."))))))))</f>
        <v>0</v>
      </c>
      <c r="Z68" s="26" t="str">
        <f>IF(ISBLANK('DATA ENTRY'!J68),"",IF(LEDGER!E68="AB","AB",IF(LEDGER!E68&gt;=0.9*'MARK LOOKUP'!E68,"A+",IF(LEDGER!E68&gt;=0.8*'MARK LOOKUP'!E68,"A",IF(LEDGER!E68&gt;=0.7*'MARK LOOKUP'!E68,"B+",IF(LEDGER!E68&gt;=0.6*'MARK LOOKUP'!E68,"B",IF(LEDGER!E68&gt;=0.5*'MARK LOOKUP'!E68,"C+",IF(LEDGER!E68&gt;=0.4*'MARK LOOKUP'!E68,"C",IF(LEDGER!E68&gt;=0.35*'MARK LOOKUP'!E68,"D","NG")))))))))</f>
        <v/>
      </c>
      <c r="AA68" s="26" t="str">
        <f>IF(ISBLANK('DATA ENTRY'!K68),"",IF(LEDGER!F68="AB","AB",IF(LEDGER!F68&gt;=0.9*'MARK LOOKUP'!F68,"A+",IF(LEDGER!F68&gt;=0.8*'MARK LOOKUP'!F68,"A",IF(LEDGER!F68&gt;=0.7*'MARK LOOKUP'!F68,"B+",IF(LEDGER!F68&gt;=0.6*'MARK LOOKUP'!F68,"B",IF(LEDGER!F68&gt;=0.5*'MARK LOOKUP'!F68,"C+",IF(LEDGER!F68&gt;=0.4*'MARK LOOKUP'!F68,"C",IF(LEDGER!F68&gt;=0.35*'MARK LOOKUP'!F68,"D","NG")))))))))</f>
        <v/>
      </c>
      <c r="AB68" s="26" t="b">
        <f>IF(ISNUMBER(G68),IF(D68&gt;=0.9*'MARK LOOKUP'!G68,"A+",IF(G68&gt;=0.8*'MARK LOOKUP'!G68,"A",IF(G68&gt;=0.7*'MARK LOOKUP'!G68,"B+",IF(G68&gt;=0.6*'MARK LOOKUP'!G68,"B",IF(G68&gt;=0.5*'MARK LOOKUP'!G68,"C+",IF(G68&gt;=0.4*'MARK LOOKUP'!G68,"C",IF(G68&gt;=0.35*'MARK LOOKUP'!G68,"D","NG"))))))))</f>
        <v>0</v>
      </c>
      <c r="AC68" s="26" t="str">
        <f>IF(ISBLANK('DATA ENTRY'!M68),"",IF(LEDGER!H68="AB","AB",IF(LEDGER!H68&gt;=0.9*'MARK LOOKUP'!H68,"A+",IF(LEDGER!H68&gt;=0.8*'MARK LOOKUP'!H68,"A",IF(LEDGER!H68&gt;=0.7*'MARK LOOKUP'!H68,"B+",IF(LEDGER!H68&gt;=0.6*'MARK LOOKUP'!H68,"B",IF(LEDGER!H68&gt;=0.5*'MARK LOOKUP'!H68,"C+",IF(LEDGER!H68&gt;=0.4*'MARK LOOKUP'!H68,"C",IF(LEDGER!H68&gt;=0.35*'MARK LOOKUP'!H68,"D","NG")))))))))</f>
        <v/>
      </c>
      <c r="AD68" s="26" t="str">
        <f>IF(ISBLANK('DATA ENTRY'!N68),"",IF(LEDGER!I68="AB","AB",IF(LEDGER!I68&gt;=0.9*'MARK LOOKUP'!I68,"A+",IF(LEDGER!I68&gt;=0.8*'MARK LOOKUP'!I68,"A",IF(LEDGER!I68&gt;=0.7*'MARK LOOKUP'!I68,"B+",IF(LEDGER!I68&gt;=0.6*'MARK LOOKUP'!I68,"B",IF(LEDGER!I68&gt;=0.5*'MARK LOOKUP'!I68,"C+",IF(LEDGER!I68&gt;=0.4*'MARK LOOKUP'!I68,"C",IF(LEDGER!I68&gt;=0.35*'MARK LOOKUP'!I68,"D","NG")))))))))</f>
        <v/>
      </c>
      <c r="AE68" s="26" t="str">
        <f>IF(ISNUMBER(J68),IF(J68&gt;=0.9*'MARK LOOKUP'!J68,"A+",IF(J68&gt;=0.8*'MARK LOOKUP'!J68,"A",IF(J68&gt;=0.7*'MARK LOOKUP'!J68,"B+",IF(J68&gt;=0.6*'MARK LOOKUP'!J68,"B",IF(J68&gt;=0.5*'MARK LOOKUP'!J68,"C+",IF(J68&gt;=0.4*'MARK LOOKUP'!J68,"C",IF(J68&gt;=0.35*'MARK LOOKUP'!J68,"D","NG"))))))),"")</f>
        <v/>
      </c>
      <c r="AF68" s="26" t="str">
        <f>IF(ISBLANK('DATA ENTRY'!P68),"",IF(LEDGER!K68="Ab","AB",IF(LEDGER!K68&gt;=0.9*'MARK LOOKUP'!K68,"A+",IF(LEDGER!K68&gt;=0.8*'MARK LOOKUP'!K68,"A",IF(LEDGER!K68&gt;=0.7*'MARK LOOKUP'!K68,"B+",IF(LEDGER!K68&gt;=0.6*'MARK LOOKUP'!K68,"B",IF(LEDGER!K68&gt;=0.5*'MARK LOOKUP'!K68,"C+",IF(LEDGER!K68&gt;=0.4*'MARK LOOKUP'!K68,"C",IF(LEDGER!K68&gt;=0.35*'MARK LOOKUP'!K68,"D","NG")))))))))</f>
        <v/>
      </c>
      <c r="AG68" s="26" t="str">
        <f>IF(ISBLANK('DATA ENTRY'!Q68),"",IF(LEDGER!L68="Ab","AB",IF(LEDGER!L68&gt;=0.9*'MARK LOOKUP'!L68,"A+",IF(LEDGER!L68&gt;=0.8*'MARK LOOKUP'!L68,"A",IF(LEDGER!L68&gt;=0.7*'MARK LOOKUP'!L68,"B+",IF(LEDGER!L68&gt;=0.6*'MARK LOOKUP'!L68,"B",IF(LEDGER!L68&gt;=0.5*'MARK LOOKUP'!L68,"C+",IF(LEDGER!L68&gt;=0.4*'MARK LOOKUP'!L68,"C",IF(LEDGER!L68&gt;=0.35*'MARK LOOKUP'!L68,"D","NG")))))))))</f>
        <v/>
      </c>
      <c r="AH68" s="26" t="str">
        <f>IF(ISNUMBER(M68),IF(M68&gt;=0.9*'MARK LOOKUP'!M68,"A+",IF(M68&gt;=0.8*'MARK LOOKUP'!M68,"A",IF(M68&gt;=0.7*'MARK LOOKUP'!M68,"B+",IF(M68&gt;=0.6*'MARK LOOKUP'!M68,"B",IF(M68&gt;=0.5*'MARK LOOKUP'!M68,"C+",IF(M68&gt;=0.4*'MARK LOOKUP'!M68,"C",IF(M68&gt;=0.35*'MARK LOOKUP'!M68,"D","NG"))))))),"")</f>
        <v/>
      </c>
      <c r="AI68" s="26" t="e">
        <f>IF(ISBLANK('DATA ENTRY'!S68),"",IF(N68="Ab","AB",IF(N68&gt;=0.9*'MARK LOOKUP'!N68,"A+",IF(N68&gt;=0.8*'MARK LOOKUP'!N68,"A",IF(N68&gt;=0.7*'MARK LOOKUP'!N68,"B+",IF(N68&gt;=0.6*'MARK LOOKUP'!N68,"B",IF(N68&gt;=0.5*'MARK LOOKUP'!N68,"C+",IF(N68&gt;=0.4*'MARK LOOKUP'!N68,"C",IF(N68&gt;=0.35*'MARK LOOKUP'!N68,"D","NG")))))))))</f>
        <v>#N/A</v>
      </c>
      <c r="AJ68" s="26" t="str">
        <f>IF(ISBLANK('DATA ENTRY'!T68),"",IF(O68="Ab","AB",IF(O68&gt;=0.9*'MARK LOOKUP'!O68,"A+",IF(O68&gt;=0.8*'MARK LOOKUP'!O68,"A",IF(O68&gt;=0.7*'MARK LOOKUP'!O68,"B+",IF(O68&gt;=0.6*'MARK LOOKUP'!O68,"B",IF(O68&gt;=0.5*'MARK LOOKUP'!O68,"C+",IF(O68&gt;=0.4*'MARK LOOKUP'!O68,"C",IF(O68&gt;=0.35*'MARK LOOKUP'!O68,"D","NG")))))))))</f>
        <v/>
      </c>
      <c r="AK68" s="26" t="e">
        <f>IF(ISNUMBER(P68),IF(P68&gt;=0.9*'MARK LOOKUP'!P68,"A+",IF(P68&gt;=0.8*'MARK LOOKUP'!P68,"A",IF(P68&gt;=0.7*'MARK LOOKUP'!P68,"B+",IF(P68&gt;=0.6*'MARK LOOKUP'!P68,"B",IF(P68&gt;=0.5*'MARK LOOKUP'!P68,"C+",IF(P68&gt;=0.4*'MARK LOOKUP'!P68,"C",IF(P68&gt;=0.35*'MARK LOOKUP'!P68,"D","NG"))))))),"")</f>
        <v>#N/A</v>
      </c>
      <c r="AL68" s="26" t="str">
        <f>IF(ISBLANK('DATA ENTRY'!V68),"",IF(Q68="Ab","AB",IF(Q68&gt;=0.9*'MARK LOOKUP'!Q68,"A+",IF(Q68&gt;=0.8*'MARK LOOKUP'!Q68,"A",IF(Q68&gt;=0.7*'MARK LOOKUP'!Q68,"B+",IF(Q68&gt;=0.6*'MARK LOOKUP'!Q68,"B",IF(Q68&gt;=0.5*'MARK LOOKUP'!Q68,"C+",IF(Q68&gt;=0.4*'MARK LOOKUP'!Q68,"C",IF(Q68&gt;=0.35*'MARK LOOKUP'!Q68,"D","NG")))))))))</f>
        <v/>
      </c>
      <c r="AM68" s="26" t="str">
        <f>IF(ISBLANK('DATA ENTRY'!W68),"",IF(R68="Ab","AB",IF(R68&gt;=0.9*'MARK LOOKUP'!R68,"A+",IF(R68&gt;=0.8*'MARK LOOKUP'!R68,"A",IF(R68&gt;=0.7*'MARK LOOKUP'!R68,"B+",IF(R68&gt;=0.6*'MARK LOOKUP'!R68,"B",IF(R68&gt;=0.5*'MARK LOOKUP'!R68,"C+",IF(R68&gt;=0.4*'MARK LOOKUP'!R68,"C",IF(R68&gt;=0.35*'MARK LOOKUP'!R68,"D","NG")))))))))</f>
        <v/>
      </c>
      <c r="AN68" s="26" t="str">
        <f>IF(ISNUMBER(S68),IF(S68&gt;=0.9*'MARK LOOKUP'!S68,"A+",IF(S68&gt;=0.8*'MARK LOOKUP'!S68,"A",IF(S68&gt;=0.7*'MARK LOOKUP'!S68,"B+",IF(S68&gt;=0.6*'MARK LOOKUP'!S68,"B",IF(S68&gt;=0.5*'MARK LOOKUP'!S68,"C+",IF(S68&gt;=0.4*'MARK LOOKUP'!S68,"C",IF(S68&gt;=0.35*'MARK LOOKUP'!S68,"D","NG"))))))),"")</f>
        <v/>
      </c>
      <c r="AO68" s="26" t="str">
        <f>IF(ISBLANK('DATA ENTRY'!Y68),"",IF(T68="AB","AB",IF(T68&gt;=0.9*'MARK LOOKUP'!T68,"A+",IF(T68&gt;=0.8*'MARK LOOKUP'!T68,"A",IF(T68&gt;=0.7*'MARK LOOKUP'!T68,"B+",IF(T68&gt;=0.6*'MARK LOOKUP'!T68,"B",IF(T68&gt;=0.5*'MARK LOOKUP'!T68,"C+",IF(T68&gt;=0.4*'MARK LOOKUP'!T68,"C",IF(T68&gt;=0.35*'MARK LOOKUP'!T68,"D","NG")))))))))</f>
        <v/>
      </c>
      <c r="AP68" s="26" t="str">
        <f>IF(ISBLANK('DATA ENTRY'!Z68),"",IF(U68="AB","AB",IF(U68&gt;=0.9*'MARK LOOKUP'!U68,"A+",IF(U68&gt;=0.8*'MARK LOOKUP'!U68,"A",IF(U68&gt;=0.7*'MARK LOOKUP'!U68,"B+",IF(U68&gt;=0.6*'MARK LOOKUP'!U68,"B",IF(U68&gt;=0.5*'MARK LOOKUP'!U68,"C+",IF(U68&gt;=0.4*'MARK LOOKUP'!U68,"C",IF(U68&gt;=0.35*'MARK LOOKUP'!U68,"D","NG")))))))))</f>
        <v/>
      </c>
      <c r="AQ68" s="26" t="str">
        <f>IF(ISNUMBER(V68),IF(V68&gt;=0.9*'MARK LOOKUP'!V68,"A+",IF(V68&gt;=0.8*'MARK LOOKUP'!V68,"A",IF(V68&gt;=0.7*'MARK LOOKUP'!V68,"B+",IF(V68&gt;=0.6*'MARK LOOKUP'!S68,"B",IF(V68&gt;=0.5*'MARK LOOKUP'!V68,"C+",IF(V68&gt;=0.4*'MARK LOOKUP'!V68,"C",IF(V68&gt;=0.35*'MARK LOOKUP'!V68,"D","NG"))))))),"")</f>
        <v/>
      </c>
      <c r="AR68" s="26" t="str">
        <f t="shared" si="27"/>
        <v/>
      </c>
      <c r="AS68" s="26" t="str">
        <f t="shared" si="28"/>
        <v/>
      </c>
      <c r="AT68" s="26" t="str">
        <f t="shared" si="29"/>
        <v/>
      </c>
      <c r="AU68" s="26" t="str">
        <f t="shared" si="30"/>
        <v/>
      </c>
      <c r="AV68" s="26" t="str">
        <f t="shared" si="31"/>
        <v/>
      </c>
      <c r="AW68" s="26" t="str">
        <f t="shared" si="32"/>
        <v/>
      </c>
      <c r="AX68" s="26" t="str">
        <f t="shared" si="33"/>
        <v/>
      </c>
      <c r="AY68" s="26" t="str">
        <f t="shared" si="34"/>
        <v/>
      </c>
      <c r="AZ68" s="26" t="str">
        <f t="shared" si="35"/>
        <v/>
      </c>
      <c r="BA68" s="26" t="str">
        <f t="shared" si="36"/>
        <v/>
      </c>
      <c r="BB68" s="26" t="str">
        <f t="shared" si="37"/>
        <v/>
      </c>
      <c r="BC68" s="26" t="str">
        <f t="shared" si="38"/>
        <v/>
      </c>
      <c r="BD68" s="26" t="e">
        <f t="shared" si="39"/>
        <v>#N/A</v>
      </c>
      <c r="BE68" s="26" t="str">
        <f>IF(ISBLANK('DATA ENTRY'!S68),"",IF(AJ68="A+","4",IF(AJ68="A","3.6",IF(AJ68="B+","3.2",IF(AJ68="B","2.8",IF(AJ68="C+","2.4",IF(AJ68="C","2",IF(AJ68="D+","1.6",IF(AJ68="D","1.2",IF(AJ68="E","0.8",""))))))))))</f>
        <v/>
      </c>
      <c r="BF68" s="26" t="str">
        <f>IF(ISBLANK('DATA ENTRY'!T68),"",IF(AK68="A+","4",IF(AK68="A","3.6",IF(AK68="B+","3.2",IF(AK68="B","2.8",IF(AK68="C+","2.4",IF(AK68="C","2",IF(AK68="D+","1.6",IF(AK68="D","1.2",IF(AK68="E","0.8",""))))))))))</f>
        <v/>
      </c>
      <c r="BG68" s="26" t="str">
        <f>IF(ISBLANK('DATA ENTRY'!U68),"",IF(AL68="A+","4",IF(AL68="A","3.6",IF(AL68="B+","3.2",IF(AL68="B","2.8",IF(AL68="C+","2.4",IF(AL68="C","2",IF(AL68="D+","1.6",IF(AL68="D","1.2",IF(AL68="E","0.8",""))))))))))</f>
        <v/>
      </c>
      <c r="BH68" s="26" t="str">
        <f>IF(ISBLANK('DATA ENTRY'!V68),"",IF(AM68="A+","4",IF(AM68="A","3.6",IF(AM68="B+","3.2",IF(AM68="B","2.8",IF(AM68="C+","2.4",IF(AM68="C","2",IF(AM68="D+","1.6",IF(AM68="D","1.2",IF(AM68="E","0.8",""))))))))))</f>
        <v/>
      </c>
      <c r="BI68" s="26" t="str">
        <f>IF(ISBLANK('DATA ENTRY'!W68),"",IF(AN68="A+","4",IF(AN68="A","3.6",IF(AN68="B+","3.2",IF(AN68="B","2.8",IF(AN68="C+","2.4",IF(AN68="C","2",IF(AN68="D+","1.6",IF(AN68="D","1.2",IF(AN68="E","0.8",""))))))))))</f>
        <v/>
      </c>
      <c r="BJ68" s="26" t="str">
        <f>IF(ISBLANK('DATA ENTRY'!X68),"",IF(AO68="A+","4",IF(AO68="A","3.6",IF(AO68="B+","3.2",IF(AO68="B","2.8",IF(AO68="C+","2.4",IF(AO68="C","2",IF(AO68="D+","1.6",IF(AO68="D","1.2",IF(AO68="E","0.8",""))))))))))</f>
        <v/>
      </c>
      <c r="BK68" s="26" t="str">
        <f>IF(ISBLANK('DATA ENTRY'!Y68),"",IF(AP68="A+","4",IF(AP68="A","3.6",IF(AP68="B+","3.2",IF(AP68="B","2.8",IF(AP68="C+","2.4",IF(AP68="C","2",IF(AP68="D+","1.6",IF(AP68="D","1.2",IF(AP68="E","0.8",""))))))))))</f>
        <v/>
      </c>
      <c r="BL68" s="26" t="str">
        <f>IF(ISBLANK('DATA ENTRY'!Z68),"",IF(AQ68="A+","4",IF(AQ68="A","3.6",IF(AQ68="B+","3.2",IF(AQ68="B","2.8",IF(AQ68="C+","2.4",IF(AQ68="C","2",IF(AQ68="D+","1.6",IF(AQ68="D","1.2",IF(AQ68="E","0.8",""))))))))))</f>
        <v/>
      </c>
    </row>
    <row r="69" spans="1:64" x14ac:dyDescent="0.25">
      <c r="A69" s="26" t="str">
        <f>IF(ISBLANK('DATA ENTRY'!A69),"",'DATA ENTRY'!A69)</f>
        <v/>
      </c>
      <c r="B69" s="26" t="str">
        <f>IF(ISBLANK('DATA ENTRY'!G69),"",'DATA ENTRY'!G69)</f>
        <v/>
      </c>
      <c r="C69" s="26" t="str">
        <f>IF(ISBLANK('DATA ENTRY'!H69),"",'DATA ENTRY'!H69)</f>
        <v/>
      </c>
      <c r="D69" s="26" t="str">
        <f t="shared" si="21"/>
        <v/>
      </c>
      <c r="E69" s="26" t="str">
        <f>IF(ISBLANK('DATA ENTRY'!J69),"",'DATA ENTRY'!J69)</f>
        <v/>
      </c>
      <c r="F69" s="26" t="str">
        <f>IF(ISBLANK('DATA ENTRY'!K69),"",'DATA ENTRY'!K69)</f>
        <v/>
      </c>
      <c r="G69" s="26" t="str">
        <f t="shared" si="22"/>
        <v/>
      </c>
      <c r="H69" s="26" t="str">
        <f>IF(ISBLANK('DATA ENTRY'!M69),"",'DATA ENTRY'!M69)</f>
        <v/>
      </c>
      <c r="I69" s="26" t="str">
        <f>IF(ISBLANK('DATA ENTRY'!M69),"",'DATA ENTRY'!N69)</f>
        <v/>
      </c>
      <c r="J69" s="26" t="str">
        <f t="shared" si="40"/>
        <v/>
      </c>
      <c r="K69" s="26" t="str">
        <f>IF(ISBLANK('DATA ENTRY'!P69),"",'DATA ENTRY'!P69)</f>
        <v/>
      </c>
      <c r="L69" s="26" t="str">
        <f>IF(ISBLANK('DATA ENTRY'!Q69),"",'DATA ENTRY'!Q69)</f>
        <v/>
      </c>
      <c r="M69" s="26" t="str">
        <f t="shared" si="23"/>
        <v/>
      </c>
      <c r="N69" s="26">
        <f>IF(ISBLANK('DATA ENTRY'!S69),"",'DATA ENTRY'!S69)</f>
        <v>0</v>
      </c>
      <c r="O69" s="26" t="str">
        <f>IF(ISBLANK('DATA ENTRY'!T69),"",'DATA ENTRY'!T69)</f>
        <v/>
      </c>
      <c r="P69" s="26">
        <f t="shared" si="24"/>
        <v>0</v>
      </c>
      <c r="Q69" s="26" t="str">
        <f>IF(ISBLANK('DATA ENTRY'!V69),"",'DATA ENTRY'!V69)</f>
        <v/>
      </c>
      <c r="R69" s="26" t="str">
        <f>IF(ISBLANK('DATA ENTRY'!W69),"",'DATA ENTRY'!W69)</f>
        <v/>
      </c>
      <c r="S69" s="26" t="str">
        <f t="shared" si="25"/>
        <v/>
      </c>
      <c r="T69" s="26" t="str">
        <f>IF(ISBLANK('DATA ENTRY'!Y69),"",'DATA ENTRY'!Y69)</f>
        <v/>
      </c>
      <c r="U69" s="26" t="str">
        <f>IF(ISBLANK('DATA ENTRY'!Z69),"",'DATA ENTRY'!Z69)</f>
        <v/>
      </c>
      <c r="V69" s="26" t="str">
        <f t="shared" si="26"/>
        <v/>
      </c>
      <c r="W69" s="26" t="str">
        <f>IF(ISBLANK('DATA ENTRY'!$F69),"",IF(LEDGER!B69="AB","AB",IF(LEDGER!B69&gt;=0.9*'MARK LOOKUP'!B69,"A+",IF(LEDGER!B69&gt;=0.8*'MARK LOOKUP'!B69,"A",IF(LEDGER!B69&gt;=0.7*'MARK LOOKUP'!B69,"B+",IF(LEDGER!B69&gt;=0.6*'MARK LOOKUP'!B69,"B",IF(LEDGER!B69&gt;=0.5*'MARK LOOKUP'!B69,"C+",IF(LEDGER!B69&gt;=0.4*'MARK LOOKUP'!B69,"C+",IF(LEDGER!B69&gt;=0.35*'MARK LOOKUP'!B69,"D","NG")))))))))</f>
        <v/>
      </c>
      <c r="X69" s="26" t="str">
        <f>IF(ISBLANK('DATA ENTRY'!$G69),"",IF(LEDGER!C69="AB","AB",IF(LEDGER!C69&gt;=0.9*'MARK LOOKUP'!C69,"A+",IF(LEDGER!C69&gt;=0.8*'MARK LOOKUP'!C69,"A",IF(LEDGER!C69&gt;=0.7*'MARK LOOKUP'!C69,"B+",IF(LEDGER!C69&gt;=0.6*'MARK LOOKUP'!C69,"B",IF(LEDGER!C69&gt;=0.5*'MARK LOOKUP'!C69,"C+",IF(LEDGER!C69&gt;=0.4*'MARK LOOKUP'!C69,"C+",IF(LEDGER!C69&gt;=0.35*'MARK LOOKUP'!C69,"D","N.G.")))))))))</f>
        <v/>
      </c>
      <c r="Y69" s="26" t="b">
        <f>IF(ISNUMBER(D69),IF(D69&gt;=0.9*'MARK LOOKUP'!D69,"A+",IF(D69&gt;=0.8*'MARK LOOKUP'!D69,"A",IF(D69&gt;=0.7*'MARK LOOKUP'!D69,"B+",IF(D69&gt;=0.6*'MARK LOOKUP'!D69,"B",IF(D69&gt;=0.5*'MARK LOOKUP'!D69,"C+",IF(D69&gt;=0.4*'MARK LOOKUP'!D69,"C",IF(D69&gt;=0.35*'MARK LOOKUP'!D69,"D","N.G."))))))))</f>
        <v>0</v>
      </c>
      <c r="Z69" s="26" t="str">
        <f>IF(ISBLANK('DATA ENTRY'!J69),"",IF(LEDGER!E69="AB","AB",IF(LEDGER!E69&gt;=0.9*'MARK LOOKUP'!E69,"A+",IF(LEDGER!E69&gt;=0.8*'MARK LOOKUP'!E69,"A",IF(LEDGER!E69&gt;=0.7*'MARK LOOKUP'!E69,"B+",IF(LEDGER!E69&gt;=0.6*'MARK LOOKUP'!E69,"B",IF(LEDGER!E69&gt;=0.5*'MARK LOOKUP'!E69,"C+",IF(LEDGER!E69&gt;=0.4*'MARK LOOKUP'!E69,"C",IF(LEDGER!E69&gt;=0.35*'MARK LOOKUP'!E69,"D","NG")))))))))</f>
        <v/>
      </c>
      <c r="AA69" s="26" t="str">
        <f>IF(ISBLANK('DATA ENTRY'!K69),"",IF(LEDGER!F69="AB","AB",IF(LEDGER!F69&gt;=0.9*'MARK LOOKUP'!F69,"A+",IF(LEDGER!F69&gt;=0.8*'MARK LOOKUP'!F69,"A",IF(LEDGER!F69&gt;=0.7*'MARK LOOKUP'!F69,"B+",IF(LEDGER!F69&gt;=0.6*'MARK LOOKUP'!F69,"B",IF(LEDGER!F69&gt;=0.5*'MARK LOOKUP'!F69,"C+",IF(LEDGER!F69&gt;=0.4*'MARK LOOKUP'!F69,"C",IF(LEDGER!F69&gt;=0.35*'MARK LOOKUP'!F69,"D","NG")))))))))</f>
        <v/>
      </c>
      <c r="AB69" s="26" t="b">
        <f>IF(ISNUMBER(G69),IF(D69&gt;=0.9*'MARK LOOKUP'!G69,"A+",IF(G69&gt;=0.8*'MARK LOOKUP'!G69,"A",IF(G69&gt;=0.7*'MARK LOOKUP'!G69,"B+",IF(G69&gt;=0.6*'MARK LOOKUP'!G69,"B",IF(G69&gt;=0.5*'MARK LOOKUP'!G69,"C+",IF(G69&gt;=0.4*'MARK LOOKUP'!G69,"C",IF(G69&gt;=0.35*'MARK LOOKUP'!G69,"D","NG"))))))))</f>
        <v>0</v>
      </c>
      <c r="AC69" s="26" t="str">
        <f>IF(ISBLANK('DATA ENTRY'!M69),"",IF(LEDGER!H69="AB","AB",IF(LEDGER!H69&gt;=0.9*'MARK LOOKUP'!H69,"A+",IF(LEDGER!H69&gt;=0.8*'MARK LOOKUP'!H69,"A",IF(LEDGER!H69&gt;=0.7*'MARK LOOKUP'!H69,"B+",IF(LEDGER!H69&gt;=0.6*'MARK LOOKUP'!H69,"B",IF(LEDGER!H69&gt;=0.5*'MARK LOOKUP'!H69,"C+",IF(LEDGER!H69&gt;=0.4*'MARK LOOKUP'!H69,"C",IF(LEDGER!H69&gt;=0.35*'MARK LOOKUP'!H69,"D","NG")))))))))</f>
        <v/>
      </c>
      <c r="AD69" s="26" t="str">
        <f>IF(ISBLANK('DATA ENTRY'!N69),"",IF(LEDGER!I69="AB","AB",IF(LEDGER!I69&gt;=0.9*'MARK LOOKUP'!I69,"A+",IF(LEDGER!I69&gt;=0.8*'MARK LOOKUP'!I69,"A",IF(LEDGER!I69&gt;=0.7*'MARK LOOKUP'!I69,"B+",IF(LEDGER!I69&gt;=0.6*'MARK LOOKUP'!I69,"B",IF(LEDGER!I69&gt;=0.5*'MARK LOOKUP'!I69,"C+",IF(LEDGER!I69&gt;=0.4*'MARK LOOKUP'!I69,"C",IF(LEDGER!I69&gt;=0.35*'MARK LOOKUP'!I69,"D","NG")))))))))</f>
        <v/>
      </c>
      <c r="AE69" s="26" t="str">
        <f>IF(ISNUMBER(J69),IF(J69&gt;=0.9*'MARK LOOKUP'!J69,"A+",IF(J69&gt;=0.8*'MARK LOOKUP'!J69,"A",IF(J69&gt;=0.7*'MARK LOOKUP'!J69,"B+",IF(J69&gt;=0.6*'MARK LOOKUP'!J69,"B",IF(J69&gt;=0.5*'MARK LOOKUP'!J69,"C+",IF(J69&gt;=0.4*'MARK LOOKUP'!J69,"C",IF(J69&gt;=0.35*'MARK LOOKUP'!J69,"D","NG"))))))),"")</f>
        <v/>
      </c>
      <c r="AF69" s="26" t="str">
        <f>IF(ISBLANK('DATA ENTRY'!P69),"",IF(LEDGER!K69="Ab","AB",IF(LEDGER!K69&gt;=0.9*'MARK LOOKUP'!K69,"A+",IF(LEDGER!K69&gt;=0.8*'MARK LOOKUP'!K69,"A",IF(LEDGER!K69&gt;=0.7*'MARK LOOKUP'!K69,"B+",IF(LEDGER!K69&gt;=0.6*'MARK LOOKUP'!K69,"B",IF(LEDGER!K69&gt;=0.5*'MARK LOOKUP'!K69,"C+",IF(LEDGER!K69&gt;=0.4*'MARK LOOKUP'!K69,"C",IF(LEDGER!K69&gt;=0.35*'MARK LOOKUP'!K69,"D","NG")))))))))</f>
        <v/>
      </c>
      <c r="AG69" s="26" t="str">
        <f>IF(ISBLANK('DATA ENTRY'!Q69),"",IF(LEDGER!L69="Ab","AB",IF(LEDGER!L69&gt;=0.9*'MARK LOOKUP'!L69,"A+",IF(LEDGER!L69&gt;=0.8*'MARK LOOKUP'!L69,"A",IF(LEDGER!L69&gt;=0.7*'MARK LOOKUP'!L69,"B+",IF(LEDGER!L69&gt;=0.6*'MARK LOOKUP'!L69,"B",IF(LEDGER!L69&gt;=0.5*'MARK LOOKUP'!L69,"C+",IF(LEDGER!L69&gt;=0.4*'MARK LOOKUP'!L69,"C",IF(LEDGER!L69&gt;=0.35*'MARK LOOKUP'!L69,"D","NG")))))))))</f>
        <v/>
      </c>
      <c r="AH69" s="26" t="str">
        <f>IF(ISNUMBER(M69),IF(M69&gt;=0.9*'MARK LOOKUP'!M69,"A+",IF(M69&gt;=0.8*'MARK LOOKUP'!M69,"A",IF(M69&gt;=0.7*'MARK LOOKUP'!M69,"B+",IF(M69&gt;=0.6*'MARK LOOKUP'!M69,"B",IF(M69&gt;=0.5*'MARK LOOKUP'!M69,"C+",IF(M69&gt;=0.4*'MARK LOOKUP'!M69,"C",IF(M69&gt;=0.35*'MARK LOOKUP'!M69,"D","NG"))))))),"")</f>
        <v/>
      </c>
      <c r="AI69" s="26" t="e">
        <f>IF(ISBLANK('DATA ENTRY'!S69),"",IF(N69="Ab","AB",IF(N69&gt;=0.9*'MARK LOOKUP'!N69,"A+",IF(N69&gt;=0.8*'MARK LOOKUP'!N69,"A",IF(N69&gt;=0.7*'MARK LOOKUP'!N69,"B+",IF(N69&gt;=0.6*'MARK LOOKUP'!N69,"B",IF(N69&gt;=0.5*'MARK LOOKUP'!N69,"C+",IF(N69&gt;=0.4*'MARK LOOKUP'!N69,"C",IF(N69&gt;=0.35*'MARK LOOKUP'!N69,"D","NG")))))))))</f>
        <v>#N/A</v>
      </c>
      <c r="AJ69" s="26" t="str">
        <f>IF(ISBLANK('DATA ENTRY'!T69),"",IF(O69="Ab","AB",IF(O69&gt;=0.9*'MARK LOOKUP'!O69,"A+",IF(O69&gt;=0.8*'MARK LOOKUP'!O69,"A",IF(O69&gt;=0.7*'MARK LOOKUP'!O69,"B+",IF(O69&gt;=0.6*'MARK LOOKUP'!O69,"B",IF(O69&gt;=0.5*'MARK LOOKUP'!O69,"C+",IF(O69&gt;=0.4*'MARK LOOKUP'!O69,"C",IF(O69&gt;=0.35*'MARK LOOKUP'!O69,"D","NG")))))))))</f>
        <v/>
      </c>
      <c r="AK69" s="26" t="e">
        <f>IF(ISNUMBER(P69),IF(P69&gt;=0.9*'MARK LOOKUP'!P69,"A+",IF(P69&gt;=0.8*'MARK LOOKUP'!P69,"A",IF(P69&gt;=0.7*'MARK LOOKUP'!P69,"B+",IF(P69&gt;=0.6*'MARK LOOKUP'!P69,"B",IF(P69&gt;=0.5*'MARK LOOKUP'!P69,"C+",IF(P69&gt;=0.4*'MARK LOOKUP'!P69,"C",IF(P69&gt;=0.35*'MARK LOOKUP'!P69,"D","NG"))))))),"")</f>
        <v>#N/A</v>
      </c>
      <c r="AL69" s="26" t="str">
        <f>IF(ISBLANK('DATA ENTRY'!V69),"",IF(Q69="Ab","AB",IF(Q69&gt;=0.9*'MARK LOOKUP'!Q69,"A+",IF(Q69&gt;=0.8*'MARK LOOKUP'!Q69,"A",IF(Q69&gt;=0.7*'MARK LOOKUP'!Q69,"B+",IF(Q69&gt;=0.6*'MARK LOOKUP'!Q69,"B",IF(Q69&gt;=0.5*'MARK LOOKUP'!Q69,"C+",IF(Q69&gt;=0.4*'MARK LOOKUP'!Q69,"C",IF(Q69&gt;=0.35*'MARK LOOKUP'!Q69,"D","NG")))))))))</f>
        <v/>
      </c>
      <c r="AM69" s="26" t="str">
        <f>IF(ISBLANK('DATA ENTRY'!W69),"",IF(R69="Ab","AB",IF(R69&gt;=0.9*'MARK LOOKUP'!R69,"A+",IF(R69&gt;=0.8*'MARK LOOKUP'!R69,"A",IF(R69&gt;=0.7*'MARK LOOKUP'!R69,"B+",IF(R69&gt;=0.6*'MARK LOOKUP'!R69,"B",IF(R69&gt;=0.5*'MARK LOOKUP'!R69,"C+",IF(R69&gt;=0.4*'MARK LOOKUP'!R69,"C",IF(R69&gt;=0.35*'MARK LOOKUP'!R69,"D","NG")))))))))</f>
        <v/>
      </c>
      <c r="AN69" s="26" t="str">
        <f>IF(ISNUMBER(S69),IF(S69&gt;=0.9*'MARK LOOKUP'!S69,"A+",IF(S69&gt;=0.8*'MARK LOOKUP'!S69,"A",IF(S69&gt;=0.7*'MARK LOOKUP'!S69,"B+",IF(S69&gt;=0.6*'MARK LOOKUP'!S69,"B",IF(S69&gt;=0.5*'MARK LOOKUP'!S69,"C+",IF(S69&gt;=0.4*'MARK LOOKUP'!S69,"C",IF(S69&gt;=0.35*'MARK LOOKUP'!S69,"D","NG"))))))),"")</f>
        <v/>
      </c>
      <c r="AO69" s="26" t="str">
        <f>IF(ISBLANK('DATA ENTRY'!Y69),"",IF(T69="AB","AB",IF(T69&gt;=0.9*'MARK LOOKUP'!T69,"A+",IF(T69&gt;=0.8*'MARK LOOKUP'!T69,"A",IF(T69&gt;=0.7*'MARK LOOKUP'!T69,"B+",IF(T69&gt;=0.6*'MARK LOOKUP'!T69,"B",IF(T69&gt;=0.5*'MARK LOOKUP'!T69,"C+",IF(T69&gt;=0.4*'MARK LOOKUP'!T69,"C",IF(T69&gt;=0.35*'MARK LOOKUP'!T69,"D","NG")))))))))</f>
        <v/>
      </c>
      <c r="AP69" s="26" t="str">
        <f>IF(ISBLANK('DATA ENTRY'!Z69),"",IF(U69="AB","AB",IF(U69&gt;=0.9*'MARK LOOKUP'!U69,"A+",IF(U69&gt;=0.8*'MARK LOOKUP'!U69,"A",IF(U69&gt;=0.7*'MARK LOOKUP'!U69,"B+",IF(U69&gt;=0.6*'MARK LOOKUP'!U69,"B",IF(U69&gt;=0.5*'MARK LOOKUP'!U69,"C+",IF(U69&gt;=0.4*'MARK LOOKUP'!U69,"C",IF(U69&gt;=0.35*'MARK LOOKUP'!U69,"D","NG")))))))))</f>
        <v/>
      </c>
      <c r="AQ69" s="26" t="str">
        <f>IF(ISNUMBER(V69),IF(V69&gt;=0.9*'MARK LOOKUP'!V69,"A+",IF(V69&gt;=0.8*'MARK LOOKUP'!V69,"A",IF(V69&gt;=0.7*'MARK LOOKUP'!V69,"B+",IF(V69&gt;=0.6*'MARK LOOKUP'!S69,"B",IF(V69&gt;=0.5*'MARK LOOKUP'!V69,"C+",IF(V69&gt;=0.4*'MARK LOOKUP'!V69,"C",IF(V69&gt;=0.35*'MARK LOOKUP'!V69,"D","NG"))))))),"")</f>
        <v/>
      </c>
      <c r="AR69" s="26" t="str">
        <f t="shared" si="27"/>
        <v/>
      </c>
      <c r="AS69" s="26" t="str">
        <f t="shared" si="28"/>
        <v/>
      </c>
      <c r="AT69" s="26" t="str">
        <f t="shared" si="29"/>
        <v/>
      </c>
      <c r="AU69" s="26" t="str">
        <f t="shared" si="30"/>
        <v/>
      </c>
      <c r="AV69" s="26" t="str">
        <f t="shared" si="31"/>
        <v/>
      </c>
      <c r="AW69" s="26" t="str">
        <f t="shared" si="32"/>
        <v/>
      </c>
      <c r="AX69" s="26" t="str">
        <f t="shared" si="33"/>
        <v/>
      </c>
      <c r="AY69" s="26" t="str">
        <f t="shared" si="34"/>
        <v/>
      </c>
      <c r="AZ69" s="26" t="str">
        <f t="shared" si="35"/>
        <v/>
      </c>
      <c r="BA69" s="26" t="str">
        <f t="shared" si="36"/>
        <v/>
      </c>
      <c r="BB69" s="26" t="str">
        <f t="shared" si="37"/>
        <v/>
      </c>
      <c r="BC69" s="26" t="str">
        <f t="shared" si="38"/>
        <v/>
      </c>
      <c r="BD69" s="26" t="e">
        <f t="shared" si="39"/>
        <v>#N/A</v>
      </c>
      <c r="BE69" s="26" t="str">
        <f>IF(ISBLANK('DATA ENTRY'!S69),"",IF(AJ69="A+","4",IF(AJ69="A","3.6",IF(AJ69="B+","3.2",IF(AJ69="B","2.8",IF(AJ69="C+","2.4",IF(AJ69="C","2",IF(AJ69="D+","1.6",IF(AJ69="D","1.2",IF(AJ69="E","0.8",""))))))))))</f>
        <v/>
      </c>
      <c r="BF69" s="26" t="str">
        <f>IF(ISBLANK('DATA ENTRY'!T69),"",IF(AK69="A+","4",IF(AK69="A","3.6",IF(AK69="B+","3.2",IF(AK69="B","2.8",IF(AK69="C+","2.4",IF(AK69="C","2",IF(AK69="D+","1.6",IF(AK69="D","1.2",IF(AK69="E","0.8",""))))))))))</f>
        <v/>
      </c>
      <c r="BG69" s="26" t="str">
        <f>IF(ISBLANK('DATA ENTRY'!U69),"",IF(AL69="A+","4",IF(AL69="A","3.6",IF(AL69="B+","3.2",IF(AL69="B","2.8",IF(AL69="C+","2.4",IF(AL69="C","2",IF(AL69="D+","1.6",IF(AL69="D","1.2",IF(AL69="E","0.8",""))))))))))</f>
        <v/>
      </c>
      <c r="BH69" s="26" t="str">
        <f>IF(ISBLANK('DATA ENTRY'!V69),"",IF(AM69="A+","4",IF(AM69="A","3.6",IF(AM69="B+","3.2",IF(AM69="B","2.8",IF(AM69="C+","2.4",IF(AM69="C","2",IF(AM69="D+","1.6",IF(AM69="D","1.2",IF(AM69="E","0.8",""))))))))))</f>
        <v/>
      </c>
      <c r="BI69" s="26" t="str">
        <f>IF(ISBLANK('DATA ENTRY'!W69),"",IF(AN69="A+","4",IF(AN69="A","3.6",IF(AN69="B+","3.2",IF(AN69="B","2.8",IF(AN69="C+","2.4",IF(AN69="C","2",IF(AN69="D+","1.6",IF(AN69="D","1.2",IF(AN69="E","0.8",""))))))))))</f>
        <v/>
      </c>
      <c r="BJ69" s="26" t="str">
        <f>IF(ISBLANK('DATA ENTRY'!X69),"",IF(AO69="A+","4",IF(AO69="A","3.6",IF(AO69="B+","3.2",IF(AO69="B","2.8",IF(AO69="C+","2.4",IF(AO69="C","2",IF(AO69="D+","1.6",IF(AO69="D","1.2",IF(AO69="E","0.8",""))))))))))</f>
        <v/>
      </c>
      <c r="BK69" s="26" t="str">
        <f>IF(ISBLANK('DATA ENTRY'!Y69),"",IF(AP69="A+","4",IF(AP69="A","3.6",IF(AP69="B+","3.2",IF(AP69="B","2.8",IF(AP69="C+","2.4",IF(AP69="C","2",IF(AP69="D+","1.6",IF(AP69="D","1.2",IF(AP69="E","0.8",""))))))))))</f>
        <v/>
      </c>
      <c r="BL69" s="26" t="str">
        <f>IF(ISBLANK('DATA ENTRY'!Z69),"",IF(AQ69="A+","4",IF(AQ69="A","3.6",IF(AQ69="B+","3.2",IF(AQ69="B","2.8",IF(AQ69="C+","2.4",IF(AQ69="C","2",IF(AQ69="D+","1.6",IF(AQ69="D","1.2",IF(AQ69="E","0.8",""))))))))))</f>
        <v/>
      </c>
    </row>
    <row r="70" spans="1:64" x14ac:dyDescent="0.25">
      <c r="A70" s="26" t="str">
        <f>IF(ISBLANK('DATA ENTRY'!A70),"",'DATA ENTRY'!A70)</f>
        <v/>
      </c>
      <c r="B70" s="26" t="str">
        <f>IF(ISBLANK('DATA ENTRY'!G70),"",'DATA ENTRY'!G70)</f>
        <v/>
      </c>
      <c r="C70" s="26" t="str">
        <f>IF(ISBLANK('DATA ENTRY'!H70),"",'DATA ENTRY'!H70)</f>
        <v/>
      </c>
      <c r="D70" s="26" t="str">
        <f t="shared" si="21"/>
        <v/>
      </c>
      <c r="E70" s="26" t="str">
        <f>IF(ISBLANK('DATA ENTRY'!J70),"",'DATA ENTRY'!J70)</f>
        <v/>
      </c>
      <c r="F70" s="26" t="str">
        <f>IF(ISBLANK('DATA ENTRY'!K70),"",'DATA ENTRY'!K70)</f>
        <v/>
      </c>
      <c r="G70" s="26" t="str">
        <f t="shared" si="22"/>
        <v/>
      </c>
      <c r="H70" s="26" t="str">
        <f>IF(ISBLANK('DATA ENTRY'!M70),"",'DATA ENTRY'!M70)</f>
        <v/>
      </c>
      <c r="I70" s="26" t="str">
        <f>IF(ISBLANK('DATA ENTRY'!M70),"",'DATA ENTRY'!N70)</f>
        <v/>
      </c>
      <c r="J70" s="26" t="str">
        <f t="shared" si="40"/>
        <v/>
      </c>
      <c r="K70" s="26" t="str">
        <f>IF(ISBLANK('DATA ENTRY'!P70),"",'DATA ENTRY'!P70)</f>
        <v/>
      </c>
      <c r="L70" s="26" t="str">
        <f>IF(ISBLANK('DATA ENTRY'!Q70),"",'DATA ENTRY'!Q70)</f>
        <v/>
      </c>
      <c r="M70" s="26" t="str">
        <f t="shared" si="23"/>
        <v/>
      </c>
      <c r="N70" s="26">
        <f>IF(ISBLANK('DATA ENTRY'!S70),"",'DATA ENTRY'!S70)</f>
        <v>0</v>
      </c>
      <c r="O70" s="26" t="str">
        <f>IF(ISBLANK('DATA ENTRY'!T70),"",'DATA ENTRY'!T70)</f>
        <v/>
      </c>
      <c r="P70" s="26">
        <f t="shared" si="24"/>
        <v>0</v>
      </c>
      <c r="Q70" s="26" t="str">
        <f>IF(ISBLANK('DATA ENTRY'!V70),"",'DATA ENTRY'!V70)</f>
        <v/>
      </c>
      <c r="R70" s="26" t="str">
        <f>IF(ISBLANK('DATA ENTRY'!W70),"",'DATA ENTRY'!W70)</f>
        <v/>
      </c>
      <c r="S70" s="26" t="str">
        <f t="shared" si="25"/>
        <v/>
      </c>
      <c r="T70" s="26" t="str">
        <f>IF(ISBLANK('DATA ENTRY'!Y70),"",'DATA ENTRY'!Y70)</f>
        <v/>
      </c>
      <c r="U70" s="26" t="str">
        <f>IF(ISBLANK('DATA ENTRY'!Z70),"",'DATA ENTRY'!Z70)</f>
        <v/>
      </c>
      <c r="V70" s="26" t="str">
        <f t="shared" si="26"/>
        <v/>
      </c>
      <c r="W70" s="26" t="str">
        <f>IF(ISBLANK('DATA ENTRY'!$F70),"",IF(LEDGER!B70="AB","AB",IF(LEDGER!B70&gt;=0.9*'MARK LOOKUP'!B70,"A+",IF(LEDGER!B70&gt;=0.8*'MARK LOOKUP'!B70,"A",IF(LEDGER!B70&gt;=0.7*'MARK LOOKUP'!B70,"B+",IF(LEDGER!B70&gt;=0.6*'MARK LOOKUP'!B70,"B",IF(LEDGER!B70&gt;=0.5*'MARK LOOKUP'!B70,"C+",IF(LEDGER!B70&gt;=0.4*'MARK LOOKUP'!B70,"C+",IF(LEDGER!B70&gt;=0.35*'MARK LOOKUP'!B70,"D","NG")))))))))</f>
        <v/>
      </c>
      <c r="X70" s="26" t="str">
        <f>IF(ISBLANK('DATA ENTRY'!$G70),"",IF(LEDGER!C70="AB","AB",IF(LEDGER!C70&gt;=0.9*'MARK LOOKUP'!C70,"A+",IF(LEDGER!C70&gt;=0.8*'MARK LOOKUP'!C70,"A",IF(LEDGER!C70&gt;=0.7*'MARK LOOKUP'!C70,"B+",IF(LEDGER!C70&gt;=0.6*'MARK LOOKUP'!C70,"B",IF(LEDGER!C70&gt;=0.5*'MARK LOOKUP'!C70,"C+",IF(LEDGER!C70&gt;=0.4*'MARK LOOKUP'!C70,"C+",IF(LEDGER!C70&gt;=0.35*'MARK LOOKUP'!C70,"D","N.G.")))))))))</f>
        <v/>
      </c>
      <c r="Y70" s="26" t="b">
        <f>IF(ISNUMBER(D70),IF(D70&gt;=0.9*'MARK LOOKUP'!D70,"A+",IF(D70&gt;=0.8*'MARK LOOKUP'!D70,"A",IF(D70&gt;=0.7*'MARK LOOKUP'!D70,"B+",IF(D70&gt;=0.6*'MARK LOOKUP'!D70,"B",IF(D70&gt;=0.5*'MARK LOOKUP'!D70,"C+",IF(D70&gt;=0.4*'MARK LOOKUP'!D70,"C",IF(D70&gt;=0.35*'MARK LOOKUP'!D70,"D","N.G."))))))))</f>
        <v>0</v>
      </c>
      <c r="Z70" s="26" t="str">
        <f>IF(ISBLANK('DATA ENTRY'!J70),"",IF(LEDGER!E70="AB","AB",IF(LEDGER!E70&gt;=0.9*'MARK LOOKUP'!E70,"A+",IF(LEDGER!E70&gt;=0.8*'MARK LOOKUP'!E70,"A",IF(LEDGER!E70&gt;=0.7*'MARK LOOKUP'!E70,"B+",IF(LEDGER!E70&gt;=0.6*'MARK LOOKUP'!E70,"B",IF(LEDGER!E70&gt;=0.5*'MARK LOOKUP'!E70,"C+",IF(LEDGER!E70&gt;=0.4*'MARK LOOKUP'!E70,"C",IF(LEDGER!E70&gt;=0.35*'MARK LOOKUP'!E70,"D","NG")))))))))</f>
        <v/>
      </c>
      <c r="AA70" s="26" t="str">
        <f>IF(ISBLANK('DATA ENTRY'!K70),"",IF(LEDGER!F70="AB","AB",IF(LEDGER!F70&gt;=0.9*'MARK LOOKUP'!F70,"A+",IF(LEDGER!F70&gt;=0.8*'MARK LOOKUP'!F70,"A",IF(LEDGER!F70&gt;=0.7*'MARK LOOKUP'!F70,"B+",IF(LEDGER!F70&gt;=0.6*'MARK LOOKUP'!F70,"B",IF(LEDGER!F70&gt;=0.5*'MARK LOOKUP'!F70,"C+",IF(LEDGER!F70&gt;=0.4*'MARK LOOKUP'!F70,"C",IF(LEDGER!F70&gt;=0.35*'MARK LOOKUP'!F70,"D","NG")))))))))</f>
        <v/>
      </c>
      <c r="AB70" s="26" t="b">
        <f>IF(ISNUMBER(G70),IF(D70&gt;=0.9*'MARK LOOKUP'!G70,"A+",IF(G70&gt;=0.8*'MARK LOOKUP'!G70,"A",IF(G70&gt;=0.7*'MARK LOOKUP'!G70,"B+",IF(G70&gt;=0.6*'MARK LOOKUP'!G70,"B",IF(G70&gt;=0.5*'MARK LOOKUP'!G70,"C+",IF(G70&gt;=0.4*'MARK LOOKUP'!G70,"C",IF(G70&gt;=0.35*'MARK LOOKUP'!G70,"D","NG"))))))))</f>
        <v>0</v>
      </c>
      <c r="AC70" s="26" t="str">
        <f>IF(ISBLANK('DATA ENTRY'!M70),"",IF(LEDGER!H70="AB","AB",IF(LEDGER!H70&gt;=0.9*'MARK LOOKUP'!H70,"A+",IF(LEDGER!H70&gt;=0.8*'MARK LOOKUP'!H70,"A",IF(LEDGER!H70&gt;=0.7*'MARK LOOKUP'!H70,"B+",IF(LEDGER!H70&gt;=0.6*'MARK LOOKUP'!H70,"B",IF(LEDGER!H70&gt;=0.5*'MARK LOOKUP'!H70,"C+",IF(LEDGER!H70&gt;=0.4*'MARK LOOKUP'!H70,"C",IF(LEDGER!H70&gt;=0.35*'MARK LOOKUP'!H70,"D","NG")))))))))</f>
        <v/>
      </c>
      <c r="AD70" s="26" t="str">
        <f>IF(ISBLANK('DATA ENTRY'!N70),"",IF(LEDGER!I70="AB","AB",IF(LEDGER!I70&gt;=0.9*'MARK LOOKUP'!I70,"A+",IF(LEDGER!I70&gt;=0.8*'MARK LOOKUP'!I70,"A",IF(LEDGER!I70&gt;=0.7*'MARK LOOKUP'!I70,"B+",IF(LEDGER!I70&gt;=0.6*'MARK LOOKUP'!I70,"B",IF(LEDGER!I70&gt;=0.5*'MARK LOOKUP'!I70,"C+",IF(LEDGER!I70&gt;=0.4*'MARK LOOKUP'!I70,"C",IF(LEDGER!I70&gt;=0.35*'MARK LOOKUP'!I70,"D","NG")))))))))</f>
        <v/>
      </c>
      <c r="AE70" s="26" t="str">
        <f>IF(ISNUMBER(J70),IF(J70&gt;=0.9*'MARK LOOKUP'!J70,"A+",IF(J70&gt;=0.8*'MARK LOOKUP'!J70,"A",IF(J70&gt;=0.7*'MARK LOOKUP'!J70,"B+",IF(J70&gt;=0.6*'MARK LOOKUP'!J70,"B",IF(J70&gt;=0.5*'MARK LOOKUP'!J70,"C+",IF(J70&gt;=0.4*'MARK LOOKUP'!J70,"C",IF(J70&gt;=0.35*'MARK LOOKUP'!J70,"D","NG"))))))),"")</f>
        <v/>
      </c>
      <c r="AF70" s="26" t="str">
        <f>IF(ISBLANK('DATA ENTRY'!P70),"",IF(LEDGER!K70="Ab","AB",IF(LEDGER!K70&gt;=0.9*'MARK LOOKUP'!K70,"A+",IF(LEDGER!K70&gt;=0.8*'MARK LOOKUP'!K70,"A",IF(LEDGER!K70&gt;=0.7*'MARK LOOKUP'!K70,"B+",IF(LEDGER!K70&gt;=0.6*'MARK LOOKUP'!K70,"B",IF(LEDGER!K70&gt;=0.5*'MARK LOOKUP'!K70,"C+",IF(LEDGER!K70&gt;=0.4*'MARK LOOKUP'!K70,"C",IF(LEDGER!K70&gt;=0.35*'MARK LOOKUP'!K70,"D","NG")))))))))</f>
        <v/>
      </c>
      <c r="AG70" s="26" t="str">
        <f>IF(ISBLANK('DATA ENTRY'!Q70),"",IF(LEDGER!L70="Ab","AB",IF(LEDGER!L70&gt;=0.9*'MARK LOOKUP'!L70,"A+",IF(LEDGER!L70&gt;=0.8*'MARK LOOKUP'!L70,"A",IF(LEDGER!L70&gt;=0.7*'MARK LOOKUP'!L70,"B+",IF(LEDGER!L70&gt;=0.6*'MARK LOOKUP'!L70,"B",IF(LEDGER!L70&gt;=0.5*'MARK LOOKUP'!L70,"C+",IF(LEDGER!L70&gt;=0.4*'MARK LOOKUP'!L70,"C",IF(LEDGER!L70&gt;=0.35*'MARK LOOKUP'!L70,"D","NG")))))))))</f>
        <v/>
      </c>
      <c r="AH70" s="26" t="str">
        <f>IF(ISNUMBER(M70),IF(M70&gt;=0.9*'MARK LOOKUP'!M70,"A+",IF(M70&gt;=0.8*'MARK LOOKUP'!M70,"A",IF(M70&gt;=0.7*'MARK LOOKUP'!M70,"B+",IF(M70&gt;=0.6*'MARK LOOKUP'!M70,"B",IF(M70&gt;=0.5*'MARK LOOKUP'!M70,"C+",IF(M70&gt;=0.4*'MARK LOOKUP'!M70,"C",IF(M70&gt;=0.35*'MARK LOOKUP'!M70,"D","NG"))))))),"")</f>
        <v/>
      </c>
      <c r="AI70" s="26" t="e">
        <f>IF(ISBLANK('DATA ENTRY'!S70),"",IF(N70="Ab","AB",IF(N70&gt;=0.9*'MARK LOOKUP'!N70,"A+",IF(N70&gt;=0.8*'MARK LOOKUP'!N70,"A",IF(N70&gt;=0.7*'MARK LOOKUP'!N70,"B+",IF(N70&gt;=0.6*'MARK LOOKUP'!N70,"B",IF(N70&gt;=0.5*'MARK LOOKUP'!N70,"C+",IF(N70&gt;=0.4*'MARK LOOKUP'!N70,"C",IF(N70&gt;=0.35*'MARK LOOKUP'!N70,"D","NG")))))))))</f>
        <v>#N/A</v>
      </c>
      <c r="AJ70" s="26" t="str">
        <f>IF(ISBLANK('DATA ENTRY'!T70),"",IF(O70="Ab","AB",IF(O70&gt;=0.9*'MARK LOOKUP'!O70,"A+",IF(O70&gt;=0.8*'MARK LOOKUP'!O70,"A",IF(O70&gt;=0.7*'MARK LOOKUP'!O70,"B+",IF(O70&gt;=0.6*'MARK LOOKUP'!O70,"B",IF(O70&gt;=0.5*'MARK LOOKUP'!O70,"C+",IF(O70&gt;=0.4*'MARK LOOKUP'!O70,"C",IF(O70&gt;=0.35*'MARK LOOKUP'!O70,"D","NG")))))))))</f>
        <v/>
      </c>
      <c r="AK70" s="26" t="e">
        <f>IF(ISNUMBER(P70),IF(P70&gt;=0.9*'MARK LOOKUP'!P70,"A+",IF(P70&gt;=0.8*'MARK LOOKUP'!P70,"A",IF(P70&gt;=0.7*'MARK LOOKUP'!P70,"B+",IF(P70&gt;=0.6*'MARK LOOKUP'!P70,"B",IF(P70&gt;=0.5*'MARK LOOKUP'!P70,"C+",IF(P70&gt;=0.4*'MARK LOOKUP'!P70,"C",IF(P70&gt;=0.35*'MARK LOOKUP'!P70,"D","NG"))))))),"")</f>
        <v>#N/A</v>
      </c>
      <c r="AL70" s="26" t="str">
        <f>IF(ISBLANK('DATA ENTRY'!V70),"",IF(Q70="Ab","AB",IF(Q70&gt;=0.9*'MARK LOOKUP'!Q70,"A+",IF(Q70&gt;=0.8*'MARK LOOKUP'!Q70,"A",IF(Q70&gt;=0.7*'MARK LOOKUP'!Q70,"B+",IF(Q70&gt;=0.6*'MARK LOOKUP'!Q70,"B",IF(Q70&gt;=0.5*'MARK LOOKUP'!Q70,"C+",IF(Q70&gt;=0.4*'MARK LOOKUP'!Q70,"C",IF(Q70&gt;=0.35*'MARK LOOKUP'!Q70,"D","NG")))))))))</f>
        <v/>
      </c>
      <c r="AM70" s="26" t="str">
        <f>IF(ISBLANK('DATA ENTRY'!W70),"",IF(R70="Ab","AB",IF(R70&gt;=0.9*'MARK LOOKUP'!R70,"A+",IF(R70&gt;=0.8*'MARK LOOKUP'!R70,"A",IF(R70&gt;=0.7*'MARK LOOKUP'!R70,"B+",IF(R70&gt;=0.6*'MARK LOOKUP'!R70,"B",IF(R70&gt;=0.5*'MARK LOOKUP'!R70,"C+",IF(R70&gt;=0.4*'MARK LOOKUP'!R70,"C",IF(R70&gt;=0.35*'MARK LOOKUP'!R70,"D","NG")))))))))</f>
        <v/>
      </c>
      <c r="AN70" s="26" t="str">
        <f>IF(ISNUMBER(S70),IF(S70&gt;=0.9*'MARK LOOKUP'!S70,"A+",IF(S70&gt;=0.8*'MARK LOOKUP'!S70,"A",IF(S70&gt;=0.7*'MARK LOOKUP'!S70,"B+",IF(S70&gt;=0.6*'MARK LOOKUP'!S70,"B",IF(S70&gt;=0.5*'MARK LOOKUP'!S70,"C+",IF(S70&gt;=0.4*'MARK LOOKUP'!S70,"C",IF(S70&gt;=0.35*'MARK LOOKUP'!S70,"D","NG"))))))),"")</f>
        <v/>
      </c>
      <c r="AO70" s="26" t="str">
        <f>IF(ISBLANK('DATA ENTRY'!Y70),"",IF(T70="AB","AB",IF(T70&gt;=0.9*'MARK LOOKUP'!T70,"A+",IF(T70&gt;=0.8*'MARK LOOKUP'!T70,"A",IF(T70&gt;=0.7*'MARK LOOKUP'!T70,"B+",IF(T70&gt;=0.6*'MARK LOOKUP'!T70,"B",IF(T70&gt;=0.5*'MARK LOOKUP'!T70,"C+",IF(T70&gt;=0.4*'MARK LOOKUP'!T70,"C",IF(T70&gt;=0.35*'MARK LOOKUP'!T70,"D","NG")))))))))</f>
        <v/>
      </c>
      <c r="AP70" s="26" t="str">
        <f>IF(ISBLANK('DATA ENTRY'!Z70),"",IF(U70="AB","AB",IF(U70&gt;=0.9*'MARK LOOKUP'!U70,"A+",IF(U70&gt;=0.8*'MARK LOOKUP'!U70,"A",IF(U70&gt;=0.7*'MARK LOOKUP'!U70,"B+",IF(U70&gt;=0.6*'MARK LOOKUP'!U70,"B",IF(U70&gt;=0.5*'MARK LOOKUP'!U70,"C+",IF(U70&gt;=0.4*'MARK LOOKUP'!U70,"C",IF(U70&gt;=0.35*'MARK LOOKUP'!U70,"D","NG")))))))))</f>
        <v/>
      </c>
      <c r="AQ70" s="26" t="str">
        <f>IF(ISNUMBER(V70),IF(V70&gt;=0.9*'MARK LOOKUP'!V70,"A+",IF(V70&gt;=0.8*'MARK LOOKUP'!V70,"A",IF(V70&gt;=0.7*'MARK LOOKUP'!V70,"B+",IF(V70&gt;=0.6*'MARK LOOKUP'!S70,"B",IF(V70&gt;=0.5*'MARK LOOKUP'!V70,"C+",IF(V70&gt;=0.4*'MARK LOOKUP'!V70,"C",IF(V70&gt;=0.35*'MARK LOOKUP'!V70,"D","NG"))))))),"")</f>
        <v/>
      </c>
      <c r="AR70" s="26" t="str">
        <f t="shared" si="27"/>
        <v/>
      </c>
      <c r="AS70" s="26" t="str">
        <f t="shared" si="28"/>
        <v/>
      </c>
      <c r="AT70" s="26" t="str">
        <f t="shared" si="29"/>
        <v/>
      </c>
      <c r="AU70" s="26" t="str">
        <f t="shared" si="30"/>
        <v/>
      </c>
      <c r="AV70" s="26" t="str">
        <f t="shared" si="31"/>
        <v/>
      </c>
      <c r="AW70" s="26" t="str">
        <f t="shared" si="32"/>
        <v/>
      </c>
      <c r="AX70" s="26" t="str">
        <f t="shared" si="33"/>
        <v/>
      </c>
      <c r="AY70" s="26" t="str">
        <f t="shared" si="34"/>
        <v/>
      </c>
      <c r="AZ70" s="26" t="str">
        <f t="shared" si="35"/>
        <v/>
      </c>
      <c r="BA70" s="26" t="str">
        <f t="shared" si="36"/>
        <v/>
      </c>
      <c r="BB70" s="26" t="str">
        <f t="shared" si="37"/>
        <v/>
      </c>
      <c r="BC70" s="26" t="str">
        <f t="shared" si="38"/>
        <v/>
      </c>
      <c r="BD70" s="26" t="e">
        <f t="shared" si="39"/>
        <v>#N/A</v>
      </c>
      <c r="BE70" s="26" t="str">
        <f>IF(ISBLANK('DATA ENTRY'!S70),"",IF(AJ70="A+","4",IF(AJ70="A","3.6",IF(AJ70="B+","3.2",IF(AJ70="B","2.8",IF(AJ70="C+","2.4",IF(AJ70="C","2",IF(AJ70="D+","1.6",IF(AJ70="D","1.2",IF(AJ70="E","0.8",""))))))))))</f>
        <v/>
      </c>
      <c r="BF70" s="26" t="str">
        <f>IF(ISBLANK('DATA ENTRY'!T70),"",IF(AK70="A+","4",IF(AK70="A","3.6",IF(AK70="B+","3.2",IF(AK70="B","2.8",IF(AK70="C+","2.4",IF(AK70="C","2",IF(AK70="D+","1.6",IF(AK70="D","1.2",IF(AK70="E","0.8",""))))))))))</f>
        <v/>
      </c>
      <c r="BG70" s="26" t="str">
        <f>IF(ISBLANK('DATA ENTRY'!U70),"",IF(AL70="A+","4",IF(AL70="A","3.6",IF(AL70="B+","3.2",IF(AL70="B","2.8",IF(AL70="C+","2.4",IF(AL70="C","2",IF(AL70="D+","1.6",IF(AL70="D","1.2",IF(AL70="E","0.8",""))))))))))</f>
        <v/>
      </c>
      <c r="BH70" s="26" t="str">
        <f>IF(ISBLANK('DATA ENTRY'!V70),"",IF(AM70="A+","4",IF(AM70="A","3.6",IF(AM70="B+","3.2",IF(AM70="B","2.8",IF(AM70="C+","2.4",IF(AM70="C","2",IF(AM70="D+","1.6",IF(AM70="D","1.2",IF(AM70="E","0.8",""))))))))))</f>
        <v/>
      </c>
      <c r="BI70" s="26" t="str">
        <f>IF(ISBLANK('DATA ENTRY'!W70),"",IF(AN70="A+","4",IF(AN70="A","3.6",IF(AN70="B+","3.2",IF(AN70="B","2.8",IF(AN70="C+","2.4",IF(AN70="C","2",IF(AN70="D+","1.6",IF(AN70="D","1.2",IF(AN70="E","0.8",""))))))))))</f>
        <v/>
      </c>
      <c r="BJ70" s="26" t="str">
        <f>IF(ISBLANK('DATA ENTRY'!X70),"",IF(AO70="A+","4",IF(AO70="A","3.6",IF(AO70="B+","3.2",IF(AO70="B","2.8",IF(AO70="C+","2.4",IF(AO70="C","2",IF(AO70="D+","1.6",IF(AO70="D","1.2",IF(AO70="E","0.8",""))))))))))</f>
        <v/>
      </c>
      <c r="BK70" s="26" t="str">
        <f>IF(ISBLANK('DATA ENTRY'!Y70),"",IF(AP70="A+","4",IF(AP70="A","3.6",IF(AP70="B+","3.2",IF(AP70="B","2.8",IF(AP70="C+","2.4",IF(AP70="C","2",IF(AP70="D+","1.6",IF(AP70="D","1.2",IF(AP70="E","0.8",""))))))))))</f>
        <v/>
      </c>
      <c r="BL70" s="26" t="str">
        <f>IF(ISBLANK('DATA ENTRY'!Z70),"",IF(AQ70="A+","4",IF(AQ70="A","3.6",IF(AQ70="B+","3.2",IF(AQ70="B","2.8",IF(AQ70="C+","2.4",IF(AQ70="C","2",IF(AQ70="D+","1.6",IF(AQ70="D","1.2",IF(AQ70="E","0.8",""))))))))))</f>
        <v/>
      </c>
    </row>
    <row r="71" spans="1:64" x14ac:dyDescent="0.25">
      <c r="A71" s="26" t="str">
        <f>IF(ISBLANK('DATA ENTRY'!A71),"",'DATA ENTRY'!A71)</f>
        <v/>
      </c>
      <c r="B71" s="26" t="str">
        <f>IF(ISBLANK('DATA ENTRY'!G71),"",'DATA ENTRY'!G71)</f>
        <v/>
      </c>
      <c r="C71" s="26" t="str">
        <f>IF(ISBLANK('DATA ENTRY'!H71),"",'DATA ENTRY'!H71)</f>
        <v/>
      </c>
      <c r="D71" s="26" t="str">
        <f t="shared" si="21"/>
        <v/>
      </c>
      <c r="E71" s="26" t="str">
        <f>IF(ISBLANK('DATA ENTRY'!J71),"",'DATA ENTRY'!J71)</f>
        <v/>
      </c>
      <c r="F71" s="26" t="str">
        <f>IF(ISBLANK('DATA ENTRY'!K71),"",'DATA ENTRY'!K71)</f>
        <v/>
      </c>
      <c r="G71" s="26" t="str">
        <f t="shared" si="22"/>
        <v/>
      </c>
      <c r="H71" s="26" t="str">
        <f>IF(ISBLANK('DATA ENTRY'!M71),"",'DATA ENTRY'!M71)</f>
        <v/>
      </c>
      <c r="I71" s="26" t="str">
        <f>IF(ISBLANK('DATA ENTRY'!M71),"",'DATA ENTRY'!N71)</f>
        <v/>
      </c>
      <c r="J71" s="26" t="str">
        <f t="shared" si="40"/>
        <v/>
      </c>
      <c r="K71" s="26" t="str">
        <f>IF(ISBLANK('DATA ENTRY'!P71),"",'DATA ENTRY'!P71)</f>
        <v/>
      </c>
      <c r="L71" s="26" t="str">
        <f>IF(ISBLANK('DATA ENTRY'!Q71),"",'DATA ENTRY'!Q71)</f>
        <v/>
      </c>
      <c r="M71" s="26" t="str">
        <f t="shared" si="23"/>
        <v/>
      </c>
      <c r="N71" s="26">
        <f>IF(ISBLANK('DATA ENTRY'!S71),"",'DATA ENTRY'!S71)</f>
        <v>0</v>
      </c>
      <c r="O71" s="26" t="str">
        <f>IF(ISBLANK('DATA ENTRY'!T71),"",'DATA ENTRY'!T71)</f>
        <v/>
      </c>
      <c r="P71" s="26">
        <f t="shared" si="24"/>
        <v>0</v>
      </c>
      <c r="Q71" s="26" t="str">
        <f>IF(ISBLANK('DATA ENTRY'!V71),"",'DATA ENTRY'!V71)</f>
        <v/>
      </c>
      <c r="R71" s="26" t="str">
        <f>IF(ISBLANK('DATA ENTRY'!W71),"",'DATA ENTRY'!W71)</f>
        <v/>
      </c>
      <c r="S71" s="26" t="str">
        <f t="shared" si="25"/>
        <v/>
      </c>
      <c r="T71" s="26" t="str">
        <f>IF(ISBLANK('DATA ENTRY'!Y71),"",'DATA ENTRY'!Y71)</f>
        <v/>
      </c>
      <c r="U71" s="26" t="str">
        <f>IF(ISBLANK('DATA ENTRY'!Z71),"",'DATA ENTRY'!Z71)</f>
        <v/>
      </c>
      <c r="V71" s="26" t="str">
        <f t="shared" si="26"/>
        <v/>
      </c>
      <c r="W71" s="26" t="str">
        <f>IF(ISBLANK('DATA ENTRY'!$F71),"",IF(LEDGER!B71="AB","AB",IF(LEDGER!B71&gt;=0.9*'MARK LOOKUP'!B71,"A+",IF(LEDGER!B71&gt;=0.8*'MARK LOOKUP'!B71,"A",IF(LEDGER!B71&gt;=0.7*'MARK LOOKUP'!B71,"B+",IF(LEDGER!B71&gt;=0.6*'MARK LOOKUP'!B71,"B",IF(LEDGER!B71&gt;=0.5*'MARK LOOKUP'!B71,"C+",IF(LEDGER!B71&gt;=0.4*'MARK LOOKUP'!B71,"C+",IF(LEDGER!B71&gt;=0.35*'MARK LOOKUP'!B71,"D","NG")))))))))</f>
        <v/>
      </c>
      <c r="X71" s="26" t="str">
        <f>IF(ISBLANK('DATA ENTRY'!$G71),"",IF(LEDGER!C71="AB","AB",IF(LEDGER!C71&gt;=0.9*'MARK LOOKUP'!C71,"A+",IF(LEDGER!C71&gt;=0.8*'MARK LOOKUP'!C71,"A",IF(LEDGER!C71&gt;=0.7*'MARK LOOKUP'!C71,"B+",IF(LEDGER!C71&gt;=0.6*'MARK LOOKUP'!C71,"B",IF(LEDGER!C71&gt;=0.5*'MARK LOOKUP'!C71,"C+",IF(LEDGER!C71&gt;=0.4*'MARK LOOKUP'!C71,"C+",IF(LEDGER!C71&gt;=0.35*'MARK LOOKUP'!C71,"D","N.G.")))))))))</f>
        <v/>
      </c>
      <c r="Y71" s="26" t="b">
        <f>IF(ISNUMBER(D71),IF(D71&gt;=0.9*'MARK LOOKUP'!D71,"A+",IF(D71&gt;=0.8*'MARK LOOKUP'!D71,"A",IF(D71&gt;=0.7*'MARK LOOKUP'!D71,"B+",IF(D71&gt;=0.6*'MARK LOOKUP'!D71,"B",IF(D71&gt;=0.5*'MARK LOOKUP'!D71,"C+",IF(D71&gt;=0.4*'MARK LOOKUP'!D71,"C",IF(D71&gt;=0.35*'MARK LOOKUP'!D71,"D","N.G."))))))))</f>
        <v>0</v>
      </c>
      <c r="Z71" s="26" t="str">
        <f>IF(ISBLANK('DATA ENTRY'!J71),"",IF(LEDGER!E71="AB","AB",IF(LEDGER!E71&gt;=0.9*'MARK LOOKUP'!E71,"A+",IF(LEDGER!E71&gt;=0.8*'MARK LOOKUP'!E71,"A",IF(LEDGER!E71&gt;=0.7*'MARK LOOKUP'!E71,"B+",IF(LEDGER!E71&gt;=0.6*'MARK LOOKUP'!E71,"B",IF(LEDGER!E71&gt;=0.5*'MARK LOOKUP'!E71,"C+",IF(LEDGER!E71&gt;=0.4*'MARK LOOKUP'!E71,"C",IF(LEDGER!E71&gt;=0.35*'MARK LOOKUP'!E71,"D","NG")))))))))</f>
        <v/>
      </c>
      <c r="AA71" s="26" t="str">
        <f>IF(ISBLANK('DATA ENTRY'!K71),"",IF(LEDGER!F71="AB","AB",IF(LEDGER!F71&gt;=0.9*'MARK LOOKUP'!F71,"A+",IF(LEDGER!F71&gt;=0.8*'MARK LOOKUP'!F71,"A",IF(LEDGER!F71&gt;=0.7*'MARK LOOKUP'!F71,"B+",IF(LEDGER!F71&gt;=0.6*'MARK LOOKUP'!F71,"B",IF(LEDGER!F71&gt;=0.5*'MARK LOOKUP'!F71,"C+",IF(LEDGER!F71&gt;=0.4*'MARK LOOKUP'!F71,"C",IF(LEDGER!F71&gt;=0.35*'MARK LOOKUP'!F71,"D","NG")))))))))</f>
        <v/>
      </c>
      <c r="AB71" s="26" t="b">
        <f>IF(ISNUMBER(G71),IF(D71&gt;=0.9*'MARK LOOKUP'!G71,"A+",IF(G71&gt;=0.8*'MARK LOOKUP'!G71,"A",IF(G71&gt;=0.7*'MARK LOOKUP'!G71,"B+",IF(G71&gt;=0.6*'MARK LOOKUP'!G71,"B",IF(G71&gt;=0.5*'MARK LOOKUP'!G71,"C+",IF(G71&gt;=0.4*'MARK LOOKUP'!G71,"C",IF(G71&gt;=0.35*'MARK LOOKUP'!G71,"D","NG"))))))))</f>
        <v>0</v>
      </c>
      <c r="AC71" s="26" t="str">
        <f>IF(ISBLANK('DATA ENTRY'!M71),"",IF(LEDGER!H71="AB","AB",IF(LEDGER!H71&gt;=0.9*'MARK LOOKUP'!H71,"A+",IF(LEDGER!H71&gt;=0.8*'MARK LOOKUP'!H71,"A",IF(LEDGER!H71&gt;=0.7*'MARK LOOKUP'!H71,"B+",IF(LEDGER!H71&gt;=0.6*'MARK LOOKUP'!H71,"B",IF(LEDGER!H71&gt;=0.5*'MARK LOOKUP'!H71,"C+",IF(LEDGER!H71&gt;=0.4*'MARK LOOKUP'!H71,"C",IF(LEDGER!H71&gt;=0.35*'MARK LOOKUP'!H71,"D","NG")))))))))</f>
        <v/>
      </c>
      <c r="AD71" s="26" t="str">
        <f>IF(ISBLANK('DATA ENTRY'!N71),"",IF(LEDGER!I71="AB","AB",IF(LEDGER!I71&gt;=0.9*'MARK LOOKUP'!I71,"A+",IF(LEDGER!I71&gt;=0.8*'MARK LOOKUP'!I71,"A",IF(LEDGER!I71&gt;=0.7*'MARK LOOKUP'!I71,"B+",IF(LEDGER!I71&gt;=0.6*'MARK LOOKUP'!I71,"B",IF(LEDGER!I71&gt;=0.5*'MARK LOOKUP'!I71,"C+",IF(LEDGER!I71&gt;=0.4*'MARK LOOKUP'!I71,"C",IF(LEDGER!I71&gt;=0.35*'MARK LOOKUP'!I71,"D","NG")))))))))</f>
        <v/>
      </c>
      <c r="AE71" s="26" t="str">
        <f>IF(ISNUMBER(J71),IF(J71&gt;=0.9*'MARK LOOKUP'!J71,"A+",IF(J71&gt;=0.8*'MARK LOOKUP'!J71,"A",IF(J71&gt;=0.7*'MARK LOOKUP'!J71,"B+",IF(J71&gt;=0.6*'MARK LOOKUP'!J71,"B",IF(J71&gt;=0.5*'MARK LOOKUP'!J71,"C+",IF(J71&gt;=0.4*'MARK LOOKUP'!J71,"C",IF(J71&gt;=0.35*'MARK LOOKUP'!J71,"D","NG"))))))),"")</f>
        <v/>
      </c>
      <c r="AF71" s="26" t="str">
        <f>IF(ISBLANK('DATA ENTRY'!P71),"",IF(LEDGER!K71="Ab","AB",IF(LEDGER!K71&gt;=0.9*'MARK LOOKUP'!K71,"A+",IF(LEDGER!K71&gt;=0.8*'MARK LOOKUP'!K71,"A",IF(LEDGER!K71&gt;=0.7*'MARK LOOKUP'!K71,"B+",IF(LEDGER!K71&gt;=0.6*'MARK LOOKUP'!K71,"B",IF(LEDGER!K71&gt;=0.5*'MARK LOOKUP'!K71,"C+",IF(LEDGER!K71&gt;=0.4*'MARK LOOKUP'!K71,"C",IF(LEDGER!K71&gt;=0.35*'MARK LOOKUP'!K71,"D","NG")))))))))</f>
        <v/>
      </c>
      <c r="AG71" s="26" t="str">
        <f>IF(ISBLANK('DATA ENTRY'!Q71),"",IF(LEDGER!L71="Ab","AB",IF(LEDGER!L71&gt;=0.9*'MARK LOOKUP'!L71,"A+",IF(LEDGER!L71&gt;=0.8*'MARK LOOKUP'!L71,"A",IF(LEDGER!L71&gt;=0.7*'MARK LOOKUP'!L71,"B+",IF(LEDGER!L71&gt;=0.6*'MARK LOOKUP'!L71,"B",IF(LEDGER!L71&gt;=0.5*'MARK LOOKUP'!L71,"C+",IF(LEDGER!L71&gt;=0.4*'MARK LOOKUP'!L71,"C",IF(LEDGER!L71&gt;=0.35*'MARK LOOKUP'!L71,"D","NG")))))))))</f>
        <v/>
      </c>
      <c r="AH71" s="26" t="str">
        <f>IF(ISNUMBER(M71),IF(M71&gt;=0.9*'MARK LOOKUP'!M71,"A+",IF(M71&gt;=0.8*'MARK LOOKUP'!M71,"A",IF(M71&gt;=0.7*'MARK LOOKUP'!M71,"B+",IF(M71&gt;=0.6*'MARK LOOKUP'!M71,"B",IF(M71&gt;=0.5*'MARK LOOKUP'!M71,"C+",IF(M71&gt;=0.4*'MARK LOOKUP'!M71,"C",IF(M71&gt;=0.35*'MARK LOOKUP'!M71,"D","NG"))))))),"")</f>
        <v/>
      </c>
      <c r="AI71" s="26" t="e">
        <f>IF(ISBLANK('DATA ENTRY'!S71),"",IF(N71="Ab","AB",IF(N71&gt;=0.9*'MARK LOOKUP'!N71,"A+",IF(N71&gt;=0.8*'MARK LOOKUP'!N71,"A",IF(N71&gt;=0.7*'MARK LOOKUP'!N71,"B+",IF(N71&gt;=0.6*'MARK LOOKUP'!N71,"B",IF(N71&gt;=0.5*'MARK LOOKUP'!N71,"C+",IF(N71&gt;=0.4*'MARK LOOKUP'!N71,"C",IF(N71&gt;=0.35*'MARK LOOKUP'!N71,"D","NG")))))))))</f>
        <v>#N/A</v>
      </c>
      <c r="AJ71" s="26" t="str">
        <f>IF(ISBLANK('DATA ENTRY'!T71),"",IF(O71="Ab","AB",IF(O71&gt;=0.9*'MARK LOOKUP'!O71,"A+",IF(O71&gt;=0.8*'MARK LOOKUP'!O71,"A",IF(O71&gt;=0.7*'MARK LOOKUP'!O71,"B+",IF(O71&gt;=0.6*'MARK LOOKUP'!O71,"B",IF(O71&gt;=0.5*'MARK LOOKUP'!O71,"C+",IF(O71&gt;=0.4*'MARK LOOKUP'!O71,"C",IF(O71&gt;=0.35*'MARK LOOKUP'!O71,"D","NG")))))))))</f>
        <v/>
      </c>
      <c r="AK71" s="26" t="e">
        <f>IF(ISNUMBER(P71),IF(P71&gt;=0.9*'MARK LOOKUP'!P71,"A+",IF(P71&gt;=0.8*'MARK LOOKUP'!P71,"A",IF(P71&gt;=0.7*'MARK LOOKUP'!P71,"B+",IF(P71&gt;=0.6*'MARK LOOKUP'!P71,"B",IF(P71&gt;=0.5*'MARK LOOKUP'!P71,"C+",IF(P71&gt;=0.4*'MARK LOOKUP'!P71,"C",IF(P71&gt;=0.35*'MARK LOOKUP'!P71,"D","NG"))))))),"")</f>
        <v>#N/A</v>
      </c>
      <c r="AL71" s="26" t="str">
        <f>IF(ISBLANK('DATA ENTRY'!V71),"",IF(Q71="Ab","AB",IF(Q71&gt;=0.9*'MARK LOOKUP'!Q71,"A+",IF(Q71&gt;=0.8*'MARK LOOKUP'!Q71,"A",IF(Q71&gt;=0.7*'MARK LOOKUP'!Q71,"B+",IF(Q71&gt;=0.6*'MARK LOOKUP'!Q71,"B",IF(Q71&gt;=0.5*'MARK LOOKUP'!Q71,"C+",IF(Q71&gt;=0.4*'MARK LOOKUP'!Q71,"C",IF(Q71&gt;=0.35*'MARK LOOKUP'!Q71,"D","NG")))))))))</f>
        <v/>
      </c>
      <c r="AM71" s="26" t="str">
        <f>IF(ISBLANK('DATA ENTRY'!W71),"",IF(R71="Ab","AB",IF(R71&gt;=0.9*'MARK LOOKUP'!R71,"A+",IF(R71&gt;=0.8*'MARK LOOKUP'!R71,"A",IF(R71&gt;=0.7*'MARK LOOKUP'!R71,"B+",IF(R71&gt;=0.6*'MARK LOOKUP'!R71,"B",IF(R71&gt;=0.5*'MARK LOOKUP'!R71,"C+",IF(R71&gt;=0.4*'MARK LOOKUP'!R71,"C",IF(R71&gt;=0.35*'MARK LOOKUP'!R71,"D","NG")))))))))</f>
        <v/>
      </c>
      <c r="AN71" s="26" t="str">
        <f>IF(ISNUMBER(S71),IF(S71&gt;=0.9*'MARK LOOKUP'!S71,"A+",IF(S71&gt;=0.8*'MARK LOOKUP'!S71,"A",IF(S71&gt;=0.7*'MARK LOOKUP'!S71,"B+",IF(S71&gt;=0.6*'MARK LOOKUP'!S71,"B",IF(S71&gt;=0.5*'MARK LOOKUP'!S71,"C+",IF(S71&gt;=0.4*'MARK LOOKUP'!S71,"C",IF(S71&gt;=0.35*'MARK LOOKUP'!S71,"D","NG"))))))),"")</f>
        <v/>
      </c>
      <c r="AO71" s="26" t="str">
        <f>IF(ISBLANK('DATA ENTRY'!Y71),"",IF(T71="AB","AB",IF(T71&gt;=0.9*'MARK LOOKUP'!T71,"A+",IF(T71&gt;=0.8*'MARK LOOKUP'!T71,"A",IF(T71&gt;=0.7*'MARK LOOKUP'!T71,"B+",IF(T71&gt;=0.6*'MARK LOOKUP'!T71,"B",IF(T71&gt;=0.5*'MARK LOOKUP'!T71,"C+",IF(T71&gt;=0.4*'MARK LOOKUP'!T71,"C",IF(T71&gt;=0.35*'MARK LOOKUP'!T71,"D","NG")))))))))</f>
        <v/>
      </c>
      <c r="AP71" s="26" t="str">
        <f>IF(ISBLANK('DATA ENTRY'!Z71),"",IF(U71="AB","AB",IF(U71&gt;=0.9*'MARK LOOKUP'!U71,"A+",IF(U71&gt;=0.8*'MARK LOOKUP'!U71,"A",IF(U71&gt;=0.7*'MARK LOOKUP'!U71,"B+",IF(U71&gt;=0.6*'MARK LOOKUP'!U71,"B",IF(U71&gt;=0.5*'MARK LOOKUP'!U71,"C+",IF(U71&gt;=0.4*'MARK LOOKUP'!U71,"C",IF(U71&gt;=0.35*'MARK LOOKUP'!U71,"D","NG")))))))))</f>
        <v/>
      </c>
      <c r="AQ71" s="26" t="str">
        <f>IF(ISNUMBER(V71),IF(V71&gt;=0.9*'MARK LOOKUP'!V71,"A+",IF(V71&gt;=0.8*'MARK LOOKUP'!V71,"A",IF(V71&gt;=0.7*'MARK LOOKUP'!V71,"B+",IF(V71&gt;=0.6*'MARK LOOKUP'!S71,"B",IF(V71&gt;=0.5*'MARK LOOKUP'!V71,"C+",IF(V71&gt;=0.4*'MARK LOOKUP'!V71,"C",IF(V71&gt;=0.35*'MARK LOOKUP'!V71,"D","NG"))))))),"")</f>
        <v/>
      </c>
      <c r="AR71" s="26" t="str">
        <f t="shared" si="27"/>
        <v/>
      </c>
      <c r="AS71" s="26" t="str">
        <f t="shared" si="28"/>
        <v/>
      </c>
      <c r="AT71" s="26" t="str">
        <f t="shared" si="29"/>
        <v/>
      </c>
      <c r="AU71" s="26" t="str">
        <f t="shared" si="30"/>
        <v/>
      </c>
      <c r="AV71" s="26" t="str">
        <f t="shared" si="31"/>
        <v/>
      </c>
      <c r="AW71" s="26" t="str">
        <f t="shared" si="32"/>
        <v/>
      </c>
      <c r="AX71" s="26" t="str">
        <f t="shared" si="33"/>
        <v/>
      </c>
      <c r="AY71" s="26" t="str">
        <f t="shared" si="34"/>
        <v/>
      </c>
      <c r="AZ71" s="26" t="str">
        <f t="shared" si="35"/>
        <v/>
      </c>
      <c r="BA71" s="26" t="str">
        <f t="shared" si="36"/>
        <v/>
      </c>
      <c r="BB71" s="26" t="str">
        <f t="shared" si="37"/>
        <v/>
      </c>
      <c r="BC71" s="26" t="str">
        <f t="shared" si="38"/>
        <v/>
      </c>
      <c r="BD71" s="26" t="e">
        <f t="shared" si="39"/>
        <v>#N/A</v>
      </c>
      <c r="BE71" s="26" t="str">
        <f>IF(ISBLANK('DATA ENTRY'!S71),"",IF(AJ71="A+","4",IF(AJ71="A","3.6",IF(AJ71="B+","3.2",IF(AJ71="B","2.8",IF(AJ71="C+","2.4",IF(AJ71="C","2",IF(AJ71="D+","1.6",IF(AJ71="D","1.2",IF(AJ71="E","0.8",""))))))))))</f>
        <v/>
      </c>
      <c r="BF71" s="26" t="str">
        <f>IF(ISBLANK('DATA ENTRY'!T71),"",IF(AK71="A+","4",IF(AK71="A","3.6",IF(AK71="B+","3.2",IF(AK71="B","2.8",IF(AK71="C+","2.4",IF(AK71="C","2",IF(AK71="D+","1.6",IF(AK71="D","1.2",IF(AK71="E","0.8",""))))))))))</f>
        <v/>
      </c>
      <c r="BG71" s="26" t="str">
        <f>IF(ISBLANK('DATA ENTRY'!U71),"",IF(AL71="A+","4",IF(AL71="A","3.6",IF(AL71="B+","3.2",IF(AL71="B","2.8",IF(AL71="C+","2.4",IF(AL71="C","2",IF(AL71="D+","1.6",IF(AL71="D","1.2",IF(AL71="E","0.8",""))))))))))</f>
        <v/>
      </c>
      <c r="BH71" s="26" t="str">
        <f>IF(ISBLANK('DATA ENTRY'!V71),"",IF(AM71="A+","4",IF(AM71="A","3.6",IF(AM71="B+","3.2",IF(AM71="B","2.8",IF(AM71="C+","2.4",IF(AM71="C","2",IF(AM71="D+","1.6",IF(AM71="D","1.2",IF(AM71="E","0.8",""))))))))))</f>
        <v/>
      </c>
      <c r="BI71" s="26" t="str">
        <f>IF(ISBLANK('DATA ENTRY'!W71),"",IF(AN71="A+","4",IF(AN71="A","3.6",IF(AN71="B+","3.2",IF(AN71="B","2.8",IF(AN71="C+","2.4",IF(AN71="C","2",IF(AN71="D+","1.6",IF(AN71="D","1.2",IF(AN71="E","0.8",""))))))))))</f>
        <v/>
      </c>
      <c r="BJ71" s="26" t="str">
        <f>IF(ISBLANK('DATA ENTRY'!X71),"",IF(AO71="A+","4",IF(AO71="A","3.6",IF(AO71="B+","3.2",IF(AO71="B","2.8",IF(AO71="C+","2.4",IF(AO71="C","2",IF(AO71="D+","1.6",IF(AO71="D","1.2",IF(AO71="E","0.8",""))))))))))</f>
        <v/>
      </c>
      <c r="BK71" s="26" t="str">
        <f>IF(ISBLANK('DATA ENTRY'!Y71),"",IF(AP71="A+","4",IF(AP71="A","3.6",IF(AP71="B+","3.2",IF(AP71="B","2.8",IF(AP71="C+","2.4",IF(AP71="C","2",IF(AP71="D+","1.6",IF(AP71="D","1.2",IF(AP71="E","0.8",""))))))))))</f>
        <v/>
      </c>
      <c r="BL71" s="26" t="str">
        <f>IF(ISBLANK('DATA ENTRY'!Z71),"",IF(AQ71="A+","4",IF(AQ71="A","3.6",IF(AQ71="B+","3.2",IF(AQ71="B","2.8",IF(AQ71="C+","2.4",IF(AQ71="C","2",IF(AQ71="D+","1.6",IF(AQ71="D","1.2",IF(AQ71="E","0.8",""))))))))))</f>
        <v/>
      </c>
    </row>
    <row r="72" spans="1:64" x14ac:dyDescent="0.25">
      <c r="A72" s="26" t="str">
        <f>IF(ISBLANK('DATA ENTRY'!A72),"",'DATA ENTRY'!A72)</f>
        <v/>
      </c>
      <c r="B72" s="26" t="str">
        <f>IF(ISBLANK('DATA ENTRY'!G72),"",'DATA ENTRY'!G72)</f>
        <v/>
      </c>
      <c r="C72" s="26" t="str">
        <f>IF(ISBLANK('DATA ENTRY'!H72),"",'DATA ENTRY'!H72)</f>
        <v/>
      </c>
      <c r="D72" s="26" t="str">
        <f t="shared" si="21"/>
        <v/>
      </c>
      <c r="E72" s="26" t="str">
        <f>IF(ISBLANK('DATA ENTRY'!J72),"",'DATA ENTRY'!J72)</f>
        <v/>
      </c>
      <c r="F72" s="26" t="str">
        <f>IF(ISBLANK('DATA ENTRY'!K72),"",'DATA ENTRY'!K72)</f>
        <v/>
      </c>
      <c r="G72" s="26" t="str">
        <f t="shared" si="22"/>
        <v/>
      </c>
      <c r="H72" s="26" t="str">
        <f>IF(ISBLANK('DATA ENTRY'!M72),"",'DATA ENTRY'!M72)</f>
        <v/>
      </c>
      <c r="I72" s="26" t="str">
        <f>IF(ISBLANK('DATA ENTRY'!M72),"",'DATA ENTRY'!N72)</f>
        <v/>
      </c>
      <c r="J72" s="26" t="str">
        <f t="shared" si="40"/>
        <v/>
      </c>
      <c r="K72" s="26" t="str">
        <f>IF(ISBLANK('DATA ENTRY'!P72),"",'DATA ENTRY'!P72)</f>
        <v/>
      </c>
      <c r="L72" s="26" t="str">
        <f>IF(ISBLANK('DATA ENTRY'!Q72),"",'DATA ENTRY'!Q72)</f>
        <v/>
      </c>
      <c r="M72" s="26" t="str">
        <f t="shared" si="23"/>
        <v/>
      </c>
      <c r="N72" s="26">
        <f>IF(ISBLANK('DATA ENTRY'!S72),"",'DATA ENTRY'!S72)</f>
        <v>0</v>
      </c>
      <c r="O72" s="26" t="str">
        <f>IF(ISBLANK('DATA ENTRY'!T72),"",'DATA ENTRY'!T72)</f>
        <v/>
      </c>
      <c r="P72" s="26">
        <f t="shared" si="24"/>
        <v>0</v>
      </c>
      <c r="Q72" s="26" t="str">
        <f>IF(ISBLANK('DATA ENTRY'!V72),"",'DATA ENTRY'!V72)</f>
        <v/>
      </c>
      <c r="R72" s="26" t="str">
        <f>IF(ISBLANK('DATA ENTRY'!W72),"",'DATA ENTRY'!W72)</f>
        <v/>
      </c>
      <c r="S72" s="26" t="str">
        <f t="shared" si="25"/>
        <v/>
      </c>
      <c r="T72" s="26" t="str">
        <f>IF(ISBLANK('DATA ENTRY'!Y72),"",'DATA ENTRY'!Y72)</f>
        <v/>
      </c>
      <c r="U72" s="26" t="str">
        <f>IF(ISBLANK('DATA ENTRY'!Z72),"",'DATA ENTRY'!Z72)</f>
        <v/>
      </c>
      <c r="V72" s="26" t="str">
        <f t="shared" si="26"/>
        <v/>
      </c>
      <c r="W72" s="26" t="str">
        <f>IF(ISBLANK('DATA ENTRY'!$F72),"",IF(LEDGER!B72="AB","AB",IF(LEDGER!B72&gt;=0.9*'MARK LOOKUP'!B72,"A+",IF(LEDGER!B72&gt;=0.8*'MARK LOOKUP'!B72,"A",IF(LEDGER!B72&gt;=0.7*'MARK LOOKUP'!B72,"B+",IF(LEDGER!B72&gt;=0.6*'MARK LOOKUP'!B72,"B",IF(LEDGER!B72&gt;=0.5*'MARK LOOKUP'!B72,"C+",IF(LEDGER!B72&gt;=0.4*'MARK LOOKUP'!B72,"C+",IF(LEDGER!B72&gt;=0.35*'MARK LOOKUP'!B72,"D","NG")))))))))</f>
        <v/>
      </c>
      <c r="X72" s="26" t="str">
        <f>IF(ISBLANK('DATA ENTRY'!$G72),"",IF(LEDGER!C72="AB","AB",IF(LEDGER!C72&gt;=0.9*'MARK LOOKUP'!C72,"A+",IF(LEDGER!C72&gt;=0.8*'MARK LOOKUP'!C72,"A",IF(LEDGER!C72&gt;=0.7*'MARK LOOKUP'!C72,"B+",IF(LEDGER!C72&gt;=0.6*'MARK LOOKUP'!C72,"B",IF(LEDGER!C72&gt;=0.5*'MARK LOOKUP'!C72,"C+",IF(LEDGER!C72&gt;=0.4*'MARK LOOKUP'!C72,"C+",IF(LEDGER!C72&gt;=0.35*'MARK LOOKUP'!C72,"D","N.G.")))))))))</f>
        <v/>
      </c>
      <c r="Y72" s="26" t="b">
        <f>IF(ISNUMBER(D72),IF(D72&gt;=0.9*'MARK LOOKUP'!D72,"A+",IF(D72&gt;=0.8*'MARK LOOKUP'!D72,"A",IF(D72&gt;=0.7*'MARK LOOKUP'!D72,"B+",IF(D72&gt;=0.6*'MARK LOOKUP'!D72,"B",IF(D72&gt;=0.5*'MARK LOOKUP'!D72,"C+",IF(D72&gt;=0.4*'MARK LOOKUP'!D72,"C",IF(D72&gt;=0.35*'MARK LOOKUP'!D72,"D","N.G."))))))))</f>
        <v>0</v>
      </c>
      <c r="Z72" s="26" t="str">
        <f>IF(ISBLANK('DATA ENTRY'!J72),"",IF(LEDGER!E72="AB","AB",IF(LEDGER!E72&gt;=0.9*'MARK LOOKUP'!E72,"A+",IF(LEDGER!E72&gt;=0.8*'MARK LOOKUP'!E72,"A",IF(LEDGER!E72&gt;=0.7*'MARK LOOKUP'!E72,"B+",IF(LEDGER!E72&gt;=0.6*'MARK LOOKUP'!E72,"B",IF(LEDGER!E72&gt;=0.5*'MARK LOOKUP'!E72,"C+",IF(LEDGER!E72&gt;=0.4*'MARK LOOKUP'!E72,"C",IF(LEDGER!E72&gt;=0.35*'MARK LOOKUP'!E72,"D","NG")))))))))</f>
        <v/>
      </c>
      <c r="AA72" s="26" t="str">
        <f>IF(ISBLANK('DATA ENTRY'!K72),"",IF(LEDGER!F72="AB","AB",IF(LEDGER!F72&gt;=0.9*'MARK LOOKUP'!F72,"A+",IF(LEDGER!F72&gt;=0.8*'MARK LOOKUP'!F72,"A",IF(LEDGER!F72&gt;=0.7*'MARK LOOKUP'!F72,"B+",IF(LEDGER!F72&gt;=0.6*'MARK LOOKUP'!F72,"B",IF(LEDGER!F72&gt;=0.5*'MARK LOOKUP'!F72,"C+",IF(LEDGER!F72&gt;=0.4*'MARK LOOKUP'!F72,"C",IF(LEDGER!F72&gt;=0.35*'MARK LOOKUP'!F72,"D","NG")))))))))</f>
        <v/>
      </c>
      <c r="AB72" s="26" t="b">
        <f>IF(ISNUMBER(G72),IF(D72&gt;=0.9*'MARK LOOKUP'!G72,"A+",IF(G72&gt;=0.8*'MARK LOOKUP'!G72,"A",IF(G72&gt;=0.7*'MARK LOOKUP'!G72,"B+",IF(G72&gt;=0.6*'MARK LOOKUP'!G72,"B",IF(G72&gt;=0.5*'MARK LOOKUP'!G72,"C+",IF(G72&gt;=0.4*'MARK LOOKUP'!G72,"C",IF(G72&gt;=0.35*'MARK LOOKUP'!G72,"D","NG"))))))))</f>
        <v>0</v>
      </c>
      <c r="AC72" s="26" t="str">
        <f>IF(ISBLANK('DATA ENTRY'!M72),"",IF(LEDGER!H72="AB","AB",IF(LEDGER!H72&gt;=0.9*'MARK LOOKUP'!H72,"A+",IF(LEDGER!H72&gt;=0.8*'MARK LOOKUP'!H72,"A",IF(LEDGER!H72&gt;=0.7*'MARK LOOKUP'!H72,"B+",IF(LEDGER!H72&gt;=0.6*'MARK LOOKUP'!H72,"B",IF(LEDGER!H72&gt;=0.5*'MARK LOOKUP'!H72,"C+",IF(LEDGER!H72&gt;=0.4*'MARK LOOKUP'!H72,"C",IF(LEDGER!H72&gt;=0.35*'MARK LOOKUP'!H72,"D","NG")))))))))</f>
        <v/>
      </c>
      <c r="AD72" s="26" t="str">
        <f>IF(ISBLANK('DATA ENTRY'!N72),"",IF(LEDGER!I72="AB","AB",IF(LEDGER!I72&gt;=0.9*'MARK LOOKUP'!I72,"A+",IF(LEDGER!I72&gt;=0.8*'MARK LOOKUP'!I72,"A",IF(LEDGER!I72&gt;=0.7*'MARK LOOKUP'!I72,"B+",IF(LEDGER!I72&gt;=0.6*'MARK LOOKUP'!I72,"B",IF(LEDGER!I72&gt;=0.5*'MARK LOOKUP'!I72,"C+",IF(LEDGER!I72&gt;=0.4*'MARK LOOKUP'!I72,"C",IF(LEDGER!I72&gt;=0.35*'MARK LOOKUP'!I72,"D","NG")))))))))</f>
        <v/>
      </c>
      <c r="AE72" s="26" t="str">
        <f>IF(ISNUMBER(J72),IF(J72&gt;=0.9*'MARK LOOKUP'!J72,"A+",IF(J72&gt;=0.8*'MARK LOOKUP'!J72,"A",IF(J72&gt;=0.7*'MARK LOOKUP'!J72,"B+",IF(J72&gt;=0.6*'MARK LOOKUP'!J72,"B",IF(J72&gt;=0.5*'MARK LOOKUP'!J72,"C+",IF(J72&gt;=0.4*'MARK LOOKUP'!J72,"C",IF(J72&gt;=0.35*'MARK LOOKUP'!J72,"D","NG"))))))),"")</f>
        <v/>
      </c>
      <c r="AF72" s="26" t="str">
        <f>IF(ISBLANK('DATA ENTRY'!P72),"",IF(LEDGER!K72="Ab","AB",IF(LEDGER!K72&gt;=0.9*'MARK LOOKUP'!K72,"A+",IF(LEDGER!K72&gt;=0.8*'MARK LOOKUP'!K72,"A",IF(LEDGER!K72&gt;=0.7*'MARK LOOKUP'!K72,"B+",IF(LEDGER!K72&gt;=0.6*'MARK LOOKUP'!K72,"B",IF(LEDGER!K72&gt;=0.5*'MARK LOOKUP'!K72,"C+",IF(LEDGER!K72&gt;=0.4*'MARK LOOKUP'!K72,"C",IF(LEDGER!K72&gt;=0.35*'MARK LOOKUP'!K72,"D","NG")))))))))</f>
        <v/>
      </c>
      <c r="AG72" s="26" t="str">
        <f>IF(ISBLANK('DATA ENTRY'!Q72),"",IF(LEDGER!L72="Ab","AB",IF(LEDGER!L72&gt;=0.9*'MARK LOOKUP'!L72,"A+",IF(LEDGER!L72&gt;=0.8*'MARK LOOKUP'!L72,"A",IF(LEDGER!L72&gt;=0.7*'MARK LOOKUP'!L72,"B+",IF(LEDGER!L72&gt;=0.6*'MARK LOOKUP'!L72,"B",IF(LEDGER!L72&gt;=0.5*'MARK LOOKUP'!L72,"C+",IF(LEDGER!L72&gt;=0.4*'MARK LOOKUP'!L72,"C",IF(LEDGER!L72&gt;=0.35*'MARK LOOKUP'!L72,"D","NG")))))))))</f>
        <v/>
      </c>
      <c r="AH72" s="26" t="str">
        <f>IF(ISNUMBER(M72),IF(M72&gt;=0.9*'MARK LOOKUP'!M72,"A+",IF(M72&gt;=0.8*'MARK LOOKUP'!M72,"A",IF(M72&gt;=0.7*'MARK LOOKUP'!M72,"B+",IF(M72&gt;=0.6*'MARK LOOKUP'!M72,"B",IF(M72&gt;=0.5*'MARK LOOKUP'!M72,"C+",IF(M72&gt;=0.4*'MARK LOOKUP'!M72,"C",IF(M72&gt;=0.35*'MARK LOOKUP'!M72,"D","NG"))))))),"")</f>
        <v/>
      </c>
      <c r="AI72" s="26" t="e">
        <f>IF(ISBLANK('DATA ENTRY'!S72),"",IF(N72="Ab","AB",IF(N72&gt;=0.9*'MARK LOOKUP'!N72,"A+",IF(N72&gt;=0.8*'MARK LOOKUP'!N72,"A",IF(N72&gt;=0.7*'MARK LOOKUP'!N72,"B+",IF(N72&gt;=0.6*'MARK LOOKUP'!N72,"B",IF(N72&gt;=0.5*'MARK LOOKUP'!N72,"C+",IF(N72&gt;=0.4*'MARK LOOKUP'!N72,"C",IF(N72&gt;=0.35*'MARK LOOKUP'!N72,"D","NG")))))))))</f>
        <v>#N/A</v>
      </c>
      <c r="AJ72" s="26" t="str">
        <f>IF(ISBLANK('DATA ENTRY'!T72),"",IF(O72="Ab","AB",IF(O72&gt;=0.9*'MARK LOOKUP'!O72,"A+",IF(O72&gt;=0.8*'MARK LOOKUP'!O72,"A",IF(O72&gt;=0.7*'MARK LOOKUP'!O72,"B+",IF(O72&gt;=0.6*'MARK LOOKUP'!O72,"B",IF(O72&gt;=0.5*'MARK LOOKUP'!O72,"C+",IF(O72&gt;=0.4*'MARK LOOKUP'!O72,"C",IF(O72&gt;=0.35*'MARK LOOKUP'!O72,"D","NG")))))))))</f>
        <v/>
      </c>
      <c r="AK72" s="26" t="e">
        <f>IF(ISNUMBER(P72),IF(P72&gt;=0.9*'MARK LOOKUP'!P72,"A+",IF(P72&gt;=0.8*'MARK LOOKUP'!P72,"A",IF(P72&gt;=0.7*'MARK LOOKUP'!P72,"B+",IF(P72&gt;=0.6*'MARK LOOKUP'!P72,"B",IF(P72&gt;=0.5*'MARK LOOKUP'!P72,"C+",IF(P72&gt;=0.4*'MARK LOOKUP'!P72,"C",IF(P72&gt;=0.35*'MARK LOOKUP'!P72,"D","NG"))))))),"")</f>
        <v>#N/A</v>
      </c>
      <c r="AL72" s="26" t="str">
        <f>IF(ISBLANK('DATA ENTRY'!V72),"",IF(Q72="Ab","AB",IF(Q72&gt;=0.9*'MARK LOOKUP'!Q72,"A+",IF(Q72&gt;=0.8*'MARK LOOKUP'!Q72,"A",IF(Q72&gt;=0.7*'MARK LOOKUP'!Q72,"B+",IF(Q72&gt;=0.6*'MARK LOOKUP'!Q72,"B",IF(Q72&gt;=0.5*'MARK LOOKUP'!Q72,"C+",IF(Q72&gt;=0.4*'MARK LOOKUP'!Q72,"C",IF(Q72&gt;=0.35*'MARK LOOKUP'!Q72,"D","NG")))))))))</f>
        <v/>
      </c>
      <c r="AM72" s="26" t="str">
        <f>IF(ISBLANK('DATA ENTRY'!W72),"",IF(R72="Ab","AB",IF(R72&gt;=0.9*'MARK LOOKUP'!R72,"A+",IF(R72&gt;=0.8*'MARK LOOKUP'!R72,"A",IF(R72&gt;=0.7*'MARK LOOKUP'!R72,"B+",IF(R72&gt;=0.6*'MARK LOOKUP'!R72,"B",IF(R72&gt;=0.5*'MARK LOOKUP'!R72,"C+",IF(R72&gt;=0.4*'MARK LOOKUP'!R72,"C",IF(R72&gt;=0.35*'MARK LOOKUP'!R72,"D","NG")))))))))</f>
        <v/>
      </c>
      <c r="AN72" s="26" t="str">
        <f>IF(ISNUMBER(S72),IF(S72&gt;=0.9*'MARK LOOKUP'!S72,"A+",IF(S72&gt;=0.8*'MARK LOOKUP'!S72,"A",IF(S72&gt;=0.7*'MARK LOOKUP'!S72,"B+",IF(S72&gt;=0.6*'MARK LOOKUP'!S72,"B",IF(S72&gt;=0.5*'MARK LOOKUP'!S72,"C+",IF(S72&gt;=0.4*'MARK LOOKUP'!S72,"C",IF(S72&gt;=0.35*'MARK LOOKUP'!S72,"D","NG"))))))),"")</f>
        <v/>
      </c>
      <c r="AO72" s="26" t="str">
        <f>IF(ISBLANK('DATA ENTRY'!Y72),"",IF(T72="AB","AB",IF(T72&gt;=0.9*'MARK LOOKUP'!T72,"A+",IF(T72&gt;=0.8*'MARK LOOKUP'!T72,"A",IF(T72&gt;=0.7*'MARK LOOKUP'!T72,"B+",IF(T72&gt;=0.6*'MARK LOOKUP'!T72,"B",IF(T72&gt;=0.5*'MARK LOOKUP'!T72,"C+",IF(T72&gt;=0.4*'MARK LOOKUP'!T72,"C",IF(T72&gt;=0.35*'MARK LOOKUP'!T72,"D","NG")))))))))</f>
        <v/>
      </c>
      <c r="AP72" s="26" t="str">
        <f>IF(ISBLANK('DATA ENTRY'!Z72),"",IF(U72="AB","AB",IF(U72&gt;=0.9*'MARK LOOKUP'!U72,"A+",IF(U72&gt;=0.8*'MARK LOOKUP'!U72,"A",IF(U72&gt;=0.7*'MARK LOOKUP'!U72,"B+",IF(U72&gt;=0.6*'MARK LOOKUP'!U72,"B",IF(U72&gt;=0.5*'MARK LOOKUP'!U72,"C+",IF(U72&gt;=0.4*'MARK LOOKUP'!U72,"C",IF(U72&gt;=0.35*'MARK LOOKUP'!U72,"D","NG")))))))))</f>
        <v/>
      </c>
      <c r="AQ72" s="26" t="str">
        <f>IF(ISNUMBER(V72),IF(V72&gt;=0.9*'MARK LOOKUP'!V72,"A+",IF(V72&gt;=0.8*'MARK LOOKUP'!V72,"A",IF(V72&gt;=0.7*'MARK LOOKUP'!V72,"B+",IF(V72&gt;=0.6*'MARK LOOKUP'!S72,"B",IF(V72&gt;=0.5*'MARK LOOKUP'!V72,"C+",IF(V72&gt;=0.4*'MARK LOOKUP'!V72,"C",IF(V72&gt;=0.35*'MARK LOOKUP'!V72,"D","NG"))))))),"")</f>
        <v/>
      </c>
      <c r="AR72" s="26" t="str">
        <f t="shared" si="27"/>
        <v/>
      </c>
      <c r="AS72" s="26" t="str">
        <f t="shared" si="28"/>
        <v/>
      </c>
      <c r="AT72" s="26" t="str">
        <f t="shared" si="29"/>
        <v/>
      </c>
      <c r="AU72" s="26" t="str">
        <f t="shared" si="30"/>
        <v/>
      </c>
      <c r="AV72" s="26" t="str">
        <f t="shared" si="31"/>
        <v/>
      </c>
      <c r="AW72" s="26" t="str">
        <f t="shared" si="32"/>
        <v/>
      </c>
      <c r="AX72" s="26" t="str">
        <f t="shared" si="33"/>
        <v/>
      </c>
      <c r="AY72" s="26" t="str">
        <f t="shared" si="34"/>
        <v/>
      </c>
      <c r="AZ72" s="26" t="str">
        <f t="shared" si="35"/>
        <v/>
      </c>
      <c r="BA72" s="26" t="str">
        <f t="shared" si="36"/>
        <v/>
      </c>
      <c r="BB72" s="26" t="str">
        <f t="shared" si="37"/>
        <v/>
      </c>
      <c r="BC72" s="26" t="str">
        <f t="shared" si="38"/>
        <v/>
      </c>
      <c r="BD72" s="26" t="e">
        <f t="shared" si="39"/>
        <v>#N/A</v>
      </c>
      <c r="BE72" s="26" t="str">
        <f>IF(ISBLANK('DATA ENTRY'!S72),"",IF(AJ72="A+","4",IF(AJ72="A","3.6",IF(AJ72="B+","3.2",IF(AJ72="B","2.8",IF(AJ72="C+","2.4",IF(AJ72="C","2",IF(AJ72="D+","1.6",IF(AJ72="D","1.2",IF(AJ72="E","0.8",""))))))))))</f>
        <v/>
      </c>
      <c r="BF72" s="26" t="str">
        <f>IF(ISBLANK('DATA ENTRY'!T72),"",IF(AK72="A+","4",IF(AK72="A","3.6",IF(AK72="B+","3.2",IF(AK72="B","2.8",IF(AK72="C+","2.4",IF(AK72="C","2",IF(AK72="D+","1.6",IF(AK72="D","1.2",IF(AK72="E","0.8",""))))))))))</f>
        <v/>
      </c>
      <c r="BG72" s="26" t="str">
        <f>IF(ISBLANK('DATA ENTRY'!U72),"",IF(AL72="A+","4",IF(AL72="A","3.6",IF(AL72="B+","3.2",IF(AL72="B","2.8",IF(AL72="C+","2.4",IF(AL72="C","2",IF(AL72="D+","1.6",IF(AL72="D","1.2",IF(AL72="E","0.8",""))))))))))</f>
        <v/>
      </c>
      <c r="BH72" s="26" t="str">
        <f>IF(ISBLANK('DATA ENTRY'!V72),"",IF(AM72="A+","4",IF(AM72="A","3.6",IF(AM72="B+","3.2",IF(AM72="B","2.8",IF(AM72="C+","2.4",IF(AM72="C","2",IF(AM72="D+","1.6",IF(AM72="D","1.2",IF(AM72="E","0.8",""))))))))))</f>
        <v/>
      </c>
      <c r="BI72" s="26" t="str">
        <f>IF(ISBLANK('DATA ENTRY'!W72),"",IF(AN72="A+","4",IF(AN72="A","3.6",IF(AN72="B+","3.2",IF(AN72="B","2.8",IF(AN72="C+","2.4",IF(AN72="C","2",IF(AN72="D+","1.6",IF(AN72="D","1.2",IF(AN72="E","0.8",""))))))))))</f>
        <v/>
      </c>
      <c r="BJ72" s="26" t="str">
        <f>IF(ISBLANK('DATA ENTRY'!X72),"",IF(AO72="A+","4",IF(AO72="A","3.6",IF(AO72="B+","3.2",IF(AO72="B","2.8",IF(AO72="C+","2.4",IF(AO72="C","2",IF(AO72="D+","1.6",IF(AO72="D","1.2",IF(AO72="E","0.8",""))))))))))</f>
        <v/>
      </c>
      <c r="BK72" s="26" t="str">
        <f>IF(ISBLANK('DATA ENTRY'!Y72),"",IF(AP72="A+","4",IF(AP72="A","3.6",IF(AP72="B+","3.2",IF(AP72="B","2.8",IF(AP72="C+","2.4",IF(AP72="C","2",IF(AP72="D+","1.6",IF(AP72="D","1.2",IF(AP72="E","0.8",""))))))))))</f>
        <v/>
      </c>
      <c r="BL72" s="26" t="str">
        <f>IF(ISBLANK('DATA ENTRY'!Z72),"",IF(AQ72="A+","4",IF(AQ72="A","3.6",IF(AQ72="B+","3.2",IF(AQ72="B","2.8",IF(AQ72="C+","2.4",IF(AQ72="C","2",IF(AQ72="D+","1.6",IF(AQ72="D","1.2",IF(AQ72="E","0.8",""))))))))))</f>
        <v/>
      </c>
    </row>
    <row r="73" spans="1:64" x14ac:dyDescent="0.25">
      <c r="A73" s="26" t="str">
        <f>IF(ISBLANK('DATA ENTRY'!A73),"",'DATA ENTRY'!A73)</f>
        <v/>
      </c>
      <c r="B73" s="26" t="str">
        <f>IF(ISBLANK('DATA ENTRY'!G73),"",'DATA ENTRY'!G73)</f>
        <v/>
      </c>
      <c r="C73" s="26" t="str">
        <f>IF(ISBLANK('DATA ENTRY'!H73),"",'DATA ENTRY'!H73)</f>
        <v/>
      </c>
      <c r="D73" s="26" t="str">
        <f t="shared" si="21"/>
        <v/>
      </c>
      <c r="E73" s="26" t="str">
        <f>IF(ISBLANK('DATA ENTRY'!J73),"",'DATA ENTRY'!J73)</f>
        <v/>
      </c>
      <c r="F73" s="26" t="str">
        <f>IF(ISBLANK('DATA ENTRY'!K73),"",'DATA ENTRY'!K73)</f>
        <v/>
      </c>
      <c r="G73" s="26" t="str">
        <f t="shared" si="22"/>
        <v/>
      </c>
      <c r="H73" s="26" t="str">
        <f>IF(ISBLANK('DATA ENTRY'!M73),"",'DATA ENTRY'!M73)</f>
        <v/>
      </c>
      <c r="I73" s="26" t="str">
        <f>IF(ISBLANK('DATA ENTRY'!M73),"",'DATA ENTRY'!N73)</f>
        <v/>
      </c>
      <c r="J73" s="26" t="str">
        <f t="shared" si="40"/>
        <v/>
      </c>
      <c r="K73" s="26" t="str">
        <f>IF(ISBLANK('DATA ENTRY'!P73),"",'DATA ENTRY'!P73)</f>
        <v/>
      </c>
      <c r="L73" s="26" t="str">
        <f>IF(ISBLANK('DATA ENTRY'!Q73),"",'DATA ENTRY'!Q73)</f>
        <v/>
      </c>
      <c r="M73" s="26" t="str">
        <f t="shared" si="23"/>
        <v/>
      </c>
      <c r="N73" s="26">
        <f>IF(ISBLANK('DATA ENTRY'!S73),"",'DATA ENTRY'!S73)</f>
        <v>0</v>
      </c>
      <c r="O73" s="26" t="str">
        <f>IF(ISBLANK('DATA ENTRY'!T73),"",'DATA ENTRY'!T73)</f>
        <v/>
      </c>
      <c r="P73" s="26">
        <f t="shared" si="24"/>
        <v>0</v>
      </c>
      <c r="Q73" s="26" t="str">
        <f>IF(ISBLANK('DATA ENTRY'!V73),"",'DATA ENTRY'!V73)</f>
        <v/>
      </c>
      <c r="R73" s="26" t="str">
        <f>IF(ISBLANK('DATA ENTRY'!W73),"",'DATA ENTRY'!W73)</f>
        <v/>
      </c>
      <c r="S73" s="26" t="str">
        <f t="shared" si="25"/>
        <v/>
      </c>
      <c r="T73" s="26" t="str">
        <f>IF(ISBLANK('DATA ENTRY'!Y73),"",'DATA ENTRY'!Y73)</f>
        <v/>
      </c>
      <c r="U73" s="26" t="str">
        <f>IF(ISBLANK('DATA ENTRY'!Z73),"",'DATA ENTRY'!Z73)</f>
        <v/>
      </c>
      <c r="V73" s="26" t="str">
        <f t="shared" si="26"/>
        <v/>
      </c>
      <c r="W73" s="26" t="str">
        <f>IF(ISBLANK('DATA ENTRY'!$F73),"",IF(LEDGER!B73="AB","AB",IF(LEDGER!B73&gt;=0.9*'MARK LOOKUP'!B73,"A+",IF(LEDGER!B73&gt;=0.8*'MARK LOOKUP'!B73,"A",IF(LEDGER!B73&gt;=0.7*'MARK LOOKUP'!B73,"B+",IF(LEDGER!B73&gt;=0.6*'MARK LOOKUP'!B73,"B",IF(LEDGER!B73&gt;=0.5*'MARK LOOKUP'!B73,"C+",IF(LEDGER!B73&gt;=0.4*'MARK LOOKUP'!B73,"C+",IF(LEDGER!B73&gt;=0.35*'MARK LOOKUP'!B73,"D","NG")))))))))</f>
        <v/>
      </c>
      <c r="X73" s="26" t="str">
        <f>IF(ISBLANK('DATA ENTRY'!$G73),"",IF(LEDGER!C73="AB","AB",IF(LEDGER!C73&gt;=0.9*'MARK LOOKUP'!C73,"A+",IF(LEDGER!C73&gt;=0.8*'MARK LOOKUP'!C73,"A",IF(LEDGER!C73&gt;=0.7*'MARK LOOKUP'!C73,"B+",IF(LEDGER!C73&gt;=0.6*'MARK LOOKUP'!C73,"B",IF(LEDGER!C73&gt;=0.5*'MARK LOOKUP'!C73,"C+",IF(LEDGER!C73&gt;=0.4*'MARK LOOKUP'!C73,"C+",IF(LEDGER!C73&gt;=0.35*'MARK LOOKUP'!C73,"D","N.G.")))))))))</f>
        <v/>
      </c>
      <c r="Y73" s="26" t="b">
        <f>IF(ISNUMBER(D73),IF(D73&gt;=0.9*'MARK LOOKUP'!D73,"A+",IF(D73&gt;=0.8*'MARK LOOKUP'!D73,"A",IF(D73&gt;=0.7*'MARK LOOKUP'!D73,"B+",IF(D73&gt;=0.6*'MARK LOOKUP'!D73,"B",IF(D73&gt;=0.5*'MARK LOOKUP'!D73,"C+",IF(D73&gt;=0.4*'MARK LOOKUP'!D73,"C",IF(D73&gt;=0.35*'MARK LOOKUP'!D73,"D","N.G."))))))))</f>
        <v>0</v>
      </c>
      <c r="Z73" s="26" t="str">
        <f>IF(ISBLANK('DATA ENTRY'!J73),"",IF(LEDGER!E73="AB","AB",IF(LEDGER!E73&gt;=0.9*'MARK LOOKUP'!E73,"A+",IF(LEDGER!E73&gt;=0.8*'MARK LOOKUP'!E73,"A",IF(LEDGER!E73&gt;=0.7*'MARK LOOKUP'!E73,"B+",IF(LEDGER!E73&gt;=0.6*'MARK LOOKUP'!E73,"B",IF(LEDGER!E73&gt;=0.5*'MARK LOOKUP'!E73,"C+",IF(LEDGER!E73&gt;=0.4*'MARK LOOKUP'!E73,"C",IF(LEDGER!E73&gt;=0.35*'MARK LOOKUP'!E73,"D","NG")))))))))</f>
        <v/>
      </c>
      <c r="AA73" s="26" t="str">
        <f>IF(ISBLANK('DATA ENTRY'!K73),"",IF(LEDGER!F73="AB","AB",IF(LEDGER!F73&gt;=0.9*'MARK LOOKUP'!F73,"A+",IF(LEDGER!F73&gt;=0.8*'MARK LOOKUP'!F73,"A",IF(LEDGER!F73&gt;=0.7*'MARK LOOKUP'!F73,"B+",IF(LEDGER!F73&gt;=0.6*'MARK LOOKUP'!F73,"B",IF(LEDGER!F73&gt;=0.5*'MARK LOOKUP'!F73,"C+",IF(LEDGER!F73&gt;=0.4*'MARK LOOKUP'!F73,"C",IF(LEDGER!F73&gt;=0.35*'MARK LOOKUP'!F73,"D","NG")))))))))</f>
        <v/>
      </c>
      <c r="AB73" s="26" t="b">
        <f>IF(ISNUMBER(G73),IF(D73&gt;=0.9*'MARK LOOKUP'!G73,"A+",IF(G73&gt;=0.8*'MARK LOOKUP'!G73,"A",IF(G73&gt;=0.7*'MARK LOOKUP'!G73,"B+",IF(G73&gt;=0.6*'MARK LOOKUP'!G73,"B",IF(G73&gt;=0.5*'MARK LOOKUP'!G73,"C+",IF(G73&gt;=0.4*'MARK LOOKUP'!G73,"C",IF(G73&gt;=0.35*'MARK LOOKUP'!G73,"D","NG"))))))))</f>
        <v>0</v>
      </c>
      <c r="AC73" s="26" t="str">
        <f>IF(ISBLANK('DATA ENTRY'!M73),"",IF(LEDGER!H73="AB","AB",IF(LEDGER!H73&gt;=0.9*'MARK LOOKUP'!H73,"A+",IF(LEDGER!H73&gt;=0.8*'MARK LOOKUP'!H73,"A",IF(LEDGER!H73&gt;=0.7*'MARK LOOKUP'!H73,"B+",IF(LEDGER!H73&gt;=0.6*'MARK LOOKUP'!H73,"B",IF(LEDGER!H73&gt;=0.5*'MARK LOOKUP'!H73,"C+",IF(LEDGER!H73&gt;=0.4*'MARK LOOKUP'!H73,"C",IF(LEDGER!H73&gt;=0.35*'MARK LOOKUP'!H73,"D","NG")))))))))</f>
        <v/>
      </c>
      <c r="AD73" s="26" t="str">
        <f>IF(ISBLANK('DATA ENTRY'!N73),"",IF(LEDGER!I73="AB","AB",IF(LEDGER!I73&gt;=0.9*'MARK LOOKUP'!I73,"A+",IF(LEDGER!I73&gt;=0.8*'MARK LOOKUP'!I73,"A",IF(LEDGER!I73&gt;=0.7*'MARK LOOKUP'!I73,"B+",IF(LEDGER!I73&gt;=0.6*'MARK LOOKUP'!I73,"B",IF(LEDGER!I73&gt;=0.5*'MARK LOOKUP'!I73,"C+",IF(LEDGER!I73&gt;=0.4*'MARK LOOKUP'!I73,"C",IF(LEDGER!I73&gt;=0.35*'MARK LOOKUP'!I73,"D","NG")))))))))</f>
        <v/>
      </c>
      <c r="AE73" s="26" t="str">
        <f>IF(ISNUMBER(J73),IF(J73&gt;=0.9*'MARK LOOKUP'!J73,"A+",IF(J73&gt;=0.8*'MARK LOOKUP'!J73,"A",IF(J73&gt;=0.7*'MARK LOOKUP'!J73,"B+",IF(J73&gt;=0.6*'MARK LOOKUP'!J73,"B",IF(J73&gt;=0.5*'MARK LOOKUP'!J73,"C+",IF(J73&gt;=0.4*'MARK LOOKUP'!J73,"C",IF(J73&gt;=0.35*'MARK LOOKUP'!J73,"D","NG"))))))),"")</f>
        <v/>
      </c>
      <c r="AF73" s="26" t="str">
        <f>IF(ISBLANK('DATA ENTRY'!P73),"",IF(LEDGER!K73="Ab","AB",IF(LEDGER!K73&gt;=0.9*'MARK LOOKUP'!K73,"A+",IF(LEDGER!K73&gt;=0.8*'MARK LOOKUP'!K73,"A",IF(LEDGER!K73&gt;=0.7*'MARK LOOKUP'!K73,"B+",IF(LEDGER!K73&gt;=0.6*'MARK LOOKUP'!K73,"B",IF(LEDGER!K73&gt;=0.5*'MARK LOOKUP'!K73,"C+",IF(LEDGER!K73&gt;=0.4*'MARK LOOKUP'!K73,"C",IF(LEDGER!K73&gt;=0.35*'MARK LOOKUP'!K73,"D","NG")))))))))</f>
        <v/>
      </c>
      <c r="AG73" s="26" t="str">
        <f>IF(ISBLANK('DATA ENTRY'!Q73),"",IF(LEDGER!L73="Ab","AB",IF(LEDGER!L73&gt;=0.9*'MARK LOOKUP'!L73,"A+",IF(LEDGER!L73&gt;=0.8*'MARK LOOKUP'!L73,"A",IF(LEDGER!L73&gt;=0.7*'MARK LOOKUP'!L73,"B+",IF(LEDGER!L73&gt;=0.6*'MARK LOOKUP'!L73,"B",IF(LEDGER!L73&gt;=0.5*'MARK LOOKUP'!L73,"C+",IF(LEDGER!L73&gt;=0.4*'MARK LOOKUP'!L73,"C",IF(LEDGER!L73&gt;=0.35*'MARK LOOKUP'!L73,"D","NG")))))))))</f>
        <v/>
      </c>
      <c r="AH73" s="26" t="str">
        <f>IF(ISNUMBER(M73),IF(M73&gt;=0.9*'MARK LOOKUP'!M73,"A+",IF(M73&gt;=0.8*'MARK LOOKUP'!M73,"A",IF(M73&gt;=0.7*'MARK LOOKUP'!M73,"B+",IF(M73&gt;=0.6*'MARK LOOKUP'!M73,"B",IF(M73&gt;=0.5*'MARK LOOKUP'!M73,"C+",IF(M73&gt;=0.4*'MARK LOOKUP'!M73,"C",IF(M73&gt;=0.35*'MARK LOOKUP'!M73,"D","NG"))))))),"")</f>
        <v/>
      </c>
      <c r="AI73" s="26" t="e">
        <f>IF(ISBLANK('DATA ENTRY'!S73),"",IF(N73="Ab","AB",IF(N73&gt;=0.9*'MARK LOOKUP'!N73,"A+",IF(N73&gt;=0.8*'MARK LOOKUP'!N73,"A",IF(N73&gt;=0.7*'MARK LOOKUP'!N73,"B+",IF(N73&gt;=0.6*'MARK LOOKUP'!N73,"B",IF(N73&gt;=0.5*'MARK LOOKUP'!N73,"C+",IF(N73&gt;=0.4*'MARK LOOKUP'!N73,"C",IF(N73&gt;=0.35*'MARK LOOKUP'!N73,"D","NG")))))))))</f>
        <v>#N/A</v>
      </c>
      <c r="AJ73" s="26" t="str">
        <f>IF(ISBLANK('DATA ENTRY'!T73),"",IF(O73="Ab","AB",IF(O73&gt;=0.9*'MARK LOOKUP'!O73,"A+",IF(O73&gt;=0.8*'MARK LOOKUP'!O73,"A",IF(O73&gt;=0.7*'MARK LOOKUP'!O73,"B+",IF(O73&gt;=0.6*'MARK LOOKUP'!O73,"B",IF(O73&gt;=0.5*'MARK LOOKUP'!O73,"C+",IF(O73&gt;=0.4*'MARK LOOKUP'!O73,"C",IF(O73&gt;=0.35*'MARK LOOKUP'!O73,"D","NG")))))))))</f>
        <v/>
      </c>
      <c r="AK73" s="26" t="e">
        <f>IF(ISNUMBER(P73),IF(P73&gt;=0.9*'MARK LOOKUP'!P73,"A+",IF(P73&gt;=0.8*'MARK LOOKUP'!P73,"A",IF(P73&gt;=0.7*'MARK LOOKUP'!P73,"B+",IF(P73&gt;=0.6*'MARK LOOKUP'!P73,"B",IF(P73&gt;=0.5*'MARK LOOKUP'!P73,"C+",IF(P73&gt;=0.4*'MARK LOOKUP'!P73,"C",IF(P73&gt;=0.35*'MARK LOOKUP'!P73,"D","NG"))))))),"")</f>
        <v>#N/A</v>
      </c>
      <c r="AL73" s="26" t="str">
        <f>IF(ISBLANK('DATA ENTRY'!V73),"",IF(Q73="Ab","AB",IF(Q73&gt;=0.9*'MARK LOOKUP'!Q73,"A+",IF(Q73&gt;=0.8*'MARK LOOKUP'!Q73,"A",IF(Q73&gt;=0.7*'MARK LOOKUP'!Q73,"B+",IF(Q73&gt;=0.6*'MARK LOOKUP'!Q73,"B",IF(Q73&gt;=0.5*'MARK LOOKUP'!Q73,"C+",IF(Q73&gt;=0.4*'MARK LOOKUP'!Q73,"C",IF(Q73&gt;=0.35*'MARK LOOKUP'!Q73,"D","NG")))))))))</f>
        <v/>
      </c>
      <c r="AM73" s="26" t="str">
        <f>IF(ISBLANK('DATA ENTRY'!W73),"",IF(R73="Ab","AB",IF(R73&gt;=0.9*'MARK LOOKUP'!R73,"A+",IF(R73&gt;=0.8*'MARK LOOKUP'!R73,"A",IF(R73&gt;=0.7*'MARK LOOKUP'!R73,"B+",IF(R73&gt;=0.6*'MARK LOOKUP'!R73,"B",IF(R73&gt;=0.5*'MARK LOOKUP'!R73,"C+",IF(R73&gt;=0.4*'MARK LOOKUP'!R73,"C",IF(R73&gt;=0.35*'MARK LOOKUP'!R73,"D","NG")))))))))</f>
        <v/>
      </c>
      <c r="AN73" s="26" t="str">
        <f>IF(ISNUMBER(S73),IF(S73&gt;=0.9*'MARK LOOKUP'!S73,"A+",IF(S73&gt;=0.8*'MARK LOOKUP'!S73,"A",IF(S73&gt;=0.7*'MARK LOOKUP'!S73,"B+",IF(S73&gt;=0.6*'MARK LOOKUP'!S73,"B",IF(S73&gt;=0.5*'MARK LOOKUP'!S73,"C+",IF(S73&gt;=0.4*'MARK LOOKUP'!S73,"C",IF(S73&gt;=0.35*'MARK LOOKUP'!S73,"D","NG"))))))),"")</f>
        <v/>
      </c>
      <c r="AO73" s="26" t="str">
        <f>IF(ISBLANK('DATA ENTRY'!Y73),"",IF(T73="AB","AB",IF(T73&gt;=0.9*'MARK LOOKUP'!T73,"A+",IF(T73&gt;=0.8*'MARK LOOKUP'!T73,"A",IF(T73&gt;=0.7*'MARK LOOKUP'!T73,"B+",IF(T73&gt;=0.6*'MARK LOOKUP'!T73,"B",IF(T73&gt;=0.5*'MARK LOOKUP'!T73,"C+",IF(T73&gt;=0.4*'MARK LOOKUP'!T73,"C",IF(T73&gt;=0.35*'MARK LOOKUP'!T73,"D","NG")))))))))</f>
        <v/>
      </c>
      <c r="AP73" s="26" t="str">
        <f>IF(ISBLANK('DATA ENTRY'!Z73),"",IF(U73="AB","AB",IF(U73&gt;=0.9*'MARK LOOKUP'!U73,"A+",IF(U73&gt;=0.8*'MARK LOOKUP'!U73,"A",IF(U73&gt;=0.7*'MARK LOOKUP'!U73,"B+",IF(U73&gt;=0.6*'MARK LOOKUP'!U73,"B",IF(U73&gt;=0.5*'MARK LOOKUP'!U73,"C+",IF(U73&gt;=0.4*'MARK LOOKUP'!U73,"C",IF(U73&gt;=0.35*'MARK LOOKUP'!U73,"D","NG")))))))))</f>
        <v/>
      </c>
      <c r="AQ73" s="26" t="str">
        <f>IF(ISNUMBER(V73),IF(V73&gt;=0.9*'MARK LOOKUP'!V73,"A+",IF(V73&gt;=0.8*'MARK LOOKUP'!V73,"A",IF(V73&gt;=0.7*'MARK LOOKUP'!V73,"B+",IF(V73&gt;=0.6*'MARK LOOKUP'!S73,"B",IF(V73&gt;=0.5*'MARK LOOKUP'!V73,"C+",IF(V73&gt;=0.4*'MARK LOOKUP'!V73,"C",IF(V73&gt;=0.35*'MARK LOOKUP'!V73,"D","NG"))))))),"")</f>
        <v/>
      </c>
      <c r="AR73" s="26" t="str">
        <f t="shared" si="27"/>
        <v/>
      </c>
      <c r="AS73" s="26" t="str">
        <f t="shared" si="28"/>
        <v/>
      </c>
      <c r="AT73" s="26" t="str">
        <f t="shared" si="29"/>
        <v/>
      </c>
      <c r="AU73" s="26" t="str">
        <f t="shared" si="30"/>
        <v/>
      </c>
      <c r="AV73" s="26" t="str">
        <f t="shared" si="31"/>
        <v/>
      </c>
      <c r="AW73" s="26" t="str">
        <f t="shared" si="32"/>
        <v/>
      </c>
      <c r="AX73" s="26" t="str">
        <f t="shared" si="33"/>
        <v/>
      </c>
      <c r="AY73" s="26" t="str">
        <f t="shared" si="34"/>
        <v/>
      </c>
      <c r="AZ73" s="26" t="str">
        <f t="shared" si="35"/>
        <v/>
      </c>
      <c r="BA73" s="26" t="str">
        <f t="shared" si="36"/>
        <v/>
      </c>
      <c r="BB73" s="26" t="str">
        <f t="shared" si="37"/>
        <v/>
      </c>
      <c r="BC73" s="26" t="str">
        <f t="shared" si="38"/>
        <v/>
      </c>
      <c r="BD73" s="26" t="e">
        <f t="shared" si="39"/>
        <v>#N/A</v>
      </c>
      <c r="BE73" s="26" t="str">
        <f>IF(ISBLANK('DATA ENTRY'!S73),"",IF(AJ73="A+","4",IF(AJ73="A","3.6",IF(AJ73="B+","3.2",IF(AJ73="B","2.8",IF(AJ73="C+","2.4",IF(AJ73="C","2",IF(AJ73="D+","1.6",IF(AJ73="D","1.2",IF(AJ73="E","0.8",""))))))))))</f>
        <v/>
      </c>
      <c r="BF73" s="26" t="str">
        <f>IF(ISBLANK('DATA ENTRY'!T73),"",IF(AK73="A+","4",IF(AK73="A","3.6",IF(AK73="B+","3.2",IF(AK73="B","2.8",IF(AK73="C+","2.4",IF(AK73="C","2",IF(AK73="D+","1.6",IF(AK73="D","1.2",IF(AK73="E","0.8",""))))))))))</f>
        <v/>
      </c>
      <c r="BG73" s="26" t="str">
        <f>IF(ISBLANK('DATA ENTRY'!U73),"",IF(AL73="A+","4",IF(AL73="A","3.6",IF(AL73="B+","3.2",IF(AL73="B","2.8",IF(AL73="C+","2.4",IF(AL73="C","2",IF(AL73="D+","1.6",IF(AL73="D","1.2",IF(AL73="E","0.8",""))))))))))</f>
        <v/>
      </c>
      <c r="BH73" s="26" t="str">
        <f>IF(ISBLANK('DATA ENTRY'!V73),"",IF(AM73="A+","4",IF(AM73="A","3.6",IF(AM73="B+","3.2",IF(AM73="B","2.8",IF(AM73="C+","2.4",IF(AM73="C","2",IF(AM73="D+","1.6",IF(AM73="D","1.2",IF(AM73="E","0.8",""))))))))))</f>
        <v/>
      </c>
      <c r="BI73" s="26" t="str">
        <f>IF(ISBLANK('DATA ENTRY'!W73),"",IF(AN73="A+","4",IF(AN73="A","3.6",IF(AN73="B+","3.2",IF(AN73="B","2.8",IF(AN73="C+","2.4",IF(AN73="C","2",IF(AN73="D+","1.6",IF(AN73="D","1.2",IF(AN73="E","0.8",""))))))))))</f>
        <v/>
      </c>
      <c r="BJ73" s="26" t="str">
        <f>IF(ISBLANK('DATA ENTRY'!X73),"",IF(AO73="A+","4",IF(AO73="A","3.6",IF(AO73="B+","3.2",IF(AO73="B","2.8",IF(AO73="C+","2.4",IF(AO73="C","2",IF(AO73="D+","1.6",IF(AO73="D","1.2",IF(AO73="E","0.8",""))))))))))</f>
        <v/>
      </c>
      <c r="BK73" s="26" t="str">
        <f>IF(ISBLANK('DATA ENTRY'!Y73),"",IF(AP73="A+","4",IF(AP73="A","3.6",IF(AP73="B+","3.2",IF(AP73="B","2.8",IF(AP73="C+","2.4",IF(AP73="C","2",IF(AP73="D+","1.6",IF(AP73="D","1.2",IF(AP73="E","0.8",""))))))))))</f>
        <v/>
      </c>
      <c r="BL73" s="26" t="str">
        <f>IF(ISBLANK('DATA ENTRY'!Z73),"",IF(AQ73="A+","4",IF(AQ73="A","3.6",IF(AQ73="B+","3.2",IF(AQ73="B","2.8",IF(AQ73="C+","2.4",IF(AQ73="C","2",IF(AQ73="D+","1.6",IF(AQ73="D","1.2",IF(AQ73="E","0.8",""))))))))))</f>
        <v/>
      </c>
    </row>
    <row r="74" spans="1:64" x14ac:dyDescent="0.25">
      <c r="A74" s="26" t="str">
        <f>IF(ISBLANK('DATA ENTRY'!A74),"",'DATA ENTRY'!A74)</f>
        <v/>
      </c>
      <c r="B74" s="26" t="str">
        <f>IF(ISBLANK('DATA ENTRY'!G74),"",'DATA ENTRY'!G74)</f>
        <v/>
      </c>
      <c r="C74" s="26" t="str">
        <f>IF(ISBLANK('DATA ENTRY'!H74),"",'DATA ENTRY'!H74)</f>
        <v/>
      </c>
      <c r="D74" s="26" t="str">
        <f t="shared" si="21"/>
        <v/>
      </c>
      <c r="E74" s="26" t="str">
        <f>IF(ISBLANK('DATA ENTRY'!J74),"",'DATA ENTRY'!J74)</f>
        <v/>
      </c>
      <c r="F74" s="26" t="str">
        <f>IF(ISBLANK('DATA ENTRY'!K74),"",'DATA ENTRY'!K74)</f>
        <v/>
      </c>
      <c r="G74" s="26" t="str">
        <f t="shared" si="22"/>
        <v/>
      </c>
      <c r="H74" s="26" t="str">
        <f>IF(ISBLANK('DATA ENTRY'!M74),"",'DATA ENTRY'!M74)</f>
        <v/>
      </c>
      <c r="I74" s="26" t="str">
        <f>IF(ISBLANK('DATA ENTRY'!M74),"",'DATA ENTRY'!N74)</f>
        <v/>
      </c>
      <c r="J74" s="26" t="str">
        <f t="shared" si="40"/>
        <v/>
      </c>
      <c r="K74" s="26" t="str">
        <f>IF(ISBLANK('DATA ENTRY'!P74),"",'DATA ENTRY'!P74)</f>
        <v/>
      </c>
      <c r="L74" s="26" t="str">
        <f>IF(ISBLANK('DATA ENTRY'!Q74),"",'DATA ENTRY'!Q74)</f>
        <v/>
      </c>
      <c r="M74" s="26" t="str">
        <f t="shared" si="23"/>
        <v/>
      </c>
      <c r="N74" s="26">
        <f>IF(ISBLANK('DATA ENTRY'!S74),"",'DATA ENTRY'!S74)</f>
        <v>0</v>
      </c>
      <c r="O74" s="26" t="str">
        <f>IF(ISBLANK('DATA ENTRY'!T74),"",'DATA ENTRY'!T74)</f>
        <v/>
      </c>
      <c r="P74" s="26">
        <f t="shared" si="24"/>
        <v>0</v>
      </c>
      <c r="Q74" s="26" t="str">
        <f>IF(ISBLANK('DATA ENTRY'!V74),"",'DATA ENTRY'!V74)</f>
        <v/>
      </c>
      <c r="R74" s="26" t="str">
        <f>IF(ISBLANK('DATA ENTRY'!W74),"",'DATA ENTRY'!W74)</f>
        <v/>
      </c>
      <c r="S74" s="26" t="str">
        <f t="shared" si="25"/>
        <v/>
      </c>
      <c r="T74" s="26" t="str">
        <f>IF(ISBLANK('DATA ENTRY'!Y74),"",'DATA ENTRY'!Y74)</f>
        <v/>
      </c>
      <c r="U74" s="26" t="str">
        <f>IF(ISBLANK('DATA ENTRY'!Z74),"",'DATA ENTRY'!Z74)</f>
        <v/>
      </c>
      <c r="V74" s="26" t="str">
        <f t="shared" si="26"/>
        <v/>
      </c>
      <c r="W74" s="26" t="str">
        <f>IF(ISBLANK('DATA ENTRY'!$F74),"",IF(LEDGER!B74="AB","AB",IF(LEDGER!B74&gt;=0.9*'MARK LOOKUP'!B74,"A+",IF(LEDGER!B74&gt;=0.8*'MARK LOOKUP'!B74,"A",IF(LEDGER!B74&gt;=0.7*'MARK LOOKUP'!B74,"B+",IF(LEDGER!B74&gt;=0.6*'MARK LOOKUP'!B74,"B",IF(LEDGER!B74&gt;=0.5*'MARK LOOKUP'!B74,"C+",IF(LEDGER!B74&gt;=0.4*'MARK LOOKUP'!B74,"C+",IF(LEDGER!B74&gt;=0.35*'MARK LOOKUP'!B74,"D","NG")))))))))</f>
        <v/>
      </c>
      <c r="X74" s="26" t="str">
        <f>IF(ISBLANK('DATA ENTRY'!$G74),"",IF(LEDGER!C74="AB","AB",IF(LEDGER!C74&gt;=0.9*'MARK LOOKUP'!C74,"A+",IF(LEDGER!C74&gt;=0.8*'MARK LOOKUP'!C74,"A",IF(LEDGER!C74&gt;=0.7*'MARK LOOKUP'!C74,"B+",IF(LEDGER!C74&gt;=0.6*'MARK LOOKUP'!C74,"B",IF(LEDGER!C74&gt;=0.5*'MARK LOOKUP'!C74,"C+",IF(LEDGER!C74&gt;=0.4*'MARK LOOKUP'!C74,"C+",IF(LEDGER!C74&gt;=0.35*'MARK LOOKUP'!C74,"D","N.G.")))))))))</f>
        <v/>
      </c>
      <c r="Y74" s="26" t="b">
        <f>IF(ISNUMBER(D74),IF(D74&gt;=0.9*'MARK LOOKUP'!D74,"A+",IF(D74&gt;=0.8*'MARK LOOKUP'!D74,"A",IF(D74&gt;=0.7*'MARK LOOKUP'!D74,"B+",IF(D74&gt;=0.6*'MARK LOOKUP'!D74,"B",IF(D74&gt;=0.5*'MARK LOOKUP'!D74,"C+",IF(D74&gt;=0.4*'MARK LOOKUP'!D74,"C",IF(D74&gt;=0.35*'MARK LOOKUP'!D74,"D","N.G."))))))))</f>
        <v>0</v>
      </c>
      <c r="Z74" s="26" t="str">
        <f>IF(ISBLANK('DATA ENTRY'!J74),"",IF(LEDGER!E74="AB","AB",IF(LEDGER!E74&gt;=0.9*'MARK LOOKUP'!E74,"A+",IF(LEDGER!E74&gt;=0.8*'MARK LOOKUP'!E74,"A",IF(LEDGER!E74&gt;=0.7*'MARK LOOKUP'!E74,"B+",IF(LEDGER!E74&gt;=0.6*'MARK LOOKUP'!E74,"B",IF(LEDGER!E74&gt;=0.5*'MARK LOOKUP'!E74,"C+",IF(LEDGER!E74&gt;=0.4*'MARK LOOKUP'!E74,"C",IF(LEDGER!E74&gt;=0.35*'MARK LOOKUP'!E74,"D","NG")))))))))</f>
        <v/>
      </c>
      <c r="AA74" s="26" t="str">
        <f>IF(ISBLANK('DATA ENTRY'!K74),"",IF(LEDGER!F74="AB","AB",IF(LEDGER!F74&gt;=0.9*'MARK LOOKUP'!F74,"A+",IF(LEDGER!F74&gt;=0.8*'MARK LOOKUP'!F74,"A",IF(LEDGER!F74&gt;=0.7*'MARK LOOKUP'!F74,"B+",IF(LEDGER!F74&gt;=0.6*'MARK LOOKUP'!F74,"B",IF(LEDGER!F74&gt;=0.5*'MARK LOOKUP'!F74,"C+",IF(LEDGER!F74&gt;=0.4*'MARK LOOKUP'!F74,"C",IF(LEDGER!F74&gt;=0.35*'MARK LOOKUP'!F74,"D","NG")))))))))</f>
        <v/>
      </c>
      <c r="AB74" s="26" t="b">
        <f>IF(ISNUMBER(G74),IF(D74&gt;=0.9*'MARK LOOKUP'!G74,"A+",IF(G74&gt;=0.8*'MARK LOOKUP'!G74,"A",IF(G74&gt;=0.7*'MARK LOOKUP'!G74,"B+",IF(G74&gt;=0.6*'MARK LOOKUP'!G74,"B",IF(G74&gt;=0.5*'MARK LOOKUP'!G74,"C+",IF(G74&gt;=0.4*'MARK LOOKUP'!G74,"C",IF(G74&gt;=0.35*'MARK LOOKUP'!G74,"D","NG"))))))))</f>
        <v>0</v>
      </c>
      <c r="AC74" s="26" t="str">
        <f>IF(ISBLANK('DATA ENTRY'!M74),"",IF(LEDGER!H74="AB","AB",IF(LEDGER!H74&gt;=0.9*'MARK LOOKUP'!H74,"A+",IF(LEDGER!H74&gt;=0.8*'MARK LOOKUP'!H74,"A",IF(LEDGER!H74&gt;=0.7*'MARK LOOKUP'!H74,"B+",IF(LEDGER!H74&gt;=0.6*'MARK LOOKUP'!H74,"B",IF(LEDGER!H74&gt;=0.5*'MARK LOOKUP'!H74,"C+",IF(LEDGER!H74&gt;=0.4*'MARK LOOKUP'!H74,"C",IF(LEDGER!H74&gt;=0.35*'MARK LOOKUP'!H74,"D","NG")))))))))</f>
        <v/>
      </c>
      <c r="AD74" s="26" t="str">
        <f>IF(ISBLANK('DATA ENTRY'!N74),"",IF(LEDGER!I74="AB","AB",IF(LEDGER!I74&gt;=0.9*'MARK LOOKUP'!I74,"A+",IF(LEDGER!I74&gt;=0.8*'MARK LOOKUP'!I74,"A",IF(LEDGER!I74&gt;=0.7*'MARK LOOKUP'!I74,"B+",IF(LEDGER!I74&gt;=0.6*'MARK LOOKUP'!I74,"B",IF(LEDGER!I74&gt;=0.5*'MARK LOOKUP'!I74,"C+",IF(LEDGER!I74&gt;=0.4*'MARK LOOKUP'!I74,"C",IF(LEDGER!I74&gt;=0.35*'MARK LOOKUP'!I74,"D","NG")))))))))</f>
        <v/>
      </c>
      <c r="AE74" s="26" t="str">
        <f>IF(ISNUMBER(J74),IF(J74&gt;=0.9*'MARK LOOKUP'!J74,"A+",IF(J74&gt;=0.8*'MARK LOOKUP'!J74,"A",IF(J74&gt;=0.7*'MARK LOOKUP'!J74,"B+",IF(J74&gt;=0.6*'MARK LOOKUP'!J74,"B",IF(J74&gt;=0.5*'MARK LOOKUP'!J74,"C+",IF(J74&gt;=0.4*'MARK LOOKUP'!J74,"C",IF(J74&gt;=0.35*'MARK LOOKUP'!J74,"D","NG"))))))),"")</f>
        <v/>
      </c>
      <c r="AF74" s="26" t="str">
        <f>IF(ISBLANK('DATA ENTRY'!P74),"",IF(LEDGER!K74="Ab","AB",IF(LEDGER!K74&gt;=0.9*'MARK LOOKUP'!K74,"A+",IF(LEDGER!K74&gt;=0.8*'MARK LOOKUP'!K74,"A",IF(LEDGER!K74&gt;=0.7*'MARK LOOKUP'!K74,"B+",IF(LEDGER!K74&gt;=0.6*'MARK LOOKUP'!K74,"B",IF(LEDGER!K74&gt;=0.5*'MARK LOOKUP'!K74,"C+",IF(LEDGER!K74&gt;=0.4*'MARK LOOKUP'!K74,"C",IF(LEDGER!K74&gt;=0.35*'MARK LOOKUP'!K74,"D","NG")))))))))</f>
        <v/>
      </c>
      <c r="AG74" s="26" t="str">
        <f>IF(ISBLANK('DATA ENTRY'!Q74),"",IF(LEDGER!L74="Ab","AB",IF(LEDGER!L74&gt;=0.9*'MARK LOOKUP'!L74,"A+",IF(LEDGER!L74&gt;=0.8*'MARK LOOKUP'!L74,"A",IF(LEDGER!L74&gt;=0.7*'MARK LOOKUP'!L74,"B+",IF(LEDGER!L74&gt;=0.6*'MARK LOOKUP'!L74,"B",IF(LEDGER!L74&gt;=0.5*'MARK LOOKUP'!L74,"C+",IF(LEDGER!L74&gt;=0.4*'MARK LOOKUP'!L74,"C",IF(LEDGER!L74&gt;=0.35*'MARK LOOKUP'!L74,"D","NG")))))))))</f>
        <v/>
      </c>
      <c r="AH74" s="26" t="str">
        <f>IF(ISNUMBER(M74),IF(M74&gt;=0.9*'MARK LOOKUP'!M74,"A+",IF(M74&gt;=0.8*'MARK LOOKUP'!M74,"A",IF(M74&gt;=0.7*'MARK LOOKUP'!M74,"B+",IF(M74&gt;=0.6*'MARK LOOKUP'!M74,"B",IF(M74&gt;=0.5*'MARK LOOKUP'!M74,"C+",IF(M74&gt;=0.4*'MARK LOOKUP'!M74,"C",IF(M74&gt;=0.35*'MARK LOOKUP'!M74,"D","NG"))))))),"")</f>
        <v/>
      </c>
      <c r="AI74" s="26" t="e">
        <f>IF(ISBLANK('DATA ENTRY'!S74),"",IF(N74="Ab","AB",IF(N74&gt;=0.9*'MARK LOOKUP'!N74,"A+",IF(N74&gt;=0.8*'MARK LOOKUP'!N74,"A",IF(N74&gt;=0.7*'MARK LOOKUP'!N74,"B+",IF(N74&gt;=0.6*'MARK LOOKUP'!N74,"B",IF(N74&gt;=0.5*'MARK LOOKUP'!N74,"C+",IF(N74&gt;=0.4*'MARK LOOKUP'!N74,"C",IF(N74&gt;=0.35*'MARK LOOKUP'!N74,"D","NG")))))))))</f>
        <v>#N/A</v>
      </c>
      <c r="AJ74" s="26" t="str">
        <f>IF(ISBLANK('DATA ENTRY'!T74),"",IF(O74="Ab","AB",IF(O74&gt;=0.9*'MARK LOOKUP'!O74,"A+",IF(O74&gt;=0.8*'MARK LOOKUP'!O74,"A",IF(O74&gt;=0.7*'MARK LOOKUP'!O74,"B+",IF(O74&gt;=0.6*'MARK LOOKUP'!O74,"B",IF(O74&gt;=0.5*'MARK LOOKUP'!O74,"C+",IF(O74&gt;=0.4*'MARK LOOKUP'!O74,"C",IF(O74&gt;=0.35*'MARK LOOKUP'!O74,"D","NG")))))))))</f>
        <v/>
      </c>
      <c r="AK74" s="26" t="e">
        <f>IF(ISNUMBER(P74),IF(P74&gt;=0.9*'MARK LOOKUP'!P74,"A+",IF(P74&gt;=0.8*'MARK LOOKUP'!P74,"A",IF(P74&gt;=0.7*'MARK LOOKUP'!P74,"B+",IF(P74&gt;=0.6*'MARK LOOKUP'!P74,"B",IF(P74&gt;=0.5*'MARK LOOKUP'!P74,"C+",IF(P74&gt;=0.4*'MARK LOOKUP'!P74,"C",IF(P74&gt;=0.35*'MARK LOOKUP'!P74,"D","NG"))))))),"")</f>
        <v>#N/A</v>
      </c>
      <c r="AL74" s="26" t="str">
        <f>IF(ISBLANK('DATA ENTRY'!V74),"",IF(Q74="Ab","AB",IF(Q74&gt;=0.9*'MARK LOOKUP'!Q74,"A+",IF(Q74&gt;=0.8*'MARK LOOKUP'!Q74,"A",IF(Q74&gt;=0.7*'MARK LOOKUP'!Q74,"B+",IF(Q74&gt;=0.6*'MARK LOOKUP'!Q74,"B",IF(Q74&gt;=0.5*'MARK LOOKUP'!Q74,"C+",IF(Q74&gt;=0.4*'MARK LOOKUP'!Q74,"C",IF(Q74&gt;=0.35*'MARK LOOKUP'!Q74,"D","NG")))))))))</f>
        <v/>
      </c>
      <c r="AM74" s="26" t="str">
        <f>IF(ISBLANK('DATA ENTRY'!W74),"",IF(R74="Ab","AB",IF(R74&gt;=0.9*'MARK LOOKUP'!R74,"A+",IF(R74&gt;=0.8*'MARK LOOKUP'!R74,"A",IF(R74&gt;=0.7*'MARK LOOKUP'!R74,"B+",IF(R74&gt;=0.6*'MARK LOOKUP'!R74,"B",IF(R74&gt;=0.5*'MARK LOOKUP'!R74,"C+",IF(R74&gt;=0.4*'MARK LOOKUP'!R74,"C",IF(R74&gt;=0.35*'MARK LOOKUP'!R74,"D","NG")))))))))</f>
        <v/>
      </c>
      <c r="AN74" s="26" t="str">
        <f>IF(ISNUMBER(S74),IF(S74&gt;=0.9*'MARK LOOKUP'!S74,"A+",IF(S74&gt;=0.8*'MARK LOOKUP'!S74,"A",IF(S74&gt;=0.7*'MARK LOOKUP'!S74,"B+",IF(S74&gt;=0.6*'MARK LOOKUP'!S74,"B",IF(S74&gt;=0.5*'MARK LOOKUP'!S74,"C+",IF(S74&gt;=0.4*'MARK LOOKUP'!S74,"C",IF(S74&gt;=0.35*'MARK LOOKUP'!S74,"D","NG"))))))),"")</f>
        <v/>
      </c>
      <c r="AO74" s="26" t="str">
        <f>IF(ISBLANK('DATA ENTRY'!Y74),"",IF(T74="AB","AB",IF(T74&gt;=0.9*'MARK LOOKUP'!T74,"A+",IF(T74&gt;=0.8*'MARK LOOKUP'!T74,"A",IF(T74&gt;=0.7*'MARK LOOKUP'!T74,"B+",IF(T74&gt;=0.6*'MARK LOOKUP'!T74,"B",IF(T74&gt;=0.5*'MARK LOOKUP'!T74,"C+",IF(T74&gt;=0.4*'MARK LOOKUP'!T74,"C",IF(T74&gt;=0.35*'MARK LOOKUP'!T74,"D","NG")))))))))</f>
        <v/>
      </c>
      <c r="AP74" s="26" t="str">
        <f>IF(ISBLANK('DATA ENTRY'!Z74),"",IF(U74="AB","AB",IF(U74&gt;=0.9*'MARK LOOKUP'!U74,"A+",IF(U74&gt;=0.8*'MARK LOOKUP'!U74,"A",IF(U74&gt;=0.7*'MARK LOOKUP'!U74,"B+",IF(U74&gt;=0.6*'MARK LOOKUP'!U74,"B",IF(U74&gt;=0.5*'MARK LOOKUP'!U74,"C+",IF(U74&gt;=0.4*'MARK LOOKUP'!U74,"C",IF(U74&gt;=0.35*'MARK LOOKUP'!U74,"D","NG")))))))))</f>
        <v/>
      </c>
      <c r="AQ74" s="26" t="str">
        <f>IF(ISNUMBER(V74),IF(V74&gt;=0.9*'MARK LOOKUP'!V74,"A+",IF(V74&gt;=0.8*'MARK LOOKUP'!V74,"A",IF(V74&gt;=0.7*'MARK LOOKUP'!V74,"B+",IF(V74&gt;=0.6*'MARK LOOKUP'!S74,"B",IF(V74&gt;=0.5*'MARK LOOKUP'!V74,"C+",IF(V74&gt;=0.4*'MARK LOOKUP'!V74,"C",IF(V74&gt;=0.35*'MARK LOOKUP'!V74,"D","NG"))))))),"")</f>
        <v/>
      </c>
      <c r="AR74" s="26" t="str">
        <f t="shared" si="27"/>
        <v/>
      </c>
      <c r="AS74" s="26" t="str">
        <f t="shared" si="28"/>
        <v/>
      </c>
      <c r="AT74" s="26" t="str">
        <f t="shared" si="29"/>
        <v/>
      </c>
      <c r="AU74" s="26" t="str">
        <f t="shared" si="30"/>
        <v/>
      </c>
      <c r="AV74" s="26" t="str">
        <f t="shared" si="31"/>
        <v/>
      </c>
      <c r="AW74" s="26" t="str">
        <f t="shared" si="32"/>
        <v/>
      </c>
      <c r="AX74" s="26" t="str">
        <f t="shared" si="33"/>
        <v/>
      </c>
      <c r="AY74" s="26" t="str">
        <f t="shared" si="34"/>
        <v/>
      </c>
      <c r="AZ74" s="26" t="str">
        <f t="shared" si="35"/>
        <v/>
      </c>
      <c r="BA74" s="26" t="str">
        <f t="shared" si="36"/>
        <v/>
      </c>
      <c r="BB74" s="26" t="str">
        <f t="shared" si="37"/>
        <v/>
      </c>
      <c r="BC74" s="26" t="str">
        <f t="shared" si="38"/>
        <v/>
      </c>
      <c r="BD74" s="26" t="e">
        <f t="shared" si="39"/>
        <v>#N/A</v>
      </c>
      <c r="BE74" s="26" t="str">
        <f>IF(ISBLANK('DATA ENTRY'!S74),"",IF(AJ74="A+","4",IF(AJ74="A","3.6",IF(AJ74="B+","3.2",IF(AJ74="B","2.8",IF(AJ74="C+","2.4",IF(AJ74="C","2",IF(AJ74="D+","1.6",IF(AJ74="D","1.2",IF(AJ74="E","0.8",""))))))))))</f>
        <v/>
      </c>
      <c r="BF74" s="26" t="str">
        <f>IF(ISBLANK('DATA ENTRY'!T74),"",IF(AK74="A+","4",IF(AK74="A","3.6",IF(AK74="B+","3.2",IF(AK74="B","2.8",IF(AK74="C+","2.4",IF(AK74="C","2",IF(AK74="D+","1.6",IF(AK74="D","1.2",IF(AK74="E","0.8",""))))))))))</f>
        <v/>
      </c>
      <c r="BG74" s="26" t="str">
        <f>IF(ISBLANK('DATA ENTRY'!U74),"",IF(AL74="A+","4",IF(AL74="A","3.6",IF(AL74="B+","3.2",IF(AL74="B","2.8",IF(AL74="C+","2.4",IF(AL74="C","2",IF(AL74="D+","1.6",IF(AL74="D","1.2",IF(AL74="E","0.8",""))))))))))</f>
        <v/>
      </c>
      <c r="BH74" s="26" t="str">
        <f>IF(ISBLANK('DATA ENTRY'!V74),"",IF(AM74="A+","4",IF(AM74="A","3.6",IF(AM74="B+","3.2",IF(AM74="B","2.8",IF(AM74="C+","2.4",IF(AM74="C","2",IF(AM74="D+","1.6",IF(AM74="D","1.2",IF(AM74="E","0.8",""))))))))))</f>
        <v/>
      </c>
      <c r="BI74" s="26" t="str">
        <f>IF(ISBLANK('DATA ENTRY'!W74),"",IF(AN74="A+","4",IF(AN74="A","3.6",IF(AN74="B+","3.2",IF(AN74="B","2.8",IF(AN74="C+","2.4",IF(AN74="C","2",IF(AN74="D+","1.6",IF(AN74="D","1.2",IF(AN74="E","0.8",""))))))))))</f>
        <v/>
      </c>
      <c r="BJ74" s="26" t="str">
        <f>IF(ISBLANK('DATA ENTRY'!X74),"",IF(AO74="A+","4",IF(AO74="A","3.6",IF(AO74="B+","3.2",IF(AO74="B","2.8",IF(AO74="C+","2.4",IF(AO74="C","2",IF(AO74="D+","1.6",IF(AO74="D","1.2",IF(AO74="E","0.8",""))))))))))</f>
        <v/>
      </c>
      <c r="BK74" s="26" t="str">
        <f>IF(ISBLANK('DATA ENTRY'!Y74),"",IF(AP74="A+","4",IF(AP74="A","3.6",IF(AP74="B+","3.2",IF(AP74="B","2.8",IF(AP74="C+","2.4",IF(AP74="C","2",IF(AP74="D+","1.6",IF(AP74="D","1.2",IF(AP74="E","0.8",""))))))))))</f>
        <v/>
      </c>
      <c r="BL74" s="26" t="str">
        <f>IF(ISBLANK('DATA ENTRY'!Z74),"",IF(AQ74="A+","4",IF(AQ74="A","3.6",IF(AQ74="B+","3.2",IF(AQ74="B","2.8",IF(AQ74="C+","2.4",IF(AQ74="C","2",IF(AQ74="D+","1.6",IF(AQ74="D","1.2",IF(AQ74="E","0.8",""))))))))))</f>
        <v/>
      </c>
    </row>
    <row r="75" spans="1:64" x14ac:dyDescent="0.25">
      <c r="A75" s="26" t="str">
        <f>IF(ISBLANK('DATA ENTRY'!A75),"",'DATA ENTRY'!A75)</f>
        <v/>
      </c>
      <c r="B75" s="26" t="str">
        <f>IF(ISBLANK('DATA ENTRY'!G75),"",'DATA ENTRY'!G75)</f>
        <v/>
      </c>
      <c r="C75" s="26" t="str">
        <f>IF(ISBLANK('DATA ENTRY'!H75),"",'DATA ENTRY'!H75)</f>
        <v/>
      </c>
      <c r="D75" s="26" t="str">
        <f t="shared" si="21"/>
        <v/>
      </c>
      <c r="E75" s="26" t="str">
        <f>IF(ISBLANK('DATA ENTRY'!J75),"",'DATA ENTRY'!J75)</f>
        <v/>
      </c>
      <c r="F75" s="26" t="str">
        <f>IF(ISBLANK('DATA ENTRY'!K75),"",'DATA ENTRY'!K75)</f>
        <v/>
      </c>
      <c r="G75" s="26" t="str">
        <f t="shared" si="22"/>
        <v/>
      </c>
      <c r="H75" s="26" t="str">
        <f>IF(ISBLANK('DATA ENTRY'!M75),"",'DATA ENTRY'!M75)</f>
        <v/>
      </c>
      <c r="I75" s="26" t="str">
        <f>IF(ISBLANK('DATA ENTRY'!M75),"",'DATA ENTRY'!N75)</f>
        <v/>
      </c>
      <c r="J75" s="26" t="str">
        <f t="shared" si="40"/>
        <v/>
      </c>
      <c r="K75" s="26" t="str">
        <f>IF(ISBLANK('DATA ENTRY'!P75),"",'DATA ENTRY'!P75)</f>
        <v/>
      </c>
      <c r="L75" s="26" t="str">
        <f>IF(ISBLANK('DATA ENTRY'!Q75),"",'DATA ENTRY'!Q75)</f>
        <v/>
      </c>
      <c r="M75" s="26" t="str">
        <f t="shared" si="23"/>
        <v/>
      </c>
      <c r="N75" s="26">
        <f>IF(ISBLANK('DATA ENTRY'!S75),"",'DATA ENTRY'!S75)</f>
        <v>0</v>
      </c>
      <c r="O75" s="26" t="str">
        <f>IF(ISBLANK('DATA ENTRY'!T75),"",'DATA ENTRY'!T75)</f>
        <v/>
      </c>
      <c r="P75" s="26">
        <f t="shared" si="24"/>
        <v>0</v>
      </c>
      <c r="Q75" s="26" t="str">
        <f>IF(ISBLANK('DATA ENTRY'!V75),"",'DATA ENTRY'!V75)</f>
        <v/>
      </c>
      <c r="R75" s="26" t="str">
        <f>IF(ISBLANK('DATA ENTRY'!W75),"",'DATA ENTRY'!W75)</f>
        <v/>
      </c>
      <c r="S75" s="26" t="str">
        <f t="shared" si="25"/>
        <v/>
      </c>
      <c r="T75" s="26" t="str">
        <f>IF(ISBLANK('DATA ENTRY'!Y75),"",'DATA ENTRY'!Y75)</f>
        <v/>
      </c>
      <c r="U75" s="26" t="str">
        <f>IF(ISBLANK('DATA ENTRY'!Z75),"",'DATA ENTRY'!Z75)</f>
        <v/>
      </c>
      <c r="V75" s="26" t="str">
        <f t="shared" si="26"/>
        <v/>
      </c>
      <c r="W75" s="26" t="str">
        <f>IF(ISBLANK('DATA ENTRY'!$F75),"",IF(LEDGER!B75="AB","AB",IF(LEDGER!B75&gt;=0.9*'MARK LOOKUP'!B75,"A+",IF(LEDGER!B75&gt;=0.8*'MARK LOOKUP'!B75,"A",IF(LEDGER!B75&gt;=0.7*'MARK LOOKUP'!B75,"B+",IF(LEDGER!B75&gt;=0.6*'MARK LOOKUP'!B75,"B",IF(LEDGER!B75&gt;=0.5*'MARK LOOKUP'!B75,"C+",IF(LEDGER!B75&gt;=0.4*'MARK LOOKUP'!B75,"C+",IF(LEDGER!B75&gt;=0.35*'MARK LOOKUP'!B75,"D","NG")))))))))</f>
        <v/>
      </c>
      <c r="X75" s="26" t="str">
        <f>IF(ISBLANK('DATA ENTRY'!$G75),"",IF(LEDGER!C75="AB","AB",IF(LEDGER!C75&gt;=0.9*'MARK LOOKUP'!C75,"A+",IF(LEDGER!C75&gt;=0.8*'MARK LOOKUP'!C75,"A",IF(LEDGER!C75&gt;=0.7*'MARK LOOKUP'!C75,"B+",IF(LEDGER!C75&gt;=0.6*'MARK LOOKUP'!C75,"B",IF(LEDGER!C75&gt;=0.5*'MARK LOOKUP'!C75,"C+",IF(LEDGER!C75&gt;=0.4*'MARK LOOKUP'!C75,"C+",IF(LEDGER!C75&gt;=0.35*'MARK LOOKUP'!C75,"D","N.G.")))))))))</f>
        <v/>
      </c>
      <c r="Y75" s="26" t="b">
        <f>IF(ISNUMBER(D75),IF(D75&gt;=0.9*'MARK LOOKUP'!D75,"A+",IF(D75&gt;=0.8*'MARK LOOKUP'!D75,"A",IF(D75&gt;=0.7*'MARK LOOKUP'!D75,"B+",IF(D75&gt;=0.6*'MARK LOOKUP'!D75,"B",IF(D75&gt;=0.5*'MARK LOOKUP'!D75,"C+",IF(D75&gt;=0.4*'MARK LOOKUP'!D75,"C",IF(D75&gt;=0.35*'MARK LOOKUP'!D75,"D","N.G."))))))))</f>
        <v>0</v>
      </c>
      <c r="Z75" s="26" t="str">
        <f>IF(ISBLANK('DATA ENTRY'!J75),"",IF(LEDGER!E75="AB","AB",IF(LEDGER!E75&gt;=0.9*'MARK LOOKUP'!E75,"A+",IF(LEDGER!E75&gt;=0.8*'MARK LOOKUP'!E75,"A",IF(LEDGER!E75&gt;=0.7*'MARK LOOKUP'!E75,"B+",IF(LEDGER!E75&gt;=0.6*'MARK LOOKUP'!E75,"B",IF(LEDGER!E75&gt;=0.5*'MARK LOOKUP'!E75,"C+",IF(LEDGER!E75&gt;=0.4*'MARK LOOKUP'!E75,"C",IF(LEDGER!E75&gt;=0.35*'MARK LOOKUP'!E75,"D","NG")))))))))</f>
        <v/>
      </c>
      <c r="AA75" s="26" t="str">
        <f>IF(ISBLANK('DATA ENTRY'!K75),"",IF(LEDGER!F75="AB","AB",IF(LEDGER!F75&gt;=0.9*'MARK LOOKUP'!F75,"A+",IF(LEDGER!F75&gt;=0.8*'MARK LOOKUP'!F75,"A",IF(LEDGER!F75&gt;=0.7*'MARK LOOKUP'!F75,"B+",IF(LEDGER!F75&gt;=0.6*'MARK LOOKUP'!F75,"B",IF(LEDGER!F75&gt;=0.5*'MARK LOOKUP'!F75,"C+",IF(LEDGER!F75&gt;=0.4*'MARK LOOKUP'!F75,"C",IF(LEDGER!F75&gt;=0.35*'MARK LOOKUP'!F75,"D","NG")))))))))</f>
        <v/>
      </c>
      <c r="AB75" s="26" t="b">
        <f>IF(ISNUMBER(G75),IF(D75&gt;=0.9*'MARK LOOKUP'!G75,"A+",IF(G75&gt;=0.8*'MARK LOOKUP'!G75,"A",IF(G75&gt;=0.7*'MARK LOOKUP'!G75,"B+",IF(G75&gt;=0.6*'MARK LOOKUP'!G75,"B",IF(G75&gt;=0.5*'MARK LOOKUP'!G75,"C+",IF(G75&gt;=0.4*'MARK LOOKUP'!G75,"C",IF(G75&gt;=0.35*'MARK LOOKUP'!G75,"D","NG"))))))))</f>
        <v>0</v>
      </c>
      <c r="AC75" s="26" t="str">
        <f>IF(ISBLANK('DATA ENTRY'!M75),"",IF(LEDGER!H75="AB","AB",IF(LEDGER!H75&gt;=0.9*'MARK LOOKUP'!H75,"A+",IF(LEDGER!H75&gt;=0.8*'MARK LOOKUP'!H75,"A",IF(LEDGER!H75&gt;=0.7*'MARK LOOKUP'!H75,"B+",IF(LEDGER!H75&gt;=0.6*'MARK LOOKUP'!H75,"B",IF(LEDGER!H75&gt;=0.5*'MARK LOOKUP'!H75,"C+",IF(LEDGER!H75&gt;=0.4*'MARK LOOKUP'!H75,"C",IF(LEDGER!H75&gt;=0.35*'MARK LOOKUP'!H75,"D","NG")))))))))</f>
        <v/>
      </c>
      <c r="AD75" s="26" t="str">
        <f>IF(ISBLANK('DATA ENTRY'!N75),"",IF(LEDGER!I75="AB","AB",IF(LEDGER!I75&gt;=0.9*'MARK LOOKUP'!I75,"A+",IF(LEDGER!I75&gt;=0.8*'MARK LOOKUP'!I75,"A",IF(LEDGER!I75&gt;=0.7*'MARK LOOKUP'!I75,"B+",IF(LEDGER!I75&gt;=0.6*'MARK LOOKUP'!I75,"B",IF(LEDGER!I75&gt;=0.5*'MARK LOOKUP'!I75,"C+",IF(LEDGER!I75&gt;=0.4*'MARK LOOKUP'!I75,"C",IF(LEDGER!I75&gt;=0.35*'MARK LOOKUP'!I75,"D","NG")))))))))</f>
        <v/>
      </c>
      <c r="AE75" s="26" t="str">
        <f>IF(ISNUMBER(J75),IF(J75&gt;=0.9*'MARK LOOKUP'!J75,"A+",IF(J75&gt;=0.8*'MARK LOOKUP'!J75,"A",IF(J75&gt;=0.7*'MARK LOOKUP'!J75,"B+",IF(J75&gt;=0.6*'MARK LOOKUP'!J75,"B",IF(J75&gt;=0.5*'MARK LOOKUP'!J75,"C+",IF(J75&gt;=0.4*'MARK LOOKUP'!J75,"C",IF(J75&gt;=0.35*'MARK LOOKUP'!J75,"D","NG"))))))),"")</f>
        <v/>
      </c>
      <c r="AF75" s="26" t="str">
        <f>IF(ISBLANK('DATA ENTRY'!P75),"",IF(LEDGER!K75="Ab","AB",IF(LEDGER!K75&gt;=0.9*'MARK LOOKUP'!K75,"A+",IF(LEDGER!K75&gt;=0.8*'MARK LOOKUP'!K75,"A",IF(LEDGER!K75&gt;=0.7*'MARK LOOKUP'!K75,"B+",IF(LEDGER!K75&gt;=0.6*'MARK LOOKUP'!K75,"B",IF(LEDGER!K75&gt;=0.5*'MARK LOOKUP'!K75,"C+",IF(LEDGER!K75&gt;=0.4*'MARK LOOKUP'!K75,"C",IF(LEDGER!K75&gt;=0.35*'MARK LOOKUP'!K75,"D","NG")))))))))</f>
        <v/>
      </c>
      <c r="AG75" s="26" t="str">
        <f>IF(ISBLANK('DATA ENTRY'!Q75),"",IF(LEDGER!L75="Ab","AB",IF(LEDGER!L75&gt;=0.9*'MARK LOOKUP'!L75,"A+",IF(LEDGER!L75&gt;=0.8*'MARK LOOKUP'!L75,"A",IF(LEDGER!L75&gt;=0.7*'MARK LOOKUP'!L75,"B+",IF(LEDGER!L75&gt;=0.6*'MARK LOOKUP'!L75,"B",IF(LEDGER!L75&gt;=0.5*'MARK LOOKUP'!L75,"C+",IF(LEDGER!L75&gt;=0.4*'MARK LOOKUP'!L75,"C",IF(LEDGER!L75&gt;=0.35*'MARK LOOKUP'!L75,"D","NG")))))))))</f>
        <v/>
      </c>
      <c r="AH75" s="26" t="str">
        <f>IF(ISNUMBER(M75),IF(M75&gt;=0.9*'MARK LOOKUP'!M75,"A+",IF(M75&gt;=0.8*'MARK LOOKUP'!M75,"A",IF(M75&gt;=0.7*'MARK LOOKUP'!M75,"B+",IF(M75&gt;=0.6*'MARK LOOKUP'!M75,"B",IF(M75&gt;=0.5*'MARK LOOKUP'!M75,"C+",IF(M75&gt;=0.4*'MARK LOOKUP'!M75,"C",IF(M75&gt;=0.35*'MARK LOOKUP'!M75,"D","NG"))))))),"")</f>
        <v/>
      </c>
      <c r="AI75" s="26" t="e">
        <f>IF(ISBLANK('DATA ENTRY'!S75),"",IF(N75="Ab","AB",IF(N75&gt;=0.9*'MARK LOOKUP'!N75,"A+",IF(N75&gt;=0.8*'MARK LOOKUP'!N75,"A",IF(N75&gt;=0.7*'MARK LOOKUP'!N75,"B+",IF(N75&gt;=0.6*'MARK LOOKUP'!N75,"B",IF(N75&gt;=0.5*'MARK LOOKUP'!N75,"C+",IF(N75&gt;=0.4*'MARK LOOKUP'!N75,"C",IF(N75&gt;=0.35*'MARK LOOKUP'!N75,"D","NG")))))))))</f>
        <v>#N/A</v>
      </c>
      <c r="AJ75" s="26" t="str">
        <f>IF(ISBLANK('DATA ENTRY'!T75),"",IF(O75="Ab","AB",IF(O75&gt;=0.9*'MARK LOOKUP'!O75,"A+",IF(O75&gt;=0.8*'MARK LOOKUP'!O75,"A",IF(O75&gt;=0.7*'MARK LOOKUP'!O75,"B+",IF(O75&gt;=0.6*'MARK LOOKUP'!O75,"B",IF(O75&gt;=0.5*'MARK LOOKUP'!O75,"C+",IF(O75&gt;=0.4*'MARK LOOKUP'!O75,"C",IF(O75&gt;=0.35*'MARK LOOKUP'!O75,"D","NG")))))))))</f>
        <v/>
      </c>
      <c r="AK75" s="26" t="e">
        <f>IF(ISNUMBER(P75),IF(P75&gt;=0.9*'MARK LOOKUP'!P75,"A+",IF(P75&gt;=0.8*'MARK LOOKUP'!P75,"A",IF(P75&gt;=0.7*'MARK LOOKUP'!P75,"B+",IF(P75&gt;=0.6*'MARK LOOKUP'!P75,"B",IF(P75&gt;=0.5*'MARK LOOKUP'!P75,"C+",IF(P75&gt;=0.4*'MARK LOOKUP'!P75,"C",IF(P75&gt;=0.35*'MARK LOOKUP'!P75,"D","NG"))))))),"")</f>
        <v>#N/A</v>
      </c>
      <c r="AL75" s="26" t="str">
        <f>IF(ISBLANK('DATA ENTRY'!V75),"",IF(Q75="Ab","AB",IF(Q75&gt;=0.9*'MARK LOOKUP'!Q75,"A+",IF(Q75&gt;=0.8*'MARK LOOKUP'!Q75,"A",IF(Q75&gt;=0.7*'MARK LOOKUP'!Q75,"B+",IF(Q75&gt;=0.6*'MARK LOOKUP'!Q75,"B",IF(Q75&gt;=0.5*'MARK LOOKUP'!Q75,"C+",IF(Q75&gt;=0.4*'MARK LOOKUP'!Q75,"C",IF(Q75&gt;=0.35*'MARK LOOKUP'!Q75,"D","NG")))))))))</f>
        <v/>
      </c>
      <c r="AM75" s="26" t="str">
        <f>IF(ISBLANK('DATA ENTRY'!W75),"",IF(R75="Ab","AB",IF(R75&gt;=0.9*'MARK LOOKUP'!R75,"A+",IF(R75&gt;=0.8*'MARK LOOKUP'!R75,"A",IF(R75&gt;=0.7*'MARK LOOKUP'!R75,"B+",IF(R75&gt;=0.6*'MARK LOOKUP'!R75,"B",IF(R75&gt;=0.5*'MARK LOOKUP'!R75,"C+",IF(R75&gt;=0.4*'MARK LOOKUP'!R75,"C",IF(R75&gt;=0.35*'MARK LOOKUP'!R75,"D","NG")))))))))</f>
        <v/>
      </c>
      <c r="AN75" s="26" t="str">
        <f>IF(ISNUMBER(S75),IF(S75&gt;=0.9*'MARK LOOKUP'!S75,"A+",IF(S75&gt;=0.8*'MARK LOOKUP'!S75,"A",IF(S75&gt;=0.7*'MARK LOOKUP'!S75,"B+",IF(S75&gt;=0.6*'MARK LOOKUP'!S75,"B",IF(S75&gt;=0.5*'MARK LOOKUP'!S75,"C+",IF(S75&gt;=0.4*'MARK LOOKUP'!S75,"C",IF(S75&gt;=0.35*'MARK LOOKUP'!S75,"D","NG"))))))),"")</f>
        <v/>
      </c>
      <c r="AO75" s="26" t="str">
        <f>IF(ISBLANK('DATA ENTRY'!Y75),"",IF(T75="AB","AB",IF(T75&gt;=0.9*'MARK LOOKUP'!T75,"A+",IF(T75&gt;=0.8*'MARK LOOKUP'!T75,"A",IF(T75&gt;=0.7*'MARK LOOKUP'!T75,"B+",IF(T75&gt;=0.6*'MARK LOOKUP'!T75,"B",IF(T75&gt;=0.5*'MARK LOOKUP'!T75,"C+",IF(T75&gt;=0.4*'MARK LOOKUP'!T75,"C",IF(T75&gt;=0.35*'MARK LOOKUP'!T75,"D","NG")))))))))</f>
        <v/>
      </c>
      <c r="AP75" s="26" t="str">
        <f>IF(ISBLANK('DATA ENTRY'!Z75),"",IF(U75="AB","AB",IF(U75&gt;=0.9*'MARK LOOKUP'!U75,"A+",IF(U75&gt;=0.8*'MARK LOOKUP'!U75,"A",IF(U75&gt;=0.7*'MARK LOOKUP'!U75,"B+",IF(U75&gt;=0.6*'MARK LOOKUP'!U75,"B",IF(U75&gt;=0.5*'MARK LOOKUP'!U75,"C+",IF(U75&gt;=0.4*'MARK LOOKUP'!U75,"C",IF(U75&gt;=0.35*'MARK LOOKUP'!U75,"D","NG")))))))))</f>
        <v/>
      </c>
      <c r="AQ75" s="26" t="str">
        <f>IF(ISNUMBER(V75),IF(V75&gt;=0.9*'MARK LOOKUP'!V75,"A+",IF(V75&gt;=0.8*'MARK LOOKUP'!V75,"A",IF(V75&gt;=0.7*'MARK LOOKUP'!V75,"B+",IF(V75&gt;=0.6*'MARK LOOKUP'!S75,"B",IF(V75&gt;=0.5*'MARK LOOKUP'!V75,"C+",IF(V75&gt;=0.4*'MARK LOOKUP'!V75,"C",IF(V75&gt;=0.35*'MARK LOOKUP'!V75,"D","NG"))))))),"")</f>
        <v/>
      </c>
      <c r="AR75" s="26" t="str">
        <f t="shared" si="27"/>
        <v/>
      </c>
      <c r="AS75" s="26" t="str">
        <f t="shared" si="28"/>
        <v/>
      </c>
      <c r="AT75" s="26" t="str">
        <f t="shared" si="29"/>
        <v/>
      </c>
      <c r="AU75" s="26" t="str">
        <f t="shared" si="30"/>
        <v/>
      </c>
      <c r="AV75" s="26" t="str">
        <f t="shared" si="31"/>
        <v/>
      </c>
      <c r="AW75" s="26" t="str">
        <f t="shared" si="32"/>
        <v/>
      </c>
      <c r="AX75" s="26" t="str">
        <f t="shared" si="33"/>
        <v/>
      </c>
      <c r="AY75" s="26" t="str">
        <f t="shared" si="34"/>
        <v/>
      </c>
      <c r="AZ75" s="26" t="str">
        <f t="shared" si="35"/>
        <v/>
      </c>
      <c r="BA75" s="26" t="str">
        <f t="shared" si="36"/>
        <v/>
      </c>
      <c r="BB75" s="26" t="str">
        <f t="shared" si="37"/>
        <v/>
      </c>
      <c r="BC75" s="26" t="str">
        <f t="shared" si="38"/>
        <v/>
      </c>
      <c r="BD75" s="26" t="e">
        <f t="shared" si="39"/>
        <v>#N/A</v>
      </c>
      <c r="BE75" s="26" t="str">
        <f>IF(ISBLANK('DATA ENTRY'!S75),"",IF(AJ75="A+","4",IF(AJ75="A","3.6",IF(AJ75="B+","3.2",IF(AJ75="B","2.8",IF(AJ75="C+","2.4",IF(AJ75="C","2",IF(AJ75="D+","1.6",IF(AJ75="D","1.2",IF(AJ75="E","0.8",""))))))))))</f>
        <v/>
      </c>
      <c r="BF75" s="26" t="str">
        <f>IF(ISBLANK('DATA ENTRY'!T75),"",IF(AK75="A+","4",IF(AK75="A","3.6",IF(AK75="B+","3.2",IF(AK75="B","2.8",IF(AK75="C+","2.4",IF(AK75="C","2",IF(AK75="D+","1.6",IF(AK75="D","1.2",IF(AK75="E","0.8",""))))))))))</f>
        <v/>
      </c>
      <c r="BG75" s="26" t="str">
        <f>IF(ISBLANK('DATA ENTRY'!U75),"",IF(AL75="A+","4",IF(AL75="A","3.6",IF(AL75="B+","3.2",IF(AL75="B","2.8",IF(AL75="C+","2.4",IF(AL75="C","2",IF(AL75="D+","1.6",IF(AL75="D","1.2",IF(AL75="E","0.8",""))))))))))</f>
        <v/>
      </c>
      <c r="BH75" s="26" t="str">
        <f>IF(ISBLANK('DATA ENTRY'!V75),"",IF(AM75="A+","4",IF(AM75="A","3.6",IF(AM75="B+","3.2",IF(AM75="B","2.8",IF(AM75="C+","2.4",IF(AM75="C","2",IF(AM75="D+","1.6",IF(AM75="D","1.2",IF(AM75="E","0.8",""))))))))))</f>
        <v/>
      </c>
      <c r="BI75" s="26" t="str">
        <f>IF(ISBLANK('DATA ENTRY'!W75),"",IF(AN75="A+","4",IF(AN75="A","3.6",IF(AN75="B+","3.2",IF(AN75="B","2.8",IF(AN75="C+","2.4",IF(AN75="C","2",IF(AN75="D+","1.6",IF(AN75="D","1.2",IF(AN75="E","0.8",""))))))))))</f>
        <v/>
      </c>
      <c r="BJ75" s="26" t="str">
        <f>IF(ISBLANK('DATA ENTRY'!X75),"",IF(AO75="A+","4",IF(AO75="A","3.6",IF(AO75="B+","3.2",IF(AO75="B","2.8",IF(AO75="C+","2.4",IF(AO75="C","2",IF(AO75="D+","1.6",IF(AO75="D","1.2",IF(AO75="E","0.8",""))))))))))</f>
        <v/>
      </c>
      <c r="BK75" s="26" t="str">
        <f>IF(ISBLANK('DATA ENTRY'!Y75),"",IF(AP75="A+","4",IF(AP75="A","3.6",IF(AP75="B+","3.2",IF(AP75="B","2.8",IF(AP75="C+","2.4",IF(AP75="C","2",IF(AP75="D+","1.6",IF(AP75="D","1.2",IF(AP75="E","0.8",""))))))))))</f>
        <v/>
      </c>
      <c r="BL75" s="26" t="str">
        <f>IF(ISBLANK('DATA ENTRY'!Z75),"",IF(AQ75="A+","4",IF(AQ75="A","3.6",IF(AQ75="B+","3.2",IF(AQ75="B","2.8",IF(AQ75="C+","2.4",IF(AQ75="C","2",IF(AQ75="D+","1.6",IF(AQ75="D","1.2",IF(AQ75="E","0.8",""))))))))))</f>
        <v/>
      </c>
    </row>
    <row r="76" spans="1:64" x14ac:dyDescent="0.25">
      <c r="A76" s="26" t="str">
        <f>IF(ISBLANK('DATA ENTRY'!A76),"",'DATA ENTRY'!A76)</f>
        <v/>
      </c>
      <c r="B76" s="26" t="str">
        <f>IF(ISBLANK('DATA ENTRY'!G76),"",'DATA ENTRY'!G76)</f>
        <v/>
      </c>
      <c r="C76" s="26" t="str">
        <f>IF(ISBLANK('DATA ENTRY'!H76),"",'DATA ENTRY'!H76)</f>
        <v/>
      </c>
      <c r="D76" s="26" t="str">
        <f t="shared" si="21"/>
        <v/>
      </c>
      <c r="E76" s="26" t="str">
        <f>IF(ISBLANK('DATA ENTRY'!J76),"",'DATA ENTRY'!J76)</f>
        <v/>
      </c>
      <c r="F76" s="26" t="str">
        <f>IF(ISBLANK('DATA ENTRY'!K76),"",'DATA ENTRY'!K76)</f>
        <v/>
      </c>
      <c r="G76" s="26" t="str">
        <f t="shared" si="22"/>
        <v/>
      </c>
      <c r="H76" s="26" t="str">
        <f>IF(ISBLANK('DATA ENTRY'!M76),"",'DATA ENTRY'!M76)</f>
        <v/>
      </c>
      <c r="I76" s="26" t="str">
        <f>IF(ISBLANK('DATA ENTRY'!M76),"",'DATA ENTRY'!N76)</f>
        <v/>
      </c>
      <c r="J76" s="26" t="str">
        <f t="shared" si="40"/>
        <v/>
      </c>
      <c r="K76" s="26" t="str">
        <f>IF(ISBLANK('DATA ENTRY'!P76),"",'DATA ENTRY'!P76)</f>
        <v/>
      </c>
      <c r="L76" s="26" t="str">
        <f>IF(ISBLANK('DATA ENTRY'!Q76),"",'DATA ENTRY'!Q76)</f>
        <v/>
      </c>
      <c r="M76" s="26" t="str">
        <f t="shared" si="23"/>
        <v/>
      </c>
      <c r="N76" s="26">
        <f>IF(ISBLANK('DATA ENTRY'!S76),"",'DATA ENTRY'!S76)</f>
        <v>0</v>
      </c>
      <c r="O76" s="26" t="str">
        <f>IF(ISBLANK('DATA ENTRY'!T76),"",'DATA ENTRY'!T76)</f>
        <v/>
      </c>
      <c r="P76" s="26">
        <f t="shared" si="24"/>
        <v>0</v>
      </c>
      <c r="Q76" s="26" t="str">
        <f>IF(ISBLANK('DATA ENTRY'!V76),"",'DATA ENTRY'!V76)</f>
        <v/>
      </c>
      <c r="R76" s="26" t="str">
        <f>IF(ISBLANK('DATA ENTRY'!W76),"",'DATA ENTRY'!W76)</f>
        <v/>
      </c>
      <c r="S76" s="26" t="str">
        <f t="shared" si="25"/>
        <v/>
      </c>
      <c r="T76" s="26" t="str">
        <f>IF(ISBLANK('DATA ENTRY'!Y76),"",'DATA ENTRY'!Y76)</f>
        <v/>
      </c>
      <c r="U76" s="26" t="str">
        <f>IF(ISBLANK('DATA ENTRY'!Z76),"",'DATA ENTRY'!Z76)</f>
        <v/>
      </c>
      <c r="V76" s="26" t="str">
        <f t="shared" si="26"/>
        <v/>
      </c>
      <c r="W76" s="26" t="str">
        <f>IF(ISBLANK('DATA ENTRY'!$F76),"",IF(LEDGER!B76="AB","AB",IF(LEDGER!B76&gt;=0.9*'MARK LOOKUP'!B76,"A+",IF(LEDGER!B76&gt;=0.8*'MARK LOOKUP'!B76,"A",IF(LEDGER!B76&gt;=0.7*'MARK LOOKUP'!B76,"B+",IF(LEDGER!B76&gt;=0.6*'MARK LOOKUP'!B76,"B",IF(LEDGER!B76&gt;=0.5*'MARK LOOKUP'!B76,"C+",IF(LEDGER!B76&gt;=0.4*'MARK LOOKUP'!B76,"C+",IF(LEDGER!B76&gt;=0.35*'MARK LOOKUP'!B76,"D","NG")))))))))</f>
        <v/>
      </c>
      <c r="X76" s="26" t="str">
        <f>IF(ISBLANK('DATA ENTRY'!$G76),"",IF(LEDGER!C76="AB","AB",IF(LEDGER!C76&gt;=0.9*'MARK LOOKUP'!C76,"A+",IF(LEDGER!C76&gt;=0.8*'MARK LOOKUP'!C76,"A",IF(LEDGER!C76&gt;=0.7*'MARK LOOKUP'!C76,"B+",IF(LEDGER!C76&gt;=0.6*'MARK LOOKUP'!C76,"B",IF(LEDGER!C76&gt;=0.5*'MARK LOOKUP'!C76,"C+",IF(LEDGER!C76&gt;=0.4*'MARK LOOKUP'!C76,"C+",IF(LEDGER!C76&gt;=0.35*'MARK LOOKUP'!C76,"D","N.G.")))))))))</f>
        <v/>
      </c>
      <c r="Y76" s="26" t="b">
        <f>IF(ISNUMBER(D76),IF(D76&gt;=0.9*'MARK LOOKUP'!D76,"A+",IF(D76&gt;=0.8*'MARK LOOKUP'!D76,"A",IF(D76&gt;=0.7*'MARK LOOKUP'!D76,"B+",IF(D76&gt;=0.6*'MARK LOOKUP'!D76,"B",IF(D76&gt;=0.5*'MARK LOOKUP'!D76,"C+",IF(D76&gt;=0.4*'MARK LOOKUP'!D76,"C",IF(D76&gt;=0.35*'MARK LOOKUP'!D76,"D","N.G."))))))))</f>
        <v>0</v>
      </c>
      <c r="Z76" s="26" t="str">
        <f>IF(ISBLANK('DATA ENTRY'!J76),"",IF(LEDGER!E76="AB","AB",IF(LEDGER!E76&gt;=0.9*'MARK LOOKUP'!E76,"A+",IF(LEDGER!E76&gt;=0.8*'MARK LOOKUP'!E76,"A",IF(LEDGER!E76&gt;=0.7*'MARK LOOKUP'!E76,"B+",IF(LEDGER!E76&gt;=0.6*'MARK LOOKUP'!E76,"B",IF(LEDGER!E76&gt;=0.5*'MARK LOOKUP'!E76,"C+",IF(LEDGER!E76&gt;=0.4*'MARK LOOKUP'!E76,"C",IF(LEDGER!E76&gt;=0.35*'MARK LOOKUP'!E76,"D","NG")))))))))</f>
        <v/>
      </c>
      <c r="AA76" s="26" t="str">
        <f>IF(ISBLANK('DATA ENTRY'!K76),"",IF(LEDGER!F76="AB","AB",IF(LEDGER!F76&gt;=0.9*'MARK LOOKUP'!F76,"A+",IF(LEDGER!F76&gt;=0.8*'MARK LOOKUP'!F76,"A",IF(LEDGER!F76&gt;=0.7*'MARK LOOKUP'!F76,"B+",IF(LEDGER!F76&gt;=0.6*'MARK LOOKUP'!F76,"B",IF(LEDGER!F76&gt;=0.5*'MARK LOOKUP'!F76,"C+",IF(LEDGER!F76&gt;=0.4*'MARK LOOKUP'!F76,"C",IF(LEDGER!F76&gt;=0.35*'MARK LOOKUP'!F76,"D","NG")))))))))</f>
        <v/>
      </c>
      <c r="AB76" s="26" t="b">
        <f>IF(ISNUMBER(G76),IF(D76&gt;=0.9*'MARK LOOKUP'!G76,"A+",IF(G76&gt;=0.8*'MARK LOOKUP'!G76,"A",IF(G76&gt;=0.7*'MARK LOOKUP'!G76,"B+",IF(G76&gt;=0.6*'MARK LOOKUP'!G76,"B",IF(G76&gt;=0.5*'MARK LOOKUP'!G76,"C+",IF(G76&gt;=0.4*'MARK LOOKUP'!G76,"C",IF(G76&gt;=0.35*'MARK LOOKUP'!G76,"D","NG"))))))))</f>
        <v>0</v>
      </c>
      <c r="AC76" s="26" t="str">
        <f>IF(ISBLANK('DATA ENTRY'!M76),"",IF(LEDGER!H76="AB","AB",IF(LEDGER!H76&gt;=0.9*'MARK LOOKUP'!H76,"A+",IF(LEDGER!H76&gt;=0.8*'MARK LOOKUP'!H76,"A",IF(LEDGER!H76&gt;=0.7*'MARK LOOKUP'!H76,"B+",IF(LEDGER!H76&gt;=0.6*'MARK LOOKUP'!H76,"B",IF(LEDGER!H76&gt;=0.5*'MARK LOOKUP'!H76,"C+",IF(LEDGER!H76&gt;=0.4*'MARK LOOKUP'!H76,"C",IF(LEDGER!H76&gt;=0.35*'MARK LOOKUP'!H76,"D","NG")))))))))</f>
        <v/>
      </c>
      <c r="AD76" s="26" t="str">
        <f>IF(ISBLANK('DATA ENTRY'!N76),"",IF(LEDGER!I76="AB","AB",IF(LEDGER!I76&gt;=0.9*'MARK LOOKUP'!I76,"A+",IF(LEDGER!I76&gt;=0.8*'MARK LOOKUP'!I76,"A",IF(LEDGER!I76&gt;=0.7*'MARK LOOKUP'!I76,"B+",IF(LEDGER!I76&gt;=0.6*'MARK LOOKUP'!I76,"B",IF(LEDGER!I76&gt;=0.5*'MARK LOOKUP'!I76,"C+",IF(LEDGER!I76&gt;=0.4*'MARK LOOKUP'!I76,"C",IF(LEDGER!I76&gt;=0.35*'MARK LOOKUP'!I76,"D","NG")))))))))</f>
        <v/>
      </c>
      <c r="AE76" s="26" t="str">
        <f>IF(ISNUMBER(J76),IF(J76&gt;=0.9*'MARK LOOKUP'!J76,"A+",IF(J76&gt;=0.8*'MARK LOOKUP'!J76,"A",IF(J76&gt;=0.7*'MARK LOOKUP'!J76,"B+",IF(J76&gt;=0.6*'MARK LOOKUP'!J76,"B",IF(J76&gt;=0.5*'MARK LOOKUP'!J76,"C+",IF(J76&gt;=0.4*'MARK LOOKUP'!J76,"C",IF(J76&gt;=0.35*'MARK LOOKUP'!J76,"D","NG"))))))),"")</f>
        <v/>
      </c>
      <c r="AF76" s="26" t="str">
        <f>IF(ISBLANK('DATA ENTRY'!P76),"",IF(LEDGER!K76="Ab","AB",IF(LEDGER!K76&gt;=0.9*'MARK LOOKUP'!K76,"A+",IF(LEDGER!K76&gt;=0.8*'MARK LOOKUP'!K76,"A",IF(LEDGER!K76&gt;=0.7*'MARK LOOKUP'!K76,"B+",IF(LEDGER!K76&gt;=0.6*'MARK LOOKUP'!K76,"B",IF(LEDGER!K76&gt;=0.5*'MARK LOOKUP'!K76,"C+",IF(LEDGER!K76&gt;=0.4*'MARK LOOKUP'!K76,"C",IF(LEDGER!K76&gt;=0.35*'MARK LOOKUP'!K76,"D","NG")))))))))</f>
        <v/>
      </c>
      <c r="AG76" s="26" t="str">
        <f>IF(ISBLANK('DATA ENTRY'!Q76),"",IF(LEDGER!L76="Ab","AB",IF(LEDGER!L76&gt;=0.9*'MARK LOOKUP'!L76,"A+",IF(LEDGER!L76&gt;=0.8*'MARK LOOKUP'!L76,"A",IF(LEDGER!L76&gt;=0.7*'MARK LOOKUP'!L76,"B+",IF(LEDGER!L76&gt;=0.6*'MARK LOOKUP'!L76,"B",IF(LEDGER!L76&gt;=0.5*'MARK LOOKUP'!L76,"C+",IF(LEDGER!L76&gt;=0.4*'MARK LOOKUP'!L76,"C",IF(LEDGER!L76&gt;=0.35*'MARK LOOKUP'!L76,"D","NG")))))))))</f>
        <v/>
      </c>
      <c r="AH76" s="26" t="str">
        <f>IF(ISNUMBER(M76),IF(M76&gt;=0.9*'MARK LOOKUP'!M76,"A+",IF(M76&gt;=0.8*'MARK LOOKUP'!M76,"A",IF(M76&gt;=0.7*'MARK LOOKUP'!M76,"B+",IF(M76&gt;=0.6*'MARK LOOKUP'!M76,"B",IF(M76&gt;=0.5*'MARK LOOKUP'!M76,"C+",IF(M76&gt;=0.4*'MARK LOOKUP'!M76,"C",IF(M76&gt;=0.35*'MARK LOOKUP'!M76,"D","NG"))))))),"")</f>
        <v/>
      </c>
      <c r="AI76" s="26" t="e">
        <f>IF(ISBLANK('DATA ENTRY'!S76),"",IF(N76="Ab","AB",IF(N76&gt;=0.9*'MARK LOOKUP'!N76,"A+",IF(N76&gt;=0.8*'MARK LOOKUP'!N76,"A",IF(N76&gt;=0.7*'MARK LOOKUP'!N76,"B+",IF(N76&gt;=0.6*'MARK LOOKUP'!N76,"B",IF(N76&gt;=0.5*'MARK LOOKUP'!N76,"C+",IF(N76&gt;=0.4*'MARK LOOKUP'!N76,"C",IF(N76&gt;=0.35*'MARK LOOKUP'!N76,"D","NG")))))))))</f>
        <v>#N/A</v>
      </c>
      <c r="AJ76" s="26" t="str">
        <f>IF(ISBLANK('DATA ENTRY'!T76),"",IF(O76="Ab","AB",IF(O76&gt;=0.9*'MARK LOOKUP'!O76,"A+",IF(O76&gt;=0.8*'MARK LOOKUP'!O76,"A",IF(O76&gt;=0.7*'MARK LOOKUP'!O76,"B+",IF(O76&gt;=0.6*'MARK LOOKUP'!O76,"B",IF(O76&gt;=0.5*'MARK LOOKUP'!O76,"C+",IF(O76&gt;=0.4*'MARK LOOKUP'!O76,"C",IF(O76&gt;=0.35*'MARK LOOKUP'!O76,"D","NG")))))))))</f>
        <v/>
      </c>
      <c r="AK76" s="26" t="e">
        <f>IF(ISNUMBER(P76),IF(P76&gt;=0.9*'MARK LOOKUP'!P76,"A+",IF(P76&gt;=0.8*'MARK LOOKUP'!P76,"A",IF(P76&gt;=0.7*'MARK LOOKUP'!P76,"B+",IF(P76&gt;=0.6*'MARK LOOKUP'!P76,"B",IF(P76&gt;=0.5*'MARK LOOKUP'!P76,"C+",IF(P76&gt;=0.4*'MARK LOOKUP'!P76,"C",IF(P76&gt;=0.35*'MARK LOOKUP'!P76,"D","NG"))))))),"")</f>
        <v>#N/A</v>
      </c>
      <c r="AL76" s="26" t="str">
        <f>IF(ISBLANK('DATA ENTRY'!V76),"",IF(Q76="Ab","AB",IF(Q76&gt;=0.9*'MARK LOOKUP'!Q76,"A+",IF(Q76&gt;=0.8*'MARK LOOKUP'!Q76,"A",IF(Q76&gt;=0.7*'MARK LOOKUP'!Q76,"B+",IF(Q76&gt;=0.6*'MARK LOOKUP'!Q76,"B",IF(Q76&gt;=0.5*'MARK LOOKUP'!Q76,"C+",IF(Q76&gt;=0.4*'MARK LOOKUP'!Q76,"C",IF(Q76&gt;=0.35*'MARK LOOKUP'!Q76,"D","NG")))))))))</f>
        <v/>
      </c>
      <c r="AM76" s="26" t="str">
        <f>IF(ISBLANK('DATA ENTRY'!W76),"",IF(R76="Ab","AB",IF(R76&gt;=0.9*'MARK LOOKUP'!R76,"A+",IF(R76&gt;=0.8*'MARK LOOKUP'!R76,"A",IF(R76&gt;=0.7*'MARK LOOKUP'!R76,"B+",IF(R76&gt;=0.6*'MARK LOOKUP'!R76,"B",IF(R76&gt;=0.5*'MARK LOOKUP'!R76,"C+",IF(R76&gt;=0.4*'MARK LOOKUP'!R76,"C",IF(R76&gt;=0.35*'MARK LOOKUP'!R76,"D","NG")))))))))</f>
        <v/>
      </c>
      <c r="AN76" s="26" t="str">
        <f>IF(ISNUMBER(S76),IF(S76&gt;=0.9*'MARK LOOKUP'!S76,"A+",IF(S76&gt;=0.8*'MARK LOOKUP'!S76,"A",IF(S76&gt;=0.7*'MARK LOOKUP'!S76,"B+",IF(S76&gt;=0.6*'MARK LOOKUP'!S76,"B",IF(S76&gt;=0.5*'MARK LOOKUP'!S76,"C+",IF(S76&gt;=0.4*'MARK LOOKUP'!S76,"C",IF(S76&gt;=0.35*'MARK LOOKUP'!S76,"D","NG"))))))),"")</f>
        <v/>
      </c>
      <c r="AO76" s="26" t="str">
        <f>IF(ISBLANK('DATA ENTRY'!Y76),"",IF(T76="AB","AB",IF(T76&gt;=0.9*'MARK LOOKUP'!T76,"A+",IF(T76&gt;=0.8*'MARK LOOKUP'!T76,"A",IF(T76&gt;=0.7*'MARK LOOKUP'!T76,"B+",IF(T76&gt;=0.6*'MARK LOOKUP'!T76,"B",IF(T76&gt;=0.5*'MARK LOOKUP'!T76,"C+",IF(T76&gt;=0.4*'MARK LOOKUP'!T76,"C",IF(T76&gt;=0.35*'MARK LOOKUP'!T76,"D","NG")))))))))</f>
        <v/>
      </c>
      <c r="AP76" s="26" t="str">
        <f>IF(ISBLANK('DATA ENTRY'!Z76),"",IF(U76="AB","AB",IF(U76&gt;=0.9*'MARK LOOKUP'!U76,"A+",IF(U76&gt;=0.8*'MARK LOOKUP'!U76,"A",IF(U76&gt;=0.7*'MARK LOOKUP'!U76,"B+",IF(U76&gt;=0.6*'MARK LOOKUP'!U76,"B",IF(U76&gt;=0.5*'MARK LOOKUP'!U76,"C+",IF(U76&gt;=0.4*'MARK LOOKUP'!U76,"C",IF(U76&gt;=0.35*'MARK LOOKUP'!U76,"D","NG")))))))))</f>
        <v/>
      </c>
      <c r="AQ76" s="26" t="str">
        <f>IF(ISNUMBER(V76),IF(V76&gt;=0.9*'MARK LOOKUP'!V76,"A+",IF(V76&gt;=0.8*'MARK LOOKUP'!V76,"A",IF(V76&gt;=0.7*'MARK LOOKUP'!V76,"B+",IF(V76&gt;=0.6*'MARK LOOKUP'!S76,"B",IF(V76&gt;=0.5*'MARK LOOKUP'!V76,"C+",IF(V76&gt;=0.4*'MARK LOOKUP'!V76,"C",IF(V76&gt;=0.35*'MARK LOOKUP'!V76,"D","NG"))))))),"")</f>
        <v/>
      </c>
      <c r="AR76" s="26" t="str">
        <f t="shared" si="27"/>
        <v/>
      </c>
      <c r="AS76" s="26" t="str">
        <f t="shared" si="28"/>
        <v/>
      </c>
      <c r="AT76" s="26" t="str">
        <f t="shared" si="29"/>
        <v/>
      </c>
      <c r="AU76" s="26" t="str">
        <f t="shared" si="30"/>
        <v/>
      </c>
      <c r="AV76" s="26" t="str">
        <f t="shared" si="31"/>
        <v/>
      </c>
      <c r="AW76" s="26" t="str">
        <f t="shared" si="32"/>
        <v/>
      </c>
      <c r="AX76" s="26" t="str">
        <f t="shared" si="33"/>
        <v/>
      </c>
      <c r="AY76" s="26" t="str">
        <f t="shared" si="34"/>
        <v/>
      </c>
      <c r="AZ76" s="26" t="str">
        <f t="shared" si="35"/>
        <v/>
      </c>
      <c r="BA76" s="26" t="str">
        <f t="shared" si="36"/>
        <v/>
      </c>
      <c r="BB76" s="26" t="str">
        <f t="shared" si="37"/>
        <v/>
      </c>
      <c r="BC76" s="26" t="str">
        <f t="shared" si="38"/>
        <v/>
      </c>
      <c r="BD76" s="26" t="e">
        <f t="shared" si="39"/>
        <v>#N/A</v>
      </c>
      <c r="BE76" s="26" t="str">
        <f>IF(ISBLANK('DATA ENTRY'!S76),"",IF(AJ76="A+","4",IF(AJ76="A","3.6",IF(AJ76="B+","3.2",IF(AJ76="B","2.8",IF(AJ76="C+","2.4",IF(AJ76="C","2",IF(AJ76="D+","1.6",IF(AJ76="D","1.2",IF(AJ76="E","0.8",""))))))))))</f>
        <v/>
      </c>
      <c r="BF76" s="26" t="str">
        <f>IF(ISBLANK('DATA ENTRY'!T76),"",IF(AK76="A+","4",IF(AK76="A","3.6",IF(AK76="B+","3.2",IF(AK76="B","2.8",IF(AK76="C+","2.4",IF(AK76="C","2",IF(AK76="D+","1.6",IF(AK76="D","1.2",IF(AK76="E","0.8",""))))))))))</f>
        <v/>
      </c>
      <c r="BG76" s="26" t="str">
        <f>IF(ISBLANK('DATA ENTRY'!U76),"",IF(AL76="A+","4",IF(AL76="A","3.6",IF(AL76="B+","3.2",IF(AL76="B","2.8",IF(AL76="C+","2.4",IF(AL76="C","2",IF(AL76="D+","1.6",IF(AL76="D","1.2",IF(AL76="E","0.8",""))))))))))</f>
        <v/>
      </c>
      <c r="BH76" s="26" t="str">
        <f>IF(ISBLANK('DATA ENTRY'!V76),"",IF(AM76="A+","4",IF(AM76="A","3.6",IF(AM76="B+","3.2",IF(AM76="B","2.8",IF(AM76="C+","2.4",IF(AM76="C","2",IF(AM76="D+","1.6",IF(AM76="D","1.2",IF(AM76="E","0.8",""))))))))))</f>
        <v/>
      </c>
      <c r="BI76" s="26" t="str">
        <f>IF(ISBLANK('DATA ENTRY'!W76),"",IF(AN76="A+","4",IF(AN76="A","3.6",IF(AN76="B+","3.2",IF(AN76="B","2.8",IF(AN76="C+","2.4",IF(AN76="C","2",IF(AN76="D+","1.6",IF(AN76="D","1.2",IF(AN76="E","0.8",""))))))))))</f>
        <v/>
      </c>
      <c r="BJ76" s="26" t="str">
        <f>IF(ISBLANK('DATA ENTRY'!X76),"",IF(AO76="A+","4",IF(AO76="A","3.6",IF(AO76="B+","3.2",IF(AO76="B","2.8",IF(AO76="C+","2.4",IF(AO76="C","2",IF(AO76="D+","1.6",IF(AO76="D","1.2",IF(AO76="E","0.8",""))))))))))</f>
        <v/>
      </c>
      <c r="BK76" s="26" t="str">
        <f>IF(ISBLANK('DATA ENTRY'!Y76),"",IF(AP76="A+","4",IF(AP76="A","3.6",IF(AP76="B+","3.2",IF(AP76="B","2.8",IF(AP76="C+","2.4",IF(AP76="C","2",IF(AP76="D+","1.6",IF(AP76="D","1.2",IF(AP76="E","0.8",""))))))))))</f>
        <v/>
      </c>
      <c r="BL76" s="26" t="str">
        <f>IF(ISBLANK('DATA ENTRY'!Z76),"",IF(AQ76="A+","4",IF(AQ76="A","3.6",IF(AQ76="B+","3.2",IF(AQ76="B","2.8",IF(AQ76="C+","2.4",IF(AQ76="C","2",IF(AQ76="D+","1.6",IF(AQ76="D","1.2",IF(AQ76="E","0.8",""))))))))))</f>
        <v/>
      </c>
    </row>
    <row r="77" spans="1:64" x14ac:dyDescent="0.25">
      <c r="A77" s="26" t="str">
        <f>IF(ISBLANK('DATA ENTRY'!A79),"",'DATA ENTRY'!A79)</f>
        <v/>
      </c>
      <c r="B77" s="26" t="str">
        <f>IF(ISBLANK('DATA ENTRY'!G79),"",'DATA ENTRY'!G79)</f>
        <v/>
      </c>
      <c r="C77" s="26" t="str">
        <f>IF(ISBLANK('DATA ENTRY'!H79),"",'DATA ENTRY'!H79)</f>
        <v/>
      </c>
      <c r="D77" s="26" t="str">
        <f t="shared" si="21"/>
        <v/>
      </c>
      <c r="E77" s="26" t="str">
        <f>IF(ISBLANK('DATA ENTRY'!J79),"",'DATA ENTRY'!J79)</f>
        <v/>
      </c>
      <c r="F77" s="26" t="str">
        <f>IF(ISBLANK('DATA ENTRY'!K79),"",'DATA ENTRY'!K79)</f>
        <v/>
      </c>
      <c r="G77" s="26" t="str">
        <f t="shared" si="22"/>
        <v/>
      </c>
      <c r="H77" s="26" t="str">
        <f>IF(ISBLANK('DATA ENTRY'!M79),"",'DATA ENTRY'!M79)</f>
        <v/>
      </c>
      <c r="I77" s="26" t="str">
        <f>IF(ISBLANK('DATA ENTRY'!M79),"",'DATA ENTRY'!N79)</f>
        <v/>
      </c>
      <c r="J77" s="26" t="str">
        <f t="shared" si="40"/>
        <v/>
      </c>
      <c r="K77" s="26" t="str">
        <f>IF(ISBLANK('DATA ENTRY'!P79),"",'DATA ENTRY'!P79)</f>
        <v/>
      </c>
      <c r="L77" s="26" t="str">
        <f>IF(ISBLANK('DATA ENTRY'!Q79),"",'DATA ENTRY'!Q79)</f>
        <v/>
      </c>
      <c r="M77" s="26" t="str">
        <f t="shared" si="23"/>
        <v/>
      </c>
      <c r="N77" s="26">
        <f>IF(ISBLANK('DATA ENTRY'!S79),"",'DATA ENTRY'!S79)</f>
        <v>0</v>
      </c>
      <c r="O77" s="26" t="str">
        <f>IF(ISBLANK('DATA ENTRY'!T79),"",'DATA ENTRY'!T79)</f>
        <v/>
      </c>
      <c r="P77" s="26">
        <f t="shared" si="24"/>
        <v>0</v>
      </c>
      <c r="Q77" s="26" t="str">
        <f>IF(ISBLANK('DATA ENTRY'!V79),"",'DATA ENTRY'!V79)</f>
        <v/>
      </c>
      <c r="R77" s="26" t="str">
        <f>IF(ISBLANK('DATA ENTRY'!W79),"",'DATA ENTRY'!W79)</f>
        <v/>
      </c>
      <c r="S77" s="26" t="str">
        <f t="shared" si="25"/>
        <v/>
      </c>
      <c r="T77" s="26" t="str">
        <f>IF(ISBLANK('DATA ENTRY'!Y79),"",'DATA ENTRY'!Y79)</f>
        <v/>
      </c>
      <c r="U77" s="26" t="str">
        <f>IF(ISBLANK('DATA ENTRY'!Z79),"",'DATA ENTRY'!Z79)</f>
        <v/>
      </c>
      <c r="V77" s="26" t="str">
        <f t="shared" si="26"/>
        <v/>
      </c>
      <c r="W77" s="26" t="str">
        <f>IF(ISBLANK('DATA ENTRY'!$F79),"",IF(LEDGER!B77="AB","AB",IF(LEDGER!B77&gt;=0.9*'MARK LOOKUP'!B77,"A+",IF(LEDGER!B77&gt;=0.8*'MARK LOOKUP'!B77,"A",IF(LEDGER!B77&gt;=0.7*'MARK LOOKUP'!B77,"B+",IF(LEDGER!B77&gt;=0.6*'MARK LOOKUP'!B77,"B",IF(LEDGER!B77&gt;=0.5*'MARK LOOKUP'!B77,"C+",IF(LEDGER!B77&gt;=0.4*'MARK LOOKUP'!B77,"C+",IF(LEDGER!B77&gt;=0.35*'MARK LOOKUP'!B77,"D","NG")))))))))</f>
        <v/>
      </c>
      <c r="X77" s="26" t="str">
        <f>IF(ISBLANK('DATA ENTRY'!$G79),"",IF(LEDGER!C77="AB","AB",IF(LEDGER!C77&gt;=0.9*'MARK LOOKUP'!C77,"A+",IF(LEDGER!C77&gt;=0.8*'MARK LOOKUP'!C77,"A",IF(LEDGER!C77&gt;=0.7*'MARK LOOKUP'!C77,"B+",IF(LEDGER!C77&gt;=0.6*'MARK LOOKUP'!C77,"B",IF(LEDGER!C77&gt;=0.5*'MARK LOOKUP'!C77,"C+",IF(LEDGER!C77&gt;=0.4*'MARK LOOKUP'!C77,"C+",IF(LEDGER!C77&gt;=0.35*'MARK LOOKUP'!C77,"D","N.G.")))))))))</f>
        <v/>
      </c>
      <c r="Y77" s="26" t="b">
        <f>IF(ISNUMBER(D77),IF(D77&gt;=0.9*'MARK LOOKUP'!D77,"A+",IF(D77&gt;=0.8*'MARK LOOKUP'!D77,"A",IF(D77&gt;=0.7*'MARK LOOKUP'!D77,"B+",IF(D77&gt;=0.6*'MARK LOOKUP'!D77,"B",IF(D77&gt;=0.5*'MARK LOOKUP'!D77,"C+",IF(D77&gt;=0.4*'MARK LOOKUP'!D77,"C",IF(D77&gt;=0.35*'MARK LOOKUP'!D77,"D","N.G."))))))))</f>
        <v>0</v>
      </c>
      <c r="Z77" s="26" t="str">
        <f>IF(ISBLANK('DATA ENTRY'!J79),"",IF(LEDGER!E77="AB","AB",IF(LEDGER!E77&gt;=0.9*'MARK LOOKUP'!E77,"A+",IF(LEDGER!E77&gt;=0.8*'MARK LOOKUP'!E77,"A",IF(LEDGER!E77&gt;=0.7*'MARK LOOKUP'!E77,"B+",IF(LEDGER!E77&gt;=0.6*'MARK LOOKUP'!E77,"B",IF(LEDGER!E77&gt;=0.5*'MARK LOOKUP'!E77,"C+",IF(LEDGER!E77&gt;=0.4*'MARK LOOKUP'!E77,"C",IF(LEDGER!E77&gt;=0.35*'MARK LOOKUP'!E77,"D","NG")))))))))</f>
        <v/>
      </c>
      <c r="AA77" s="26" t="str">
        <f>IF(ISBLANK('DATA ENTRY'!K79),"",IF(LEDGER!F77="AB","AB",IF(LEDGER!F77&gt;=0.9*'MARK LOOKUP'!F77,"A+",IF(LEDGER!F77&gt;=0.8*'MARK LOOKUP'!F77,"A",IF(LEDGER!F77&gt;=0.7*'MARK LOOKUP'!F77,"B+",IF(LEDGER!F77&gt;=0.6*'MARK LOOKUP'!F77,"B",IF(LEDGER!F77&gt;=0.5*'MARK LOOKUP'!F77,"C+",IF(LEDGER!F77&gt;=0.4*'MARK LOOKUP'!F77,"C",IF(LEDGER!F77&gt;=0.35*'MARK LOOKUP'!F77,"D","NG")))))))))</f>
        <v/>
      </c>
      <c r="AB77" s="26" t="b">
        <f>IF(ISNUMBER(G77),IF(D77&gt;=0.9*'MARK LOOKUP'!G77,"A+",IF(G77&gt;=0.8*'MARK LOOKUP'!G77,"A",IF(G77&gt;=0.7*'MARK LOOKUP'!G77,"B+",IF(G77&gt;=0.6*'MARK LOOKUP'!G77,"B",IF(G77&gt;=0.5*'MARK LOOKUP'!G77,"C+",IF(G77&gt;=0.4*'MARK LOOKUP'!G77,"C",IF(G77&gt;=0.35*'MARK LOOKUP'!G77,"D","NG"))))))))</f>
        <v>0</v>
      </c>
      <c r="AC77" s="26" t="str">
        <f>IF(ISBLANK('DATA ENTRY'!M79),"",IF(LEDGER!H77="AB","AB",IF(LEDGER!H77&gt;=0.9*'MARK LOOKUP'!H77,"A+",IF(LEDGER!H77&gt;=0.8*'MARK LOOKUP'!H77,"A",IF(LEDGER!H77&gt;=0.7*'MARK LOOKUP'!H77,"B+",IF(LEDGER!H77&gt;=0.6*'MARK LOOKUP'!H77,"B",IF(LEDGER!H77&gt;=0.5*'MARK LOOKUP'!H77,"C+",IF(LEDGER!H77&gt;=0.4*'MARK LOOKUP'!H77,"C",IF(LEDGER!H77&gt;=0.35*'MARK LOOKUP'!H77,"D","NG")))))))))</f>
        <v/>
      </c>
      <c r="AD77" s="26" t="str">
        <f>IF(ISBLANK('DATA ENTRY'!N79),"",IF(LEDGER!I77="AB","AB",IF(LEDGER!I77&gt;=0.9*'MARK LOOKUP'!I77,"A+",IF(LEDGER!I77&gt;=0.8*'MARK LOOKUP'!I77,"A",IF(LEDGER!I77&gt;=0.7*'MARK LOOKUP'!I77,"B+",IF(LEDGER!I77&gt;=0.6*'MARK LOOKUP'!I77,"B",IF(LEDGER!I77&gt;=0.5*'MARK LOOKUP'!I77,"C+",IF(LEDGER!I77&gt;=0.4*'MARK LOOKUP'!I77,"C",IF(LEDGER!I77&gt;=0.35*'MARK LOOKUP'!I77,"D","NG")))))))))</f>
        <v/>
      </c>
      <c r="AE77" s="26" t="str">
        <f>IF(ISNUMBER(J77),IF(J77&gt;=0.9*'MARK LOOKUP'!J77,"A+",IF(J77&gt;=0.8*'MARK LOOKUP'!J77,"A",IF(J77&gt;=0.7*'MARK LOOKUP'!J77,"B+",IF(J77&gt;=0.6*'MARK LOOKUP'!J77,"B",IF(J77&gt;=0.5*'MARK LOOKUP'!J77,"C+",IF(J77&gt;=0.4*'MARK LOOKUP'!J77,"C",IF(J77&gt;=0.35*'MARK LOOKUP'!J77,"D","NG"))))))),"")</f>
        <v/>
      </c>
      <c r="AF77" s="26" t="str">
        <f>IF(ISBLANK('DATA ENTRY'!P79),"",IF(LEDGER!K77="Ab","AB",IF(LEDGER!K77&gt;=0.9*'MARK LOOKUP'!K77,"A+",IF(LEDGER!K77&gt;=0.8*'MARK LOOKUP'!K77,"A",IF(LEDGER!K77&gt;=0.7*'MARK LOOKUP'!K77,"B+",IF(LEDGER!K77&gt;=0.6*'MARK LOOKUP'!K77,"B",IF(LEDGER!K77&gt;=0.5*'MARK LOOKUP'!K77,"C+",IF(LEDGER!K77&gt;=0.4*'MARK LOOKUP'!K77,"C",IF(LEDGER!K77&gt;=0.35*'MARK LOOKUP'!K77,"D","NG")))))))))</f>
        <v/>
      </c>
      <c r="AG77" s="26" t="str">
        <f>IF(ISBLANK('DATA ENTRY'!Q79),"",IF(LEDGER!L77="Ab","AB",IF(LEDGER!L77&gt;=0.9*'MARK LOOKUP'!L77,"A+",IF(LEDGER!L77&gt;=0.8*'MARK LOOKUP'!L77,"A",IF(LEDGER!L77&gt;=0.7*'MARK LOOKUP'!L77,"B+",IF(LEDGER!L77&gt;=0.6*'MARK LOOKUP'!L77,"B",IF(LEDGER!L77&gt;=0.5*'MARK LOOKUP'!L77,"C+",IF(LEDGER!L77&gt;=0.4*'MARK LOOKUP'!L77,"C",IF(LEDGER!L77&gt;=0.35*'MARK LOOKUP'!L77,"D","NG")))))))))</f>
        <v/>
      </c>
      <c r="AH77" s="26" t="str">
        <f>IF(ISNUMBER(M77),IF(M77&gt;=0.9*'MARK LOOKUP'!M77,"A+",IF(M77&gt;=0.8*'MARK LOOKUP'!M77,"A",IF(M77&gt;=0.7*'MARK LOOKUP'!M77,"B+",IF(M77&gt;=0.6*'MARK LOOKUP'!M77,"B",IF(M77&gt;=0.5*'MARK LOOKUP'!M77,"C+",IF(M77&gt;=0.4*'MARK LOOKUP'!M77,"C",IF(M77&gt;=0.35*'MARK LOOKUP'!M77,"D","NG"))))))),"")</f>
        <v/>
      </c>
      <c r="AI77" s="26" t="e">
        <f>IF(ISBLANK('DATA ENTRY'!S79),"",IF(N77="Ab","AB",IF(N77&gt;=0.9*'MARK LOOKUP'!N77,"A+",IF(N77&gt;=0.8*'MARK LOOKUP'!N77,"A",IF(N77&gt;=0.7*'MARK LOOKUP'!N77,"B+",IF(N77&gt;=0.6*'MARK LOOKUP'!N77,"B",IF(N77&gt;=0.5*'MARK LOOKUP'!N77,"C+",IF(N77&gt;=0.4*'MARK LOOKUP'!N77,"C",IF(N77&gt;=0.35*'MARK LOOKUP'!N77,"D","NG")))))))))</f>
        <v>#N/A</v>
      </c>
      <c r="AJ77" s="26" t="str">
        <f>IF(ISBLANK('DATA ENTRY'!T79),"",IF(O77="Ab","AB",IF(O77&gt;=0.9*'MARK LOOKUP'!O77,"A+",IF(O77&gt;=0.8*'MARK LOOKUP'!O77,"A",IF(O77&gt;=0.7*'MARK LOOKUP'!O77,"B+",IF(O77&gt;=0.6*'MARK LOOKUP'!O77,"B",IF(O77&gt;=0.5*'MARK LOOKUP'!O77,"C+",IF(O77&gt;=0.4*'MARK LOOKUP'!O77,"C",IF(O77&gt;=0.35*'MARK LOOKUP'!O77,"D","NG")))))))))</f>
        <v/>
      </c>
      <c r="AK77" s="26" t="e">
        <f>IF(ISNUMBER(P77),IF(P77&gt;=0.9*'MARK LOOKUP'!P77,"A+",IF(P77&gt;=0.8*'MARK LOOKUP'!P77,"A",IF(P77&gt;=0.7*'MARK LOOKUP'!P77,"B+",IF(P77&gt;=0.6*'MARK LOOKUP'!P77,"B",IF(P77&gt;=0.5*'MARK LOOKUP'!P77,"C+",IF(P77&gt;=0.4*'MARK LOOKUP'!P77,"C",IF(P77&gt;=0.35*'MARK LOOKUP'!P77,"D","NG"))))))),"")</f>
        <v>#N/A</v>
      </c>
      <c r="AL77" s="26" t="str">
        <f>IF(ISBLANK('DATA ENTRY'!V79),"",IF(Q77="Ab","AB",IF(Q77&gt;=0.9*'MARK LOOKUP'!Q77,"A+",IF(Q77&gt;=0.8*'MARK LOOKUP'!Q77,"A",IF(Q77&gt;=0.7*'MARK LOOKUP'!Q77,"B+",IF(Q77&gt;=0.6*'MARK LOOKUP'!Q77,"B",IF(Q77&gt;=0.5*'MARK LOOKUP'!Q77,"C+",IF(Q77&gt;=0.4*'MARK LOOKUP'!Q77,"C",IF(Q77&gt;=0.35*'MARK LOOKUP'!Q77,"D","NG")))))))))</f>
        <v/>
      </c>
      <c r="AM77" s="26" t="str">
        <f>IF(ISBLANK('DATA ENTRY'!W79),"",IF(R77="Ab","AB",IF(R77&gt;=0.9*'MARK LOOKUP'!R77,"A+",IF(R77&gt;=0.8*'MARK LOOKUP'!R77,"A",IF(R77&gt;=0.7*'MARK LOOKUP'!R77,"B+",IF(R77&gt;=0.6*'MARK LOOKUP'!R77,"B",IF(R77&gt;=0.5*'MARK LOOKUP'!R77,"C+",IF(R77&gt;=0.4*'MARK LOOKUP'!R77,"C",IF(R77&gt;=0.35*'MARK LOOKUP'!R77,"D","NG")))))))))</f>
        <v/>
      </c>
      <c r="AN77" s="26" t="str">
        <f>IF(ISNUMBER(S77),IF(S77&gt;=0.9*'MARK LOOKUP'!S77,"A+",IF(S77&gt;=0.8*'MARK LOOKUP'!S77,"A",IF(S77&gt;=0.7*'MARK LOOKUP'!S77,"B+",IF(S77&gt;=0.6*'MARK LOOKUP'!S77,"B",IF(S77&gt;=0.5*'MARK LOOKUP'!S77,"C+",IF(S77&gt;=0.4*'MARK LOOKUP'!S77,"C",IF(S77&gt;=0.35*'MARK LOOKUP'!S77,"D","NG"))))))),"")</f>
        <v/>
      </c>
      <c r="AO77" s="26" t="str">
        <f>IF(ISBLANK('DATA ENTRY'!Y79),"",IF(T77="AB","AB",IF(T77&gt;=0.9*'MARK LOOKUP'!T77,"A+",IF(T77&gt;=0.8*'MARK LOOKUP'!T77,"A",IF(T77&gt;=0.7*'MARK LOOKUP'!T77,"B+",IF(T77&gt;=0.6*'MARK LOOKUP'!T77,"B",IF(T77&gt;=0.5*'MARK LOOKUP'!T77,"C+",IF(T77&gt;=0.4*'MARK LOOKUP'!T77,"C",IF(T77&gt;=0.35*'MARK LOOKUP'!T77,"D","NG")))))))))</f>
        <v/>
      </c>
      <c r="AP77" s="26" t="str">
        <f>IF(ISBLANK('DATA ENTRY'!Z79),"",IF(U77="AB","AB",IF(U77&gt;=0.9*'MARK LOOKUP'!U77,"A+",IF(U77&gt;=0.8*'MARK LOOKUP'!U77,"A",IF(U77&gt;=0.7*'MARK LOOKUP'!U77,"B+",IF(U77&gt;=0.6*'MARK LOOKUP'!U77,"B",IF(U77&gt;=0.5*'MARK LOOKUP'!U77,"C+",IF(U77&gt;=0.4*'MARK LOOKUP'!U77,"C",IF(U77&gt;=0.35*'MARK LOOKUP'!U77,"D","NG")))))))))</f>
        <v/>
      </c>
      <c r="AQ77" s="26" t="str">
        <f>IF(ISNUMBER(V77),IF(V77&gt;=0.9*'MARK LOOKUP'!V77,"A+",IF(V77&gt;=0.8*'MARK LOOKUP'!V77,"A",IF(V77&gt;=0.7*'MARK LOOKUP'!V77,"B+",IF(V77&gt;=0.6*'MARK LOOKUP'!S77,"B",IF(V77&gt;=0.5*'MARK LOOKUP'!V77,"C+",IF(V77&gt;=0.4*'MARK LOOKUP'!V77,"C",IF(V77&gt;=0.35*'MARK LOOKUP'!V77,"D","NG"))))))),"")</f>
        <v/>
      </c>
      <c r="AR77" s="26" t="str">
        <f t="shared" si="27"/>
        <v/>
      </c>
      <c r="AS77" s="26" t="str">
        <f t="shared" si="28"/>
        <v/>
      </c>
      <c r="AT77" s="26" t="str">
        <f t="shared" si="29"/>
        <v/>
      </c>
      <c r="AU77" s="26" t="str">
        <f t="shared" si="30"/>
        <v/>
      </c>
      <c r="AV77" s="26" t="str">
        <f t="shared" si="31"/>
        <v/>
      </c>
      <c r="AW77" s="26" t="str">
        <f t="shared" si="32"/>
        <v/>
      </c>
      <c r="AX77" s="26" t="str">
        <f t="shared" si="33"/>
        <v/>
      </c>
      <c r="AY77" s="26" t="str">
        <f t="shared" si="34"/>
        <v/>
      </c>
      <c r="AZ77" s="26" t="str">
        <f t="shared" si="35"/>
        <v/>
      </c>
      <c r="BA77" s="26" t="str">
        <f t="shared" si="36"/>
        <v/>
      </c>
      <c r="BB77" s="26" t="str">
        <f t="shared" si="37"/>
        <v/>
      </c>
      <c r="BC77" s="26" t="str">
        <f t="shared" si="38"/>
        <v/>
      </c>
      <c r="BD77" s="26" t="e">
        <f t="shared" si="39"/>
        <v>#N/A</v>
      </c>
      <c r="BE77" s="26" t="str">
        <f>IF(ISBLANK('DATA ENTRY'!S79),"",IF(AJ77="A+","4",IF(AJ77="A","3.6",IF(AJ77="B+","3.2",IF(AJ77="B","2.8",IF(AJ77="C+","2.4",IF(AJ77="C","2",IF(AJ77="D+","1.6",IF(AJ77="D","1.2",IF(AJ77="E","0.8",""))))))))))</f>
        <v/>
      </c>
      <c r="BF77" s="26" t="str">
        <f>IF(ISBLANK('DATA ENTRY'!T79),"",IF(AK77="A+","4",IF(AK77="A","3.6",IF(AK77="B+","3.2",IF(AK77="B","2.8",IF(AK77="C+","2.4",IF(AK77="C","2",IF(AK77="D+","1.6",IF(AK77="D","1.2",IF(AK77="E","0.8",""))))))))))</f>
        <v/>
      </c>
      <c r="BG77" s="26" t="str">
        <f>IF(ISBLANK('DATA ENTRY'!U79),"",IF(AL77="A+","4",IF(AL77="A","3.6",IF(AL77="B+","3.2",IF(AL77="B","2.8",IF(AL77="C+","2.4",IF(AL77="C","2",IF(AL77="D+","1.6",IF(AL77="D","1.2",IF(AL77="E","0.8",""))))))))))</f>
        <v/>
      </c>
      <c r="BH77" s="26" t="str">
        <f>IF(ISBLANK('DATA ENTRY'!V79),"",IF(AM77="A+","4",IF(AM77="A","3.6",IF(AM77="B+","3.2",IF(AM77="B","2.8",IF(AM77="C+","2.4",IF(AM77="C","2",IF(AM77="D+","1.6",IF(AM77="D","1.2",IF(AM77="E","0.8",""))))))))))</f>
        <v/>
      </c>
      <c r="BI77" s="26" t="str">
        <f>IF(ISBLANK('DATA ENTRY'!W79),"",IF(AN77="A+","4",IF(AN77="A","3.6",IF(AN77="B+","3.2",IF(AN77="B","2.8",IF(AN77="C+","2.4",IF(AN77="C","2",IF(AN77="D+","1.6",IF(AN77="D","1.2",IF(AN77="E","0.8",""))))))))))</f>
        <v/>
      </c>
      <c r="BJ77" s="26" t="str">
        <f>IF(ISBLANK('DATA ENTRY'!X79),"",IF(AO77="A+","4",IF(AO77="A","3.6",IF(AO77="B+","3.2",IF(AO77="B","2.8",IF(AO77="C+","2.4",IF(AO77="C","2",IF(AO77="D+","1.6",IF(AO77="D","1.2",IF(AO77="E","0.8",""))))))))))</f>
        <v/>
      </c>
      <c r="BK77" s="26" t="str">
        <f>IF(ISBLANK('DATA ENTRY'!Y79),"",IF(AP77="A+","4",IF(AP77="A","3.6",IF(AP77="B+","3.2",IF(AP77="B","2.8",IF(AP77="C+","2.4",IF(AP77="C","2",IF(AP77="D+","1.6",IF(AP77="D","1.2",IF(AP77="E","0.8",""))))))))))</f>
        <v/>
      </c>
      <c r="BL77" s="26" t="str">
        <f>IF(ISBLANK('DATA ENTRY'!Z79),"",IF(AQ77="A+","4",IF(AQ77="A","3.6",IF(AQ77="B+","3.2",IF(AQ77="B","2.8",IF(AQ77="C+","2.4",IF(AQ77="C","2",IF(AQ77="D+","1.6",IF(AQ77="D","1.2",IF(AQ77="E","0.8",""))))))))))</f>
        <v/>
      </c>
    </row>
    <row r="78" spans="1:64" x14ac:dyDescent="0.25">
      <c r="A78" s="26" t="str">
        <f>IF(ISBLANK('DATA ENTRY'!A78),"",'DATA ENTRY'!A78)</f>
        <v/>
      </c>
      <c r="B78" s="26" t="str">
        <f>IF(ISBLANK('DATA ENTRY'!G78),"",'DATA ENTRY'!G78)</f>
        <v/>
      </c>
      <c r="C78" s="26" t="str">
        <f>IF(ISBLANK('DATA ENTRY'!H78),"",'DATA ENTRY'!H78)</f>
        <v/>
      </c>
      <c r="D78" s="26" t="str">
        <f t="shared" si="21"/>
        <v/>
      </c>
      <c r="E78" s="26" t="str">
        <f>IF(ISBLANK('DATA ENTRY'!J78),"",'DATA ENTRY'!J78)</f>
        <v/>
      </c>
      <c r="F78" s="26" t="str">
        <f>IF(ISBLANK('DATA ENTRY'!K78),"",'DATA ENTRY'!K78)</f>
        <v/>
      </c>
      <c r="G78" s="26" t="str">
        <f t="shared" si="22"/>
        <v/>
      </c>
      <c r="H78" s="26" t="str">
        <f>IF(ISBLANK('DATA ENTRY'!M78),"",'DATA ENTRY'!M78)</f>
        <v/>
      </c>
      <c r="I78" s="26" t="str">
        <f>IF(ISBLANK('DATA ENTRY'!M78),"",'DATA ENTRY'!N78)</f>
        <v/>
      </c>
      <c r="J78" s="26" t="str">
        <f t="shared" si="40"/>
        <v/>
      </c>
      <c r="K78" s="26" t="str">
        <f>IF(ISBLANK('DATA ENTRY'!P78),"",'DATA ENTRY'!P78)</f>
        <v/>
      </c>
      <c r="L78" s="26" t="str">
        <f>IF(ISBLANK('DATA ENTRY'!Q78),"",'DATA ENTRY'!Q78)</f>
        <v/>
      </c>
      <c r="M78" s="26" t="str">
        <f t="shared" si="23"/>
        <v/>
      </c>
      <c r="N78" s="26">
        <f>IF(ISBLANK('DATA ENTRY'!S78),"",'DATA ENTRY'!S78)</f>
        <v>0</v>
      </c>
      <c r="O78" s="26" t="str">
        <f>IF(ISBLANK('DATA ENTRY'!T78),"",'DATA ENTRY'!T78)</f>
        <v/>
      </c>
      <c r="P78" s="26">
        <f t="shared" si="24"/>
        <v>0</v>
      </c>
      <c r="Q78" s="26" t="str">
        <f>IF(ISBLANK('DATA ENTRY'!V78),"",'DATA ENTRY'!V78)</f>
        <v/>
      </c>
      <c r="R78" s="26" t="str">
        <f>IF(ISBLANK('DATA ENTRY'!W78),"",'DATA ENTRY'!W78)</f>
        <v/>
      </c>
      <c r="S78" s="26" t="str">
        <f t="shared" si="25"/>
        <v/>
      </c>
      <c r="T78" s="26" t="str">
        <f>IF(ISBLANK('DATA ENTRY'!Y78),"",'DATA ENTRY'!Y78)</f>
        <v/>
      </c>
      <c r="U78" s="26" t="str">
        <f>IF(ISBLANK('DATA ENTRY'!Z78),"",'DATA ENTRY'!Z78)</f>
        <v/>
      </c>
      <c r="V78" s="26" t="str">
        <f t="shared" si="26"/>
        <v/>
      </c>
      <c r="W78" s="26" t="str">
        <f>IF(ISBLANK('DATA ENTRY'!$F78),"",IF(LEDGER!B78="AB","AB",IF(LEDGER!B78&gt;=0.9*'MARK LOOKUP'!B78,"A+",IF(LEDGER!B78&gt;=0.8*'MARK LOOKUP'!B78,"A",IF(LEDGER!B78&gt;=0.7*'MARK LOOKUP'!B78,"B+",IF(LEDGER!B78&gt;=0.6*'MARK LOOKUP'!B78,"B",IF(LEDGER!B78&gt;=0.5*'MARK LOOKUP'!B78,"C+",IF(LEDGER!B78&gt;=0.4*'MARK LOOKUP'!B78,"C+",IF(LEDGER!B78&gt;=0.35*'MARK LOOKUP'!B78,"D","NG")))))))))</f>
        <v/>
      </c>
      <c r="X78" s="26" t="str">
        <f>IF(ISBLANK('DATA ENTRY'!$G78),"",IF(LEDGER!C78="AB","AB",IF(LEDGER!C78&gt;=0.9*'MARK LOOKUP'!C78,"A+",IF(LEDGER!C78&gt;=0.8*'MARK LOOKUP'!C78,"A",IF(LEDGER!C78&gt;=0.7*'MARK LOOKUP'!C78,"B+",IF(LEDGER!C78&gt;=0.6*'MARK LOOKUP'!C78,"B",IF(LEDGER!C78&gt;=0.5*'MARK LOOKUP'!C78,"C+",IF(LEDGER!C78&gt;=0.4*'MARK LOOKUP'!C78,"C+",IF(LEDGER!C78&gt;=0.35*'MARK LOOKUP'!C78,"D","N.G.")))))))))</f>
        <v/>
      </c>
      <c r="Y78" s="26" t="b">
        <f>IF(ISNUMBER(D78),IF(D78&gt;=0.9*'MARK LOOKUP'!D78,"A+",IF(D78&gt;=0.8*'MARK LOOKUP'!D78,"A",IF(D78&gt;=0.7*'MARK LOOKUP'!D78,"B+",IF(D78&gt;=0.6*'MARK LOOKUP'!D78,"B",IF(D78&gt;=0.5*'MARK LOOKUP'!D78,"C+",IF(D78&gt;=0.4*'MARK LOOKUP'!D78,"C",IF(D78&gt;=0.35*'MARK LOOKUP'!D78,"D","N.G."))))))))</f>
        <v>0</v>
      </c>
      <c r="Z78" s="26" t="str">
        <f>IF(ISBLANK('DATA ENTRY'!J78),"",IF(LEDGER!E78="AB","AB",IF(LEDGER!E78&gt;=0.9*'MARK LOOKUP'!E78,"A+",IF(LEDGER!E78&gt;=0.8*'MARK LOOKUP'!E78,"A",IF(LEDGER!E78&gt;=0.7*'MARK LOOKUP'!E78,"B+",IF(LEDGER!E78&gt;=0.6*'MARK LOOKUP'!E78,"B",IF(LEDGER!E78&gt;=0.5*'MARK LOOKUP'!E78,"C+",IF(LEDGER!E78&gt;=0.4*'MARK LOOKUP'!E78,"C",IF(LEDGER!E78&gt;=0.35*'MARK LOOKUP'!E78,"D","NG")))))))))</f>
        <v/>
      </c>
      <c r="AA78" s="26" t="str">
        <f>IF(ISBLANK('DATA ENTRY'!K78),"",IF(LEDGER!F78="AB","AB",IF(LEDGER!F78&gt;=0.9*'MARK LOOKUP'!F78,"A+",IF(LEDGER!F78&gt;=0.8*'MARK LOOKUP'!F78,"A",IF(LEDGER!F78&gt;=0.7*'MARK LOOKUP'!F78,"B+",IF(LEDGER!F78&gt;=0.6*'MARK LOOKUP'!F78,"B",IF(LEDGER!F78&gt;=0.5*'MARK LOOKUP'!F78,"C+",IF(LEDGER!F78&gt;=0.4*'MARK LOOKUP'!F78,"C",IF(LEDGER!F78&gt;=0.35*'MARK LOOKUP'!F78,"D","NG")))))))))</f>
        <v/>
      </c>
      <c r="AB78" s="26" t="b">
        <f>IF(ISNUMBER(G78),IF(D78&gt;=0.9*'MARK LOOKUP'!G78,"A+",IF(G78&gt;=0.8*'MARK LOOKUP'!G78,"A",IF(G78&gt;=0.7*'MARK LOOKUP'!G78,"B+",IF(G78&gt;=0.6*'MARK LOOKUP'!G78,"B",IF(G78&gt;=0.5*'MARK LOOKUP'!G78,"C+",IF(G78&gt;=0.4*'MARK LOOKUP'!G78,"C",IF(G78&gt;=0.35*'MARK LOOKUP'!G78,"D","NG"))))))))</f>
        <v>0</v>
      </c>
      <c r="AC78" s="26" t="str">
        <f>IF(ISBLANK('DATA ENTRY'!M78),"",IF(LEDGER!H78="AB","AB",IF(LEDGER!H78&gt;=0.9*'MARK LOOKUP'!H78,"A+",IF(LEDGER!H78&gt;=0.8*'MARK LOOKUP'!H78,"A",IF(LEDGER!H78&gt;=0.7*'MARK LOOKUP'!H78,"B+",IF(LEDGER!H78&gt;=0.6*'MARK LOOKUP'!H78,"B",IF(LEDGER!H78&gt;=0.5*'MARK LOOKUP'!H78,"C+",IF(LEDGER!H78&gt;=0.4*'MARK LOOKUP'!H78,"C",IF(LEDGER!H78&gt;=0.35*'MARK LOOKUP'!H78,"D","NG")))))))))</f>
        <v/>
      </c>
      <c r="AD78" s="26" t="str">
        <f>IF(ISBLANK('DATA ENTRY'!N78),"",IF(LEDGER!I78="AB","AB",IF(LEDGER!I78&gt;=0.9*'MARK LOOKUP'!I78,"A+",IF(LEDGER!I78&gt;=0.8*'MARK LOOKUP'!I78,"A",IF(LEDGER!I78&gt;=0.7*'MARK LOOKUP'!I78,"B+",IF(LEDGER!I78&gt;=0.6*'MARK LOOKUP'!I78,"B",IF(LEDGER!I78&gt;=0.5*'MARK LOOKUP'!I78,"C+",IF(LEDGER!I78&gt;=0.4*'MARK LOOKUP'!I78,"C",IF(LEDGER!I78&gt;=0.35*'MARK LOOKUP'!I78,"D","NG")))))))))</f>
        <v/>
      </c>
      <c r="AE78" s="26" t="str">
        <f>IF(ISNUMBER(J78),IF(J78&gt;=0.9*'MARK LOOKUP'!J78,"A+",IF(J78&gt;=0.8*'MARK LOOKUP'!J78,"A",IF(J78&gt;=0.7*'MARK LOOKUP'!J78,"B+",IF(J78&gt;=0.6*'MARK LOOKUP'!J78,"B",IF(J78&gt;=0.5*'MARK LOOKUP'!J78,"C+",IF(J78&gt;=0.4*'MARK LOOKUP'!J78,"C",IF(J78&gt;=0.35*'MARK LOOKUP'!J78,"D","NG"))))))),"")</f>
        <v/>
      </c>
      <c r="AF78" s="26" t="str">
        <f>IF(ISBLANK('DATA ENTRY'!P78),"",IF(LEDGER!K78="Ab","AB",IF(LEDGER!K78&gt;=0.9*'MARK LOOKUP'!K78,"A+",IF(LEDGER!K78&gt;=0.8*'MARK LOOKUP'!K78,"A",IF(LEDGER!K78&gt;=0.7*'MARK LOOKUP'!K78,"B+",IF(LEDGER!K78&gt;=0.6*'MARK LOOKUP'!K78,"B",IF(LEDGER!K78&gt;=0.5*'MARK LOOKUP'!K78,"C+",IF(LEDGER!K78&gt;=0.4*'MARK LOOKUP'!K78,"C",IF(LEDGER!K78&gt;=0.35*'MARK LOOKUP'!K78,"D","NG")))))))))</f>
        <v/>
      </c>
      <c r="AG78" s="26" t="str">
        <f>IF(ISBLANK('DATA ENTRY'!Q78),"",IF(LEDGER!L78="Ab","AB",IF(LEDGER!L78&gt;=0.9*'MARK LOOKUP'!L78,"A+",IF(LEDGER!L78&gt;=0.8*'MARK LOOKUP'!L78,"A",IF(LEDGER!L78&gt;=0.7*'MARK LOOKUP'!L78,"B+",IF(LEDGER!L78&gt;=0.6*'MARK LOOKUP'!L78,"B",IF(LEDGER!L78&gt;=0.5*'MARK LOOKUP'!L78,"C+",IF(LEDGER!L78&gt;=0.4*'MARK LOOKUP'!L78,"C",IF(LEDGER!L78&gt;=0.35*'MARK LOOKUP'!L78,"D","NG")))))))))</f>
        <v/>
      </c>
      <c r="AH78" s="26" t="str">
        <f>IF(ISNUMBER(M78),IF(M78&gt;=0.9*'MARK LOOKUP'!M78,"A+",IF(M78&gt;=0.8*'MARK LOOKUP'!M78,"A",IF(M78&gt;=0.7*'MARK LOOKUP'!M78,"B+",IF(M78&gt;=0.6*'MARK LOOKUP'!M78,"B",IF(M78&gt;=0.5*'MARK LOOKUP'!M78,"C+",IF(M78&gt;=0.4*'MARK LOOKUP'!M78,"C",IF(M78&gt;=0.35*'MARK LOOKUP'!M78,"D","NG"))))))),"")</f>
        <v/>
      </c>
      <c r="AI78" s="26" t="e">
        <f>IF(ISBLANK('DATA ENTRY'!S78),"",IF(N78="Ab","AB",IF(N78&gt;=0.9*'MARK LOOKUP'!N78,"A+",IF(N78&gt;=0.8*'MARK LOOKUP'!N78,"A",IF(N78&gt;=0.7*'MARK LOOKUP'!N78,"B+",IF(N78&gt;=0.6*'MARK LOOKUP'!N78,"B",IF(N78&gt;=0.5*'MARK LOOKUP'!N78,"C+",IF(N78&gt;=0.4*'MARK LOOKUP'!N78,"C",IF(N78&gt;=0.35*'MARK LOOKUP'!N78,"D","NG")))))))))</f>
        <v>#N/A</v>
      </c>
      <c r="AJ78" s="26" t="str">
        <f>IF(ISBLANK('DATA ENTRY'!T78),"",IF(O78="Ab","AB",IF(O78&gt;=0.9*'MARK LOOKUP'!O78,"A+",IF(O78&gt;=0.8*'MARK LOOKUP'!O78,"A",IF(O78&gt;=0.7*'MARK LOOKUP'!O78,"B+",IF(O78&gt;=0.6*'MARK LOOKUP'!O78,"B",IF(O78&gt;=0.5*'MARK LOOKUP'!O78,"C+",IF(O78&gt;=0.4*'MARK LOOKUP'!O78,"C",IF(O78&gt;=0.35*'MARK LOOKUP'!O78,"D","NG")))))))))</f>
        <v/>
      </c>
      <c r="AK78" s="26" t="e">
        <f>IF(ISNUMBER(P78),IF(P78&gt;=0.9*'MARK LOOKUP'!P78,"A+",IF(P78&gt;=0.8*'MARK LOOKUP'!P78,"A",IF(P78&gt;=0.7*'MARK LOOKUP'!P78,"B+",IF(P78&gt;=0.6*'MARK LOOKUP'!P78,"B",IF(P78&gt;=0.5*'MARK LOOKUP'!P78,"C+",IF(P78&gt;=0.4*'MARK LOOKUP'!P78,"C",IF(P78&gt;=0.35*'MARK LOOKUP'!P78,"D","NG"))))))),"")</f>
        <v>#N/A</v>
      </c>
      <c r="AL78" s="26" t="str">
        <f>IF(ISBLANK('DATA ENTRY'!V78),"",IF(Q78="Ab","AB",IF(Q78&gt;=0.9*'MARK LOOKUP'!Q78,"A+",IF(Q78&gt;=0.8*'MARK LOOKUP'!Q78,"A",IF(Q78&gt;=0.7*'MARK LOOKUP'!Q78,"B+",IF(Q78&gt;=0.6*'MARK LOOKUP'!Q78,"B",IF(Q78&gt;=0.5*'MARK LOOKUP'!Q78,"C+",IF(Q78&gt;=0.4*'MARK LOOKUP'!Q78,"C",IF(Q78&gt;=0.35*'MARK LOOKUP'!Q78,"D","NG")))))))))</f>
        <v/>
      </c>
      <c r="AM78" s="26" t="str">
        <f>IF(ISBLANK('DATA ENTRY'!W78),"",IF(R78="Ab","AB",IF(R78&gt;=0.9*'MARK LOOKUP'!R78,"A+",IF(R78&gt;=0.8*'MARK LOOKUP'!R78,"A",IF(R78&gt;=0.7*'MARK LOOKUP'!R78,"B+",IF(R78&gt;=0.6*'MARK LOOKUP'!R78,"B",IF(R78&gt;=0.5*'MARK LOOKUP'!R78,"C+",IF(R78&gt;=0.4*'MARK LOOKUP'!R78,"C",IF(R78&gt;=0.35*'MARK LOOKUP'!R78,"D","NG")))))))))</f>
        <v/>
      </c>
      <c r="AN78" s="26" t="str">
        <f>IF(ISNUMBER(S78),IF(S78&gt;=0.9*'MARK LOOKUP'!S78,"A+",IF(S78&gt;=0.8*'MARK LOOKUP'!S78,"A",IF(S78&gt;=0.7*'MARK LOOKUP'!S78,"B+",IF(S78&gt;=0.6*'MARK LOOKUP'!S78,"B",IF(S78&gt;=0.5*'MARK LOOKUP'!S78,"C+",IF(S78&gt;=0.4*'MARK LOOKUP'!S78,"C",IF(S78&gt;=0.35*'MARK LOOKUP'!S78,"D","NG"))))))),"")</f>
        <v/>
      </c>
      <c r="AO78" s="26" t="str">
        <f>IF(ISBLANK('DATA ENTRY'!Y78),"",IF(T78="AB","AB",IF(T78&gt;=0.9*'MARK LOOKUP'!T78,"A+",IF(T78&gt;=0.8*'MARK LOOKUP'!T78,"A",IF(T78&gt;=0.7*'MARK LOOKUP'!T78,"B+",IF(T78&gt;=0.6*'MARK LOOKUP'!T78,"B",IF(T78&gt;=0.5*'MARK LOOKUP'!T78,"C+",IF(T78&gt;=0.4*'MARK LOOKUP'!T78,"C",IF(T78&gt;=0.35*'MARK LOOKUP'!T78,"D","NG")))))))))</f>
        <v/>
      </c>
      <c r="AP78" s="26" t="str">
        <f>IF(ISBLANK('DATA ENTRY'!Z78),"",IF(U78="AB","AB",IF(U78&gt;=0.9*'MARK LOOKUP'!U78,"A+",IF(U78&gt;=0.8*'MARK LOOKUP'!U78,"A",IF(U78&gt;=0.7*'MARK LOOKUP'!U78,"B+",IF(U78&gt;=0.6*'MARK LOOKUP'!U78,"B",IF(U78&gt;=0.5*'MARK LOOKUP'!U78,"C+",IF(U78&gt;=0.4*'MARK LOOKUP'!U78,"C",IF(U78&gt;=0.35*'MARK LOOKUP'!U78,"D","NG")))))))))</f>
        <v/>
      </c>
      <c r="AQ78" s="26" t="str">
        <f>IF(ISNUMBER(V78),IF(V78&gt;=0.9*'MARK LOOKUP'!V78,"A+",IF(V78&gt;=0.8*'MARK LOOKUP'!V78,"A",IF(V78&gt;=0.7*'MARK LOOKUP'!V78,"B+",IF(V78&gt;=0.6*'MARK LOOKUP'!S78,"B",IF(V78&gt;=0.5*'MARK LOOKUP'!V78,"C+",IF(V78&gt;=0.4*'MARK LOOKUP'!V78,"C",IF(V78&gt;=0.35*'MARK LOOKUP'!V78,"D","NG"))))))),"")</f>
        <v/>
      </c>
      <c r="AR78" s="26" t="str">
        <f t="shared" si="27"/>
        <v/>
      </c>
      <c r="AS78" s="26" t="str">
        <f t="shared" si="28"/>
        <v/>
      </c>
      <c r="AT78" s="26" t="str">
        <f t="shared" si="29"/>
        <v/>
      </c>
      <c r="AU78" s="26" t="str">
        <f t="shared" si="30"/>
        <v/>
      </c>
      <c r="AV78" s="26" t="str">
        <f t="shared" si="31"/>
        <v/>
      </c>
      <c r="AW78" s="26" t="str">
        <f t="shared" si="32"/>
        <v/>
      </c>
      <c r="AX78" s="26" t="str">
        <f t="shared" si="33"/>
        <v/>
      </c>
      <c r="AY78" s="26" t="str">
        <f t="shared" si="34"/>
        <v/>
      </c>
      <c r="AZ78" s="26" t="str">
        <f t="shared" si="35"/>
        <v/>
      </c>
      <c r="BA78" s="26" t="str">
        <f t="shared" si="36"/>
        <v/>
      </c>
      <c r="BB78" s="26" t="str">
        <f t="shared" si="37"/>
        <v/>
      </c>
      <c r="BC78" s="26" t="str">
        <f t="shared" si="38"/>
        <v/>
      </c>
      <c r="BD78" s="26" t="e">
        <f t="shared" si="39"/>
        <v>#N/A</v>
      </c>
      <c r="BE78" s="26" t="str">
        <f>IF(ISBLANK('DATA ENTRY'!S78),"",IF(AJ78="A+","4",IF(AJ78="A","3.6",IF(AJ78="B+","3.2",IF(AJ78="B","2.8",IF(AJ78="C+","2.4",IF(AJ78="C","2",IF(AJ78="D+","1.6",IF(AJ78="D","1.2",IF(AJ78="E","0.8",""))))))))))</f>
        <v/>
      </c>
      <c r="BF78" s="26" t="str">
        <f>IF(ISBLANK('DATA ENTRY'!T78),"",IF(AK78="A+","4",IF(AK78="A","3.6",IF(AK78="B+","3.2",IF(AK78="B","2.8",IF(AK78="C+","2.4",IF(AK78="C","2",IF(AK78="D+","1.6",IF(AK78="D","1.2",IF(AK78="E","0.8",""))))))))))</f>
        <v/>
      </c>
      <c r="BG78" s="26" t="str">
        <f>IF(ISBLANK('DATA ENTRY'!U78),"",IF(AL78="A+","4",IF(AL78="A","3.6",IF(AL78="B+","3.2",IF(AL78="B","2.8",IF(AL78="C+","2.4",IF(AL78="C","2",IF(AL78="D+","1.6",IF(AL78="D","1.2",IF(AL78="E","0.8",""))))))))))</f>
        <v/>
      </c>
      <c r="BH78" s="26" t="str">
        <f>IF(ISBLANK('DATA ENTRY'!V78),"",IF(AM78="A+","4",IF(AM78="A","3.6",IF(AM78="B+","3.2",IF(AM78="B","2.8",IF(AM78="C+","2.4",IF(AM78="C","2",IF(AM78="D+","1.6",IF(AM78="D","1.2",IF(AM78="E","0.8",""))))))))))</f>
        <v/>
      </c>
      <c r="BI78" s="26" t="str">
        <f>IF(ISBLANK('DATA ENTRY'!W78),"",IF(AN78="A+","4",IF(AN78="A","3.6",IF(AN78="B+","3.2",IF(AN78="B","2.8",IF(AN78="C+","2.4",IF(AN78="C","2",IF(AN78="D+","1.6",IF(AN78="D","1.2",IF(AN78="E","0.8",""))))))))))</f>
        <v/>
      </c>
      <c r="BJ78" s="26" t="str">
        <f>IF(ISBLANK('DATA ENTRY'!X78),"",IF(AO78="A+","4",IF(AO78="A","3.6",IF(AO78="B+","3.2",IF(AO78="B","2.8",IF(AO78="C+","2.4",IF(AO78="C","2",IF(AO78="D+","1.6",IF(AO78="D","1.2",IF(AO78="E","0.8",""))))))))))</f>
        <v/>
      </c>
      <c r="BK78" s="26" t="str">
        <f>IF(ISBLANK('DATA ENTRY'!Y78),"",IF(AP78="A+","4",IF(AP78="A","3.6",IF(AP78="B+","3.2",IF(AP78="B","2.8",IF(AP78="C+","2.4",IF(AP78="C","2",IF(AP78="D+","1.6",IF(AP78="D","1.2",IF(AP78="E","0.8",""))))))))))</f>
        <v/>
      </c>
      <c r="BL78" s="26" t="str">
        <f>IF(ISBLANK('DATA ENTRY'!Z78),"",IF(AQ78="A+","4",IF(AQ78="A","3.6",IF(AQ78="B+","3.2",IF(AQ78="B","2.8",IF(AQ78="C+","2.4",IF(AQ78="C","2",IF(AQ78="D+","1.6",IF(AQ78="D","1.2",IF(AQ78="E","0.8",""))))))))))</f>
        <v/>
      </c>
    </row>
    <row r="79" spans="1:64" x14ac:dyDescent="0.25">
      <c r="A79" s="26" t="e">
        <f>IF(ISBLANK('DATA ENTRY'!#REF!),"",'DATA ENTRY'!#REF!)</f>
        <v>#REF!</v>
      </c>
      <c r="B79" s="26" t="e">
        <f>IF(ISBLANK('DATA ENTRY'!#REF!),"",'DATA ENTRY'!#REF!)</f>
        <v>#REF!</v>
      </c>
      <c r="C79" s="26" t="e">
        <f>IF(ISBLANK('DATA ENTRY'!#REF!),"",'DATA ENTRY'!#REF!)</f>
        <v>#REF!</v>
      </c>
      <c r="D79" s="26" t="str">
        <f t="shared" si="21"/>
        <v/>
      </c>
      <c r="E79" s="26" t="e">
        <f>IF(ISBLANK('DATA ENTRY'!#REF!),"",'DATA ENTRY'!#REF!)</f>
        <v>#REF!</v>
      </c>
      <c r="F79" s="26" t="e">
        <f>IF(ISBLANK('DATA ENTRY'!#REF!),"",'DATA ENTRY'!#REF!)</f>
        <v>#REF!</v>
      </c>
      <c r="G79" s="26" t="str">
        <f t="shared" si="22"/>
        <v/>
      </c>
      <c r="H79" s="26" t="e">
        <f>IF(ISBLANK('DATA ENTRY'!#REF!),"",'DATA ENTRY'!#REF!)</f>
        <v>#REF!</v>
      </c>
      <c r="I79" s="26" t="e">
        <f>IF(ISBLANK('DATA ENTRY'!#REF!),"",'DATA ENTRY'!#REF!)</f>
        <v>#REF!</v>
      </c>
      <c r="J79" s="26" t="str">
        <f t="shared" si="40"/>
        <v/>
      </c>
      <c r="K79" s="26" t="e">
        <f>IF(ISBLANK('DATA ENTRY'!#REF!),"",'DATA ENTRY'!#REF!)</f>
        <v>#REF!</v>
      </c>
      <c r="L79" s="26" t="e">
        <f>IF(ISBLANK('DATA ENTRY'!#REF!),"",'DATA ENTRY'!#REF!)</f>
        <v>#REF!</v>
      </c>
      <c r="M79" s="26" t="str">
        <f t="shared" si="23"/>
        <v/>
      </c>
      <c r="N79" s="26" t="e">
        <f>IF(ISBLANK('DATA ENTRY'!#REF!),"",'DATA ENTRY'!#REF!)</f>
        <v>#REF!</v>
      </c>
      <c r="O79" s="26" t="e">
        <f>IF(ISBLANK('DATA ENTRY'!#REF!),"",'DATA ENTRY'!#REF!)</f>
        <v>#REF!</v>
      </c>
      <c r="P79" s="26" t="str">
        <f t="shared" si="24"/>
        <v/>
      </c>
      <c r="Q79" s="26" t="e">
        <f>IF(ISBLANK('DATA ENTRY'!#REF!),"",'DATA ENTRY'!#REF!)</f>
        <v>#REF!</v>
      </c>
      <c r="R79" s="26" t="e">
        <f>IF(ISBLANK('DATA ENTRY'!#REF!),"",'DATA ENTRY'!#REF!)</f>
        <v>#REF!</v>
      </c>
      <c r="S79" s="26" t="str">
        <f t="shared" si="25"/>
        <v/>
      </c>
      <c r="T79" s="26" t="e">
        <f>IF(ISBLANK('DATA ENTRY'!#REF!),"",'DATA ENTRY'!#REF!)</f>
        <v>#REF!</v>
      </c>
      <c r="U79" s="26" t="e">
        <f>IF(ISBLANK('DATA ENTRY'!#REF!),"",'DATA ENTRY'!#REF!)</f>
        <v>#REF!</v>
      </c>
      <c r="V79" s="26" t="str">
        <f t="shared" si="26"/>
        <v/>
      </c>
      <c r="W79" s="26" t="e">
        <f>IF(ISBLANK('DATA ENTRY'!#REF!),"",IF(LEDGER!B79="AB","AB",IF(LEDGER!B79&gt;=0.9*'MARK LOOKUP'!B79,"A+",IF(LEDGER!B79&gt;=0.8*'MARK LOOKUP'!B79,"A",IF(LEDGER!B79&gt;=0.7*'MARK LOOKUP'!B79,"B+",IF(LEDGER!B79&gt;=0.6*'MARK LOOKUP'!B79,"B",IF(LEDGER!B79&gt;=0.5*'MARK LOOKUP'!B79,"C+",IF(LEDGER!B79&gt;=0.4*'MARK LOOKUP'!B79,"C+",IF(LEDGER!B79&gt;=0.35*'MARK LOOKUP'!B79,"D","NG")))))))))</f>
        <v>#REF!</v>
      </c>
      <c r="X79" s="26" t="e">
        <f>IF(ISBLANK('DATA ENTRY'!#REF!),"",IF(LEDGER!C79="AB","AB",IF(LEDGER!C79&gt;=0.9*'MARK LOOKUP'!C79,"A+",IF(LEDGER!C79&gt;=0.8*'MARK LOOKUP'!C79,"A",IF(LEDGER!C79&gt;=0.7*'MARK LOOKUP'!C79,"B+",IF(LEDGER!C79&gt;=0.6*'MARK LOOKUP'!C79,"B",IF(LEDGER!C79&gt;=0.5*'MARK LOOKUP'!C79,"C+",IF(LEDGER!C79&gt;=0.4*'MARK LOOKUP'!C79,"C+",IF(LEDGER!C79&gt;=0.35*'MARK LOOKUP'!C79,"D","N.G.")))))))))</f>
        <v>#REF!</v>
      </c>
      <c r="Y79" s="26" t="b">
        <f>IF(ISNUMBER(D79),IF(D79&gt;=0.9*'MARK LOOKUP'!D79,"A+",IF(D79&gt;=0.8*'MARK LOOKUP'!D79,"A",IF(D79&gt;=0.7*'MARK LOOKUP'!D79,"B+",IF(D79&gt;=0.6*'MARK LOOKUP'!D79,"B",IF(D79&gt;=0.5*'MARK LOOKUP'!D79,"C+",IF(D79&gt;=0.4*'MARK LOOKUP'!D79,"C",IF(D79&gt;=0.35*'MARK LOOKUP'!D79,"D","N.G."))))))))</f>
        <v>0</v>
      </c>
      <c r="Z79" s="26" t="e">
        <f>IF(ISBLANK('DATA ENTRY'!#REF!),"",IF(LEDGER!E79="AB","AB",IF(LEDGER!E79&gt;=0.9*'MARK LOOKUP'!E79,"A+",IF(LEDGER!E79&gt;=0.8*'MARK LOOKUP'!E79,"A",IF(LEDGER!E79&gt;=0.7*'MARK LOOKUP'!E79,"B+",IF(LEDGER!E79&gt;=0.6*'MARK LOOKUP'!E79,"B",IF(LEDGER!E79&gt;=0.5*'MARK LOOKUP'!E79,"C+",IF(LEDGER!E79&gt;=0.4*'MARK LOOKUP'!E79,"C",IF(LEDGER!E79&gt;=0.35*'MARK LOOKUP'!E79,"D","NG")))))))))</f>
        <v>#REF!</v>
      </c>
      <c r="AA79" s="26" t="e">
        <f>IF(ISBLANK('DATA ENTRY'!#REF!),"",IF(LEDGER!F79="AB","AB",IF(LEDGER!F79&gt;=0.9*'MARK LOOKUP'!F79,"A+",IF(LEDGER!F79&gt;=0.8*'MARK LOOKUP'!F79,"A",IF(LEDGER!F79&gt;=0.7*'MARK LOOKUP'!F79,"B+",IF(LEDGER!F79&gt;=0.6*'MARK LOOKUP'!F79,"B",IF(LEDGER!F79&gt;=0.5*'MARK LOOKUP'!F79,"C+",IF(LEDGER!F79&gt;=0.4*'MARK LOOKUP'!F79,"C",IF(LEDGER!F79&gt;=0.35*'MARK LOOKUP'!F79,"D","NG")))))))))</f>
        <v>#REF!</v>
      </c>
      <c r="AB79" s="26" t="b">
        <f>IF(ISNUMBER(G79),IF(D79&gt;=0.9*'MARK LOOKUP'!G79,"A+",IF(G79&gt;=0.8*'MARK LOOKUP'!G79,"A",IF(G79&gt;=0.7*'MARK LOOKUP'!G79,"B+",IF(G79&gt;=0.6*'MARK LOOKUP'!G79,"B",IF(G79&gt;=0.5*'MARK LOOKUP'!G79,"C+",IF(G79&gt;=0.4*'MARK LOOKUP'!G79,"C",IF(G79&gt;=0.35*'MARK LOOKUP'!G79,"D","NG"))))))))</f>
        <v>0</v>
      </c>
      <c r="AC79" s="26" t="e">
        <f>IF(ISBLANK('DATA ENTRY'!#REF!),"",IF(LEDGER!H79="AB","AB",IF(LEDGER!H79&gt;=0.9*'MARK LOOKUP'!H79,"A+",IF(LEDGER!H79&gt;=0.8*'MARK LOOKUP'!H79,"A",IF(LEDGER!H79&gt;=0.7*'MARK LOOKUP'!H79,"B+",IF(LEDGER!H79&gt;=0.6*'MARK LOOKUP'!H79,"B",IF(LEDGER!H79&gt;=0.5*'MARK LOOKUP'!H79,"C+",IF(LEDGER!H79&gt;=0.4*'MARK LOOKUP'!H79,"C",IF(LEDGER!H79&gt;=0.35*'MARK LOOKUP'!H79,"D","NG")))))))))</f>
        <v>#REF!</v>
      </c>
      <c r="AD79" s="26" t="e">
        <f>IF(ISBLANK('DATA ENTRY'!#REF!),"",IF(LEDGER!I79="AB","AB",IF(LEDGER!I79&gt;=0.9*'MARK LOOKUP'!I79,"A+",IF(LEDGER!I79&gt;=0.8*'MARK LOOKUP'!I79,"A",IF(LEDGER!I79&gt;=0.7*'MARK LOOKUP'!I79,"B+",IF(LEDGER!I79&gt;=0.6*'MARK LOOKUP'!I79,"B",IF(LEDGER!I79&gt;=0.5*'MARK LOOKUP'!I79,"C+",IF(LEDGER!I79&gt;=0.4*'MARK LOOKUP'!I79,"C",IF(LEDGER!I79&gt;=0.35*'MARK LOOKUP'!I79,"D","NG")))))))))</f>
        <v>#REF!</v>
      </c>
      <c r="AE79" s="26" t="str">
        <f>IF(ISNUMBER(J79),IF(J79&gt;=0.9*'MARK LOOKUP'!J79,"A+",IF(J79&gt;=0.8*'MARK LOOKUP'!J79,"A",IF(J79&gt;=0.7*'MARK LOOKUP'!J79,"B+",IF(J79&gt;=0.6*'MARK LOOKUP'!J79,"B",IF(J79&gt;=0.5*'MARK LOOKUP'!J79,"C+",IF(J79&gt;=0.4*'MARK LOOKUP'!J79,"C",IF(J79&gt;=0.35*'MARK LOOKUP'!J79,"D","NG"))))))),"")</f>
        <v/>
      </c>
      <c r="AF79" s="26" t="e">
        <f>IF(ISBLANK('DATA ENTRY'!#REF!),"",IF(LEDGER!K79="Ab","AB",IF(LEDGER!K79&gt;=0.9*'MARK LOOKUP'!K79,"A+",IF(LEDGER!K79&gt;=0.8*'MARK LOOKUP'!K79,"A",IF(LEDGER!K79&gt;=0.7*'MARK LOOKUP'!K79,"B+",IF(LEDGER!K79&gt;=0.6*'MARK LOOKUP'!K79,"B",IF(LEDGER!K79&gt;=0.5*'MARK LOOKUP'!K79,"C+",IF(LEDGER!K79&gt;=0.4*'MARK LOOKUP'!K79,"C",IF(LEDGER!K79&gt;=0.35*'MARK LOOKUP'!K79,"D","NG")))))))))</f>
        <v>#REF!</v>
      </c>
      <c r="AG79" s="26" t="e">
        <f>IF(ISBLANK('DATA ENTRY'!#REF!),"",IF(LEDGER!L79="Ab","AB",IF(LEDGER!L79&gt;=0.9*'MARK LOOKUP'!L79,"A+",IF(LEDGER!L79&gt;=0.8*'MARK LOOKUP'!L79,"A",IF(LEDGER!L79&gt;=0.7*'MARK LOOKUP'!L79,"B+",IF(LEDGER!L79&gt;=0.6*'MARK LOOKUP'!L79,"B",IF(LEDGER!L79&gt;=0.5*'MARK LOOKUP'!L79,"C+",IF(LEDGER!L79&gt;=0.4*'MARK LOOKUP'!L79,"C",IF(LEDGER!L79&gt;=0.35*'MARK LOOKUP'!L79,"D","NG")))))))))</f>
        <v>#REF!</v>
      </c>
      <c r="AH79" s="26" t="str">
        <f>IF(ISNUMBER(M79),IF(M79&gt;=0.9*'MARK LOOKUP'!M79,"A+",IF(M79&gt;=0.8*'MARK LOOKUP'!M79,"A",IF(M79&gt;=0.7*'MARK LOOKUP'!M79,"B+",IF(M79&gt;=0.6*'MARK LOOKUP'!M79,"B",IF(M79&gt;=0.5*'MARK LOOKUP'!M79,"C+",IF(M79&gt;=0.4*'MARK LOOKUP'!M79,"C",IF(M79&gt;=0.35*'MARK LOOKUP'!M79,"D","NG"))))))),"")</f>
        <v/>
      </c>
      <c r="AI79" s="26" t="e">
        <f>IF(ISBLANK('DATA ENTRY'!#REF!),"",IF(N79="Ab","AB",IF(N79&gt;=0.9*'MARK LOOKUP'!N79,"A+",IF(N79&gt;=0.8*'MARK LOOKUP'!N79,"A",IF(N79&gt;=0.7*'MARK LOOKUP'!N79,"B+",IF(N79&gt;=0.6*'MARK LOOKUP'!N79,"B",IF(N79&gt;=0.5*'MARK LOOKUP'!N79,"C+",IF(N79&gt;=0.4*'MARK LOOKUP'!N79,"C",IF(N79&gt;=0.35*'MARK LOOKUP'!N79,"D","NG")))))))))</f>
        <v>#REF!</v>
      </c>
      <c r="AJ79" s="26" t="e">
        <f>IF(ISBLANK('DATA ENTRY'!#REF!),"",IF(O79="Ab","AB",IF(O79&gt;=0.9*'MARK LOOKUP'!O79,"A+",IF(O79&gt;=0.8*'MARK LOOKUP'!O79,"A",IF(O79&gt;=0.7*'MARK LOOKUP'!O79,"B+",IF(O79&gt;=0.6*'MARK LOOKUP'!O79,"B",IF(O79&gt;=0.5*'MARK LOOKUP'!O79,"C+",IF(O79&gt;=0.4*'MARK LOOKUP'!O79,"C",IF(O79&gt;=0.35*'MARK LOOKUP'!O79,"D","NG")))))))))</f>
        <v>#REF!</v>
      </c>
      <c r="AK79" s="26" t="str">
        <f>IF(ISNUMBER(P79),IF(P79&gt;=0.9*'MARK LOOKUP'!P79,"A+",IF(P79&gt;=0.8*'MARK LOOKUP'!P79,"A",IF(P79&gt;=0.7*'MARK LOOKUP'!P79,"B+",IF(P79&gt;=0.6*'MARK LOOKUP'!P79,"B",IF(P79&gt;=0.5*'MARK LOOKUP'!P79,"C+",IF(P79&gt;=0.4*'MARK LOOKUP'!P79,"C",IF(P79&gt;=0.35*'MARK LOOKUP'!P79,"D","NG"))))))),"")</f>
        <v/>
      </c>
      <c r="AL79" s="26" t="e">
        <f>IF(ISBLANK('DATA ENTRY'!#REF!),"",IF(Q79="Ab","AB",IF(Q79&gt;=0.9*'MARK LOOKUP'!Q79,"A+",IF(Q79&gt;=0.8*'MARK LOOKUP'!Q79,"A",IF(Q79&gt;=0.7*'MARK LOOKUP'!Q79,"B+",IF(Q79&gt;=0.6*'MARK LOOKUP'!Q79,"B",IF(Q79&gt;=0.5*'MARK LOOKUP'!Q79,"C+",IF(Q79&gt;=0.4*'MARK LOOKUP'!Q79,"C",IF(Q79&gt;=0.35*'MARK LOOKUP'!Q79,"D","NG")))))))))</f>
        <v>#REF!</v>
      </c>
      <c r="AM79" s="26" t="e">
        <f>IF(ISBLANK('DATA ENTRY'!#REF!),"",IF(R79="Ab","AB",IF(R79&gt;=0.9*'MARK LOOKUP'!R79,"A+",IF(R79&gt;=0.8*'MARK LOOKUP'!R79,"A",IF(R79&gt;=0.7*'MARK LOOKUP'!R79,"B+",IF(R79&gt;=0.6*'MARK LOOKUP'!R79,"B",IF(R79&gt;=0.5*'MARK LOOKUP'!R79,"C+",IF(R79&gt;=0.4*'MARK LOOKUP'!R79,"C",IF(R79&gt;=0.35*'MARK LOOKUP'!R79,"D","NG")))))))))</f>
        <v>#REF!</v>
      </c>
      <c r="AN79" s="26" t="str">
        <f>IF(ISNUMBER(S79),IF(S79&gt;=0.9*'MARK LOOKUP'!S79,"A+",IF(S79&gt;=0.8*'MARK LOOKUP'!S79,"A",IF(S79&gt;=0.7*'MARK LOOKUP'!S79,"B+",IF(S79&gt;=0.6*'MARK LOOKUP'!S79,"B",IF(S79&gt;=0.5*'MARK LOOKUP'!S79,"C+",IF(S79&gt;=0.4*'MARK LOOKUP'!S79,"C",IF(S79&gt;=0.35*'MARK LOOKUP'!S79,"D","NG"))))))),"")</f>
        <v/>
      </c>
      <c r="AO79" s="26" t="e">
        <f>IF(ISBLANK('DATA ENTRY'!#REF!),"",IF(T79="AB","AB",IF(T79&gt;=0.9*'MARK LOOKUP'!T79,"A+",IF(T79&gt;=0.8*'MARK LOOKUP'!T79,"A",IF(T79&gt;=0.7*'MARK LOOKUP'!T79,"B+",IF(T79&gt;=0.6*'MARK LOOKUP'!T79,"B",IF(T79&gt;=0.5*'MARK LOOKUP'!T79,"C+",IF(T79&gt;=0.4*'MARK LOOKUP'!T79,"C",IF(T79&gt;=0.35*'MARK LOOKUP'!T79,"D","NG")))))))))</f>
        <v>#REF!</v>
      </c>
      <c r="AP79" s="26" t="e">
        <f>IF(ISBLANK('DATA ENTRY'!#REF!),"",IF(U79="AB","AB",IF(U79&gt;=0.9*'MARK LOOKUP'!U79,"A+",IF(U79&gt;=0.8*'MARK LOOKUP'!U79,"A",IF(U79&gt;=0.7*'MARK LOOKUP'!U79,"B+",IF(U79&gt;=0.6*'MARK LOOKUP'!U79,"B",IF(U79&gt;=0.5*'MARK LOOKUP'!U79,"C+",IF(U79&gt;=0.4*'MARK LOOKUP'!U79,"C",IF(U79&gt;=0.35*'MARK LOOKUP'!U79,"D","NG")))))))))</f>
        <v>#REF!</v>
      </c>
      <c r="AQ79" s="26" t="str">
        <f>IF(ISNUMBER(V79),IF(V79&gt;=0.9*'MARK LOOKUP'!V79,"A+",IF(V79&gt;=0.8*'MARK LOOKUP'!V79,"A",IF(V79&gt;=0.7*'MARK LOOKUP'!V79,"B+",IF(V79&gt;=0.6*'MARK LOOKUP'!S79,"B",IF(V79&gt;=0.5*'MARK LOOKUP'!V79,"C+",IF(V79&gt;=0.4*'MARK LOOKUP'!V79,"C",IF(V79&gt;=0.35*'MARK LOOKUP'!V79,"D","NG"))))))),"")</f>
        <v/>
      </c>
      <c r="AR79" s="26" t="e">
        <f t="shared" si="27"/>
        <v>#REF!</v>
      </c>
      <c r="AS79" s="26" t="e">
        <f t="shared" si="28"/>
        <v>#REF!</v>
      </c>
      <c r="AT79" s="26" t="str">
        <f t="shared" si="29"/>
        <v/>
      </c>
      <c r="AU79" s="26" t="e">
        <f t="shared" si="30"/>
        <v>#REF!</v>
      </c>
      <c r="AV79" s="26" t="e">
        <f t="shared" si="31"/>
        <v>#REF!</v>
      </c>
      <c r="AW79" s="26" t="str">
        <f t="shared" si="32"/>
        <v/>
      </c>
      <c r="AX79" s="26" t="e">
        <f t="shared" si="33"/>
        <v>#REF!</v>
      </c>
      <c r="AY79" s="26" t="e">
        <f t="shared" si="34"/>
        <v>#REF!</v>
      </c>
      <c r="AZ79" s="26" t="str">
        <f t="shared" si="35"/>
        <v/>
      </c>
      <c r="BA79" s="26" t="e">
        <f t="shared" si="36"/>
        <v>#REF!</v>
      </c>
      <c r="BB79" s="26" t="e">
        <f t="shared" si="37"/>
        <v>#REF!</v>
      </c>
      <c r="BC79" s="26" t="str">
        <f t="shared" si="38"/>
        <v/>
      </c>
      <c r="BD79" s="26" t="e">
        <f t="shared" si="39"/>
        <v>#REF!</v>
      </c>
      <c r="BE79" s="26" t="e">
        <f>IF(ISBLANK('DATA ENTRY'!#REF!),"",IF(AJ79="A+","4",IF(AJ79="A","3.6",IF(AJ79="B+","3.2",IF(AJ79="B","2.8",IF(AJ79="C+","2.4",IF(AJ79="C","2",IF(AJ79="D+","1.6",IF(AJ79="D","1.2",IF(AJ79="E","0.8",""))))))))))</f>
        <v>#REF!</v>
      </c>
      <c r="BF79" s="26" t="str">
        <f>IF(ISBLANK('DATA ENTRY'!#REF!),"",IF(AK79="A+","4",IF(AK79="A","3.6",IF(AK79="B+","3.2",IF(AK79="B","2.8",IF(AK79="C+","2.4",IF(AK79="C","2",IF(AK79="D+","1.6",IF(AK79="D","1.2",IF(AK79="E","0.8",""))))))))))</f>
        <v/>
      </c>
      <c r="BG79" s="26" t="e">
        <f>IF(ISBLANK('DATA ENTRY'!#REF!),"",IF(AL79="A+","4",IF(AL79="A","3.6",IF(AL79="B+","3.2",IF(AL79="B","2.8",IF(AL79="C+","2.4",IF(AL79="C","2",IF(AL79="D+","1.6",IF(AL79="D","1.2",IF(AL79="E","0.8",""))))))))))</f>
        <v>#REF!</v>
      </c>
      <c r="BH79" s="26" t="e">
        <f>IF(ISBLANK('DATA ENTRY'!#REF!),"",IF(AM79="A+","4",IF(AM79="A","3.6",IF(AM79="B+","3.2",IF(AM79="B","2.8",IF(AM79="C+","2.4",IF(AM79="C","2",IF(AM79="D+","1.6",IF(AM79="D","1.2",IF(AM79="E","0.8",""))))))))))</f>
        <v>#REF!</v>
      </c>
      <c r="BI79" s="26" t="str">
        <f>IF(ISBLANK('DATA ENTRY'!#REF!),"",IF(AN79="A+","4",IF(AN79="A","3.6",IF(AN79="B+","3.2",IF(AN79="B","2.8",IF(AN79="C+","2.4",IF(AN79="C","2",IF(AN79="D+","1.6",IF(AN79="D","1.2",IF(AN79="E","0.8",""))))))))))</f>
        <v/>
      </c>
      <c r="BJ79" s="26" t="e">
        <f>IF(ISBLANK('DATA ENTRY'!#REF!),"",IF(AO79="A+","4",IF(AO79="A","3.6",IF(AO79="B+","3.2",IF(AO79="B","2.8",IF(AO79="C+","2.4",IF(AO79="C","2",IF(AO79="D+","1.6",IF(AO79="D","1.2",IF(AO79="E","0.8",""))))))))))</f>
        <v>#REF!</v>
      </c>
      <c r="BK79" s="26" t="e">
        <f>IF(ISBLANK('DATA ENTRY'!#REF!),"",IF(AP79="A+","4",IF(AP79="A","3.6",IF(AP79="B+","3.2",IF(AP79="B","2.8",IF(AP79="C+","2.4",IF(AP79="C","2",IF(AP79="D+","1.6",IF(AP79="D","1.2",IF(AP79="E","0.8",""))))))))))</f>
        <v>#REF!</v>
      </c>
      <c r="BL79" s="26" t="str">
        <f>IF(ISBLANK('DATA ENTRY'!#REF!),"",IF(AQ79="A+","4",IF(AQ79="A","3.6",IF(AQ79="B+","3.2",IF(AQ79="B","2.8",IF(AQ79="C+","2.4",IF(AQ79="C","2",IF(AQ79="D+","1.6",IF(AQ79="D","1.2",IF(AQ79="E","0.8",""))))))))))</f>
        <v/>
      </c>
    </row>
    <row r="80" spans="1:64" x14ac:dyDescent="0.25">
      <c r="A80" s="26" t="str">
        <f>IF(ISBLANK('DATA ENTRY'!A80),"",'DATA ENTRY'!A80)</f>
        <v/>
      </c>
      <c r="B80" s="26" t="str">
        <f>IF(ISBLANK('DATA ENTRY'!G80),"",'DATA ENTRY'!G80)</f>
        <v/>
      </c>
      <c r="C80" s="26" t="str">
        <f>IF(ISBLANK('DATA ENTRY'!H80),"",'DATA ENTRY'!H80)</f>
        <v/>
      </c>
      <c r="D80" s="26" t="str">
        <f t="shared" si="21"/>
        <v/>
      </c>
      <c r="E80" s="26" t="str">
        <f>IF(ISBLANK('DATA ENTRY'!J80),"",'DATA ENTRY'!J80)</f>
        <v/>
      </c>
      <c r="F80" s="26" t="str">
        <f>IF(ISBLANK('DATA ENTRY'!K80),"",'DATA ENTRY'!K80)</f>
        <v/>
      </c>
      <c r="G80" s="26" t="str">
        <f t="shared" si="22"/>
        <v/>
      </c>
      <c r="H80" s="26" t="str">
        <f>IF(ISBLANK('DATA ENTRY'!M80),"",'DATA ENTRY'!M80)</f>
        <v/>
      </c>
      <c r="I80" s="26" t="str">
        <f>IF(ISBLANK('DATA ENTRY'!M80),"",'DATA ENTRY'!N80)</f>
        <v/>
      </c>
      <c r="J80" s="26" t="str">
        <f t="shared" si="40"/>
        <v/>
      </c>
      <c r="K80" s="26" t="str">
        <f>IF(ISBLANK('DATA ENTRY'!P80),"",'DATA ENTRY'!P80)</f>
        <v/>
      </c>
      <c r="L80" s="26" t="str">
        <f>IF(ISBLANK('DATA ENTRY'!Q80),"",'DATA ENTRY'!Q80)</f>
        <v/>
      </c>
      <c r="M80" s="26" t="str">
        <f t="shared" si="23"/>
        <v/>
      </c>
      <c r="N80" s="26">
        <f>IF(ISBLANK('DATA ENTRY'!S80),"",'DATA ENTRY'!S80)</f>
        <v>0</v>
      </c>
      <c r="O80" s="26" t="str">
        <f>IF(ISBLANK('DATA ENTRY'!T80),"",'DATA ENTRY'!T80)</f>
        <v/>
      </c>
      <c r="P80" s="26">
        <f t="shared" si="24"/>
        <v>0</v>
      </c>
      <c r="Q80" s="26" t="str">
        <f>IF(ISBLANK('DATA ENTRY'!V80),"",'DATA ENTRY'!V80)</f>
        <v/>
      </c>
      <c r="R80" s="26" t="str">
        <f>IF(ISBLANK('DATA ENTRY'!W80),"",'DATA ENTRY'!W80)</f>
        <v/>
      </c>
      <c r="S80" s="26" t="str">
        <f t="shared" si="25"/>
        <v/>
      </c>
      <c r="T80" s="26" t="str">
        <f>IF(ISBLANK('DATA ENTRY'!Y80),"",'DATA ENTRY'!Y80)</f>
        <v/>
      </c>
      <c r="U80" s="26" t="str">
        <f>IF(ISBLANK('DATA ENTRY'!Z80),"",'DATA ENTRY'!Z80)</f>
        <v/>
      </c>
      <c r="V80" s="26" t="str">
        <f t="shared" si="26"/>
        <v/>
      </c>
      <c r="W80" s="26" t="str">
        <f>IF(ISBLANK('DATA ENTRY'!$F80),"",IF(LEDGER!B80="AB","AB",IF(LEDGER!B80&gt;=0.9*'MARK LOOKUP'!B80,"A+",IF(LEDGER!B80&gt;=0.8*'MARK LOOKUP'!B80,"A",IF(LEDGER!B80&gt;=0.7*'MARK LOOKUP'!B80,"B+",IF(LEDGER!B80&gt;=0.6*'MARK LOOKUP'!B80,"B",IF(LEDGER!B80&gt;=0.5*'MARK LOOKUP'!B80,"C+",IF(LEDGER!B80&gt;=0.4*'MARK LOOKUP'!B80,"C+",IF(LEDGER!B80&gt;=0.35*'MARK LOOKUP'!B80,"D","NG")))))))))</f>
        <v/>
      </c>
      <c r="X80" s="26" t="str">
        <f>IF(ISBLANK('DATA ENTRY'!$G80),"",IF(LEDGER!C80="AB","AB",IF(LEDGER!C80&gt;=0.9*'MARK LOOKUP'!C80,"A+",IF(LEDGER!C80&gt;=0.8*'MARK LOOKUP'!C80,"A",IF(LEDGER!C80&gt;=0.7*'MARK LOOKUP'!C80,"B+",IF(LEDGER!C80&gt;=0.6*'MARK LOOKUP'!C80,"B",IF(LEDGER!C80&gt;=0.5*'MARK LOOKUP'!C80,"C+",IF(LEDGER!C80&gt;=0.4*'MARK LOOKUP'!C80,"C+",IF(LEDGER!C80&gt;=0.35*'MARK LOOKUP'!C80,"D","N.G.")))))))))</f>
        <v/>
      </c>
      <c r="Y80" s="26" t="b">
        <f>IF(ISNUMBER(D80),IF(D80&gt;=0.9*'MARK LOOKUP'!D80,"A+",IF(D80&gt;=0.8*'MARK LOOKUP'!D80,"A",IF(D80&gt;=0.7*'MARK LOOKUP'!D80,"B+",IF(D80&gt;=0.6*'MARK LOOKUP'!D80,"B",IF(D80&gt;=0.5*'MARK LOOKUP'!D80,"C+",IF(D80&gt;=0.4*'MARK LOOKUP'!D80,"C",IF(D80&gt;=0.35*'MARK LOOKUP'!D80,"D","N.G."))))))))</f>
        <v>0</v>
      </c>
      <c r="Z80" s="26" t="str">
        <f>IF(ISBLANK('DATA ENTRY'!J80),"",IF(LEDGER!E80="AB","AB",IF(LEDGER!E80&gt;=0.9*'MARK LOOKUP'!E80,"A+",IF(LEDGER!E80&gt;=0.8*'MARK LOOKUP'!E80,"A",IF(LEDGER!E80&gt;=0.7*'MARK LOOKUP'!E80,"B+",IF(LEDGER!E80&gt;=0.6*'MARK LOOKUP'!E80,"B",IF(LEDGER!E80&gt;=0.5*'MARK LOOKUP'!E80,"C+",IF(LEDGER!E80&gt;=0.4*'MARK LOOKUP'!E80,"C",IF(LEDGER!E80&gt;=0.35*'MARK LOOKUP'!E80,"D","NG")))))))))</f>
        <v/>
      </c>
      <c r="AA80" s="26" t="str">
        <f>IF(ISBLANK('DATA ENTRY'!K80),"",IF(LEDGER!F80="AB","AB",IF(LEDGER!F80&gt;=0.9*'MARK LOOKUP'!F80,"A+",IF(LEDGER!F80&gt;=0.8*'MARK LOOKUP'!F80,"A",IF(LEDGER!F80&gt;=0.7*'MARK LOOKUP'!F80,"B+",IF(LEDGER!F80&gt;=0.6*'MARK LOOKUP'!F80,"B",IF(LEDGER!F80&gt;=0.5*'MARK LOOKUP'!F80,"C+",IF(LEDGER!F80&gt;=0.4*'MARK LOOKUP'!F80,"C",IF(LEDGER!F80&gt;=0.35*'MARK LOOKUP'!F80,"D","NG")))))))))</f>
        <v/>
      </c>
      <c r="AB80" s="26" t="b">
        <f>IF(ISNUMBER(G80),IF(D80&gt;=0.9*'MARK LOOKUP'!G80,"A+",IF(G80&gt;=0.8*'MARK LOOKUP'!G80,"A",IF(G80&gt;=0.7*'MARK LOOKUP'!G80,"B+",IF(G80&gt;=0.6*'MARK LOOKUP'!G80,"B",IF(G80&gt;=0.5*'MARK LOOKUP'!G80,"C+",IF(G80&gt;=0.4*'MARK LOOKUP'!G80,"C",IF(G80&gt;=0.35*'MARK LOOKUP'!G80,"D","NG"))))))))</f>
        <v>0</v>
      </c>
      <c r="AC80" s="26" t="str">
        <f>IF(ISBLANK('DATA ENTRY'!M80),"",IF(LEDGER!H80="AB","AB",IF(LEDGER!H80&gt;=0.9*'MARK LOOKUP'!H80,"A+",IF(LEDGER!H80&gt;=0.8*'MARK LOOKUP'!H80,"A",IF(LEDGER!H80&gt;=0.7*'MARK LOOKUP'!H80,"B+",IF(LEDGER!H80&gt;=0.6*'MARK LOOKUP'!H80,"B",IF(LEDGER!H80&gt;=0.5*'MARK LOOKUP'!H80,"C+",IF(LEDGER!H80&gt;=0.4*'MARK LOOKUP'!H80,"C",IF(LEDGER!H80&gt;=0.35*'MARK LOOKUP'!H80,"D","NG")))))))))</f>
        <v/>
      </c>
      <c r="AD80" s="26" t="str">
        <f>IF(ISBLANK('DATA ENTRY'!N80),"",IF(LEDGER!I80="AB","AB",IF(LEDGER!I80&gt;=0.9*'MARK LOOKUP'!I80,"A+",IF(LEDGER!I80&gt;=0.8*'MARK LOOKUP'!I80,"A",IF(LEDGER!I80&gt;=0.7*'MARK LOOKUP'!I80,"B+",IF(LEDGER!I80&gt;=0.6*'MARK LOOKUP'!I80,"B",IF(LEDGER!I80&gt;=0.5*'MARK LOOKUP'!I80,"C+",IF(LEDGER!I80&gt;=0.4*'MARK LOOKUP'!I80,"C",IF(LEDGER!I80&gt;=0.35*'MARK LOOKUP'!I80,"D","NG")))))))))</f>
        <v/>
      </c>
      <c r="AE80" s="26" t="str">
        <f>IF(ISNUMBER(J80),IF(J80&gt;=0.9*'MARK LOOKUP'!J80,"A+",IF(J80&gt;=0.8*'MARK LOOKUP'!J80,"A",IF(J80&gt;=0.7*'MARK LOOKUP'!J80,"B+",IF(J80&gt;=0.6*'MARK LOOKUP'!J80,"B",IF(J80&gt;=0.5*'MARK LOOKUP'!J80,"C+",IF(J80&gt;=0.4*'MARK LOOKUP'!J80,"C",IF(J80&gt;=0.35*'MARK LOOKUP'!J80,"D","NG"))))))),"")</f>
        <v/>
      </c>
      <c r="AF80" s="26" t="str">
        <f>IF(ISBLANK('DATA ENTRY'!P80),"",IF(LEDGER!K80="Ab","AB",IF(LEDGER!K80&gt;=0.9*'MARK LOOKUP'!K80,"A+",IF(LEDGER!K80&gt;=0.8*'MARK LOOKUP'!K80,"A",IF(LEDGER!K80&gt;=0.7*'MARK LOOKUP'!K80,"B+",IF(LEDGER!K80&gt;=0.6*'MARK LOOKUP'!K80,"B",IF(LEDGER!K80&gt;=0.5*'MARK LOOKUP'!K80,"C+",IF(LEDGER!K80&gt;=0.4*'MARK LOOKUP'!K80,"C",IF(LEDGER!K80&gt;=0.35*'MARK LOOKUP'!K80,"D","NG")))))))))</f>
        <v/>
      </c>
      <c r="AG80" s="26" t="str">
        <f>IF(ISBLANK('DATA ENTRY'!Q80),"",IF(LEDGER!L80="Ab","AB",IF(LEDGER!L80&gt;=0.9*'MARK LOOKUP'!L80,"A+",IF(LEDGER!L80&gt;=0.8*'MARK LOOKUP'!L80,"A",IF(LEDGER!L80&gt;=0.7*'MARK LOOKUP'!L80,"B+",IF(LEDGER!L80&gt;=0.6*'MARK LOOKUP'!L80,"B",IF(LEDGER!L80&gt;=0.5*'MARK LOOKUP'!L80,"C+",IF(LEDGER!L80&gt;=0.4*'MARK LOOKUP'!L80,"C",IF(LEDGER!L80&gt;=0.35*'MARK LOOKUP'!L80,"D","NG")))))))))</f>
        <v/>
      </c>
      <c r="AH80" s="26" t="str">
        <f>IF(ISNUMBER(M80),IF(M80&gt;=0.9*'MARK LOOKUP'!M80,"A+",IF(M80&gt;=0.8*'MARK LOOKUP'!M80,"A",IF(M80&gt;=0.7*'MARK LOOKUP'!M80,"B+",IF(M80&gt;=0.6*'MARK LOOKUP'!M80,"B",IF(M80&gt;=0.5*'MARK LOOKUP'!M80,"C+",IF(M80&gt;=0.4*'MARK LOOKUP'!M80,"C",IF(M80&gt;=0.35*'MARK LOOKUP'!M80,"D","NG"))))))),"")</f>
        <v/>
      </c>
      <c r="AI80" s="26" t="e">
        <f>IF(ISBLANK('DATA ENTRY'!S80),"",IF(N80="Ab","AB",IF(N80&gt;=0.9*'MARK LOOKUP'!N80,"A+",IF(N80&gt;=0.8*'MARK LOOKUP'!N80,"A",IF(N80&gt;=0.7*'MARK LOOKUP'!N80,"B+",IF(N80&gt;=0.6*'MARK LOOKUP'!N80,"B",IF(N80&gt;=0.5*'MARK LOOKUP'!N80,"C+",IF(N80&gt;=0.4*'MARK LOOKUP'!N80,"C",IF(N80&gt;=0.35*'MARK LOOKUP'!N80,"D","NG")))))))))</f>
        <v>#N/A</v>
      </c>
      <c r="AJ80" s="26" t="str">
        <f>IF(ISBLANK('DATA ENTRY'!T80),"",IF(O80="Ab","AB",IF(O80&gt;=0.9*'MARK LOOKUP'!O80,"A+",IF(O80&gt;=0.8*'MARK LOOKUP'!O80,"A",IF(O80&gt;=0.7*'MARK LOOKUP'!O80,"B+",IF(O80&gt;=0.6*'MARK LOOKUP'!O80,"B",IF(O80&gt;=0.5*'MARK LOOKUP'!O80,"C+",IF(O80&gt;=0.4*'MARK LOOKUP'!O80,"C",IF(O80&gt;=0.35*'MARK LOOKUP'!O80,"D","NG")))))))))</f>
        <v/>
      </c>
      <c r="AK80" s="26" t="e">
        <f>IF(ISNUMBER(P80),IF(P80&gt;=0.9*'MARK LOOKUP'!P80,"A+",IF(P80&gt;=0.8*'MARK LOOKUP'!P80,"A",IF(P80&gt;=0.7*'MARK LOOKUP'!P80,"B+",IF(P80&gt;=0.6*'MARK LOOKUP'!P80,"B",IF(P80&gt;=0.5*'MARK LOOKUP'!P80,"C+",IF(P80&gt;=0.4*'MARK LOOKUP'!P80,"C",IF(P80&gt;=0.35*'MARK LOOKUP'!P80,"D","NG"))))))),"")</f>
        <v>#N/A</v>
      </c>
      <c r="AL80" s="26" t="str">
        <f>IF(ISBLANK('DATA ENTRY'!V80),"",IF(Q80="Ab","AB",IF(Q80&gt;=0.9*'MARK LOOKUP'!Q80,"A+",IF(Q80&gt;=0.8*'MARK LOOKUP'!Q80,"A",IF(Q80&gt;=0.7*'MARK LOOKUP'!Q80,"B+",IF(Q80&gt;=0.6*'MARK LOOKUP'!Q80,"B",IF(Q80&gt;=0.5*'MARK LOOKUP'!Q80,"C+",IF(Q80&gt;=0.4*'MARK LOOKUP'!Q80,"C",IF(Q80&gt;=0.35*'MARK LOOKUP'!Q80,"D","NG")))))))))</f>
        <v/>
      </c>
      <c r="AM80" s="26" t="str">
        <f>IF(ISBLANK('DATA ENTRY'!W80),"",IF(R80="Ab","AB",IF(R80&gt;=0.9*'MARK LOOKUP'!R80,"A+",IF(R80&gt;=0.8*'MARK LOOKUP'!R80,"A",IF(R80&gt;=0.7*'MARK LOOKUP'!R80,"B+",IF(R80&gt;=0.6*'MARK LOOKUP'!R80,"B",IF(R80&gt;=0.5*'MARK LOOKUP'!R80,"C+",IF(R80&gt;=0.4*'MARK LOOKUP'!R80,"C",IF(R80&gt;=0.35*'MARK LOOKUP'!R80,"D","NG")))))))))</f>
        <v/>
      </c>
      <c r="AN80" s="26" t="str">
        <f>IF(ISNUMBER(S80),IF(S80&gt;=0.9*'MARK LOOKUP'!S80,"A+",IF(S80&gt;=0.8*'MARK LOOKUP'!S80,"A",IF(S80&gt;=0.7*'MARK LOOKUP'!S80,"B+",IF(S80&gt;=0.6*'MARK LOOKUP'!S80,"B",IF(S80&gt;=0.5*'MARK LOOKUP'!S80,"C+",IF(S80&gt;=0.4*'MARK LOOKUP'!S80,"C",IF(S80&gt;=0.35*'MARK LOOKUP'!S80,"D","NG"))))))),"")</f>
        <v/>
      </c>
      <c r="AO80" s="26" t="str">
        <f>IF(ISBLANK('DATA ENTRY'!Y80),"",IF(T80="AB","AB",IF(T80&gt;=0.9*'MARK LOOKUP'!T80,"A+",IF(T80&gt;=0.8*'MARK LOOKUP'!T80,"A",IF(T80&gt;=0.7*'MARK LOOKUP'!T80,"B+",IF(T80&gt;=0.6*'MARK LOOKUP'!T80,"B",IF(T80&gt;=0.5*'MARK LOOKUP'!T80,"C+",IF(T80&gt;=0.4*'MARK LOOKUP'!T80,"C",IF(T80&gt;=0.35*'MARK LOOKUP'!T80,"D","NG")))))))))</f>
        <v/>
      </c>
      <c r="AP80" s="26" t="str">
        <f>IF(ISBLANK('DATA ENTRY'!Z80),"",IF(U80="AB","AB",IF(U80&gt;=0.9*'MARK LOOKUP'!U80,"A+",IF(U80&gt;=0.8*'MARK LOOKUP'!U80,"A",IF(U80&gt;=0.7*'MARK LOOKUP'!U80,"B+",IF(U80&gt;=0.6*'MARK LOOKUP'!U80,"B",IF(U80&gt;=0.5*'MARK LOOKUP'!U80,"C+",IF(U80&gt;=0.4*'MARK LOOKUP'!U80,"C",IF(U80&gt;=0.35*'MARK LOOKUP'!U80,"D","NG")))))))))</f>
        <v/>
      </c>
      <c r="AQ80" s="26" t="str">
        <f>IF(ISNUMBER(V80),IF(V80&gt;=0.9*'MARK LOOKUP'!V80,"A+",IF(V80&gt;=0.8*'MARK LOOKUP'!V80,"A",IF(V80&gt;=0.7*'MARK LOOKUP'!V80,"B+",IF(V80&gt;=0.6*'MARK LOOKUP'!S80,"B",IF(V80&gt;=0.5*'MARK LOOKUP'!V80,"C+",IF(V80&gt;=0.4*'MARK LOOKUP'!V80,"C",IF(V80&gt;=0.35*'MARK LOOKUP'!V80,"D","NG"))))))),"")</f>
        <v/>
      </c>
      <c r="AR80" s="26" t="str">
        <f t="shared" si="27"/>
        <v/>
      </c>
      <c r="AS80" s="26" t="str">
        <f t="shared" si="28"/>
        <v/>
      </c>
      <c r="AT80" s="26" t="str">
        <f t="shared" si="29"/>
        <v/>
      </c>
      <c r="AU80" s="26" t="str">
        <f t="shared" si="30"/>
        <v/>
      </c>
      <c r="AV80" s="26" t="str">
        <f t="shared" si="31"/>
        <v/>
      </c>
      <c r="AW80" s="26" t="str">
        <f t="shared" si="32"/>
        <v/>
      </c>
      <c r="AX80" s="26" t="str">
        <f t="shared" si="33"/>
        <v/>
      </c>
      <c r="AY80" s="26" t="str">
        <f t="shared" si="34"/>
        <v/>
      </c>
      <c r="AZ80" s="26" t="str">
        <f t="shared" si="35"/>
        <v/>
      </c>
      <c r="BA80" s="26" t="str">
        <f t="shared" si="36"/>
        <v/>
      </c>
      <c r="BB80" s="26" t="str">
        <f t="shared" si="37"/>
        <v/>
      </c>
      <c r="BC80" s="26" t="str">
        <f t="shared" si="38"/>
        <v/>
      </c>
      <c r="BD80" s="26" t="e">
        <f t="shared" si="39"/>
        <v>#N/A</v>
      </c>
      <c r="BE80" s="26" t="str">
        <f>IF(ISBLANK('DATA ENTRY'!S80),"",IF(AJ80="A+","4",IF(AJ80="A","3.6",IF(AJ80="B+","3.2",IF(AJ80="B","2.8",IF(AJ80="C+","2.4",IF(AJ80="C","2",IF(AJ80="D+","1.6",IF(AJ80="D","1.2",IF(AJ80="E","0.8",""))))))))))</f>
        <v/>
      </c>
      <c r="BF80" s="26" t="str">
        <f>IF(ISBLANK('DATA ENTRY'!T80),"",IF(AK80="A+","4",IF(AK80="A","3.6",IF(AK80="B+","3.2",IF(AK80="B","2.8",IF(AK80="C+","2.4",IF(AK80="C","2",IF(AK80="D+","1.6",IF(AK80="D","1.2",IF(AK80="E","0.8",""))))))))))</f>
        <v/>
      </c>
      <c r="BG80" s="26" t="str">
        <f>IF(ISBLANK('DATA ENTRY'!U80),"",IF(AL80="A+","4",IF(AL80="A","3.6",IF(AL80="B+","3.2",IF(AL80="B","2.8",IF(AL80="C+","2.4",IF(AL80="C","2",IF(AL80="D+","1.6",IF(AL80="D","1.2",IF(AL80="E","0.8",""))))))))))</f>
        <v/>
      </c>
      <c r="BH80" s="26" t="str">
        <f>IF(ISBLANK('DATA ENTRY'!V80),"",IF(AM80="A+","4",IF(AM80="A","3.6",IF(AM80="B+","3.2",IF(AM80="B","2.8",IF(AM80="C+","2.4",IF(AM80="C","2",IF(AM80="D+","1.6",IF(AM80="D","1.2",IF(AM80="E","0.8",""))))))))))</f>
        <v/>
      </c>
      <c r="BI80" s="26" t="str">
        <f>IF(ISBLANK('DATA ENTRY'!W80),"",IF(AN80="A+","4",IF(AN80="A","3.6",IF(AN80="B+","3.2",IF(AN80="B","2.8",IF(AN80="C+","2.4",IF(AN80="C","2",IF(AN80="D+","1.6",IF(AN80="D","1.2",IF(AN80="E","0.8",""))))))))))</f>
        <v/>
      </c>
      <c r="BJ80" s="26" t="str">
        <f>IF(ISBLANK('DATA ENTRY'!X80),"",IF(AO80="A+","4",IF(AO80="A","3.6",IF(AO80="B+","3.2",IF(AO80="B","2.8",IF(AO80="C+","2.4",IF(AO80="C","2",IF(AO80="D+","1.6",IF(AO80="D","1.2",IF(AO80="E","0.8",""))))))))))</f>
        <v/>
      </c>
      <c r="BK80" s="26" t="str">
        <f>IF(ISBLANK('DATA ENTRY'!Y80),"",IF(AP80="A+","4",IF(AP80="A","3.6",IF(AP80="B+","3.2",IF(AP80="B","2.8",IF(AP80="C+","2.4",IF(AP80="C","2",IF(AP80="D+","1.6",IF(AP80="D","1.2",IF(AP80="E","0.8",""))))))))))</f>
        <v/>
      </c>
      <c r="BL80" s="26" t="str">
        <f>IF(ISBLANK('DATA ENTRY'!Z80),"",IF(AQ80="A+","4",IF(AQ80="A","3.6",IF(AQ80="B+","3.2",IF(AQ80="B","2.8",IF(AQ80="C+","2.4",IF(AQ80="C","2",IF(AQ80="D+","1.6",IF(AQ80="D","1.2",IF(AQ80="E","0.8",""))))))))))</f>
        <v/>
      </c>
    </row>
    <row r="81" spans="1:64" x14ac:dyDescent="0.25">
      <c r="A81" s="26" t="str">
        <f>IF(ISBLANK('DATA ENTRY'!A81),"",'DATA ENTRY'!A81)</f>
        <v/>
      </c>
      <c r="B81" s="26" t="str">
        <f>IF(ISBLANK('DATA ENTRY'!G81),"",'DATA ENTRY'!G81)</f>
        <v/>
      </c>
      <c r="C81" s="26" t="str">
        <f>IF(ISBLANK('DATA ENTRY'!H81),"",'DATA ENTRY'!H81)</f>
        <v/>
      </c>
      <c r="D81" s="26" t="str">
        <f t="shared" si="21"/>
        <v/>
      </c>
      <c r="E81" s="26" t="str">
        <f>IF(ISBLANK('DATA ENTRY'!J81),"",'DATA ENTRY'!J81)</f>
        <v/>
      </c>
      <c r="F81" s="26" t="str">
        <f>IF(ISBLANK('DATA ENTRY'!K81),"",'DATA ENTRY'!K81)</f>
        <v/>
      </c>
      <c r="G81" s="26" t="str">
        <f t="shared" si="22"/>
        <v/>
      </c>
      <c r="H81" s="26" t="str">
        <f>IF(ISBLANK('DATA ENTRY'!M81),"",'DATA ENTRY'!M81)</f>
        <v/>
      </c>
      <c r="I81" s="26" t="str">
        <f>IF(ISBLANK('DATA ENTRY'!M81),"",'DATA ENTRY'!N81)</f>
        <v/>
      </c>
      <c r="J81" s="26" t="str">
        <f t="shared" si="40"/>
        <v/>
      </c>
      <c r="K81" s="26" t="str">
        <f>IF(ISBLANK('DATA ENTRY'!P81),"",'DATA ENTRY'!P81)</f>
        <v/>
      </c>
      <c r="L81" s="26" t="str">
        <f>IF(ISBLANK('DATA ENTRY'!Q81),"",'DATA ENTRY'!Q81)</f>
        <v/>
      </c>
      <c r="M81" s="26" t="str">
        <f t="shared" si="23"/>
        <v/>
      </c>
      <c r="N81" s="26">
        <f>IF(ISBLANK('DATA ENTRY'!S81),"",'DATA ENTRY'!S81)</f>
        <v>0</v>
      </c>
      <c r="O81" s="26" t="str">
        <f>IF(ISBLANK('DATA ENTRY'!T81),"",'DATA ENTRY'!T81)</f>
        <v/>
      </c>
      <c r="P81" s="26">
        <f t="shared" si="24"/>
        <v>0</v>
      </c>
      <c r="Q81" s="26" t="str">
        <f>IF(ISBLANK('DATA ENTRY'!V81),"",'DATA ENTRY'!V81)</f>
        <v/>
      </c>
      <c r="R81" s="26" t="str">
        <f>IF(ISBLANK('DATA ENTRY'!W81),"",'DATA ENTRY'!W81)</f>
        <v/>
      </c>
      <c r="S81" s="26" t="str">
        <f t="shared" si="25"/>
        <v/>
      </c>
      <c r="T81" s="26" t="str">
        <f>IF(ISBLANK('DATA ENTRY'!Y81),"",'DATA ENTRY'!Y81)</f>
        <v/>
      </c>
      <c r="U81" s="26" t="str">
        <f>IF(ISBLANK('DATA ENTRY'!Z81),"",'DATA ENTRY'!Z81)</f>
        <v/>
      </c>
      <c r="V81" s="26" t="str">
        <f t="shared" si="26"/>
        <v/>
      </c>
      <c r="W81" s="26" t="str">
        <f>IF(ISBLANK('DATA ENTRY'!$F81),"",IF(LEDGER!B81="AB","AB",IF(LEDGER!B81&gt;=0.9*'MARK LOOKUP'!B81,"A+",IF(LEDGER!B81&gt;=0.8*'MARK LOOKUP'!B81,"A",IF(LEDGER!B81&gt;=0.7*'MARK LOOKUP'!B81,"B+",IF(LEDGER!B81&gt;=0.6*'MARK LOOKUP'!B81,"B",IF(LEDGER!B81&gt;=0.5*'MARK LOOKUP'!B81,"C+",IF(LEDGER!B81&gt;=0.4*'MARK LOOKUP'!B81,"C+",IF(LEDGER!B81&gt;=0.35*'MARK LOOKUP'!B81,"D","NG")))))))))</f>
        <v/>
      </c>
      <c r="X81" s="26" t="str">
        <f>IF(ISBLANK('DATA ENTRY'!$G81),"",IF(LEDGER!C81="AB","AB",IF(LEDGER!C81&gt;=0.9*'MARK LOOKUP'!C81,"A+",IF(LEDGER!C81&gt;=0.8*'MARK LOOKUP'!C81,"A",IF(LEDGER!C81&gt;=0.7*'MARK LOOKUP'!C81,"B+",IF(LEDGER!C81&gt;=0.6*'MARK LOOKUP'!C81,"B",IF(LEDGER!C81&gt;=0.5*'MARK LOOKUP'!C81,"C+",IF(LEDGER!C81&gt;=0.4*'MARK LOOKUP'!C81,"C+",IF(LEDGER!C81&gt;=0.35*'MARK LOOKUP'!C81,"D","N.G.")))))))))</f>
        <v/>
      </c>
      <c r="Y81" s="26" t="b">
        <f>IF(ISNUMBER(D81),IF(D81&gt;=0.9*'MARK LOOKUP'!D81,"A+",IF(D81&gt;=0.8*'MARK LOOKUP'!D81,"A",IF(D81&gt;=0.7*'MARK LOOKUP'!D81,"B+",IF(D81&gt;=0.6*'MARK LOOKUP'!D81,"B",IF(D81&gt;=0.5*'MARK LOOKUP'!D81,"C+",IF(D81&gt;=0.4*'MARK LOOKUP'!D81,"C",IF(D81&gt;=0.35*'MARK LOOKUP'!D81,"D","N.G."))))))))</f>
        <v>0</v>
      </c>
      <c r="Z81" s="26" t="str">
        <f>IF(ISBLANK('DATA ENTRY'!J81),"",IF(LEDGER!E81="AB","AB",IF(LEDGER!E81&gt;=0.9*'MARK LOOKUP'!E81,"A+",IF(LEDGER!E81&gt;=0.8*'MARK LOOKUP'!E81,"A",IF(LEDGER!E81&gt;=0.7*'MARK LOOKUP'!E81,"B+",IF(LEDGER!E81&gt;=0.6*'MARK LOOKUP'!E81,"B",IF(LEDGER!E81&gt;=0.5*'MARK LOOKUP'!E81,"C+",IF(LEDGER!E81&gt;=0.4*'MARK LOOKUP'!E81,"C",IF(LEDGER!E81&gt;=0.35*'MARK LOOKUP'!E81,"D","NG")))))))))</f>
        <v/>
      </c>
      <c r="AA81" s="26" t="str">
        <f>IF(ISBLANK('DATA ENTRY'!K81),"",IF(LEDGER!F81="AB","AB",IF(LEDGER!F81&gt;=0.9*'MARK LOOKUP'!F81,"A+",IF(LEDGER!F81&gt;=0.8*'MARK LOOKUP'!F81,"A",IF(LEDGER!F81&gt;=0.7*'MARK LOOKUP'!F81,"B+",IF(LEDGER!F81&gt;=0.6*'MARK LOOKUP'!F81,"B",IF(LEDGER!F81&gt;=0.5*'MARK LOOKUP'!F81,"C+",IF(LEDGER!F81&gt;=0.4*'MARK LOOKUP'!F81,"C",IF(LEDGER!F81&gt;=0.35*'MARK LOOKUP'!F81,"D","NG")))))))))</f>
        <v/>
      </c>
      <c r="AB81" s="26" t="b">
        <f>IF(ISNUMBER(G81),IF(D81&gt;=0.9*'MARK LOOKUP'!G81,"A+",IF(G81&gt;=0.8*'MARK LOOKUP'!G81,"A",IF(G81&gt;=0.7*'MARK LOOKUP'!G81,"B+",IF(G81&gt;=0.6*'MARK LOOKUP'!G81,"B",IF(G81&gt;=0.5*'MARK LOOKUP'!G81,"C+",IF(G81&gt;=0.4*'MARK LOOKUP'!G81,"C",IF(G81&gt;=0.35*'MARK LOOKUP'!G81,"D","NG"))))))))</f>
        <v>0</v>
      </c>
      <c r="AC81" s="26" t="str">
        <f>IF(ISBLANK('DATA ENTRY'!M81),"",IF(LEDGER!H81="AB","AB",IF(LEDGER!H81&gt;=0.9*'MARK LOOKUP'!H81,"A+",IF(LEDGER!H81&gt;=0.8*'MARK LOOKUP'!H81,"A",IF(LEDGER!H81&gt;=0.7*'MARK LOOKUP'!H81,"B+",IF(LEDGER!H81&gt;=0.6*'MARK LOOKUP'!H81,"B",IF(LEDGER!H81&gt;=0.5*'MARK LOOKUP'!H81,"C+",IF(LEDGER!H81&gt;=0.4*'MARK LOOKUP'!H81,"C",IF(LEDGER!H81&gt;=0.35*'MARK LOOKUP'!H81,"D","NG")))))))))</f>
        <v/>
      </c>
      <c r="AD81" s="26" t="str">
        <f>IF(ISBLANK('DATA ENTRY'!N81),"",IF(LEDGER!I81="AB","AB",IF(LEDGER!I81&gt;=0.9*'MARK LOOKUP'!I81,"A+",IF(LEDGER!I81&gt;=0.8*'MARK LOOKUP'!I81,"A",IF(LEDGER!I81&gt;=0.7*'MARK LOOKUP'!I81,"B+",IF(LEDGER!I81&gt;=0.6*'MARK LOOKUP'!I81,"B",IF(LEDGER!I81&gt;=0.5*'MARK LOOKUP'!I81,"C+",IF(LEDGER!I81&gt;=0.4*'MARK LOOKUP'!I81,"C",IF(LEDGER!I81&gt;=0.35*'MARK LOOKUP'!I81,"D","NG")))))))))</f>
        <v/>
      </c>
      <c r="AE81" s="26" t="str">
        <f>IF(ISNUMBER(J81),IF(J81&gt;=0.9*'MARK LOOKUP'!J81,"A+",IF(J81&gt;=0.8*'MARK LOOKUP'!J81,"A",IF(J81&gt;=0.7*'MARK LOOKUP'!J81,"B+",IF(J81&gt;=0.6*'MARK LOOKUP'!J81,"B",IF(J81&gt;=0.5*'MARK LOOKUP'!J81,"C+",IF(J81&gt;=0.4*'MARK LOOKUP'!J81,"C",IF(J81&gt;=0.35*'MARK LOOKUP'!J81,"D","NG"))))))),"")</f>
        <v/>
      </c>
      <c r="AF81" s="26" t="str">
        <f>IF(ISBLANK('DATA ENTRY'!P81),"",IF(LEDGER!K81="Ab","AB",IF(LEDGER!K81&gt;=0.9*'MARK LOOKUP'!K81,"A+",IF(LEDGER!K81&gt;=0.8*'MARK LOOKUP'!K81,"A",IF(LEDGER!K81&gt;=0.7*'MARK LOOKUP'!K81,"B+",IF(LEDGER!K81&gt;=0.6*'MARK LOOKUP'!K81,"B",IF(LEDGER!K81&gt;=0.5*'MARK LOOKUP'!K81,"C+",IF(LEDGER!K81&gt;=0.4*'MARK LOOKUP'!K81,"C",IF(LEDGER!K81&gt;=0.35*'MARK LOOKUP'!K81,"D","NG")))))))))</f>
        <v/>
      </c>
      <c r="AG81" s="26" t="str">
        <f>IF(ISBLANK('DATA ENTRY'!Q81),"",IF(LEDGER!L81="Ab","AB",IF(LEDGER!L81&gt;=0.9*'MARK LOOKUP'!L81,"A+",IF(LEDGER!L81&gt;=0.8*'MARK LOOKUP'!L81,"A",IF(LEDGER!L81&gt;=0.7*'MARK LOOKUP'!L81,"B+",IF(LEDGER!L81&gt;=0.6*'MARK LOOKUP'!L81,"B",IF(LEDGER!L81&gt;=0.5*'MARK LOOKUP'!L81,"C+",IF(LEDGER!L81&gt;=0.4*'MARK LOOKUP'!L81,"C",IF(LEDGER!L81&gt;=0.35*'MARK LOOKUP'!L81,"D","NG")))))))))</f>
        <v/>
      </c>
      <c r="AH81" s="26" t="str">
        <f>IF(ISNUMBER(M81),IF(M81&gt;=0.9*'MARK LOOKUP'!M81,"A+",IF(M81&gt;=0.8*'MARK LOOKUP'!M81,"A",IF(M81&gt;=0.7*'MARK LOOKUP'!M81,"B+",IF(M81&gt;=0.6*'MARK LOOKUP'!M81,"B",IF(M81&gt;=0.5*'MARK LOOKUP'!M81,"C+",IF(M81&gt;=0.4*'MARK LOOKUP'!M81,"C",IF(M81&gt;=0.35*'MARK LOOKUP'!M81,"D","NG"))))))),"")</f>
        <v/>
      </c>
      <c r="AI81" s="26" t="e">
        <f>IF(ISBLANK('DATA ENTRY'!S81),"",IF(N81="Ab","AB",IF(N81&gt;=0.9*'MARK LOOKUP'!N81,"A+",IF(N81&gt;=0.8*'MARK LOOKUP'!N81,"A",IF(N81&gt;=0.7*'MARK LOOKUP'!N81,"B+",IF(N81&gt;=0.6*'MARK LOOKUP'!N81,"B",IF(N81&gt;=0.5*'MARK LOOKUP'!N81,"C+",IF(N81&gt;=0.4*'MARK LOOKUP'!N81,"C",IF(N81&gt;=0.35*'MARK LOOKUP'!N81,"D","NG")))))))))</f>
        <v>#N/A</v>
      </c>
      <c r="AJ81" s="26" t="str">
        <f>IF(ISBLANK('DATA ENTRY'!T81),"",IF(O81="Ab","AB",IF(O81&gt;=0.9*'MARK LOOKUP'!O81,"A+",IF(O81&gt;=0.8*'MARK LOOKUP'!O81,"A",IF(O81&gt;=0.7*'MARK LOOKUP'!O81,"B+",IF(O81&gt;=0.6*'MARK LOOKUP'!O81,"B",IF(O81&gt;=0.5*'MARK LOOKUP'!O81,"C+",IF(O81&gt;=0.4*'MARK LOOKUP'!O81,"C",IF(O81&gt;=0.35*'MARK LOOKUP'!O81,"D","NG")))))))))</f>
        <v/>
      </c>
      <c r="AK81" s="26" t="e">
        <f>IF(ISNUMBER(P81),IF(P81&gt;=0.9*'MARK LOOKUP'!P81,"A+",IF(P81&gt;=0.8*'MARK LOOKUP'!P81,"A",IF(P81&gt;=0.7*'MARK LOOKUP'!P81,"B+",IF(P81&gt;=0.6*'MARK LOOKUP'!P81,"B",IF(P81&gt;=0.5*'MARK LOOKUP'!P81,"C+",IF(P81&gt;=0.4*'MARK LOOKUP'!P81,"C",IF(P81&gt;=0.35*'MARK LOOKUP'!P81,"D","NG"))))))),"")</f>
        <v>#N/A</v>
      </c>
      <c r="AL81" s="26" t="str">
        <f>IF(ISBLANK('DATA ENTRY'!V81),"",IF(Q81="Ab","AB",IF(Q81&gt;=0.9*'MARK LOOKUP'!Q81,"A+",IF(Q81&gt;=0.8*'MARK LOOKUP'!Q81,"A",IF(Q81&gt;=0.7*'MARK LOOKUP'!Q81,"B+",IF(Q81&gt;=0.6*'MARK LOOKUP'!Q81,"B",IF(Q81&gt;=0.5*'MARK LOOKUP'!Q81,"C+",IF(Q81&gt;=0.4*'MARK LOOKUP'!Q81,"C",IF(Q81&gt;=0.35*'MARK LOOKUP'!Q81,"D","NG")))))))))</f>
        <v/>
      </c>
      <c r="AM81" s="26" t="str">
        <f>IF(ISBLANK('DATA ENTRY'!W81),"",IF(R81="Ab","AB",IF(R81&gt;=0.9*'MARK LOOKUP'!R81,"A+",IF(R81&gt;=0.8*'MARK LOOKUP'!R81,"A",IF(R81&gt;=0.7*'MARK LOOKUP'!R81,"B+",IF(R81&gt;=0.6*'MARK LOOKUP'!R81,"B",IF(R81&gt;=0.5*'MARK LOOKUP'!R81,"C+",IF(R81&gt;=0.4*'MARK LOOKUP'!R81,"C",IF(R81&gt;=0.35*'MARK LOOKUP'!R81,"D","NG")))))))))</f>
        <v/>
      </c>
      <c r="AN81" s="26" t="str">
        <f>IF(ISNUMBER(S81),IF(S81&gt;=0.9*'MARK LOOKUP'!S81,"A+",IF(S81&gt;=0.8*'MARK LOOKUP'!S81,"A",IF(S81&gt;=0.7*'MARK LOOKUP'!S81,"B+",IF(S81&gt;=0.6*'MARK LOOKUP'!S81,"B",IF(S81&gt;=0.5*'MARK LOOKUP'!S81,"C+",IF(S81&gt;=0.4*'MARK LOOKUP'!S81,"C",IF(S81&gt;=0.35*'MARK LOOKUP'!S81,"D","NG"))))))),"")</f>
        <v/>
      </c>
      <c r="AO81" s="26" t="str">
        <f>IF(ISBLANK('DATA ENTRY'!Y81),"",IF(T81="AB","AB",IF(T81&gt;=0.9*'MARK LOOKUP'!T81,"A+",IF(T81&gt;=0.8*'MARK LOOKUP'!T81,"A",IF(T81&gt;=0.7*'MARK LOOKUP'!T81,"B+",IF(T81&gt;=0.6*'MARK LOOKUP'!T81,"B",IF(T81&gt;=0.5*'MARK LOOKUP'!T81,"C+",IF(T81&gt;=0.4*'MARK LOOKUP'!T81,"C",IF(T81&gt;=0.35*'MARK LOOKUP'!T81,"D","NG")))))))))</f>
        <v/>
      </c>
      <c r="AP81" s="26" t="str">
        <f>IF(ISBLANK('DATA ENTRY'!Z81),"",IF(U81="AB","AB",IF(U81&gt;=0.9*'MARK LOOKUP'!U81,"A+",IF(U81&gt;=0.8*'MARK LOOKUP'!U81,"A",IF(U81&gt;=0.7*'MARK LOOKUP'!U81,"B+",IF(U81&gt;=0.6*'MARK LOOKUP'!U81,"B",IF(U81&gt;=0.5*'MARK LOOKUP'!U81,"C+",IF(U81&gt;=0.4*'MARK LOOKUP'!U81,"C",IF(U81&gt;=0.35*'MARK LOOKUP'!U81,"D","NG")))))))))</f>
        <v/>
      </c>
      <c r="AQ81" s="26" t="str">
        <f>IF(ISNUMBER(V81),IF(V81&gt;=0.9*'MARK LOOKUP'!V81,"A+",IF(V81&gt;=0.8*'MARK LOOKUP'!V81,"A",IF(V81&gt;=0.7*'MARK LOOKUP'!V81,"B+",IF(V81&gt;=0.6*'MARK LOOKUP'!S81,"B",IF(V81&gt;=0.5*'MARK LOOKUP'!V81,"C+",IF(V81&gt;=0.4*'MARK LOOKUP'!V81,"C",IF(V81&gt;=0.35*'MARK LOOKUP'!V81,"D","NG"))))))),"")</f>
        <v/>
      </c>
      <c r="AR81" s="26" t="str">
        <f t="shared" si="27"/>
        <v/>
      </c>
      <c r="AS81" s="26" t="str">
        <f t="shared" si="28"/>
        <v/>
      </c>
      <c r="AT81" s="26" t="str">
        <f t="shared" si="29"/>
        <v/>
      </c>
      <c r="AU81" s="26" t="str">
        <f t="shared" si="30"/>
        <v/>
      </c>
      <c r="AV81" s="26" t="str">
        <f t="shared" si="31"/>
        <v/>
      </c>
      <c r="AW81" s="26" t="str">
        <f t="shared" si="32"/>
        <v/>
      </c>
      <c r="AX81" s="26" t="str">
        <f t="shared" si="33"/>
        <v/>
      </c>
      <c r="AY81" s="26" t="str">
        <f t="shared" si="34"/>
        <v/>
      </c>
      <c r="AZ81" s="26" t="str">
        <f t="shared" si="35"/>
        <v/>
      </c>
      <c r="BA81" s="26" t="str">
        <f t="shared" si="36"/>
        <v/>
      </c>
      <c r="BB81" s="26" t="str">
        <f t="shared" si="37"/>
        <v/>
      </c>
      <c r="BC81" s="26" t="str">
        <f t="shared" si="38"/>
        <v/>
      </c>
      <c r="BD81" s="26" t="e">
        <f t="shared" si="39"/>
        <v>#N/A</v>
      </c>
      <c r="BE81" s="26" t="str">
        <f>IF(ISBLANK('DATA ENTRY'!S81),"",IF(AJ81="A+","4",IF(AJ81="A","3.6",IF(AJ81="B+","3.2",IF(AJ81="B","2.8",IF(AJ81="C+","2.4",IF(AJ81="C","2",IF(AJ81="D+","1.6",IF(AJ81="D","1.2",IF(AJ81="E","0.8",""))))))))))</f>
        <v/>
      </c>
      <c r="BF81" s="26" t="str">
        <f>IF(ISBLANK('DATA ENTRY'!T81),"",IF(AK81="A+","4",IF(AK81="A","3.6",IF(AK81="B+","3.2",IF(AK81="B","2.8",IF(AK81="C+","2.4",IF(AK81="C","2",IF(AK81="D+","1.6",IF(AK81="D","1.2",IF(AK81="E","0.8",""))))))))))</f>
        <v/>
      </c>
      <c r="BG81" s="26" t="str">
        <f>IF(ISBLANK('DATA ENTRY'!U81),"",IF(AL81="A+","4",IF(AL81="A","3.6",IF(AL81="B+","3.2",IF(AL81="B","2.8",IF(AL81="C+","2.4",IF(AL81="C","2",IF(AL81="D+","1.6",IF(AL81="D","1.2",IF(AL81="E","0.8",""))))))))))</f>
        <v/>
      </c>
      <c r="BH81" s="26" t="str">
        <f>IF(ISBLANK('DATA ENTRY'!V81),"",IF(AM81="A+","4",IF(AM81="A","3.6",IF(AM81="B+","3.2",IF(AM81="B","2.8",IF(AM81="C+","2.4",IF(AM81="C","2",IF(AM81="D+","1.6",IF(AM81="D","1.2",IF(AM81="E","0.8",""))))))))))</f>
        <v/>
      </c>
      <c r="BI81" s="26" t="str">
        <f>IF(ISBLANK('DATA ENTRY'!W81),"",IF(AN81="A+","4",IF(AN81="A","3.6",IF(AN81="B+","3.2",IF(AN81="B","2.8",IF(AN81="C+","2.4",IF(AN81="C","2",IF(AN81="D+","1.6",IF(AN81="D","1.2",IF(AN81="E","0.8",""))))))))))</f>
        <v/>
      </c>
      <c r="BJ81" s="26" t="str">
        <f>IF(ISBLANK('DATA ENTRY'!X81),"",IF(AO81="A+","4",IF(AO81="A","3.6",IF(AO81="B+","3.2",IF(AO81="B","2.8",IF(AO81="C+","2.4",IF(AO81="C","2",IF(AO81="D+","1.6",IF(AO81="D","1.2",IF(AO81="E","0.8",""))))))))))</f>
        <v/>
      </c>
      <c r="BK81" s="26" t="str">
        <f>IF(ISBLANK('DATA ENTRY'!Y81),"",IF(AP81="A+","4",IF(AP81="A","3.6",IF(AP81="B+","3.2",IF(AP81="B","2.8",IF(AP81="C+","2.4",IF(AP81="C","2",IF(AP81="D+","1.6",IF(AP81="D","1.2",IF(AP81="E","0.8",""))))))))))</f>
        <v/>
      </c>
      <c r="BL81" s="26" t="str">
        <f>IF(ISBLANK('DATA ENTRY'!Z81),"",IF(AQ81="A+","4",IF(AQ81="A","3.6",IF(AQ81="B+","3.2",IF(AQ81="B","2.8",IF(AQ81="C+","2.4",IF(AQ81="C","2",IF(AQ81="D+","1.6",IF(AQ81="D","1.2",IF(AQ81="E","0.8",""))))))))))</f>
        <v/>
      </c>
    </row>
    <row r="82" spans="1:64" x14ac:dyDescent="0.25">
      <c r="A82" s="26" t="str">
        <f>IF(ISBLANK('DATA ENTRY'!A82),"",'DATA ENTRY'!A82)</f>
        <v/>
      </c>
      <c r="B82" s="26" t="str">
        <f>IF(ISBLANK('DATA ENTRY'!G82),"",'DATA ENTRY'!G82)</f>
        <v/>
      </c>
      <c r="C82" s="26" t="str">
        <f>IF(ISBLANK('DATA ENTRY'!H82),"",'DATA ENTRY'!H82)</f>
        <v/>
      </c>
      <c r="D82" s="26" t="str">
        <f t="shared" si="21"/>
        <v/>
      </c>
      <c r="E82" s="26" t="str">
        <f>IF(ISBLANK('DATA ENTRY'!J82),"",'DATA ENTRY'!J82)</f>
        <v/>
      </c>
      <c r="F82" s="26" t="str">
        <f>IF(ISBLANK('DATA ENTRY'!K82),"",'DATA ENTRY'!K82)</f>
        <v/>
      </c>
      <c r="G82" s="26" t="str">
        <f t="shared" si="22"/>
        <v/>
      </c>
      <c r="H82" s="26" t="str">
        <f>IF(ISBLANK('DATA ENTRY'!M82),"",'DATA ENTRY'!M82)</f>
        <v/>
      </c>
      <c r="I82" s="26" t="str">
        <f>IF(ISBLANK('DATA ENTRY'!M82),"",'DATA ENTRY'!N82)</f>
        <v/>
      </c>
      <c r="J82" s="26" t="str">
        <f t="shared" si="40"/>
        <v/>
      </c>
      <c r="K82" s="26" t="str">
        <f>IF(ISBLANK('DATA ENTRY'!P82),"",'DATA ENTRY'!P82)</f>
        <v/>
      </c>
      <c r="L82" s="26" t="str">
        <f>IF(ISBLANK('DATA ENTRY'!Q82),"",'DATA ENTRY'!Q82)</f>
        <v/>
      </c>
      <c r="M82" s="26" t="str">
        <f t="shared" si="23"/>
        <v/>
      </c>
      <c r="N82" s="26">
        <f>IF(ISBLANK('DATA ENTRY'!S82),"",'DATA ENTRY'!S82)</f>
        <v>0</v>
      </c>
      <c r="O82" s="26" t="str">
        <f>IF(ISBLANK('DATA ENTRY'!T82),"",'DATA ENTRY'!T82)</f>
        <v/>
      </c>
      <c r="P82" s="26">
        <f t="shared" si="24"/>
        <v>0</v>
      </c>
      <c r="Q82" s="26" t="str">
        <f>IF(ISBLANK('DATA ENTRY'!V82),"",'DATA ENTRY'!V82)</f>
        <v/>
      </c>
      <c r="R82" s="26" t="str">
        <f>IF(ISBLANK('DATA ENTRY'!W82),"",'DATA ENTRY'!W82)</f>
        <v/>
      </c>
      <c r="S82" s="26" t="str">
        <f t="shared" si="25"/>
        <v/>
      </c>
      <c r="T82" s="26" t="str">
        <f>IF(ISBLANK('DATA ENTRY'!Y82),"",'DATA ENTRY'!Y82)</f>
        <v/>
      </c>
      <c r="U82" s="26" t="str">
        <f>IF(ISBLANK('DATA ENTRY'!Z82),"",'DATA ENTRY'!Z82)</f>
        <v/>
      </c>
      <c r="V82" s="26" t="str">
        <f t="shared" si="26"/>
        <v/>
      </c>
      <c r="W82" s="26" t="str">
        <f>IF(ISBLANK('DATA ENTRY'!$F82),"",IF(LEDGER!B82="AB","AB",IF(LEDGER!B82&gt;=0.9*'MARK LOOKUP'!B82,"A+",IF(LEDGER!B82&gt;=0.8*'MARK LOOKUP'!B82,"A",IF(LEDGER!B82&gt;=0.7*'MARK LOOKUP'!B82,"B+",IF(LEDGER!B82&gt;=0.6*'MARK LOOKUP'!B82,"B",IF(LEDGER!B82&gt;=0.5*'MARK LOOKUP'!B82,"C+",IF(LEDGER!B82&gt;=0.4*'MARK LOOKUP'!B82,"C+",IF(LEDGER!B82&gt;=0.35*'MARK LOOKUP'!B82,"D","NG")))))))))</f>
        <v/>
      </c>
      <c r="X82" s="26" t="str">
        <f>IF(ISBLANK('DATA ENTRY'!$G82),"",IF(LEDGER!C82="AB","AB",IF(LEDGER!C82&gt;=0.9*'MARK LOOKUP'!C82,"A+",IF(LEDGER!C82&gt;=0.8*'MARK LOOKUP'!C82,"A",IF(LEDGER!C82&gt;=0.7*'MARK LOOKUP'!C82,"B+",IF(LEDGER!C82&gt;=0.6*'MARK LOOKUP'!C82,"B",IF(LEDGER!C82&gt;=0.5*'MARK LOOKUP'!C82,"C+",IF(LEDGER!C82&gt;=0.4*'MARK LOOKUP'!C82,"C+",IF(LEDGER!C82&gt;=0.35*'MARK LOOKUP'!C82,"D","N.G.")))))))))</f>
        <v/>
      </c>
      <c r="Y82" s="26" t="b">
        <f>IF(ISNUMBER(D82),IF(D82&gt;=0.9*'MARK LOOKUP'!D82,"A+",IF(D82&gt;=0.8*'MARK LOOKUP'!D82,"A",IF(D82&gt;=0.7*'MARK LOOKUP'!D82,"B+",IF(D82&gt;=0.6*'MARK LOOKUP'!D82,"B",IF(D82&gt;=0.5*'MARK LOOKUP'!D82,"C+",IF(D82&gt;=0.4*'MARK LOOKUP'!D82,"C",IF(D82&gt;=0.35*'MARK LOOKUP'!D82,"D","N.G."))))))))</f>
        <v>0</v>
      </c>
      <c r="Z82" s="26" t="str">
        <f>IF(ISBLANK('DATA ENTRY'!J82),"",IF(LEDGER!E82="AB","AB",IF(LEDGER!E82&gt;=0.9*'MARK LOOKUP'!E82,"A+",IF(LEDGER!E82&gt;=0.8*'MARK LOOKUP'!E82,"A",IF(LEDGER!E82&gt;=0.7*'MARK LOOKUP'!E82,"B+",IF(LEDGER!E82&gt;=0.6*'MARK LOOKUP'!E82,"B",IF(LEDGER!E82&gt;=0.5*'MARK LOOKUP'!E82,"C+",IF(LEDGER!E82&gt;=0.4*'MARK LOOKUP'!E82,"C",IF(LEDGER!E82&gt;=0.35*'MARK LOOKUP'!E82,"D","NG")))))))))</f>
        <v/>
      </c>
      <c r="AA82" s="26" t="str">
        <f>IF(ISBLANK('DATA ENTRY'!K82),"",IF(LEDGER!F82="AB","AB",IF(LEDGER!F82&gt;=0.9*'MARK LOOKUP'!F82,"A+",IF(LEDGER!F82&gt;=0.8*'MARK LOOKUP'!F82,"A",IF(LEDGER!F82&gt;=0.7*'MARK LOOKUP'!F82,"B+",IF(LEDGER!F82&gt;=0.6*'MARK LOOKUP'!F82,"B",IF(LEDGER!F82&gt;=0.5*'MARK LOOKUP'!F82,"C+",IF(LEDGER!F82&gt;=0.4*'MARK LOOKUP'!F82,"C",IF(LEDGER!F82&gt;=0.35*'MARK LOOKUP'!F82,"D","NG")))))))))</f>
        <v/>
      </c>
      <c r="AB82" s="26" t="b">
        <f>IF(ISNUMBER(G82),IF(D82&gt;=0.9*'MARK LOOKUP'!G82,"A+",IF(G82&gt;=0.8*'MARK LOOKUP'!G82,"A",IF(G82&gt;=0.7*'MARK LOOKUP'!G82,"B+",IF(G82&gt;=0.6*'MARK LOOKUP'!G82,"B",IF(G82&gt;=0.5*'MARK LOOKUP'!G82,"C+",IF(G82&gt;=0.4*'MARK LOOKUP'!G82,"C",IF(G82&gt;=0.35*'MARK LOOKUP'!G82,"D","NG"))))))))</f>
        <v>0</v>
      </c>
      <c r="AC82" s="26" t="str">
        <f>IF(ISBLANK('DATA ENTRY'!M82),"",IF(LEDGER!H82="AB","AB",IF(LEDGER!H82&gt;=0.9*'MARK LOOKUP'!H82,"A+",IF(LEDGER!H82&gt;=0.8*'MARK LOOKUP'!H82,"A",IF(LEDGER!H82&gt;=0.7*'MARK LOOKUP'!H82,"B+",IF(LEDGER!H82&gt;=0.6*'MARK LOOKUP'!H82,"B",IF(LEDGER!H82&gt;=0.5*'MARK LOOKUP'!H82,"C+",IF(LEDGER!H82&gt;=0.4*'MARK LOOKUP'!H82,"C",IF(LEDGER!H82&gt;=0.35*'MARK LOOKUP'!H82,"D","NG")))))))))</f>
        <v/>
      </c>
      <c r="AD82" s="26" t="str">
        <f>IF(ISBLANK('DATA ENTRY'!N82),"",IF(LEDGER!I82="AB","AB",IF(LEDGER!I82&gt;=0.9*'MARK LOOKUP'!I82,"A+",IF(LEDGER!I82&gt;=0.8*'MARK LOOKUP'!I82,"A",IF(LEDGER!I82&gt;=0.7*'MARK LOOKUP'!I82,"B+",IF(LEDGER!I82&gt;=0.6*'MARK LOOKUP'!I82,"B",IF(LEDGER!I82&gt;=0.5*'MARK LOOKUP'!I82,"C+",IF(LEDGER!I82&gt;=0.4*'MARK LOOKUP'!I82,"C",IF(LEDGER!I82&gt;=0.35*'MARK LOOKUP'!I82,"D","NG")))))))))</f>
        <v/>
      </c>
      <c r="AE82" s="26" t="str">
        <f>IF(ISNUMBER(J82),IF(J82&gt;=0.9*'MARK LOOKUP'!J82,"A+",IF(J82&gt;=0.8*'MARK LOOKUP'!J82,"A",IF(J82&gt;=0.7*'MARK LOOKUP'!J82,"B+",IF(J82&gt;=0.6*'MARK LOOKUP'!J82,"B",IF(J82&gt;=0.5*'MARK LOOKUP'!J82,"C+",IF(J82&gt;=0.4*'MARK LOOKUP'!J82,"C",IF(J82&gt;=0.35*'MARK LOOKUP'!J82,"D","NG"))))))),"")</f>
        <v/>
      </c>
      <c r="AF82" s="26" t="str">
        <f>IF(ISBLANK('DATA ENTRY'!P82),"",IF(LEDGER!K82="Ab","AB",IF(LEDGER!K82&gt;=0.9*'MARK LOOKUP'!K82,"A+",IF(LEDGER!K82&gt;=0.8*'MARK LOOKUP'!K82,"A",IF(LEDGER!K82&gt;=0.7*'MARK LOOKUP'!K82,"B+",IF(LEDGER!K82&gt;=0.6*'MARK LOOKUP'!K82,"B",IF(LEDGER!K82&gt;=0.5*'MARK LOOKUP'!K82,"C+",IF(LEDGER!K82&gt;=0.4*'MARK LOOKUP'!K82,"C",IF(LEDGER!K82&gt;=0.35*'MARK LOOKUP'!K82,"D","NG")))))))))</f>
        <v/>
      </c>
      <c r="AG82" s="26" t="str">
        <f>IF(ISBLANK('DATA ENTRY'!Q82),"",IF(LEDGER!L82="Ab","AB",IF(LEDGER!L82&gt;=0.9*'MARK LOOKUP'!L82,"A+",IF(LEDGER!L82&gt;=0.8*'MARK LOOKUP'!L82,"A",IF(LEDGER!L82&gt;=0.7*'MARK LOOKUP'!L82,"B+",IF(LEDGER!L82&gt;=0.6*'MARK LOOKUP'!L82,"B",IF(LEDGER!L82&gt;=0.5*'MARK LOOKUP'!L82,"C+",IF(LEDGER!L82&gt;=0.4*'MARK LOOKUP'!L82,"C",IF(LEDGER!L82&gt;=0.35*'MARK LOOKUP'!L82,"D","NG")))))))))</f>
        <v/>
      </c>
      <c r="AH82" s="26" t="str">
        <f>IF(ISNUMBER(M82),IF(M82&gt;=0.9*'MARK LOOKUP'!M82,"A+",IF(M82&gt;=0.8*'MARK LOOKUP'!M82,"A",IF(M82&gt;=0.7*'MARK LOOKUP'!M82,"B+",IF(M82&gt;=0.6*'MARK LOOKUP'!M82,"B",IF(M82&gt;=0.5*'MARK LOOKUP'!M82,"C+",IF(M82&gt;=0.4*'MARK LOOKUP'!M82,"C",IF(M82&gt;=0.35*'MARK LOOKUP'!M82,"D","NG"))))))),"")</f>
        <v/>
      </c>
      <c r="AI82" s="26" t="e">
        <f>IF(ISBLANK('DATA ENTRY'!S82),"",IF(N82="Ab","AB",IF(N82&gt;=0.9*'MARK LOOKUP'!N82,"A+",IF(N82&gt;=0.8*'MARK LOOKUP'!N82,"A",IF(N82&gt;=0.7*'MARK LOOKUP'!N82,"B+",IF(N82&gt;=0.6*'MARK LOOKUP'!N82,"B",IF(N82&gt;=0.5*'MARK LOOKUP'!N82,"C+",IF(N82&gt;=0.4*'MARK LOOKUP'!N82,"C",IF(N82&gt;=0.35*'MARK LOOKUP'!N82,"D","NG")))))))))</f>
        <v>#N/A</v>
      </c>
      <c r="AJ82" s="26" t="str">
        <f>IF(ISBLANK('DATA ENTRY'!T82),"",IF(O82="Ab","AB",IF(O82&gt;=0.9*'MARK LOOKUP'!O82,"A+",IF(O82&gt;=0.8*'MARK LOOKUP'!O82,"A",IF(O82&gt;=0.7*'MARK LOOKUP'!O82,"B+",IF(O82&gt;=0.6*'MARK LOOKUP'!O82,"B",IF(O82&gt;=0.5*'MARK LOOKUP'!O82,"C+",IF(O82&gt;=0.4*'MARK LOOKUP'!O82,"C",IF(O82&gt;=0.35*'MARK LOOKUP'!O82,"D","NG")))))))))</f>
        <v/>
      </c>
      <c r="AK82" s="26" t="e">
        <f>IF(ISNUMBER(P82),IF(P82&gt;=0.9*'MARK LOOKUP'!P82,"A+",IF(P82&gt;=0.8*'MARK LOOKUP'!P82,"A",IF(P82&gt;=0.7*'MARK LOOKUP'!P82,"B+",IF(P82&gt;=0.6*'MARK LOOKUP'!P82,"B",IF(P82&gt;=0.5*'MARK LOOKUP'!P82,"C+",IF(P82&gt;=0.4*'MARK LOOKUP'!P82,"C",IF(P82&gt;=0.35*'MARK LOOKUP'!P82,"D","NG"))))))),"")</f>
        <v>#N/A</v>
      </c>
      <c r="AL82" s="26" t="str">
        <f>IF(ISBLANK('DATA ENTRY'!V82),"",IF(Q82="Ab","AB",IF(Q82&gt;=0.9*'MARK LOOKUP'!Q82,"A+",IF(Q82&gt;=0.8*'MARK LOOKUP'!Q82,"A",IF(Q82&gt;=0.7*'MARK LOOKUP'!Q82,"B+",IF(Q82&gt;=0.6*'MARK LOOKUP'!Q82,"B",IF(Q82&gt;=0.5*'MARK LOOKUP'!Q82,"C+",IF(Q82&gt;=0.4*'MARK LOOKUP'!Q82,"C",IF(Q82&gt;=0.35*'MARK LOOKUP'!Q82,"D","NG")))))))))</f>
        <v/>
      </c>
      <c r="AM82" s="26" t="str">
        <f>IF(ISBLANK('DATA ENTRY'!W82),"",IF(R82="Ab","AB",IF(R82&gt;=0.9*'MARK LOOKUP'!R82,"A+",IF(R82&gt;=0.8*'MARK LOOKUP'!R82,"A",IF(R82&gt;=0.7*'MARK LOOKUP'!R82,"B+",IF(R82&gt;=0.6*'MARK LOOKUP'!R82,"B",IF(R82&gt;=0.5*'MARK LOOKUP'!R82,"C+",IF(R82&gt;=0.4*'MARK LOOKUP'!R82,"C",IF(R82&gt;=0.35*'MARK LOOKUP'!R82,"D","NG")))))))))</f>
        <v/>
      </c>
      <c r="AN82" s="26" t="str">
        <f>IF(ISNUMBER(S82),IF(S82&gt;=0.9*'MARK LOOKUP'!S82,"A+",IF(S82&gt;=0.8*'MARK LOOKUP'!S82,"A",IF(S82&gt;=0.7*'MARK LOOKUP'!S82,"B+",IF(S82&gt;=0.6*'MARK LOOKUP'!S82,"B",IF(S82&gt;=0.5*'MARK LOOKUP'!S82,"C+",IF(S82&gt;=0.4*'MARK LOOKUP'!S82,"C",IF(S82&gt;=0.35*'MARK LOOKUP'!S82,"D","NG"))))))),"")</f>
        <v/>
      </c>
      <c r="AO82" s="26" t="str">
        <f>IF(ISBLANK('DATA ENTRY'!Y82),"",IF(T82="AB","AB",IF(T82&gt;=0.9*'MARK LOOKUP'!T82,"A+",IF(T82&gt;=0.8*'MARK LOOKUP'!T82,"A",IF(T82&gt;=0.7*'MARK LOOKUP'!T82,"B+",IF(T82&gt;=0.6*'MARK LOOKUP'!T82,"B",IF(T82&gt;=0.5*'MARK LOOKUP'!T82,"C+",IF(T82&gt;=0.4*'MARK LOOKUP'!T82,"C",IF(T82&gt;=0.35*'MARK LOOKUP'!T82,"D","NG")))))))))</f>
        <v/>
      </c>
      <c r="AP82" s="26" t="str">
        <f>IF(ISBLANK('DATA ENTRY'!Z82),"",IF(U82="AB","AB",IF(U82&gt;=0.9*'MARK LOOKUP'!U82,"A+",IF(U82&gt;=0.8*'MARK LOOKUP'!U82,"A",IF(U82&gt;=0.7*'MARK LOOKUP'!U82,"B+",IF(U82&gt;=0.6*'MARK LOOKUP'!U82,"B",IF(U82&gt;=0.5*'MARK LOOKUP'!U82,"C+",IF(U82&gt;=0.4*'MARK LOOKUP'!U82,"C",IF(U82&gt;=0.35*'MARK LOOKUP'!U82,"D","NG")))))))))</f>
        <v/>
      </c>
      <c r="AQ82" s="26" t="str">
        <f>IF(ISNUMBER(V82),IF(V82&gt;=0.9*'MARK LOOKUP'!V82,"A+",IF(V82&gt;=0.8*'MARK LOOKUP'!V82,"A",IF(V82&gt;=0.7*'MARK LOOKUP'!V82,"B+",IF(V82&gt;=0.6*'MARK LOOKUP'!S82,"B",IF(V82&gt;=0.5*'MARK LOOKUP'!V82,"C+",IF(V82&gt;=0.4*'MARK LOOKUP'!V82,"C",IF(V82&gt;=0.35*'MARK LOOKUP'!V82,"D","NG"))))))),"")</f>
        <v/>
      </c>
      <c r="AR82" s="26" t="str">
        <f t="shared" si="27"/>
        <v/>
      </c>
      <c r="AS82" s="26" t="str">
        <f t="shared" si="28"/>
        <v/>
      </c>
      <c r="AT82" s="26" t="str">
        <f t="shared" si="29"/>
        <v/>
      </c>
      <c r="AU82" s="26" t="str">
        <f t="shared" si="30"/>
        <v/>
      </c>
      <c r="AV82" s="26" t="str">
        <f t="shared" si="31"/>
        <v/>
      </c>
      <c r="AW82" s="26" t="str">
        <f t="shared" si="32"/>
        <v/>
      </c>
      <c r="AX82" s="26" t="str">
        <f t="shared" si="33"/>
        <v/>
      </c>
      <c r="AY82" s="26" t="str">
        <f t="shared" si="34"/>
        <v/>
      </c>
      <c r="AZ82" s="26" t="str">
        <f t="shared" si="35"/>
        <v/>
      </c>
      <c r="BA82" s="26" t="str">
        <f t="shared" si="36"/>
        <v/>
      </c>
      <c r="BB82" s="26" t="str">
        <f t="shared" si="37"/>
        <v/>
      </c>
      <c r="BC82" s="26" t="str">
        <f t="shared" si="38"/>
        <v/>
      </c>
      <c r="BD82" s="26" t="e">
        <f t="shared" si="39"/>
        <v>#N/A</v>
      </c>
      <c r="BE82" s="26" t="str">
        <f>IF(ISBLANK('DATA ENTRY'!S82),"",IF(AJ82="A+","4",IF(AJ82="A","3.6",IF(AJ82="B+","3.2",IF(AJ82="B","2.8",IF(AJ82="C+","2.4",IF(AJ82="C","2",IF(AJ82="D+","1.6",IF(AJ82="D","1.2",IF(AJ82="E","0.8",""))))))))))</f>
        <v/>
      </c>
      <c r="BF82" s="26" t="str">
        <f>IF(ISBLANK('DATA ENTRY'!T82),"",IF(AK82="A+","4",IF(AK82="A","3.6",IF(AK82="B+","3.2",IF(AK82="B","2.8",IF(AK82="C+","2.4",IF(AK82="C","2",IF(AK82="D+","1.6",IF(AK82="D","1.2",IF(AK82="E","0.8",""))))))))))</f>
        <v/>
      </c>
      <c r="BG82" s="26" t="str">
        <f>IF(ISBLANK('DATA ENTRY'!U82),"",IF(AL82="A+","4",IF(AL82="A","3.6",IF(AL82="B+","3.2",IF(AL82="B","2.8",IF(AL82="C+","2.4",IF(AL82="C","2",IF(AL82="D+","1.6",IF(AL82="D","1.2",IF(AL82="E","0.8",""))))))))))</f>
        <v/>
      </c>
      <c r="BH82" s="26" t="str">
        <f>IF(ISBLANK('DATA ENTRY'!V82),"",IF(AM82="A+","4",IF(AM82="A","3.6",IF(AM82="B+","3.2",IF(AM82="B","2.8",IF(AM82="C+","2.4",IF(AM82="C","2",IF(AM82="D+","1.6",IF(AM82="D","1.2",IF(AM82="E","0.8",""))))))))))</f>
        <v/>
      </c>
      <c r="BI82" s="26" t="str">
        <f>IF(ISBLANK('DATA ENTRY'!W82),"",IF(AN82="A+","4",IF(AN82="A","3.6",IF(AN82="B+","3.2",IF(AN82="B","2.8",IF(AN82="C+","2.4",IF(AN82="C","2",IF(AN82="D+","1.6",IF(AN82="D","1.2",IF(AN82="E","0.8",""))))))))))</f>
        <v/>
      </c>
      <c r="BJ82" s="26" t="str">
        <f>IF(ISBLANK('DATA ENTRY'!X82),"",IF(AO82="A+","4",IF(AO82="A","3.6",IF(AO82="B+","3.2",IF(AO82="B","2.8",IF(AO82="C+","2.4",IF(AO82="C","2",IF(AO82="D+","1.6",IF(AO82="D","1.2",IF(AO82="E","0.8",""))))))))))</f>
        <v/>
      </c>
      <c r="BK82" s="26" t="str">
        <f>IF(ISBLANK('DATA ENTRY'!Y82),"",IF(AP82="A+","4",IF(AP82="A","3.6",IF(AP82="B+","3.2",IF(AP82="B","2.8",IF(AP82="C+","2.4",IF(AP82="C","2",IF(AP82="D+","1.6",IF(AP82="D","1.2",IF(AP82="E","0.8",""))))))))))</f>
        <v/>
      </c>
      <c r="BL82" s="26" t="str">
        <f>IF(ISBLANK('DATA ENTRY'!Z82),"",IF(AQ82="A+","4",IF(AQ82="A","3.6",IF(AQ82="B+","3.2",IF(AQ82="B","2.8",IF(AQ82="C+","2.4",IF(AQ82="C","2",IF(AQ82="D+","1.6",IF(AQ82="D","1.2",IF(AQ82="E","0.8",""))))))))))</f>
        <v/>
      </c>
    </row>
    <row r="83" spans="1:64" x14ac:dyDescent="0.25">
      <c r="A83" s="26" t="e">
        <f>IF(ISBLANK('DATA ENTRY'!#REF!),"",'DATA ENTRY'!#REF!)</f>
        <v>#REF!</v>
      </c>
      <c r="B83" s="26" t="e">
        <f>IF(ISBLANK('DATA ENTRY'!#REF!),"",'DATA ENTRY'!#REF!)</f>
        <v>#REF!</v>
      </c>
      <c r="C83" s="26" t="e">
        <f>IF(ISBLANK('DATA ENTRY'!#REF!),"",'DATA ENTRY'!#REF!)</f>
        <v>#REF!</v>
      </c>
      <c r="D83" s="26" t="str">
        <f t="shared" si="21"/>
        <v/>
      </c>
      <c r="E83" s="26" t="e">
        <f>IF(ISBLANK('DATA ENTRY'!#REF!),"",'DATA ENTRY'!#REF!)</f>
        <v>#REF!</v>
      </c>
      <c r="F83" s="26" t="e">
        <f>IF(ISBLANK('DATA ENTRY'!#REF!),"",'DATA ENTRY'!#REF!)</f>
        <v>#REF!</v>
      </c>
      <c r="G83" s="26" t="str">
        <f t="shared" si="22"/>
        <v/>
      </c>
      <c r="H83" s="26" t="e">
        <f>IF(ISBLANK('DATA ENTRY'!#REF!),"",'DATA ENTRY'!#REF!)</f>
        <v>#REF!</v>
      </c>
      <c r="I83" s="26" t="e">
        <f>IF(ISBLANK('DATA ENTRY'!#REF!),"",'DATA ENTRY'!#REF!)</f>
        <v>#REF!</v>
      </c>
      <c r="J83" s="26" t="str">
        <f t="shared" si="40"/>
        <v/>
      </c>
      <c r="K83" s="26" t="e">
        <f>IF(ISBLANK('DATA ENTRY'!#REF!),"",'DATA ENTRY'!#REF!)</f>
        <v>#REF!</v>
      </c>
      <c r="L83" s="26" t="e">
        <f>IF(ISBLANK('DATA ENTRY'!#REF!),"",'DATA ENTRY'!#REF!)</f>
        <v>#REF!</v>
      </c>
      <c r="M83" s="26" t="str">
        <f t="shared" si="23"/>
        <v/>
      </c>
      <c r="N83" s="26" t="e">
        <f>IF(ISBLANK('DATA ENTRY'!#REF!),"",'DATA ENTRY'!#REF!)</f>
        <v>#REF!</v>
      </c>
      <c r="O83" s="26" t="e">
        <f>IF(ISBLANK('DATA ENTRY'!#REF!),"",'DATA ENTRY'!#REF!)</f>
        <v>#REF!</v>
      </c>
      <c r="P83" s="26" t="str">
        <f t="shared" si="24"/>
        <v/>
      </c>
      <c r="Q83" s="26" t="e">
        <f>IF(ISBLANK('DATA ENTRY'!#REF!),"",'DATA ENTRY'!#REF!)</f>
        <v>#REF!</v>
      </c>
      <c r="R83" s="26" t="e">
        <f>IF(ISBLANK('DATA ENTRY'!#REF!),"",'DATA ENTRY'!#REF!)</f>
        <v>#REF!</v>
      </c>
      <c r="S83" s="26" t="str">
        <f t="shared" si="25"/>
        <v/>
      </c>
      <c r="T83" s="26" t="e">
        <f>IF(ISBLANK('DATA ENTRY'!#REF!),"",'DATA ENTRY'!#REF!)</f>
        <v>#REF!</v>
      </c>
      <c r="U83" s="26" t="e">
        <f>IF(ISBLANK('DATA ENTRY'!#REF!),"",'DATA ENTRY'!#REF!)</f>
        <v>#REF!</v>
      </c>
      <c r="V83" s="26" t="str">
        <f t="shared" si="26"/>
        <v/>
      </c>
      <c r="W83" s="26" t="e">
        <f>IF(ISBLANK('DATA ENTRY'!#REF!),"",IF(LEDGER!B83="AB","AB",IF(LEDGER!B83&gt;=0.9*'MARK LOOKUP'!B83,"A+",IF(LEDGER!B83&gt;=0.8*'MARK LOOKUP'!B83,"A",IF(LEDGER!B83&gt;=0.7*'MARK LOOKUP'!B83,"B+",IF(LEDGER!B83&gt;=0.6*'MARK LOOKUP'!B83,"B",IF(LEDGER!B83&gt;=0.5*'MARK LOOKUP'!B83,"C+",IF(LEDGER!B83&gt;=0.4*'MARK LOOKUP'!B83,"C+",IF(LEDGER!B83&gt;=0.35*'MARK LOOKUP'!B83,"D","NG")))))))))</f>
        <v>#REF!</v>
      </c>
      <c r="X83" s="26" t="e">
        <f>IF(ISBLANK('DATA ENTRY'!#REF!),"",IF(LEDGER!C83="AB","AB",IF(LEDGER!C83&gt;=0.9*'MARK LOOKUP'!C83,"A+",IF(LEDGER!C83&gt;=0.8*'MARK LOOKUP'!C83,"A",IF(LEDGER!C83&gt;=0.7*'MARK LOOKUP'!C83,"B+",IF(LEDGER!C83&gt;=0.6*'MARK LOOKUP'!C83,"B",IF(LEDGER!C83&gt;=0.5*'MARK LOOKUP'!C83,"C+",IF(LEDGER!C83&gt;=0.4*'MARK LOOKUP'!C83,"C+",IF(LEDGER!C83&gt;=0.35*'MARK LOOKUP'!C83,"D","N.G.")))))))))</f>
        <v>#REF!</v>
      </c>
      <c r="Y83" s="26" t="b">
        <f>IF(ISNUMBER(D83),IF(D83&gt;=0.9*'MARK LOOKUP'!D83,"A+",IF(D83&gt;=0.8*'MARK LOOKUP'!D83,"A",IF(D83&gt;=0.7*'MARK LOOKUP'!D83,"B+",IF(D83&gt;=0.6*'MARK LOOKUP'!D83,"B",IF(D83&gt;=0.5*'MARK LOOKUP'!D83,"C+",IF(D83&gt;=0.4*'MARK LOOKUP'!D83,"C",IF(D83&gt;=0.35*'MARK LOOKUP'!D83,"D","N.G."))))))))</f>
        <v>0</v>
      </c>
      <c r="Z83" s="26" t="e">
        <f>IF(ISBLANK('DATA ENTRY'!#REF!),"",IF(LEDGER!E83="AB","AB",IF(LEDGER!E83&gt;=0.9*'MARK LOOKUP'!E83,"A+",IF(LEDGER!E83&gt;=0.8*'MARK LOOKUP'!E83,"A",IF(LEDGER!E83&gt;=0.7*'MARK LOOKUP'!E83,"B+",IF(LEDGER!E83&gt;=0.6*'MARK LOOKUP'!E83,"B",IF(LEDGER!E83&gt;=0.5*'MARK LOOKUP'!E83,"C+",IF(LEDGER!E83&gt;=0.4*'MARK LOOKUP'!E83,"C",IF(LEDGER!E83&gt;=0.35*'MARK LOOKUP'!E83,"D","NG")))))))))</f>
        <v>#REF!</v>
      </c>
      <c r="AA83" s="26" t="e">
        <f>IF(ISBLANK('DATA ENTRY'!#REF!),"",IF(LEDGER!F83="AB","AB",IF(LEDGER!F83&gt;=0.9*'MARK LOOKUP'!F83,"A+",IF(LEDGER!F83&gt;=0.8*'MARK LOOKUP'!F83,"A",IF(LEDGER!F83&gt;=0.7*'MARK LOOKUP'!F83,"B+",IF(LEDGER!F83&gt;=0.6*'MARK LOOKUP'!F83,"B",IF(LEDGER!F83&gt;=0.5*'MARK LOOKUP'!F83,"C+",IF(LEDGER!F83&gt;=0.4*'MARK LOOKUP'!F83,"C",IF(LEDGER!F83&gt;=0.35*'MARK LOOKUP'!F83,"D","NG")))))))))</f>
        <v>#REF!</v>
      </c>
      <c r="AB83" s="26" t="b">
        <f>IF(ISNUMBER(G83),IF(D83&gt;=0.9*'MARK LOOKUP'!G83,"A+",IF(G83&gt;=0.8*'MARK LOOKUP'!G83,"A",IF(G83&gt;=0.7*'MARK LOOKUP'!G83,"B+",IF(G83&gt;=0.6*'MARK LOOKUP'!G83,"B",IF(G83&gt;=0.5*'MARK LOOKUP'!G83,"C+",IF(G83&gt;=0.4*'MARK LOOKUP'!G83,"C",IF(G83&gt;=0.35*'MARK LOOKUP'!G83,"D","NG"))))))))</f>
        <v>0</v>
      </c>
      <c r="AC83" s="26" t="e">
        <f>IF(ISBLANK('DATA ENTRY'!#REF!),"",IF(LEDGER!H83="AB","AB",IF(LEDGER!H83&gt;=0.9*'MARK LOOKUP'!H83,"A+",IF(LEDGER!H83&gt;=0.8*'MARK LOOKUP'!H83,"A",IF(LEDGER!H83&gt;=0.7*'MARK LOOKUP'!H83,"B+",IF(LEDGER!H83&gt;=0.6*'MARK LOOKUP'!H83,"B",IF(LEDGER!H83&gt;=0.5*'MARK LOOKUP'!H83,"C+",IF(LEDGER!H83&gt;=0.4*'MARK LOOKUP'!H83,"C",IF(LEDGER!H83&gt;=0.35*'MARK LOOKUP'!H83,"D","NG")))))))))</f>
        <v>#REF!</v>
      </c>
      <c r="AD83" s="26" t="e">
        <f>IF(ISBLANK('DATA ENTRY'!#REF!),"",IF(LEDGER!I83="AB","AB",IF(LEDGER!I83&gt;=0.9*'MARK LOOKUP'!I83,"A+",IF(LEDGER!I83&gt;=0.8*'MARK LOOKUP'!I83,"A",IF(LEDGER!I83&gt;=0.7*'MARK LOOKUP'!I83,"B+",IF(LEDGER!I83&gt;=0.6*'MARK LOOKUP'!I83,"B",IF(LEDGER!I83&gt;=0.5*'MARK LOOKUP'!I83,"C+",IF(LEDGER!I83&gt;=0.4*'MARK LOOKUP'!I83,"C",IF(LEDGER!I83&gt;=0.35*'MARK LOOKUP'!I83,"D","NG")))))))))</f>
        <v>#REF!</v>
      </c>
      <c r="AE83" s="26" t="str">
        <f>IF(ISNUMBER(J83),IF(J83&gt;=0.9*'MARK LOOKUP'!J83,"A+",IF(J83&gt;=0.8*'MARK LOOKUP'!J83,"A",IF(J83&gt;=0.7*'MARK LOOKUP'!J83,"B+",IF(J83&gt;=0.6*'MARK LOOKUP'!J83,"B",IF(J83&gt;=0.5*'MARK LOOKUP'!J83,"C+",IF(J83&gt;=0.4*'MARK LOOKUP'!J83,"C",IF(J83&gt;=0.35*'MARK LOOKUP'!J83,"D","NG"))))))),"")</f>
        <v/>
      </c>
      <c r="AF83" s="26" t="e">
        <f>IF(ISBLANK('DATA ENTRY'!#REF!),"",IF(LEDGER!K83="Ab","AB",IF(LEDGER!K83&gt;=0.9*'MARK LOOKUP'!K83,"A+",IF(LEDGER!K83&gt;=0.8*'MARK LOOKUP'!K83,"A",IF(LEDGER!K83&gt;=0.7*'MARK LOOKUP'!K83,"B+",IF(LEDGER!K83&gt;=0.6*'MARK LOOKUP'!K83,"B",IF(LEDGER!K83&gt;=0.5*'MARK LOOKUP'!K83,"C+",IF(LEDGER!K83&gt;=0.4*'MARK LOOKUP'!K83,"C",IF(LEDGER!K83&gt;=0.35*'MARK LOOKUP'!K83,"D","NG")))))))))</f>
        <v>#REF!</v>
      </c>
      <c r="AG83" s="26" t="e">
        <f>IF(ISBLANK('DATA ENTRY'!#REF!),"",IF(LEDGER!L83="Ab","AB",IF(LEDGER!L83&gt;=0.9*'MARK LOOKUP'!L83,"A+",IF(LEDGER!L83&gt;=0.8*'MARK LOOKUP'!L83,"A",IF(LEDGER!L83&gt;=0.7*'MARK LOOKUP'!L83,"B+",IF(LEDGER!L83&gt;=0.6*'MARK LOOKUP'!L83,"B",IF(LEDGER!L83&gt;=0.5*'MARK LOOKUP'!L83,"C+",IF(LEDGER!L83&gt;=0.4*'MARK LOOKUP'!L83,"C",IF(LEDGER!L83&gt;=0.35*'MARK LOOKUP'!L83,"D","NG")))))))))</f>
        <v>#REF!</v>
      </c>
      <c r="AH83" s="26" t="str">
        <f>IF(ISNUMBER(M83),IF(M83&gt;=0.9*'MARK LOOKUP'!M83,"A+",IF(M83&gt;=0.8*'MARK LOOKUP'!M83,"A",IF(M83&gt;=0.7*'MARK LOOKUP'!M83,"B+",IF(M83&gt;=0.6*'MARK LOOKUP'!M83,"B",IF(M83&gt;=0.5*'MARK LOOKUP'!M83,"C+",IF(M83&gt;=0.4*'MARK LOOKUP'!M83,"C",IF(M83&gt;=0.35*'MARK LOOKUP'!M83,"D","NG"))))))),"")</f>
        <v/>
      </c>
      <c r="AI83" s="26" t="e">
        <f>IF(ISBLANK('DATA ENTRY'!#REF!),"",IF(N83="Ab","AB",IF(N83&gt;=0.9*'MARK LOOKUP'!N83,"A+",IF(N83&gt;=0.8*'MARK LOOKUP'!N83,"A",IF(N83&gt;=0.7*'MARK LOOKUP'!N83,"B+",IF(N83&gt;=0.6*'MARK LOOKUP'!N83,"B",IF(N83&gt;=0.5*'MARK LOOKUP'!N83,"C+",IF(N83&gt;=0.4*'MARK LOOKUP'!N83,"C",IF(N83&gt;=0.35*'MARK LOOKUP'!N83,"D","NG")))))))))</f>
        <v>#REF!</v>
      </c>
      <c r="AJ83" s="26" t="e">
        <f>IF(ISBLANK('DATA ENTRY'!#REF!),"",IF(O83="Ab","AB",IF(O83&gt;=0.9*'MARK LOOKUP'!O83,"A+",IF(O83&gt;=0.8*'MARK LOOKUP'!O83,"A",IF(O83&gt;=0.7*'MARK LOOKUP'!O83,"B+",IF(O83&gt;=0.6*'MARK LOOKUP'!O83,"B",IF(O83&gt;=0.5*'MARK LOOKUP'!O83,"C+",IF(O83&gt;=0.4*'MARK LOOKUP'!O83,"C",IF(O83&gt;=0.35*'MARK LOOKUP'!O83,"D","NG")))))))))</f>
        <v>#REF!</v>
      </c>
      <c r="AK83" s="26" t="str">
        <f>IF(ISNUMBER(P83),IF(P83&gt;=0.9*'MARK LOOKUP'!P83,"A+",IF(P83&gt;=0.8*'MARK LOOKUP'!P83,"A",IF(P83&gt;=0.7*'MARK LOOKUP'!P83,"B+",IF(P83&gt;=0.6*'MARK LOOKUP'!P83,"B",IF(P83&gt;=0.5*'MARK LOOKUP'!P83,"C+",IF(P83&gt;=0.4*'MARK LOOKUP'!P83,"C",IF(P83&gt;=0.35*'MARK LOOKUP'!P83,"D","NG"))))))),"")</f>
        <v/>
      </c>
      <c r="AL83" s="26" t="e">
        <f>IF(ISBLANK('DATA ENTRY'!#REF!),"",IF(Q83="Ab","AB",IF(Q83&gt;=0.9*'MARK LOOKUP'!Q83,"A+",IF(Q83&gt;=0.8*'MARK LOOKUP'!Q83,"A",IF(Q83&gt;=0.7*'MARK LOOKUP'!Q83,"B+",IF(Q83&gt;=0.6*'MARK LOOKUP'!Q83,"B",IF(Q83&gt;=0.5*'MARK LOOKUP'!Q83,"C+",IF(Q83&gt;=0.4*'MARK LOOKUP'!Q83,"C",IF(Q83&gt;=0.35*'MARK LOOKUP'!Q83,"D","NG")))))))))</f>
        <v>#REF!</v>
      </c>
      <c r="AM83" s="26" t="e">
        <f>IF(ISBLANK('DATA ENTRY'!#REF!),"",IF(R83="Ab","AB",IF(R83&gt;=0.9*'MARK LOOKUP'!R83,"A+",IF(R83&gt;=0.8*'MARK LOOKUP'!R83,"A",IF(R83&gt;=0.7*'MARK LOOKUP'!R83,"B+",IF(R83&gt;=0.6*'MARK LOOKUP'!R83,"B",IF(R83&gt;=0.5*'MARK LOOKUP'!R83,"C+",IF(R83&gt;=0.4*'MARK LOOKUP'!R83,"C",IF(R83&gt;=0.35*'MARK LOOKUP'!R83,"D","NG")))))))))</f>
        <v>#REF!</v>
      </c>
      <c r="AN83" s="26" t="str">
        <f>IF(ISNUMBER(S83),IF(S83&gt;=0.9*'MARK LOOKUP'!S83,"A+",IF(S83&gt;=0.8*'MARK LOOKUP'!S83,"A",IF(S83&gt;=0.7*'MARK LOOKUP'!S83,"B+",IF(S83&gt;=0.6*'MARK LOOKUP'!S83,"B",IF(S83&gt;=0.5*'MARK LOOKUP'!S83,"C+",IF(S83&gt;=0.4*'MARK LOOKUP'!S83,"C",IF(S83&gt;=0.35*'MARK LOOKUP'!S83,"D","NG"))))))),"")</f>
        <v/>
      </c>
      <c r="AO83" s="26" t="e">
        <f>IF(ISBLANK('DATA ENTRY'!#REF!),"",IF(T83="AB","AB",IF(T83&gt;=0.9*'MARK LOOKUP'!T83,"A+",IF(T83&gt;=0.8*'MARK LOOKUP'!T83,"A",IF(T83&gt;=0.7*'MARK LOOKUP'!T83,"B+",IF(T83&gt;=0.6*'MARK LOOKUP'!T83,"B",IF(T83&gt;=0.5*'MARK LOOKUP'!T83,"C+",IF(T83&gt;=0.4*'MARK LOOKUP'!T83,"C",IF(T83&gt;=0.35*'MARK LOOKUP'!T83,"D","NG")))))))))</f>
        <v>#REF!</v>
      </c>
      <c r="AP83" s="26" t="e">
        <f>IF(ISBLANK('DATA ENTRY'!#REF!),"",IF(U83="AB","AB",IF(U83&gt;=0.9*'MARK LOOKUP'!U83,"A+",IF(U83&gt;=0.8*'MARK LOOKUP'!U83,"A",IF(U83&gt;=0.7*'MARK LOOKUP'!U83,"B+",IF(U83&gt;=0.6*'MARK LOOKUP'!U83,"B",IF(U83&gt;=0.5*'MARK LOOKUP'!U83,"C+",IF(U83&gt;=0.4*'MARK LOOKUP'!U83,"C",IF(U83&gt;=0.35*'MARK LOOKUP'!U83,"D","NG")))))))))</f>
        <v>#REF!</v>
      </c>
      <c r="AQ83" s="26" t="str">
        <f>IF(ISNUMBER(V83),IF(V83&gt;=0.9*'MARK LOOKUP'!V83,"A+",IF(V83&gt;=0.8*'MARK LOOKUP'!V83,"A",IF(V83&gt;=0.7*'MARK LOOKUP'!V83,"B+",IF(V83&gt;=0.6*'MARK LOOKUP'!S83,"B",IF(V83&gt;=0.5*'MARK LOOKUP'!V83,"C+",IF(V83&gt;=0.4*'MARK LOOKUP'!V83,"C",IF(V83&gt;=0.35*'MARK LOOKUP'!V83,"D","NG"))))))),"")</f>
        <v/>
      </c>
      <c r="AR83" s="26" t="e">
        <f t="shared" si="27"/>
        <v>#REF!</v>
      </c>
      <c r="AS83" s="26" t="e">
        <f t="shared" si="28"/>
        <v>#REF!</v>
      </c>
      <c r="AT83" s="26" t="str">
        <f t="shared" si="29"/>
        <v/>
      </c>
      <c r="AU83" s="26" t="e">
        <f t="shared" si="30"/>
        <v>#REF!</v>
      </c>
      <c r="AV83" s="26" t="e">
        <f t="shared" si="31"/>
        <v>#REF!</v>
      </c>
      <c r="AW83" s="26" t="str">
        <f t="shared" si="32"/>
        <v/>
      </c>
      <c r="AX83" s="26" t="e">
        <f t="shared" si="33"/>
        <v>#REF!</v>
      </c>
      <c r="AY83" s="26" t="e">
        <f t="shared" si="34"/>
        <v>#REF!</v>
      </c>
      <c r="AZ83" s="26" t="str">
        <f t="shared" si="35"/>
        <v/>
      </c>
      <c r="BA83" s="26" t="e">
        <f t="shared" si="36"/>
        <v>#REF!</v>
      </c>
      <c r="BB83" s="26" t="e">
        <f t="shared" si="37"/>
        <v>#REF!</v>
      </c>
      <c r="BC83" s="26" t="str">
        <f t="shared" si="38"/>
        <v/>
      </c>
      <c r="BD83" s="26" t="e">
        <f t="shared" si="39"/>
        <v>#REF!</v>
      </c>
      <c r="BE83" s="26" t="e">
        <f>IF(ISBLANK('DATA ENTRY'!#REF!),"",IF(AJ83="A+","4",IF(AJ83="A","3.6",IF(AJ83="B+","3.2",IF(AJ83="B","2.8",IF(AJ83="C+","2.4",IF(AJ83="C","2",IF(AJ83="D+","1.6",IF(AJ83="D","1.2",IF(AJ83="E","0.8",""))))))))))</f>
        <v>#REF!</v>
      </c>
      <c r="BF83" s="26" t="str">
        <f>IF(ISBLANK('DATA ENTRY'!#REF!),"",IF(AK83="A+","4",IF(AK83="A","3.6",IF(AK83="B+","3.2",IF(AK83="B","2.8",IF(AK83="C+","2.4",IF(AK83="C","2",IF(AK83="D+","1.6",IF(AK83="D","1.2",IF(AK83="E","0.8",""))))))))))</f>
        <v/>
      </c>
      <c r="BG83" s="26" t="e">
        <f>IF(ISBLANK('DATA ENTRY'!#REF!),"",IF(AL83="A+","4",IF(AL83="A","3.6",IF(AL83="B+","3.2",IF(AL83="B","2.8",IF(AL83="C+","2.4",IF(AL83="C","2",IF(AL83="D+","1.6",IF(AL83="D","1.2",IF(AL83="E","0.8",""))))))))))</f>
        <v>#REF!</v>
      </c>
      <c r="BH83" s="26" t="e">
        <f>IF(ISBLANK('DATA ENTRY'!#REF!),"",IF(AM83="A+","4",IF(AM83="A","3.6",IF(AM83="B+","3.2",IF(AM83="B","2.8",IF(AM83="C+","2.4",IF(AM83="C","2",IF(AM83="D+","1.6",IF(AM83="D","1.2",IF(AM83="E","0.8",""))))))))))</f>
        <v>#REF!</v>
      </c>
      <c r="BI83" s="26" t="str">
        <f>IF(ISBLANK('DATA ENTRY'!#REF!),"",IF(AN83="A+","4",IF(AN83="A","3.6",IF(AN83="B+","3.2",IF(AN83="B","2.8",IF(AN83="C+","2.4",IF(AN83="C","2",IF(AN83="D+","1.6",IF(AN83="D","1.2",IF(AN83="E","0.8",""))))))))))</f>
        <v/>
      </c>
      <c r="BJ83" s="26" t="e">
        <f>IF(ISBLANK('DATA ENTRY'!#REF!),"",IF(AO83="A+","4",IF(AO83="A","3.6",IF(AO83="B+","3.2",IF(AO83="B","2.8",IF(AO83="C+","2.4",IF(AO83="C","2",IF(AO83="D+","1.6",IF(AO83="D","1.2",IF(AO83="E","0.8",""))))))))))</f>
        <v>#REF!</v>
      </c>
      <c r="BK83" s="26" t="e">
        <f>IF(ISBLANK('DATA ENTRY'!#REF!),"",IF(AP83="A+","4",IF(AP83="A","3.6",IF(AP83="B+","3.2",IF(AP83="B","2.8",IF(AP83="C+","2.4",IF(AP83="C","2",IF(AP83="D+","1.6",IF(AP83="D","1.2",IF(AP83="E","0.8",""))))))))))</f>
        <v>#REF!</v>
      </c>
      <c r="BL83" s="26" t="str">
        <f>IF(ISBLANK('DATA ENTRY'!#REF!),"",IF(AQ83="A+","4",IF(AQ83="A","3.6",IF(AQ83="B+","3.2",IF(AQ83="B","2.8",IF(AQ83="C+","2.4",IF(AQ83="C","2",IF(AQ83="D+","1.6",IF(AQ83="D","1.2",IF(AQ83="E","0.8",""))))))))))</f>
        <v/>
      </c>
    </row>
    <row r="84" spans="1:64" x14ac:dyDescent="0.25">
      <c r="A84" s="26" t="str">
        <f>IF(ISBLANK('DATA ENTRY'!A84),"",'DATA ENTRY'!A84)</f>
        <v/>
      </c>
      <c r="B84" s="26" t="str">
        <f>IF(ISBLANK('DATA ENTRY'!G84),"",'DATA ENTRY'!G84)</f>
        <v/>
      </c>
      <c r="C84" s="26" t="str">
        <f>IF(ISBLANK('DATA ENTRY'!H84),"",'DATA ENTRY'!H84)</f>
        <v/>
      </c>
      <c r="D84" s="26" t="str">
        <f t="shared" si="21"/>
        <v/>
      </c>
      <c r="E84" s="26" t="str">
        <f>IF(ISBLANK('DATA ENTRY'!J84),"",'DATA ENTRY'!J84)</f>
        <v/>
      </c>
      <c r="F84" s="26" t="str">
        <f>IF(ISBLANK('DATA ENTRY'!K84),"",'DATA ENTRY'!K84)</f>
        <v/>
      </c>
      <c r="G84" s="26" t="str">
        <f t="shared" si="22"/>
        <v/>
      </c>
      <c r="H84" s="26" t="str">
        <f>IF(ISBLANK('DATA ENTRY'!M84),"",'DATA ENTRY'!M84)</f>
        <v/>
      </c>
      <c r="I84" s="26" t="str">
        <f>IF(ISBLANK('DATA ENTRY'!M84),"",'DATA ENTRY'!N84)</f>
        <v/>
      </c>
      <c r="J84" s="26" t="str">
        <f t="shared" si="40"/>
        <v/>
      </c>
      <c r="K84" s="26" t="str">
        <f>IF(ISBLANK('DATA ENTRY'!P84),"",'DATA ENTRY'!P84)</f>
        <v/>
      </c>
      <c r="L84" s="26" t="str">
        <f>IF(ISBLANK('DATA ENTRY'!Q84),"",'DATA ENTRY'!Q84)</f>
        <v/>
      </c>
      <c r="M84" s="26" t="str">
        <f t="shared" si="23"/>
        <v/>
      </c>
      <c r="N84" s="26">
        <f>IF(ISBLANK('DATA ENTRY'!S84),"",'DATA ENTRY'!S84)</f>
        <v>0</v>
      </c>
      <c r="O84" s="26">
        <f>IF(ISBLANK('DATA ENTRY'!T84),"",'DATA ENTRY'!T84)</f>
        <v>22</v>
      </c>
      <c r="P84" s="26">
        <f t="shared" si="24"/>
        <v>22</v>
      </c>
      <c r="Q84" s="26">
        <f>IF(ISBLANK('DATA ENTRY'!V84),"",'DATA ENTRY'!V84)</f>
        <v>0</v>
      </c>
      <c r="R84" s="26" t="str">
        <f>IF(ISBLANK('DATA ENTRY'!W84),"",'DATA ENTRY'!W84)</f>
        <v/>
      </c>
      <c r="S84" s="26">
        <f t="shared" si="25"/>
        <v>0</v>
      </c>
      <c r="T84" s="26">
        <f>IF(ISBLANK('DATA ENTRY'!Y84),"",'DATA ENTRY'!Y84)</f>
        <v>0</v>
      </c>
      <c r="U84" s="26">
        <f>IF(ISBLANK('DATA ENTRY'!Z84),"",'DATA ENTRY'!Z84)</f>
        <v>22</v>
      </c>
      <c r="V84" s="26">
        <f t="shared" si="26"/>
        <v>22</v>
      </c>
      <c r="W84" s="26" t="str">
        <f>IF(ISBLANK('DATA ENTRY'!$F84),"",IF(LEDGER!B84="AB","AB",IF(LEDGER!B84&gt;=0.9*'MARK LOOKUP'!B84,"A+",IF(LEDGER!B84&gt;=0.8*'MARK LOOKUP'!B84,"A",IF(LEDGER!B84&gt;=0.7*'MARK LOOKUP'!B84,"B+",IF(LEDGER!B84&gt;=0.6*'MARK LOOKUP'!B84,"B",IF(LEDGER!B84&gt;=0.5*'MARK LOOKUP'!B84,"C+",IF(LEDGER!B84&gt;=0.4*'MARK LOOKUP'!B84,"C+",IF(LEDGER!B84&gt;=0.35*'MARK LOOKUP'!B84,"D","NG")))))))))</f>
        <v/>
      </c>
      <c r="X84" s="26" t="str">
        <f>IF(ISBLANK('DATA ENTRY'!$G84),"",IF(LEDGER!C84="AB","AB",IF(LEDGER!C84&gt;=0.9*'MARK LOOKUP'!C84,"A+",IF(LEDGER!C84&gt;=0.8*'MARK LOOKUP'!C84,"A",IF(LEDGER!C84&gt;=0.7*'MARK LOOKUP'!C84,"B+",IF(LEDGER!C84&gt;=0.6*'MARK LOOKUP'!C84,"B",IF(LEDGER!C84&gt;=0.5*'MARK LOOKUP'!C84,"C+",IF(LEDGER!C84&gt;=0.4*'MARK LOOKUP'!C84,"C+",IF(LEDGER!C84&gt;=0.35*'MARK LOOKUP'!C84,"D","N.G.")))))))))</f>
        <v/>
      </c>
      <c r="Y84" s="26" t="b">
        <f>IF(ISNUMBER(D84),IF(D84&gt;=0.9*'MARK LOOKUP'!D84,"A+",IF(D84&gt;=0.8*'MARK LOOKUP'!D84,"A",IF(D84&gt;=0.7*'MARK LOOKUP'!D84,"B+",IF(D84&gt;=0.6*'MARK LOOKUP'!D84,"B",IF(D84&gt;=0.5*'MARK LOOKUP'!D84,"C+",IF(D84&gt;=0.4*'MARK LOOKUP'!D84,"C",IF(D84&gt;=0.35*'MARK LOOKUP'!D84,"D","N.G."))))))))</f>
        <v>0</v>
      </c>
      <c r="Z84" s="26" t="str">
        <f>IF(ISBLANK('DATA ENTRY'!J84),"",IF(LEDGER!E84="AB","AB",IF(LEDGER!E84&gt;=0.9*'MARK LOOKUP'!E84,"A+",IF(LEDGER!E84&gt;=0.8*'MARK LOOKUP'!E84,"A",IF(LEDGER!E84&gt;=0.7*'MARK LOOKUP'!E84,"B+",IF(LEDGER!E84&gt;=0.6*'MARK LOOKUP'!E84,"B",IF(LEDGER!E84&gt;=0.5*'MARK LOOKUP'!E84,"C+",IF(LEDGER!E84&gt;=0.4*'MARK LOOKUP'!E84,"C",IF(LEDGER!E84&gt;=0.35*'MARK LOOKUP'!E84,"D","NG")))))))))</f>
        <v/>
      </c>
      <c r="AA84" s="26" t="str">
        <f>IF(ISBLANK('DATA ENTRY'!K84),"",IF(LEDGER!F84="AB","AB",IF(LEDGER!F84&gt;=0.9*'MARK LOOKUP'!F84,"A+",IF(LEDGER!F84&gt;=0.8*'MARK LOOKUP'!F84,"A",IF(LEDGER!F84&gt;=0.7*'MARK LOOKUP'!F84,"B+",IF(LEDGER!F84&gt;=0.6*'MARK LOOKUP'!F84,"B",IF(LEDGER!F84&gt;=0.5*'MARK LOOKUP'!F84,"C+",IF(LEDGER!F84&gt;=0.4*'MARK LOOKUP'!F84,"C",IF(LEDGER!F84&gt;=0.35*'MARK LOOKUP'!F84,"D","NG")))))))))</f>
        <v/>
      </c>
      <c r="AB84" s="26" t="b">
        <f>IF(ISNUMBER(G84),IF(D84&gt;=0.9*'MARK LOOKUP'!G84,"A+",IF(G84&gt;=0.8*'MARK LOOKUP'!G84,"A",IF(G84&gt;=0.7*'MARK LOOKUP'!G84,"B+",IF(G84&gt;=0.6*'MARK LOOKUP'!G84,"B",IF(G84&gt;=0.5*'MARK LOOKUP'!G84,"C+",IF(G84&gt;=0.4*'MARK LOOKUP'!G84,"C",IF(G84&gt;=0.35*'MARK LOOKUP'!G84,"D","NG"))))))))</f>
        <v>0</v>
      </c>
      <c r="AC84" s="26" t="str">
        <f>IF(ISBLANK('DATA ENTRY'!M84),"",IF(LEDGER!H84="AB","AB",IF(LEDGER!H84&gt;=0.9*'MARK LOOKUP'!H84,"A+",IF(LEDGER!H84&gt;=0.8*'MARK LOOKUP'!H84,"A",IF(LEDGER!H84&gt;=0.7*'MARK LOOKUP'!H84,"B+",IF(LEDGER!H84&gt;=0.6*'MARK LOOKUP'!H84,"B",IF(LEDGER!H84&gt;=0.5*'MARK LOOKUP'!H84,"C+",IF(LEDGER!H84&gt;=0.4*'MARK LOOKUP'!H84,"C",IF(LEDGER!H84&gt;=0.35*'MARK LOOKUP'!H84,"D","NG")))))))))</f>
        <v/>
      </c>
      <c r="AD84" s="26" t="str">
        <f>IF(ISBLANK('DATA ENTRY'!N84),"",IF(LEDGER!I84="AB","AB",IF(LEDGER!I84&gt;=0.9*'MARK LOOKUP'!I84,"A+",IF(LEDGER!I84&gt;=0.8*'MARK LOOKUP'!I84,"A",IF(LEDGER!I84&gt;=0.7*'MARK LOOKUP'!I84,"B+",IF(LEDGER!I84&gt;=0.6*'MARK LOOKUP'!I84,"B",IF(LEDGER!I84&gt;=0.5*'MARK LOOKUP'!I84,"C+",IF(LEDGER!I84&gt;=0.4*'MARK LOOKUP'!I84,"C",IF(LEDGER!I84&gt;=0.35*'MARK LOOKUP'!I84,"D","NG")))))))))</f>
        <v/>
      </c>
      <c r="AE84" s="26" t="str">
        <f>IF(ISNUMBER(J84),IF(J84&gt;=0.9*'MARK LOOKUP'!J84,"A+",IF(J84&gt;=0.8*'MARK LOOKUP'!J84,"A",IF(J84&gt;=0.7*'MARK LOOKUP'!J84,"B+",IF(J84&gt;=0.6*'MARK LOOKUP'!J84,"B",IF(J84&gt;=0.5*'MARK LOOKUP'!J84,"C+",IF(J84&gt;=0.4*'MARK LOOKUP'!J84,"C",IF(J84&gt;=0.35*'MARK LOOKUP'!J84,"D","NG"))))))),"")</f>
        <v/>
      </c>
      <c r="AF84" s="26" t="str">
        <f>IF(ISBLANK('DATA ENTRY'!P84),"",IF(LEDGER!K84="Ab","AB",IF(LEDGER!K84&gt;=0.9*'MARK LOOKUP'!K84,"A+",IF(LEDGER!K84&gt;=0.8*'MARK LOOKUP'!K84,"A",IF(LEDGER!K84&gt;=0.7*'MARK LOOKUP'!K84,"B+",IF(LEDGER!K84&gt;=0.6*'MARK LOOKUP'!K84,"B",IF(LEDGER!K84&gt;=0.5*'MARK LOOKUP'!K84,"C+",IF(LEDGER!K84&gt;=0.4*'MARK LOOKUP'!K84,"C",IF(LEDGER!K84&gt;=0.35*'MARK LOOKUP'!K84,"D","NG")))))))))</f>
        <v/>
      </c>
      <c r="AG84" s="26" t="str">
        <f>IF(ISBLANK('DATA ENTRY'!Q84),"",IF(LEDGER!L84="Ab","AB",IF(LEDGER!L84&gt;=0.9*'MARK LOOKUP'!L84,"A+",IF(LEDGER!L84&gt;=0.8*'MARK LOOKUP'!L84,"A",IF(LEDGER!L84&gt;=0.7*'MARK LOOKUP'!L84,"B+",IF(LEDGER!L84&gt;=0.6*'MARK LOOKUP'!L84,"B",IF(LEDGER!L84&gt;=0.5*'MARK LOOKUP'!L84,"C+",IF(LEDGER!L84&gt;=0.4*'MARK LOOKUP'!L84,"C",IF(LEDGER!L84&gt;=0.35*'MARK LOOKUP'!L84,"D","NG")))))))))</f>
        <v/>
      </c>
      <c r="AH84" s="26" t="str">
        <f>IF(ISNUMBER(M84),IF(M84&gt;=0.9*'MARK LOOKUP'!M84,"A+",IF(M84&gt;=0.8*'MARK LOOKUP'!M84,"A",IF(M84&gt;=0.7*'MARK LOOKUP'!M84,"B+",IF(M84&gt;=0.6*'MARK LOOKUP'!M84,"B",IF(M84&gt;=0.5*'MARK LOOKUP'!M84,"C+",IF(M84&gt;=0.4*'MARK LOOKUP'!M84,"C",IF(M84&gt;=0.35*'MARK LOOKUP'!M84,"D","NG"))))))),"")</f>
        <v/>
      </c>
      <c r="AI84" s="26" t="e">
        <f>IF(ISBLANK('DATA ENTRY'!S84),"",IF(N84="Ab","AB",IF(N84&gt;=0.9*'MARK LOOKUP'!N84,"A+",IF(N84&gt;=0.8*'MARK LOOKUP'!N84,"A",IF(N84&gt;=0.7*'MARK LOOKUP'!N84,"B+",IF(N84&gt;=0.6*'MARK LOOKUP'!N84,"B",IF(N84&gt;=0.5*'MARK LOOKUP'!N84,"C+",IF(N84&gt;=0.4*'MARK LOOKUP'!N84,"C",IF(N84&gt;=0.35*'MARK LOOKUP'!N84,"D","NG")))))))))</f>
        <v>#N/A</v>
      </c>
      <c r="AJ84" s="26" t="e">
        <f>IF(ISBLANK('DATA ENTRY'!T84),"",IF(O84="Ab","AB",IF(O84&gt;=0.9*'MARK LOOKUP'!O84,"A+",IF(O84&gt;=0.8*'MARK LOOKUP'!O84,"A",IF(O84&gt;=0.7*'MARK LOOKUP'!O84,"B+",IF(O84&gt;=0.6*'MARK LOOKUP'!O84,"B",IF(O84&gt;=0.5*'MARK LOOKUP'!O84,"C+",IF(O84&gt;=0.4*'MARK LOOKUP'!O84,"C",IF(O84&gt;=0.35*'MARK LOOKUP'!O84,"D","NG")))))))))</f>
        <v>#N/A</v>
      </c>
      <c r="AK84" s="26" t="e">
        <f>IF(ISNUMBER(P84),IF(P84&gt;=0.9*'MARK LOOKUP'!P84,"A+",IF(P84&gt;=0.8*'MARK LOOKUP'!P84,"A",IF(P84&gt;=0.7*'MARK LOOKUP'!P84,"B+",IF(P84&gt;=0.6*'MARK LOOKUP'!P84,"B",IF(P84&gt;=0.5*'MARK LOOKUP'!P84,"C+",IF(P84&gt;=0.4*'MARK LOOKUP'!P84,"C",IF(P84&gt;=0.35*'MARK LOOKUP'!P84,"D","NG"))))))),"")</f>
        <v>#N/A</v>
      </c>
      <c r="AL84" s="26" t="e">
        <f>IF(ISBLANK('DATA ENTRY'!V84),"",IF(Q84="Ab","AB",IF(Q84&gt;=0.9*'MARK LOOKUP'!Q84,"A+",IF(Q84&gt;=0.8*'MARK LOOKUP'!Q84,"A",IF(Q84&gt;=0.7*'MARK LOOKUP'!Q84,"B+",IF(Q84&gt;=0.6*'MARK LOOKUP'!Q84,"B",IF(Q84&gt;=0.5*'MARK LOOKUP'!Q84,"C+",IF(Q84&gt;=0.4*'MARK LOOKUP'!Q84,"C",IF(Q84&gt;=0.35*'MARK LOOKUP'!Q84,"D","NG")))))))))</f>
        <v>#N/A</v>
      </c>
      <c r="AM84" s="26" t="str">
        <f>IF(ISBLANK('DATA ENTRY'!W84),"",IF(R84="Ab","AB",IF(R84&gt;=0.9*'MARK LOOKUP'!R84,"A+",IF(R84&gt;=0.8*'MARK LOOKUP'!R84,"A",IF(R84&gt;=0.7*'MARK LOOKUP'!R84,"B+",IF(R84&gt;=0.6*'MARK LOOKUP'!R84,"B",IF(R84&gt;=0.5*'MARK LOOKUP'!R84,"C+",IF(R84&gt;=0.4*'MARK LOOKUP'!R84,"C",IF(R84&gt;=0.35*'MARK LOOKUP'!R84,"D","NG")))))))))</f>
        <v/>
      </c>
      <c r="AN84" s="26" t="e">
        <f>IF(ISNUMBER(S84),IF(S84&gt;=0.9*'MARK LOOKUP'!S84,"A+",IF(S84&gt;=0.8*'MARK LOOKUP'!S84,"A",IF(S84&gt;=0.7*'MARK LOOKUP'!S84,"B+",IF(S84&gt;=0.6*'MARK LOOKUP'!S84,"B",IF(S84&gt;=0.5*'MARK LOOKUP'!S84,"C+",IF(S84&gt;=0.4*'MARK LOOKUP'!S84,"C",IF(S84&gt;=0.35*'MARK LOOKUP'!S84,"D","NG"))))))),"")</f>
        <v>#N/A</v>
      </c>
      <c r="AO84" s="26" t="e">
        <f>IF(ISBLANK('DATA ENTRY'!Y84),"",IF(T84="AB","AB",IF(T84&gt;=0.9*'MARK LOOKUP'!T84,"A+",IF(T84&gt;=0.8*'MARK LOOKUP'!T84,"A",IF(T84&gt;=0.7*'MARK LOOKUP'!T84,"B+",IF(T84&gt;=0.6*'MARK LOOKUP'!T84,"B",IF(T84&gt;=0.5*'MARK LOOKUP'!T84,"C+",IF(T84&gt;=0.4*'MARK LOOKUP'!T84,"C",IF(T84&gt;=0.35*'MARK LOOKUP'!T84,"D","NG")))))))))</f>
        <v>#N/A</v>
      </c>
      <c r="AP84" s="26" t="e">
        <f>IF(ISBLANK('DATA ENTRY'!Z84),"",IF(U84="AB","AB",IF(U84&gt;=0.9*'MARK LOOKUP'!U84,"A+",IF(U84&gt;=0.8*'MARK LOOKUP'!U84,"A",IF(U84&gt;=0.7*'MARK LOOKUP'!U84,"B+",IF(U84&gt;=0.6*'MARK LOOKUP'!U84,"B",IF(U84&gt;=0.5*'MARK LOOKUP'!U84,"C+",IF(U84&gt;=0.4*'MARK LOOKUP'!U84,"C",IF(U84&gt;=0.35*'MARK LOOKUP'!U84,"D","NG")))))))))</f>
        <v>#N/A</v>
      </c>
      <c r="AQ84" s="26" t="e">
        <f>IF(ISNUMBER(V84),IF(V84&gt;=0.9*'MARK LOOKUP'!V84,"A+",IF(V84&gt;=0.8*'MARK LOOKUP'!V84,"A",IF(V84&gt;=0.7*'MARK LOOKUP'!V84,"B+",IF(V84&gt;=0.6*'MARK LOOKUP'!S84,"B",IF(V84&gt;=0.5*'MARK LOOKUP'!V84,"C+",IF(V84&gt;=0.4*'MARK LOOKUP'!V84,"C",IF(V84&gt;=0.35*'MARK LOOKUP'!V84,"D","NG"))))))),"")</f>
        <v>#N/A</v>
      </c>
      <c r="AR84" s="26" t="str">
        <f t="shared" si="27"/>
        <v/>
      </c>
      <c r="AS84" s="26" t="str">
        <f t="shared" si="28"/>
        <v/>
      </c>
      <c r="AT84" s="26" t="str">
        <f t="shared" si="29"/>
        <v/>
      </c>
      <c r="AU84" s="26" t="str">
        <f t="shared" si="30"/>
        <v/>
      </c>
      <c r="AV84" s="26" t="str">
        <f t="shared" si="31"/>
        <v/>
      </c>
      <c r="AW84" s="26" t="str">
        <f t="shared" si="32"/>
        <v/>
      </c>
      <c r="AX84" s="26" t="str">
        <f t="shared" si="33"/>
        <v/>
      </c>
      <c r="AY84" s="26" t="str">
        <f t="shared" si="34"/>
        <v/>
      </c>
      <c r="AZ84" s="26" t="str">
        <f t="shared" si="35"/>
        <v/>
      </c>
      <c r="BA84" s="26" t="str">
        <f t="shared" si="36"/>
        <v/>
      </c>
      <c r="BB84" s="26" t="str">
        <f t="shared" si="37"/>
        <v/>
      </c>
      <c r="BC84" s="26" t="str">
        <f t="shared" si="38"/>
        <v/>
      </c>
      <c r="BD84" s="26" t="e">
        <f t="shared" si="39"/>
        <v>#N/A</v>
      </c>
      <c r="BE84" s="26" t="e">
        <f>IF(ISBLANK('DATA ENTRY'!S84),"",IF(AJ84="A+","4",IF(AJ84="A","3.6",IF(AJ84="B+","3.2",IF(AJ84="B","2.8",IF(AJ84="C+","2.4",IF(AJ84="C","2",IF(AJ84="D+","1.6",IF(AJ84="D","1.2",IF(AJ84="E","0.8",""))))))))))</f>
        <v>#N/A</v>
      </c>
      <c r="BF84" s="26" t="e">
        <f>IF(ISBLANK('DATA ENTRY'!T84),"",IF(AK84="A+","4",IF(AK84="A","3.6",IF(AK84="B+","3.2",IF(AK84="B","2.8",IF(AK84="C+","2.4",IF(AK84="C","2",IF(AK84="D+","1.6",IF(AK84="D","1.2",IF(AK84="E","0.8",""))))))))))</f>
        <v>#N/A</v>
      </c>
      <c r="BG84" s="26" t="e">
        <f>IF(ISBLANK('DATA ENTRY'!U84),"",IF(AL84="A+","4",IF(AL84="A","3.6",IF(AL84="B+","3.2",IF(AL84="B","2.8",IF(AL84="C+","2.4",IF(AL84="C","2",IF(AL84="D+","1.6",IF(AL84="D","1.2",IF(AL84="E","0.8",""))))))))))</f>
        <v>#N/A</v>
      </c>
      <c r="BH84" s="26" t="str">
        <f>IF(ISBLANK('DATA ENTRY'!V84),"",IF(AM84="A+","4",IF(AM84="A","3.6",IF(AM84="B+","3.2",IF(AM84="B","2.8",IF(AM84="C+","2.4",IF(AM84="C","2",IF(AM84="D+","1.6",IF(AM84="D","1.2",IF(AM84="E","0.8",""))))))))))</f>
        <v/>
      </c>
      <c r="BI84" s="26" t="str">
        <f>IF(ISBLANK('DATA ENTRY'!W84),"",IF(AN84="A+","4",IF(AN84="A","3.6",IF(AN84="B+","3.2",IF(AN84="B","2.8",IF(AN84="C+","2.4",IF(AN84="C","2",IF(AN84="D+","1.6",IF(AN84="D","1.2",IF(AN84="E","0.8",""))))))))))</f>
        <v/>
      </c>
      <c r="BJ84" s="26" t="e">
        <f>IF(ISBLANK('DATA ENTRY'!X84),"",IF(AO84="A+","4",IF(AO84="A","3.6",IF(AO84="B+","3.2",IF(AO84="B","2.8",IF(AO84="C+","2.4",IF(AO84="C","2",IF(AO84="D+","1.6",IF(AO84="D","1.2",IF(AO84="E","0.8",""))))))))))</f>
        <v>#N/A</v>
      </c>
      <c r="BK84" s="26" t="e">
        <f>IF(ISBLANK('DATA ENTRY'!Y84),"",IF(AP84="A+","4",IF(AP84="A","3.6",IF(AP84="B+","3.2",IF(AP84="B","2.8",IF(AP84="C+","2.4",IF(AP84="C","2",IF(AP84="D+","1.6",IF(AP84="D","1.2",IF(AP84="E","0.8",""))))))))))</f>
        <v>#N/A</v>
      </c>
      <c r="BL84" s="26" t="e">
        <f>IF(ISBLANK('DATA ENTRY'!Z84),"",IF(AQ84="A+","4",IF(AQ84="A","3.6",IF(AQ84="B+","3.2",IF(AQ84="B","2.8",IF(AQ84="C+","2.4",IF(AQ84="C","2",IF(AQ84="D+","1.6",IF(AQ84="D","1.2",IF(AQ84="E","0.8",""))))))))))</f>
        <v>#N/A</v>
      </c>
    </row>
    <row r="85" spans="1:64" x14ac:dyDescent="0.25">
      <c r="A85" s="26" t="str">
        <f>IF(ISBLANK('DATA ENTRY'!A85),"",'DATA ENTRY'!A85)</f>
        <v/>
      </c>
      <c r="B85" s="26" t="str">
        <f>IF(ISBLANK('DATA ENTRY'!G85),"",'DATA ENTRY'!G85)</f>
        <v/>
      </c>
      <c r="C85" s="26" t="str">
        <f>IF(ISBLANK('DATA ENTRY'!H85),"",'DATA ENTRY'!H85)</f>
        <v/>
      </c>
      <c r="D85" s="26" t="str">
        <f t="shared" si="21"/>
        <v/>
      </c>
      <c r="E85" s="26" t="str">
        <f>IF(ISBLANK('DATA ENTRY'!J85),"",'DATA ENTRY'!J85)</f>
        <v/>
      </c>
      <c r="F85" s="26" t="str">
        <f>IF(ISBLANK('DATA ENTRY'!K85),"",'DATA ENTRY'!K85)</f>
        <v/>
      </c>
      <c r="G85" s="26" t="str">
        <f t="shared" si="22"/>
        <v/>
      </c>
      <c r="H85" s="26" t="str">
        <f>IF(ISBLANK('DATA ENTRY'!M85),"",'DATA ENTRY'!M85)</f>
        <v/>
      </c>
      <c r="I85" s="26" t="str">
        <f>IF(ISBLANK('DATA ENTRY'!M85),"",'DATA ENTRY'!N85)</f>
        <v/>
      </c>
      <c r="J85" s="26" t="str">
        <f t="shared" si="40"/>
        <v/>
      </c>
      <c r="K85" s="26" t="str">
        <f>IF(ISBLANK('DATA ENTRY'!P85),"",'DATA ENTRY'!P85)</f>
        <v/>
      </c>
      <c r="L85" s="26" t="str">
        <f>IF(ISBLANK('DATA ENTRY'!Q85),"",'DATA ENTRY'!Q85)</f>
        <v/>
      </c>
      <c r="M85" s="26" t="str">
        <f t="shared" si="23"/>
        <v/>
      </c>
      <c r="N85" s="26" t="str">
        <f>IF(ISBLANK('DATA ENTRY'!S85),"",'DATA ENTRY'!S85)</f>
        <v/>
      </c>
      <c r="O85" s="26" t="str">
        <f>IF(ISBLANK('DATA ENTRY'!T85),"",'DATA ENTRY'!T85)</f>
        <v/>
      </c>
      <c r="P85" s="26" t="str">
        <f t="shared" si="24"/>
        <v/>
      </c>
      <c r="Q85" s="26" t="str">
        <f>IF(ISBLANK('DATA ENTRY'!V85),"",'DATA ENTRY'!V85)</f>
        <v/>
      </c>
      <c r="R85" s="26" t="str">
        <f>IF(ISBLANK('DATA ENTRY'!W85),"",'DATA ENTRY'!W85)</f>
        <v/>
      </c>
      <c r="S85" s="26" t="str">
        <f t="shared" si="25"/>
        <v/>
      </c>
      <c r="T85" s="26" t="str">
        <f>IF(ISBLANK('DATA ENTRY'!Y85),"",'DATA ENTRY'!Y85)</f>
        <v/>
      </c>
      <c r="U85" s="26" t="str">
        <f>IF(ISBLANK('DATA ENTRY'!Z85),"",'DATA ENTRY'!Z85)</f>
        <v/>
      </c>
      <c r="V85" s="26" t="str">
        <f t="shared" si="26"/>
        <v/>
      </c>
      <c r="W85" s="26" t="str">
        <f>IF(ISBLANK('DATA ENTRY'!$F85),"",IF(LEDGER!B85="AB","AB",IF(LEDGER!B85&gt;=0.9*'MARK LOOKUP'!B85,"A+",IF(LEDGER!B85&gt;=0.8*'MARK LOOKUP'!B85,"A",IF(LEDGER!B85&gt;=0.7*'MARK LOOKUP'!B85,"B+",IF(LEDGER!B85&gt;=0.6*'MARK LOOKUP'!B85,"B",IF(LEDGER!B85&gt;=0.5*'MARK LOOKUP'!B85,"C+",IF(LEDGER!B85&gt;=0.4*'MARK LOOKUP'!B85,"C+",IF(LEDGER!B85&gt;=0.35*'MARK LOOKUP'!B85,"D","NG")))))))))</f>
        <v/>
      </c>
      <c r="X85" s="26" t="str">
        <f>IF(ISBLANK('DATA ENTRY'!$G85),"",IF(LEDGER!C85="AB","AB",IF(LEDGER!C85&gt;=0.9*'MARK LOOKUP'!C85,"A+",IF(LEDGER!C85&gt;=0.8*'MARK LOOKUP'!C85,"A",IF(LEDGER!C85&gt;=0.7*'MARK LOOKUP'!C85,"B+",IF(LEDGER!C85&gt;=0.6*'MARK LOOKUP'!C85,"B",IF(LEDGER!C85&gt;=0.5*'MARK LOOKUP'!C85,"C+",IF(LEDGER!C85&gt;=0.4*'MARK LOOKUP'!C85,"C+",IF(LEDGER!C85&gt;=0.35*'MARK LOOKUP'!C85,"D","N.G.")))))))))</f>
        <v/>
      </c>
      <c r="Y85" s="26" t="b">
        <f>IF(ISNUMBER(D85),IF(D85&gt;=0.9*'MARK LOOKUP'!D85,"A+",IF(D85&gt;=0.8*'MARK LOOKUP'!D85,"A",IF(D85&gt;=0.7*'MARK LOOKUP'!D85,"B+",IF(D85&gt;=0.6*'MARK LOOKUP'!D85,"B",IF(D85&gt;=0.5*'MARK LOOKUP'!D85,"C+",IF(D85&gt;=0.4*'MARK LOOKUP'!D85,"C",IF(D85&gt;=0.35*'MARK LOOKUP'!D85,"D","N.G."))))))))</f>
        <v>0</v>
      </c>
      <c r="Z85" s="26" t="str">
        <f>IF(ISBLANK('DATA ENTRY'!J85),"",IF(LEDGER!E85="AB","AB",IF(LEDGER!E85&gt;=0.9*'MARK LOOKUP'!E85,"A+",IF(LEDGER!E85&gt;=0.8*'MARK LOOKUP'!E85,"A",IF(LEDGER!E85&gt;=0.7*'MARK LOOKUP'!E85,"B+",IF(LEDGER!E85&gt;=0.6*'MARK LOOKUP'!E85,"B",IF(LEDGER!E85&gt;=0.5*'MARK LOOKUP'!E85,"C+",IF(LEDGER!E85&gt;=0.4*'MARK LOOKUP'!E85,"C",IF(LEDGER!E85&gt;=0.35*'MARK LOOKUP'!E85,"D","NG")))))))))</f>
        <v/>
      </c>
      <c r="AA85" s="26" t="str">
        <f>IF(ISBLANK('DATA ENTRY'!K85),"",IF(LEDGER!F85="AB","AB",IF(LEDGER!F85&gt;=0.9*'MARK LOOKUP'!F85,"A+",IF(LEDGER!F85&gt;=0.8*'MARK LOOKUP'!F85,"A",IF(LEDGER!F85&gt;=0.7*'MARK LOOKUP'!F85,"B+",IF(LEDGER!F85&gt;=0.6*'MARK LOOKUP'!F85,"B",IF(LEDGER!F85&gt;=0.5*'MARK LOOKUP'!F85,"C+",IF(LEDGER!F85&gt;=0.4*'MARK LOOKUP'!F85,"C",IF(LEDGER!F85&gt;=0.35*'MARK LOOKUP'!F85,"D","NG")))))))))</f>
        <v/>
      </c>
      <c r="AB85" s="26" t="b">
        <f>IF(ISNUMBER(G85),IF(D85&gt;=0.9*'MARK LOOKUP'!G85,"A+",IF(G85&gt;=0.8*'MARK LOOKUP'!G85,"A",IF(G85&gt;=0.7*'MARK LOOKUP'!G85,"B+",IF(G85&gt;=0.6*'MARK LOOKUP'!G85,"B",IF(G85&gt;=0.5*'MARK LOOKUP'!G85,"C+",IF(G85&gt;=0.4*'MARK LOOKUP'!G85,"C",IF(G85&gt;=0.35*'MARK LOOKUP'!G85,"D","NG"))))))))</f>
        <v>0</v>
      </c>
      <c r="AC85" s="26" t="str">
        <f>IF(ISBLANK('DATA ENTRY'!M85),"",IF(LEDGER!H85="AB","AB",IF(LEDGER!H85&gt;=0.9*'MARK LOOKUP'!H85,"A+",IF(LEDGER!H85&gt;=0.8*'MARK LOOKUP'!H85,"A",IF(LEDGER!H85&gt;=0.7*'MARK LOOKUP'!H85,"B+",IF(LEDGER!H85&gt;=0.6*'MARK LOOKUP'!H85,"B",IF(LEDGER!H85&gt;=0.5*'MARK LOOKUP'!H85,"C+",IF(LEDGER!H85&gt;=0.4*'MARK LOOKUP'!H85,"C",IF(LEDGER!H85&gt;=0.35*'MARK LOOKUP'!H85,"D","NG")))))))))</f>
        <v/>
      </c>
      <c r="AD85" s="26" t="str">
        <f>IF(ISBLANK('DATA ENTRY'!N85),"",IF(LEDGER!I85="AB","AB",IF(LEDGER!I85&gt;=0.9*'MARK LOOKUP'!I85,"A+",IF(LEDGER!I85&gt;=0.8*'MARK LOOKUP'!I85,"A",IF(LEDGER!I85&gt;=0.7*'MARK LOOKUP'!I85,"B+",IF(LEDGER!I85&gt;=0.6*'MARK LOOKUP'!I85,"B",IF(LEDGER!I85&gt;=0.5*'MARK LOOKUP'!I85,"C+",IF(LEDGER!I85&gt;=0.4*'MARK LOOKUP'!I85,"C",IF(LEDGER!I85&gt;=0.35*'MARK LOOKUP'!I85,"D","NG")))))))))</f>
        <v/>
      </c>
      <c r="AE85" s="26" t="str">
        <f>IF(ISNUMBER(J85),IF(J85&gt;=0.9*'MARK LOOKUP'!J85,"A+",IF(J85&gt;=0.8*'MARK LOOKUP'!J85,"A",IF(J85&gt;=0.7*'MARK LOOKUP'!J85,"B+",IF(J85&gt;=0.6*'MARK LOOKUP'!J85,"B",IF(J85&gt;=0.5*'MARK LOOKUP'!J85,"C+",IF(J85&gt;=0.4*'MARK LOOKUP'!J85,"C",IF(J85&gt;=0.35*'MARK LOOKUP'!J85,"D","NG"))))))),"")</f>
        <v/>
      </c>
      <c r="AF85" s="26" t="str">
        <f>IF(ISBLANK('DATA ENTRY'!P85),"",IF(LEDGER!K85="Ab","AB",IF(LEDGER!K85&gt;=0.9*'MARK LOOKUP'!K85,"A+",IF(LEDGER!K85&gt;=0.8*'MARK LOOKUP'!K85,"A",IF(LEDGER!K85&gt;=0.7*'MARK LOOKUP'!K85,"B+",IF(LEDGER!K85&gt;=0.6*'MARK LOOKUP'!K85,"B",IF(LEDGER!K85&gt;=0.5*'MARK LOOKUP'!K85,"C+",IF(LEDGER!K85&gt;=0.4*'MARK LOOKUP'!K85,"C",IF(LEDGER!K85&gt;=0.35*'MARK LOOKUP'!K85,"D","NG")))))))))</f>
        <v/>
      </c>
      <c r="AG85" s="26" t="str">
        <f>IF(ISBLANK('DATA ENTRY'!Q85),"",IF(LEDGER!L85="Ab","AB",IF(LEDGER!L85&gt;=0.9*'MARK LOOKUP'!L85,"A+",IF(LEDGER!L85&gt;=0.8*'MARK LOOKUP'!L85,"A",IF(LEDGER!L85&gt;=0.7*'MARK LOOKUP'!L85,"B+",IF(LEDGER!L85&gt;=0.6*'MARK LOOKUP'!L85,"B",IF(LEDGER!L85&gt;=0.5*'MARK LOOKUP'!L85,"C+",IF(LEDGER!L85&gt;=0.4*'MARK LOOKUP'!L85,"C",IF(LEDGER!L85&gt;=0.35*'MARK LOOKUP'!L85,"D","NG")))))))))</f>
        <v/>
      </c>
      <c r="AH85" s="26" t="str">
        <f>IF(ISNUMBER(M85),IF(M85&gt;=0.9*'MARK LOOKUP'!M85,"A+",IF(M85&gt;=0.8*'MARK LOOKUP'!M85,"A",IF(M85&gt;=0.7*'MARK LOOKUP'!M85,"B+",IF(M85&gt;=0.6*'MARK LOOKUP'!M85,"B",IF(M85&gt;=0.5*'MARK LOOKUP'!M85,"C+",IF(M85&gt;=0.4*'MARK LOOKUP'!M85,"C",IF(M85&gt;=0.35*'MARK LOOKUP'!M85,"D","NG"))))))),"")</f>
        <v/>
      </c>
      <c r="AI85" s="26" t="str">
        <f>IF(ISBLANK('DATA ENTRY'!S85),"",IF(N85="Ab","AB",IF(N85&gt;=0.9*'MARK LOOKUP'!N85,"A+",IF(N85&gt;=0.8*'MARK LOOKUP'!N85,"A",IF(N85&gt;=0.7*'MARK LOOKUP'!N85,"B+",IF(N85&gt;=0.6*'MARK LOOKUP'!N85,"B",IF(N85&gt;=0.5*'MARK LOOKUP'!N85,"C+",IF(N85&gt;=0.4*'MARK LOOKUP'!N85,"C",IF(N85&gt;=0.35*'MARK LOOKUP'!N85,"D","NG")))))))))</f>
        <v/>
      </c>
      <c r="AJ85" s="26" t="str">
        <f>IF(ISBLANK('DATA ENTRY'!T85),"",IF(O85="Ab","AB",IF(O85&gt;=0.9*'MARK LOOKUP'!O85,"A+",IF(O85&gt;=0.8*'MARK LOOKUP'!O85,"A",IF(O85&gt;=0.7*'MARK LOOKUP'!O85,"B+",IF(O85&gt;=0.6*'MARK LOOKUP'!O85,"B",IF(O85&gt;=0.5*'MARK LOOKUP'!O85,"C+",IF(O85&gt;=0.4*'MARK LOOKUP'!O85,"C",IF(O85&gt;=0.35*'MARK LOOKUP'!O85,"D","NG")))))))))</f>
        <v/>
      </c>
      <c r="AK85" s="26" t="str">
        <f>IF(ISNUMBER(P85),IF(P85&gt;=0.9*'MARK LOOKUP'!P85,"A+",IF(P85&gt;=0.8*'MARK LOOKUP'!P85,"A",IF(P85&gt;=0.7*'MARK LOOKUP'!P85,"B+",IF(P85&gt;=0.6*'MARK LOOKUP'!P85,"B",IF(P85&gt;=0.5*'MARK LOOKUP'!P85,"C+",IF(P85&gt;=0.4*'MARK LOOKUP'!P85,"C",IF(P85&gt;=0.35*'MARK LOOKUP'!P85,"D","NG"))))))),"")</f>
        <v/>
      </c>
      <c r="AL85" s="26" t="str">
        <f>IF(ISBLANK('DATA ENTRY'!V85),"",IF(Q85="Ab","AB",IF(Q85&gt;=0.9*'MARK LOOKUP'!Q85,"A+",IF(Q85&gt;=0.8*'MARK LOOKUP'!Q85,"A",IF(Q85&gt;=0.7*'MARK LOOKUP'!Q85,"B+",IF(Q85&gt;=0.6*'MARK LOOKUP'!Q85,"B",IF(Q85&gt;=0.5*'MARK LOOKUP'!Q85,"C+",IF(Q85&gt;=0.4*'MARK LOOKUP'!Q85,"C",IF(Q85&gt;=0.35*'MARK LOOKUP'!Q85,"D","NG")))))))))</f>
        <v/>
      </c>
      <c r="AM85" s="26" t="str">
        <f>IF(ISBLANK('DATA ENTRY'!W85),"",IF(R85="Ab","AB",IF(R85&gt;=0.9*'MARK LOOKUP'!R85,"A+",IF(R85&gt;=0.8*'MARK LOOKUP'!R85,"A",IF(R85&gt;=0.7*'MARK LOOKUP'!R85,"B+",IF(R85&gt;=0.6*'MARK LOOKUP'!R85,"B",IF(R85&gt;=0.5*'MARK LOOKUP'!R85,"C+",IF(R85&gt;=0.4*'MARK LOOKUP'!R85,"C",IF(R85&gt;=0.35*'MARK LOOKUP'!R85,"D","NG")))))))))</f>
        <v/>
      </c>
      <c r="AN85" s="26" t="str">
        <f>IF(ISNUMBER(S85),IF(S85&gt;=0.9*'MARK LOOKUP'!S85,"A+",IF(S85&gt;=0.8*'MARK LOOKUP'!S85,"A",IF(S85&gt;=0.7*'MARK LOOKUP'!S85,"B+",IF(S85&gt;=0.6*'MARK LOOKUP'!S85,"B",IF(S85&gt;=0.5*'MARK LOOKUP'!S85,"C+",IF(S85&gt;=0.4*'MARK LOOKUP'!S85,"C",IF(S85&gt;=0.35*'MARK LOOKUP'!S85,"D","NG"))))))),"")</f>
        <v/>
      </c>
      <c r="AO85" s="26" t="str">
        <f>IF(ISBLANK('DATA ENTRY'!Y85),"",IF(T85="AB","AB",IF(T85&gt;=0.9*'MARK LOOKUP'!T85,"A+",IF(T85&gt;=0.8*'MARK LOOKUP'!T85,"A",IF(T85&gt;=0.7*'MARK LOOKUP'!T85,"B+",IF(T85&gt;=0.6*'MARK LOOKUP'!T85,"B",IF(T85&gt;=0.5*'MARK LOOKUP'!T85,"C+",IF(T85&gt;=0.4*'MARK LOOKUP'!T85,"C",IF(T85&gt;=0.35*'MARK LOOKUP'!T85,"D","NG")))))))))</f>
        <v/>
      </c>
      <c r="AP85" s="26" t="str">
        <f>IF(ISBLANK('DATA ENTRY'!Z85),"",IF(U85="AB","AB",IF(U85&gt;=0.9*'MARK LOOKUP'!U85,"A+",IF(U85&gt;=0.8*'MARK LOOKUP'!U85,"A",IF(U85&gt;=0.7*'MARK LOOKUP'!U85,"B+",IF(U85&gt;=0.6*'MARK LOOKUP'!U85,"B",IF(U85&gt;=0.5*'MARK LOOKUP'!U85,"C+",IF(U85&gt;=0.4*'MARK LOOKUP'!U85,"C",IF(U85&gt;=0.35*'MARK LOOKUP'!U85,"D","NG")))))))))</f>
        <v/>
      </c>
      <c r="AQ85" s="26" t="str">
        <f>IF(ISNUMBER(V85),IF(V85&gt;=0.9*'MARK LOOKUP'!V85,"A+",IF(V85&gt;=0.8*'MARK LOOKUP'!V85,"A",IF(V85&gt;=0.7*'MARK LOOKUP'!V85,"B+",IF(V85&gt;=0.6*'MARK LOOKUP'!S85,"B",IF(V85&gt;=0.5*'MARK LOOKUP'!V85,"C+",IF(V85&gt;=0.4*'MARK LOOKUP'!V85,"C",IF(V85&gt;=0.35*'MARK LOOKUP'!V85,"D","NG"))))))),"")</f>
        <v/>
      </c>
      <c r="AR85" s="26" t="str">
        <f t="shared" si="27"/>
        <v/>
      </c>
      <c r="AS85" s="26" t="str">
        <f t="shared" si="28"/>
        <v/>
      </c>
      <c r="AT85" s="26" t="str">
        <f t="shared" si="29"/>
        <v/>
      </c>
      <c r="AU85" s="26" t="str">
        <f t="shared" si="30"/>
        <v/>
      </c>
      <c r="AV85" s="26" t="str">
        <f t="shared" si="31"/>
        <v/>
      </c>
      <c r="AW85" s="26" t="str">
        <f t="shared" si="32"/>
        <v/>
      </c>
      <c r="AX85" s="26" t="str">
        <f t="shared" si="33"/>
        <v/>
      </c>
      <c r="AY85" s="26" t="str">
        <f t="shared" si="34"/>
        <v/>
      </c>
      <c r="AZ85" s="26" t="str">
        <f t="shared" si="35"/>
        <v/>
      </c>
      <c r="BA85" s="26" t="str">
        <f t="shared" si="36"/>
        <v/>
      </c>
      <c r="BB85" s="26" t="str">
        <f t="shared" si="37"/>
        <v/>
      </c>
      <c r="BC85" s="26" t="str">
        <f t="shared" si="38"/>
        <v/>
      </c>
      <c r="BD85" s="26" t="str">
        <f t="shared" si="39"/>
        <v/>
      </c>
      <c r="BE85" s="26" t="str">
        <f>IF(ISBLANK('DATA ENTRY'!S85),"",IF(AJ85="A+","4",IF(AJ85="A","3.6",IF(AJ85="B+","3.2",IF(AJ85="B","2.8",IF(AJ85="C+","2.4",IF(AJ85="C","2",IF(AJ85="D+","1.6",IF(AJ85="D","1.2",IF(AJ85="E","0.8",""))))))))))</f>
        <v/>
      </c>
      <c r="BF85" s="26" t="str">
        <f>IF(ISBLANK('DATA ENTRY'!T85),"",IF(AK85="A+","4",IF(AK85="A","3.6",IF(AK85="B+","3.2",IF(AK85="B","2.8",IF(AK85="C+","2.4",IF(AK85="C","2",IF(AK85="D+","1.6",IF(AK85="D","1.2",IF(AK85="E","0.8",""))))))))))</f>
        <v/>
      </c>
      <c r="BG85" s="26" t="str">
        <f>IF(ISBLANK('DATA ENTRY'!U85),"",IF(AL85="A+","4",IF(AL85="A","3.6",IF(AL85="B+","3.2",IF(AL85="B","2.8",IF(AL85="C+","2.4",IF(AL85="C","2",IF(AL85="D+","1.6",IF(AL85="D","1.2",IF(AL85="E","0.8",""))))))))))</f>
        <v/>
      </c>
      <c r="BH85" s="26" t="str">
        <f>IF(ISBLANK('DATA ENTRY'!V85),"",IF(AM85="A+","4",IF(AM85="A","3.6",IF(AM85="B+","3.2",IF(AM85="B","2.8",IF(AM85="C+","2.4",IF(AM85="C","2",IF(AM85="D+","1.6",IF(AM85="D","1.2",IF(AM85="E","0.8",""))))))))))</f>
        <v/>
      </c>
      <c r="BI85" s="26" t="str">
        <f>IF(ISBLANK('DATA ENTRY'!W85),"",IF(AN85="A+","4",IF(AN85="A","3.6",IF(AN85="B+","3.2",IF(AN85="B","2.8",IF(AN85="C+","2.4",IF(AN85="C","2",IF(AN85="D+","1.6",IF(AN85="D","1.2",IF(AN85="E","0.8",""))))))))))</f>
        <v/>
      </c>
      <c r="BJ85" s="26" t="str">
        <f>IF(ISBLANK('DATA ENTRY'!X85),"",IF(AO85="A+","4",IF(AO85="A","3.6",IF(AO85="B+","3.2",IF(AO85="B","2.8",IF(AO85="C+","2.4",IF(AO85="C","2",IF(AO85="D+","1.6",IF(AO85="D","1.2",IF(AO85="E","0.8",""))))))))))</f>
        <v/>
      </c>
      <c r="BK85" s="26" t="str">
        <f>IF(ISBLANK('DATA ENTRY'!Y85),"",IF(AP85="A+","4",IF(AP85="A","3.6",IF(AP85="B+","3.2",IF(AP85="B","2.8",IF(AP85="C+","2.4",IF(AP85="C","2",IF(AP85="D+","1.6",IF(AP85="D","1.2",IF(AP85="E","0.8",""))))))))))</f>
        <v/>
      </c>
      <c r="BL85" s="26" t="str">
        <f>IF(ISBLANK('DATA ENTRY'!Z85),"",IF(AQ85="A+","4",IF(AQ85="A","3.6",IF(AQ85="B+","3.2",IF(AQ85="B","2.8",IF(AQ85="C+","2.4",IF(AQ85="C","2",IF(AQ85="D+","1.6",IF(AQ85="D","1.2",IF(AQ85="E","0.8",""))))))))))</f>
        <v/>
      </c>
    </row>
    <row r="86" spans="1:64" x14ac:dyDescent="0.25">
      <c r="A86" s="26" t="str">
        <f>IF(ISBLANK('DATA ENTRY'!A86),"",'DATA ENTRY'!A86)</f>
        <v/>
      </c>
      <c r="B86" s="26" t="str">
        <f>IF(ISBLANK('DATA ENTRY'!G86),"",'DATA ENTRY'!G86)</f>
        <v/>
      </c>
      <c r="C86" s="26" t="str">
        <f>IF(ISBLANK('DATA ENTRY'!H86),"",'DATA ENTRY'!H86)</f>
        <v/>
      </c>
      <c r="D86" s="26" t="str">
        <f t="shared" si="21"/>
        <v/>
      </c>
      <c r="E86" s="26" t="str">
        <f>IF(ISBLANK('DATA ENTRY'!J86),"",'DATA ENTRY'!J86)</f>
        <v/>
      </c>
      <c r="F86" s="26" t="str">
        <f>IF(ISBLANK('DATA ENTRY'!K86),"",'DATA ENTRY'!K86)</f>
        <v/>
      </c>
      <c r="G86" s="26" t="str">
        <f t="shared" si="22"/>
        <v/>
      </c>
      <c r="H86" s="26" t="str">
        <f>IF(ISBLANK('DATA ENTRY'!M86),"",'DATA ENTRY'!M86)</f>
        <v/>
      </c>
      <c r="I86" s="26" t="str">
        <f>IF(ISBLANK('DATA ENTRY'!M86),"",'DATA ENTRY'!N86)</f>
        <v/>
      </c>
      <c r="J86" s="26" t="str">
        <f t="shared" si="40"/>
        <v/>
      </c>
      <c r="K86" s="26" t="str">
        <f>IF(ISBLANK('DATA ENTRY'!P86),"",'DATA ENTRY'!P86)</f>
        <v/>
      </c>
      <c r="L86" s="26" t="str">
        <f>IF(ISBLANK('DATA ENTRY'!Q86),"",'DATA ENTRY'!Q86)</f>
        <v/>
      </c>
      <c r="M86" s="26" t="str">
        <f t="shared" si="23"/>
        <v/>
      </c>
      <c r="N86" s="26" t="str">
        <f>IF(ISBLANK('DATA ENTRY'!S86),"",'DATA ENTRY'!S86)</f>
        <v/>
      </c>
      <c r="O86" s="26" t="str">
        <f>IF(ISBLANK('DATA ENTRY'!T86),"",'DATA ENTRY'!T86)</f>
        <v/>
      </c>
      <c r="P86" s="26" t="str">
        <f t="shared" si="24"/>
        <v/>
      </c>
      <c r="Q86" s="26" t="str">
        <f>IF(ISBLANK('DATA ENTRY'!V86),"",'DATA ENTRY'!V86)</f>
        <v/>
      </c>
      <c r="R86" s="26" t="str">
        <f>IF(ISBLANK('DATA ENTRY'!W86),"",'DATA ENTRY'!W86)</f>
        <v/>
      </c>
      <c r="S86" s="26" t="str">
        <f t="shared" si="25"/>
        <v/>
      </c>
      <c r="T86" s="26" t="str">
        <f>IF(ISBLANK('DATA ENTRY'!Y86),"",'DATA ENTRY'!Y86)</f>
        <v/>
      </c>
      <c r="U86" s="26" t="str">
        <f>IF(ISBLANK('DATA ENTRY'!Z86),"",'DATA ENTRY'!Z86)</f>
        <v/>
      </c>
      <c r="V86" s="26" t="str">
        <f t="shared" si="26"/>
        <v/>
      </c>
      <c r="W86" s="26" t="str">
        <f>IF(ISBLANK('DATA ENTRY'!$F86),"",IF(LEDGER!B86="AB","AB",IF(LEDGER!B86&gt;=0.9*'MARK LOOKUP'!B86,"A+",IF(LEDGER!B86&gt;=0.8*'MARK LOOKUP'!B86,"A",IF(LEDGER!B86&gt;=0.7*'MARK LOOKUP'!B86,"B+",IF(LEDGER!B86&gt;=0.6*'MARK LOOKUP'!B86,"B",IF(LEDGER!B86&gt;=0.5*'MARK LOOKUP'!B86,"C+",IF(LEDGER!B86&gt;=0.4*'MARK LOOKUP'!B86,"C+",IF(LEDGER!B86&gt;=0.35*'MARK LOOKUP'!B86,"D","NG")))))))))</f>
        <v/>
      </c>
      <c r="X86" s="26" t="str">
        <f>IF(ISBLANK('DATA ENTRY'!$G86),"",IF(LEDGER!C86="AB","AB",IF(LEDGER!C86&gt;=0.9*'MARK LOOKUP'!C86,"A+",IF(LEDGER!C86&gt;=0.8*'MARK LOOKUP'!C86,"A",IF(LEDGER!C86&gt;=0.7*'MARK LOOKUP'!C86,"B+",IF(LEDGER!C86&gt;=0.6*'MARK LOOKUP'!C86,"B",IF(LEDGER!C86&gt;=0.5*'MARK LOOKUP'!C86,"C+",IF(LEDGER!C86&gt;=0.4*'MARK LOOKUP'!C86,"C+",IF(LEDGER!C86&gt;=0.35*'MARK LOOKUP'!C86,"D","N.G.")))))))))</f>
        <v/>
      </c>
      <c r="Y86" s="26" t="b">
        <f>IF(ISNUMBER(D86),IF(D86&gt;=0.9*'MARK LOOKUP'!D86,"A+",IF(D86&gt;=0.8*'MARK LOOKUP'!D86,"A",IF(D86&gt;=0.7*'MARK LOOKUP'!D86,"B+",IF(D86&gt;=0.6*'MARK LOOKUP'!D86,"B",IF(D86&gt;=0.5*'MARK LOOKUP'!D86,"C+",IF(D86&gt;=0.4*'MARK LOOKUP'!D86,"C",IF(D86&gt;=0.35*'MARK LOOKUP'!D86,"D","N.G."))))))))</f>
        <v>0</v>
      </c>
      <c r="Z86" s="26" t="str">
        <f>IF(ISBLANK('DATA ENTRY'!J86),"",IF(LEDGER!E86="AB","AB",IF(LEDGER!E86&gt;=0.9*'MARK LOOKUP'!E86,"A+",IF(LEDGER!E86&gt;=0.8*'MARK LOOKUP'!E86,"A",IF(LEDGER!E86&gt;=0.7*'MARK LOOKUP'!E86,"B+",IF(LEDGER!E86&gt;=0.6*'MARK LOOKUP'!E86,"B",IF(LEDGER!E86&gt;=0.5*'MARK LOOKUP'!E86,"C+",IF(LEDGER!E86&gt;=0.4*'MARK LOOKUP'!E86,"C",IF(LEDGER!E86&gt;=0.35*'MARK LOOKUP'!E86,"D","NG")))))))))</f>
        <v/>
      </c>
      <c r="AA86" s="26" t="str">
        <f>IF(ISBLANK('DATA ENTRY'!K86),"",IF(LEDGER!F86="AB","AB",IF(LEDGER!F86&gt;=0.9*'MARK LOOKUP'!F86,"A+",IF(LEDGER!F86&gt;=0.8*'MARK LOOKUP'!F86,"A",IF(LEDGER!F86&gt;=0.7*'MARK LOOKUP'!F86,"B+",IF(LEDGER!F86&gt;=0.6*'MARK LOOKUP'!F86,"B",IF(LEDGER!F86&gt;=0.5*'MARK LOOKUP'!F86,"C+",IF(LEDGER!F86&gt;=0.4*'MARK LOOKUP'!F86,"C",IF(LEDGER!F86&gt;=0.35*'MARK LOOKUP'!F86,"D","NG")))))))))</f>
        <v/>
      </c>
      <c r="AB86" s="26" t="b">
        <f>IF(ISNUMBER(G86),IF(D86&gt;=0.9*'MARK LOOKUP'!G86,"A+",IF(G86&gt;=0.8*'MARK LOOKUP'!G86,"A",IF(G86&gt;=0.7*'MARK LOOKUP'!G86,"B+",IF(G86&gt;=0.6*'MARK LOOKUP'!G86,"B",IF(G86&gt;=0.5*'MARK LOOKUP'!G86,"C+",IF(G86&gt;=0.4*'MARK LOOKUP'!G86,"C",IF(G86&gt;=0.35*'MARK LOOKUP'!G86,"D","NG"))))))))</f>
        <v>0</v>
      </c>
      <c r="AC86" s="26" t="str">
        <f>IF(ISBLANK('DATA ENTRY'!M86),"",IF(LEDGER!H86="AB","AB",IF(LEDGER!H86&gt;=0.9*'MARK LOOKUP'!H86,"A+",IF(LEDGER!H86&gt;=0.8*'MARK LOOKUP'!H86,"A",IF(LEDGER!H86&gt;=0.7*'MARK LOOKUP'!H86,"B+",IF(LEDGER!H86&gt;=0.6*'MARK LOOKUP'!H86,"B",IF(LEDGER!H86&gt;=0.5*'MARK LOOKUP'!H86,"C+",IF(LEDGER!H86&gt;=0.4*'MARK LOOKUP'!H86,"C",IF(LEDGER!H86&gt;=0.35*'MARK LOOKUP'!H86,"D","NG")))))))))</f>
        <v/>
      </c>
      <c r="AD86" s="26" t="str">
        <f>IF(ISBLANK('DATA ENTRY'!N86),"",IF(LEDGER!I86="AB","AB",IF(LEDGER!I86&gt;=0.9*'MARK LOOKUP'!I86,"A+",IF(LEDGER!I86&gt;=0.8*'MARK LOOKUP'!I86,"A",IF(LEDGER!I86&gt;=0.7*'MARK LOOKUP'!I86,"B+",IF(LEDGER!I86&gt;=0.6*'MARK LOOKUP'!I86,"B",IF(LEDGER!I86&gt;=0.5*'MARK LOOKUP'!I86,"C+",IF(LEDGER!I86&gt;=0.4*'MARK LOOKUP'!I86,"C",IF(LEDGER!I86&gt;=0.35*'MARK LOOKUP'!I86,"D","NG")))))))))</f>
        <v/>
      </c>
      <c r="AE86" s="26" t="str">
        <f>IF(ISNUMBER(J86),IF(J86&gt;=0.9*'MARK LOOKUP'!J86,"A+",IF(J86&gt;=0.8*'MARK LOOKUP'!J86,"A",IF(J86&gt;=0.7*'MARK LOOKUP'!J86,"B+",IF(J86&gt;=0.6*'MARK LOOKUP'!J86,"B",IF(J86&gt;=0.5*'MARK LOOKUP'!J86,"C+",IF(J86&gt;=0.4*'MARK LOOKUP'!J86,"C",IF(J86&gt;=0.35*'MARK LOOKUP'!J86,"D","NG"))))))),"")</f>
        <v/>
      </c>
      <c r="AF86" s="26" t="str">
        <f>IF(ISBLANK('DATA ENTRY'!P86),"",IF(LEDGER!K86="Ab","AB",IF(LEDGER!K86&gt;=0.9*'MARK LOOKUP'!K86,"A+",IF(LEDGER!K86&gt;=0.8*'MARK LOOKUP'!K86,"A",IF(LEDGER!K86&gt;=0.7*'MARK LOOKUP'!K86,"B+",IF(LEDGER!K86&gt;=0.6*'MARK LOOKUP'!K86,"B",IF(LEDGER!K86&gt;=0.5*'MARK LOOKUP'!K86,"C+",IF(LEDGER!K86&gt;=0.4*'MARK LOOKUP'!K86,"C",IF(LEDGER!K86&gt;=0.35*'MARK LOOKUP'!K86,"D","NG")))))))))</f>
        <v/>
      </c>
      <c r="AG86" s="26" t="str">
        <f>IF(ISBLANK('DATA ENTRY'!Q86),"",IF(LEDGER!L86="Ab","AB",IF(LEDGER!L86&gt;=0.9*'MARK LOOKUP'!L86,"A+",IF(LEDGER!L86&gt;=0.8*'MARK LOOKUP'!L86,"A",IF(LEDGER!L86&gt;=0.7*'MARK LOOKUP'!L86,"B+",IF(LEDGER!L86&gt;=0.6*'MARK LOOKUP'!L86,"B",IF(LEDGER!L86&gt;=0.5*'MARK LOOKUP'!L86,"C+",IF(LEDGER!L86&gt;=0.4*'MARK LOOKUP'!L86,"C",IF(LEDGER!L86&gt;=0.35*'MARK LOOKUP'!L86,"D","NG")))))))))</f>
        <v/>
      </c>
      <c r="AH86" s="26" t="str">
        <f>IF(ISNUMBER(M86),IF(M86&gt;=0.9*'MARK LOOKUP'!M86,"A+",IF(M86&gt;=0.8*'MARK LOOKUP'!M86,"A",IF(M86&gt;=0.7*'MARK LOOKUP'!M86,"B+",IF(M86&gt;=0.6*'MARK LOOKUP'!M86,"B",IF(M86&gt;=0.5*'MARK LOOKUP'!M86,"C+",IF(M86&gt;=0.4*'MARK LOOKUP'!M86,"C",IF(M86&gt;=0.35*'MARK LOOKUP'!M86,"D","NG"))))))),"")</f>
        <v/>
      </c>
      <c r="AI86" s="26" t="str">
        <f>IF(ISBLANK('DATA ENTRY'!S86),"",IF(N86="Ab","AB",IF(N86&gt;=0.9*'MARK LOOKUP'!N86,"A+",IF(N86&gt;=0.8*'MARK LOOKUP'!N86,"A",IF(N86&gt;=0.7*'MARK LOOKUP'!N86,"B+",IF(N86&gt;=0.6*'MARK LOOKUP'!N86,"B",IF(N86&gt;=0.5*'MARK LOOKUP'!N86,"C+",IF(N86&gt;=0.4*'MARK LOOKUP'!N86,"C",IF(N86&gt;=0.35*'MARK LOOKUP'!N86,"D","NG")))))))))</f>
        <v/>
      </c>
      <c r="AJ86" s="26" t="str">
        <f>IF(ISBLANK('DATA ENTRY'!T86),"",IF(O86="Ab","AB",IF(O86&gt;=0.9*'MARK LOOKUP'!O86,"A+",IF(O86&gt;=0.8*'MARK LOOKUP'!O86,"A",IF(O86&gt;=0.7*'MARK LOOKUP'!O86,"B+",IF(O86&gt;=0.6*'MARK LOOKUP'!O86,"B",IF(O86&gt;=0.5*'MARK LOOKUP'!O86,"C+",IF(O86&gt;=0.4*'MARK LOOKUP'!O86,"C",IF(O86&gt;=0.35*'MARK LOOKUP'!O86,"D","NG")))))))))</f>
        <v/>
      </c>
      <c r="AK86" s="26" t="str">
        <f>IF(ISNUMBER(P86),IF(P86&gt;=0.9*'MARK LOOKUP'!P86,"A+",IF(P86&gt;=0.8*'MARK LOOKUP'!P86,"A",IF(P86&gt;=0.7*'MARK LOOKUP'!P86,"B+",IF(P86&gt;=0.6*'MARK LOOKUP'!P86,"B",IF(P86&gt;=0.5*'MARK LOOKUP'!P86,"C+",IF(P86&gt;=0.4*'MARK LOOKUP'!P86,"C",IF(P86&gt;=0.35*'MARK LOOKUP'!P86,"D","NG"))))))),"")</f>
        <v/>
      </c>
      <c r="AL86" s="26" t="str">
        <f>IF(ISBLANK('DATA ENTRY'!V86),"",IF(Q86="Ab","AB",IF(Q86&gt;=0.9*'MARK LOOKUP'!Q86,"A+",IF(Q86&gt;=0.8*'MARK LOOKUP'!Q86,"A",IF(Q86&gt;=0.7*'MARK LOOKUP'!Q86,"B+",IF(Q86&gt;=0.6*'MARK LOOKUP'!Q86,"B",IF(Q86&gt;=0.5*'MARK LOOKUP'!Q86,"C+",IF(Q86&gt;=0.4*'MARK LOOKUP'!Q86,"C",IF(Q86&gt;=0.35*'MARK LOOKUP'!Q86,"D","NG")))))))))</f>
        <v/>
      </c>
      <c r="AM86" s="26" t="str">
        <f>IF(ISBLANK('DATA ENTRY'!W86),"",IF(R86="Ab","AB",IF(R86&gt;=0.9*'MARK LOOKUP'!R86,"A+",IF(R86&gt;=0.8*'MARK LOOKUP'!R86,"A",IF(R86&gt;=0.7*'MARK LOOKUP'!R86,"B+",IF(R86&gt;=0.6*'MARK LOOKUP'!R86,"B",IF(R86&gt;=0.5*'MARK LOOKUP'!R86,"C+",IF(R86&gt;=0.4*'MARK LOOKUP'!R86,"C",IF(R86&gt;=0.35*'MARK LOOKUP'!R86,"D","NG")))))))))</f>
        <v/>
      </c>
      <c r="AN86" s="26" t="str">
        <f>IF(ISNUMBER(S86),IF(S86&gt;=0.9*'MARK LOOKUP'!S86,"A+",IF(S86&gt;=0.8*'MARK LOOKUP'!S86,"A",IF(S86&gt;=0.7*'MARK LOOKUP'!S86,"B+",IF(S86&gt;=0.6*'MARK LOOKUP'!S86,"B",IF(S86&gt;=0.5*'MARK LOOKUP'!S86,"C+",IF(S86&gt;=0.4*'MARK LOOKUP'!S86,"C",IF(S86&gt;=0.35*'MARK LOOKUP'!S86,"D","NG"))))))),"")</f>
        <v/>
      </c>
      <c r="AO86" s="26" t="str">
        <f>IF(ISBLANK('DATA ENTRY'!Y86),"",IF(T86="AB","AB",IF(T86&gt;=0.9*'MARK LOOKUP'!T86,"A+",IF(T86&gt;=0.8*'MARK LOOKUP'!T86,"A",IF(T86&gt;=0.7*'MARK LOOKUP'!T86,"B+",IF(T86&gt;=0.6*'MARK LOOKUP'!T86,"B",IF(T86&gt;=0.5*'MARK LOOKUP'!T86,"C+",IF(T86&gt;=0.4*'MARK LOOKUP'!T86,"C",IF(T86&gt;=0.35*'MARK LOOKUP'!T86,"D","NG")))))))))</f>
        <v/>
      </c>
      <c r="AP86" s="26" t="str">
        <f>IF(ISBLANK('DATA ENTRY'!Z86),"",IF(U86="AB","AB",IF(U86&gt;=0.9*'MARK LOOKUP'!U86,"A+",IF(U86&gt;=0.8*'MARK LOOKUP'!U86,"A",IF(U86&gt;=0.7*'MARK LOOKUP'!U86,"B+",IF(U86&gt;=0.6*'MARK LOOKUP'!U86,"B",IF(U86&gt;=0.5*'MARK LOOKUP'!U86,"C+",IF(U86&gt;=0.4*'MARK LOOKUP'!U86,"C",IF(U86&gt;=0.35*'MARK LOOKUP'!U86,"D","NG")))))))))</f>
        <v/>
      </c>
      <c r="AQ86" s="26" t="str">
        <f>IF(ISNUMBER(V86),IF(V86&gt;=0.9*'MARK LOOKUP'!V86,"A+",IF(V86&gt;=0.8*'MARK LOOKUP'!V86,"A",IF(V86&gt;=0.7*'MARK LOOKUP'!V86,"B+",IF(V86&gt;=0.6*'MARK LOOKUP'!S86,"B",IF(V86&gt;=0.5*'MARK LOOKUP'!V86,"C+",IF(V86&gt;=0.4*'MARK LOOKUP'!V86,"C",IF(V86&gt;=0.35*'MARK LOOKUP'!V86,"D","NG"))))))),"")</f>
        <v/>
      </c>
      <c r="AR86" s="26" t="str">
        <f t="shared" si="27"/>
        <v/>
      </c>
      <c r="AS86" s="26" t="str">
        <f t="shared" si="28"/>
        <v/>
      </c>
      <c r="AT86" s="26" t="str">
        <f t="shared" si="29"/>
        <v/>
      </c>
      <c r="AU86" s="26" t="str">
        <f t="shared" si="30"/>
        <v/>
      </c>
      <c r="AV86" s="26" t="str">
        <f t="shared" si="31"/>
        <v/>
      </c>
      <c r="AW86" s="26" t="str">
        <f t="shared" si="32"/>
        <v/>
      </c>
      <c r="AX86" s="26" t="str">
        <f t="shared" si="33"/>
        <v/>
      </c>
      <c r="AY86" s="26" t="str">
        <f t="shared" si="34"/>
        <v/>
      </c>
      <c r="AZ86" s="26" t="str">
        <f t="shared" si="35"/>
        <v/>
      </c>
      <c r="BA86" s="26" t="str">
        <f t="shared" si="36"/>
        <v/>
      </c>
      <c r="BB86" s="26" t="str">
        <f t="shared" si="37"/>
        <v/>
      </c>
      <c r="BC86" s="26" t="str">
        <f t="shared" si="38"/>
        <v/>
      </c>
      <c r="BD86" s="26" t="str">
        <f t="shared" si="39"/>
        <v/>
      </c>
      <c r="BE86" s="26" t="str">
        <f>IF(ISBLANK('DATA ENTRY'!S86),"",IF(AJ86="A+","4",IF(AJ86="A","3.6",IF(AJ86="B+","3.2",IF(AJ86="B","2.8",IF(AJ86="C+","2.4",IF(AJ86="C","2",IF(AJ86="D+","1.6",IF(AJ86="D","1.2",IF(AJ86="E","0.8",""))))))))))</f>
        <v/>
      </c>
      <c r="BF86" s="26" t="str">
        <f>IF(ISBLANK('DATA ENTRY'!T86),"",IF(AK86="A+","4",IF(AK86="A","3.6",IF(AK86="B+","3.2",IF(AK86="B","2.8",IF(AK86="C+","2.4",IF(AK86="C","2",IF(AK86="D+","1.6",IF(AK86="D","1.2",IF(AK86="E","0.8",""))))))))))</f>
        <v/>
      </c>
      <c r="BG86" s="26" t="str">
        <f>IF(ISBLANK('DATA ENTRY'!U86),"",IF(AL86="A+","4",IF(AL86="A","3.6",IF(AL86="B+","3.2",IF(AL86="B","2.8",IF(AL86="C+","2.4",IF(AL86="C","2",IF(AL86="D+","1.6",IF(AL86="D","1.2",IF(AL86="E","0.8",""))))))))))</f>
        <v/>
      </c>
      <c r="BH86" s="26" t="str">
        <f>IF(ISBLANK('DATA ENTRY'!V86),"",IF(AM86="A+","4",IF(AM86="A","3.6",IF(AM86="B+","3.2",IF(AM86="B","2.8",IF(AM86="C+","2.4",IF(AM86="C","2",IF(AM86="D+","1.6",IF(AM86="D","1.2",IF(AM86="E","0.8",""))))))))))</f>
        <v/>
      </c>
      <c r="BI86" s="26" t="str">
        <f>IF(ISBLANK('DATA ENTRY'!W86),"",IF(AN86="A+","4",IF(AN86="A","3.6",IF(AN86="B+","3.2",IF(AN86="B","2.8",IF(AN86="C+","2.4",IF(AN86="C","2",IF(AN86="D+","1.6",IF(AN86="D","1.2",IF(AN86="E","0.8",""))))))))))</f>
        <v/>
      </c>
      <c r="BJ86" s="26" t="str">
        <f>IF(ISBLANK('DATA ENTRY'!X86),"",IF(AO86="A+","4",IF(AO86="A","3.6",IF(AO86="B+","3.2",IF(AO86="B","2.8",IF(AO86="C+","2.4",IF(AO86="C","2",IF(AO86="D+","1.6",IF(AO86="D","1.2",IF(AO86="E","0.8",""))))))))))</f>
        <v/>
      </c>
      <c r="BK86" s="26" t="str">
        <f>IF(ISBLANK('DATA ENTRY'!Y86),"",IF(AP86="A+","4",IF(AP86="A","3.6",IF(AP86="B+","3.2",IF(AP86="B","2.8",IF(AP86="C+","2.4",IF(AP86="C","2",IF(AP86="D+","1.6",IF(AP86="D","1.2",IF(AP86="E","0.8",""))))))))))</f>
        <v/>
      </c>
      <c r="BL86" s="26" t="str">
        <f>IF(ISBLANK('DATA ENTRY'!Z86),"",IF(AQ86="A+","4",IF(AQ86="A","3.6",IF(AQ86="B+","3.2",IF(AQ86="B","2.8",IF(AQ86="C+","2.4",IF(AQ86="C","2",IF(AQ86="D+","1.6",IF(AQ86="D","1.2",IF(AQ86="E","0.8",""))))))))))</f>
        <v/>
      </c>
    </row>
    <row r="87" spans="1:64" x14ac:dyDescent="0.25">
      <c r="A87" s="26" t="str">
        <f>IF(ISBLANK('DATA ENTRY'!A87),"",'DATA ENTRY'!A87)</f>
        <v/>
      </c>
      <c r="B87" s="26" t="str">
        <f>IF(ISBLANK('DATA ENTRY'!G87),"",'DATA ENTRY'!G87)</f>
        <v/>
      </c>
      <c r="C87" s="26" t="str">
        <f>IF(ISBLANK('DATA ENTRY'!H87),"",'DATA ENTRY'!H87)</f>
        <v/>
      </c>
      <c r="D87" s="26" t="str">
        <f t="shared" si="21"/>
        <v/>
      </c>
      <c r="E87" s="26" t="str">
        <f>IF(ISBLANK('DATA ENTRY'!J87),"",'DATA ENTRY'!J87)</f>
        <v/>
      </c>
      <c r="F87" s="26" t="str">
        <f>IF(ISBLANK('DATA ENTRY'!K87),"",'DATA ENTRY'!K87)</f>
        <v/>
      </c>
      <c r="G87" s="26" t="str">
        <f t="shared" si="22"/>
        <v/>
      </c>
      <c r="H87" s="26" t="str">
        <f>IF(ISBLANK('DATA ENTRY'!M87),"",'DATA ENTRY'!M87)</f>
        <v/>
      </c>
      <c r="I87" s="26" t="str">
        <f>IF(ISBLANK('DATA ENTRY'!M87),"",'DATA ENTRY'!N87)</f>
        <v/>
      </c>
      <c r="J87" s="26" t="str">
        <f t="shared" si="40"/>
        <v/>
      </c>
      <c r="K87" s="26" t="str">
        <f>IF(ISBLANK('DATA ENTRY'!P87),"",'DATA ENTRY'!P87)</f>
        <v/>
      </c>
      <c r="L87" s="26" t="str">
        <f>IF(ISBLANK('DATA ENTRY'!Q87),"",'DATA ENTRY'!Q87)</f>
        <v/>
      </c>
      <c r="M87" s="26" t="str">
        <f t="shared" si="23"/>
        <v/>
      </c>
      <c r="N87" s="26" t="str">
        <f>IF(ISBLANK('DATA ENTRY'!S87),"",'DATA ENTRY'!S87)</f>
        <v/>
      </c>
      <c r="O87" s="26" t="str">
        <f>IF(ISBLANK('DATA ENTRY'!T87),"",'DATA ENTRY'!T87)</f>
        <v/>
      </c>
      <c r="P87" s="26" t="str">
        <f t="shared" si="24"/>
        <v/>
      </c>
      <c r="Q87" s="26" t="str">
        <f>IF(ISBLANK('DATA ENTRY'!V87),"",'DATA ENTRY'!V87)</f>
        <v/>
      </c>
      <c r="R87" s="26" t="str">
        <f>IF(ISBLANK('DATA ENTRY'!W87),"",'DATA ENTRY'!W87)</f>
        <v/>
      </c>
      <c r="S87" s="26" t="str">
        <f t="shared" si="25"/>
        <v/>
      </c>
      <c r="T87" s="26" t="str">
        <f>IF(ISBLANK('DATA ENTRY'!Y87),"",'DATA ENTRY'!Y87)</f>
        <v/>
      </c>
      <c r="U87" s="26" t="str">
        <f>IF(ISBLANK('DATA ENTRY'!Z87),"",'DATA ENTRY'!Z87)</f>
        <v/>
      </c>
      <c r="V87" s="26" t="str">
        <f t="shared" si="26"/>
        <v/>
      </c>
      <c r="W87" s="26" t="str">
        <f>IF(ISBLANK('DATA ENTRY'!$F87),"",IF(LEDGER!B87="AB","AB",IF(LEDGER!B87&gt;=0.9*'MARK LOOKUP'!B87,"A+",IF(LEDGER!B87&gt;=0.8*'MARK LOOKUP'!B87,"A",IF(LEDGER!B87&gt;=0.7*'MARK LOOKUP'!B87,"B+",IF(LEDGER!B87&gt;=0.6*'MARK LOOKUP'!B87,"B",IF(LEDGER!B87&gt;=0.5*'MARK LOOKUP'!B87,"C+",IF(LEDGER!B87&gt;=0.4*'MARK LOOKUP'!B87,"C+",IF(LEDGER!B87&gt;=0.35*'MARK LOOKUP'!B87,"D","NG")))))))))</f>
        <v/>
      </c>
      <c r="X87" s="26" t="str">
        <f>IF(ISBLANK('DATA ENTRY'!$G87),"",IF(LEDGER!C87="AB","AB",IF(LEDGER!C87&gt;=0.9*'MARK LOOKUP'!C87,"A+",IF(LEDGER!C87&gt;=0.8*'MARK LOOKUP'!C87,"A",IF(LEDGER!C87&gt;=0.7*'MARK LOOKUP'!C87,"B+",IF(LEDGER!C87&gt;=0.6*'MARK LOOKUP'!C87,"B",IF(LEDGER!C87&gt;=0.5*'MARK LOOKUP'!C87,"C+",IF(LEDGER!C87&gt;=0.4*'MARK LOOKUP'!C87,"C+",IF(LEDGER!C87&gt;=0.35*'MARK LOOKUP'!C87,"D","N.G.")))))))))</f>
        <v/>
      </c>
      <c r="Y87" s="26" t="b">
        <f>IF(ISNUMBER(D87),IF(D87&gt;=0.9*'MARK LOOKUP'!D87,"A+",IF(D87&gt;=0.8*'MARK LOOKUP'!D87,"A",IF(D87&gt;=0.7*'MARK LOOKUP'!D87,"B+",IF(D87&gt;=0.6*'MARK LOOKUP'!D87,"B",IF(D87&gt;=0.5*'MARK LOOKUP'!D87,"C+",IF(D87&gt;=0.4*'MARK LOOKUP'!D87,"C",IF(D87&gt;=0.35*'MARK LOOKUP'!D87,"D","N.G."))))))))</f>
        <v>0</v>
      </c>
      <c r="Z87" s="26" t="str">
        <f>IF(ISBLANK('DATA ENTRY'!J87),"",IF(LEDGER!E87="AB","AB",IF(LEDGER!E87&gt;=0.9*'MARK LOOKUP'!E87,"A+",IF(LEDGER!E87&gt;=0.8*'MARK LOOKUP'!E87,"A",IF(LEDGER!E87&gt;=0.7*'MARK LOOKUP'!E87,"B+",IF(LEDGER!E87&gt;=0.6*'MARK LOOKUP'!E87,"B",IF(LEDGER!E87&gt;=0.5*'MARK LOOKUP'!E87,"C+",IF(LEDGER!E87&gt;=0.4*'MARK LOOKUP'!E87,"C",IF(LEDGER!E87&gt;=0.35*'MARK LOOKUP'!E87,"D","NG")))))))))</f>
        <v/>
      </c>
      <c r="AA87" s="26" t="str">
        <f>IF(ISBLANK('DATA ENTRY'!K87),"",IF(LEDGER!F87="AB","AB",IF(LEDGER!F87&gt;=0.9*'MARK LOOKUP'!F87,"A+",IF(LEDGER!F87&gt;=0.8*'MARK LOOKUP'!F87,"A",IF(LEDGER!F87&gt;=0.7*'MARK LOOKUP'!F87,"B+",IF(LEDGER!F87&gt;=0.6*'MARK LOOKUP'!F87,"B",IF(LEDGER!F87&gt;=0.5*'MARK LOOKUP'!F87,"C+",IF(LEDGER!F87&gt;=0.4*'MARK LOOKUP'!F87,"C",IF(LEDGER!F87&gt;=0.35*'MARK LOOKUP'!F87,"D","NG")))))))))</f>
        <v/>
      </c>
      <c r="AB87" s="26" t="b">
        <f>IF(ISNUMBER(G87),IF(D87&gt;=0.9*'MARK LOOKUP'!G87,"A+",IF(G87&gt;=0.8*'MARK LOOKUP'!G87,"A",IF(G87&gt;=0.7*'MARK LOOKUP'!G87,"B+",IF(G87&gt;=0.6*'MARK LOOKUP'!G87,"B",IF(G87&gt;=0.5*'MARK LOOKUP'!G87,"C+",IF(G87&gt;=0.4*'MARK LOOKUP'!G87,"C",IF(G87&gt;=0.35*'MARK LOOKUP'!G87,"D","NG"))))))))</f>
        <v>0</v>
      </c>
      <c r="AC87" s="26" t="str">
        <f>IF(ISBLANK('DATA ENTRY'!M87),"",IF(LEDGER!H87="AB","AB",IF(LEDGER!H87&gt;=0.9*'MARK LOOKUP'!H87,"A+",IF(LEDGER!H87&gt;=0.8*'MARK LOOKUP'!H87,"A",IF(LEDGER!H87&gt;=0.7*'MARK LOOKUP'!H87,"B+",IF(LEDGER!H87&gt;=0.6*'MARK LOOKUP'!H87,"B",IF(LEDGER!H87&gt;=0.5*'MARK LOOKUP'!H87,"C+",IF(LEDGER!H87&gt;=0.4*'MARK LOOKUP'!H87,"C",IF(LEDGER!H87&gt;=0.35*'MARK LOOKUP'!H87,"D","NG")))))))))</f>
        <v/>
      </c>
      <c r="AD87" s="26" t="str">
        <f>IF(ISBLANK('DATA ENTRY'!N87),"",IF(LEDGER!I87="AB","AB",IF(LEDGER!I87&gt;=0.9*'MARK LOOKUP'!I87,"A+",IF(LEDGER!I87&gt;=0.8*'MARK LOOKUP'!I87,"A",IF(LEDGER!I87&gt;=0.7*'MARK LOOKUP'!I87,"B+",IF(LEDGER!I87&gt;=0.6*'MARK LOOKUP'!I87,"B",IF(LEDGER!I87&gt;=0.5*'MARK LOOKUP'!I87,"C+",IF(LEDGER!I87&gt;=0.4*'MARK LOOKUP'!I87,"C",IF(LEDGER!I87&gt;=0.35*'MARK LOOKUP'!I87,"D","NG")))))))))</f>
        <v/>
      </c>
      <c r="AE87" s="26" t="str">
        <f>IF(ISNUMBER(J87),IF(J87&gt;=0.9*'MARK LOOKUP'!J87,"A+",IF(J87&gt;=0.8*'MARK LOOKUP'!J87,"A",IF(J87&gt;=0.7*'MARK LOOKUP'!J87,"B+",IF(J87&gt;=0.6*'MARK LOOKUP'!J87,"B",IF(J87&gt;=0.5*'MARK LOOKUP'!J87,"C+",IF(J87&gt;=0.4*'MARK LOOKUP'!J87,"C",IF(J87&gt;=0.35*'MARK LOOKUP'!J87,"D","NG"))))))),"")</f>
        <v/>
      </c>
      <c r="AF87" s="26" t="str">
        <f>IF(ISBLANK('DATA ENTRY'!P87),"",IF(LEDGER!K87="Ab","AB",IF(LEDGER!K87&gt;=0.9*'MARK LOOKUP'!K87,"A+",IF(LEDGER!K87&gt;=0.8*'MARK LOOKUP'!K87,"A",IF(LEDGER!K87&gt;=0.7*'MARK LOOKUP'!K87,"B+",IF(LEDGER!K87&gt;=0.6*'MARK LOOKUP'!K87,"B",IF(LEDGER!K87&gt;=0.5*'MARK LOOKUP'!K87,"C+",IF(LEDGER!K87&gt;=0.4*'MARK LOOKUP'!K87,"C",IF(LEDGER!K87&gt;=0.35*'MARK LOOKUP'!K87,"D","NG")))))))))</f>
        <v/>
      </c>
      <c r="AG87" s="26" t="str">
        <f>IF(ISBLANK('DATA ENTRY'!Q87),"",IF(LEDGER!L87="Ab","AB",IF(LEDGER!L87&gt;=0.9*'MARK LOOKUP'!L87,"A+",IF(LEDGER!L87&gt;=0.8*'MARK LOOKUP'!L87,"A",IF(LEDGER!L87&gt;=0.7*'MARK LOOKUP'!L87,"B+",IF(LEDGER!L87&gt;=0.6*'MARK LOOKUP'!L87,"B",IF(LEDGER!L87&gt;=0.5*'MARK LOOKUP'!L87,"C+",IF(LEDGER!L87&gt;=0.4*'MARK LOOKUP'!L87,"C",IF(LEDGER!L87&gt;=0.35*'MARK LOOKUP'!L87,"D","NG")))))))))</f>
        <v/>
      </c>
      <c r="AH87" s="26" t="str">
        <f>IF(ISNUMBER(M87),IF(M87&gt;=0.9*'MARK LOOKUP'!M87,"A+",IF(M87&gt;=0.8*'MARK LOOKUP'!M87,"A",IF(M87&gt;=0.7*'MARK LOOKUP'!M87,"B+",IF(M87&gt;=0.6*'MARK LOOKUP'!M87,"B",IF(M87&gt;=0.5*'MARK LOOKUP'!M87,"C+",IF(M87&gt;=0.4*'MARK LOOKUP'!M87,"C",IF(M87&gt;=0.35*'MARK LOOKUP'!M87,"D","NG"))))))),"")</f>
        <v/>
      </c>
      <c r="AI87" s="26" t="str">
        <f>IF(ISBLANK('DATA ENTRY'!S87),"",IF(N87="Ab","AB",IF(N87&gt;=0.9*'MARK LOOKUP'!N87,"A+",IF(N87&gt;=0.8*'MARK LOOKUP'!N87,"A",IF(N87&gt;=0.7*'MARK LOOKUP'!N87,"B+",IF(N87&gt;=0.6*'MARK LOOKUP'!N87,"B",IF(N87&gt;=0.5*'MARK LOOKUP'!N87,"C+",IF(N87&gt;=0.4*'MARK LOOKUP'!N87,"C",IF(N87&gt;=0.35*'MARK LOOKUP'!N87,"D","NG")))))))))</f>
        <v/>
      </c>
      <c r="AJ87" s="26" t="str">
        <f>IF(ISBLANK('DATA ENTRY'!T87),"",IF(O87="Ab","AB",IF(O87&gt;=0.9*'MARK LOOKUP'!O87,"A+",IF(O87&gt;=0.8*'MARK LOOKUP'!O87,"A",IF(O87&gt;=0.7*'MARK LOOKUP'!O87,"B+",IF(O87&gt;=0.6*'MARK LOOKUP'!O87,"B",IF(O87&gt;=0.5*'MARK LOOKUP'!O87,"C+",IF(O87&gt;=0.4*'MARK LOOKUP'!O87,"C",IF(O87&gt;=0.35*'MARK LOOKUP'!O87,"D","NG")))))))))</f>
        <v/>
      </c>
      <c r="AK87" s="26" t="str">
        <f>IF(ISNUMBER(P87),IF(P87&gt;=0.9*'MARK LOOKUP'!P87,"A+",IF(P87&gt;=0.8*'MARK LOOKUP'!P87,"A",IF(P87&gt;=0.7*'MARK LOOKUP'!P87,"B+",IF(P87&gt;=0.6*'MARK LOOKUP'!P87,"B",IF(P87&gt;=0.5*'MARK LOOKUP'!P87,"C+",IF(P87&gt;=0.4*'MARK LOOKUP'!P87,"C",IF(P87&gt;=0.35*'MARK LOOKUP'!P87,"D","NG"))))))),"")</f>
        <v/>
      </c>
      <c r="AL87" s="26" t="str">
        <f>IF(ISBLANK('DATA ENTRY'!V87),"",IF(Q87="Ab","AB",IF(Q87&gt;=0.9*'MARK LOOKUP'!Q87,"A+",IF(Q87&gt;=0.8*'MARK LOOKUP'!Q87,"A",IF(Q87&gt;=0.7*'MARK LOOKUP'!Q87,"B+",IF(Q87&gt;=0.6*'MARK LOOKUP'!Q87,"B",IF(Q87&gt;=0.5*'MARK LOOKUP'!Q87,"C+",IF(Q87&gt;=0.4*'MARK LOOKUP'!Q87,"C",IF(Q87&gt;=0.35*'MARK LOOKUP'!Q87,"D","NG")))))))))</f>
        <v/>
      </c>
      <c r="AM87" s="26" t="str">
        <f>IF(ISBLANK('DATA ENTRY'!W87),"",IF(R87="Ab","AB",IF(R87&gt;=0.9*'MARK LOOKUP'!R87,"A+",IF(R87&gt;=0.8*'MARK LOOKUP'!R87,"A",IF(R87&gt;=0.7*'MARK LOOKUP'!R87,"B+",IF(R87&gt;=0.6*'MARK LOOKUP'!R87,"B",IF(R87&gt;=0.5*'MARK LOOKUP'!R87,"C+",IF(R87&gt;=0.4*'MARK LOOKUP'!R87,"C",IF(R87&gt;=0.35*'MARK LOOKUP'!R87,"D","NG")))))))))</f>
        <v/>
      </c>
      <c r="AN87" s="26" t="str">
        <f>IF(ISNUMBER(S87),IF(S87&gt;=0.9*'MARK LOOKUP'!S87,"A+",IF(S87&gt;=0.8*'MARK LOOKUP'!S87,"A",IF(S87&gt;=0.7*'MARK LOOKUP'!S87,"B+",IF(S87&gt;=0.6*'MARK LOOKUP'!S87,"B",IF(S87&gt;=0.5*'MARK LOOKUP'!S87,"C+",IF(S87&gt;=0.4*'MARK LOOKUP'!S87,"C",IF(S87&gt;=0.35*'MARK LOOKUP'!S87,"D","NG"))))))),"")</f>
        <v/>
      </c>
      <c r="AO87" s="26" t="str">
        <f>IF(ISBLANK('DATA ENTRY'!Y87),"",IF(T87="AB","AB",IF(T87&gt;=0.9*'MARK LOOKUP'!T87,"A+",IF(T87&gt;=0.8*'MARK LOOKUP'!T87,"A",IF(T87&gt;=0.7*'MARK LOOKUP'!T87,"B+",IF(T87&gt;=0.6*'MARK LOOKUP'!T87,"B",IF(T87&gt;=0.5*'MARK LOOKUP'!T87,"C+",IF(T87&gt;=0.4*'MARK LOOKUP'!T87,"C",IF(T87&gt;=0.35*'MARK LOOKUP'!T87,"D","NG")))))))))</f>
        <v/>
      </c>
      <c r="AP87" s="26" t="str">
        <f>IF(ISBLANK('DATA ENTRY'!Z87),"",IF(U87="AB","AB",IF(U87&gt;=0.9*'MARK LOOKUP'!U87,"A+",IF(U87&gt;=0.8*'MARK LOOKUP'!U87,"A",IF(U87&gt;=0.7*'MARK LOOKUP'!U87,"B+",IF(U87&gt;=0.6*'MARK LOOKUP'!U87,"B",IF(U87&gt;=0.5*'MARK LOOKUP'!U87,"C+",IF(U87&gt;=0.4*'MARK LOOKUP'!U87,"C",IF(U87&gt;=0.35*'MARK LOOKUP'!U87,"D","NG")))))))))</f>
        <v/>
      </c>
      <c r="AQ87" s="26" t="str">
        <f>IF(ISNUMBER(V87),IF(V87&gt;=0.9*'MARK LOOKUP'!V87,"A+",IF(V87&gt;=0.8*'MARK LOOKUP'!V87,"A",IF(V87&gt;=0.7*'MARK LOOKUP'!V87,"B+",IF(V87&gt;=0.6*'MARK LOOKUP'!S87,"B",IF(V87&gt;=0.5*'MARK LOOKUP'!V87,"C+",IF(V87&gt;=0.4*'MARK LOOKUP'!V87,"C",IF(V87&gt;=0.35*'MARK LOOKUP'!V87,"D","NG"))))))),"")</f>
        <v/>
      </c>
      <c r="AR87" s="26" t="str">
        <f t="shared" si="27"/>
        <v/>
      </c>
      <c r="AS87" s="26" t="str">
        <f t="shared" si="28"/>
        <v/>
      </c>
      <c r="AT87" s="26" t="str">
        <f t="shared" si="29"/>
        <v/>
      </c>
      <c r="AU87" s="26" t="str">
        <f t="shared" si="30"/>
        <v/>
      </c>
      <c r="AV87" s="26" t="str">
        <f t="shared" si="31"/>
        <v/>
      </c>
      <c r="AW87" s="26" t="str">
        <f t="shared" si="32"/>
        <v/>
      </c>
      <c r="AX87" s="26" t="str">
        <f t="shared" si="33"/>
        <v/>
      </c>
      <c r="AY87" s="26" t="str">
        <f t="shared" si="34"/>
        <v/>
      </c>
      <c r="AZ87" s="26" t="str">
        <f t="shared" si="35"/>
        <v/>
      </c>
      <c r="BA87" s="26" t="str">
        <f t="shared" si="36"/>
        <v/>
      </c>
      <c r="BB87" s="26" t="str">
        <f t="shared" si="37"/>
        <v/>
      </c>
      <c r="BC87" s="26" t="str">
        <f t="shared" si="38"/>
        <v/>
      </c>
      <c r="BD87" s="26" t="str">
        <f t="shared" si="39"/>
        <v/>
      </c>
      <c r="BE87" s="26" t="str">
        <f>IF(ISBLANK('DATA ENTRY'!S87),"",IF(AJ87="A+","4",IF(AJ87="A","3.6",IF(AJ87="B+","3.2",IF(AJ87="B","2.8",IF(AJ87="C+","2.4",IF(AJ87="C","2",IF(AJ87="D+","1.6",IF(AJ87="D","1.2",IF(AJ87="E","0.8",""))))))))))</f>
        <v/>
      </c>
      <c r="BF87" s="26" t="str">
        <f>IF(ISBLANK('DATA ENTRY'!T87),"",IF(AK87="A+","4",IF(AK87="A","3.6",IF(AK87="B+","3.2",IF(AK87="B","2.8",IF(AK87="C+","2.4",IF(AK87="C","2",IF(AK87="D+","1.6",IF(AK87="D","1.2",IF(AK87="E","0.8",""))))))))))</f>
        <v/>
      </c>
      <c r="BG87" s="26" t="str">
        <f>IF(ISBLANK('DATA ENTRY'!U87),"",IF(AL87="A+","4",IF(AL87="A","3.6",IF(AL87="B+","3.2",IF(AL87="B","2.8",IF(AL87="C+","2.4",IF(AL87="C","2",IF(AL87="D+","1.6",IF(AL87="D","1.2",IF(AL87="E","0.8",""))))))))))</f>
        <v/>
      </c>
      <c r="BH87" s="26" t="str">
        <f>IF(ISBLANK('DATA ENTRY'!V87),"",IF(AM87="A+","4",IF(AM87="A","3.6",IF(AM87="B+","3.2",IF(AM87="B","2.8",IF(AM87="C+","2.4",IF(AM87="C","2",IF(AM87="D+","1.6",IF(AM87="D","1.2",IF(AM87="E","0.8",""))))))))))</f>
        <v/>
      </c>
      <c r="BI87" s="26" t="str">
        <f>IF(ISBLANK('DATA ENTRY'!W87),"",IF(AN87="A+","4",IF(AN87="A","3.6",IF(AN87="B+","3.2",IF(AN87="B","2.8",IF(AN87="C+","2.4",IF(AN87="C","2",IF(AN87="D+","1.6",IF(AN87="D","1.2",IF(AN87="E","0.8",""))))))))))</f>
        <v/>
      </c>
      <c r="BJ87" s="26" t="str">
        <f>IF(ISBLANK('DATA ENTRY'!X87),"",IF(AO87="A+","4",IF(AO87="A","3.6",IF(AO87="B+","3.2",IF(AO87="B","2.8",IF(AO87="C+","2.4",IF(AO87="C","2",IF(AO87="D+","1.6",IF(AO87="D","1.2",IF(AO87="E","0.8",""))))))))))</f>
        <v/>
      </c>
      <c r="BK87" s="26" t="str">
        <f>IF(ISBLANK('DATA ENTRY'!Y87),"",IF(AP87="A+","4",IF(AP87="A","3.6",IF(AP87="B+","3.2",IF(AP87="B","2.8",IF(AP87="C+","2.4",IF(AP87="C","2",IF(AP87="D+","1.6",IF(AP87="D","1.2",IF(AP87="E","0.8",""))))))))))</f>
        <v/>
      </c>
      <c r="BL87" s="26" t="str">
        <f>IF(ISBLANK('DATA ENTRY'!Z87),"",IF(AQ87="A+","4",IF(AQ87="A","3.6",IF(AQ87="B+","3.2",IF(AQ87="B","2.8",IF(AQ87="C+","2.4",IF(AQ87="C","2",IF(AQ87="D+","1.6",IF(AQ87="D","1.2",IF(AQ87="E","0.8",""))))))))))</f>
        <v/>
      </c>
    </row>
    <row r="88" spans="1:64" x14ac:dyDescent="0.25">
      <c r="A88" s="26" t="str">
        <f>IF(ISBLANK('DATA ENTRY'!A88),"",'DATA ENTRY'!A88)</f>
        <v/>
      </c>
      <c r="B88" s="26" t="str">
        <f>IF(ISBLANK('DATA ENTRY'!G88),"",'DATA ENTRY'!G88)</f>
        <v/>
      </c>
      <c r="C88" s="26" t="str">
        <f>IF(ISBLANK('DATA ENTRY'!H88),"",'DATA ENTRY'!H88)</f>
        <v/>
      </c>
      <c r="D88" s="26" t="str">
        <f t="shared" si="21"/>
        <v/>
      </c>
      <c r="E88" s="26" t="str">
        <f>IF(ISBLANK('DATA ENTRY'!J88),"",'DATA ENTRY'!J88)</f>
        <v/>
      </c>
      <c r="F88" s="26" t="str">
        <f>IF(ISBLANK('DATA ENTRY'!K88),"",'DATA ENTRY'!K88)</f>
        <v/>
      </c>
      <c r="G88" s="26" t="str">
        <f t="shared" si="22"/>
        <v/>
      </c>
      <c r="H88" s="26" t="str">
        <f>IF(ISBLANK('DATA ENTRY'!M88),"",'DATA ENTRY'!M88)</f>
        <v/>
      </c>
      <c r="I88" s="26" t="str">
        <f>IF(ISBLANK('DATA ENTRY'!M88),"",'DATA ENTRY'!N88)</f>
        <v/>
      </c>
      <c r="J88" s="26" t="str">
        <f t="shared" si="40"/>
        <v/>
      </c>
      <c r="K88" s="26" t="str">
        <f>IF(ISBLANK('DATA ENTRY'!P88),"",'DATA ENTRY'!P88)</f>
        <v/>
      </c>
      <c r="L88" s="26" t="str">
        <f>IF(ISBLANK('DATA ENTRY'!Q88),"",'DATA ENTRY'!Q88)</f>
        <v/>
      </c>
      <c r="M88" s="26" t="str">
        <f t="shared" si="23"/>
        <v/>
      </c>
      <c r="N88" s="26" t="str">
        <f>IF(ISBLANK('DATA ENTRY'!S88),"",'DATA ENTRY'!S88)</f>
        <v/>
      </c>
      <c r="O88" s="26" t="str">
        <f>IF(ISBLANK('DATA ENTRY'!T88),"",'DATA ENTRY'!T88)</f>
        <v/>
      </c>
      <c r="P88" s="26" t="str">
        <f t="shared" si="24"/>
        <v/>
      </c>
      <c r="Q88" s="26" t="str">
        <f>IF(ISBLANK('DATA ENTRY'!V88),"",'DATA ENTRY'!V88)</f>
        <v/>
      </c>
      <c r="R88" s="26" t="str">
        <f>IF(ISBLANK('DATA ENTRY'!W88),"",'DATA ENTRY'!W88)</f>
        <v/>
      </c>
      <c r="S88" s="26" t="str">
        <f t="shared" si="25"/>
        <v/>
      </c>
      <c r="T88" s="26" t="str">
        <f>IF(ISBLANK('DATA ENTRY'!Y88),"",'DATA ENTRY'!Y88)</f>
        <v/>
      </c>
      <c r="U88" s="26" t="str">
        <f>IF(ISBLANK('DATA ENTRY'!Z88),"",'DATA ENTRY'!Z88)</f>
        <v/>
      </c>
      <c r="V88" s="26" t="str">
        <f t="shared" si="26"/>
        <v/>
      </c>
      <c r="W88" s="26" t="str">
        <f>IF(ISBLANK('DATA ENTRY'!$F88),"",IF(LEDGER!B88="AB","AB",IF(LEDGER!B88&gt;=0.9*'MARK LOOKUP'!B88,"A+",IF(LEDGER!B88&gt;=0.8*'MARK LOOKUP'!B88,"A",IF(LEDGER!B88&gt;=0.7*'MARK LOOKUP'!B88,"B+",IF(LEDGER!B88&gt;=0.6*'MARK LOOKUP'!B88,"B",IF(LEDGER!B88&gt;=0.5*'MARK LOOKUP'!B88,"C+",IF(LEDGER!B88&gt;=0.4*'MARK LOOKUP'!B88,"C+",IF(LEDGER!B88&gt;=0.35*'MARK LOOKUP'!B88,"D","NG")))))))))</f>
        <v/>
      </c>
      <c r="X88" s="26" t="str">
        <f>IF(ISBLANK('DATA ENTRY'!$G88),"",IF(LEDGER!C88="AB","AB",IF(LEDGER!C88&gt;=0.9*'MARK LOOKUP'!C88,"A+",IF(LEDGER!C88&gt;=0.8*'MARK LOOKUP'!C88,"A",IF(LEDGER!C88&gt;=0.7*'MARK LOOKUP'!C88,"B+",IF(LEDGER!C88&gt;=0.6*'MARK LOOKUP'!C88,"B",IF(LEDGER!C88&gt;=0.5*'MARK LOOKUP'!C88,"C+",IF(LEDGER!C88&gt;=0.4*'MARK LOOKUP'!C88,"C+",IF(LEDGER!C88&gt;=0.35*'MARK LOOKUP'!C88,"D","N.G.")))))))))</f>
        <v/>
      </c>
      <c r="Y88" s="26" t="b">
        <f>IF(ISNUMBER(D88),IF(D88&gt;=0.9*'MARK LOOKUP'!D88,"A+",IF(D88&gt;=0.8*'MARK LOOKUP'!D88,"A",IF(D88&gt;=0.7*'MARK LOOKUP'!D88,"B+",IF(D88&gt;=0.6*'MARK LOOKUP'!D88,"B",IF(D88&gt;=0.5*'MARK LOOKUP'!D88,"C+",IF(D88&gt;=0.4*'MARK LOOKUP'!D88,"C",IF(D88&gt;=0.35*'MARK LOOKUP'!D88,"D","N.G."))))))))</f>
        <v>0</v>
      </c>
      <c r="Z88" s="26" t="str">
        <f>IF(ISBLANK('DATA ENTRY'!J88),"",IF(LEDGER!E88="AB","AB",IF(LEDGER!E88&gt;=0.9*'MARK LOOKUP'!E88,"A+",IF(LEDGER!E88&gt;=0.8*'MARK LOOKUP'!E88,"A",IF(LEDGER!E88&gt;=0.7*'MARK LOOKUP'!E88,"B+",IF(LEDGER!E88&gt;=0.6*'MARK LOOKUP'!E88,"B",IF(LEDGER!E88&gt;=0.5*'MARK LOOKUP'!E88,"C+",IF(LEDGER!E88&gt;=0.4*'MARK LOOKUP'!E88,"C",IF(LEDGER!E88&gt;=0.35*'MARK LOOKUP'!E88,"D","NG")))))))))</f>
        <v/>
      </c>
      <c r="AA88" s="26" t="str">
        <f>IF(ISBLANK('DATA ENTRY'!K88),"",IF(LEDGER!F88="AB","AB",IF(LEDGER!F88&gt;=0.9*'MARK LOOKUP'!F88,"A+",IF(LEDGER!F88&gt;=0.8*'MARK LOOKUP'!F88,"A",IF(LEDGER!F88&gt;=0.7*'MARK LOOKUP'!F88,"B+",IF(LEDGER!F88&gt;=0.6*'MARK LOOKUP'!F88,"B",IF(LEDGER!F88&gt;=0.5*'MARK LOOKUP'!F88,"C+",IF(LEDGER!F88&gt;=0.4*'MARK LOOKUP'!F88,"C",IF(LEDGER!F88&gt;=0.35*'MARK LOOKUP'!F88,"D","NG")))))))))</f>
        <v/>
      </c>
      <c r="AB88" s="26" t="b">
        <f>IF(ISNUMBER(G88),IF(D88&gt;=0.9*'MARK LOOKUP'!G88,"A+",IF(G88&gt;=0.8*'MARK LOOKUP'!G88,"A",IF(G88&gt;=0.7*'MARK LOOKUP'!G88,"B+",IF(G88&gt;=0.6*'MARK LOOKUP'!G88,"B",IF(G88&gt;=0.5*'MARK LOOKUP'!G88,"C+",IF(G88&gt;=0.4*'MARK LOOKUP'!G88,"C",IF(G88&gt;=0.35*'MARK LOOKUP'!G88,"D","NG"))))))))</f>
        <v>0</v>
      </c>
      <c r="AC88" s="26" t="str">
        <f>IF(ISBLANK('DATA ENTRY'!M88),"",IF(LEDGER!H88="AB","AB",IF(LEDGER!H88&gt;=0.9*'MARK LOOKUP'!H88,"A+",IF(LEDGER!H88&gt;=0.8*'MARK LOOKUP'!H88,"A",IF(LEDGER!H88&gt;=0.7*'MARK LOOKUP'!H88,"B+",IF(LEDGER!H88&gt;=0.6*'MARK LOOKUP'!H88,"B",IF(LEDGER!H88&gt;=0.5*'MARK LOOKUP'!H88,"C+",IF(LEDGER!H88&gt;=0.4*'MARK LOOKUP'!H88,"C",IF(LEDGER!H88&gt;=0.35*'MARK LOOKUP'!H88,"D","NG")))))))))</f>
        <v/>
      </c>
      <c r="AD88" s="26" t="str">
        <f>IF(ISBLANK('DATA ENTRY'!N88),"",IF(LEDGER!I88="AB","AB",IF(LEDGER!I88&gt;=0.9*'MARK LOOKUP'!I88,"A+",IF(LEDGER!I88&gt;=0.8*'MARK LOOKUP'!I88,"A",IF(LEDGER!I88&gt;=0.7*'MARK LOOKUP'!I88,"B+",IF(LEDGER!I88&gt;=0.6*'MARK LOOKUP'!I88,"B",IF(LEDGER!I88&gt;=0.5*'MARK LOOKUP'!I88,"C+",IF(LEDGER!I88&gt;=0.4*'MARK LOOKUP'!I88,"C",IF(LEDGER!I88&gt;=0.35*'MARK LOOKUP'!I88,"D","NG")))))))))</f>
        <v/>
      </c>
      <c r="AE88" s="26" t="str">
        <f>IF(ISNUMBER(J88),IF(J88&gt;=0.9*'MARK LOOKUP'!J88,"A+",IF(J88&gt;=0.8*'MARK LOOKUP'!J88,"A",IF(J88&gt;=0.7*'MARK LOOKUP'!J88,"B+",IF(J88&gt;=0.6*'MARK LOOKUP'!J88,"B",IF(J88&gt;=0.5*'MARK LOOKUP'!J88,"C+",IF(J88&gt;=0.4*'MARK LOOKUP'!J88,"C",IF(J88&gt;=0.35*'MARK LOOKUP'!J88,"D","NG"))))))),"")</f>
        <v/>
      </c>
      <c r="AF88" s="26" t="str">
        <f>IF(ISBLANK('DATA ENTRY'!P88),"",IF(LEDGER!K88="Ab","AB",IF(LEDGER!K88&gt;=0.9*'MARK LOOKUP'!K88,"A+",IF(LEDGER!K88&gt;=0.8*'MARK LOOKUP'!K88,"A",IF(LEDGER!K88&gt;=0.7*'MARK LOOKUP'!K88,"B+",IF(LEDGER!K88&gt;=0.6*'MARK LOOKUP'!K88,"B",IF(LEDGER!K88&gt;=0.5*'MARK LOOKUP'!K88,"C+",IF(LEDGER!K88&gt;=0.4*'MARK LOOKUP'!K88,"C",IF(LEDGER!K88&gt;=0.35*'MARK LOOKUP'!K88,"D","NG")))))))))</f>
        <v/>
      </c>
      <c r="AG88" s="26" t="str">
        <f>IF(ISBLANK('DATA ENTRY'!Q88),"",IF(LEDGER!L88="Ab","AB",IF(LEDGER!L88&gt;=0.9*'MARK LOOKUP'!L88,"A+",IF(LEDGER!L88&gt;=0.8*'MARK LOOKUP'!L88,"A",IF(LEDGER!L88&gt;=0.7*'MARK LOOKUP'!L88,"B+",IF(LEDGER!L88&gt;=0.6*'MARK LOOKUP'!L88,"B",IF(LEDGER!L88&gt;=0.5*'MARK LOOKUP'!L88,"C+",IF(LEDGER!L88&gt;=0.4*'MARK LOOKUP'!L88,"C",IF(LEDGER!L88&gt;=0.35*'MARK LOOKUP'!L88,"D","NG")))))))))</f>
        <v/>
      </c>
      <c r="AH88" s="26" t="str">
        <f>IF(ISNUMBER(M88),IF(M88&gt;=0.9*'MARK LOOKUP'!M88,"A+",IF(M88&gt;=0.8*'MARK LOOKUP'!M88,"A",IF(M88&gt;=0.7*'MARK LOOKUP'!M88,"B+",IF(M88&gt;=0.6*'MARK LOOKUP'!M88,"B",IF(M88&gt;=0.5*'MARK LOOKUP'!M88,"C+",IF(M88&gt;=0.4*'MARK LOOKUP'!M88,"C",IF(M88&gt;=0.35*'MARK LOOKUP'!M88,"D","NG"))))))),"")</f>
        <v/>
      </c>
      <c r="AI88" s="26" t="str">
        <f>IF(ISBLANK('DATA ENTRY'!S88),"",IF(N88="Ab","AB",IF(N88&gt;=0.9*'MARK LOOKUP'!N88,"A+",IF(N88&gt;=0.8*'MARK LOOKUP'!N88,"A",IF(N88&gt;=0.7*'MARK LOOKUP'!N88,"B+",IF(N88&gt;=0.6*'MARK LOOKUP'!N88,"B",IF(N88&gt;=0.5*'MARK LOOKUP'!N88,"C+",IF(N88&gt;=0.4*'MARK LOOKUP'!N88,"C",IF(N88&gt;=0.35*'MARK LOOKUP'!N88,"D","NG")))))))))</f>
        <v/>
      </c>
      <c r="AJ88" s="26" t="str">
        <f>IF(ISBLANK('DATA ENTRY'!T88),"",IF(O88="Ab","AB",IF(O88&gt;=0.9*'MARK LOOKUP'!O88,"A+",IF(O88&gt;=0.8*'MARK LOOKUP'!O88,"A",IF(O88&gt;=0.7*'MARK LOOKUP'!O88,"B+",IF(O88&gt;=0.6*'MARK LOOKUP'!O88,"B",IF(O88&gt;=0.5*'MARK LOOKUP'!O88,"C+",IF(O88&gt;=0.4*'MARK LOOKUP'!O88,"C",IF(O88&gt;=0.35*'MARK LOOKUP'!O88,"D","NG")))))))))</f>
        <v/>
      </c>
      <c r="AK88" s="26" t="str">
        <f>IF(ISNUMBER(P88),IF(P88&gt;=0.9*'MARK LOOKUP'!P88,"A+",IF(P88&gt;=0.8*'MARK LOOKUP'!P88,"A",IF(P88&gt;=0.7*'MARK LOOKUP'!P88,"B+",IF(P88&gt;=0.6*'MARK LOOKUP'!P88,"B",IF(P88&gt;=0.5*'MARK LOOKUP'!P88,"C+",IF(P88&gt;=0.4*'MARK LOOKUP'!P88,"C",IF(P88&gt;=0.35*'MARK LOOKUP'!P88,"D","NG"))))))),"")</f>
        <v/>
      </c>
      <c r="AL88" s="26" t="str">
        <f>IF(ISBLANK('DATA ENTRY'!V88),"",IF(Q88="Ab","AB",IF(Q88&gt;=0.9*'MARK LOOKUP'!Q88,"A+",IF(Q88&gt;=0.8*'MARK LOOKUP'!Q88,"A",IF(Q88&gt;=0.7*'MARK LOOKUP'!Q88,"B+",IF(Q88&gt;=0.6*'MARK LOOKUP'!Q88,"B",IF(Q88&gt;=0.5*'MARK LOOKUP'!Q88,"C+",IF(Q88&gt;=0.4*'MARK LOOKUP'!Q88,"C",IF(Q88&gt;=0.35*'MARK LOOKUP'!Q88,"D","NG")))))))))</f>
        <v/>
      </c>
      <c r="AM88" s="26" t="str">
        <f>IF(ISBLANK('DATA ENTRY'!W88),"",IF(R88="Ab","AB",IF(R88&gt;=0.9*'MARK LOOKUP'!R88,"A+",IF(R88&gt;=0.8*'MARK LOOKUP'!R88,"A",IF(R88&gt;=0.7*'MARK LOOKUP'!R88,"B+",IF(R88&gt;=0.6*'MARK LOOKUP'!R88,"B",IF(R88&gt;=0.5*'MARK LOOKUP'!R88,"C+",IF(R88&gt;=0.4*'MARK LOOKUP'!R88,"C",IF(R88&gt;=0.35*'MARK LOOKUP'!R88,"D","NG")))))))))</f>
        <v/>
      </c>
      <c r="AN88" s="26" t="str">
        <f>IF(ISNUMBER(S88),IF(S88&gt;=0.9*'MARK LOOKUP'!S88,"A+",IF(S88&gt;=0.8*'MARK LOOKUP'!S88,"A",IF(S88&gt;=0.7*'MARK LOOKUP'!S88,"B+",IF(S88&gt;=0.6*'MARK LOOKUP'!S88,"B",IF(S88&gt;=0.5*'MARK LOOKUP'!S88,"C+",IF(S88&gt;=0.4*'MARK LOOKUP'!S88,"C",IF(S88&gt;=0.35*'MARK LOOKUP'!S88,"D","NG"))))))),"")</f>
        <v/>
      </c>
      <c r="AO88" s="26" t="str">
        <f>IF(ISBLANK('DATA ENTRY'!Y88),"",IF(T88="AB","AB",IF(T88&gt;=0.9*'MARK LOOKUP'!T88,"A+",IF(T88&gt;=0.8*'MARK LOOKUP'!T88,"A",IF(T88&gt;=0.7*'MARK LOOKUP'!T88,"B+",IF(T88&gt;=0.6*'MARK LOOKUP'!T88,"B",IF(T88&gt;=0.5*'MARK LOOKUP'!T88,"C+",IF(T88&gt;=0.4*'MARK LOOKUP'!T88,"C",IF(T88&gt;=0.35*'MARK LOOKUP'!T88,"D","NG")))))))))</f>
        <v/>
      </c>
      <c r="AP88" s="26" t="str">
        <f>IF(ISBLANK('DATA ENTRY'!Z88),"",IF(U88="AB","AB",IF(U88&gt;=0.9*'MARK LOOKUP'!U88,"A+",IF(U88&gt;=0.8*'MARK LOOKUP'!U88,"A",IF(U88&gt;=0.7*'MARK LOOKUP'!U88,"B+",IF(U88&gt;=0.6*'MARK LOOKUP'!U88,"B",IF(U88&gt;=0.5*'MARK LOOKUP'!U88,"C+",IF(U88&gt;=0.4*'MARK LOOKUP'!U88,"C",IF(U88&gt;=0.35*'MARK LOOKUP'!U88,"D","NG")))))))))</f>
        <v/>
      </c>
      <c r="AQ88" s="26" t="str">
        <f>IF(ISNUMBER(V88),IF(V88&gt;=0.9*'MARK LOOKUP'!V88,"A+",IF(V88&gt;=0.8*'MARK LOOKUP'!V88,"A",IF(V88&gt;=0.7*'MARK LOOKUP'!V88,"B+",IF(V88&gt;=0.6*'MARK LOOKUP'!S88,"B",IF(V88&gt;=0.5*'MARK LOOKUP'!V88,"C+",IF(V88&gt;=0.4*'MARK LOOKUP'!V88,"C",IF(V88&gt;=0.35*'MARK LOOKUP'!V88,"D","NG"))))))),"")</f>
        <v/>
      </c>
      <c r="AR88" s="26" t="str">
        <f t="shared" si="27"/>
        <v/>
      </c>
      <c r="AS88" s="26" t="str">
        <f t="shared" si="28"/>
        <v/>
      </c>
      <c r="AT88" s="26" t="str">
        <f t="shared" si="29"/>
        <v/>
      </c>
      <c r="AU88" s="26" t="str">
        <f t="shared" si="30"/>
        <v/>
      </c>
      <c r="AV88" s="26" t="str">
        <f t="shared" si="31"/>
        <v/>
      </c>
      <c r="AW88" s="26" t="str">
        <f t="shared" si="32"/>
        <v/>
      </c>
      <c r="AX88" s="26" t="str">
        <f t="shared" si="33"/>
        <v/>
      </c>
      <c r="AY88" s="26" t="str">
        <f t="shared" si="34"/>
        <v/>
      </c>
      <c r="AZ88" s="26" t="str">
        <f t="shared" si="35"/>
        <v/>
      </c>
      <c r="BA88" s="26" t="str">
        <f t="shared" si="36"/>
        <v/>
      </c>
      <c r="BB88" s="26" t="str">
        <f t="shared" si="37"/>
        <v/>
      </c>
      <c r="BC88" s="26" t="str">
        <f t="shared" si="38"/>
        <v/>
      </c>
      <c r="BD88" s="26" t="str">
        <f t="shared" si="39"/>
        <v/>
      </c>
      <c r="BE88" s="26" t="str">
        <f>IF(ISBLANK('DATA ENTRY'!S88),"",IF(AJ88="A+","4",IF(AJ88="A","3.6",IF(AJ88="B+","3.2",IF(AJ88="B","2.8",IF(AJ88="C+","2.4",IF(AJ88="C","2",IF(AJ88="D+","1.6",IF(AJ88="D","1.2",IF(AJ88="E","0.8",""))))))))))</f>
        <v/>
      </c>
      <c r="BF88" s="26" t="str">
        <f>IF(ISBLANK('DATA ENTRY'!T88),"",IF(AK88="A+","4",IF(AK88="A","3.6",IF(AK88="B+","3.2",IF(AK88="B","2.8",IF(AK88="C+","2.4",IF(AK88="C","2",IF(AK88="D+","1.6",IF(AK88="D","1.2",IF(AK88="E","0.8",""))))))))))</f>
        <v/>
      </c>
      <c r="BG88" s="26" t="str">
        <f>IF(ISBLANK('DATA ENTRY'!U88),"",IF(AL88="A+","4",IF(AL88="A","3.6",IF(AL88="B+","3.2",IF(AL88="B","2.8",IF(AL88="C+","2.4",IF(AL88="C","2",IF(AL88="D+","1.6",IF(AL88="D","1.2",IF(AL88="E","0.8",""))))))))))</f>
        <v/>
      </c>
      <c r="BH88" s="26" t="str">
        <f>IF(ISBLANK('DATA ENTRY'!V88),"",IF(AM88="A+","4",IF(AM88="A","3.6",IF(AM88="B+","3.2",IF(AM88="B","2.8",IF(AM88="C+","2.4",IF(AM88="C","2",IF(AM88="D+","1.6",IF(AM88="D","1.2",IF(AM88="E","0.8",""))))))))))</f>
        <v/>
      </c>
      <c r="BI88" s="26" t="str">
        <f>IF(ISBLANK('DATA ENTRY'!W88),"",IF(AN88="A+","4",IF(AN88="A","3.6",IF(AN88="B+","3.2",IF(AN88="B","2.8",IF(AN88="C+","2.4",IF(AN88="C","2",IF(AN88="D+","1.6",IF(AN88="D","1.2",IF(AN88="E","0.8",""))))))))))</f>
        <v/>
      </c>
      <c r="BJ88" s="26" t="str">
        <f>IF(ISBLANK('DATA ENTRY'!X88),"",IF(AO88="A+","4",IF(AO88="A","3.6",IF(AO88="B+","3.2",IF(AO88="B","2.8",IF(AO88="C+","2.4",IF(AO88="C","2",IF(AO88="D+","1.6",IF(AO88="D","1.2",IF(AO88="E","0.8",""))))))))))</f>
        <v/>
      </c>
      <c r="BK88" s="26" t="str">
        <f>IF(ISBLANK('DATA ENTRY'!Y88),"",IF(AP88="A+","4",IF(AP88="A","3.6",IF(AP88="B+","3.2",IF(AP88="B","2.8",IF(AP88="C+","2.4",IF(AP88="C","2",IF(AP88="D+","1.6",IF(AP88="D","1.2",IF(AP88="E","0.8",""))))))))))</f>
        <v/>
      </c>
      <c r="BL88" s="26" t="str">
        <f>IF(ISBLANK('DATA ENTRY'!Z88),"",IF(AQ88="A+","4",IF(AQ88="A","3.6",IF(AQ88="B+","3.2",IF(AQ88="B","2.8",IF(AQ88="C+","2.4",IF(AQ88="C","2",IF(AQ88="D+","1.6",IF(AQ88="D","1.2",IF(AQ88="E","0.8",""))))))))))</f>
        <v/>
      </c>
    </row>
    <row r="89" spans="1:64" x14ac:dyDescent="0.25">
      <c r="A89" s="26" t="str">
        <f>IF(ISBLANK('DATA ENTRY'!A89),"",'DATA ENTRY'!A89)</f>
        <v/>
      </c>
      <c r="B89" s="26" t="str">
        <f>IF(ISBLANK('DATA ENTRY'!G89),"",'DATA ENTRY'!G89)</f>
        <v/>
      </c>
      <c r="C89" s="26" t="str">
        <f>IF(ISBLANK('DATA ENTRY'!H89),"",'DATA ENTRY'!H89)</f>
        <v/>
      </c>
      <c r="D89" s="26" t="str">
        <f t="shared" si="21"/>
        <v/>
      </c>
      <c r="E89" s="26" t="str">
        <f>IF(ISBLANK('DATA ENTRY'!J89),"",'DATA ENTRY'!J89)</f>
        <v/>
      </c>
      <c r="F89" s="26" t="str">
        <f>IF(ISBLANK('DATA ENTRY'!K89),"",'DATA ENTRY'!K89)</f>
        <v/>
      </c>
      <c r="G89" s="26" t="str">
        <f t="shared" si="22"/>
        <v/>
      </c>
      <c r="H89" s="26" t="str">
        <f>IF(ISBLANK('DATA ENTRY'!M89),"",'DATA ENTRY'!M89)</f>
        <v/>
      </c>
      <c r="I89" s="26" t="str">
        <f>IF(ISBLANK('DATA ENTRY'!M89),"",'DATA ENTRY'!N89)</f>
        <v/>
      </c>
      <c r="J89" s="26" t="str">
        <f t="shared" si="40"/>
        <v/>
      </c>
      <c r="K89" s="26" t="str">
        <f>IF(ISBLANK('DATA ENTRY'!P89),"",'DATA ENTRY'!P89)</f>
        <v/>
      </c>
      <c r="L89" s="26" t="str">
        <f>IF(ISBLANK('DATA ENTRY'!Q89),"",'DATA ENTRY'!Q89)</f>
        <v/>
      </c>
      <c r="M89" s="26" t="str">
        <f t="shared" si="23"/>
        <v/>
      </c>
      <c r="N89" s="26" t="str">
        <f>IF(ISBLANK('DATA ENTRY'!S89),"",'DATA ENTRY'!S89)</f>
        <v/>
      </c>
      <c r="O89" s="26" t="str">
        <f>IF(ISBLANK('DATA ENTRY'!T89),"",'DATA ENTRY'!T89)</f>
        <v/>
      </c>
      <c r="P89" s="26" t="str">
        <f t="shared" si="24"/>
        <v/>
      </c>
      <c r="Q89" s="26" t="str">
        <f>IF(ISBLANK('DATA ENTRY'!V89),"",'DATA ENTRY'!V89)</f>
        <v/>
      </c>
      <c r="R89" s="26" t="str">
        <f>IF(ISBLANK('DATA ENTRY'!W89),"",'DATA ENTRY'!W89)</f>
        <v/>
      </c>
      <c r="S89" s="26" t="str">
        <f t="shared" si="25"/>
        <v/>
      </c>
      <c r="T89" s="26" t="str">
        <f>IF(ISBLANK('DATA ENTRY'!Y89),"",'DATA ENTRY'!Y89)</f>
        <v/>
      </c>
      <c r="U89" s="26" t="str">
        <f>IF(ISBLANK('DATA ENTRY'!Z89),"",'DATA ENTRY'!Z89)</f>
        <v/>
      </c>
      <c r="V89" s="26" t="str">
        <f t="shared" si="26"/>
        <v/>
      </c>
      <c r="W89" s="26" t="str">
        <f>IF(ISBLANK('DATA ENTRY'!$F89),"",IF(LEDGER!B89="AB","AB",IF(LEDGER!B89&gt;=0.9*'MARK LOOKUP'!B89,"A+",IF(LEDGER!B89&gt;=0.8*'MARK LOOKUP'!B89,"A",IF(LEDGER!B89&gt;=0.7*'MARK LOOKUP'!B89,"B+",IF(LEDGER!B89&gt;=0.6*'MARK LOOKUP'!B89,"B",IF(LEDGER!B89&gt;=0.5*'MARK LOOKUP'!B89,"C+",IF(LEDGER!B89&gt;=0.4*'MARK LOOKUP'!B89,"C+",IF(LEDGER!B89&gt;=0.35*'MARK LOOKUP'!B89,"D","NG")))))))))</f>
        <v/>
      </c>
      <c r="X89" s="26" t="str">
        <f>IF(ISBLANK('DATA ENTRY'!$G89),"",IF(LEDGER!C89="AB","AB",IF(LEDGER!C89&gt;=0.9*'MARK LOOKUP'!C89,"A+",IF(LEDGER!C89&gt;=0.8*'MARK LOOKUP'!C89,"A",IF(LEDGER!C89&gt;=0.7*'MARK LOOKUP'!C89,"B+",IF(LEDGER!C89&gt;=0.6*'MARK LOOKUP'!C89,"B",IF(LEDGER!C89&gt;=0.5*'MARK LOOKUP'!C89,"C+",IF(LEDGER!C89&gt;=0.4*'MARK LOOKUP'!C89,"C+",IF(LEDGER!C89&gt;=0.35*'MARK LOOKUP'!C89,"D","N.G.")))))))))</f>
        <v/>
      </c>
      <c r="Y89" s="26" t="b">
        <f>IF(ISNUMBER(D89),IF(D89&gt;=0.9*'MARK LOOKUP'!D89,"A+",IF(D89&gt;=0.8*'MARK LOOKUP'!D89,"A",IF(D89&gt;=0.7*'MARK LOOKUP'!D89,"B+",IF(D89&gt;=0.6*'MARK LOOKUP'!D89,"B",IF(D89&gt;=0.5*'MARK LOOKUP'!D89,"C+",IF(D89&gt;=0.4*'MARK LOOKUP'!D89,"C",IF(D89&gt;=0.35*'MARK LOOKUP'!D89,"D","N.G."))))))))</f>
        <v>0</v>
      </c>
      <c r="Z89" s="26" t="str">
        <f>IF(ISBLANK('DATA ENTRY'!J89),"",IF(LEDGER!E89="AB","AB",IF(LEDGER!E89&gt;=0.9*'MARK LOOKUP'!E89,"A+",IF(LEDGER!E89&gt;=0.8*'MARK LOOKUP'!E89,"A",IF(LEDGER!E89&gt;=0.7*'MARK LOOKUP'!E89,"B+",IF(LEDGER!E89&gt;=0.6*'MARK LOOKUP'!E89,"B",IF(LEDGER!E89&gt;=0.5*'MARK LOOKUP'!E89,"C+",IF(LEDGER!E89&gt;=0.4*'MARK LOOKUP'!E89,"C",IF(LEDGER!E89&gt;=0.35*'MARK LOOKUP'!E89,"D","NG")))))))))</f>
        <v/>
      </c>
      <c r="AA89" s="26" t="str">
        <f>IF(ISBLANK('DATA ENTRY'!K89),"",IF(LEDGER!F89="AB","AB",IF(LEDGER!F89&gt;=0.9*'MARK LOOKUP'!F89,"A+",IF(LEDGER!F89&gt;=0.8*'MARK LOOKUP'!F89,"A",IF(LEDGER!F89&gt;=0.7*'MARK LOOKUP'!F89,"B+",IF(LEDGER!F89&gt;=0.6*'MARK LOOKUP'!F89,"B",IF(LEDGER!F89&gt;=0.5*'MARK LOOKUP'!F89,"C+",IF(LEDGER!F89&gt;=0.4*'MARK LOOKUP'!F89,"C",IF(LEDGER!F89&gt;=0.35*'MARK LOOKUP'!F89,"D","NG")))))))))</f>
        <v/>
      </c>
      <c r="AB89" s="26" t="b">
        <f>IF(ISNUMBER(G89),IF(D89&gt;=0.9*'MARK LOOKUP'!G89,"A+",IF(G89&gt;=0.8*'MARK LOOKUP'!G89,"A",IF(G89&gt;=0.7*'MARK LOOKUP'!G89,"B+",IF(G89&gt;=0.6*'MARK LOOKUP'!G89,"B",IF(G89&gt;=0.5*'MARK LOOKUP'!G89,"C+",IF(G89&gt;=0.4*'MARK LOOKUP'!G89,"C",IF(G89&gt;=0.35*'MARK LOOKUP'!G89,"D","NG"))))))))</f>
        <v>0</v>
      </c>
      <c r="AC89" s="26" t="str">
        <f>IF(ISBLANK('DATA ENTRY'!M89),"",IF(LEDGER!H89="AB","AB",IF(LEDGER!H89&gt;=0.9*'MARK LOOKUP'!H89,"A+",IF(LEDGER!H89&gt;=0.8*'MARK LOOKUP'!H89,"A",IF(LEDGER!H89&gt;=0.7*'MARK LOOKUP'!H89,"B+",IF(LEDGER!H89&gt;=0.6*'MARK LOOKUP'!H89,"B",IF(LEDGER!H89&gt;=0.5*'MARK LOOKUP'!H89,"C+",IF(LEDGER!H89&gt;=0.4*'MARK LOOKUP'!H89,"C",IF(LEDGER!H89&gt;=0.35*'MARK LOOKUP'!H89,"D","NG")))))))))</f>
        <v/>
      </c>
      <c r="AD89" s="26" t="str">
        <f>IF(ISBLANK('DATA ENTRY'!N89),"",IF(LEDGER!I89="AB","AB",IF(LEDGER!I89&gt;=0.9*'MARK LOOKUP'!I89,"A+",IF(LEDGER!I89&gt;=0.8*'MARK LOOKUP'!I89,"A",IF(LEDGER!I89&gt;=0.7*'MARK LOOKUP'!I89,"B+",IF(LEDGER!I89&gt;=0.6*'MARK LOOKUP'!I89,"B",IF(LEDGER!I89&gt;=0.5*'MARK LOOKUP'!I89,"C+",IF(LEDGER!I89&gt;=0.4*'MARK LOOKUP'!I89,"C",IF(LEDGER!I89&gt;=0.35*'MARK LOOKUP'!I89,"D","NG")))))))))</f>
        <v/>
      </c>
      <c r="AE89" s="26" t="str">
        <f>IF(ISNUMBER(J89),IF(J89&gt;=0.9*'MARK LOOKUP'!J89,"A+",IF(J89&gt;=0.8*'MARK LOOKUP'!J89,"A",IF(J89&gt;=0.7*'MARK LOOKUP'!J89,"B+",IF(J89&gt;=0.6*'MARK LOOKUP'!J89,"B",IF(J89&gt;=0.5*'MARK LOOKUP'!J89,"C+",IF(J89&gt;=0.4*'MARK LOOKUP'!J89,"C",IF(J89&gt;=0.35*'MARK LOOKUP'!J89,"D","NG"))))))),"")</f>
        <v/>
      </c>
      <c r="AF89" s="26" t="str">
        <f>IF(ISBLANK('DATA ENTRY'!P89),"",IF(LEDGER!K89="Ab","AB",IF(LEDGER!K89&gt;=0.9*'MARK LOOKUP'!K89,"A+",IF(LEDGER!K89&gt;=0.8*'MARK LOOKUP'!K89,"A",IF(LEDGER!K89&gt;=0.7*'MARK LOOKUP'!K89,"B+",IF(LEDGER!K89&gt;=0.6*'MARK LOOKUP'!K89,"B",IF(LEDGER!K89&gt;=0.5*'MARK LOOKUP'!K89,"C+",IF(LEDGER!K89&gt;=0.4*'MARK LOOKUP'!K89,"C",IF(LEDGER!K89&gt;=0.35*'MARK LOOKUP'!K89,"D","NG")))))))))</f>
        <v/>
      </c>
      <c r="AG89" s="26" t="str">
        <f>IF(ISBLANK('DATA ENTRY'!Q89),"",IF(LEDGER!L89="Ab","AB",IF(LEDGER!L89&gt;=0.9*'MARK LOOKUP'!L89,"A+",IF(LEDGER!L89&gt;=0.8*'MARK LOOKUP'!L89,"A",IF(LEDGER!L89&gt;=0.7*'MARK LOOKUP'!L89,"B+",IF(LEDGER!L89&gt;=0.6*'MARK LOOKUP'!L89,"B",IF(LEDGER!L89&gt;=0.5*'MARK LOOKUP'!L89,"C+",IF(LEDGER!L89&gt;=0.4*'MARK LOOKUP'!L89,"C",IF(LEDGER!L89&gt;=0.35*'MARK LOOKUP'!L89,"D","NG")))))))))</f>
        <v/>
      </c>
      <c r="AH89" s="26" t="str">
        <f>IF(ISNUMBER(M89),IF(M89&gt;=0.9*'MARK LOOKUP'!M89,"A+",IF(M89&gt;=0.8*'MARK LOOKUP'!M89,"A",IF(M89&gt;=0.7*'MARK LOOKUP'!M89,"B+",IF(M89&gt;=0.6*'MARK LOOKUP'!M89,"B",IF(M89&gt;=0.5*'MARK LOOKUP'!M89,"C+",IF(M89&gt;=0.4*'MARK LOOKUP'!M89,"C",IF(M89&gt;=0.35*'MARK LOOKUP'!M89,"D","NG"))))))),"")</f>
        <v/>
      </c>
      <c r="AI89" s="26" t="str">
        <f>IF(ISBLANK('DATA ENTRY'!S89),"",IF(N89="Ab","AB",IF(N89&gt;=0.9*'MARK LOOKUP'!N89,"A+",IF(N89&gt;=0.8*'MARK LOOKUP'!N89,"A",IF(N89&gt;=0.7*'MARK LOOKUP'!N89,"B+",IF(N89&gt;=0.6*'MARK LOOKUP'!N89,"B",IF(N89&gt;=0.5*'MARK LOOKUP'!N89,"C+",IF(N89&gt;=0.4*'MARK LOOKUP'!N89,"C",IF(N89&gt;=0.35*'MARK LOOKUP'!N89,"D","NG")))))))))</f>
        <v/>
      </c>
      <c r="AJ89" s="26" t="str">
        <f>IF(ISBLANK('DATA ENTRY'!T89),"",IF(O89="Ab","AB",IF(O89&gt;=0.9*'MARK LOOKUP'!O89,"A+",IF(O89&gt;=0.8*'MARK LOOKUP'!O89,"A",IF(O89&gt;=0.7*'MARK LOOKUP'!O89,"B+",IF(O89&gt;=0.6*'MARK LOOKUP'!O89,"B",IF(O89&gt;=0.5*'MARK LOOKUP'!O89,"C+",IF(O89&gt;=0.4*'MARK LOOKUP'!O89,"C",IF(O89&gt;=0.35*'MARK LOOKUP'!O89,"D","NG")))))))))</f>
        <v/>
      </c>
      <c r="AK89" s="26" t="str">
        <f>IF(ISNUMBER(P89),IF(P89&gt;=0.9*'MARK LOOKUP'!P89,"A+",IF(P89&gt;=0.8*'MARK LOOKUP'!P89,"A",IF(P89&gt;=0.7*'MARK LOOKUP'!P89,"B+",IF(P89&gt;=0.6*'MARK LOOKUP'!P89,"B",IF(P89&gt;=0.5*'MARK LOOKUP'!P89,"C+",IF(P89&gt;=0.4*'MARK LOOKUP'!P89,"C",IF(P89&gt;=0.35*'MARK LOOKUP'!P89,"D","NG"))))))),"")</f>
        <v/>
      </c>
      <c r="AL89" s="26" t="str">
        <f>IF(ISBLANK('DATA ENTRY'!V89),"",IF(Q89="Ab","AB",IF(Q89&gt;=0.9*'MARK LOOKUP'!Q89,"A+",IF(Q89&gt;=0.8*'MARK LOOKUP'!Q89,"A",IF(Q89&gt;=0.7*'MARK LOOKUP'!Q89,"B+",IF(Q89&gt;=0.6*'MARK LOOKUP'!Q89,"B",IF(Q89&gt;=0.5*'MARK LOOKUP'!Q89,"C+",IF(Q89&gt;=0.4*'MARK LOOKUP'!Q89,"C",IF(Q89&gt;=0.35*'MARK LOOKUP'!Q89,"D","NG")))))))))</f>
        <v/>
      </c>
      <c r="AM89" s="26" t="str">
        <f>IF(ISBLANK('DATA ENTRY'!W89),"",IF(R89="Ab","AB",IF(R89&gt;=0.9*'MARK LOOKUP'!R89,"A+",IF(R89&gt;=0.8*'MARK LOOKUP'!R89,"A",IF(R89&gt;=0.7*'MARK LOOKUP'!R89,"B+",IF(R89&gt;=0.6*'MARK LOOKUP'!R89,"B",IF(R89&gt;=0.5*'MARK LOOKUP'!R89,"C+",IF(R89&gt;=0.4*'MARK LOOKUP'!R89,"C",IF(R89&gt;=0.35*'MARK LOOKUP'!R89,"D","NG")))))))))</f>
        <v/>
      </c>
      <c r="AN89" s="26" t="str">
        <f>IF(ISNUMBER(S89),IF(S89&gt;=0.9*'MARK LOOKUP'!S89,"A+",IF(S89&gt;=0.8*'MARK LOOKUP'!S89,"A",IF(S89&gt;=0.7*'MARK LOOKUP'!S89,"B+",IF(S89&gt;=0.6*'MARK LOOKUP'!S89,"B",IF(S89&gt;=0.5*'MARK LOOKUP'!S89,"C+",IF(S89&gt;=0.4*'MARK LOOKUP'!S89,"C",IF(S89&gt;=0.35*'MARK LOOKUP'!S89,"D","NG"))))))),"")</f>
        <v/>
      </c>
      <c r="AO89" s="26" t="str">
        <f>IF(ISBLANK('DATA ENTRY'!Y89),"",IF(T89="AB","AB",IF(T89&gt;=0.9*'MARK LOOKUP'!T89,"A+",IF(T89&gt;=0.8*'MARK LOOKUP'!T89,"A",IF(T89&gt;=0.7*'MARK LOOKUP'!T89,"B+",IF(T89&gt;=0.6*'MARK LOOKUP'!T89,"B",IF(T89&gt;=0.5*'MARK LOOKUP'!T89,"C+",IF(T89&gt;=0.4*'MARK LOOKUP'!T89,"C",IF(T89&gt;=0.35*'MARK LOOKUP'!T89,"D","NG")))))))))</f>
        <v/>
      </c>
      <c r="AP89" s="26" t="str">
        <f>IF(ISBLANK('DATA ENTRY'!Z89),"",IF(U89="AB","AB",IF(U89&gt;=0.9*'MARK LOOKUP'!U89,"A+",IF(U89&gt;=0.8*'MARK LOOKUP'!U89,"A",IF(U89&gt;=0.7*'MARK LOOKUP'!U89,"B+",IF(U89&gt;=0.6*'MARK LOOKUP'!U89,"B",IF(U89&gt;=0.5*'MARK LOOKUP'!U89,"C+",IF(U89&gt;=0.4*'MARK LOOKUP'!U89,"C",IF(U89&gt;=0.35*'MARK LOOKUP'!U89,"D","NG")))))))))</f>
        <v/>
      </c>
      <c r="AQ89" s="26" t="str">
        <f>IF(ISNUMBER(V89),IF(V89&gt;=0.9*'MARK LOOKUP'!V89,"A+",IF(V89&gt;=0.8*'MARK LOOKUP'!V89,"A",IF(V89&gt;=0.7*'MARK LOOKUP'!V89,"B+",IF(V89&gt;=0.6*'MARK LOOKUP'!S89,"B",IF(V89&gt;=0.5*'MARK LOOKUP'!V89,"C+",IF(V89&gt;=0.4*'MARK LOOKUP'!V89,"C",IF(V89&gt;=0.35*'MARK LOOKUP'!V89,"D","NG"))))))),"")</f>
        <v/>
      </c>
      <c r="AR89" s="26" t="str">
        <f t="shared" si="27"/>
        <v/>
      </c>
      <c r="AS89" s="26" t="str">
        <f t="shared" si="28"/>
        <v/>
      </c>
      <c r="AT89" s="26" t="str">
        <f t="shared" si="29"/>
        <v/>
      </c>
      <c r="AU89" s="26" t="str">
        <f t="shared" si="30"/>
        <v/>
      </c>
      <c r="AV89" s="26" t="str">
        <f t="shared" si="31"/>
        <v/>
      </c>
      <c r="AW89" s="26" t="str">
        <f t="shared" si="32"/>
        <v/>
      </c>
      <c r="AX89" s="26" t="str">
        <f t="shared" si="33"/>
        <v/>
      </c>
      <c r="AY89" s="26" t="str">
        <f t="shared" si="34"/>
        <v/>
      </c>
      <c r="AZ89" s="26" t="str">
        <f t="shared" si="35"/>
        <v/>
      </c>
      <c r="BA89" s="26" t="str">
        <f t="shared" si="36"/>
        <v/>
      </c>
      <c r="BB89" s="26" t="str">
        <f t="shared" si="37"/>
        <v/>
      </c>
      <c r="BC89" s="26" t="str">
        <f t="shared" si="38"/>
        <v/>
      </c>
      <c r="BD89" s="26" t="str">
        <f t="shared" si="39"/>
        <v/>
      </c>
      <c r="BE89" s="26" t="str">
        <f>IF(ISBLANK('DATA ENTRY'!S89),"",IF(AJ89="A+","4",IF(AJ89="A","3.6",IF(AJ89="B+","3.2",IF(AJ89="B","2.8",IF(AJ89="C+","2.4",IF(AJ89="C","2",IF(AJ89="D+","1.6",IF(AJ89="D","1.2",IF(AJ89="E","0.8",""))))))))))</f>
        <v/>
      </c>
      <c r="BF89" s="26" t="str">
        <f>IF(ISBLANK('DATA ENTRY'!T89),"",IF(AK89="A+","4",IF(AK89="A","3.6",IF(AK89="B+","3.2",IF(AK89="B","2.8",IF(AK89="C+","2.4",IF(AK89="C","2",IF(AK89="D+","1.6",IF(AK89="D","1.2",IF(AK89="E","0.8",""))))))))))</f>
        <v/>
      </c>
      <c r="BG89" s="26" t="str">
        <f>IF(ISBLANK('DATA ENTRY'!U89),"",IF(AL89="A+","4",IF(AL89="A","3.6",IF(AL89="B+","3.2",IF(AL89="B","2.8",IF(AL89="C+","2.4",IF(AL89="C","2",IF(AL89="D+","1.6",IF(AL89="D","1.2",IF(AL89="E","0.8",""))))))))))</f>
        <v/>
      </c>
      <c r="BH89" s="26" t="str">
        <f>IF(ISBLANK('DATA ENTRY'!V89),"",IF(AM89="A+","4",IF(AM89="A","3.6",IF(AM89="B+","3.2",IF(AM89="B","2.8",IF(AM89="C+","2.4",IF(AM89="C","2",IF(AM89="D+","1.6",IF(AM89="D","1.2",IF(AM89="E","0.8",""))))))))))</f>
        <v/>
      </c>
      <c r="BI89" s="26" t="str">
        <f>IF(ISBLANK('DATA ENTRY'!W89),"",IF(AN89="A+","4",IF(AN89="A","3.6",IF(AN89="B+","3.2",IF(AN89="B","2.8",IF(AN89="C+","2.4",IF(AN89="C","2",IF(AN89="D+","1.6",IF(AN89="D","1.2",IF(AN89="E","0.8",""))))))))))</f>
        <v/>
      </c>
      <c r="BJ89" s="26" t="str">
        <f>IF(ISBLANK('DATA ENTRY'!X89),"",IF(AO89="A+","4",IF(AO89="A","3.6",IF(AO89="B+","3.2",IF(AO89="B","2.8",IF(AO89="C+","2.4",IF(AO89="C","2",IF(AO89="D+","1.6",IF(AO89="D","1.2",IF(AO89="E","0.8",""))))))))))</f>
        <v/>
      </c>
      <c r="BK89" s="26" t="str">
        <f>IF(ISBLANK('DATA ENTRY'!Y89),"",IF(AP89="A+","4",IF(AP89="A","3.6",IF(AP89="B+","3.2",IF(AP89="B","2.8",IF(AP89="C+","2.4",IF(AP89="C","2",IF(AP89="D+","1.6",IF(AP89="D","1.2",IF(AP89="E","0.8",""))))))))))</f>
        <v/>
      </c>
      <c r="BL89" s="26" t="str">
        <f>IF(ISBLANK('DATA ENTRY'!Z89),"",IF(AQ89="A+","4",IF(AQ89="A","3.6",IF(AQ89="B+","3.2",IF(AQ89="B","2.8",IF(AQ89="C+","2.4",IF(AQ89="C","2",IF(AQ89="D+","1.6",IF(AQ89="D","1.2",IF(AQ89="E","0.8",""))))))))))</f>
        <v/>
      </c>
    </row>
    <row r="90" spans="1:64" x14ac:dyDescent="0.25">
      <c r="A90" s="26" t="str">
        <f>IF(ISBLANK('DATA ENTRY'!A90),"",'DATA ENTRY'!A90)</f>
        <v/>
      </c>
      <c r="B90" s="26" t="str">
        <f>IF(ISBLANK('DATA ENTRY'!G90),"",'DATA ENTRY'!G90)</f>
        <v/>
      </c>
      <c r="C90" s="26" t="str">
        <f>IF(ISBLANK('DATA ENTRY'!H90),"",'DATA ENTRY'!H90)</f>
        <v/>
      </c>
      <c r="D90" s="26" t="str">
        <f t="shared" si="21"/>
        <v/>
      </c>
      <c r="E90" s="26" t="str">
        <f>IF(ISBLANK('DATA ENTRY'!J90),"",'DATA ENTRY'!J90)</f>
        <v/>
      </c>
      <c r="F90" s="26" t="str">
        <f>IF(ISBLANK('DATA ENTRY'!K90),"",'DATA ENTRY'!K90)</f>
        <v/>
      </c>
      <c r="G90" s="26" t="str">
        <f t="shared" si="22"/>
        <v/>
      </c>
      <c r="H90" s="26" t="str">
        <f>IF(ISBLANK('DATA ENTRY'!M90),"",'DATA ENTRY'!M90)</f>
        <v/>
      </c>
      <c r="I90" s="26" t="str">
        <f>IF(ISBLANK('DATA ENTRY'!M90),"",'DATA ENTRY'!N90)</f>
        <v/>
      </c>
      <c r="J90" s="26" t="str">
        <f t="shared" si="40"/>
        <v/>
      </c>
      <c r="K90" s="26" t="str">
        <f>IF(ISBLANK('DATA ENTRY'!P90),"",'DATA ENTRY'!P90)</f>
        <v/>
      </c>
      <c r="L90" s="26" t="str">
        <f>IF(ISBLANK('DATA ENTRY'!Q90),"",'DATA ENTRY'!Q90)</f>
        <v/>
      </c>
      <c r="M90" s="26" t="str">
        <f t="shared" si="23"/>
        <v/>
      </c>
      <c r="N90" s="26" t="str">
        <f>IF(ISBLANK('DATA ENTRY'!S90),"",'DATA ENTRY'!S90)</f>
        <v/>
      </c>
      <c r="O90" s="26" t="str">
        <f>IF(ISBLANK('DATA ENTRY'!T90),"",'DATA ENTRY'!T90)</f>
        <v/>
      </c>
      <c r="P90" s="26" t="str">
        <f t="shared" si="24"/>
        <v/>
      </c>
      <c r="Q90" s="26" t="str">
        <f>IF(ISBLANK('DATA ENTRY'!V90),"",'DATA ENTRY'!V90)</f>
        <v/>
      </c>
      <c r="R90" s="26" t="str">
        <f>IF(ISBLANK('DATA ENTRY'!W90),"",'DATA ENTRY'!W90)</f>
        <v/>
      </c>
      <c r="S90" s="26" t="str">
        <f t="shared" si="25"/>
        <v/>
      </c>
      <c r="T90" s="26" t="str">
        <f>IF(ISBLANK('DATA ENTRY'!Y90),"",'DATA ENTRY'!Y90)</f>
        <v/>
      </c>
      <c r="U90" s="26" t="str">
        <f>IF(ISBLANK('DATA ENTRY'!Z90),"",'DATA ENTRY'!Z90)</f>
        <v/>
      </c>
      <c r="V90" s="26" t="str">
        <f t="shared" si="26"/>
        <v/>
      </c>
      <c r="W90" s="26" t="str">
        <f>IF(ISBLANK('DATA ENTRY'!$F90),"",IF(LEDGER!B90="AB","AB",IF(LEDGER!B90&gt;=0.9*'MARK LOOKUP'!B90,"A+",IF(LEDGER!B90&gt;=0.8*'MARK LOOKUP'!B90,"A",IF(LEDGER!B90&gt;=0.7*'MARK LOOKUP'!B90,"B+",IF(LEDGER!B90&gt;=0.6*'MARK LOOKUP'!B90,"B",IF(LEDGER!B90&gt;=0.5*'MARK LOOKUP'!B90,"C+",IF(LEDGER!B90&gt;=0.4*'MARK LOOKUP'!B90,"C+",IF(LEDGER!B90&gt;=0.35*'MARK LOOKUP'!B90,"D","NG")))))))))</f>
        <v/>
      </c>
      <c r="X90" s="26" t="str">
        <f>IF(ISBLANK('DATA ENTRY'!$G90),"",IF(LEDGER!C90="AB","AB",IF(LEDGER!C90&gt;=0.9*'MARK LOOKUP'!C90,"A+",IF(LEDGER!C90&gt;=0.8*'MARK LOOKUP'!C90,"A",IF(LEDGER!C90&gt;=0.7*'MARK LOOKUP'!C90,"B+",IF(LEDGER!C90&gt;=0.6*'MARK LOOKUP'!C90,"B",IF(LEDGER!C90&gt;=0.5*'MARK LOOKUP'!C90,"C+",IF(LEDGER!C90&gt;=0.4*'MARK LOOKUP'!C90,"C+",IF(LEDGER!C90&gt;=0.35*'MARK LOOKUP'!C90,"D","N.G.")))))))))</f>
        <v/>
      </c>
      <c r="Y90" s="26" t="b">
        <f>IF(ISNUMBER(D90),IF(D90&gt;=0.9*'MARK LOOKUP'!D90,"A+",IF(D90&gt;=0.8*'MARK LOOKUP'!D90,"A",IF(D90&gt;=0.7*'MARK LOOKUP'!D90,"B+",IF(D90&gt;=0.6*'MARK LOOKUP'!D90,"B",IF(D90&gt;=0.5*'MARK LOOKUP'!D90,"C+",IF(D90&gt;=0.4*'MARK LOOKUP'!D90,"C",IF(D90&gt;=0.35*'MARK LOOKUP'!D90,"D","N.G."))))))))</f>
        <v>0</v>
      </c>
      <c r="Z90" s="26" t="str">
        <f>IF(ISBLANK('DATA ENTRY'!J90),"",IF(LEDGER!E90="AB","AB",IF(LEDGER!E90&gt;=0.9*'MARK LOOKUP'!E90,"A+",IF(LEDGER!E90&gt;=0.8*'MARK LOOKUP'!E90,"A",IF(LEDGER!E90&gt;=0.7*'MARK LOOKUP'!E90,"B+",IF(LEDGER!E90&gt;=0.6*'MARK LOOKUP'!E90,"B",IF(LEDGER!E90&gt;=0.5*'MARK LOOKUP'!E90,"C+",IF(LEDGER!E90&gt;=0.4*'MARK LOOKUP'!E90,"C",IF(LEDGER!E90&gt;=0.35*'MARK LOOKUP'!E90,"D","NG")))))))))</f>
        <v/>
      </c>
      <c r="AA90" s="26" t="str">
        <f>IF(ISBLANK('DATA ENTRY'!K90),"",IF(LEDGER!F90="AB","AB",IF(LEDGER!F90&gt;=0.9*'MARK LOOKUP'!F90,"A+",IF(LEDGER!F90&gt;=0.8*'MARK LOOKUP'!F90,"A",IF(LEDGER!F90&gt;=0.7*'MARK LOOKUP'!F90,"B+",IF(LEDGER!F90&gt;=0.6*'MARK LOOKUP'!F90,"B",IF(LEDGER!F90&gt;=0.5*'MARK LOOKUP'!F90,"C+",IF(LEDGER!F90&gt;=0.4*'MARK LOOKUP'!F90,"C",IF(LEDGER!F90&gt;=0.35*'MARK LOOKUP'!F90,"D","NG")))))))))</f>
        <v/>
      </c>
      <c r="AB90" s="26" t="b">
        <f>IF(ISNUMBER(G90),IF(D90&gt;=0.9*'MARK LOOKUP'!G90,"A+",IF(G90&gt;=0.8*'MARK LOOKUP'!G90,"A",IF(G90&gt;=0.7*'MARK LOOKUP'!G90,"B+",IF(G90&gt;=0.6*'MARK LOOKUP'!G90,"B",IF(G90&gt;=0.5*'MARK LOOKUP'!G90,"C+",IF(G90&gt;=0.4*'MARK LOOKUP'!G90,"C",IF(G90&gt;=0.35*'MARK LOOKUP'!G90,"D","NG"))))))))</f>
        <v>0</v>
      </c>
      <c r="AC90" s="26" t="str">
        <f>IF(ISBLANK('DATA ENTRY'!M90),"",IF(LEDGER!H90="AB","AB",IF(LEDGER!H90&gt;=0.9*'MARK LOOKUP'!H90,"A+",IF(LEDGER!H90&gt;=0.8*'MARK LOOKUP'!H90,"A",IF(LEDGER!H90&gt;=0.7*'MARK LOOKUP'!H90,"B+",IF(LEDGER!H90&gt;=0.6*'MARK LOOKUP'!H90,"B",IF(LEDGER!H90&gt;=0.5*'MARK LOOKUP'!H90,"C+",IF(LEDGER!H90&gt;=0.4*'MARK LOOKUP'!H90,"C",IF(LEDGER!H90&gt;=0.35*'MARK LOOKUP'!H90,"D","NG")))))))))</f>
        <v/>
      </c>
      <c r="AD90" s="26" t="str">
        <f>IF(ISBLANK('DATA ENTRY'!N90),"",IF(LEDGER!I90="AB","AB",IF(LEDGER!I90&gt;=0.9*'MARK LOOKUP'!I90,"A+",IF(LEDGER!I90&gt;=0.8*'MARK LOOKUP'!I90,"A",IF(LEDGER!I90&gt;=0.7*'MARK LOOKUP'!I90,"B+",IF(LEDGER!I90&gt;=0.6*'MARK LOOKUP'!I90,"B",IF(LEDGER!I90&gt;=0.5*'MARK LOOKUP'!I90,"C+",IF(LEDGER!I90&gt;=0.4*'MARK LOOKUP'!I90,"C",IF(LEDGER!I90&gt;=0.35*'MARK LOOKUP'!I90,"D","NG")))))))))</f>
        <v/>
      </c>
      <c r="AE90" s="26" t="str">
        <f>IF(ISNUMBER(J90),IF(J90&gt;=0.9*'MARK LOOKUP'!J90,"A+",IF(J90&gt;=0.8*'MARK LOOKUP'!J90,"A",IF(J90&gt;=0.7*'MARK LOOKUP'!J90,"B+",IF(J90&gt;=0.6*'MARK LOOKUP'!J90,"B",IF(J90&gt;=0.5*'MARK LOOKUP'!J90,"C+",IF(J90&gt;=0.4*'MARK LOOKUP'!J90,"C",IF(J90&gt;=0.35*'MARK LOOKUP'!J90,"D","NG"))))))),"")</f>
        <v/>
      </c>
      <c r="AF90" s="26" t="str">
        <f>IF(ISBLANK('DATA ENTRY'!P90),"",IF(LEDGER!K90="Ab","AB",IF(LEDGER!K90&gt;=0.9*'MARK LOOKUP'!K90,"A+",IF(LEDGER!K90&gt;=0.8*'MARK LOOKUP'!K90,"A",IF(LEDGER!K90&gt;=0.7*'MARK LOOKUP'!K90,"B+",IF(LEDGER!K90&gt;=0.6*'MARK LOOKUP'!K90,"B",IF(LEDGER!K90&gt;=0.5*'MARK LOOKUP'!K90,"C+",IF(LEDGER!K90&gt;=0.4*'MARK LOOKUP'!K90,"C",IF(LEDGER!K90&gt;=0.35*'MARK LOOKUP'!K90,"D","NG")))))))))</f>
        <v/>
      </c>
      <c r="AG90" s="26" t="str">
        <f>IF(ISBLANK('DATA ENTRY'!Q90),"",IF(LEDGER!L90="Ab","AB",IF(LEDGER!L90&gt;=0.9*'MARK LOOKUP'!L90,"A+",IF(LEDGER!L90&gt;=0.8*'MARK LOOKUP'!L90,"A",IF(LEDGER!L90&gt;=0.7*'MARK LOOKUP'!L90,"B+",IF(LEDGER!L90&gt;=0.6*'MARK LOOKUP'!L90,"B",IF(LEDGER!L90&gt;=0.5*'MARK LOOKUP'!L90,"C+",IF(LEDGER!L90&gt;=0.4*'MARK LOOKUP'!L90,"C",IF(LEDGER!L90&gt;=0.35*'MARK LOOKUP'!L90,"D","NG")))))))))</f>
        <v/>
      </c>
      <c r="AH90" s="26" t="str">
        <f>IF(ISNUMBER(M90),IF(M90&gt;=0.9*'MARK LOOKUP'!M90,"A+",IF(M90&gt;=0.8*'MARK LOOKUP'!M90,"A",IF(M90&gt;=0.7*'MARK LOOKUP'!M90,"B+",IF(M90&gt;=0.6*'MARK LOOKUP'!M90,"B",IF(M90&gt;=0.5*'MARK LOOKUP'!M90,"C+",IF(M90&gt;=0.4*'MARK LOOKUP'!M90,"C",IF(M90&gt;=0.35*'MARK LOOKUP'!M90,"D","NG"))))))),"")</f>
        <v/>
      </c>
      <c r="AI90" s="26" t="str">
        <f>IF(ISBLANK('DATA ENTRY'!S90),"",IF(N90="Ab","AB",IF(N90&gt;=0.9*'MARK LOOKUP'!N90,"A+",IF(N90&gt;=0.8*'MARK LOOKUP'!N90,"A",IF(N90&gt;=0.7*'MARK LOOKUP'!N90,"B+",IF(N90&gt;=0.6*'MARK LOOKUP'!N90,"B",IF(N90&gt;=0.5*'MARK LOOKUP'!N90,"C+",IF(N90&gt;=0.4*'MARK LOOKUP'!N90,"C",IF(N90&gt;=0.35*'MARK LOOKUP'!N90,"D","NG")))))))))</f>
        <v/>
      </c>
      <c r="AJ90" s="26" t="str">
        <f>IF(ISBLANK('DATA ENTRY'!T90),"",IF(O90="Ab","AB",IF(O90&gt;=0.9*'MARK LOOKUP'!O90,"A+",IF(O90&gt;=0.8*'MARK LOOKUP'!O90,"A",IF(O90&gt;=0.7*'MARK LOOKUP'!O90,"B+",IF(O90&gt;=0.6*'MARK LOOKUP'!O90,"B",IF(O90&gt;=0.5*'MARK LOOKUP'!O90,"C+",IF(O90&gt;=0.4*'MARK LOOKUP'!O90,"C",IF(O90&gt;=0.35*'MARK LOOKUP'!O90,"D","NG")))))))))</f>
        <v/>
      </c>
      <c r="AK90" s="26" t="str">
        <f>IF(ISNUMBER(P90),IF(P90&gt;=0.9*'MARK LOOKUP'!P90,"A+",IF(P90&gt;=0.8*'MARK LOOKUP'!P90,"A",IF(P90&gt;=0.7*'MARK LOOKUP'!P90,"B+",IF(P90&gt;=0.6*'MARK LOOKUP'!P90,"B",IF(P90&gt;=0.5*'MARK LOOKUP'!P90,"C+",IF(P90&gt;=0.4*'MARK LOOKUP'!P90,"C",IF(P90&gt;=0.35*'MARK LOOKUP'!P90,"D","NG"))))))),"")</f>
        <v/>
      </c>
      <c r="AL90" s="26" t="str">
        <f>IF(ISBLANK('DATA ENTRY'!V90),"",IF(Q90="Ab","AB",IF(Q90&gt;=0.9*'MARK LOOKUP'!Q90,"A+",IF(Q90&gt;=0.8*'MARK LOOKUP'!Q90,"A",IF(Q90&gt;=0.7*'MARK LOOKUP'!Q90,"B+",IF(Q90&gt;=0.6*'MARK LOOKUP'!Q90,"B",IF(Q90&gt;=0.5*'MARK LOOKUP'!Q90,"C+",IF(Q90&gt;=0.4*'MARK LOOKUP'!Q90,"C",IF(Q90&gt;=0.35*'MARK LOOKUP'!Q90,"D","NG")))))))))</f>
        <v/>
      </c>
      <c r="AM90" s="26" t="str">
        <f>IF(ISBLANK('DATA ENTRY'!W90),"",IF(R90="Ab","AB",IF(R90&gt;=0.9*'MARK LOOKUP'!R90,"A+",IF(R90&gt;=0.8*'MARK LOOKUP'!R90,"A",IF(R90&gt;=0.7*'MARK LOOKUP'!R90,"B+",IF(R90&gt;=0.6*'MARK LOOKUP'!R90,"B",IF(R90&gt;=0.5*'MARK LOOKUP'!R90,"C+",IF(R90&gt;=0.4*'MARK LOOKUP'!R90,"C",IF(R90&gt;=0.35*'MARK LOOKUP'!R90,"D","NG")))))))))</f>
        <v/>
      </c>
      <c r="AN90" s="26" t="str">
        <f>IF(ISNUMBER(S90),IF(S90&gt;=0.9*'MARK LOOKUP'!S90,"A+",IF(S90&gt;=0.8*'MARK LOOKUP'!S90,"A",IF(S90&gt;=0.7*'MARK LOOKUP'!S90,"B+",IF(S90&gt;=0.6*'MARK LOOKUP'!S90,"B",IF(S90&gt;=0.5*'MARK LOOKUP'!S90,"C+",IF(S90&gt;=0.4*'MARK LOOKUP'!S90,"C",IF(S90&gt;=0.35*'MARK LOOKUP'!S90,"D","NG"))))))),"")</f>
        <v/>
      </c>
      <c r="AO90" s="26" t="str">
        <f>IF(ISBLANK('DATA ENTRY'!Y90),"",IF(T90="AB","AB",IF(T90&gt;=0.9*'MARK LOOKUP'!T90,"A+",IF(T90&gt;=0.8*'MARK LOOKUP'!T90,"A",IF(T90&gt;=0.7*'MARK LOOKUP'!T90,"B+",IF(T90&gt;=0.6*'MARK LOOKUP'!T90,"B",IF(T90&gt;=0.5*'MARK LOOKUP'!T90,"C+",IF(T90&gt;=0.4*'MARK LOOKUP'!T90,"C",IF(T90&gt;=0.35*'MARK LOOKUP'!T90,"D","NG")))))))))</f>
        <v/>
      </c>
      <c r="AP90" s="26" t="str">
        <f>IF(ISBLANK('DATA ENTRY'!Z90),"",IF(U90="AB","AB",IF(U90&gt;=0.9*'MARK LOOKUP'!U90,"A+",IF(U90&gt;=0.8*'MARK LOOKUP'!U90,"A",IF(U90&gt;=0.7*'MARK LOOKUP'!U90,"B+",IF(U90&gt;=0.6*'MARK LOOKUP'!U90,"B",IF(U90&gt;=0.5*'MARK LOOKUP'!U90,"C+",IF(U90&gt;=0.4*'MARK LOOKUP'!U90,"C",IF(U90&gt;=0.35*'MARK LOOKUP'!U90,"D","NG")))))))))</f>
        <v/>
      </c>
      <c r="AQ90" s="26" t="str">
        <f>IF(ISNUMBER(V90),IF(V90&gt;=0.9*'MARK LOOKUP'!V90,"A+",IF(V90&gt;=0.8*'MARK LOOKUP'!V90,"A",IF(V90&gt;=0.7*'MARK LOOKUP'!V90,"B+",IF(V90&gt;=0.6*'MARK LOOKUP'!S90,"B",IF(V90&gt;=0.5*'MARK LOOKUP'!V90,"C+",IF(V90&gt;=0.4*'MARK LOOKUP'!V90,"C",IF(V90&gt;=0.35*'MARK LOOKUP'!V90,"D","NG"))))))),"")</f>
        <v/>
      </c>
      <c r="AR90" s="26" t="str">
        <f t="shared" si="27"/>
        <v/>
      </c>
      <c r="AS90" s="26" t="str">
        <f t="shared" si="28"/>
        <v/>
      </c>
      <c r="AT90" s="26" t="str">
        <f t="shared" si="29"/>
        <v/>
      </c>
      <c r="AU90" s="26" t="str">
        <f t="shared" si="30"/>
        <v/>
      </c>
      <c r="AV90" s="26" t="str">
        <f t="shared" si="31"/>
        <v/>
      </c>
      <c r="AW90" s="26" t="str">
        <f t="shared" si="32"/>
        <v/>
      </c>
      <c r="AX90" s="26" t="str">
        <f t="shared" si="33"/>
        <v/>
      </c>
      <c r="AY90" s="26" t="str">
        <f t="shared" si="34"/>
        <v/>
      </c>
      <c r="AZ90" s="26" t="str">
        <f t="shared" si="35"/>
        <v/>
      </c>
      <c r="BA90" s="26" t="str">
        <f t="shared" si="36"/>
        <v/>
      </c>
      <c r="BB90" s="26" t="str">
        <f t="shared" si="37"/>
        <v/>
      </c>
      <c r="BC90" s="26" t="str">
        <f t="shared" si="38"/>
        <v/>
      </c>
      <c r="BD90" s="26" t="str">
        <f t="shared" si="39"/>
        <v/>
      </c>
      <c r="BE90" s="26" t="str">
        <f>IF(ISBLANK('DATA ENTRY'!S90),"",IF(AJ90="A+","4",IF(AJ90="A","3.6",IF(AJ90="B+","3.2",IF(AJ90="B","2.8",IF(AJ90="C+","2.4",IF(AJ90="C","2",IF(AJ90="D+","1.6",IF(AJ90="D","1.2",IF(AJ90="E","0.8",""))))))))))</f>
        <v/>
      </c>
      <c r="BF90" s="26" t="str">
        <f>IF(ISBLANK('DATA ENTRY'!T90),"",IF(AK90="A+","4",IF(AK90="A","3.6",IF(AK90="B+","3.2",IF(AK90="B","2.8",IF(AK90="C+","2.4",IF(AK90="C","2",IF(AK90="D+","1.6",IF(AK90="D","1.2",IF(AK90="E","0.8",""))))))))))</f>
        <v/>
      </c>
      <c r="BG90" s="26" t="str">
        <f>IF(ISBLANK('DATA ENTRY'!U90),"",IF(AL90="A+","4",IF(AL90="A","3.6",IF(AL90="B+","3.2",IF(AL90="B","2.8",IF(AL90="C+","2.4",IF(AL90="C","2",IF(AL90="D+","1.6",IF(AL90="D","1.2",IF(AL90="E","0.8",""))))))))))</f>
        <v/>
      </c>
      <c r="BH90" s="26" t="str">
        <f>IF(ISBLANK('DATA ENTRY'!V90),"",IF(AM90="A+","4",IF(AM90="A","3.6",IF(AM90="B+","3.2",IF(AM90="B","2.8",IF(AM90="C+","2.4",IF(AM90="C","2",IF(AM90="D+","1.6",IF(AM90="D","1.2",IF(AM90="E","0.8",""))))))))))</f>
        <v/>
      </c>
      <c r="BI90" s="26" t="str">
        <f>IF(ISBLANK('DATA ENTRY'!W90),"",IF(AN90="A+","4",IF(AN90="A","3.6",IF(AN90="B+","3.2",IF(AN90="B","2.8",IF(AN90="C+","2.4",IF(AN90="C","2",IF(AN90="D+","1.6",IF(AN90="D","1.2",IF(AN90="E","0.8",""))))))))))</f>
        <v/>
      </c>
      <c r="BJ90" s="26" t="str">
        <f>IF(ISBLANK('DATA ENTRY'!X90),"",IF(AO90="A+","4",IF(AO90="A","3.6",IF(AO90="B+","3.2",IF(AO90="B","2.8",IF(AO90="C+","2.4",IF(AO90="C","2",IF(AO90="D+","1.6",IF(AO90="D","1.2",IF(AO90="E","0.8",""))))))))))</f>
        <v/>
      </c>
      <c r="BK90" s="26" t="str">
        <f>IF(ISBLANK('DATA ENTRY'!Y90),"",IF(AP90="A+","4",IF(AP90="A","3.6",IF(AP90="B+","3.2",IF(AP90="B","2.8",IF(AP90="C+","2.4",IF(AP90="C","2",IF(AP90="D+","1.6",IF(AP90="D","1.2",IF(AP90="E","0.8",""))))))))))</f>
        <v/>
      </c>
      <c r="BL90" s="26" t="str">
        <f>IF(ISBLANK('DATA ENTRY'!Z90),"",IF(AQ90="A+","4",IF(AQ90="A","3.6",IF(AQ90="B+","3.2",IF(AQ90="B","2.8",IF(AQ90="C+","2.4",IF(AQ90="C","2",IF(AQ90="D+","1.6",IF(AQ90="D","1.2",IF(AQ90="E","0.8",""))))))))))</f>
        <v/>
      </c>
    </row>
    <row r="91" spans="1:64" x14ac:dyDescent="0.25">
      <c r="A91" s="26" t="str">
        <f>IF(ISBLANK('DATA ENTRY'!A91),"",'DATA ENTRY'!A91)</f>
        <v/>
      </c>
      <c r="B91" s="26" t="str">
        <f>IF(ISBLANK('DATA ENTRY'!G91),"",'DATA ENTRY'!G91)</f>
        <v/>
      </c>
      <c r="C91" s="26" t="str">
        <f>IF(ISBLANK('DATA ENTRY'!H91),"",'DATA ENTRY'!H91)</f>
        <v/>
      </c>
      <c r="D91" s="26" t="str">
        <f t="shared" si="21"/>
        <v/>
      </c>
      <c r="E91" s="26" t="str">
        <f>IF(ISBLANK('DATA ENTRY'!J91),"",'DATA ENTRY'!J91)</f>
        <v/>
      </c>
      <c r="F91" s="26" t="str">
        <f>IF(ISBLANK('DATA ENTRY'!K91),"",'DATA ENTRY'!K91)</f>
        <v/>
      </c>
      <c r="G91" s="26" t="str">
        <f t="shared" si="22"/>
        <v/>
      </c>
      <c r="H91" s="26" t="str">
        <f>IF(ISBLANK('DATA ENTRY'!M91),"",'DATA ENTRY'!M91)</f>
        <v/>
      </c>
      <c r="I91" s="26" t="str">
        <f>IF(ISBLANK('DATA ENTRY'!M91),"",'DATA ENTRY'!N91)</f>
        <v/>
      </c>
      <c r="J91" s="26" t="str">
        <f t="shared" si="40"/>
        <v/>
      </c>
      <c r="K91" s="26" t="str">
        <f>IF(ISBLANK('DATA ENTRY'!P91),"",'DATA ENTRY'!P91)</f>
        <v/>
      </c>
      <c r="L91" s="26" t="str">
        <f>IF(ISBLANK('DATA ENTRY'!Q91),"",'DATA ENTRY'!Q91)</f>
        <v/>
      </c>
      <c r="M91" s="26" t="str">
        <f t="shared" si="23"/>
        <v/>
      </c>
      <c r="N91" s="26" t="str">
        <f>IF(ISBLANK('DATA ENTRY'!S91),"",'DATA ENTRY'!S91)</f>
        <v/>
      </c>
      <c r="O91" s="26" t="str">
        <f>IF(ISBLANK('DATA ENTRY'!T91),"",'DATA ENTRY'!T91)</f>
        <v/>
      </c>
      <c r="P91" s="26" t="str">
        <f t="shared" si="24"/>
        <v/>
      </c>
      <c r="Q91" s="26" t="str">
        <f>IF(ISBLANK('DATA ENTRY'!V91),"",'DATA ENTRY'!V91)</f>
        <v/>
      </c>
      <c r="R91" s="26" t="str">
        <f>IF(ISBLANK('DATA ENTRY'!W91),"",'DATA ENTRY'!W91)</f>
        <v/>
      </c>
      <c r="S91" s="26" t="str">
        <f t="shared" si="25"/>
        <v/>
      </c>
      <c r="T91" s="26" t="str">
        <f>IF(ISBLANK('DATA ENTRY'!Y91),"",'DATA ENTRY'!Y91)</f>
        <v/>
      </c>
      <c r="U91" s="26" t="str">
        <f>IF(ISBLANK('DATA ENTRY'!Z91),"",'DATA ENTRY'!Z91)</f>
        <v/>
      </c>
      <c r="V91" s="26" t="str">
        <f t="shared" si="26"/>
        <v/>
      </c>
      <c r="W91" s="26" t="str">
        <f>IF(ISBLANK('DATA ENTRY'!$F91),"",IF(LEDGER!B91="AB","AB",IF(LEDGER!B91&gt;=0.9*'MARK LOOKUP'!B91,"A+",IF(LEDGER!B91&gt;=0.8*'MARK LOOKUP'!B91,"A",IF(LEDGER!B91&gt;=0.7*'MARK LOOKUP'!B91,"B+",IF(LEDGER!B91&gt;=0.6*'MARK LOOKUP'!B91,"B",IF(LEDGER!B91&gt;=0.5*'MARK LOOKUP'!B91,"C+",IF(LEDGER!B91&gt;=0.4*'MARK LOOKUP'!B91,"C+",IF(LEDGER!B91&gt;=0.35*'MARK LOOKUP'!B91,"D","NG")))))))))</f>
        <v/>
      </c>
      <c r="X91" s="26" t="str">
        <f>IF(ISBLANK('DATA ENTRY'!$G91),"",IF(LEDGER!C91="AB","AB",IF(LEDGER!C91&gt;=0.9*'MARK LOOKUP'!C91,"A+",IF(LEDGER!C91&gt;=0.8*'MARK LOOKUP'!C91,"A",IF(LEDGER!C91&gt;=0.7*'MARK LOOKUP'!C91,"B+",IF(LEDGER!C91&gt;=0.6*'MARK LOOKUP'!C91,"B",IF(LEDGER!C91&gt;=0.5*'MARK LOOKUP'!C91,"C+",IF(LEDGER!C91&gt;=0.4*'MARK LOOKUP'!C91,"C+",IF(LEDGER!C91&gt;=0.35*'MARK LOOKUP'!C91,"D","N.G.")))))))))</f>
        <v/>
      </c>
      <c r="Y91" s="26" t="b">
        <f>IF(ISNUMBER(D91),IF(D91&gt;=0.9*'MARK LOOKUP'!D91,"A+",IF(D91&gt;=0.8*'MARK LOOKUP'!D91,"A",IF(D91&gt;=0.7*'MARK LOOKUP'!D91,"B+",IF(D91&gt;=0.6*'MARK LOOKUP'!D91,"B",IF(D91&gt;=0.5*'MARK LOOKUP'!D91,"C+",IF(D91&gt;=0.4*'MARK LOOKUP'!D91,"C",IF(D91&gt;=0.35*'MARK LOOKUP'!D91,"D","N.G."))))))))</f>
        <v>0</v>
      </c>
      <c r="Z91" s="26" t="str">
        <f>IF(ISBLANK('DATA ENTRY'!J91),"",IF(LEDGER!E91="AB","AB",IF(LEDGER!E91&gt;=0.9*'MARK LOOKUP'!E91,"A+",IF(LEDGER!E91&gt;=0.8*'MARK LOOKUP'!E91,"A",IF(LEDGER!E91&gt;=0.7*'MARK LOOKUP'!E91,"B+",IF(LEDGER!E91&gt;=0.6*'MARK LOOKUP'!E91,"B",IF(LEDGER!E91&gt;=0.5*'MARK LOOKUP'!E91,"C+",IF(LEDGER!E91&gt;=0.4*'MARK LOOKUP'!E91,"C",IF(LEDGER!E91&gt;=0.35*'MARK LOOKUP'!E91,"D","NG")))))))))</f>
        <v/>
      </c>
      <c r="AA91" s="26" t="str">
        <f>IF(ISBLANK('DATA ENTRY'!K91),"",IF(LEDGER!F91="AB","AB",IF(LEDGER!F91&gt;=0.9*'MARK LOOKUP'!F91,"A+",IF(LEDGER!F91&gt;=0.8*'MARK LOOKUP'!F91,"A",IF(LEDGER!F91&gt;=0.7*'MARK LOOKUP'!F91,"B+",IF(LEDGER!F91&gt;=0.6*'MARK LOOKUP'!F91,"B",IF(LEDGER!F91&gt;=0.5*'MARK LOOKUP'!F91,"C+",IF(LEDGER!F91&gt;=0.4*'MARK LOOKUP'!F91,"C",IF(LEDGER!F91&gt;=0.35*'MARK LOOKUP'!F91,"D","NG")))))))))</f>
        <v/>
      </c>
      <c r="AB91" s="26" t="b">
        <f>IF(ISNUMBER(G91),IF(D91&gt;=0.9*'MARK LOOKUP'!G91,"A+",IF(G91&gt;=0.8*'MARK LOOKUP'!G91,"A",IF(G91&gt;=0.7*'MARK LOOKUP'!G91,"B+",IF(G91&gt;=0.6*'MARK LOOKUP'!G91,"B",IF(G91&gt;=0.5*'MARK LOOKUP'!G91,"C+",IF(G91&gt;=0.4*'MARK LOOKUP'!G91,"C",IF(G91&gt;=0.35*'MARK LOOKUP'!G91,"D","NG"))))))))</f>
        <v>0</v>
      </c>
      <c r="AC91" s="26" t="str">
        <f>IF(ISBLANK('DATA ENTRY'!M91),"",IF(LEDGER!H91="AB","AB",IF(LEDGER!H91&gt;=0.9*'MARK LOOKUP'!H91,"A+",IF(LEDGER!H91&gt;=0.8*'MARK LOOKUP'!H91,"A",IF(LEDGER!H91&gt;=0.7*'MARK LOOKUP'!H91,"B+",IF(LEDGER!H91&gt;=0.6*'MARK LOOKUP'!H91,"B",IF(LEDGER!H91&gt;=0.5*'MARK LOOKUP'!H91,"C+",IF(LEDGER!H91&gt;=0.4*'MARK LOOKUP'!H91,"C",IF(LEDGER!H91&gt;=0.35*'MARK LOOKUP'!H91,"D","NG")))))))))</f>
        <v/>
      </c>
      <c r="AD91" s="26" t="str">
        <f>IF(ISBLANK('DATA ENTRY'!N91),"",IF(LEDGER!I91="AB","AB",IF(LEDGER!I91&gt;=0.9*'MARK LOOKUP'!I91,"A+",IF(LEDGER!I91&gt;=0.8*'MARK LOOKUP'!I91,"A",IF(LEDGER!I91&gt;=0.7*'MARK LOOKUP'!I91,"B+",IF(LEDGER!I91&gt;=0.6*'MARK LOOKUP'!I91,"B",IF(LEDGER!I91&gt;=0.5*'MARK LOOKUP'!I91,"C+",IF(LEDGER!I91&gt;=0.4*'MARK LOOKUP'!I91,"C",IF(LEDGER!I91&gt;=0.35*'MARK LOOKUP'!I91,"D","NG")))))))))</f>
        <v/>
      </c>
      <c r="AE91" s="26" t="str">
        <f>IF(ISNUMBER(J91),IF(J91&gt;=0.9*'MARK LOOKUP'!J91,"A+",IF(J91&gt;=0.8*'MARK LOOKUP'!J91,"A",IF(J91&gt;=0.7*'MARK LOOKUP'!J91,"B+",IF(J91&gt;=0.6*'MARK LOOKUP'!J91,"B",IF(J91&gt;=0.5*'MARK LOOKUP'!J91,"C+",IF(J91&gt;=0.4*'MARK LOOKUP'!J91,"C",IF(J91&gt;=0.35*'MARK LOOKUP'!J91,"D","NG"))))))),"")</f>
        <v/>
      </c>
      <c r="AF91" s="26" t="str">
        <f>IF(ISBLANK('DATA ENTRY'!P91),"",IF(LEDGER!K91="Ab","AB",IF(LEDGER!K91&gt;=0.9*'MARK LOOKUP'!K91,"A+",IF(LEDGER!K91&gt;=0.8*'MARK LOOKUP'!K91,"A",IF(LEDGER!K91&gt;=0.7*'MARK LOOKUP'!K91,"B+",IF(LEDGER!K91&gt;=0.6*'MARK LOOKUP'!K91,"B",IF(LEDGER!K91&gt;=0.5*'MARK LOOKUP'!K91,"C+",IF(LEDGER!K91&gt;=0.4*'MARK LOOKUP'!K91,"C",IF(LEDGER!K91&gt;=0.35*'MARK LOOKUP'!K91,"D","NG")))))))))</f>
        <v/>
      </c>
      <c r="AG91" s="26" t="str">
        <f>IF(ISBLANK('DATA ENTRY'!Q91),"",IF(LEDGER!L91="Ab","AB",IF(LEDGER!L91&gt;=0.9*'MARK LOOKUP'!L91,"A+",IF(LEDGER!L91&gt;=0.8*'MARK LOOKUP'!L91,"A",IF(LEDGER!L91&gt;=0.7*'MARK LOOKUP'!L91,"B+",IF(LEDGER!L91&gt;=0.6*'MARK LOOKUP'!L91,"B",IF(LEDGER!L91&gt;=0.5*'MARK LOOKUP'!L91,"C+",IF(LEDGER!L91&gt;=0.4*'MARK LOOKUP'!L91,"C",IF(LEDGER!L91&gt;=0.35*'MARK LOOKUP'!L91,"D","NG")))))))))</f>
        <v/>
      </c>
      <c r="AH91" s="26" t="str">
        <f>IF(ISNUMBER(M91),IF(M91&gt;=0.9*'MARK LOOKUP'!M91,"A+",IF(M91&gt;=0.8*'MARK LOOKUP'!M91,"A",IF(M91&gt;=0.7*'MARK LOOKUP'!M91,"B+",IF(M91&gt;=0.6*'MARK LOOKUP'!M91,"B",IF(M91&gt;=0.5*'MARK LOOKUP'!M91,"C+",IF(M91&gt;=0.4*'MARK LOOKUP'!M91,"C",IF(M91&gt;=0.35*'MARK LOOKUP'!M91,"D","NG"))))))),"")</f>
        <v/>
      </c>
      <c r="AI91" s="26" t="str">
        <f>IF(ISBLANK('DATA ENTRY'!S91),"",IF(N91="Ab","AB",IF(N91&gt;=0.9*'MARK LOOKUP'!N91,"A+",IF(N91&gt;=0.8*'MARK LOOKUP'!N91,"A",IF(N91&gt;=0.7*'MARK LOOKUP'!N91,"B+",IF(N91&gt;=0.6*'MARK LOOKUP'!N91,"B",IF(N91&gt;=0.5*'MARK LOOKUP'!N91,"C+",IF(N91&gt;=0.4*'MARK LOOKUP'!N91,"C",IF(N91&gt;=0.35*'MARK LOOKUP'!N91,"D","NG")))))))))</f>
        <v/>
      </c>
      <c r="AJ91" s="26" t="str">
        <f>IF(ISBLANK('DATA ENTRY'!T91),"",IF(O91="Ab","AB",IF(O91&gt;=0.9*'MARK LOOKUP'!O91,"A+",IF(O91&gt;=0.8*'MARK LOOKUP'!O91,"A",IF(O91&gt;=0.7*'MARK LOOKUP'!O91,"B+",IF(O91&gt;=0.6*'MARK LOOKUP'!O91,"B",IF(O91&gt;=0.5*'MARK LOOKUP'!O91,"C+",IF(O91&gt;=0.4*'MARK LOOKUP'!O91,"C",IF(O91&gt;=0.35*'MARK LOOKUP'!O91,"D","NG")))))))))</f>
        <v/>
      </c>
      <c r="AK91" s="26" t="str">
        <f>IF(ISNUMBER(P91),IF(P91&gt;=0.9*'MARK LOOKUP'!P91,"A+",IF(P91&gt;=0.8*'MARK LOOKUP'!P91,"A",IF(P91&gt;=0.7*'MARK LOOKUP'!P91,"B+",IF(P91&gt;=0.6*'MARK LOOKUP'!P91,"B",IF(P91&gt;=0.5*'MARK LOOKUP'!P91,"C+",IF(P91&gt;=0.4*'MARK LOOKUP'!P91,"C",IF(P91&gt;=0.35*'MARK LOOKUP'!P91,"D","NG"))))))),"")</f>
        <v/>
      </c>
      <c r="AL91" s="26" t="str">
        <f>IF(ISBLANK('DATA ENTRY'!V91),"",IF(Q91="Ab","AB",IF(Q91&gt;=0.9*'MARK LOOKUP'!Q91,"A+",IF(Q91&gt;=0.8*'MARK LOOKUP'!Q91,"A",IF(Q91&gt;=0.7*'MARK LOOKUP'!Q91,"B+",IF(Q91&gt;=0.6*'MARK LOOKUP'!Q91,"B",IF(Q91&gt;=0.5*'MARK LOOKUP'!Q91,"C+",IF(Q91&gt;=0.4*'MARK LOOKUP'!Q91,"C",IF(Q91&gt;=0.35*'MARK LOOKUP'!Q91,"D","NG")))))))))</f>
        <v/>
      </c>
      <c r="AM91" s="26" t="str">
        <f>IF(ISBLANK('DATA ENTRY'!W91),"",IF(R91="Ab","AB",IF(R91&gt;=0.9*'MARK LOOKUP'!R91,"A+",IF(R91&gt;=0.8*'MARK LOOKUP'!R91,"A",IF(R91&gt;=0.7*'MARK LOOKUP'!R91,"B+",IF(R91&gt;=0.6*'MARK LOOKUP'!R91,"B",IF(R91&gt;=0.5*'MARK LOOKUP'!R91,"C+",IF(R91&gt;=0.4*'MARK LOOKUP'!R91,"C",IF(R91&gt;=0.35*'MARK LOOKUP'!R91,"D","NG")))))))))</f>
        <v/>
      </c>
      <c r="AN91" s="26" t="str">
        <f>IF(ISNUMBER(S91),IF(S91&gt;=0.9*'MARK LOOKUP'!S91,"A+",IF(S91&gt;=0.8*'MARK LOOKUP'!S91,"A",IF(S91&gt;=0.7*'MARK LOOKUP'!S91,"B+",IF(S91&gt;=0.6*'MARK LOOKUP'!S91,"B",IF(S91&gt;=0.5*'MARK LOOKUP'!S91,"C+",IF(S91&gt;=0.4*'MARK LOOKUP'!S91,"C",IF(S91&gt;=0.35*'MARK LOOKUP'!S91,"D","NG"))))))),"")</f>
        <v/>
      </c>
      <c r="AO91" s="26" t="str">
        <f>IF(ISBLANK('DATA ENTRY'!Y91),"",IF(T91="AB","AB",IF(T91&gt;=0.9*'MARK LOOKUP'!T91,"A+",IF(T91&gt;=0.8*'MARK LOOKUP'!T91,"A",IF(T91&gt;=0.7*'MARK LOOKUP'!T91,"B+",IF(T91&gt;=0.6*'MARK LOOKUP'!T91,"B",IF(T91&gt;=0.5*'MARK LOOKUP'!T91,"C+",IF(T91&gt;=0.4*'MARK LOOKUP'!T91,"C",IF(T91&gt;=0.35*'MARK LOOKUP'!T91,"D","NG")))))))))</f>
        <v/>
      </c>
      <c r="AP91" s="26" t="str">
        <f>IF(ISBLANK('DATA ENTRY'!Z91),"",IF(U91="AB","AB",IF(U91&gt;=0.9*'MARK LOOKUP'!U91,"A+",IF(U91&gt;=0.8*'MARK LOOKUP'!U91,"A",IF(U91&gt;=0.7*'MARK LOOKUP'!U91,"B+",IF(U91&gt;=0.6*'MARK LOOKUP'!U91,"B",IF(U91&gt;=0.5*'MARK LOOKUP'!U91,"C+",IF(U91&gt;=0.4*'MARK LOOKUP'!U91,"C",IF(U91&gt;=0.35*'MARK LOOKUP'!U91,"D","NG")))))))))</f>
        <v/>
      </c>
      <c r="AQ91" s="26" t="str">
        <f>IF(ISNUMBER(V91),IF(V91&gt;=0.9*'MARK LOOKUP'!V91,"A+",IF(V91&gt;=0.8*'MARK LOOKUP'!V91,"A",IF(V91&gt;=0.7*'MARK LOOKUP'!V91,"B+",IF(V91&gt;=0.6*'MARK LOOKUP'!S91,"B",IF(V91&gt;=0.5*'MARK LOOKUP'!V91,"C+",IF(V91&gt;=0.4*'MARK LOOKUP'!V91,"C",IF(V91&gt;=0.35*'MARK LOOKUP'!V91,"D","NG"))))))),"")</f>
        <v/>
      </c>
      <c r="AR91" s="26" t="str">
        <f t="shared" si="27"/>
        <v/>
      </c>
      <c r="AS91" s="26" t="str">
        <f t="shared" si="28"/>
        <v/>
      </c>
      <c r="AT91" s="26" t="str">
        <f t="shared" si="29"/>
        <v/>
      </c>
      <c r="AU91" s="26" t="str">
        <f t="shared" si="30"/>
        <v/>
      </c>
      <c r="AV91" s="26" t="str">
        <f t="shared" si="31"/>
        <v/>
      </c>
      <c r="AW91" s="26" t="str">
        <f t="shared" si="32"/>
        <v/>
      </c>
      <c r="AX91" s="26" t="str">
        <f t="shared" si="33"/>
        <v/>
      </c>
      <c r="AY91" s="26" t="str">
        <f t="shared" si="34"/>
        <v/>
      </c>
      <c r="AZ91" s="26" t="str">
        <f t="shared" si="35"/>
        <v/>
      </c>
      <c r="BA91" s="26" t="str">
        <f t="shared" si="36"/>
        <v/>
      </c>
      <c r="BB91" s="26" t="str">
        <f t="shared" si="37"/>
        <v/>
      </c>
      <c r="BC91" s="26" t="str">
        <f t="shared" si="38"/>
        <v/>
      </c>
      <c r="BD91" s="26" t="str">
        <f t="shared" si="39"/>
        <v/>
      </c>
      <c r="BE91" s="26" t="str">
        <f>IF(ISBLANK('DATA ENTRY'!S91),"",IF(AJ91="A+","4",IF(AJ91="A","3.6",IF(AJ91="B+","3.2",IF(AJ91="B","2.8",IF(AJ91="C+","2.4",IF(AJ91="C","2",IF(AJ91="D+","1.6",IF(AJ91="D","1.2",IF(AJ91="E","0.8",""))))))))))</f>
        <v/>
      </c>
      <c r="BF91" s="26" t="str">
        <f>IF(ISBLANK('DATA ENTRY'!T91),"",IF(AK91="A+","4",IF(AK91="A","3.6",IF(AK91="B+","3.2",IF(AK91="B","2.8",IF(AK91="C+","2.4",IF(AK91="C","2",IF(AK91="D+","1.6",IF(AK91="D","1.2",IF(AK91="E","0.8",""))))))))))</f>
        <v/>
      </c>
      <c r="BG91" s="26" t="str">
        <f>IF(ISBLANK('DATA ENTRY'!U91),"",IF(AL91="A+","4",IF(AL91="A","3.6",IF(AL91="B+","3.2",IF(AL91="B","2.8",IF(AL91="C+","2.4",IF(AL91="C","2",IF(AL91="D+","1.6",IF(AL91="D","1.2",IF(AL91="E","0.8",""))))))))))</f>
        <v/>
      </c>
      <c r="BH91" s="26" t="str">
        <f>IF(ISBLANK('DATA ENTRY'!V91),"",IF(AM91="A+","4",IF(AM91="A","3.6",IF(AM91="B+","3.2",IF(AM91="B","2.8",IF(AM91="C+","2.4",IF(AM91="C","2",IF(AM91="D+","1.6",IF(AM91="D","1.2",IF(AM91="E","0.8",""))))))))))</f>
        <v/>
      </c>
      <c r="BI91" s="26" t="str">
        <f>IF(ISBLANK('DATA ENTRY'!W91),"",IF(AN91="A+","4",IF(AN91="A","3.6",IF(AN91="B+","3.2",IF(AN91="B","2.8",IF(AN91="C+","2.4",IF(AN91="C","2",IF(AN91="D+","1.6",IF(AN91="D","1.2",IF(AN91="E","0.8",""))))))))))</f>
        <v/>
      </c>
      <c r="BJ91" s="26" t="str">
        <f>IF(ISBLANK('DATA ENTRY'!X91),"",IF(AO91="A+","4",IF(AO91="A","3.6",IF(AO91="B+","3.2",IF(AO91="B","2.8",IF(AO91="C+","2.4",IF(AO91="C","2",IF(AO91="D+","1.6",IF(AO91="D","1.2",IF(AO91="E","0.8",""))))))))))</f>
        <v/>
      </c>
      <c r="BK91" s="26" t="str">
        <f>IF(ISBLANK('DATA ENTRY'!Y91),"",IF(AP91="A+","4",IF(AP91="A","3.6",IF(AP91="B+","3.2",IF(AP91="B","2.8",IF(AP91="C+","2.4",IF(AP91="C","2",IF(AP91="D+","1.6",IF(AP91="D","1.2",IF(AP91="E","0.8",""))))))))))</f>
        <v/>
      </c>
      <c r="BL91" s="26" t="str">
        <f>IF(ISBLANK('DATA ENTRY'!Z91),"",IF(AQ91="A+","4",IF(AQ91="A","3.6",IF(AQ91="B+","3.2",IF(AQ91="B","2.8",IF(AQ91="C+","2.4",IF(AQ91="C","2",IF(AQ91="D+","1.6",IF(AQ91="D","1.2",IF(AQ91="E","0.8",""))))))))))</f>
        <v/>
      </c>
    </row>
    <row r="92" spans="1:64" x14ac:dyDescent="0.25">
      <c r="A92" s="26" t="str">
        <f>IF(ISBLANK('DATA ENTRY'!A92),"",'DATA ENTRY'!A92)</f>
        <v/>
      </c>
      <c r="B92" s="26" t="str">
        <f>IF(ISBLANK('DATA ENTRY'!G92),"",'DATA ENTRY'!G92)</f>
        <v/>
      </c>
      <c r="C92" s="26" t="str">
        <f>IF(ISBLANK('DATA ENTRY'!H92),"",'DATA ENTRY'!H92)</f>
        <v/>
      </c>
      <c r="D92" s="26" t="str">
        <f t="shared" si="21"/>
        <v/>
      </c>
      <c r="E92" s="26" t="str">
        <f>IF(ISBLANK('DATA ENTRY'!J92),"",'DATA ENTRY'!J92)</f>
        <v/>
      </c>
      <c r="F92" s="26" t="str">
        <f>IF(ISBLANK('DATA ENTRY'!K92),"",'DATA ENTRY'!K92)</f>
        <v/>
      </c>
      <c r="G92" s="26" t="str">
        <f t="shared" si="22"/>
        <v/>
      </c>
      <c r="H92" s="26" t="str">
        <f>IF(ISBLANK('DATA ENTRY'!M92),"",'DATA ENTRY'!M92)</f>
        <v/>
      </c>
      <c r="I92" s="26" t="str">
        <f>IF(ISBLANK('DATA ENTRY'!M92),"",'DATA ENTRY'!N92)</f>
        <v/>
      </c>
      <c r="J92" s="26" t="str">
        <f t="shared" si="40"/>
        <v/>
      </c>
      <c r="K92" s="26" t="str">
        <f>IF(ISBLANK('DATA ENTRY'!P92),"",'DATA ENTRY'!P92)</f>
        <v/>
      </c>
      <c r="L92" s="26" t="str">
        <f>IF(ISBLANK('DATA ENTRY'!Q92),"",'DATA ENTRY'!Q92)</f>
        <v/>
      </c>
      <c r="M92" s="26" t="str">
        <f t="shared" si="23"/>
        <v/>
      </c>
      <c r="N92" s="26" t="str">
        <f>IF(ISBLANK('DATA ENTRY'!S92),"",'DATA ENTRY'!S92)</f>
        <v/>
      </c>
      <c r="O92" s="26" t="str">
        <f>IF(ISBLANK('DATA ENTRY'!T92),"",'DATA ENTRY'!T92)</f>
        <v/>
      </c>
      <c r="P92" s="26" t="str">
        <f t="shared" si="24"/>
        <v/>
      </c>
      <c r="Q92" s="26" t="str">
        <f>IF(ISBLANK('DATA ENTRY'!V92),"",'DATA ENTRY'!V92)</f>
        <v/>
      </c>
      <c r="R92" s="26" t="str">
        <f>IF(ISBLANK('DATA ENTRY'!W92),"",'DATA ENTRY'!W92)</f>
        <v/>
      </c>
      <c r="S92" s="26" t="str">
        <f t="shared" si="25"/>
        <v/>
      </c>
      <c r="T92" s="26" t="str">
        <f>IF(ISBLANK('DATA ENTRY'!Y92),"",'DATA ENTRY'!Y92)</f>
        <v/>
      </c>
      <c r="U92" s="26" t="str">
        <f>IF(ISBLANK('DATA ENTRY'!Z92),"",'DATA ENTRY'!Z92)</f>
        <v/>
      </c>
      <c r="V92" s="26" t="str">
        <f t="shared" si="26"/>
        <v/>
      </c>
      <c r="W92" s="26" t="str">
        <f>IF(ISBLANK('DATA ENTRY'!$F92),"",IF(LEDGER!B92="AB","AB",IF(LEDGER!B92&gt;=0.9*'MARK LOOKUP'!B92,"A+",IF(LEDGER!B92&gt;=0.8*'MARK LOOKUP'!B92,"A",IF(LEDGER!B92&gt;=0.7*'MARK LOOKUP'!B92,"B+",IF(LEDGER!B92&gt;=0.6*'MARK LOOKUP'!B92,"B",IF(LEDGER!B92&gt;=0.5*'MARK LOOKUP'!B92,"C+",IF(LEDGER!B92&gt;=0.4*'MARK LOOKUP'!B92,"C+",IF(LEDGER!B92&gt;=0.35*'MARK LOOKUP'!B92,"D","NG")))))))))</f>
        <v/>
      </c>
      <c r="X92" s="26" t="str">
        <f>IF(ISBLANK('DATA ENTRY'!$G92),"",IF(LEDGER!C92="AB","AB",IF(LEDGER!C92&gt;=0.9*'MARK LOOKUP'!C92,"A+",IF(LEDGER!C92&gt;=0.8*'MARK LOOKUP'!C92,"A",IF(LEDGER!C92&gt;=0.7*'MARK LOOKUP'!C92,"B+",IF(LEDGER!C92&gt;=0.6*'MARK LOOKUP'!C92,"B",IF(LEDGER!C92&gt;=0.5*'MARK LOOKUP'!C92,"C+",IF(LEDGER!C92&gt;=0.4*'MARK LOOKUP'!C92,"C+",IF(LEDGER!C92&gt;=0.35*'MARK LOOKUP'!C92,"D","N.G.")))))))))</f>
        <v/>
      </c>
      <c r="Y92" s="26" t="b">
        <f>IF(ISNUMBER(D92),IF(D92&gt;=0.9*'MARK LOOKUP'!D92,"A+",IF(D92&gt;=0.8*'MARK LOOKUP'!D92,"A",IF(D92&gt;=0.7*'MARK LOOKUP'!D92,"B+",IF(D92&gt;=0.6*'MARK LOOKUP'!D92,"B",IF(D92&gt;=0.5*'MARK LOOKUP'!D92,"C+",IF(D92&gt;=0.4*'MARK LOOKUP'!D92,"C",IF(D92&gt;=0.35*'MARK LOOKUP'!D92,"D","N.G."))))))))</f>
        <v>0</v>
      </c>
      <c r="Z92" s="26" t="str">
        <f>IF(ISBLANK('DATA ENTRY'!J92),"",IF(LEDGER!E92="AB","AB",IF(LEDGER!E92&gt;=0.9*'MARK LOOKUP'!E92,"A+",IF(LEDGER!E92&gt;=0.8*'MARK LOOKUP'!E92,"A",IF(LEDGER!E92&gt;=0.7*'MARK LOOKUP'!E92,"B+",IF(LEDGER!E92&gt;=0.6*'MARK LOOKUP'!E92,"B",IF(LEDGER!E92&gt;=0.5*'MARK LOOKUP'!E92,"C+",IF(LEDGER!E92&gt;=0.4*'MARK LOOKUP'!E92,"C",IF(LEDGER!E92&gt;=0.35*'MARK LOOKUP'!E92,"D","NG")))))))))</f>
        <v/>
      </c>
      <c r="AA92" s="26" t="str">
        <f>IF(ISBLANK('DATA ENTRY'!K92),"",IF(LEDGER!F92="AB","AB",IF(LEDGER!F92&gt;=0.9*'MARK LOOKUP'!F92,"A+",IF(LEDGER!F92&gt;=0.8*'MARK LOOKUP'!F92,"A",IF(LEDGER!F92&gt;=0.7*'MARK LOOKUP'!F92,"B+",IF(LEDGER!F92&gt;=0.6*'MARK LOOKUP'!F92,"B",IF(LEDGER!F92&gt;=0.5*'MARK LOOKUP'!F92,"C+",IF(LEDGER!F92&gt;=0.4*'MARK LOOKUP'!F92,"C",IF(LEDGER!F92&gt;=0.35*'MARK LOOKUP'!F92,"D","NG")))))))))</f>
        <v/>
      </c>
      <c r="AB92" s="26" t="b">
        <f>IF(ISNUMBER(G92),IF(D92&gt;=0.9*'MARK LOOKUP'!G92,"A+",IF(G92&gt;=0.8*'MARK LOOKUP'!G92,"A",IF(G92&gt;=0.7*'MARK LOOKUP'!G92,"B+",IF(G92&gt;=0.6*'MARK LOOKUP'!G92,"B",IF(G92&gt;=0.5*'MARK LOOKUP'!G92,"C+",IF(G92&gt;=0.4*'MARK LOOKUP'!G92,"C",IF(G92&gt;=0.35*'MARK LOOKUP'!G92,"D","NG"))))))))</f>
        <v>0</v>
      </c>
      <c r="AC92" s="26" t="str">
        <f>IF(ISBLANK('DATA ENTRY'!M92),"",IF(LEDGER!H92="AB","AB",IF(LEDGER!H92&gt;=0.9*'MARK LOOKUP'!H92,"A+",IF(LEDGER!H92&gt;=0.8*'MARK LOOKUP'!H92,"A",IF(LEDGER!H92&gt;=0.7*'MARK LOOKUP'!H92,"B+",IF(LEDGER!H92&gt;=0.6*'MARK LOOKUP'!H92,"B",IF(LEDGER!H92&gt;=0.5*'MARK LOOKUP'!H92,"C+",IF(LEDGER!H92&gt;=0.4*'MARK LOOKUP'!H92,"C",IF(LEDGER!H92&gt;=0.35*'MARK LOOKUP'!H92,"D","NG")))))))))</f>
        <v/>
      </c>
      <c r="AD92" s="26" t="str">
        <f>IF(ISBLANK('DATA ENTRY'!N92),"",IF(LEDGER!I92="AB","AB",IF(LEDGER!I92&gt;=0.9*'MARK LOOKUP'!I92,"A+",IF(LEDGER!I92&gt;=0.8*'MARK LOOKUP'!I92,"A",IF(LEDGER!I92&gt;=0.7*'MARK LOOKUP'!I92,"B+",IF(LEDGER!I92&gt;=0.6*'MARK LOOKUP'!I92,"B",IF(LEDGER!I92&gt;=0.5*'MARK LOOKUP'!I92,"C+",IF(LEDGER!I92&gt;=0.4*'MARK LOOKUP'!I92,"C",IF(LEDGER!I92&gt;=0.35*'MARK LOOKUP'!I92,"D","NG")))))))))</f>
        <v/>
      </c>
      <c r="AE92" s="26" t="str">
        <f>IF(ISNUMBER(J92),IF(J92&gt;=0.9*'MARK LOOKUP'!J92,"A+",IF(J92&gt;=0.8*'MARK LOOKUP'!J92,"A",IF(J92&gt;=0.7*'MARK LOOKUP'!J92,"B+",IF(J92&gt;=0.6*'MARK LOOKUP'!J92,"B",IF(J92&gt;=0.5*'MARK LOOKUP'!J92,"C+",IF(J92&gt;=0.4*'MARK LOOKUP'!J92,"C",IF(J92&gt;=0.35*'MARK LOOKUP'!J92,"D","NG"))))))),"")</f>
        <v/>
      </c>
      <c r="AF92" s="26" t="str">
        <f>IF(ISBLANK('DATA ENTRY'!P92),"",IF(LEDGER!K92="Ab","AB",IF(LEDGER!K92&gt;=0.9*'MARK LOOKUP'!K92,"A+",IF(LEDGER!K92&gt;=0.8*'MARK LOOKUP'!K92,"A",IF(LEDGER!K92&gt;=0.7*'MARK LOOKUP'!K92,"B+",IF(LEDGER!K92&gt;=0.6*'MARK LOOKUP'!K92,"B",IF(LEDGER!K92&gt;=0.5*'MARK LOOKUP'!K92,"C+",IF(LEDGER!K92&gt;=0.4*'MARK LOOKUP'!K92,"C",IF(LEDGER!K92&gt;=0.35*'MARK LOOKUP'!K92,"D","NG")))))))))</f>
        <v/>
      </c>
      <c r="AG92" s="26" t="str">
        <f>IF(ISBLANK('DATA ENTRY'!Q92),"",IF(LEDGER!L92="Ab","AB",IF(LEDGER!L92&gt;=0.9*'MARK LOOKUP'!L92,"A+",IF(LEDGER!L92&gt;=0.8*'MARK LOOKUP'!L92,"A",IF(LEDGER!L92&gt;=0.7*'MARK LOOKUP'!L92,"B+",IF(LEDGER!L92&gt;=0.6*'MARK LOOKUP'!L92,"B",IF(LEDGER!L92&gt;=0.5*'MARK LOOKUP'!L92,"C+",IF(LEDGER!L92&gt;=0.4*'MARK LOOKUP'!L92,"C",IF(LEDGER!L92&gt;=0.35*'MARK LOOKUP'!L92,"D","NG")))))))))</f>
        <v/>
      </c>
      <c r="AH92" s="26" t="str">
        <f>IF(ISNUMBER(M92),IF(M92&gt;=0.9*'MARK LOOKUP'!M92,"A+",IF(M92&gt;=0.8*'MARK LOOKUP'!M92,"A",IF(M92&gt;=0.7*'MARK LOOKUP'!M92,"B+",IF(M92&gt;=0.6*'MARK LOOKUP'!M92,"B",IF(M92&gt;=0.5*'MARK LOOKUP'!M92,"C+",IF(M92&gt;=0.4*'MARK LOOKUP'!M92,"C",IF(M92&gt;=0.35*'MARK LOOKUP'!M92,"D","NG"))))))),"")</f>
        <v/>
      </c>
      <c r="AI92" s="26" t="str">
        <f>IF(ISBLANK('DATA ENTRY'!S92),"",IF(N92="Ab","AB",IF(N92&gt;=0.9*'MARK LOOKUP'!N92,"A+",IF(N92&gt;=0.8*'MARK LOOKUP'!N92,"A",IF(N92&gt;=0.7*'MARK LOOKUP'!N92,"B+",IF(N92&gt;=0.6*'MARK LOOKUP'!N92,"B",IF(N92&gt;=0.5*'MARK LOOKUP'!N92,"C+",IF(N92&gt;=0.4*'MARK LOOKUP'!N92,"C",IF(N92&gt;=0.35*'MARK LOOKUP'!N92,"D","NG")))))))))</f>
        <v/>
      </c>
      <c r="AJ92" s="26" t="str">
        <f>IF(ISBLANK('DATA ENTRY'!T92),"",IF(O92="Ab","AB",IF(O92&gt;=0.9*'MARK LOOKUP'!O92,"A+",IF(O92&gt;=0.8*'MARK LOOKUP'!O92,"A",IF(O92&gt;=0.7*'MARK LOOKUP'!O92,"B+",IF(O92&gt;=0.6*'MARK LOOKUP'!O92,"B",IF(O92&gt;=0.5*'MARK LOOKUP'!O92,"C+",IF(O92&gt;=0.4*'MARK LOOKUP'!O92,"C",IF(O92&gt;=0.35*'MARK LOOKUP'!O92,"D","NG")))))))))</f>
        <v/>
      </c>
      <c r="AK92" s="26" t="str">
        <f>IF(ISNUMBER(P92),IF(P92&gt;=0.9*'MARK LOOKUP'!P92,"A+",IF(P92&gt;=0.8*'MARK LOOKUP'!P92,"A",IF(P92&gt;=0.7*'MARK LOOKUP'!P92,"B+",IF(P92&gt;=0.6*'MARK LOOKUP'!P92,"B",IF(P92&gt;=0.5*'MARK LOOKUP'!P92,"C+",IF(P92&gt;=0.4*'MARK LOOKUP'!P92,"C",IF(P92&gt;=0.35*'MARK LOOKUP'!P92,"D","NG"))))))),"")</f>
        <v/>
      </c>
      <c r="AL92" s="26" t="str">
        <f>IF(ISBLANK('DATA ENTRY'!V92),"",IF(Q92="Ab","AB",IF(Q92&gt;=0.9*'MARK LOOKUP'!Q92,"A+",IF(Q92&gt;=0.8*'MARK LOOKUP'!Q92,"A",IF(Q92&gt;=0.7*'MARK LOOKUP'!Q92,"B+",IF(Q92&gt;=0.6*'MARK LOOKUP'!Q92,"B",IF(Q92&gt;=0.5*'MARK LOOKUP'!Q92,"C+",IF(Q92&gt;=0.4*'MARK LOOKUP'!Q92,"C",IF(Q92&gt;=0.35*'MARK LOOKUP'!Q92,"D","NG")))))))))</f>
        <v/>
      </c>
      <c r="AM92" s="26" t="str">
        <f>IF(ISBLANK('DATA ENTRY'!W92),"",IF(R92="Ab","AB",IF(R92&gt;=0.9*'MARK LOOKUP'!R92,"A+",IF(R92&gt;=0.8*'MARK LOOKUP'!R92,"A",IF(R92&gt;=0.7*'MARK LOOKUP'!R92,"B+",IF(R92&gt;=0.6*'MARK LOOKUP'!R92,"B",IF(R92&gt;=0.5*'MARK LOOKUP'!R92,"C+",IF(R92&gt;=0.4*'MARK LOOKUP'!R92,"C",IF(R92&gt;=0.35*'MARK LOOKUP'!R92,"D","NG")))))))))</f>
        <v/>
      </c>
      <c r="AN92" s="26" t="str">
        <f>IF(ISNUMBER(S92),IF(S92&gt;=0.9*'MARK LOOKUP'!S92,"A+",IF(S92&gt;=0.8*'MARK LOOKUP'!S92,"A",IF(S92&gt;=0.7*'MARK LOOKUP'!S92,"B+",IF(S92&gt;=0.6*'MARK LOOKUP'!S92,"B",IF(S92&gt;=0.5*'MARK LOOKUP'!S92,"C+",IF(S92&gt;=0.4*'MARK LOOKUP'!S92,"C",IF(S92&gt;=0.35*'MARK LOOKUP'!S92,"D","NG"))))))),"")</f>
        <v/>
      </c>
      <c r="AO92" s="26" t="str">
        <f>IF(ISBLANK('DATA ENTRY'!Y92),"",IF(T92="AB","AB",IF(T92&gt;=0.9*'MARK LOOKUP'!T92,"A+",IF(T92&gt;=0.8*'MARK LOOKUP'!T92,"A",IF(T92&gt;=0.7*'MARK LOOKUP'!T92,"B+",IF(T92&gt;=0.6*'MARK LOOKUP'!T92,"B",IF(T92&gt;=0.5*'MARK LOOKUP'!T92,"C+",IF(T92&gt;=0.4*'MARK LOOKUP'!T92,"C",IF(T92&gt;=0.35*'MARK LOOKUP'!T92,"D","NG")))))))))</f>
        <v/>
      </c>
      <c r="AP92" s="26" t="str">
        <f>IF(ISBLANK('DATA ENTRY'!Z92),"",IF(U92="AB","AB",IF(U92&gt;=0.9*'MARK LOOKUP'!U92,"A+",IF(U92&gt;=0.8*'MARK LOOKUP'!U92,"A",IF(U92&gt;=0.7*'MARK LOOKUP'!U92,"B+",IF(U92&gt;=0.6*'MARK LOOKUP'!U92,"B",IF(U92&gt;=0.5*'MARK LOOKUP'!U92,"C+",IF(U92&gt;=0.4*'MARK LOOKUP'!U92,"C",IF(U92&gt;=0.35*'MARK LOOKUP'!U92,"D","NG")))))))))</f>
        <v/>
      </c>
      <c r="AQ92" s="26" t="str">
        <f>IF(ISNUMBER(V92),IF(V92&gt;=0.9*'MARK LOOKUP'!V92,"A+",IF(V92&gt;=0.8*'MARK LOOKUP'!V92,"A",IF(V92&gt;=0.7*'MARK LOOKUP'!V92,"B+",IF(V92&gt;=0.6*'MARK LOOKUP'!S92,"B",IF(V92&gt;=0.5*'MARK LOOKUP'!V92,"C+",IF(V92&gt;=0.4*'MARK LOOKUP'!V92,"C",IF(V92&gt;=0.35*'MARK LOOKUP'!V92,"D","NG"))))))),"")</f>
        <v/>
      </c>
      <c r="AR92" s="26" t="str">
        <f t="shared" si="27"/>
        <v/>
      </c>
      <c r="AS92" s="26" t="str">
        <f t="shared" si="28"/>
        <v/>
      </c>
      <c r="AT92" s="26" t="str">
        <f t="shared" si="29"/>
        <v/>
      </c>
      <c r="AU92" s="26" t="str">
        <f t="shared" si="30"/>
        <v/>
      </c>
      <c r="AV92" s="26" t="str">
        <f t="shared" si="31"/>
        <v/>
      </c>
      <c r="AW92" s="26" t="str">
        <f t="shared" si="32"/>
        <v/>
      </c>
      <c r="AX92" s="26" t="str">
        <f t="shared" si="33"/>
        <v/>
      </c>
      <c r="AY92" s="26" t="str">
        <f t="shared" si="34"/>
        <v/>
      </c>
      <c r="AZ92" s="26" t="str">
        <f t="shared" si="35"/>
        <v/>
      </c>
      <c r="BA92" s="26" t="str">
        <f t="shared" si="36"/>
        <v/>
      </c>
      <c r="BB92" s="26" t="str">
        <f t="shared" si="37"/>
        <v/>
      </c>
      <c r="BC92" s="26" t="str">
        <f t="shared" si="38"/>
        <v/>
      </c>
      <c r="BD92" s="26" t="str">
        <f t="shared" si="39"/>
        <v/>
      </c>
      <c r="BE92" s="26" t="str">
        <f>IF(ISBLANK('DATA ENTRY'!S92),"",IF(AJ92="A+","4",IF(AJ92="A","3.6",IF(AJ92="B+","3.2",IF(AJ92="B","2.8",IF(AJ92="C+","2.4",IF(AJ92="C","2",IF(AJ92="D+","1.6",IF(AJ92="D","1.2",IF(AJ92="E","0.8",""))))))))))</f>
        <v/>
      </c>
      <c r="BF92" s="26" t="str">
        <f>IF(ISBLANK('DATA ENTRY'!T92),"",IF(AK92="A+","4",IF(AK92="A","3.6",IF(AK92="B+","3.2",IF(AK92="B","2.8",IF(AK92="C+","2.4",IF(AK92="C","2",IF(AK92="D+","1.6",IF(AK92="D","1.2",IF(AK92="E","0.8",""))))))))))</f>
        <v/>
      </c>
      <c r="BG92" s="26" t="str">
        <f>IF(ISBLANK('DATA ENTRY'!U92),"",IF(AL92="A+","4",IF(AL92="A","3.6",IF(AL92="B+","3.2",IF(AL92="B","2.8",IF(AL92="C+","2.4",IF(AL92="C","2",IF(AL92="D+","1.6",IF(AL92="D","1.2",IF(AL92="E","0.8",""))))))))))</f>
        <v/>
      </c>
      <c r="BH92" s="26" t="str">
        <f>IF(ISBLANK('DATA ENTRY'!V92),"",IF(AM92="A+","4",IF(AM92="A","3.6",IF(AM92="B+","3.2",IF(AM92="B","2.8",IF(AM92="C+","2.4",IF(AM92="C","2",IF(AM92="D+","1.6",IF(AM92="D","1.2",IF(AM92="E","0.8",""))))))))))</f>
        <v/>
      </c>
      <c r="BI92" s="26" t="str">
        <f>IF(ISBLANK('DATA ENTRY'!W92),"",IF(AN92="A+","4",IF(AN92="A","3.6",IF(AN92="B+","3.2",IF(AN92="B","2.8",IF(AN92="C+","2.4",IF(AN92="C","2",IF(AN92="D+","1.6",IF(AN92="D","1.2",IF(AN92="E","0.8",""))))))))))</f>
        <v/>
      </c>
      <c r="BJ92" s="26" t="str">
        <f>IF(ISBLANK('DATA ENTRY'!X92),"",IF(AO92="A+","4",IF(AO92="A","3.6",IF(AO92="B+","3.2",IF(AO92="B","2.8",IF(AO92="C+","2.4",IF(AO92="C","2",IF(AO92="D+","1.6",IF(AO92="D","1.2",IF(AO92="E","0.8",""))))))))))</f>
        <v/>
      </c>
      <c r="BK92" s="26" t="str">
        <f>IF(ISBLANK('DATA ENTRY'!Y92),"",IF(AP92="A+","4",IF(AP92="A","3.6",IF(AP92="B+","3.2",IF(AP92="B","2.8",IF(AP92="C+","2.4",IF(AP92="C","2",IF(AP92="D+","1.6",IF(AP92="D","1.2",IF(AP92="E","0.8",""))))))))))</f>
        <v/>
      </c>
      <c r="BL92" s="26" t="str">
        <f>IF(ISBLANK('DATA ENTRY'!Z92),"",IF(AQ92="A+","4",IF(AQ92="A","3.6",IF(AQ92="B+","3.2",IF(AQ92="B","2.8",IF(AQ92="C+","2.4",IF(AQ92="C","2",IF(AQ92="D+","1.6",IF(AQ92="D","1.2",IF(AQ92="E","0.8",""))))))))))</f>
        <v/>
      </c>
    </row>
    <row r="93" spans="1:64" x14ac:dyDescent="0.25">
      <c r="A93" s="26" t="str">
        <f>IF(ISBLANK('DATA ENTRY'!A93),"",'DATA ENTRY'!A93)</f>
        <v/>
      </c>
      <c r="B93" s="26" t="str">
        <f>IF(ISBLANK('DATA ENTRY'!G93),"",'DATA ENTRY'!G93)</f>
        <v/>
      </c>
      <c r="C93" s="26" t="str">
        <f>IF(ISBLANK('DATA ENTRY'!H93),"",'DATA ENTRY'!H93)</f>
        <v/>
      </c>
      <c r="D93" s="26" t="str">
        <f t="shared" si="21"/>
        <v/>
      </c>
      <c r="E93" s="26" t="str">
        <f>IF(ISBLANK('DATA ENTRY'!J93),"",'DATA ENTRY'!J93)</f>
        <v/>
      </c>
      <c r="F93" s="26" t="str">
        <f>IF(ISBLANK('DATA ENTRY'!K93),"",'DATA ENTRY'!K93)</f>
        <v/>
      </c>
      <c r="G93" s="26" t="str">
        <f t="shared" si="22"/>
        <v/>
      </c>
      <c r="H93" s="26" t="str">
        <f>IF(ISBLANK('DATA ENTRY'!M93),"",'DATA ENTRY'!M93)</f>
        <v/>
      </c>
      <c r="I93" s="26" t="str">
        <f>IF(ISBLANK('DATA ENTRY'!M93),"",'DATA ENTRY'!N93)</f>
        <v/>
      </c>
      <c r="J93" s="26" t="str">
        <f t="shared" si="40"/>
        <v/>
      </c>
      <c r="K93" s="26" t="str">
        <f>IF(ISBLANK('DATA ENTRY'!P93),"",'DATA ENTRY'!P93)</f>
        <v/>
      </c>
      <c r="L93" s="26" t="str">
        <f>IF(ISBLANK('DATA ENTRY'!Q93),"",'DATA ENTRY'!Q93)</f>
        <v/>
      </c>
      <c r="M93" s="26" t="str">
        <f t="shared" si="23"/>
        <v/>
      </c>
      <c r="N93" s="26" t="str">
        <f>IF(ISBLANK('DATA ENTRY'!S93),"",'DATA ENTRY'!S93)</f>
        <v/>
      </c>
      <c r="O93" s="26" t="str">
        <f>IF(ISBLANK('DATA ENTRY'!T93),"",'DATA ENTRY'!T93)</f>
        <v/>
      </c>
      <c r="P93" s="26" t="str">
        <f t="shared" si="24"/>
        <v/>
      </c>
      <c r="Q93" s="26" t="str">
        <f>IF(ISBLANK('DATA ENTRY'!V93),"",'DATA ENTRY'!V93)</f>
        <v/>
      </c>
      <c r="R93" s="26" t="str">
        <f>IF(ISBLANK('DATA ENTRY'!W93),"",'DATA ENTRY'!W93)</f>
        <v/>
      </c>
      <c r="S93" s="26" t="str">
        <f t="shared" si="25"/>
        <v/>
      </c>
      <c r="T93" s="26" t="str">
        <f>IF(ISBLANK('DATA ENTRY'!Y93),"",'DATA ENTRY'!Y93)</f>
        <v/>
      </c>
      <c r="U93" s="26" t="str">
        <f>IF(ISBLANK('DATA ENTRY'!Z93),"",'DATA ENTRY'!Z93)</f>
        <v/>
      </c>
      <c r="V93" s="26" t="str">
        <f t="shared" si="26"/>
        <v/>
      </c>
      <c r="W93" s="26" t="str">
        <f>IF(ISBLANK('DATA ENTRY'!$F93),"",IF(LEDGER!B93="AB","AB",IF(LEDGER!B93&gt;=0.9*'MARK LOOKUP'!B93,"A+",IF(LEDGER!B93&gt;=0.8*'MARK LOOKUP'!B93,"A",IF(LEDGER!B93&gt;=0.7*'MARK LOOKUP'!B93,"B+",IF(LEDGER!B93&gt;=0.6*'MARK LOOKUP'!B93,"B",IF(LEDGER!B93&gt;=0.5*'MARK LOOKUP'!B93,"C+",IF(LEDGER!B93&gt;=0.4*'MARK LOOKUP'!B93,"C+",IF(LEDGER!B93&gt;=0.35*'MARK LOOKUP'!B93,"D","NG")))))))))</f>
        <v/>
      </c>
      <c r="X93" s="26" t="str">
        <f>IF(ISBLANK('DATA ENTRY'!$G93),"",IF(LEDGER!C93="AB","AB",IF(LEDGER!C93&gt;=0.9*'MARK LOOKUP'!C93,"A+",IF(LEDGER!C93&gt;=0.8*'MARK LOOKUP'!C93,"A",IF(LEDGER!C93&gt;=0.7*'MARK LOOKUP'!C93,"B+",IF(LEDGER!C93&gt;=0.6*'MARK LOOKUP'!C93,"B",IF(LEDGER!C93&gt;=0.5*'MARK LOOKUP'!C93,"C+",IF(LEDGER!C93&gt;=0.4*'MARK LOOKUP'!C93,"C+",IF(LEDGER!C93&gt;=0.35*'MARK LOOKUP'!C93,"D","N.G.")))))))))</f>
        <v/>
      </c>
      <c r="Y93" s="26" t="b">
        <f>IF(ISNUMBER(D93),IF(D93&gt;=0.9*'MARK LOOKUP'!D93,"A+",IF(D93&gt;=0.8*'MARK LOOKUP'!D93,"A",IF(D93&gt;=0.7*'MARK LOOKUP'!D93,"B+",IF(D93&gt;=0.6*'MARK LOOKUP'!D93,"B",IF(D93&gt;=0.5*'MARK LOOKUP'!D93,"C+",IF(D93&gt;=0.4*'MARK LOOKUP'!D93,"C",IF(D93&gt;=0.35*'MARK LOOKUP'!D93,"D","N.G."))))))))</f>
        <v>0</v>
      </c>
      <c r="Z93" s="26" t="str">
        <f>IF(ISBLANK('DATA ENTRY'!J93),"",IF(LEDGER!E93="AB","AB",IF(LEDGER!E93&gt;=0.9*'MARK LOOKUP'!E93,"A+",IF(LEDGER!E93&gt;=0.8*'MARK LOOKUP'!E93,"A",IF(LEDGER!E93&gt;=0.7*'MARK LOOKUP'!E93,"B+",IF(LEDGER!E93&gt;=0.6*'MARK LOOKUP'!E93,"B",IF(LEDGER!E93&gt;=0.5*'MARK LOOKUP'!E93,"C+",IF(LEDGER!E93&gt;=0.4*'MARK LOOKUP'!E93,"C",IF(LEDGER!E93&gt;=0.35*'MARK LOOKUP'!E93,"D","NG")))))))))</f>
        <v/>
      </c>
      <c r="AA93" s="26" t="str">
        <f>IF(ISBLANK('DATA ENTRY'!K93),"",IF(LEDGER!F93="AB","AB",IF(LEDGER!F93&gt;=0.9*'MARK LOOKUP'!F93,"A+",IF(LEDGER!F93&gt;=0.8*'MARK LOOKUP'!F93,"A",IF(LEDGER!F93&gt;=0.7*'MARK LOOKUP'!F93,"B+",IF(LEDGER!F93&gt;=0.6*'MARK LOOKUP'!F93,"B",IF(LEDGER!F93&gt;=0.5*'MARK LOOKUP'!F93,"C+",IF(LEDGER!F93&gt;=0.4*'MARK LOOKUP'!F93,"C",IF(LEDGER!F93&gt;=0.35*'MARK LOOKUP'!F93,"D","NG")))))))))</f>
        <v/>
      </c>
      <c r="AB93" s="26" t="b">
        <f>IF(ISNUMBER(G93),IF(D93&gt;=0.9*'MARK LOOKUP'!G93,"A+",IF(G93&gt;=0.8*'MARK LOOKUP'!G93,"A",IF(G93&gt;=0.7*'MARK LOOKUP'!G93,"B+",IF(G93&gt;=0.6*'MARK LOOKUP'!G93,"B",IF(G93&gt;=0.5*'MARK LOOKUP'!G93,"C+",IF(G93&gt;=0.4*'MARK LOOKUP'!G93,"C",IF(G93&gt;=0.35*'MARK LOOKUP'!G93,"D","NG"))))))))</f>
        <v>0</v>
      </c>
      <c r="AC93" s="26" t="str">
        <f>IF(ISBLANK('DATA ENTRY'!M93),"",IF(LEDGER!H93="AB","AB",IF(LEDGER!H93&gt;=0.9*'MARK LOOKUP'!H93,"A+",IF(LEDGER!H93&gt;=0.8*'MARK LOOKUP'!H93,"A",IF(LEDGER!H93&gt;=0.7*'MARK LOOKUP'!H93,"B+",IF(LEDGER!H93&gt;=0.6*'MARK LOOKUP'!H93,"B",IF(LEDGER!H93&gt;=0.5*'MARK LOOKUP'!H93,"C+",IF(LEDGER!H93&gt;=0.4*'MARK LOOKUP'!H93,"C",IF(LEDGER!H93&gt;=0.35*'MARK LOOKUP'!H93,"D","NG")))))))))</f>
        <v/>
      </c>
      <c r="AD93" s="26" t="str">
        <f>IF(ISBLANK('DATA ENTRY'!N93),"",IF(LEDGER!I93="AB","AB",IF(LEDGER!I93&gt;=0.9*'MARK LOOKUP'!I93,"A+",IF(LEDGER!I93&gt;=0.8*'MARK LOOKUP'!I93,"A",IF(LEDGER!I93&gt;=0.7*'MARK LOOKUP'!I93,"B+",IF(LEDGER!I93&gt;=0.6*'MARK LOOKUP'!I93,"B",IF(LEDGER!I93&gt;=0.5*'MARK LOOKUP'!I93,"C+",IF(LEDGER!I93&gt;=0.4*'MARK LOOKUP'!I93,"C",IF(LEDGER!I93&gt;=0.35*'MARK LOOKUP'!I93,"D","NG")))))))))</f>
        <v/>
      </c>
      <c r="AE93" s="26" t="str">
        <f>IF(ISNUMBER(J93),IF(J93&gt;=0.9*'MARK LOOKUP'!J93,"A+",IF(J93&gt;=0.8*'MARK LOOKUP'!J93,"A",IF(J93&gt;=0.7*'MARK LOOKUP'!J93,"B+",IF(J93&gt;=0.6*'MARK LOOKUP'!J93,"B",IF(J93&gt;=0.5*'MARK LOOKUP'!J93,"C+",IF(J93&gt;=0.4*'MARK LOOKUP'!J93,"C",IF(J93&gt;=0.35*'MARK LOOKUP'!J93,"D","NG"))))))),"")</f>
        <v/>
      </c>
      <c r="AF93" s="26" t="str">
        <f>IF(ISBLANK('DATA ENTRY'!P93),"",IF(LEDGER!K93="Ab","AB",IF(LEDGER!K93&gt;=0.9*'MARK LOOKUP'!K93,"A+",IF(LEDGER!K93&gt;=0.8*'MARK LOOKUP'!K93,"A",IF(LEDGER!K93&gt;=0.7*'MARK LOOKUP'!K93,"B+",IF(LEDGER!K93&gt;=0.6*'MARK LOOKUP'!K93,"B",IF(LEDGER!K93&gt;=0.5*'MARK LOOKUP'!K93,"C+",IF(LEDGER!K93&gt;=0.4*'MARK LOOKUP'!K93,"C",IF(LEDGER!K93&gt;=0.35*'MARK LOOKUP'!K93,"D","NG")))))))))</f>
        <v/>
      </c>
      <c r="AG93" s="26" t="str">
        <f>IF(ISBLANK('DATA ENTRY'!Q93),"",IF(LEDGER!L93="Ab","AB",IF(LEDGER!L93&gt;=0.9*'MARK LOOKUP'!L93,"A+",IF(LEDGER!L93&gt;=0.8*'MARK LOOKUP'!L93,"A",IF(LEDGER!L93&gt;=0.7*'MARK LOOKUP'!L93,"B+",IF(LEDGER!L93&gt;=0.6*'MARK LOOKUP'!L93,"B",IF(LEDGER!L93&gt;=0.5*'MARK LOOKUP'!L93,"C+",IF(LEDGER!L93&gt;=0.4*'MARK LOOKUP'!L93,"C",IF(LEDGER!L93&gt;=0.35*'MARK LOOKUP'!L93,"D","NG")))))))))</f>
        <v/>
      </c>
      <c r="AH93" s="26" t="str">
        <f>IF(ISNUMBER(M93),IF(M93&gt;=0.9*'MARK LOOKUP'!M93,"A+",IF(M93&gt;=0.8*'MARK LOOKUP'!M93,"A",IF(M93&gt;=0.7*'MARK LOOKUP'!M93,"B+",IF(M93&gt;=0.6*'MARK LOOKUP'!M93,"B",IF(M93&gt;=0.5*'MARK LOOKUP'!M93,"C+",IF(M93&gt;=0.4*'MARK LOOKUP'!M93,"C",IF(M93&gt;=0.35*'MARK LOOKUP'!M93,"D","NG"))))))),"")</f>
        <v/>
      </c>
      <c r="AI93" s="26" t="str">
        <f>IF(ISBLANK('DATA ENTRY'!S93),"",IF(N93="Ab","AB",IF(N93&gt;=0.9*'MARK LOOKUP'!N93,"A+",IF(N93&gt;=0.8*'MARK LOOKUP'!N93,"A",IF(N93&gt;=0.7*'MARK LOOKUP'!N93,"B+",IF(N93&gt;=0.6*'MARK LOOKUP'!N93,"B",IF(N93&gt;=0.5*'MARK LOOKUP'!N93,"C+",IF(N93&gt;=0.4*'MARK LOOKUP'!N93,"C",IF(N93&gt;=0.35*'MARK LOOKUP'!N93,"D","NG")))))))))</f>
        <v/>
      </c>
      <c r="AJ93" s="26" t="str">
        <f>IF(ISBLANK('DATA ENTRY'!T93),"",IF(O93="Ab","AB",IF(O93&gt;=0.9*'MARK LOOKUP'!O93,"A+",IF(O93&gt;=0.8*'MARK LOOKUP'!O93,"A",IF(O93&gt;=0.7*'MARK LOOKUP'!O93,"B+",IF(O93&gt;=0.6*'MARK LOOKUP'!O93,"B",IF(O93&gt;=0.5*'MARK LOOKUP'!O93,"C+",IF(O93&gt;=0.4*'MARK LOOKUP'!O93,"C",IF(O93&gt;=0.35*'MARK LOOKUP'!O93,"D","NG")))))))))</f>
        <v/>
      </c>
      <c r="AK93" s="26" t="str">
        <f>IF(ISNUMBER(P93),IF(P93&gt;=0.9*'MARK LOOKUP'!P93,"A+",IF(P93&gt;=0.8*'MARK LOOKUP'!P93,"A",IF(P93&gt;=0.7*'MARK LOOKUP'!P93,"B+",IF(P93&gt;=0.6*'MARK LOOKUP'!P93,"B",IF(P93&gt;=0.5*'MARK LOOKUP'!P93,"C+",IF(P93&gt;=0.4*'MARK LOOKUP'!P93,"C",IF(P93&gt;=0.35*'MARK LOOKUP'!P93,"D","NG"))))))),"")</f>
        <v/>
      </c>
      <c r="AL93" s="26" t="str">
        <f>IF(ISBLANK('DATA ENTRY'!V93),"",IF(Q93="Ab","AB",IF(Q93&gt;=0.9*'MARK LOOKUP'!Q93,"A+",IF(Q93&gt;=0.8*'MARK LOOKUP'!Q93,"A",IF(Q93&gt;=0.7*'MARK LOOKUP'!Q93,"B+",IF(Q93&gt;=0.6*'MARK LOOKUP'!Q93,"B",IF(Q93&gt;=0.5*'MARK LOOKUP'!Q93,"C+",IF(Q93&gt;=0.4*'MARK LOOKUP'!Q93,"C",IF(Q93&gt;=0.35*'MARK LOOKUP'!Q93,"D","NG")))))))))</f>
        <v/>
      </c>
      <c r="AM93" s="26" t="str">
        <f>IF(ISBLANK('DATA ENTRY'!W93),"",IF(R93="Ab","AB",IF(R93&gt;=0.9*'MARK LOOKUP'!R93,"A+",IF(R93&gt;=0.8*'MARK LOOKUP'!R93,"A",IF(R93&gt;=0.7*'MARK LOOKUP'!R93,"B+",IF(R93&gt;=0.6*'MARK LOOKUP'!R93,"B",IF(R93&gt;=0.5*'MARK LOOKUP'!R93,"C+",IF(R93&gt;=0.4*'MARK LOOKUP'!R93,"C",IF(R93&gt;=0.35*'MARK LOOKUP'!R93,"D","NG")))))))))</f>
        <v/>
      </c>
      <c r="AN93" s="26" t="str">
        <f>IF(ISNUMBER(S93),IF(S93&gt;=0.9*'MARK LOOKUP'!S93,"A+",IF(S93&gt;=0.8*'MARK LOOKUP'!S93,"A",IF(S93&gt;=0.7*'MARK LOOKUP'!S93,"B+",IF(S93&gt;=0.6*'MARK LOOKUP'!S93,"B",IF(S93&gt;=0.5*'MARK LOOKUP'!S93,"C+",IF(S93&gt;=0.4*'MARK LOOKUP'!S93,"C",IF(S93&gt;=0.35*'MARK LOOKUP'!S93,"D","NG"))))))),"")</f>
        <v/>
      </c>
      <c r="AO93" s="26" t="str">
        <f>IF(ISBLANK('DATA ENTRY'!Y93),"",IF(T93="AB","AB",IF(T93&gt;=0.9*'MARK LOOKUP'!T93,"A+",IF(T93&gt;=0.8*'MARK LOOKUP'!T93,"A",IF(T93&gt;=0.7*'MARK LOOKUP'!T93,"B+",IF(T93&gt;=0.6*'MARK LOOKUP'!T93,"B",IF(T93&gt;=0.5*'MARK LOOKUP'!T93,"C+",IF(T93&gt;=0.4*'MARK LOOKUP'!T93,"C",IF(T93&gt;=0.35*'MARK LOOKUP'!T93,"D","NG")))))))))</f>
        <v/>
      </c>
      <c r="AP93" s="26" t="str">
        <f>IF(ISBLANK('DATA ENTRY'!Z93),"",IF(U93="AB","AB",IF(U93&gt;=0.9*'MARK LOOKUP'!U93,"A+",IF(U93&gt;=0.8*'MARK LOOKUP'!U93,"A",IF(U93&gt;=0.7*'MARK LOOKUP'!U93,"B+",IF(U93&gt;=0.6*'MARK LOOKUP'!U93,"B",IF(U93&gt;=0.5*'MARK LOOKUP'!U93,"C+",IF(U93&gt;=0.4*'MARK LOOKUP'!U93,"C",IF(U93&gt;=0.35*'MARK LOOKUP'!U93,"D","NG")))))))))</f>
        <v/>
      </c>
      <c r="AQ93" s="26" t="str">
        <f>IF(ISNUMBER(V93),IF(V93&gt;=0.9*'MARK LOOKUP'!V93,"A+",IF(V93&gt;=0.8*'MARK LOOKUP'!V93,"A",IF(V93&gt;=0.7*'MARK LOOKUP'!V93,"B+",IF(V93&gt;=0.6*'MARK LOOKUP'!S93,"B",IF(V93&gt;=0.5*'MARK LOOKUP'!V93,"C+",IF(V93&gt;=0.4*'MARK LOOKUP'!V93,"C",IF(V93&gt;=0.35*'MARK LOOKUP'!V93,"D","NG"))))))),"")</f>
        <v/>
      </c>
      <c r="AR93" s="26" t="str">
        <f t="shared" si="27"/>
        <v/>
      </c>
      <c r="AS93" s="26" t="str">
        <f t="shared" si="28"/>
        <v/>
      </c>
      <c r="AT93" s="26" t="str">
        <f t="shared" si="29"/>
        <v/>
      </c>
      <c r="AU93" s="26" t="str">
        <f t="shared" si="30"/>
        <v/>
      </c>
      <c r="AV93" s="26" t="str">
        <f t="shared" si="31"/>
        <v/>
      </c>
      <c r="AW93" s="26" t="str">
        <f t="shared" si="32"/>
        <v/>
      </c>
      <c r="AX93" s="26" t="str">
        <f t="shared" si="33"/>
        <v/>
      </c>
      <c r="AY93" s="26" t="str">
        <f t="shared" si="34"/>
        <v/>
      </c>
      <c r="AZ93" s="26" t="str">
        <f t="shared" si="35"/>
        <v/>
      </c>
      <c r="BA93" s="26" t="str">
        <f t="shared" si="36"/>
        <v/>
      </c>
      <c r="BB93" s="26" t="str">
        <f t="shared" si="37"/>
        <v/>
      </c>
      <c r="BC93" s="26" t="str">
        <f t="shared" si="38"/>
        <v/>
      </c>
      <c r="BD93" s="26" t="str">
        <f t="shared" si="39"/>
        <v/>
      </c>
      <c r="BE93" s="26" t="str">
        <f>IF(ISBLANK('DATA ENTRY'!S93),"",IF(AJ93="A+","4",IF(AJ93="A","3.6",IF(AJ93="B+","3.2",IF(AJ93="B","2.8",IF(AJ93="C+","2.4",IF(AJ93="C","2",IF(AJ93="D+","1.6",IF(AJ93="D","1.2",IF(AJ93="E","0.8",""))))))))))</f>
        <v/>
      </c>
      <c r="BF93" s="26" t="str">
        <f>IF(ISBLANK('DATA ENTRY'!T93),"",IF(AK93="A+","4",IF(AK93="A","3.6",IF(AK93="B+","3.2",IF(AK93="B","2.8",IF(AK93="C+","2.4",IF(AK93="C","2",IF(AK93="D+","1.6",IF(AK93="D","1.2",IF(AK93="E","0.8",""))))))))))</f>
        <v/>
      </c>
      <c r="BG93" s="26" t="str">
        <f>IF(ISBLANK('DATA ENTRY'!U93),"",IF(AL93="A+","4",IF(AL93="A","3.6",IF(AL93="B+","3.2",IF(AL93="B","2.8",IF(AL93="C+","2.4",IF(AL93="C","2",IF(AL93="D+","1.6",IF(AL93="D","1.2",IF(AL93="E","0.8",""))))))))))</f>
        <v/>
      </c>
      <c r="BH93" s="26" t="str">
        <f>IF(ISBLANK('DATA ENTRY'!V93),"",IF(AM93="A+","4",IF(AM93="A","3.6",IF(AM93="B+","3.2",IF(AM93="B","2.8",IF(AM93="C+","2.4",IF(AM93="C","2",IF(AM93="D+","1.6",IF(AM93="D","1.2",IF(AM93="E","0.8",""))))))))))</f>
        <v/>
      </c>
      <c r="BI93" s="26" t="str">
        <f>IF(ISBLANK('DATA ENTRY'!W93),"",IF(AN93="A+","4",IF(AN93="A","3.6",IF(AN93="B+","3.2",IF(AN93="B","2.8",IF(AN93="C+","2.4",IF(AN93="C","2",IF(AN93="D+","1.6",IF(AN93="D","1.2",IF(AN93="E","0.8",""))))))))))</f>
        <v/>
      </c>
      <c r="BJ93" s="26" t="str">
        <f>IF(ISBLANK('DATA ENTRY'!X93),"",IF(AO93="A+","4",IF(AO93="A","3.6",IF(AO93="B+","3.2",IF(AO93="B","2.8",IF(AO93="C+","2.4",IF(AO93="C","2",IF(AO93="D+","1.6",IF(AO93="D","1.2",IF(AO93="E","0.8",""))))))))))</f>
        <v/>
      </c>
      <c r="BK93" s="26" t="str">
        <f>IF(ISBLANK('DATA ENTRY'!Y93),"",IF(AP93="A+","4",IF(AP93="A","3.6",IF(AP93="B+","3.2",IF(AP93="B","2.8",IF(AP93="C+","2.4",IF(AP93="C","2",IF(AP93="D+","1.6",IF(AP93="D","1.2",IF(AP93="E","0.8",""))))))))))</f>
        <v/>
      </c>
      <c r="BL93" s="26" t="str">
        <f>IF(ISBLANK('DATA ENTRY'!Z93),"",IF(AQ93="A+","4",IF(AQ93="A","3.6",IF(AQ93="B+","3.2",IF(AQ93="B","2.8",IF(AQ93="C+","2.4",IF(AQ93="C","2",IF(AQ93="D+","1.6",IF(AQ93="D","1.2",IF(AQ93="E","0.8",""))))))))))</f>
        <v/>
      </c>
    </row>
    <row r="94" spans="1:64" x14ac:dyDescent="0.25">
      <c r="A94" s="26" t="str">
        <f>IF(ISBLANK('DATA ENTRY'!A94),"",'DATA ENTRY'!A94)</f>
        <v/>
      </c>
      <c r="B94" s="26" t="str">
        <f>IF(ISBLANK('DATA ENTRY'!G94),"",'DATA ENTRY'!G94)</f>
        <v/>
      </c>
      <c r="C94" s="26" t="str">
        <f>IF(ISBLANK('DATA ENTRY'!H94),"",'DATA ENTRY'!H94)</f>
        <v/>
      </c>
      <c r="D94" s="26" t="str">
        <f t="shared" si="21"/>
        <v/>
      </c>
      <c r="E94" s="26" t="str">
        <f>IF(ISBLANK('DATA ENTRY'!J94),"",'DATA ENTRY'!J94)</f>
        <v/>
      </c>
      <c r="F94" s="26" t="str">
        <f>IF(ISBLANK('DATA ENTRY'!K94),"",'DATA ENTRY'!K94)</f>
        <v/>
      </c>
      <c r="G94" s="26" t="str">
        <f t="shared" si="22"/>
        <v/>
      </c>
      <c r="H94" s="26" t="str">
        <f>IF(ISBLANK('DATA ENTRY'!M94),"",'DATA ENTRY'!M94)</f>
        <v/>
      </c>
      <c r="I94" s="26" t="str">
        <f>IF(ISBLANK('DATA ENTRY'!M94),"",'DATA ENTRY'!N94)</f>
        <v/>
      </c>
      <c r="J94" s="26" t="str">
        <f t="shared" si="40"/>
        <v/>
      </c>
      <c r="K94" s="26" t="str">
        <f>IF(ISBLANK('DATA ENTRY'!P94),"",'DATA ENTRY'!P94)</f>
        <v/>
      </c>
      <c r="L94" s="26" t="str">
        <f>IF(ISBLANK('DATA ENTRY'!Q94),"",'DATA ENTRY'!Q94)</f>
        <v/>
      </c>
      <c r="M94" s="26" t="str">
        <f t="shared" si="23"/>
        <v/>
      </c>
      <c r="N94" s="26" t="str">
        <f>IF(ISBLANK('DATA ENTRY'!S94),"",'DATA ENTRY'!S94)</f>
        <v/>
      </c>
      <c r="O94" s="26" t="str">
        <f>IF(ISBLANK('DATA ENTRY'!T94),"",'DATA ENTRY'!T94)</f>
        <v/>
      </c>
      <c r="P94" s="26" t="str">
        <f t="shared" si="24"/>
        <v/>
      </c>
      <c r="Q94" s="26" t="str">
        <f>IF(ISBLANK('DATA ENTRY'!V94),"",'DATA ENTRY'!V94)</f>
        <v/>
      </c>
      <c r="R94" s="26" t="str">
        <f>IF(ISBLANK('DATA ENTRY'!W94),"",'DATA ENTRY'!W94)</f>
        <v/>
      </c>
      <c r="S94" s="26" t="str">
        <f t="shared" si="25"/>
        <v/>
      </c>
      <c r="T94" s="26" t="str">
        <f>IF(ISBLANK('DATA ENTRY'!Y94),"",'DATA ENTRY'!Y94)</f>
        <v/>
      </c>
      <c r="U94" s="26" t="str">
        <f>IF(ISBLANK('DATA ENTRY'!Z94),"",'DATA ENTRY'!Z94)</f>
        <v/>
      </c>
      <c r="V94" s="26" t="str">
        <f t="shared" si="26"/>
        <v/>
      </c>
      <c r="W94" s="26" t="str">
        <f>IF(ISBLANK('DATA ENTRY'!$F94),"",IF(LEDGER!B94="AB","AB",IF(LEDGER!B94&gt;=0.9*'MARK LOOKUP'!B94,"A+",IF(LEDGER!B94&gt;=0.8*'MARK LOOKUP'!B94,"A",IF(LEDGER!B94&gt;=0.7*'MARK LOOKUP'!B94,"B+",IF(LEDGER!B94&gt;=0.6*'MARK LOOKUP'!B94,"B",IF(LEDGER!B94&gt;=0.5*'MARK LOOKUP'!B94,"C+",IF(LEDGER!B94&gt;=0.4*'MARK LOOKUP'!B94,"C+",IF(LEDGER!B94&gt;=0.35*'MARK LOOKUP'!B94,"D","NG")))))))))</f>
        <v/>
      </c>
      <c r="X94" s="26" t="str">
        <f>IF(ISBLANK('DATA ENTRY'!$G94),"",IF(LEDGER!C94="AB","AB",IF(LEDGER!C94&gt;=0.9*'MARK LOOKUP'!C94,"A+",IF(LEDGER!C94&gt;=0.8*'MARK LOOKUP'!C94,"A",IF(LEDGER!C94&gt;=0.7*'MARK LOOKUP'!C94,"B+",IF(LEDGER!C94&gt;=0.6*'MARK LOOKUP'!C94,"B",IF(LEDGER!C94&gt;=0.5*'MARK LOOKUP'!C94,"C+",IF(LEDGER!C94&gt;=0.4*'MARK LOOKUP'!C94,"C+",IF(LEDGER!C94&gt;=0.35*'MARK LOOKUP'!C94,"D","N.G.")))))))))</f>
        <v/>
      </c>
      <c r="Y94" s="26" t="b">
        <f>IF(ISNUMBER(D94),IF(D94&gt;=0.9*'MARK LOOKUP'!D94,"A+",IF(D94&gt;=0.8*'MARK LOOKUP'!D94,"A",IF(D94&gt;=0.7*'MARK LOOKUP'!D94,"B+",IF(D94&gt;=0.6*'MARK LOOKUP'!D94,"B",IF(D94&gt;=0.5*'MARK LOOKUP'!D94,"C+",IF(D94&gt;=0.4*'MARK LOOKUP'!D94,"C",IF(D94&gt;=0.35*'MARK LOOKUP'!D94,"D","N.G."))))))))</f>
        <v>0</v>
      </c>
      <c r="Z94" s="26" t="str">
        <f>IF(ISBLANK('DATA ENTRY'!J94),"",IF(LEDGER!E94="AB","AB",IF(LEDGER!E94&gt;=0.9*'MARK LOOKUP'!E94,"A+",IF(LEDGER!E94&gt;=0.8*'MARK LOOKUP'!E94,"A",IF(LEDGER!E94&gt;=0.7*'MARK LOOKUP'!E94,"B+",IF(LEDGER!E94&gt;=0.6*'MARK LOOKUP'!E94,"B",IF(LEDGER!E94&gt;=0.5*'MARK LOOKUP'!E94,"C+",IF(LEDGER!E94&gt;=0.4*'MARK LOOKUP'!E94,"C",IF(LEDGER!E94&gt;=0.35*'MARK LOOKUP'!E94,"D","NG")))))))))</f>
        <v/>
      </c>
      <c r="AA94" s="26" t="str">
        <f>IF(ISBLANK('DATA ENTRY'!K94),"",IF(LEDGER!F94="AB","AB",IF(LEDGER!F94&gt;=0.9*'MARK LOOKUP'!F94,"A+",IF(LEDGER!F94&gt;=0.8*'MARK LOOKUP'!F94,"A",IF(LEDGER!F94&gt;=0.7*'MARK LOOKUP'!F94,"B+",IF(LEDGER!F94&gt;=0.6*'MARK LOOKUP'!F94,"B",IF(LEDGER!F94&gt;=0.5*'MARK LOOKUP'!F94,"C+",IF(LEDGER!F94&gt;=0.4*'MARK LOOKUP'!F94,"C",IF(LEDGER!F94&gt;=0.35*'MARK LOOKUP'!F94,"D","NG")))))))))</f>
        <v/>
      </c>
      <c r="AB94" s="26" t="b">
        <f>IF(ISNUMBER(G94),IF(D94&gt;=0.9*'MARK LOOKUP'!G94,"A+",IF(G94&gt;=0.8*'MARK LOOKUP'!G94,"A",IF(G94&gt;=0.7*'MARK LOOKUP'!G94,"B+",IF(G94&gt;=0.6*'MARK LOOKUP'!G94,"B",IF(G94&gt;=0.5*'MARK LOOKUP'!G94,"C+",IF(G94&gt;=0.4*'MARK LOOKUP'!G94,"C",IF(G94&gt;=0.35*'MARK LOOKUP'!G94,"D","NG"))))))))</f>
        <v>0</v>
      </c>
      <c r="AC94" s="26" t="str">
        <f>IF(ISBLANK('DATA ENTRY'!M94),"",IF(LEDGER!H94="AB","AB",IF(LEDGER!H94&gt;=0.9*'MARK LOOKUP'!H94,"A+",IF(LEDGER!H94&gt;=0.8*'MARK LOOKUP'!H94,"A",IF(LEDGER!H94&gt;=0.7*'MARK LOOKUP'!H94,"B+",IF(LEDGER!H94&gt;=0.6*'MARK LOOKUP'!H94,"B",IF(LEDGER!H94&gt;=0.5*'MARK LOOKUP'!H94,"C+",IF(LEDGER!H94&gt;=0.4*'MARK LOOKUP'!H94,"C",IF(LEDGER!H94&gt;=0.35*'MARK LOOKUP'!H94,"D","NG")))))))))</f>
        <v/>
      </c>
      <c r="AD94" s="26" t="str">
        <f>IF(ISBLANK('DATA ENTRY'!N94),"",IF(LEDGER!I94="AB","AB",IF(LEDGER!I94&gt;=0.9*'MARK LOOKUP'!I94,"A+",IF(LEDGER!I94&gt;=0.8*'MARK LOOKUP'!I94,"A",IF(LEDGER!I94&gt;=0.7*'MARK LOOKUP'!I94,"B+",IF(LEDGER!I94&gt;=0.6*'MARK LOOKUP'!I94,"B",IF(LEDGER!I94&gt;=0.5*'MARK LOOKUP'!I94,"C+",IF(LEDGER!I94&gt;=0.4*'MARK LOOKUP'!I94,"C",IF(LEDGER!I94&gt;=0.35*'MARK LOOKUP'!I94,"D","NG")))))))))</f>
        <v/>
      </c>
      <c r="AE94" s="26" t="str">
        <f>IF(ISNUMBER(J94),IF(J94&gt;=0.9*'MARK LOOKUP'!J94,"A+",IF(J94&gt;=0.8*'MARK LOOKUP'!J94,"A",IF(J94&gt;=0.7*'MARK LOOKUP'!J94,"B+",IF(J94&gt;=0.6*'MARK LOOKUP'!J94,"B",IF(J94&gt;=0.5*'MARK LOOKUP'!J94,"C+",IF(J94&gt;=0.4*'MARK LOOKUP'!J94,"C",IF(J94&gt;=0.35*'MARK LOOKUP'!J94,"D","NG"))))))),"")</f>
        <v/>
      </c>
      <c r="AF94" s="26" t="str">
        <f>IF(ISBLANK('DATA ENTRY'!P94),"",IF(LEDGER!K94="Ab","AB",IF(LEDGER!K94&gt;=0.9*'MARK LOOKUP'!K94,"A+",IF(LEDGER!K94&gt;=0.8*'MARK LOOKUP'!K94,"A",IF(LEDGER!K94&gt;=0.7*'MARK LOOKUP'!K94,"B+",IF(LEDGER!K94&gt;=0.6*'MARK LOOKUP'!K94,"B",IF(LEDGER!K94&gt;=0.5*'MARK LOOKUP'!K94,"C+",IF(LEDGER!K94&gt;=0.4*'MARK LOOKUP'!K94,"C",IF(LEDGER!K94&gt;=0.35*'MARK LOOKUP'!K94,"D","NG")))))))))</f>
        <v/>
      </c>
      <c r="AG94" s="26" t="str">
        <f>IF(ISBLANK('DATA ENTRY'!Q94),"",IF(LEDGER!L94="Ab","AB",IF(LEDGER!L94&gt;=0.9*'MARK LOOKUP'!L94,"A+",IF(LEDGER!L94&gt;=0.8*'MARK LOOKUP'!L94,"A",IF(LEDGER!L94&gt;=0.7*'MARK LOOKUP'!L94,"B+",IF(LEDGER!L94&gt;=0.6*'MARK LOOKUP'!L94,"B",IF(LEDGER!L94&gt;=0.5*'MARK LOOKUP'!L94,"C+",IF(LEDGER!L94&gt;=0.4*'MARK LOOKUP'!L94,"C",IF(LEDGER!L94&gt;=0.35*'MARK LOOKUP'!L94,"D","NG")))))))))</f>
        <v/>
      </c>
      <c r="AH94" s="26" t="str">
        <f>IF(ISNUMBER(M94),IF(M94&gt;=0.9*'MARK LOOKUP'!M94,"A+",IF(M94&gt;=0.8*'MARK LOOKUP'!M94,"A",IF(M94&gt;=0.7*'MARK LOOKUP'!M94,"B+",IF(M94&gt;=0.6*'MARK LOOKUP'!M94,"B",IF(M94&gt;=0.5*'MARK LOOKUP'!M94,"C+",IF(M94&gt;=0.4*'MARK LOOKUP'!M94,"C",IF(M94&gt;=0.35*'MARK LOOKUP'!M94,"D","NG"))))))),"")</f>
        <v/>
      </c>
      <c r="AI94" s="26" t="str">
        <f>IF(ISBLANK('DATA ENTRY'!S94),"",IF(N94="Ab","AB",IF(N94&gt;=0.9*'MARK LOOKUP'!N94,"A+",IF(N94&gt;=0.8*'MARK LOOKUP'!N94,"A",IF(N94&gt;=0.7*'MARK LOOKUP'!N94,"B+",IF(N94&gt;=0.6*'MARK LOOKUP'!N94,"B",IF(N94&gt;=0.5*'MARK LOOKUP'!N94,"C+",IF(N94&gt;=0.4*'MARK LOOKUP'!N94,"C",IF(N94&gt;=0.35*'MARK LOOKUP'!N94,"D","NG")))))))))</f>
        <v/>
      </c>
      <c r="AJ94" s="26" t="str">
        <f>IF(ISBLANK('DATA ENTRY'!T94),"",IF(O94="Ab","AB",IF(O94&gt;=0.9*'MARK LOOKUP'!O94,"A+",IF(O94&gt;=0.8*'MARK LOOKUP'!O94,"A",IF(O94&gt;=0.7*'MARK LOOKUP'!O94,"B+",IF(O94&gt;=0.6*'MARK LOOKUP'!O94,"B",IF(O94&gt;=0.5*'MARK LOOKUP'!O94,"C+",IF(O94&gt;=0.4*'MARK LOOKUP'!O94,"C",IF(O94&gt;=0.35*'MARK LOOKUP'!O94,"D","NG")))))))))</f>
        <v/>
      </c>
      <c r="AK94" s="26" t="str">
        <f>IF(ISNUMBER(P94),IF(P94&gt;=0.9*'MARK LOOKUP'!P94,"A+",IF(P94&gt;=0.8*'MARK LOOKUP'!P94,"A",IF(P94&gt;=0.7*'MARK LOOKUP'!P94,"B+",IF(P94&gt;=0.6*'MARK LOOKUP'!P94,"B",IF(P94&gt;=0.5*'MARK LOOKUP'!P94,"C+",IF(P94&gt;=0.4*'MARK LOOKUP'!P94,"C",IF(P94&gt;=0.35*'MARK LOOKUP'!P94,"D","NG"))))))),"")</f>
        <v/>
      </c>
      <c r="AL94" s="26" t="str">
        <f>IF(ISBLANK('DATA ENTRY'!V94),"",IF(Q94="Ab","AB",IF(Q94&gt;=0.9*'MARK LOOKUP'!Q94,"A+",IF(Q94&gt;=0.8*'MARK LOOKUP'!Q94,"A",IF(Q94&gt;=0.7*'MARK LOOKUP'!Q94,"B+",IF(Q94&gt;=0.6*'MARK LOOKUP'!Q94,"B",IF(Q94&gt;=0.5*'MARK LOOKUP'!Q94,"C+",IF(Q94&gt;=0.4*'MARK LOOKUP'!Q94,"C",IF(Q94&gt;=0.35*'MARK LOOKUP'!Q94,"D","NG")))))))))</f>
        <v/>
      </c>
      <c r="AM94" s="26" t="str">
        <f>IF(ISBLANK('DATA ENTRY'!W94),"",IF(R94="Ab","AB",IF(R94&gt;=0.9*'MARK LOOKUP'!R94,"A+",IF(R94&gt;=0.8*'MARK LOOKUP'!R94,"A",IF(R94&gt;=0.7*'MARK LOOKUP'!R94,"B+",IF(R94&gt;=0.6*'MARK LOOKUP'!R94,"B",IF(R94&gt;=0.5*'MARK LOOKUP'!R94,"C+",IF(R94&gt;=0.4*'MARK LOOKUP'!R94,"C",IF(R94&gt;=0.35*'MARK LOOKUP'!R94,"D","NG")))))))))</f>
        <v/>
      </c>
      <c r="AN94" s="26" t="str">
        <f>IF(ISNUMBER(S94),IF(S94&gt;=0.9*'MARK LOOKUP'!S94,"A+",IF(S94&gt;=0.8*'MARK LOOKUP'!S94,"A",IF(S94&gt;=0.7*'MARK LOOKUP'!S94,"B+",IF(S94&gt;=0.6*'MARK LOOKUP'!S94,"B",IF(S94&gt;=0.5*'MARK LOOKUP'!S94,"C+",IF(S94&gt;=0.4*'MARK LOOKUP'!S94,"C",IF(S94&gt;=0.35*'MARK LOOKUP'!S94,"D","NG"))))))),"")</f>
        <v/>
      </c>
      <c r="AO94" s="26" t="str">
        <f>IF(ISBLANK('DATA ENTRY'!Y94),"",IF(T94="AB","AB",IF(T94&gt;=0.9*'MARK LOOKUP'!T94,"A+",IF(T94&gt;=0.8*'MARK LOOKUP'!T94,"A",IF(T94&gt;=0.7*'MARK LOOKUP'!T94,"B+",IF(T94&gt;=0.6*'MARK LOOKUP'!T94,"B",IF(T94&gt;=0.5*'MARK LOOKUP'!T94,"C+",IF(T94&gt;=0.4*'MARK LOOKUP'!T94,"C",IF(T94&gt;=0.35*'MARK LOOKUP'!T94,"D","NG")))))))))</f>
        <v/>
      </c>
      <c r="AP94" s="26" t="str">
        <f>IF(ISBLANK('DATA ENTRY'!Z94),"",IF(U94="AB","AB",IF(U94&gt;=0.9*'MARK LOOKUP'!U94,"A+",IF(U94&gt;=0.8*'MARK LOOKUP'!U94,"A",IF(U94&gt;=0.7*'MARK LOOKUP'!U94,"B+",IF(U94&gt;=0.6*'MARK LOOKUP'!U94,"B",IF(U94&gt;=0.5*'MARK LOOKUP'!U94,"C+",IF(U94&gt;=0.4*'MARK LOOKUP'!U94,"C",IF(U94&gt;=0.35*'MARK LOOKUP'!U94,"D","NG")))))))))</f>
        <v/>
      </c>
      <c r="AQ94" s="26" t="str">
        <f>IF(ISNUMBER(V94),IF(V94&gt;=0.9*'MARK LOOKUP'!V94,"A+",IF(V94&gt;=0.8*'MARK LOOKUP'!V94,"A",IF(V94&gt;=0.7*'MARK LOOKUP'!V94,"B+",IF(V94&gt;=0.6*'MARK LOOKUP'!S94,"B",IF(V94&gt;=0.5*'MARK LOOKUP'!V94,"C+",IF(V94&gt;=0.4*'MARK LOOKUP'!V94,"C",IF(V94&gt;=0.35*'MARK LOOKUP'!V94,"D","NG"))))))),"")</f>
        <v/>
      </c>
      <c r="AR94" s="26" t="str">
        <f t="shared" si="27"/>
        <v/>
      </c>
      <c r="AS94" s="26" t="str">
        <f t="shared" si="28"/>
        <v/>
      </c>
      <c r="AT94" s="26" t="str">
        <f t="shared" si="29"/>
        <v/>
      </c>
      <c r="AU94" s="26" t="str">
        <f t="shared" si="30"/>
        <v/>
      </c>
      <c r="AV94" s="26" t="str">
        <f t="shared" si="31"/>
        <v/>
      </c>
      <c r="AW94" s="26" t="str">
        <f t="shared" si="32"/>
        <v/>
      </c>
      <c r="AX94" s="26" t="str">
        <f t="shared" si="33"/>
        <v/>
      </c>
      <c r="AY94" s="26" t="str">
        <f t="shared" si="34"/>
        <v/>
      </c>
      <c r="AZ94" s="26" t="str">
        <f t="shared" si="35"/>
        <v/>
      </c>
      <c r="BA94" s="26" t="str">
        <f t="shared" si="36"/>
        <v/>
      </c>
      <c r="BB94" s="26" t="str">
        <f t="shared" si="37"/>
        <v/>
      </c>
      <c r="BC94" s="26" t="str">
        <f t="shared" si="38"/>
        <v/>
      </c>
      <c r="BD94" s="26" t="str">
        <f t="shared" si="39"/>
        <v/>
      </c>
      <c r="BE94" s="26" t="str">
        <f>IF(ISBLANK('DATA ENTRY'!S94),"",IF(AJ94="A+","4",IF(AJ94="A","3.6",IF(AJ94="B+","3.2",IF(AJ94="B","2.8",IF(AJ94="C+","2.4",IF(AJ94="C","2",IF(AJ94="D+","1.6",IF(AJ94="D","1.2",IF(AJ94="E","0.8",""))))))))))</f>
        <v/>
      </c>
      <c r="BF94" s="26" t="str">
        <f>IF(ISBLANK('DATA ENTRY'!T94),"",IF(AK94="A+","4",IF(AK94="A","3.6",IF(AK94="B+","3.2",IF(AK94="B","2.8",IF(AK94="C+","2.4",IF(AK94="C","2",IF(AK94="D+","1.6",IF(AK94="D","1.2",IF(AK94="E","0.8",""))))))))))</f>
        <v/>
      </c>
      <c r="BG94" s="26" t="str">
        <f>IF(ISBLANK('DATA ENTRY'!U94),"",IF(AL94="A+","4",IF(AL94="A","3.6",IF(AL94="B+","3.2",IF(AL94="B","2.8",IF(AL94="C+","2.4",IF(AL94="C","2",IF(AL94="D+","1.6",IF(AL94="D","1.2",IF(AL94="E","0.8",""))))))))))</f>
        <v/>
      </c>
      <c r="BH94" s="26" t="str">
        <f>IF(ISBLANK('DATA ENTRY'!V94),"",IF(AM94="A+","4",IF(AM94="A","3.6",IF(AM94="B+","3.2",IF(AM94="B","2.8",IF(AM94="C+","2.4",IF(AM94="C","2",IF(AM94="D+","1.6",IF(AM94="D","1.2",IF(AM94="E","0.8",""))))))))))</f>
        <v/>
      </c>
      <c r="BI94" s="26" t="str">
        <f>IF(ISBLANK('DATA ENTRY'!W94),"",IF(AN94="A+","4",IF(AN94="A","3.6",IF(AN94="B+","3.2",IF(AN94="B","2.8",IF(AN94="C+","2.4",IF(AN94="C","2",IF(AN94="D+","1.6",IF(AN94="D","1.2",IF(AN94="E","0.8",""))))))))))</f>
        <v/>
      </c>
      <c r="BJ94" s="26" t="str">
        <f>IF(ISBLANK('DATA ENTRY'!X94),"",IF(AO94="A+","4",IF(AO94="A","3.6",IF(AO94="B+","3.2",IF(AO94="B","2.8",IF(AO94="C+","2.4",IF(AO94="C","2",IF(AO94="D+","1.6",IF(AO94="D","1.2",IF(AO94="E","0.8",""))))))))))</f>
        <v/>
      </c>
      <c r="BK94" s="26" t="str">
        <f>IF(ISBLANK('DATA ENTRY'!Y94),"",IF(AP94="A+","4",IF(AP94="A","3.6",IF(AP94="B+","3.2",IF(AP94="B","2.8",IF(AP94="C+","2.4",IF(AP94="C","2",IF(AP94="D+","1.6",IF(AP94="D","1.2",IF(AP94="E","0.8",""))))))))))</f>
        <v/>
      </c>
      <c r="BL94" s="26" t="str">
        <f>IF(ISBLANK('DATA ENTRY'!Z94),"",IF(AQ94="A+","4",IF(AQ94="A","3.6",IF(AQ94="B+","3.2",IF(AQ94="B","2.8",IF(AQ94="C+","2.4",IF(AQ94="C","2",IF(AQ94="D+","1.6",IF(AQ94="D","1.2",IF(AQ94="E","0.8",""))))))))))</f>
        <v/>
      </c>
    </row>
    <row r="95" spans="1:64" x14ac:dyDescent="0.25">
      <c r="A95" s="26" t="str">
        <f>IF(ISBLANK('DATA ENTRY'!A95),"",'DATA ENTRY'!A95)</f>
        <v/>
      </c>
      <c r="B95" s="26" t="str">
        <f>IF(ISBLANK('DATA ENTRY'!G95),"",'DATA ENTRY'!G95)</f>
        <v/>
      </c>
      <c r="C95" s="26" t="str">
        <f>IF(ISBLANK('DATA ENTRY'!H95),"",'DATA ENTRY'!H95)</f>
        <v/>
      </c>
      <c r="D95" s="26" t="str">
        <f t="shared" si="21"/>
        <v/>
      </c>
      <c r="E95" s="26" t="str">
        <f>IF(ISBLANK('DATA ENTRY'!J95),"",'DATA ENTRY'!J95)</f>
        <v/>
      </c>
      <c r="F95" s="26" t="str">
        <f>IF(ISBLANK('DATA ENTRY'!K95),"",'DATA ENTRY'!K95)</f>
        <v/>
      </c>
      <c r="G95" s="26" t="str">
        <f t="shared" si="22"/>
        <v/>
      </c>
      <c r="H95" s="26" t="str">
        <f>IF(ISBLANK('DATA ENTRY'!M95),"",'DATA ENTRY'!M95)</f>
        <v/>
      </c>
      <c r="I95" s="26" t="str">
        <f>IF(ISBLANK('DATA ENTRY'!M95),"",'DATA ENTRY'!N95)</f>
        <v/>
      </c>
      <c r="J95" s="26" t="str">
        <f t="shared" si="40"/>
        <v/>
      </c>
      <c r="K95" s="26" t="str">
        <f>IF(ISBLANK('DATA ENTRY'!P95),"",'DATA ENTRY'!P95)</f>
        <v/>
      </c>
      <c r="L95" s="26" t="str">
        <f>IF(ISBLANK('DATA ENTRY'!Q95),"",'DATA ENTRY'!Q95)</f>
        <v/>
      </c>
      <c r="M95" s="26" t="str">
        <f t="shared" si="23"/>
        <v/>
      </c>
      <c r="N95" s="26" t="str">
        <f>IF(ISBLANK('DATA ENTRY'!S95),"",'DATA ENTRY'!S95)</f>
        <v/>
      </c>
      <c r="O95" s="26" t="str">
        <f>IF(ISBLANK('DATA ENTRY'!T95),"",'DATA ENTRY'!T95)</f>
        <v/>
      </c>
      <c r="P95" s="26" t="str">
        <f t="shared" si="24"/>
        <v/>
      </c>
      <c r="Q95" s="26" t="str">
        <f>IF(ISBLANK('DATA ENTRY'!V95),"",'DATA ENTRY'!V95)</f>
        <v/>
      </c>
      <c r="R95" s="26" t="str">
        <f>IF(ISBLANK('DATA ENTRY'!W95),"",'DATA ENTRY'!W95)</f>
        <v/>
      </c>
      <c r="S95" s="26" t="str">
        <f t="shared" si="25"/>
        <v/>
      </c>
      <c r="T95" s="26" t="str">
        <f>IF(ISBLANK('DATA ENTRY'!Y95),"",'DATA ENTRY'!Y95)</f>
        <v/>
      </c>
      <c r="U95" s="26" t="str">
        <f>IF(ISBLANK('DATA ENTRY'!Z95),"",'DATA ENTRY'!Z95)</f>
        <v/>
      </c>
      <c r="V95" s="26" t="str">
        <f t="shared" si="26"/>
        <v/>
      </c>
      <c r="W95" s="26" t="str">
        <f>IF(ISBLANK('DATA ENTRY'!$F95),"",IF(LEDGER!B95="AB","AB",IF(LEDGER!B95&gt;=0.9*'MARK LOOKUP'!B95,"A+",IF(LEDGER!B95&gt;=0.8*'MARK LOOKUP'!B95,"A",IF(LEDGER!B95&gt;=0.7*'MARK LOOKUP'!B95,"B+",IF(LEDGER!B95&gt;=0.6*'MARK LOOKUP'!B95,"B",IF(LEDGER!B95&gt;=0.5*'MARK LOOKUP'!B95,"C+",IF(LEDGER!B95&gt;=0.4*'MARK LOOKUP'!B95,"C+",IF(LEDGER!B95&gt;=0.35*'MARK LOOKUP'!B95,"D","NG")))))))))</f>
        <v/>
      </c>
      <c r="X95" s="26" t="str">
        <f>IF(ISBLANK('DATA ENTRY'!$G95),"",IF(LEDGER!C95="AB","AB",IF(LEDGER!C95&gt;=0.9*'MARK LOOKUP'!C95,"A+",IF(LEDGER!C95&gt;=0.8*'MARK LOOKUP'!C95,"A",IF(LEDGER!C95&gt;=0.7*'MARK LOOKUP'!C95,"B+",IF(LEDGER!C95&gt;=0.6*'MARK LOOKUP'!C95,"B",IF(LEDGER!C95&gt;=0.5*'MARK LOOKUP'!C95,"C+",IF(LEDGER!C95&gt;=0.4*'MARK LOOKUP'!C95,"C+",IF(LEDGER!C95&gt;=0.35*'MARK LOOKUP'!C95,"D","N.G.")))))))))</f>
        <v/>
      </c>
      <c r="Y95" s="26" t="b">
        <f>IF(ISNUMBER(D95),IF(D95&gt;=0.9*'MARK LOOKUP'!D95,"A+",IF(D95&gt;=0.8*'MARK LOOKUP'!D95,"A",IF(D95&gt;=0.7*'MARK LOOKUP'!D95,"B+",IF(D95&gt;=0.6*'MARK LOOKUP'!D95,"B",IF(D95&gt;=0.5*'MARK LOOKUP'!D95,"C+",IF(D95&gt;=0.4*'MARK LOOKUP'!D95,"C",IF(D95&gt;=0.35*'MARK LOOKUP'!D95,"D","N.G."))))))))</f>
        <v>0</v>
      </c>
      <c r="Z95" s="26" t="str">
        <f>IF(ISBLANK('DATA ENTRY'!J95),"",IF(LEDGER!E95="AB","AB",IF(LEDGER!E95&gt;=0.9*'MARK LOOKUP'!E95,"A+",IF(LEDGER!E95&gt;=0.8*'MARK LOOKUP'!E95,"A",IF(LEDGER!E95&gt;=0.7*'MARK LOOKUP'!E95,"B+",IF(LEDGER!E95&gt;=0.6*'MARK LOOKUP'!E95,"B",IF(LEDGER!E95&gt;=0.5*'MARK LOOKUP'!E95,"C+",IF(LEDGER!E95&gt;=0.4*'MARK LOOKUP'!E95,"C",IF(LEDGER!E95&gt;=0.35*'MARK LOOKUP'!E95,"D","NG")))))))))</f>
        <v/>
      </c>
      <c r="AA95" s="26" t="str">
        <f>IF(ISBLANK('DATA ENTRY'!K95),"",IF(LEDGER!F95="AB","AB",IF(LEDGER!F95&gt;=0.9*'MARK LOOKUP'!F95,"A+",IF(LEDGER!F95&gt;=0.8*'MARK LOOKUP'!F95,"A",IF(LEDGER!F95&gt;=0.7*'MARK LOOKUP'!F95,"B+",IF(LEDGER!F95&gt;=0.6*'MARK LOOKUP'!F95,"B",IF(LEDGER!F95&gt;=0.5*'MARK LOOKUP'!F95,"C+",IF(LEDGER!F95&gt;=0.4*'MARK LOOKUP'!F95,"C",IF(LEDGER!F95&gt;=0.35*'MARK LOOKUP'!F95,"D","NG")))))))))</f>
        <v/>
      </c>
      <c r="AB95" s="26" t="b">
        <f>IF(ISNUMBER(G95),IF(D95&gt;=0.9*'MARK LOOKUP'!G95,"A+",IF(G95&gt;=0.8*'MARK LOOKUP'!G95,"A",IF(G95&gt;=0.7*'MARK LOOKUP'!G95,"B+",IF(G95&gt;=0.6*'MARK LOOKUP'!G95,"B",IF(G95&gt;=0.5*'MARK LOOKUP'!G95,"C+",IF(G95&gt;=0.4*'MARK LOOKUP'!G95,"C",IF(G95&gt;=0.35*'MARK LOOKUP'!G95,"D","NG"))))))))</f>
        <v>0</v>
      </c>
      <c r="AC95" s="26" t="str">
        <f>IF(ISBLANK('DATA ENTRY'!M95),"",IF(LEDGER!H95="AB","AB",IF(LEDGER!H95&gt;=0.9*'MARK LOOKUP'!H95,"A+",IF(LEDGER!H95&gt;=0.8*'MARK LOOKUP'!H95,"A",IF(LEDGER!H95&gt;=0.7*'MARK LOOKUP'!H95,"B+",IF(LEDGER!H95&gt;=0.6*'MARK LOOKUP'!H95,"B",IF(LEDGER!H95&gt;=0.5*'MARK LOOKUP'!H95,"C+",IF(LEDGER!H95&gt;=0.4*'MARK LOOKUP'!H95,"C",IF(LEDGER!H95&gt;=0.35*'MARK LOOKUP'!H95,"D","NG")))))))))</f>
        <v/>
      </c>
      <c r="AD95" s="26" t="str">
        <f>IF(ISBLANK('DATA ENTRY'!N95),"",IF(LEDGER!I95="AB","AB",IF(LEDGER!I95&gt;=0.9*'MARK LOOKUP'!I95,"A+",IF(LEDGER!I95&gt;=0.8*'MARK LOOKUP'!I95,"A",IF(LEDGER!I95&gt;=0.7*'MARK LOOKUP'!I95,"B+",IF(LEDGER!I95&gt;=0.6*'MARK LOOKUP'!I95,"B",IF(LEDGER!I95&gt;=0.5*'MARK LOOKUP'!I95,"C+",IF(LEDGER!I95&gt;=0.4*'MARK LOOKUP'!I95,"C",IF(LEDGER!I95&gt;=0.35*'MARK LOOKUP'!I95,"D","NG")))))))))</f>
        <v/>
      </c>
      <c r="AE95" s="26" t="str">
        <f>IF(ISNUMBER(J95),IF(J95&gt;=0.9*'MARK LOOKUP'!J95,"A+",IF(J95&gt;=0.8*'MARK LOOKUP'!J95,"A",IF(J95&gt;=0.7*'MARK LOOKUP'!J95,"B+",IF(J95&gt;=0.6*'MARK LOOKUP'!J95,"B",IF(J95&gt;=0.5*'MARK LOOKUP'!J95,"C+",IF(J95&gt;=0.4*'MARK LOOKUP'!J95,"C",IF(J95&gt;=0.35*'MARK LOOKUP'!J95,"D","NG"))))))),"")</f>
        <v/>
      </c>
      <c r="AF95" s="26" t="str">
        <f>IF(ISBLANK('DATA ENTRY'!P95),"",IF(LEDGER!K95="Ab","AB",IF(LEDGER!K95&gt;=0.9*'MARK LOOKUP'!K95,"A+",IF(LEDGER!K95&gt;=0.8*'MARK LOOKUP'!K95,"A",IF(LEDGER!K95&gt;=0.7*'MARK LOOKUP'!K95,"B+",IF(LEDGER!K95&gt;=0.6*'MARK LOOKUP'!K95,"B",IF(LEDGER!K95&gt;=0.5*'MARK LOOKUP'!K95,"C+",IF(LEDGER!K95&gt;=0.4*'MARK LOOKUP'!K95,"C",IF(LEDGER!K95&gt;=0.35*'MARK LOOKUP'!K95,"D","NG")))))))))</f>
        <v/>
      </c>
      <c r="AG95" s="26" t="str">
        <f>IF(ISBLANK('DATA ENTRY'!Q95),"",IF(LEDGER!L95="Ab","AB",IF(LEDGER!L95&gt;=0.9*'MARK LOOKUP'!L95,"A+",IF(LEDGER!L95&gt;=0.8*'MARK LOOKUP'!L95,"A",IF(LEDGER!L95&gt;=0.7*'MARK LOOKUP'!L95,"B+",IF(LEDGER!L95&gt;=0.6*'MARK LOOKUP'!L95,"B",IF(LEDGER!L95&gt;=0.5*'MARK LOOKUP'!L95,"C+",IF(LEDGER!L95&gt;=0.4*'MARK LOOKUP'!L95,"C",IF(LEDGER!L95&gt;=0.35*'MARK LOOKUP'!L95,"D","NG")))))))))</f>
        <v/>
      </c>
      <c r="AH95" s="26" t="str">
        <f>IF(ISNUMBER(M95),IF(M95&gt;=0.9*'MARK LOOKUP'!M95,"A+",IF(M95&gt;=0.8*'MARK LOOKUP'!M95,"A",IF(M95&gt;=0.7*'MARK LOOKUP'!M95,"B+",IF(M95&gt;=0.6*'MARK LOOKUP'!M95,"B",IF(M95&gt;=0.5*'MARK LOOKUP'!M95,"C+",IF(M95&gt;=0.4*'MARK LOOKUP'!M95,"C",IF(M95&gt;=0.35*'MARK LOOKUP'!M95,"D","NG"))))))),"")</f>
        <v/>
      </c>
      <c r="AI95" s="26" t="str">
        <f>IF(ISBLANK('DATA ENTRY'!S95),"",IF(N95="Ab","AB",IF(N95&gt;=0.9*'MARK LOOKUP'!N95,"A+",IF(N95&gt;=0.8*'MARK LOOKUP'!N95,"A",IF(N95&gt;=0.7*'MARK LOOKUP'!N95,"B+",IF(N95&gt;=0.6*'MARK LOOKUP'!N95,"B",IF(N95&gt;=0.5*'MARK LOOKUP'!N95,"C+",IF(N95&gt;=0.4*'MARK LOOKUP'!N95,"C",IF(N95&gt;=0.35*'MARK LOOKUP'!N95,"D","NG")))))))))</f>
        <v/>
      </c>
      <c r="AJ95" s="26" t="str">
        <f>IF(ISBLANK('DATA ENTRY'!T95),"",IF(O95="Ab","AB",IF(O95&gt;=0.9*'MARK LOOKUP'!O95,"A+",IF(O95&gt;=0.8*'MARK LOOKUP'!O95,"A",IF(O95&gt;=0.7*'MARK LOOKUP'!O95,"B+",IF(O95&gt;=0.6*'MARK LOOKUP'!O95,"B",IF(O95&gt;=0.5*'MARK LOOKUP'!O95,"C+",IF(O95&gt;=0.4*'MARK LOOKUP'!O95,"C",IF(O95&gt;=0.35*'MARK LOOKUP'!O95,"D","NG")))))))))</f>
        <v/>
      </c>
      <c r="AK95" s="26" t="str">
        <f>IF(ISNUMBER(P95),IF(P95&gt;=0.9*'MARK LOOKUP'!P95,"A+",IF(P95&gt;=0.8*'MARK LOOKUP'!P95,"A",IF(P95&gt;=0.7*'MARK LOOKUP'!P95,"B+",IF(P95&gt;=0.6*'MARK LOOKUP'!P95,"B",IF(P95&gt;=0.5*'MARK LOOKUP'!P95,"C+",IF(P95&gt;=0.4*'MARK LOOKUP'!P95,"C",IF(P95&gt;=0.35*'MARK LOOKUP'!P95,"D","NG"))))))),"")</f>
        <v/>
      </c>
      <c r="AL95" s="26" t="str">
        <f>IF(ISBLANK('DATA ENTRY'!V95),"",IF(Q95="Ab","AB",IF(Q95&gt;=0.9*'MARK LOOKUP'!Q95,"A+",IF(Q95&gt;=0.8*'MARK LOOKUP'!Q95,"A",IF(Q95&gt;=0.7*'MARK LOOKUP'!Q95,"B+",IF(Q95&gt;=0.6*'MARK LOOKUP'!Q95,"B",IF(Q95&gt;=0.5*'MARK LOOKUP'!Q95,"C+",IF(Q95&gt;=0.4*'MARK LOOKUP'!Q95,"C",IF(Q95&gt;=0.35*'MARK LOOKUP'!Q95,"D","NG")))))))))</f>
        <v/>
      </c>
      <c r="AM95" s="26" t="str">
        <f>IF(ISBLANK('DATA ENTRY'!W95),"",IF(R95="Ab","AB",IF(R95&gt;=0.9*'MARK LOOKUP'!R95,"A+",IF(R95&gt;=0.8*'MARK LOOKUP'!R95,"A",IF(R95&gt;=0.7*'MARK LOOKUP'!R95,"B+",IF(R95&gt;=0.6*'MARK LOOKUP'!R95,"B",IF(R95&gt;=0.5*'MARK LOOKUP'!R95,"C+",IF(R95&gt;=0.4*'MARK LOOKUP'!R95,"C",IF(R95&gt;=0.35*'MARK LOOKUP'!R95,"D","NG")))))))))</f>
        <v/>
      </c>
      <c r="AN95" s="26" t="str">
        <f>IF(ISNUMBER(S95),IF(S95&gt;=0.9*'MARK LOOKUP'!S95,"A+",IF(S95&gt;=0.8*'MARK LOOKUP'!S95,"A",IF(S95&gt;=0.7*'MARK LOOKUP'!S95,"B+",IF(S95&gt;=0.6*'MARK LOOKUP'!S95,"B",IF(S95&gt;=0.5*'MARK LOOKUP'!S95,"C+",IF(S95&gt;=0.4*'MARK LOOKUP'!S95,"C",IF(S95&gt;=0.35*'MARK LOOKUP'!S95,"D","NG"))))))),"")</f>
        <v/>
      </c>
      <c r="AO95" s="26" t="str">
        <f>IF(ISBLANK('DATA ENTRY'!Y95),"",IF(T95="AB","AB",IF(T95&gt;=0.9*'MARK LOOKUP'!T95,"A+",IF(T95&gt;=0.8*'MARK LOOKUP'!T95,"A",IF(T95&gt;=0.7*'MARK LOOKUP'!T95,"B+",IF(T95&gt;=0.6*'MARK LOOKUP'!T95,"B",IF(T95&gt;=0.5*'MARK LOOKUP'!T95,"C+",IF(T95&gt;=0.4*'MARK LOOKUP'!T95,"C",IF(T95&gt;=0.35*'MARK LOOKUP'!T95,"D","NG")))))))))</f>
        <v/>
      </c>
      <c r="AP95" s="26" t="str">
        <f>IF(ISBLANK('DATA ENTRY'!Z95),"",IF(U95="AB","AB",IF(U95&gt;=0.9*'MARK LOOKUP'!U95,"A+",IF(U95&gt;=0.8*'MARK LOOKUP'!U95,"A",IF(U95&gt;=0.7*'MARK LOOKUP'!U95,"B+",IF(U95&gt;=0.6*'MARK LOOKUP'!U95,"B",IF(U95&gt;=0.5*'MARK LOOKUP'!U95,"C+",IF(U95&gt;=0.4*'MARK LOOKUP'!U95,"C",IF(U95&gt;=0.35*'MARK LOOKUP'!U95,"D","NG")))))))))</f>
        <v/>
      </c>
      <c r="AQ95" s="26" t="str">
        <f>IF(ISNUMBER(V95),IF(V95&gt;=0.9*'MARK LOOKUP'!V95,"A+",IF(V95&gt;=0.8*'MARK LOOKUP'!V95,"A",IF(V95&gt;=0.7*'MARK LOOKUP'!V95,"B+",IF(V95&gt;=0.6*'MARK LOOKUP'!S95,"B",IF(V95&gt;=0.5*'MARK LOOKUP'!V95,"C+",IF(V95&gt;=0.4*'MARK LOOKUP'!V95,"C",IF(V95&gt;=0.35*'MARK LOOKUP'!V95,"D","NG"))))))),"")</f>
        <v/>
      </c>
      <c r="AR95" s="26" t="str">
        <f t="shared" si="27"/>
        <v/>
      </c>
      <c r="AS95" s="26" t="str">
        <f t="shared" si="28"/>
        <v/>
      </c>
      <c r="AT95" s="26" t="str">
        <f t="shared" si="29"/>
        <v/>
      </c>
      <c r="AU95" s="26" t="str">
        <f t="shared" si="30"/>
        <v/>
      </c>
      <c r="AV95" s="26" t="str">
        <f t="shared" si="31"/>
        <v/>
      </c>
      <c r="AW95" s="26" t="str">
        <f t="shared" si="32"/>
        <v/>
      </c>
      <c r="AX95" s="26" t="str">
        <f t="shared" si="33"/>
        <v/>
      </c>
      <c r="AY95" s="26" t="str">
        <f t="shared" si="34"/>
        <v/>
      </c>
      <c r="AZ95" s="26" t="str">
        <f t="shared" si="35"/>
        <v/>
      </c>
      <c r="BA95" s="26" t="str">
        <f t="shared" si="36"/>
        <v/>
      </c>
      <c r="BB95" s="26" t="str">
        <f t="shared" si="37"/>
        <v/>
      </c>
      <c r="BC95" s="26" t="str">
        <f t="shared" si="38"/>
        <v/>
      </c>
      <c r="BD95" s="26" t="str">
        <f t="shared" si="39"/>
        <v/>
      </c>
      <c r="BE95" s="26" t="str">
        <f>IF(ISBLANK('DATA ENTRY'!S95),"",IF(AJ95="A+","4",IF(AJ95="A","3.6",IF(AJ95="B+","3.2",IF(AJ95="B","2.8",IF(AJ95="C+","2.4",IF(AJ95="C","2",IF(AJ95="D+","1.6",IF(AJ95="D","1.2",IF(AJ95="E","0.8",""))))))))))</f>
        <v/>
      </c>
      <c r="BF95" s="26" t="str">
        <f>IF(ISBLANK('DATA ENTRY'!T95),"",IF(AK95="A+","4",IF(AK95="A","3.6",IF(AK95="B+","3.2",IF(AK95="B","2.8",IF(AK95="C+","2.4",IF(AK95="C","2",IF(AK95="D+","1.6",IF(AK95="D","1.2",IF(AK95="E","0.8",""))))))))))</f>
        <v/>
      </c>
      <c r="BG95" s="26" t="str">
        <f>IF(ISBLANK('DATA ENTRY'!U95),"",IF(AL95="A+","4",IF(AL95="A","3.6",IF(AL95="B+","3.2",IF(AL95="B","2.8",IF(AL95="C+","2.4",IF(AL95="C","2",IF(AL95="D+","1.6",IF(AL95="D","1.2",IF(AL95="E","0.8",""))))))))))</f>
        <v/>
      </c>
      <c r="BH95" s="26" t="str">
        <f>IF(ISBLANK('DATA ENTRY'!V95),"",IF(AM95="A+","4",IF(AM95="A","3.6",IF(AM95="B+","3.2",IF(AM95="B","2.8",IF(AM95="C+","2.4",IF(AM95="C","2",IF(AM95="D+","1.6",IF(AM95="D","1.2",IF(AM95="E","0.8",""))))))))))</f>
        <v/>
      </c>
      <c r="BI95" s="26" t="str">
        <f>IF(ISBLANK('DATA ENTRY'!W95),"",IF(AN95="A+","4",IF(AN95="A","3.6",IF(AN95="B+","3.2",IF(AN95="B","2.8",IF(AN95="C+","2.4",IF(AN95="C","2",IF(AN95="D+","1.6",IF(AN95="D","1.2",IF(AN95="E","0.8",""))))))))))</f>
        <v/>
      </c>
      <c r="BJ95" s="26" t="str">
        <f>IF(ISBLANK('DATA ENTRY'!X95),"",IF(AO95="A+","4",IF(AO95="A","3.6",IF(AO95="B+","3.2",IF(AO95="B","2.8",IF(AO95="C+","2.4",IF(AO95="C","2",IF(AO95="D+","1.6",IF(AO95="D","1.2",IF(AO95="E","0.8",""))))))))))</f>
        <v/>
      </c>
      <c r="BK95" s="26" t="str">
        <f>IF(ISBLANK('DATA ENTRY'!Y95),"",IF(AP95="A+","4",IF(AP95="A","3.6",IF(AP95="B+","3.2",IF(AP95="B","2.8",IF(AP95="C+","2.4",IF(AP95="C","2",IF(AP95="D+","1.6",IF(AP95="D","1.2",IF(AP95="E","0.8",""))))))))))</f>
        <v/>
      </c>
      <c r="BL95" s="26" t="str">
        <f>IF(ISBLANK('DATA ENTRY'!Z95),"",IF(AQ95="A+","4",IF(AQ95="A","3.6",IF(AQ95="B+","3.2",IF(AQ95="B","2.8",IF(AQ95="C+","2.4",IF(AQ95="C","2",IF(AQ95="D+","1.6",IF(AQ95="D","1.2",IF(AQ95="E","0.8",""))))))))))</f>
        <v/>
      </c>
    </row>
    <row r="96" spans="1:64" x14ac:dyDescent="0.25">
      <c r="A96" s="26" t="str">
        <f>IF(ISBLANK('DATA ENTRY'!A96),"",'DATA ENTRY'!A96)</f>
        <v/>
      </c>
      <c r="B96" s="26" t="str">
        <f>IF(ISBLANK('DATA ENTRY'!G96),"",'DATA ENTRY'!G96)</f>
        <v/>
      </c>
      <c r="C96" s="26" t="str">
        <f>IF(ISBLANK('DATA ENTRY'!H96),"",'DATA ENTRY'!H96)</f>
        <v/>
      </c>
      <c r="D96" s="26" t="str">
        <f t="shared" si="21"/>
        <v/>
      </c>
      <c r="E96" s="26" t="str">
        <f>IF(ISBLANK('DATA ENTRY'!J96),"",'DATA ENTRY'!J96)</f>
        <v/>
      </c>
      <c r="F96" s="26" t="str">
        <f>IF(ISBLANK('DATA ENTRY'!K96),"",'DATA ENTRY'!K96)</f>
        <v/>
      </c>
      <c r="G96" s="26" t="str">
        <f t="shared" si="22"/>
        <v/>
      </c>
      <c r="H96" s="26" t="str">
        <f>IF(ISBLANK('DATA ENTRY'!M96),"",'DATA ENTRY'!M96)</f>
        <v/>
      </c>
      <c r="I96" s="26" t="str">
        <f>IF(ISBLANK('DATA ENTRY'!M96),"",'DATA ENTRY'!N96)</f>
        <v/>
      </c>
      <c r="J96" s="26" t="str">
        <f t="shared" si="40"/>
        <v/>
      </c>
      <c r="K96" s="26" t="str">
        <f>IF(ISBLANK('DATA ENTRY'!P96),"",'DATA ENTRY'!P96)</f>
        <v/>
      </c>
      <c r="L96" s="26" t="str">
        <f>IF(ISBLANK('DATA ENTRY'!Q96),"",'DATA ENTRY'!Q96)</f>
        <v/>
      </c>
      <c r="M96" s="26" t="str">
        <f t="shared" si="23"/>
        <v/>
      </c>
      <c r="N96" s="26" t="str">
        <f>IF(ISBLANK('DATA ENTRY'!S96),"",'DATA ENTRY'!S96)</f>
        <v/>
      </c>
      <c r="O96" s="26" t="str">
        <f>IF(ISBLANK('DATA ENTRY'!T96),"",'DATA ENTRY'!T96)</f>
        <v/>
      </c>
      <c r="P96" s="26" t="str">
        <f t="shared" si="24"/>
        <v/>
      </c>
      <c r="Q96" s="26" t="str">
        <f>IF(ISBLANK('DATA ENTRY'!V96),"",'DATA ENTRY'!V96)</f>
        <v/>
      </c>
      <c r="R96" s="26" t="str">
        <f>IF(ISBLANK('DATA ENTRY'!W96),"",'DATA ENTRY'!W96)</f>
        <v/>
      </c>
      <c r="S96" s="26" t="str">
        <f t="shared" si="25"/>
        <v/>
      </c>
      <c r="T96" s="26" t="str">
        <f>IF(ISBLANK('DATA ENTRY'!Y96),"",'DATA ENTRY'!Y96)</f>
        <v/>
      </c>
      <c r="U96" s="26" t="str">
        <f>IF(ISBLANK('DATA ENTRY'!Z96),"",'DATA ENTRY'!Z96)</f>
        <v/>
      </c>
      <c r="V96" s="26" t="str">
        <f t="shared" si="26"/>
        <v/>
      </c>
      <c r="W96" s="26" t="str">
        <f>IF(ISBLANK('DATA ENTRY'!$F96),"",IF(LEDGER!B96="AB","AB",IF(LEDGER!B96&gt;=0.9*'MARK LOOKUP'!B96,"A+",IF(LEDGER!B96&gt;=0.8*'MARK LOOKUP'!B96,"A",IF(LEDGER!B96&gt;=0.7*'MARK LOOKUP'!B96,"B+",IF(LEDGER!B96&gt;=0.6*'MARK LOOKUP'!B96,"B",IF(LEDGER!B96&gt;=0.5*'MARK LOOKUP'!B96,"C+",IF(LEDGER!B96&gt;=0.4*'MARK LOOKUP'!B96,"C+",IF(LEDGER!B96&gt;=0.35*'MARK LOOKUP'!B96,"D","NG")))))))))</f>
        <v/>
      </c>
      <c r="X96" s="26" t="str">
        <f>IF(ISBLANK('DATA ENTRY'!$G96),"",IF(LEDGER!C96="AB","AB",IF(LEDGER!C96&gt;=0.9*'MARK LOOKUP'!C96,"A+",IF(LEDGER!C96&gt;=0.8*'MARK LOOKUP'!C96,"A",IF(LEDGER!C96&gt;=0.7*'MARK LOOKUP'!C96,"B+",IF(LEDGER!C96&gt;=0.6*'MARK LOOKUP'!C96,"B",IF(LEDGER!C96&gt;=0.5*'MARK LOOKUP'!C96,"C+",IF(LEDGER!C96&gt;=0.4*'MARK LOOKUP'!C96,"C+",IF(LEDGER!C96&gt;=0.35*'MARK LOOKUP'!C96,"D","N.G.")))))))))</f>
        <v/>
      </c>
      <c r="Y96" s="26" t="b">
        <f>IF(ISNUMBER(D96),IF(D96&gt;=0.9*'MARK LOOKUP'!D96,"A+",IF(D96&gt;=0.8*'MARK LOOKUP'!D96,"A",IF(D96&gt;=0.7*'MARK LOOKUP'!D96,"B+",IF(D96&gt;=0.6*'MARK LOOKUP'!D96,"B",IF(D96&gt;=0.5*'MARK LOOKUP'!D96,"C+",IF(D96&gt;=0.4*'MARK LOOKUP'!D96,"C",IF(D96&gt;=0.35*'MARK LOOKUP'!D96,"D","N.G."))))))))</f>
        <v>0</v>
      </c>
      <c r="Z96" s="26" t="str">
        <f>IF(ISBLANK('DATA ENTRY'!J96),"",IF(LEDGER!E96="AB","AB",IF(LEDGER!E96&gt;=0.9*'MARK LOOKUP'!E96,"A+",IF(LEDGER!E96&gt;=0.8*'MARK LOOKUP'!E96,"A",IF(LEDGER!E96&gt;=0.7*'MARK LOOKUP'!E96,"B+",IF(LEDGER!E96&gt;=0.6*'MARK LOOKUP'!E96,"B",IF(LEDGER!E96&gt;=0.5*'MARK LOOKUP'!E96,"C+",IF(LEDGER!E96&gt;=0.4*'MARK LOOKUP'!E96,"C",IF(LEDGER!E96&gt;=0.35*'MARK LOOKUP'!E96,"D","NG")))))))))</f>
        <v/>
      </c>
      <c r="AA96" s="26" t="str">
        <f>IF(ISBLANK('DATA ENTRY'!K96),"",IF(LEDGER!F96="AB","AB",IF(LEDGER!F96&gt;=0.9*'MARK LOOKUP'!F96,"A+",IF(LEDGER!F96&gt;=0.8*'MARK LOOKUP'!F96,"A",IF(LEDGER!F96&gt;=0.7*'MARK LOOKUP'!F96,"B+",IF(LEDGER!F96&gt;=0.6*'MARK LOOKUP'!F96,"B",IF(LEDGER!F96&gt;=0.5*'MARK LOOKUP'!F96,"C+",IF(LEDGER!F96&gt;=0.4*'MARK LOOKUP'!F96,"C",IF(LEDGER!F96&gt;=0.35*'MARK LOOKUP'!F96,"D","NG")))))))))</f>
        <v/>
      </c>
      <c r="AB96" s="26" t="b">
        <f>IF(ISNUMBER(G96),IF(D96&gt;=0.9*'MARK LOOKUP'!G96,"A+",IF(G96&gt;=0.8*'MARK LOOKUP'!G96,"A",IF(G96&gt;=0.7*'MARK LOOKUP'!G96,"B+",IF(G96&gt;=0.6*'MARK LOOKUP'!G96,"B",IF(G96&gt;=0.5*'MARK LOOKUP'!G96,"C+",IF(G96&gt;=0.4*'MARK LOOKUP'!G96,"C",IF(G96&gt;=0.35*'MARK LOOKUP'!G96,"D","NG"))))))))</f>
        <v>0</v>
      </c>
      <c r="AC96" s="26" t="str">
        <f>IF(ISBLANK('DATA ENTRY'!M96),"",IF(LEDGER!H96="AB","AB",IF(LEDGER!H96&gt;=0.9*'MARK LOOKUP'!H96,"A+",IF(LEDGER!H96&gt;=0.8*'MARK LOOKUP'!H96,"A",IF(LEDGER!H96&gt;=0.7*'MARK LOOKUP'!H96,"B+",IF(LEDGER!H96&gt;=0.6*'MARK LOOKUP'!H96,"B",IF(LEDGER!H96&gt;=0.5*'MARK LOOKUP'!H96,"C+",IF(LEDGER!H96&gt;=0.4*'MARK LOOKUP'!H96,"C",IF(LEDGER!H96&gt;=0.35*'MARK LOOKUP'!H96,"D","NG")))))))))</f>
        <v/>
      </c>
      <c r="AD96" s="26" t="str">
        <f>IF(ISBLANK('DATA ENTRY'!N96),"",IF(LEDGER!I96="AB","AB",IF(LEDGER!I96&gt;=0.9*'MARK LOOKUP'!I96,"A+",IF(LEDGER!I96&gt;=0.8*'MARK LOOKUP'!I96,"A",IF(LEDGER!I96&gt;=0.7*'MARK LOOKUP'!I96,"B+",IF(LEDGER!I96&gt;=0.6*'MARK LOOKUP'!I96,"B",IF(LEDGER!I96&gt;=0.5*'MARK LOOKUP'!I96,"C+",IF(LEDGER!I96&gt;=0.4*'MARK LOOKUP'!I96,"C",IF(LEDGER!I96&gt;=0.35*'MARK LOOKUP'!I96,"D","NG")))))))))</f>
        <v/>
      </c>
      <c r="AE96" s="26" t="str">
        <f>IF(ISNUMBER(J96),IF(J96&gt;=0.9*'MARK LOOKUP'!J96,"A+",IF(J96&gt;=0.8*'MARK LOOKUP'!J96,"A",IF(J96&gt;=0.7*'MARK LOOKUP'!J96,"B+",IF(J96&gt;=0.6*'MARK LOOKUP'!J96,"B",IF(J96&gt;=0.5*'MARK LOOKUP'!J96,"C+",IF(J96&gt;=0.4*'MARK LOOKUP'!J96,"C",IF(J96&gt;=0.35*'MARK LOOKUP'!J96,"D","NG"))))))),"")</f>
        <v/>
      </c>
      <c r="AF96" s="26" t="str">
        <f>IF(ISBLANK('DATA ENTRY'!P96),"",IF(LEDGER!K96="Ab","AB",IF(LEDGER!K96&gt;=0.9*'MARK LOOKUP'!K96,"A+",IF(LEDGER!K96&gt;=0.8*'MARK LOOKUP'!K96,"A",IF(LEDGER!K96&gt;=0.7*'MARK LOOKUP'!K96,"B+",IF(LEDGER!K96&gt;=0.6*'MARK LOOKUP'!K96,"B",IF(LEDGER!K96&gt;=0.5*'MARK LOOKUP'!K96,"C+",IF(LEDGER!K96&gt;=0.4*'MARK LOOKUP'!K96,"C",IF(LEDGER!K96&gt;=0.35*'MARK LOOKUP'!K96,"D","NG")))))))))</f>
        <v/>
      </c>
      <c r="AG96" s="26" t="str">
        <f>IF(ISBLANK('DATA ENTRY'!Q96),"",IF(LEDGER!L96="Ab","AB",IF(LEDGER!L96&gt;=0.9*'MARK LOOKUP'!L96,"A+",IF(LEDGER!L96&gt;=0.8*'MARK LOOKUP'!L96,"A",IF(LEDGER!L96&gt;=0.7*'MARK LOOKUP'!L96,"B+",IF(LEDGER!L96&gt;=0.6*'MARK LOOKUP'!L96,"B",IF(LEDGER!L96&gt;=0.5*'MARK LOOKUP'!L96,"C+",IF(LEDGER!L96&gt;=0.4*'MARK LOOKUP'!L96,"C",IF(LEDGER!L96&gt;=0.35*'MARK LOOKUP'!L96,"D","NG")))))))))</f>
        <v/>
      </c>
      <c r="AH96" s="26" t="str">
        <f>IF(ISNUMBER(M96),IF(M96&gt;=0.9*'MARK LOOKUP'!M96,"A+",IF(M96&gt;=0.8*'MARK LOOKUP'!M96,"A",IF(M96&gt;=0.7*'MARK LOOKUP'!M96,"B+",IF(M96&gt;=0.6*'MARK LOOKUP'!M96,"B",IF(M96&gt;=0.5*'MARK LOOKUP'!M96,"C+",IF(M96&gt;=0.4*'MARK LOOKUP'!M96,"C",IF(M96&gt;=0.35*'MARK LOOKUP'!M96,"D","NG"))))))),"")</f>
        <v/>
      </c>
      <c r="AI96" s="26" t="str">
        <f>IF(ISBLANK('DATA ENTRY'!S96),"",IF(N96="Ab","AB",IF(N96&gt;=0.9*'MARK LOOKUP'!N96,"A+",IF(N96&gt;=0.8*'MARK LOOKUP'!N96,"A",IF(N96&gt;=0.7*'MARK LOOKUP'!N96,"B+",IF(N96&gt;=0.6*'MARK LOOKUP'!N96,"B",IF(N96&gt;=0.5*'MARK LOOKUP'!N96,"C+",IF(N96&gt;=0.4*'MARK LOOKUP'!N96,"C",IF(N96&gt;=0.35*'MARK LOOKUP'!N96,"D","NG")))))))))</f>
        <v/>
      </c>
      <c r="AJ96" s="26" t="str">
        <f>IF(ISBLANK('DATA ENTRY'!T96),"",IF(O96="Ab","AB",IF(O96&gt;=0.9*'MARK LOOKUP'!O96,"A+",IF(O96&gt;=0.8*'MARK LOOKUP'!O96,"A",IF(O96&gt;=0.7*'MARK LOOKUP'!O96,"B+",IF(O96&gt;=0.6*'MARK LOOKUP'!O96,"B",IF(O96&gt;=0.5*'MARK LOOKUP'!O96,"C+",IF(O96&gt;=0.4*'MARK LOOKUP'!O96,"C",IF(O96&gt;=0.35*'MARK LOOKUP'!O96,"D","NG")))))))))</f>
        <v/>
      </c>
      <c r="AK96" s="26" t="str">
        <f>IF(ISNUMBER(P96),IF(P96&gt;=0.9*'MARK LOOKUP'!P96,"A+",IF(P96&gt;=0.8*'MARK LOOKUP'!P96,"A",IF(P96&gt;=0.7*'MARK LOOKUP'!P96,"B+",IF(P96&gt;=0.6*'MARK LOOKUP'!P96,"B",IF(P96&gt;=0.5*'MARK LOOKUP'!P96,"C+",IF(P96&gt;=0.4*'MARK LOOKUP'!P96,"C",IF(P96&gt;=0.35*'MARK LOOKUP'!P96,"D","NG"))))))),"")</f>
        <v/>
      </c>
      <c r="AL96" s="26" t="str">
        <f>IF(ISBLANK('DATA ENTRY'!V96),"",IF(Q96="Ab","AB",IF(Q96&gt;=0.9*'MARK LOOKUP'!Q96,"A+",IF(Q96&gt;=0.8*'MARK LOOKUP'!Q96,"A",IF(Q96&gt;=0.7*'MARK LOOKUP'!Q96,"B+",IF(Q96&gt;=0.6*'MARK LOOKUP'!Q96,"B",IF(Q96&gt;=0.5*'MARK LOOKUP'!Q96,"C+",IF(Q96&gt;=0.4*'MARK LOOKUP'!Q96,"C",IF(Q96&gt;=0.35*'MARK LOOKUP'!Q96,"D","NG")))))))))</f>
        <v/>
      </c>
      <c r="AM96" s="26" t="str">
        <f>IF(ISBLANK('DATA ENTRY'!W96),"",IF(R96="Ab","AB",IF(R96&gt;=0.9*'MARK LOOKUP'!R96,"A+",IF(R96&gt;=0.8*'MARK LOOKUP'!R96,"A",IF(R96&gt;=0.7*'MARK LOOKUP'!R96,"B+",IF(R96&gt;=0.6*'MARK LOOKUP'!R96,"B",IF(R96&gt;=0.5*'MARK LOOKUP'!R96,"C+",IF(R96&gt;=0.4*'MARK LOOKUP'!R96,"C",IF(R96&gt;=0.35*'MARK LOOKUP'!R96,"D","NG")))))))))</f>
        <v/>
      </c>
      <c r="AN96" s="26" t="str">
        <f>IF(ISNUMBER(S96),IF(S96&gt;=0.9*'MARK LOOKUP'!S96,"A+",IF(S96&gt;=0.8*'MARK LOOKUP'!S96,"A",IF(S96&gt;=0.7*'MARK LOOKUP'!S96,"B+",IF(S96&gt;=0.6*'MARK LOOKUP'!S96,"B",IF(S96&gt;=0.5*'MARK LOOKUP'!S96,"C+",IF(S96&gt;=0.4*'MARK LOOKUP'!S96,"C",IF(S96&gt;=0.35*'MARK LOOKUP'!S96,"D","NG"))))))),"")</f>
        <v/>
      </c>
      <c r="AO96" s="26" t="str">
        <f>IF(ISBLANK('DATA ENTRY'!Y96),"",IF(T96="AB","AB",IF(T96&gt;=0.9*'MARK LOOKUP'!T96,"A+",IF(T96&gt;=0.8*'MARK LOOKUP'!T96,"A",IF(T96&gt;=0.7*'MARK LOOKUP'!T96,"B+",IF(T96&gt;=0.6*'MARK LOOKUP'!T96,"B",IF(T96&gt;=0.5*'MARK LOOKUP'!T96,"C+",IF(T96&gt;=0.4*'MARK LOOKUP'!T96,"C",IF(T96&gt;=0.35*'MARK LOOKUP'!T96,"D","NG")))))))))</f>
        <v/>
      </c>
      <c r="AP96" s="26" t="str">
        <f>IF(ISBLANK('DATA ENTRY'!Z96),"",IF(U96="AB","AB",IF(U96&gt;=0.9*'MARK LOOKUP'!U96,"A+",IF(U96&gt;=0.8*'MARK LOOKUP'!U96,"A",IF(U96&gt;=0.7*'MARK LOOKUP'!U96,"B+",IF(U96&gt;=0.6*'MARK LOOKUP'!U96,"B",IF(U96&gt;=0.5*'MARK LOOKUP'!U96,"C+",IF(U96&gt;=0.4*'MARK LOOKUP'!U96,"C",IF(U96&gt;=0.35*'MARK LOOKUP'!U96,"D","NG")))))))))</f>
        <v/>
      </c>
      <c r="AQ96" s="26" t="str">
        <f>IF(ISNUMBER(V96),IF(V96&gt;=0.9*'MARK LOOKUP'!V96,"A+",IF(V96&gt;=0.8*'MARK LOOKUP'!V96,"A",IF(V96&gt;=0.7*'MARK LOOKUP'!V96,"B+",IF(V96&gt;=0.6*'MARK LOOKUP'!S96,"B",IF(V96&gt;=0.5*'MARK LOOKUP'!V96,"C+",IF(V96&gt;=0.4*'MARK LOOKUP'!V96,"C",IF(V96&gt;=0.35*'MARK LOOKUP'!V96,"D","NG"))))))),"")</f>
        <v/>
      </c>
      <c r="AR96" s="26" t="str">
        <f t="shared" si="27"/>
        <v/>
      </c>
      <c r="AS96" s="26" t="str">
        <f t="shared" si="28"/>
        <v/>
      </c>
      <c r="AT96" s="26" t="str">
        <f t="shared" si="29"/>
        <v/>
      </c>
      <c r="AU96" s="26" t="str">
        <f t="shared" si="30"/>
        <v/>
      </c>
      <c r="AV96" s="26" t="str">
        <f t="shared" si="31"/>
        <v/>
      </c>
      <c r="AW96" s="26" t="str">
        <f t="shared" si="32"/>
        <v/>
      </c>
      <c r="AX96" s="26" t="str">
        <f t="shared" si="33"/>
        <v/>
      </c>
      <c r="AY96" s="26" t="str">
        <f t="shared" si="34"/>
        <v/>
      </c>
      <c r="AZ96" s="26" t="str">
        <f t="shared" si="35"/>
        <v/>
      </c>
      <c r="BA96" s="26" t="str">
        <f t="shared" si="36"/>
        <v/>
      </c>
      <c r="BB96" s="26" t="str">
        <f t="shared" si="37"/>
        <v/>
      </c>
      <c r="BC96" s="26" t="str">
        <f t="shared" si="38"/>
        <v/>
      </c>
      <c r="BD96" s="26" t="str">
        <f t="shared" si="39"/>
        <v/>
      </c>
      <c r="BE96" s="26" t="str">
        <f>IF(ISBLANK('DATA ENTRY'!S96),"",IF(AJ96="A+","4",IF(AJ96="A","3.6",IF(AJ96="B+","3.2",IF(AJ96="B","2.8",IF(AJ96="C+","2.4",IF(AJ96="C","2",IF(AJ96="D+","1.6",IF(AJ96="D","1.2",IF(AJ96="E","0.8",""))))))))))</f>
        <v/>
      </c>
      <c r="BF96" s="26" t="str">
        <f>IF(ISBLANK('DATA ENTRY'!T96),"",IF(AK96="A+","4",IF(AK96="A","3.6",IF(AK96="B+","3.2",IF(AK96="B","2.8",IF(AK96="C+","2.4",IF(AK96="C","2",IF(AK96="D+","1.6",IF(AK96="D","1.2",IF(AK96="E","0.8",""))))))))))</f>
        <v/>
      </c>
      <c r="BG96" s="26" t="str">
        <f>IF(ISBLANK('DATA ENTRY'!U96),"",IF(AL96="A+","4",IF(AL96="A","3.6",IF(AL96="B+","3.2",IF(AL96="B","2.8",IF(AL96="C+","2.4",IF(AL96="C","2",IF(AL96="D+","1.6",IF(AL96="D","1.2",IF(AL96="E","0.8",""))))))))))</f>
        <v/>
      </c>
      <c r="BH96" s="26" t="str">
        <f>IF(ISBLANK('DATA ENTRY'!V96),"",IF(AM96="A+","4",IF(AM96="A","3.6",IF(AM96="B+","3.2",IF(AM96="B","2.8",IF(AM96="C+","2.4",IF(AM96="C","2",IF(AM96="D+","1.6",IF(AM96="D","1.2",IF(AM96="E","0.8",""))))))))))</f>
        <v/>
      </c>
      <c r="BI96" s="26" t="str">
        <f>IF(ISBLANK('DATA ENTRY'!W96),"",IF(AN96="A+","4",IF(AN96="A","3.6",IF(AN96="B+","3.2",IF(AN96="B","2.8",IF(AN96="C+","2.4",IF(AN96="C","2",IF(AN96="D+","1.6",IF(AN96="D","1.2",IF(AN96="E","0.8",""))))))))))</f>
        <v/>
      </c>
      <c r="BJ96" s="26" t="str">
        <f>IF(ISBLANK('DATA ENTRY'!X96),"",IF(AO96="A+","4",IF(AO96="A","3.6",IF(AO96="B+","3.2",IF(AO96="B","2.8",IF(AO96="C+","2.4",IF(AO96="C","2",IF(AO96="D+","1.6",IF(AO96="D","1.2",IF(AO96="E","0.8",""))))))))))</f>
        <v/>
      </c>
      <c r="BK96" s="26" t="str">
        <f>IF(ISBLANK('DATA ENTRY'!Y96),"",IF(AP96="A+","4",IF(AP96="A","3.6",IF(AP96="B+","3.2",IF(AP96="B","2.8",IF(AP96="C+","2.4",IF(AP96="C","2",IF(AP96="D+","1.6",IF(AP96="D","1.2",IF(AP96="E","0.8",""))))))))))</f>
        <v/>
      </c>
      <c r="BL96" s="26" t="str">
        <f>IF(ISBLANK('DATA ENTRY'!Z96),"",IF(AQ96="A+","4",IF(AQ96="A","3.6",IF(AQ96="B+","3.2",IF(AQ96="B","2.8",IF(AQ96="C+","2.4",IF(AQ96="C","2",IF(AQ96="D+","1.6",IF(AQ96="D","1.2",IF(AQ96="E","0.8",""))))))))))</f>
        <v/>
      </c>
    </row>
    <row r="97" spans="1:64" x14ac:dyDescent="0.25">
      <c r="A97" s="26" t="e">
        <f>IF(ISBLANK('DATA ENTRY'!#REF!),"",'DATA ENTRY'!#REF!)</f>
        <v>#REF!</v>
      </c>
      <c r="B97" s="26" t="e">
        <f>IF(ISBLANK('DATA ENTRY'!#REF!),"",'DATA ENTRY'!#REF!)</f>
        <v>#REF!</v>
      </c>
      <c r="C97" s="26" t="e">
        <f>IF(ISBLANK('DATA ENTRY'!#REF!),"",'DATA ENTRY'!#REF!)</f>
        <v>#REF!</v>
      </c>
      <c r="D97" s="26" t="str">
        <f t="shared" si="21"/>
        <v/>
      </c>
      <c r="E97" s="26" t="e">
        <f>IF(ISBLANK('DATA ENTRY'!#REF!),"",'DATA ENTRY'!#REF!)</f>
        <v>#REF!</v>
      </c>
      <c r="F97" s="26" t="e">
        <f>IF(ISBLANK('DATA ENTRY'!#REF!),"",'DATA ENTRY'!#REF!)</f>
        <v>#REF!</v>
      </c>
      <c r="G97" s="26" t="str">
        <f t="shared" si="22"/>
        <v/>
      </c>
      <c r="H97" s="26" t="e">
        <f>IF(ISBLANK('DATA ENTRY'!#REF!),"",'DATA ENTRY'!#REF!)</f>
        <v>#REF!</v>
      </c>
      <c r="I97" s="26" t="e">
        <f>IF(ISBLANK('DATA ENTRY'!#REF!),"",'DATA ENTRY'!#REF!)</f>
        <v>#REF!</v>
      </c>
      <c r="J97" s="26" t="str">
        <f t="shared" si="40"/>
        <v/>
      </c>
      <c r="K97" s="26" t="e">
        <f>IF(ISBLANK('DATA ENTRY'!#REF!),"",'DATA ENTRY'!#REF!)</f>
        <v>#REF!</v>
      </c>
      <c r="L97" s="26" t="e">
        <f>IF(ISBLANK('DATA ENTRY'!#REF!),"",'DATA ENTRY'!#REF!)</f>
        <v>#REF!</v>
      </c>
      <c r="M97" s="26" t="str">
        <f t="shared" si="23"/>
        <v/>
      </c>
      <c r="N97" s="26" t="e">
        <f>IF(ISBLANK('DATA ENTRY'!#REF!),"",'DATA ENTRY'!#REF!)</f>
        <v>#REF!</v>
      </c>
      <c r="O97" s="26" t="e">
        <f>IF(ISBLANK('DATA ENTRY'!#REF!),"",'DATA ENTRY'!#REF!)</f>
        <v>#REF!</v>
      </c>
      <c r="P97" s="26" t="str">
        <f t="shared" si="24"/>
        <v/>
      </c>
      <c r="Q97" s="26" t="e">
        <f>IF(ISBLANK('DATA ENTRY'!#REF!),"",'DATA ENTRY'!#REF!)</f>
        <v>#REF!</v>
      </c>
      <c r="R97" s="26" t="e">
        <f>IF(ISBLANK('DATA ENTRY'!#REF!),"",'DATA ENTRY'!#REF!)</f>
        <v>#REF!</v>
      </c>
      <c r="S97" s="26" t="str">
        <f t="shared" si="25"/>
        <v/>
      </c>
      <c r="T97" s="26" t="e">
        <f>IF(ISBLANK('DATA ENTRY'!#REF!),"",'DATA ENTRY'!#REF!)</f>
        <v>#REF!</v>
      </c>
      <c r="U97" s="26" t="e">
        <f>IF(ISBLANK('DATA ENTRY'!#REF!),"",'DATA ENTRY'!#REF!)</f>
        <v>#REF!</v>
      </c>
      <c r="V97" s="26" t="str">
        <f t="shared" si="26"/>
        <v/>
      </c>
      <c r="W97" s="26" t="e">
        <f>IF(ISBLANK('DATA ENTRY'!#REF!),"",IF(LEDGER!B97="AB","AB",IF(LEDGER!B97&gt;=0.9*'MARK LOOKUP'!B97,"A+",IF(LEDGER!B97&gt;=0.8*'MARK LOOKUP'!B97,"A",IF(LEDGER!B97&gt;=0.7*'MARK LOOKUP'!B97,"B+",IF(LEDGER!B97&gt;=0.6*'MARK LOOKUP'!B97,"B",IF(LEDGER!B97&gt;=0.5*'MARK LOOKUP'!B97,"C+",IF(LEDGER!B97&gt;=0.4*'MARK LOOKUP'!B97,"C+",IF(LEDGER!B97&gt;=0.35*'MARK LOOKUP'!B97,"D","NG")))))))))</f>
        <v>#REF!</v>
      </c>
      <c r="X97" s="26" t="e">
        <f>IF(ISBLANK('DATA ENTRY'!#REF!),"",IF(LEDGER!C97="AB","AB",IF(LEDGER!C97&gt;=0.9*'MARK LOOKUP'!C97,"A+",IF(LEDGER!C97&gt;=0.8*'MARK LOOKUP'!C97,"A",IF(LEDGER!C97&gt;=0.7*'MARK LOOKUP'!C97,"B+",IF(LEDGER!C97&gt;=0.6*'MARK LOOKUP'!C97,"B",IF(LEDGER!C97&gt;=0.5*'MARK LOOKUP'!C97,"C+",IF(LEDGER!C97&gt;=0.4*'MARK LOOKUP'!C97,"C+",IF(LEDGER!C97&gt;=0.35*'MARK LOOKUP'!C97,"D","N.G.")))))))))</f>
        <v>#REF!</v>
      </c>
      <c r="Y97" s="26" t="b">
        <f>IF(ISNUMBER(D97),IF(D97&gt;=0.9*'MARK LOOKUP'!D97,"A+",IF(D97&gt;=0.8*'MARK LOOKUP'!D97,"A",IF(D97&gt;=0.7*'MARK LOOKUP'!D97,"B+",IF(D97&gt;=0.6*'MARK LOOKUP'!D97,"B",IF(D97&gt;=0.5*'MARK LOOKUP'!D97,"C+",IF(D97&gt;=0.4*'MARK LOOKUP'!D97,"C",IF(D97&gt;=0.35*'MARK LOOKUP'!D97,"D","N.G."))))))))</f>
        <v>0</v>
      </c>
      <c r="Z97" s="26" t="e">
        <f>IF(ISBLANK('DATA ENTRY'!#REF!),"",IF(LEDGER!E97="AB","AB",IF(LEDGER!E97&gt;=0.9*'MARK LOOKUP'!E97,"A+",IF(LEDGER!E97&gt;=0.8*'MARK LOOKUP'!E97,"A",IF(LEDGER!E97&gt;=0.7*'MARK LOOKUP'!E97,"B+",IF(LEDGER!E97&gt;=0.6*'MARK LOOKUP'!E97,"B",IF(LEDGER!E97&gt;=0.5*'MARK LOOKUP'!E97,"C+",IF(LEDGER!E97&gt;=0.4*'MARK LOOKUP'!E97,"C",IF(LEDGER!E97&gt;=0.35*'MARK LOOKUP'!E97,"D","NG")))))))))</f>
        <v>#REF!</v>
      </c>
      <c r="AA97" s="26" t="e">
        <f>IF(ISBLANK('DATA ENTRY'!#REF!),"",IF(LEDGER!F97="AB","AB",IF(LEDGER!F97&gt;=0.9*'MARK LOOKUP'!F97,"A+",IF(LEDGER!F97&gt;=0.8*'MARK LOOKUP'!F97,"A",IF(LEDGER!F97&gt;=0.7*'MARK LOOKUP'!F97,"B+",IF(LEDGER!F97&gt;=0.6*'MARK LOOKUP'!F97,"B",IF(LEDGER!F97&gt;=0.5*'MARK LOOKUP'!F97,"C+",IF(LEDGER!F97&gt;=0.4*'MARK LOOKUP'!F97,"C",IF(LEDGER!F97&gt;=0.35*'MARK LOOKUP'!F97,"D","NG")))))))))</f>
        <v>#REF!</v>
      </c>
      <c r="AB97" s="26" t="b">
        <f>IF(ISNUMBER(G97),IF(D97&gt;=0.9*'MARK LOOKUP'!G97,"A+",IF(G97&gt;=0.8*'MARK LOOKUP'!G97,"A",IF(G97&gt;=0.7*'MARK LOOKUP'!G97,"B+",IF(G97&gt;=0.6*'MARK LOOKUP'!G97,"B",IF(G97&gt;=0.5*'MARK LOOKUP'!G97,"C+",IF(G97&gt;=0.4*'MARK LOOKUP'!G97,"C",IF(G97&gt;=0.35*'MARK LOOKUP'!G97,"D","NG"))))))))</f>
        <v>0</v>
      </c>
      <c r="AC97" s="26" t="e">
        <f>IF(ISBLANK('DATA ENTRY'!#REF!),"",IF(LEDGER!H97="AB","AB",IF(LEDGER!H97&gt;=0.9*'MARK LOOKUP'!H97,"A+",IF(LEDGER!H97&gt;=0.8*'MARK LOOKUP'!H97,"A",IF(LEDGER!H97&gt;=0.7*'MARK LOOKUP'!H97,"B+",IF(LEDGER!H97&gt;=0.6*'MARK LOOKUP'!H97,"B",IF(LEDGER!H97&gt;=0.5*'MARK LOOKUP'!H97,"C+",IF(LEDGER!H97&gt;=0.4*'MARK LOOKUP'!H97,"C",IF(LEDGER!H97&gt;=0.35*'MARK LOOKUP'!H97,"D","NG")))))))))</f>
        <v>#REF!</v>
      </c>
      <c r="AD97" s="26" t="e">
        <f>IF(ISBLANK('DATA ENTRY'!#REF!),"",IF(LEDGER!I97="AB","AB",IF(LEDGER!I97&gt;=0.9*'MARK LOOKUP'!I97,"A+",IF(LEDGER!I97&gt;=0.8*'MARK LOOKUP'!I97,"A",IF(LEDGER!I97&gt;=0.7*'MARK LOOKUP'!I97,"B+",IF(LEDGER!I97&gt;=0.6*'MARK LOOKUP'!I97,"B",IF(LEDGER!I97&gt;=0.5*'MARK LOOKUP'!I97,"C+",IF(LEDGER!I97&gt;=0.4*'MARK LOOKUP'!I97,"C",IF(LEDGER!I97&gt;=0.35*'MARK LOOKUP'!I97,"D","NG")))))))))</f>
        <v>#REF!</v>
      </c>
      <c r="AE97" s="26" t="str">
        <f>IF(ISNUMBER(J97),IF(J97&gt;=0.9*'MARK LOOKUP'!J97,"A+",IF(J97&gt;=0.8*'MARK LOOKUP'!J97,"A",IF(J97&gt;=0.7*'MARK LOOKUP'!J97,"B+",IF(J97&gt;=0.6*'MARK LOOKUP'!J97,"B",IF(J97&gt;=0.5*'MARK LOOKUP'!J97,"C+",IF(J97&gt;=0.4*'MARK LOOKUP'!J97,"C",IF(J97&gt;=0.35*'MARK LOOKUP'!J97,"D","NG"))))))),"")</f>
        <v/>
      </c>
      <c r="AF97" s="26" t="e">
        <f>IF(ISBLANK('DATA ENTRY'!#REF!),"",IF(LEDGER!K97="Ab","AB",IF(LEDGER!K97&gt;=0.9*'MARK LOOKUP'!K97,"A+",IF(LEDGER!K97&gt;=0.8*'MARK LOOKUP'!K97,"A",IF(LEDGER!K97&gt;=0.7*'MARK LOOKUP'!K97,"B+",IF(LEDGER!K97&gt;=0.6*'MARK LOOKUP'!K97,"B",IF(LEDGER!K97&gt;=0.5*'MARK LOOKUP'!K97,"C+",IF(LEDGER!K97&gt;=0.4*'MARK LOOKUP'!K97,"C",IF(LEDGER!K97&gt;=0.35*'MARK LOOKUP'!K97,"D","NG")))))))))</f>
        <v>#REF!</v>
      </c>
      <c r="AG97" s="26" t="e">
        <f>IF(ISBLANK('DATA ENTRY'!#REF!),"",IF(LEDGER!L97="Ab","AB",IF(LEDGER!L97&gt;=0.9*'MARK LOOKUP'!L97,"A+",IF(LEDGER!L97&gt;=0.8*'MARK LOOKUP'!L97,"A",IF(LEDGER!L97&gt;=0.7*'MARK LOOKUP'!L97,"B+",IF(LEDGER!L97&gt;=0.6*'MARK LOOKUP'!L97,"B",IF(LEDGER!L97&gt;=0.5*'MARK LOOKUP'!L97,"C+",IF(LEDGER!L97&gt;=0.4*'MARK LOOKUP'!L97,"C",IF(LEDGER!L97&gt;=0.35*'MARK LOOKUP'!L97,"D","NG")))))))))</f>
        <v>#REF!</v>
      </c>
      <c r="AH97" s="26" t="str">
        <f>IF(ISNUMBER(M97),IF(M97&gt;=0.9*'MARK LOOKUP'!M97,"A+",IF(M97&gt;=0.8*'MARK LOOKUP'!M97,"A",IF(M97&gt;=0.7*'MARK LOOKUP'!M97,"B+",IF(M97&gt;=0.6*'MARK LOOKUP'!M97,"B",IF(M97&gt;=0.5*'MARK LOOKUP'!M97,"C+",IF(M97&gt;=0.4*'MARK LOOKUP'!M97,"C",IF(M97&gt;=0.35*'MARK LOOKUP'!M97,"D","NG"))))))),"")</f>
        <v/>
      </c>
      <c r="AI97" s="26" t="e">
        <f>IF(ISBLANK('DATA ENTRY'!#REF!),"",IF(N97="Ab","AB",IF(N97&gt;=0.9*'MARK LOOKUP'!N97,"A+",IF(N97&gt;=0.8*'MARK LOOKUP'!N97,"A",IF(N97&gt;=0.7*'MARK LOOKUP'!N97,"B+",IF(N97&gt;=0.6*'MARK LOOKUP'!N97,"B",IF(N97&gt;=0.5*'MARK LOOKUP'!N97,"C+",IF(N97&gt;=0.4*'MARK LOOKUP'!N97,"C",IF(N97&gt;=0.35*'MARK LOOKUP'!N97,"D","NG")))))))))</f>
        <v>#REF!</v>
      </c>
      <c r="AJ97" s="26" t="e">
        <f>IF(ISBLANK('DATA ENTRY'!#REF!),"",IF(O97="Ab","AB",IF(O97&gt;=0.9*'MARK LOOKUP'!O97,"A+",IF(O97&gt;=0.8*'MARK LOOKUP'!O97,"A",IF(O97&gt;=0.7*'MARK LOOKUP'!O97,"B+",IF(O97&gt;=0.6*'MARK LOOKUP'!O97,"B",IF(O97&gt;=0.5*'MARK LOOKUP'!O97,"C+",IF(O97&gt;=0.4*'MARK LOOKUP'!O97,"C",IF(O97&gt;=0.35*'MARK LOOKUP'!O97,"D","NG")))))))))</f>
        <v>#REF!</v>
      </c>
      <c r="AK97" s="26" t="str">
        <f>IF(ISNUMBER(P97),IF(P97&gt;=0.9*'MARK LOOKUP'!P97,"A+",IF(P97&gt;=0.8*'MARK LOOKUP'!P97,"A",IF(P97&gt;=0.7*'MARK LOOKUP'!P97,"B+",IF(P97&gt;=0.6*'MARK LOOKUP'!P97,"B",IF(P97&gt;=0.5*'MARK LOOKUP'!P97,"C+",IF(P97&gt;=0.4*'MARK LOOKUP'!P97,"C",IF(P97&gt;=0.35*'MARK LOOKUP'!P97,"D","NG"))))))),"")</f>
        <v/>
      </c>
      <c r="AL97" s="26" t="e">
        <f>IF(ISBLANK('DATA ENTRY'!#REF!),"",IF(Q97="Ab","AB",IF(Q97&gt;=0.9*'MARK LOOKUP'!Q97,"A+",IF(Q97&gt;=0.8*'MARK LOOKUP'!Q97,"A",IF(Q97&gt;=0.7*'MARK LOOKUP'!Q97,"B+",IF(Q97&gt;=0.6*'MARK LOOKUP'!Q97,"B",IF(Q97&gt;=0.5*'MARK LOOKUP'!Q97,"C+",IF(Q97&gt;=0.4*'MARK LOOKUP'!Q97,"C",IF(Q97&gt;=0.35*'MARK LOOKUP'!Q97,"D","NG")))))))))</f>
        <v>#REF!</v>
      </c>
      <c r="AM97" s="26" t="e">
        <f>IF(ISBLANK('DATA ENTRY'!#REF!),"",IF(R97="Ab","AB",IF(R97&gt;=0.9*'MARK LOOKUP'!R97,"A+",IF(R97&gt;=0.8*'MARK LOOKUP'!R97,"A",IF(R97&gt;=0.7*'MARK LOOKUP'!R97,"B+",IF(R97&gt;=0.6*'MARK LOOKUP'!R97,"B",IF(R97&gt;=0.5*'MARK LOOKUP'!R97,"C+",IF(R97&gt;=0.4*'MARK LOOKUP'!R97,"C",IF(R97&gt;=0.35*'MARK LOOKUP'!R97,"D","NG")))))))))</f>
        <v>#REF!</v>
      </c>
      <c r="AN97" s="26" t="str">
        <f>IF(ISNUMBER(S97),IF(S97&gt;=0.9*'MARK LOOKUP'!S97,"A+",IF(S97&gt;=0.8*'MARK LOOKUP'!S97,"A",IF(S97&gt;=0.7*'MARK LOOKUP'!S97,"B+",IF(S97&gt;=0.6*'MARK LOOKUP'!S97,"B",IF(S97&gt;=0.5*'MARK LOOKUP'!S97,"C+",IF(S97&gt;=0.4*'MARK LOOKUP'!S97,"C",IF(S97&gt;=0.35*'MARK LOOKUP'!S97,"D","NG"))))))),"")</f>
        <v/>
      </c>
      <c r="AO97" s="26" t="e">
        <f>IF(ISBLANK('DATA ENTRY'!#REF!),"",IF(T97="AB","AB",IF(T97&gt;=0.9*'MARK LOOKUP'!T97,"A+",IF(T97&gt;=0.8*'MARK LOOKUP'!T97,"A",IF(T97&gt;=0.7*'MARK LOOKUP'!T97,"B+",IF(T97&gt;=0.6*'MARK LOOKUP'!T97,"B",IF(T97&gt;=0.5*'MARK LOOKUP'!T97,"C+",IF(T97&gt;=0.4*'MARK LOOKUP'!T97,"C",IF(T97&gt;=0.35*'MARK LOOKUP'!T97,"D","NG")))))))))</f>
        <v>#REF!</v>
      </c>
      <c r="AP97" s="26" t="e">
        <f>IF(ISBLANK('DATA ENTRY'!#REF!),"",IF(U97="AB","AB",IF(U97&gt;=0.9*'MARK LOOKUP'!U97,"A+",IF(U97&gt;=0.8*'MARK LOOKUP'!U97,"A",IF(U97&gt;=0.7*'MARK LOOKUP'!U97,"B+",IF(U97&gt;=0.6*'MARK LOOKUP'!U97,"B",IF(U97&gt;=0.5*'MARK LOOKUP'!U97,"C+",IF(U97&gt;=0.4*'MARK LOOKUP'!U97,"C",IF(U97&gt;=0.35*'MARK LOOKUP'!U97,"D","NG")))))))))</f>
        <v>#REF!</v>
      </c>
      <c r="AQ97" s="26" t="str">
        <f>IF(ISNUMBER(V97),IF(V97&gt;=0.9*'MARK LOOKUP'!V97,"A+",IF(V97&gt;=0.8*'MARK LOOKUP'!V97,"A",IF(V97&gt;=0.7*'MARK LOOKUP'!V97,"B+",IF(V97&gt;=0.6*'MARK LOOKUP'!S97,"B",IF(V97&gt;=0.5*'MARK LOOKUP'!V97,"C+",IF(V97&gt;=0.4*'MARK LOOKUP'!V97,"C",IF(V97&gt;=0.35*'MARK LOOKUP'!V97,"D","NG"))))))),"")</f>
        <v/>
      </c>
      <c r="AR97" s="26" t="e">
        <f t="shared" si="27"/>
        <v>#REF!</v>
      </c>
      <c r="AS97" s="26" t="e">
        <f t="shared" si="28"/>
        <v>#REF!</v>
      </c>
      <c r="AT97" s="26" t="str">
        <f t="shared" si="29"/>
        <v/>
      </c>
      <c r="AU97" s="26" t="e">
        <f t="shared" si="30"/>
        <v>#REF!</v>
      </c>
      <c r="AV97" s="26" t="e">
        <f t="shared" si="31"/>
        <v>#REF!</v>
      </c>
      <c r="AW97" s="26" t="str">
        <f t="shared" si="32"/>
        <v/>
      </c>
      <c r="AX97" s="26" t="e">
        <f t="shared" si="33"/>
        <v>#REF!</v>
      </c>
      <c r="AY97" s="26" t="e">
        <f t="shared" si="34"/>
        <v>#REF!</v>
      </c>
      <c r="AZ97" s="26" t="str">
        <f t="shared" si="35"/>
        <v/>
      </c>
      <c r="BA97" s="26" t="e">
        <f t="shared" si="36"/>
        <v>#REF!</v>
      </c>
      <c r="BB97" s="26" t="e">
        <f t="shared" si="37"/>
        <v>#REF!</v>
      </c>
      <c r="BC97" s="26" t="str">
        <f t="shared" si="38"/>
        <v/>
      </c>
      <c r="BD97" s="26" t="e">
        <f t="shared" si="39"/>
        <v>#REF!</v>
      </c>
      <c r="BE97" s="26" t="e">
        <f>IF(ISBLANK('DATA ENTRY'!#REF!),"",IF(AJ97="A+","4",IF(AJ97="A","3.6",IF(AJ97="B+","3.2",IF(AJ97="B","2.8",IF(AJ97="C+","2.4",IF(AJ97="C","2",IF(AJ97="D+","1.6",IF(AJ97="D","1.2",IF(AJ97="E","0.8",""))))))))))</f>
        <v>#REF!</v>
      </c>
      <c r="BF97" s="26" t="str">
        <f>IF(ISBLANK('DATA ENTRY'!#REF!),"",IF(AK97="A+","4",IF(AK97="A","3.6",IF(AK97="B+","3.2",IF(AK97="B","2.8",IF(AK97="C+","2.4",IF(AK97="C","2",IF(AK97="D+","1.6",IF(AK97="D","1.2",IF(AK97="E","0.8",""))))))))))</f>
        <v/>
      </c>
      <c r="BG97" s="26" t="e">
        <f>IF(ISBLANK('DATA ENTRY'!#REF!),"",IF(AL97="A+","4",IF(AL97="A","3.6",IF(AL97="B+","3.2",IF(AL97="B","2.8",IF(AL97="C+","2.4",IF(AL97="C","2",IF(AL97="D+","1.6",IF(AL97="D","1.2",IF(AL97="E","0.8",""))))))))))</f>
        <v>#REF!</v>
      </c>
      <c r="BH97" s="26" t="e">
        <f>IF(ISBLANK('DATA ENTRY'!#REF!),"",IF(AM97="A+","4",IF(AM97="A","3.6",IF(AM97="B+","3.2",IF(AM97="B","2.8",IF(AM97="C+","2.4",IF(AM97="C","2",IF(AM97="D+","1.6",IF(AM97="D","1.2",IF(AM97="E","0.8",""))))))))))</f>
        <v>#REF!</v>
      </c>
      <c r="BI97" s="26" t="str">
        <f>IF(ISBLANK('DATA ENTRY'!#REF!),"",IF(AN97="A+","4",IF(AN97="A","3.6",IF(AN97="B+","3.2",IF(AN97="B","2.8",IF(AN97="C+","2.4",IF(AN97="C","2",IF(AN97="D+","1.6",IF(AN97="D","1.2",IF(AN97="E","0.8",""))))))))))</f>
        <v/>
      </c>
      <c r="BJ97" s="26" t="e">
        <f>IF(ISBLANK('DATA ENTRY'!#REF!),"",IF(AO97="A+","4",IF(AO97="A","3.6",IF(AO97="B+","3.2",IF(AO97="B","2.8",IF(AO97="C+","2.4",IF(AO97="C","2",IF(AO97="D+","1.6",IF(AO97="D","1.2",IF(AO97="E","0.8",""))))))))))</f>
        <v>#REF!</v>
      </c>
      <c r="BK97" s="26" t="e">
        <f>IF(ISBLANK('DATA ENTRY'!#REF!),"",IF(AP97="A+","4",IF(AP97="A","3.6",IF(AP97="B+","3.2",IF(AP97="B","2.8",IF(AP97="C+","2.4",IF(AP97="C","2",IF(AP97="D+","1.6",IF(AP97="D","1.2",IF(AP97="E","0.8",""))))))))))</f>
        <v>#REF!</v>
      </c>
      <c r="BL97" s="26" t="str">
        <f>IF(ISBLANK('DATA ENTRY'!#REF!),"",IF(AQ97="A+","4",IF(AQ97="A","3.6",IF(AQ97="B+","3.2",IF(AQ97="B","2.8",IF(AQ97="C+","2.4",IF(AQ97="C","2",IF(AQ97="D+","1.6",IF(AQ97="D","1.2",IF(AQ97="E","0.8",""))))))))))</f>
        <v/>
      </c>
    </row>
    <row r="98" spans="1:64" x14ac:dyDescent="0.25">
      <c r="A98" s="26" t="str">
        <f>IF(ISBLANK('DATA ENTRY'!A98),"",'DATA ENTRY'!A98)</f>
        <v/>
      </c>
      <c r="B98" s="26" t="str">
        <f>IF(ISBLANK('DATA ENTRY'!G98),"",'DATA ENTRY'!G98)</f>
        <v/>
      </c>
      <c r="C98" s="26" t="str">
        <f>IF(ISBLANK('DATA ENTRY'!H98),"",'DATA ENTRY'!H98)</f>
        <v/>
      </c>
      <c r="D98" s="26" t="str">
        <f t="shared" si="21"/>
        <v/>
      </c>
      <c r="E98" s="26" t="str">
        <f>IF(ISBLANK('DATA ENTRY'!J98),"",'DATA ENTRY'!J98)</f>
        <v/>
      </c>
      <c r="F98" s="26" t="str">
        <f>IF(ISBLANK('DATA ENTRY'!K98),"",'DATA ENTRY'!K98)</f>
        <v/>
      </c>
      <c r="G98" s="26" t="str">
        <f t="shared" si="22"/>
        <v/>
      </c>
      <c r="H98" s="26" t="str">
        <f>IF(ISBLANK('DATA ENTRY'!M98),"",'DATA ENTRY'!M98)</f>
        <v/>
      </c>
      <c r="I98" s="26" t="str">
        <f>IF(ISBLANK('DATA ENTRY'!M98),"",'DATA ENTRY'!N98)</f>
        <v/>
      </c>
      <c r="J98" s="26" t="str">
        <f t="shared" si="40"/>
        <v/>
      </c>
      <c r="K98" s="26" t="str">
        <f>IF(ISBLANK('DATA ENTRY'!P98),"",'DATA ENTRY'!P98)</f>
        <v/>
      </c>
      <c r="L98" s="26" t="str">
        <f>IF(ISBLANK('DATA ENTRY'!Q98),"",'DATA ENTRY'!Q98)</f>
        <v/>
      </c>
      <c r="M98" s="26" t="str">
        <f t="shared" si="23"/>
        <v/>
      </c>
      <c r="N98" s="26" t="str">
        <f>IF(ISBLANK('DATA ENTRY'!S98),"",'DATA ENTRY'!S98)</f>
        <v/>
      </c>
      <c r="O98" s="26" t="str">
        <f>IF(ISBLANK('DATA ENTRY'!T98),"",'DATA ENTRY'!T98)</f>
        <v/>
      </c>
      <c r="P98" s="26" t="str">
        <f t="shared" si="24"/>
        <v/>
      </c>
      <c r="Q98" s="26" t="str">
        <f>IF(ISBLANK('DATA ENTRY'!V98),"",'DATA ENTRY'!V98)</f>
        <v/>
      </c>
      <c r="R98" s="26" t="str">
        <f>IF(ISBLANK('DATA ENTRY'!W98),"",'DATA ENTRY'!W98)</f>
        <v/>
      </c>
      <c r="S98" s="26" t="str">
        <f t="shared" si="25"/>
        <v/>
      </c>
      <c r="T98" s="26" t="str">
        <f>IF(ISBLANK('DATA ENTRY'!Y98),"",'DATA ENTRY'!Y98)</f>
        <v/>
      </c>
      <c r="U98" s="26" t="str">
        <f>IF(ISBLANK('DATA ENTRY'!Z98),"",'DATA ENTRY'!Z98)</f>
        <v/>
      </c>
      <c r="V98" s="26" t="str">
        <f t="shared" si="26"/>
        <v/>
      </c>
      <c r="W98" s="26" t="str">
        <f>IF(ISBLANK('DATA ENTRY'!$F98),"",IF(LEDGER!B98="AB","AB",IF(LEDGER!B98&gt;=0.9*'MARK LOOKUP'!B98,"A+",IF(LEDGER!B98&gt;=0.8*'MARK LOOKUP'!B98,"A",IF(LEDGER!B98&gt;=0.7*'MARK LOOKUP'!B98,"B+",IF(LEDGER!B98&gt;=0.6*'MARK LOOKUP'!B98,"B",IF(LEDGER!B98&gt;=0.5*'MARK LOOKUP'!B98,"C+",IF(LEDGER!B98&gt;=0.4*'MARK LOOKUP'!B98,"C+",IF(LEDGER!B98&gt;=0.35*'MARK LOOKUP'!B98,"D","NG")))))))))</f>
        <v/>
      </c>
      <c r="X98" s="26" t="str">
        <f>IF(ISBLANK('DATA ENTRY'!$G98),"",IF(LEDGER!C98="AB","AB",IF(LEDGER!C98&gt;=0.9*'MARK LOOKUP'!C98,"A+",IF(LEDGER!C98&gt;=0.8*'MARK LOOKUP'!C98,"A",IF(LEDGER!C98&gt;=0.7*'MARK LOOKUP'!C98,"B+",IF(LEDGER!C98&gt;=0.6*'MARK LOOKUP'!C98,"B",IF(LEDGER!C98&gt;=0.5*'MARK LOOKUP'!C98,"C+",IF(LEDGER!C98&gt;=0.4*'MARK LOOKUP'!C98,"C+",IF(LEDGER!C98&gt;=0.35*'MARK LOOKUP'!C98,"D","N.G.")))))))))</f>
        <v/>
      </c>
      <c r="Y98" s="26" t="b">
        <f>IF(ISNUMBER(D98),IF(D98&gt;=0.9*'MARK LOOKUP'!D98,"A+",IF(D98&gt;=0.8*'MARK LOOKUP'!D98,"A",IF(D98&gt;=0.7*'MARK LOOKUP'!D98,"B+",IF(D98&gt;=0.6*'MARK LOOKUP'!D98,"B",IF(D98&gt;=0.5*'MARK LOOKUP'!D98,"C+",IF(D98&gt;=0.4*'MARK LOOKUP'!D98,"C",IF(D98&gt;=0.35*'MARK LOOKUP'!D98,"D","N.G."))))))))</f>
        <v>0</v>
      </c>
      <c r="Z98" s="26" t="str">
        <f>IF(ISBLANK('DATA ENTRY'!J98),"",IF(LEDGER!E98="AB","AB",IF(LEDGER!E98&gt;=0.9*'MARK LOOKUP'!E98,"A+",IF(LEDGER!E98&gt;=0.8*'MARK LOOKUP'!E98,"A",IF(LEDGER!E98&gt;=0.7*'MARK LOOKUP'!E98,"B+",IF(LEDGER!E98&gt;=0.6*'MARK LOOKUP'!E98,"B",IF(LEDGER!E98&gt;=0.5*'MARK LOOKUP'!E98,"C+",IF(LEDGER!E98&gt;=0.4*'MARK LOOKUP'!E98,"C",IF(LEDGER!E98&gt;=0.35*'MARK LOOKUP'!E98,"D","NG")))))))))</f>
        <v/>
      </c>
      <c r="AA98" s="26" t="str">
        <f>IF(ISBLANK('DATA ENTRY'!K98),"",IF(LEDGER!F98="AB","AB",IF(LEDGER!F98&gt;=0.9*'MARK LOOKUP'!F98,"A+",IF(LEDGER!F98&gt;=0.8*'MARK LOOKUP'!F98,"A",IF(LEDGER!F98&gt;=0.7*'MARK LOOKUP'!F98,"B+",IF(LEDGER!F98&gt;=0.6*'MARK LOOKUP'!F98,"B",IF(LEDGER!F98&gt;=0.5*'MARK LOOKUP'!F98,"C+",IF(LEDGER!F98&gt;=0.4*'MARK LOOKUP'!F98,"C",IF(LEDGER!F98&gt;=0.35*'MARK LOOKUP'!F98,"D","NG")))))))))</f>
        <v/>
      </c>
      <c r="AB98" s="26" t="b">
        <f>IF(ISNUMBER(G98),IF(D98&gt;=0.9*'MARK LOOKUP'!G98,"A+",IF(G98&gt;=0.8*'MARK LOOKUP'!G98,"A",IF(G98&gt;=0.7*'MARK LOOKUP'!G98,"B+",IF(G98&gt;=0.6*'MARK LOOKUP'!G98,"B",IF(G98&gt;=0.5*'MARK LOOKUP'!G98,"C+",IF(G98&gt;=0.4*'MARK LOOKUP'!G98,"C",IF(G98&gt;=0.35*'MARK LOOKUP'!G98,"D","NG"))))))))</f>
        <v>0</v>
      </c>
      <c r="AC98" s="26" t="str">
        <f>IF(ISBLANK('DATA ENTRY'!M98),"",IF(LEDGER!H98="AB","AB",IF(LEDGER!H98&gt;=0.9*'MARK LOOKUP'!H98,"A+",IF(LEDGER!H98&gt;=0.8*'MARK LOOKUP'!H98,"A",IF(LEDGER!H98&gt;=0.7*'MARK LOOKUP'!H98,"B+",IF(LEDGER!H98&gt;=0.6*'MARK LOOKUP'!H98,"B",IF(LEDGER!H98&gt;=0.5*'MARK LOOKUP'!H98,"C+",IF(LEDGER!H98&gt;=0.4*'MARK LOOKUP'!H98,"C",IF(LEDGER!H98&gt;=0.35*'MARK LOOKUP'!H98,"D","NG")))))))))</f>
        <v/>
      </c>
      <c r="AD98" s="26" t="str">
        <f>IF(ISBLANK('DATA ENTRY'!N98),"",IF(LEDGER!I98="AB","AB",IF(LEDGER!I98&gt;=0.9*'MARK LOOKUP'!I98,"A+",IF(LEDGER!I98&gt;=0.8*'MARK LOOKUP'!I98,"A",IF(LEDGER!I98&gt;=0.7*'MARK LOOKUP'!I98,"B+",IF(LEDGER!I98&gt;=0.6*'MARK LOOKUP'!I98,"B",IF(LEDGER!I98&gt;=0.5*'MARK LOOKUP'!I98,"C+",IF(LEDGER!I98&gt;=0.4*'MARK LOOKUP'!I98,"C",IF(LEDGER!I98&gt;=0.35*'MARK LOOKUP'!I98,"D","NG")))))))))</f>
        <v/>
      </c>
      <c r="AE98" s="26" t="str">
        <f>IF(ISNUMBER(J98),IF(J98&gt;=0.9*'MARK LOOKUP'!J98,"A+",IF(J98&gt;=0.8*'MARK LOOKUP'!J98,"A",IF(J98&gt;=0.7*'MARK LOOKUP'!J98,"B+",IF(J98&gt;=0.6*'MARK LOOKUP'!J98,"B",IF(J98&gt;=0.5*'MARK LOOKUP'!J98,"C+",IF(J98&gt;=0.4*'MARK LOOKUP'!J98,"C",IF(J98&gt;=0.35*'MARK LOOKUP'!J98,"D","NG"))))))),"")</f>
        <v/>
      </c>
      <c r="AF98" s="26" t="str">
        <f>IF(ISBLANK('DATA ENTRY'!P98),"",IF(LEDGER!K98="Ab","AB",IF(LEDGER!K98&gt;=0.9*'MARK LOOKUP'!K98,"A+",IF(LEDGER!K98&gt;=0.8*'MARK LOOKUP'!K98,"A",IF(LEDGER!K98&gt;=0.7*'MARK LOOKUP'!K98,"B+",IF(LEDGER!K98&gt;=0.6*'MARK LOOKUP'!K98,"B",IF(LEDGER!K98&gt;=0.5*'MARK LOOKUP'!K98,"C+",IF(LEDGER!K98&gt;=0.4*'MARK LOOKUP'!K98,"C",IF(LEDGER!K98&gt;=0.35*'MARK LOOKUP'!K98,"D","NG")))))))))</f>
        <v/>
      </c>
      <c r="AG98" s="26" t="str">
        <f>IF(ISBLANK('DATA ENTRY'!Q98),"",IF(LEDGER!L98="Ab","AB",IF(LEDGER!L98&gt;=0.9*'MARK LOOKUP'!L98,"A+",IF(LEDGER!L98&gt;=0.8*'MARK LOOKUP'!L98,"A",IF(LEDGER!L98&gt;=0.7*'MARK LOOKUP'!L98,"B+",IF(LEDGER!L98&gt;=0.6*'MARK LOOKUP'!L98,"B",IF(LEDGER!L98&gt;=0.5*'MARK LOOKUP'!L98,"C+",IF(LEDGER!L98&gt;=0.4*'MARK LOOKUP'!L98,"C",IF(LEDGER!L98&gt;=0.35*'MARK LOOKUP'!L98,"D","NG")))))))))</f>
        <v/>
      </c>
      <c r="AH98" s="26" t="str">
        <f>IF(ISNUMBER(M98),IF(M98&gt;=0.9*'MARK LOOKUP'!M98,"A+",IF(M98&gt;=0.8*'MARK LOOKUP'!M98,"A",IF(M98&gt;=0.7*'MARK LOOKUP'!M98,"B+",IF(M98&gt;=0.6*'MARK LOOKUP'!M98,"B",IF(M98&gt;=0.5*'MARK LOOKUP'!M98,"C+",IF(M98&gt;=0.4*'MARK LOOKUP'!M98,"C",IF(M98&gt;=0.35*'MARK LOOKUP'!M98,"D","NG"))))))),"")</f>
        <v/>
      </c>
      <c r="AI98" s="26" t="str">
        <f>IF(ISBLANK('DATA ENTRY'!S98),"",IF(N98="Ab","AB",IF(N98&gt;=0.9*'MARK LOOKUP'!N98,"A+",IF(N98&gt;=0.8*'MARK LOOKUP'!N98,"A",IF(N98&gt;=0.7*'MARK LOOKUP'!N98,"B+",IF(N98&gt;=0.6*'MARK LOOKUP'!N98,"B",IF(N98&gt;=0.5*'MARK LOOKUP'!N98,"C+",IF(N98&gt;=0.4*'MARK LOOKUP'!N98,"C",IF(N98&gt;=0.35*'MARK LOOKUP'!N98,"D","NG")))))))))</f>
        <v/>
      </c>
      <c r="AJ98" s="26" t="str">
        <f>IF(ISBLANK('DATA ENTRY'!T98),"",IF(O98="Ab","AB",IF(O98&gt;=0.9*'MARK LOOKUP'!O98,"A+",IF(O98&gt;=0.8*'MARK LOOKUP'!O98,"A",IF(O98&gt;=0.7*'MARK LOOKUP'!O98,"B+",IF(O98&gt;=0.6*'MARK LOOKUP'!O98,"B",IF(O98&gt;=0.5*'MARK LOOKUP'!O98,"C+",IF(O98&gt;=0.4*'MARK LOOKUP'!O98,"C",IF(O98&gt;=0.35*'MARK LOOKUP'!O98,"D","NG")))))))))</f>
        <v/>
      </c>
      <c r="AK98" s="26" t="str">
        <f>IF(ISNUMBER(P98),IF(P98&gt;=0.9*'MARK LOOKUP'!P98,"A+",IF(P98&gt;=0.8*'MARK LOOKUP'!P98,"A",IF(P98&gt;=0.7*'MARK LOOKUP'!P98,"B+",IF(P98&gt;=0.6*'MARK LOOKUP'!P98,"B",IF(P98&gt;=0.5*'MARK LOOKUP'!P98,"C+",IF(P98&gt;=0.4*'MARK LOOKUP'!P98,"C",IF(P98&gt;=0.35*'MARK LOOKUP'!P98,"D","NG"))))))),"")</f>
        <v/>
      </c>
      <c r="AL98" s="26" t="str">
        <f>IF(ISBLANK('DATA ENTRY'!V98),"",IF(Q98="Ab","AB",IF(Q98&gt;=0.9*'MARK LOOKUP'!Q98,"A+",IF(Q98&gt;=0.8*'MARK LOOKUP'!Q98,"A",IF(Q98&gt;=0.7*'MARK LOOKUP'!Q98,"B+",IF(Q98&gt;=0.6*'MARK LOOKUP'!Q98,"B",IF(Q98&gt;=0.5*'MARK LOOKUP'!Q98,"C+",IF(Q98&gt;=0.4*'MARK LOOKUP'!Q98,"C",IF(Q98&gt;=0.35*'MARK LOOKUP'!Q98,"D","NG")))))))))</f>
        <v/>
      </c>
      <c r="AM98" s="26" t="str">
        <f>IF(ISBLANK('DATA ENTRY'!W98),"",IF(R98="Ab","AB",IF(R98&gt;=0.9*'MARK LOOKUP'!R98,"A+",IF(R98&gt;=0.8*'MARK LOOKUP'!R98,"A",IF(R98&gt;=0.7*'MARK LOOKUP'!R98,"B+",IF(R98&gt;=0.6*'MARK LOOKUP'!R98,"B",IF(R98&gt;=0.5*'MARK LOOKUP'!R98,"C+",IF(R98&gt;=0.4*'MARK LOOKUP'!R98,"C",IF(R98&gt;=0.35*'MARK LOOKUP'!R98,"D","NG")))))))))</f>
        <v/>
      </c>
      <c r="AN98" s="26" t="str">
        <f>IF(ISNUMBER(S98),IF(S98&gt;=0.9*'MARK LOOKUP'!S98,"A+",IF(S98&gt;=0.8*'MARK LOOKUP'!S98,"A",IF(S98&gt;=0.7*'MARK LOOKUP'!S98,"B+",IF(S98&gt;=0.6*'MARK LOOKUP'!S98,"B",IF(S98&gt;=0.5*'MARK LOOKUP'!S98,"C+",IF(S98&gt;=0.4*'MARK LOOKUP'!S98,"C",IF(S98&gt;=0.35*'MARK LOOKUP'!S98,"D","NG"))))))),"")</f>
        <v/>
      </c>
      <c r="AO98" s="26" t="str">
        <f>IF(ISBLANK('DATA ENTRY'!Y98),"",IF(T98="AB","AB",IF(T98&gt;=0.9*'MARK LOOKUP'!T98,"A+",IF(T98&gt;=0.8*'MARK LOOKUP'!T98,"A",IF(T98&gt;=0.7*'MARK LOOKUP'!T98,"B+",IF(T98&gt;=0.6*'MARK LOOKUP'!T98,"B",IF(T98&gt;=0.5*'MARK LOOKUP'!T98,"C+",IF(T98&gt;=0.4*'MARK LOOKUP'!T98,"C",IF(T98&gt;=0.35*'MARK LOOKUP'!T98,"D","NG")))))))))</f>
        <v/>
      </c>
      <c r="AP98" s="26" t="str">
        <f>IF(ISBLANK('DATA ENTRY'!Z98),"",IF(U98="AB","AB",IF(U98&gt;=0.9*'MARK LOOKUP'!U98,"A+",IF(U98&gt;=0.8*'MARK LOOKUP'!U98,"A",IF(U98&gt;=0.7*'MARK LOOKUP'!U98,"B+",IF(U98&gt;=0.6*'MARK LOOKUP'!U98,"B",IF(U98&gt;=0.5*'MARK LOOKUP'!U98,"C+",IF(U98&gt;=0.4*'MARK LOOKUP'!U98,"C",IF(U98&gt;=0.35*'MARK LOOKUP'!U98,"D","NG")))))))))</f>
        <v/>
      </c>
      <c r="AQ98" s="26" t="str">
        <f>IF(ISNUMBER(V98),IF(V98&gt;=0.9*'MARK LOOKUP'!V98,"A+",IF(V98&gt;=0.8*'MARK LOOKUP'!V98,"A",IF(V98&gt;=0.7*'MARK LOOKUP'!V98,"B+",IF(V98&gt;=0.6*'MARK LOOKUP'!S98,"B",IF(V98&gt;=0.5*'MARK LOOKUP'!V98,"C+",IF(V98&gt;=0.4*'MARK LOOKUP'!V98,"C",IF(V98&gt;=0.35*'MARK LOOKUP'!V98,"D","NG"))))))),"")</f>
        <v/>
      </c>
      <c r="AR98" s="26" t="str">
        <f t="shared" si="27"/>
        <v/>
      </c>
      <c r="AS98" s="26" t="str">
        <f t="shared" si="28"/>
        <v/>
      </c>
      <c r="AT98" s="26" t="str">
        <f t="shared" si="29"/>
        <v/>
      </c>
      <c r="AU98" s="26" t="str">
        <f t="shared" si="30"/>
        <v/>
      </c>
      <c r="AV98" s="26" t="str">
        <f t="shared" si="31"/>
        <v/>
      </c>
      <c r="AW98" s="26" t="str">
        <f t="shared" si="32"/>
        <v/>
      </c>
      <c r="AX98" s="26" t="str">
        <f t="shared" si="33"/>
        <v/>
      </c>
      <c r="AY98" s="26" t="str">
        <f t="shared" si="34"/>
        <v/>
      </c>
      <c r="AZ98" s="26" t="str">
        <f t="shared" si="35"/>
        <v/>
      </c>
      <c r="BA98" s="26" t="str">
        <f t="shared" si="36"/>
        <v/>
      </c>
      <c r="BB98" s="26" t="str">
        <f t="shared" si="37"/>
        <v/>
      </c>
      <c r="BC98" s="26" t="str">
        <f t="shared" si="38"/>
        <v/>
      </c>
      <c r="BD98" s="26" t="str">
        <f t="shared" si="39"/>
        <v/>
      </c>
      <c r="BE98" s="26" t="str">
        <f>IF(ISBLANK('DATA ENTRY'!S98),"",IF(AJ98="A+","4",IF(AJ98="A","3.6",IF(AJ98="B+","3.2",IF(AJ98="B","2.8",IF(AJ98="C+","2.4",IF(AJ98="C","2",IF(AJ98="D+","1.6",IF(AJ98="D","1.2",IF(AJ98="E","0.8",""))))))))))</f>
        <v/>
      </c>
      <c r="BF98" s="26" t="str">
        <f>IF(ISBLANK('DATA ENTRY'!T98),"",IF(AK98="A+","4",IF(AK98="A","3.6",IF(AK98="B+","3.2",IF(AK98="B","2.8",IF(AK98="C+","2.4",IF(AK98="C","2",IF(AK98="D+","1.6",IF(AK98="D","1.2",IF(AK98="E","0.8",""))))))))))</f>
        <v/>
      </c>
      <c r="BG98" s="26" t="str">
        <f>IF(ISBLANK('DATA ENTRY'!U98),"",IF(AL98="A+","4",IF(AL98="A","3.6",IF(AL98="B+","3.2",IF(AL98="B","2.8",IF(AL98="C+","2.4",IF(AL98="C","2",IF(AL98="D+","1.6",IF(AL98="D","1.2",IF(AL98="E","0.8",""))))))))))</f>
        <v/>
      </c>
      <c r="BH98" s="26" t="str">
        <f>IF(ISBLANK('DATA ENTRY'!V98),"",IF(AM98="A+","4",IF(AM98="A","3.6",IF(AM98="B+","3.2",IF(AM98="B","2.8",IF(AM98="C+","2.4",IF(AM98="C","2",IF(AM98="D+","1.6",IF(AM98="D","1.2",IF(AM98="E","0.8",""))))))))))</f>
        <v/>
      </c>
      <c r="BI98" s="26" t="str">
        <f>IF(ISBLANK('DATA ENTRY'!W98),"",IF(AN98="A+","4",IF(AN98="A","3.6",IF(AN98="B+","3.2",IF(AN98="B","2.8",IF(AN98="C+","2.4",IF(AN98="C","2",IF(AN98="D+","1.6",IF(AN98="D","1.2",IF(AN98="E","0.8",""))))))))))</f>
        <v/>
      </c>
      <c r="BJ98" s="26" t="str">
        <f>IF(ISBLANK('DATA ENTRY'!X98),"",IF(AO98="A+","4",IF(AO98="A","3.6",IF(AO98="B+","3.2",IF(AO98="B","2.8",IF(AO98="C+","2.4",IF(AO98="C","2",IF(AO98="D+","1.6",IF(AO98="D","1.2",IF(AO98="E","0.8",""))))))))))</f>
        <v/>
      </c>
      <c r="BK98" s="26" t="str">
        <f>IF(ISBLANK('DATA ENTRY'!Y98),"",IF(AP98="A+","4",IF(AP98="A","3.6",IF(AP98="B+","3.2",IF(AP98="B","2.8",IF(AP98="C+","2.4",IF(AP98="C","2",IF(AP98="D+","1.6",IF(AP98="D","1.2",IF(AP98="E","0.8",""))))))))))</f>
        <v/>
      </c>
      <c r="BL98" s="26" t="str">
        <f>IF(ISBLANK('DATA ENTRY'!Z98),"",IF(AQ98="A+","4",IF(AQ98="A","3.6",IF(AQ98="B+","3.2",IF(AQ98="B","2.8",IF(AQ98="C+","2.4",IF(AQ98="C","2",IF(AQ98="D+","1.6",IF(AQ98="D","1.2",IF(AQ98="E","0.8",""))))))))))</f>
        <v/>
      </c>
    </row>
    <row r="99" spans="1:64" x14ac:dyDescent="0.25">
      <c r="A99" s="26" t="str">
        <f>IF(ISBLANK('DATA ENTRY'!A99),"",'DATA ENTRY'!A99)</f>
        <v/>
      </c>
      <c r="B99" s="26" t="str">
        <f>IF(ISBLANK('DATA ENTRY'!G99),"",'DATA ENTRY'!G99)</f>
        <v/>
      </c>
      <c r="C99" s="26" t="str">
        <f>IF(ISBLANK('DATA ENTRY'!H99),"",'DATA ENTRY'!H99)</f>
        <v/>
      </c>
      <c r="D99" s="26" t="str">
        <f t="shared" si="21"/>
        <v/>
      </c>
      <c r="E99" s="26" t="str">
        <f>IF(ISBLANK('DATA ENTRY'!J99),"",'DATA ENTRY'!J99)</f>
        <v/>
      </c>
      <c r="F99" s="26" t="str">
        <f>IF(ISBLANK('DATA ENTRY'!K99),"",'DATA ENTRY'!K99)</f>
        <v/>
      </c>
      <c r="G99" s="26" t="str">
        <f t="shared" si="22"/>
        <v/>
      </c>
      <c r="H99" s="26" t="str">
        <f>IF(ISBLANK('DATA ENTRY'!M99),"",'DATA ENTRY'!M99)</f>
        <v/>
      </c>
      <c r="I99" s="26" t="str">
        <f>IF(ISBLANK('DATA ENTRY'!M99),"",'DATA ENTRY'!N99)</f>
        <v/>
      </c>
      <c r="J99" s="26" t="str">
        <f t="shared" si="40"/>
        <v/>
      </c>
      <c r="K99" s="26" t="str">
        <f>IF(ISBLANK('DATA ENTRY'!P99),"",'DATA ENTRY'!P99)</f>
        <v/>
      </c>
      <c r="L99" s="26" t="str">
        <f>IF(ISBLANK('DATA ENTRY'!Q99),"",'DATA ENTRY'!Q99)</f>
        <v/>
      </c>
      <c r="M99" s="26" t="str">
        <f t="shared" si="23"/>
        <v/>
      </c>
      <c r="N99" s="26" t="str">
        <f>IF(ISBLANK('DATA ENTRY'!S99),"",'DATA ENTRY'!S99)</f>
        <v/>
      </c>
      <c r="O99" s="26" t="str">
        <f>IF(ISBLANK('DATA ENTRY'!T99),"",'DATA ENTRY'!T99)</f>
        <v/>
      </c>
      <c r="P99" s="26" t="str">
        <f t="shared" si="24"/>
        <v/>
      </c>
      <c r="Q99" s="26" t="str">
        <f>IF(ISBLANK('DATA ENTRY'!V99),"",'DATA ENTRY'!V99)</f>
        <v/>
      </c>
      <c r="R99" s="26" t="str">
        <f>IF(ISBLANK('DATA ENTRY'!W99),"",'DATA ENTRY'!W99)</f>
        <v/>
      </c>
      <c r="S99" s="26" t="str">
        <f t="shared" si="25"/>
        <v/>
      </c>
      <c r="T99" s="26" t="str">
        <f>IF(ISBLANK('DATA ENTRY'!Y99),"",'DATA ENTRY'!Y99)</f>
        <v/>
      </c>
      <c r="U99" s="26" t="str">
        <f>IF(ISBLANK('DATA ENTRY'!Z99),"",'DATA ENTRY'!Z99)</f>
        <v/>
      </c>
      <c r="V99" s="26" t="str">
        <f t="shared" si="26"/>
        <v/>
      </c>
      <c r="W99" s="26" t="str">
        <f>IF(ISBLANK('DATA ENTRY'!$F99),"",IF(LEDGER!B99="AB","AB",IF(LEDGER!B99&gt;=0.9*'MARK LOOKUP'!B99,"A+",IF(LEDGER!B99&gt;=0.8*'MARK LOOKUP'!B99,"A",IF(LEDGER!B99&gt;=0.7*'MARK LOOKUP'!B99,"B+",IF(LEDGER!B99&gt;=0.6*'MARK LOOKUP'!B99,"B",IF(LEDGER!B99&gt;=0.5*'MARK LOOKUP'!B99,"C+",IF(LEDGER!B99&gt;=0.4*'MARK LOOKUP'!B99,"C+",IF(LEDGER!B99&gt;=0.35*'MARK LOOKUP'!B99,"D","NG")))))))))</f>
        <v/>
      </c>
      <c r="X99" s="26" t="str">
        <f>IF(ISBLANK('DATA ENTRY'!$G99),"",IF(LEDGER!C99="AB","AB",IF(LEDGER!C99&gt;=0.9*'MARK LOOKUP'!C99,"A+",IF(LEDGER!C99&gt;=0.8*'MARK LOOKUP'!C99,"A",IF(LEDGER!C99&gt;=0.7*'MARK LOOKUP'!C99,"B+",IF(LEDGER!C99&gt;=0.6*'MARK LOOKUP'!C99,"B",IF(LEDGER!C99&gt;=0.5*'MARK LOOKUP'!C99,"C+",IF(LEDGER!C99&gt;=0.4*'MARK LOOKUP'!C99,"C+",IF(LEDGER!C99&gt;=0.35*'MARK LOOKUP'!C99,"D","N.G.")))))))))</f>
        <v/>
      </c>
      <c r="Y99" s="26" t="b">
        <f>IF(ISNUMBER(D99),IF(D99&gt;=0.9*'MARK LOOKUP'!D99,"A+",IF(D99&gt;=0.8*'MARK LOOKUP'!D99,"A",IF(D99&gt;=0.7*'MARK LOOKUP'!D99,"B+",IF(D99&gt;=0.6*'MARK LOOKUP'!D99,"B",IF(D99&gt;=0.5*'MARK LOOKUP'!D99,"C+",IF(D99&gt;=0.4*'MARK LOOKUP'!D99,"C",IF(D99&gt;=0.35*'MARK LOOKUP'!D99,"D","N.G."))))))))</f>
        <v>0</v>
      </c>
      <c r="Z99" s="26" t="str">
        <f>IF(ISBLANK('DATA ENTRY'!J99),"",IF(LEDGER!E99="AB","AB",IF(LEDGER!E99&gt;=0.9*'MARK LOOKUP'!E99,"A+",IF(LEDGER!E99&gt;=0.8*'MARK LOOKUP'!E99,"A",IF(LEDGER!E99&gt;=0.7*'MARK LOOKUP'!E99,"B+",IF(LEDGER!E99&gt;=0.6*'MARK LOOKUP'!E99,"B",IF(LEDGER!E99&gt;=0.5*'MARK LOOKUP'!E99,"C+",IF(LEDGER!E99&gt;=0.4*'MARK LOOKUP'!E99,"C",IF(LEDGER!E99&gt;=0.35*'MARK LOOKUP'!E99,"D","NG")))))))))</f>
        <v/>
      </c>
      <c r="AA99" s="26" t="str">
        <f>IF(ISBLANK('DATA ENTRY'!K99),"",IF(LEDGER!F99="AB","AB",IF(LEDGER!F99&gt;=0.9*'MARK LOOKUP'!F99,"A+",IF(LEDGER!F99&gt;=0.8*'MARK LOOKUP'!F99,"A",IF(LEDGER!F99&gt;=0.7*'MARK LOOKUP'!F99,"B+",IF(LEDGER!F99&gt;=0.6*'MARK LOOKUP'!F99,"B",IF(LEDGER!F99&gt;=0.5*'MARK LOOKUP'!F99,"C+",IF(LEDGER!F99&gt;=0.4*'MARK LOOKUP'!F99,"C",IF(LEDGER!F99&gt;=0.35*'MARK LOOKUP'!F99,"D","NG")))))))))</f>
        <v/>
      </c>
      <c r="AB99" s="26" t="b">
        <f>IF(ISNUMBER(G99),IF(D99&gt;=0.9*'MARK LOOKUP'!G99,"A+",IF(G99&gt;=0.8*'MARK LOOKUP'!G99,"A",IF(G99&gt;=0.7*'MARK LOOKUP'!G99,"B+",IF(G99&gt;=0.6*'MARK LOOKUP'!G99,"B",IF(G99&gt;=0.5*'MARK LOOKUP'!G99,"C+",IF(G99&gt;=0.4*'MARK LOOKUP'!G99,"C",IF(G99&gt;=0.35*'MARK LOOKUP'!G99,"D","NG"))))))))</f>
        <v>0</v>
      </c>
      <c r="AC99" s="26" t="str">
        <f>IF(ISBLANK('DATA ENTRY'!M99),"",IF(LEDGER!H99="AB","AB",IF(LEDGER!H99&gt;=0.9*'MARK LOOKUP'!H99,"A+",IF(LEDGER!H99&gt;=0.8*'MARK LOOKUP'!H99,"A",IF(LEDGER!H99&gt;=0.7*'MARK LOOKUP'!H99,"B+",IF(LEDGER!H99&gt;=0.6*'MARK LOOKUP'!H99,"B",IF(LEDGER!H99&gt;=0.5*'MARK LOOKUP'!H99,"C+",IF(LEDGER!H99&gt;=0.4*'MARK LOOKUP'!H99,"C",IF(LEDGER!H99&gt;=0.35*'MARK LOOKUP'!H99,"D","NG")))))))))</f>
        <v/>
      </c>
      <c r="AD99" s="26" t="str">
        <f>IF(ISBLANK('DATA ENTRY'!N99),"",IF(LEDGER!I99="AB","AB",IF(LEDGER!I99&gt;=0.9*'MARK LOOKUP'!I99,"A+",IF(LEDGER!I99&gt;=0.8*'MARK LOOKUP'!I99,"A",IF(LEDGER!I99&gt;=0.7*'MARK LOOKUP'!I99,"B+",IF(LEDGER!I99&gt;=0.6*'MARK LOOKUP'!I99,"B",IF(LEDGER!I99&gt;=0.5*'MARK LOOKUP'!I99,"C+",IF(LEDGER!I99&gt;=0.4*'MARK LOOKUP'!I99,"C",IF(LEDGER!I99&gt;=0.35*'MARK LOOKUP'!I99,"D","NG")))))))))</f>
        <v/>
      </c>
      <c r="AE99" s="26" t="str">
        <f>IF(ISNUMBER(J99),IF(J99&gt;=0.9*'MARK LOOKUP'!J99,"A+",IF(J99&gt;=0.8*'MARK LOOKUP'!J99,"A",IF(J99&gt;=0.7*'MARK LOOKUP'!J99,"B+",IF(J99&gt;=0.6*'MARK LOOKUP'!J99,"B",IF(J99&gt;=0.5*'MARK LOOKUP'!J99,"C+",IF(J99&gt;=0.4*'MARK LOOKUP'!J99,"C",IF(J99&gt;=0.35*'MARK LOOKUP'!J99,"D","NG"))))))),"")</f>
        <v/>
      </c>
      <c r="AF99" s="26" t="str">
        <f>IF(ISBLANK('DATA ENTRY'!P99),"",IF(LEDGER!K99="Ab","AB",IF(LEDGER!K99&gt;=0.9*'MARK LOOKUP'!K99,"A+",IF(LEDGER!K99&gt;=0.8*'MARK LOOKUP'!K99,"A",IF(LEDGER!K99&gt;=0.7*'MARK LOOKUP'!K99,"B+",IF(LEDGER!K99&gt;=0.6*'MARK LOOKUP'!K99,"B",IF(LEDGER!K99&gt;=0.5*'MARK LOOKUP'!K99,"C+",IF(LEDGER!K99&gt;=0.4*'MARK LOOKUP'!K99,"C",IF(LEDGER!K99&gt;=0.35*'MARK LOOKUP'!K99,"D","NG")))))))))</f>
        <v/>
      </c>
      <c r="AG99" s="26" t="str">
        <f>IF(ISBLANK('DATA ENTRY'!Q99),"",IF(LEDGER!L99="Ab","AB",IF(LEDGER!L99&gt;=0.9*'MARK LOOKUP'!L99,"A+",IF(LEDGER!L99&gt;=0.8*'MARK LOOKUP'!L99,"A",IF(LEDGER!L99&gt;=0.7*'MARK LOOKUP'!L99,"B+",IF(LEDGER!L99&gt;=0.6*'MARK LOOKUP'!L99,"B",IF(LEDGER!L99&gt;=0.5*'MARK LOOKUP'!L99,"C+",IF(LEDGER!L99&gt;=0.4*'MARK LOOKUP'!L99,"C",IF(LEDGER!L99&gt;=0.35*'MARK LOOKUP'!L99,"D","NG")))))))))</f>
        <v/>
      </c>
      <c r="AH99" s="26" t="str">
        <f>IF(ISNUMBER(M99),IF(M99&gt;=0.9*'MARK LOOKUP'!M99,"A+",IF(M99&gt;=0.8*'MARK LOOKUP'!M99,"A",IF(M99&gt;=0.7*'MARK LOOKUP'!M99,"B+",IF(M99&gt;=0.6*'MARK LOOKUP'!M99,"B",IF(M99&gt;=0.5*'MARK LOOKUP'!M99,"C+",IF(M99&gt;=0.4*'MARK LOOKUP'!M99,"C",IF(M99&gt;=0.35*'MARK LOOKUP'!M99,"D","NG"))))))),"")</f>
        <v/>
      </c>
      <c r="AI99" s="26" t="str">
        <f>IF(ISBLANK('DATA ENTRY'!S99),"",IF(N99="Ab","AB",IF(N99&gt;=0.9*'MARK LOOKUP'!N99,"A+",IF(N99&gt;=0.8*'MARK LOOKUP'!N99,"A",IF(N99&gt;=0.7*'MARK LOOKUP'!N99,"B+",IF(N99&gt;=0.6*'MARK LOOKUP'!N99,"B",IF(N99&gt;=0.5*'MARK LOOKUP'!N99,"C+",IF(N99&gt;=0.4*'MARK LOOKUP'!N99,"C",IF(N99&gt;=0.35*'MARK LOOKUP'!N99,"D","NG")))))))))</f>
        <v/>
      </c>
      <c r="AJ99" s="26" t="str">
        <f>IF(ISBLANK('DATA ENTRY'!T99),"",IF(O99="Ab","AB",IF(O99&gt;=0.9*'MARK LOOKUP'!O99,"A+",IF(O99&gt;=0.8*'MARK LOOKUP'!O99,"A",IF(O99&gt;=0.7*'MARK LOOKUP'!O99,"B+",IF(O99&gt;=0.6*'MARK LOOKUP'!O99,"B",IF(O99&gt;=0.5*'MARK LOOKUP'!O99,"C+",IF(O99&gt;=0.4*'MARK LOOKUP'!O99,"C",IF(O99&gt;=0.35*'MARK LOOKUP'!O99,"D","NG")))))))))</f>
        <v/>
      </c>
      <c r="AK99" s="26" t="str">
        <f>IF(ISNUMBER(P99),IF(P99&gt;=0.9*'MARK LOOKUP'!P99,"A+",IF(P99&gt;=0.8*'MARK LOOKUP'!P99,"A",IF(P99&gt;=0.7*'MARK LOOKUP'!P99,"B+",IF(P99&gt;=0.6*'MARK LOOKUP'!P99,"B",IF(P99&gt;=0.5*'MARK LOOKUP'!P99,"C+",IF(P99&gt;=0.4*'MARK LOOKUP'!P99,"C",IF(P99&gt;=0.35*'MARK LOOKUP'!P99,"D","NG"))))))),"")</f>
        <v/>
      </c>
      <c r="AL99" s="26" t="str">
        <f>IF(ISBLANK('DATA ENTRY'!V99),"",IF(Q99="Ab","AB",IF(Q99&gt;=0.9*'MARK LOOKUP'!Q99,"A+",IF(Q99&gt;=0.8*'MARK LOOKUP'!Q99,"A",IF(Q99&gt;=0.7*'MARK LOOKUP'!Q99,"B+",IF(Q99&gt;=0.6*'MARK LOOKUP'!Q99,"B",IF(Q99&gt;=0.5*'MARK LOOKUP'!Q99,"C+",IF(Q99&gt;=0.4*'MARK LOOKUP'!Q99,"C",IF(Q99&gt;=0.35*'MARK LOOKUP'!Q99,"D","NG")))))))))</f>
        <v/>
      </c>
      <c r="AM99" s="26" t="str">
        <f>IF(ISBLANK('DATA ENTRY'!W99),"",IF(R99="Ab","AB",IF(R99&gt;=0.9*'MARK LOOKUP'!R99,"A+",IF(R99&gt;=0.8*'MARK LOOKUP'!R99,"A",IF(R99&gt;=0.7*'MARK LOOKUP'!R99,"B+",IF(R99&gt;=0.6*'MARK LOOKUP'!R99,"B",IF(R99&gt;=0.5*'MARK LOOKUP'!R99,"C+",IF(R99&gt;=0.4*'MARK LOOKUP'!R99,"C",IF(R99&gt;=0.35*'MARK LOOKUP'!R99,"D","NG")))))))))</f>
        <v/>
      </c>
      <c r="AN99" s="26" t="str">
        <f>IF(ISNUMBER(S99),IF(S99&gt;=0.9*'MARK LOOKUP'!S99,"A+",IF(S99&gt;=0.8*'MARK LOOKUP'!S99,"A",IF(S99&gt;=0.7*'MARK LOOKUP'!S99,"B+",IF(S99&gt;=0.6*'MARK LOOKUP'!S99,"B",IF(S99&gt;=0.5*'MARK LOOKUP'!S99,"C+",IF(S99&gt;=0.4*'MARK LOOKUP'!S99,"C",IF(S99&gt;=0.35*'MARK LOOKUP'!S99,"D","NG"))))))),"")</f>
        <v/>
      </c>
      <c r="AO99" s="26" t="str">
        <f>IF(ISBLANK('DATA ENTRY'!Y99),"",IF(T99="AB","AB",IF(T99&gt;=0.9*'MARK LOOKUP'!T99,"A+",IF(T99&gt;=0.8*'MARK LOOKUP'!T99,"A",IF(T99&gt;=0.7*'MARK LOOKUP'!T99,"B+",IF(T99&gt;=0.6*'MARK LOOKUP'!T99,"B",IF(T99&gt;=0.5*'MARK LOOKUP'!T99,"C+",IF(T99&gt;=0.4*'MARK LOOKUP'!T99,"C",IF(T99&gt;=0.35*'MARK LOOKUP'!T99,"D","NG")))))))))</f>
        <v/>
      </c>
      <c r="AP99" s="26" t="str">
        <f>IF(ISBLANK('DATA ENTRY'!Z99),"",IF(U99="AB","AB",IF(U99&gt;=0.9*'MARK LOOKUP'!U99,"A+",IF(U99&gt;=0.8*'MARK LOOKUP'!U99,"A",IF(U99&gt;=0.7*'MARK LOOKUP'!U99,"B+",IF(U99&gt;=0.6*'MARK LOOKUP'!U99,"B",IF(U99&gt;=0.5*'MARK LOOKUP'!U99,"C+",IF(U99&gt;=0.4*'MARK LOOKUP'!U99,"C",IF(U99&gt;=0.35*'MARK LOOKUP'!U99,"D","NG")))))))))</f>
        <v/>
      </c>
      <c r="AQ99" s="26" t="str">
        <f>IF(ISNUMBER(V99),IF(V99&gt;=0.9*'MARK LOOKUP'!V99,"A+",IF(V99&gt;=0.8*'MARK LOOKUP'!V99,"A",IF(V99&gt;=0.7*'MARK LOOKUP'!V99,"B+",IF(V99&gt;=0.6*'MARK LOOKUP'!S99,"B",IF(V99&gt;=0.5*'MARK LOOKUP'!V99,"C+",IF(V99&gt;=0.4*'MARK LOOKUP'!V99,"C",IF(V99&gt;=0.35*'MARK LOOKUP'!V99,"D","NG"))))))),"")</f>
        <v/>
      </c>
      <c r="AR99" s="26" t="str">
        <f t="shared" si="27"/>
        <v/>
      </c>
      <c r="AS99" s="26" t="str">
        <f t="shared" si="28"/>
        <v/>
      </c>
      <c r="AT99" s="26" t="str">
        <f t="shared" si="29"/>
        <v/>
      </c>
      <c r="AU99" s="26" t="str">
        <f t="shared" si="30"/>
        <v/>
      </c>
      <c r="AV99" s="26" t="str">
        <f t="shared" si="31"/>
        <v/>
      </c>
      <c r="AW99" s="26" t="str">
        <f t="shared" si="32"/>
        <v/>
      </c>
      <c r="AX99" s="26" t="str">
        <f t="shared" si="33"/>
        <v/>
      </c>
      <c r="AY99" s="26" t="str">
        <f t="shared" si="34"/>
        <v/>
      </c>
      <c r="AZ99" s="26" t="str">
        <f t="shared" si="35"/>
        <v/>
      </c>
      <c r="BA99" s="26" t="str">
        <f t="shared" si="36"/>
        <v/>
      </c>
      <c r="BB99" s="26" t="str">
        <f t="shared" si="37"/>
        <v/>
      </c>
      <c r="BC99" s="26" t="str">
        <f t="shared" si="38"/>
        <v/>
      </c>
      <c r="BD99" s="26" t="str">
        <f t="shared" si="39"/>
        <v/>
      </c>
      <c r="BE99" s="26" t="str">
        <f>IF(ISBLANK('DATA ENTRY'!S99),"",IF(AJ99="A+","4",IF(AJ99="A","3.6",IF(AJ99="B+","3.2",IF(AJ99="B","2.8",IF(AJ99="C+","2.4",IF(AJ99="C","2",IF(AJ99="D+","1.6",IF(AJ99="D","1.2",IF(AJ99="E","0.8",""))))))))))</f>
        <v/>
      </c>
      <c r="BF99" s="26" t="str">
        <f>IF(ISBLANK('DATA ENTRY'!T99),"",IF(AK99="A+","4",IF(AK99="A","3.6",IF(AK99="B+","3.2",IF(AK99="B","2.8",IF(AK99="C+","2.4",IF(AK99="C","2",IF(AK99="D+","1.6",IF(AK99="D","1.2",IF(AK99="E","0.8",""))))))))))</f>
        <v/>
      </c>
      <c r="BG99" s="26" t="str">
        <f>IF(ISBLANK('DATA ENTRY'!U99),"",IF(AL99="A+","4",IF(AL99="A","3.6",IF(AL99="B+","3.2",IF(AL99="B","2.8",IF(AL99="C+","2.4",IF(AL99="C","2",IF(AL99="D+","1.6",IF(AL99="D","1.2",IF(AL99="E","0.8",""))))))))))</f>
        <v/>
      </c>
      <c r="BH99" s="26" t="str">
        <f>IF(ISBLANK('DATA ENTRY'!V99),"",IF(AM99="A+","4",IF(AM99="A","3.6",IF(AM99="B+","3.2",IF(AM99="B","2.8",IF(AM99="C+","2.4",IF(AM99="C","2",IF(AM99="D+","1.6",IF(AM99="D","1.2",IF(AM99="E","0.8",""))))))))))</f>
        <v/>
      </c>
      <c r="BI99" s="26" t="str">
        <f>IF(ISBLANK('DATA ENTRY'!W99),"",IF(AN99="A+","4",IF(AN99="A","3.6",IF(AN99="B+","3.2",IF(AN99="B","2.8",IF(AN99="C+","2.4",IF(AN99="C","2",IF(AN99="D+","1.6",IF(AN99="D","1.2",IF(AN99="E","0.8",""))))))))))</f>
        <v/>
      </c>
      <c r="BJ99" s="26" t="str">
        <f>IF(ISBLANK('DATA ENTRY'!X99),"",IF(AO99="A+","4",IF(AO99="A","3.6",IF(AO99="B+","3.2",IF(AO99="B","2.8",IF(AO99="C+","2.4",IF(AO99="C","2",IF(AO99="D+","1.6",IF(AO99="D","1.2",IF(AO99="E","0.8",""))))))))))</f>
        <v/>
      </c>
      <c r="BK99" s="26" t="str">
        <f>IF(ISBLANK('DATA ENTRY'!Y99),"",IF(AP99="A+","4",IF(AP99="A","3.6",IF(AP99="B+","3.2",IF(AP99="B","2.8",IF(AP99="C+","2.4",IF(AP99="C","2",IF(AP99="D+","1.6",IF(AP99="D","1.2",IF(AP99="E","0.8",""))))))))))</f>
        <v/>
      </c>
      <c r="BL99" s="26" t="str">
        <f>IF(ISBLANK('DATA ENTRY'!Z99),"",IF(AQ99="A+","4",IF(AQ99="A","3.6",IF(AQ99="B+","3.2",IF(AQ99="B","2.8",IF(AQ99="C+","2.4",IF(AQ99="C","2",IF(AQ99="D+","1.6",IF(AQ99="D","1.2",IF(AQ99="E","0.8",""))))))))))</f>
        <v/>
      </c>
    </row>
    <row r="100" spans="1:64" x14ac:dyDescent="0.25">
      <c r="A100" s="26" t="e">
        <f>IF(ISBLANK('DATA ENTRY'!#REF!),"",'DATA ENTRY'!#REF!)</f>
        <v>#REF!</v>
      </c>
      <c r="B100" s="26" t="e">
        <f>IF(ISBLANK('DATA ENTRY'!#REF!),"",'DATA ENTRY'!#REF!)</f>
        <v>#REF!</v>
      </c>
      <c r="C100" s="26" t="e">
        <f>IF(ISBLANK('DATA ENTRY'!#REF!),"",'DATA ENTRY'!#REF!)</f>
        <v>#REF!</v>
      </c>
      <c r="D100" s="26" t="str">
        <f t="shared" si="21"/>
        <v/>
      </c>
      <c r="E100" s="26" t="e">
        <f>IF(ISBLANK('DATA ENTRY'!#REF!),"",'DATA ENTRY'!#REF!)</f>
        <v>#REF!</v>
      </c>
      <c r="F100" s="26" t="e">
        <f>IF(ISBLANK('DATA ENTRY'!#REF!),"",'DATA ENTRY'!#REF!)</f>
        <v>#REF!</v>
      </c>
      <c r="G100" s="26" t="str">
        <f t="shared" si="22"/>
        <v/>
      </c>
      <c r="H100" s="26" t="e">
        <f>IF(ISBLANK('DATA ENTRY'!#REF!),"",'DATA ENTRY'!#REF!)</f>
        <v>#REF!</v>
      </c>
      <c r="I100" s="26" t="e">
        <f>IF(ISBLANK('DATA ENTRY'!#REF!),"",'DATA ENTRY'!#REF!)</f>
        <v>#REF!</v>
      </c>
      <c r="J100" s="26" t="str">
        <f t="shared" si="40"/>
        <v/>
      </c>
      <c r="K100" s="26" t="e">
        <f>IF(ISBLANK('DATA ENTRY'!#REF!),"",'DATA ENTRY'!#REF!)</f>
        <v>#REF!</v>
      </c>
      <c r="L100" s="26" t="e">
        <f>IF(ISBLANK('DATA ENTRY'!#REF!),"",'DATA ENTRY'!#REF!)</f>
        <v>#REF!</v>
      </c>
      <c r="M100" s="26" t="str">
        <f t="shared" si="23"/>
        <v/>
      </c>
      <c r="N100" s="26" t="e">
        <f>IF(ISBLANK('DATA ENTRY'!#REF!),"",'DATA ENTRY'!#REF!)</f>
        <v>#REF!</v>
      </c>
      <c r="O100" s="26" t="e">
        <f>IF(ISBLANK('DATA ENTRY'!#REF!),"",'DATA ENTRY'!#REF!)</f>
        <v>#REF!</v>
      </c>
      <c r="P100" s="26" t="str">
        <f t="shared" si="24"/>
        <v/>
      </c>
      <c r="Q100" s="26" t="e">
        <f>IF(ISBLANK('DATA ENTRY'!#REF!),"",'DATA ENTRY'!#REF!)</f>
        <v>#REF!</v>
      </c>
      <c r="R100" s="26" t="e">
        <f>IF(ISBLANK('DATA ENTRY'!#REF!),"",'DATA ENTRY'!#REF!)</f>
        <v>#REF!</v>
      </c>
      <c r="S100" s="26" t="str">
        <f t="shared" si="25"/>
        <v/>
      </c>
      <c r="T100" s="26" t="e">
        <f>IF(ISBLANK('DATA ENTRY'!#REF!),"",'DATA ENTRY'!#REF!)</f>
        <v>#REF!</v>
      </c>
      <c r="U100" s="26" t="e">
        <f>IF(ISBLANK('DATA ENTRY'!#REF!),"",'DATA ENTRY'!#REF!)</f>
        <v>#REF!</v>
      </c>
      <c r="V100" s="26" t="str">
        <f t="shared" si="26"/>
        <v/>
      </c>
      <c r="W100" s="26" t="e">
        <f>IF(ISBLANK('DATA ENTRY'!#REF!),"",IF(LEDGER!B100="AB","AB",IF(LEDGER!B100&gt;=0.9*'MARK LOOKUP'!B100,"A+",IF(LEDGER!B100&gt;=0.8*'MARK LOOKUP'!B100,"A",IF(LEDGER!B100&gt;=0.7*'MARK LOOKUP'!B100,"B+",IF(LEDGER!B100&gt;=0.6*'MARK LOOKUP'!B100,"B",IF(LEDGER!B100&gt;=0.5*'MARK LOOKUP'!B100,"C+",IF(LEDGER!B100&gt;=0.4*'MARK LOOKUP'!B100,"C+",IF(LEDGER!B100&gt;=0.35*'MARK LOOKUP'!B100,"D","NG")))))))))</f>
        <v>#REF!</v>
      </c>
      <c r="X100" s="26" t="e">
        <f>IF(ISBLANK('DATA ENTRY'!#REF!),"",IF(LEDGER!C100="AB","AB",IF(LEDGER!C100&gt;=0.9*'MARK LOOKUP'!C100,"A+",IF(LEDGER!C100&gt;=0.8*'MARK LOOKUP'!C100,"A",IF(LEDGER!C100&gt;=0.7*'MARK LOOKUP'!C100,"B+",IF(LEDGER!C100&gt;=0.6*'MARK LOOKUP'!C100,"B",IF(LEDGER!C100&gt;=0.5*'MARK LOOKUP'!C100,"C+",IF(LEDGER!C100&gt;=0.4*'MARK LOOKUP'!C100,"C+",IF(LEDGER!C100&gt;=0.35*'MARK LOOKUP'!C100,"D","N.G.")))))))))</f>
        <v>#REF!</v>
      </c>
      <c r="Y100" s="26" t="b">
        <f>IF(ISNUMBER(D100),IF(D100&gt;=0.9*'MARK LOOKUP'!D100,"A+",IF(D100&gt;=0.8*'MARK LOOKUP'!D100,"A",IF(D100&gt;=0.7*'MARK LOOKUP'!D100,"B+",IF(D100&gt;=0.6*'MARK LOOKUP'!D100,"B",IF(D100&gt;=0.5*'MARK LOOKUP'!D100,"C+",IF(D100&gt;=0.4*'MARK LOOKUP'!D100,"C",IF(D100&gt;=0.35*'MARK LOOKUP'!D100,"D","N.G."))))))))</f>
        <v>0</v>
      </c>
      <c r="Z100" s="26" t="e">
        <f>IF(ISBLANK('DATA ENTRY'!#REF!),"",IF(LEDGER!E100="AB","AB",IF(LEDGER!E100&gt;=0.9*'MARK LOOKUP'!E100,"A+",IF(LEDGER!E100&gt;=0.8*'MARK LOOKUP'!E100,"A",IF(LEDGER!E100&gt;=0.7*'MARK LOOKUP'!E100,"B+",IF(LEDGER!E100&gt;=0.6*'MARK LOOKUP'!E100,"B",IF(LEDGER!E100&gt;=0.5*'MARK LOOKUP'!E100,"C+",IF(LEDGER!E100&gt;=0.4*'MARK LOOKUP'!E100,"C",IF(LEDGER!E100&gt;=0.35*'MARK LOOKUP'!E100,"D","NG")))))))))</f>
        <v>#REF!</v>
      </c>
      <c r="AA100" s="26" t="e">
        <f>IF(ISBLANK('DATA ENTRY'!#REF!),"",IF(LEDGER!F100="AB","AB",IF(LEDGER!F100&gt;=0.9*'MARK LOOKUP'!F100,"A+",IF(LEDGER!F100&gt;=0.8*'MARK LOOKUP'!F100,"A",IF(LEDGER!F100&gt;=0.7*'MARK LOOKUP'!F100,"B+",IF(LEDGER!F100&gt;=0.6*'MARK LOOKUP'!F100,"B",IF(LEDGER!F100&gt;=0.5*'MARK LOOKUP'!F100,"C+",IF(LEDGER!F100&gt;=0.4*'MARK LOOKUP'!F100,"C",IF(LEDGER!F100&gt;=0.35*'MARK LOOKUP'!F100,"D","NG")))))))))</f>
        <v>#REF!</v>
      </c>
      <c r="AB100" s="26" t="b">
        <f>IF(ISNUMBER(G100),IF(D100&gt;=0.9*'MARK LOOKUP'!G100,"A+",IF(G100&gt;=0.8*'MARK LOOKUP'!G100,"A",IF(G100&gt;=0.7*'MARK LOOKUP'!G100,"B+",IF(G100&gt;=0.6*'MARK LOOKUP'!G100,"B",IF(G100&gt;=0.5*'MARK LOOKUP'!G100,"C+",IF(G100&gt;=0.4*'MARK LOOKUP'!G100,"C",IF(G100&gt;=0.35*'MARK LOOKUP'!G100,"D","NG"))))))))</f>
        <v>0</v>
      </c>
      <c r="AC100" s="26" t="e">
        <f>IF(ISBLANK('DATA ENTRY'!#REF!),"",IF(LEDGER!H100="AB","AB",IF(LEDGER!H100&gt;=0.9*'MARK LOOKUP'!H100,"A+",IF(LEDGER!H100&gt;=0.8*'MARK LOOKUP'!H100,"A",IF(LEDGER!H100&gt;=0.7*'MARK LOOKUP'!H100,"B+",IF(LEDGER!H100&gt;=0.6*'MARK LOOKUP'!H100,"B",IF(LEDGER!H100&gt;=0.5*'MARK LOOKUP'!H100,"C+",IF(LEDGER!H100&gt;=0.4*'MARK LOOKUP'!H100,"C",IF(LEDGER!H100&gt;=0.35*'MARK LOOKUP'!H100,"D","NG")))))))))</f>
        <v>#REF!</v>
      </c>
      <c r="AD100" s="26" t="e">
        <f>IF(ISBLANK('DATA ENTRY'!#REF!),"",IF(LEDGER!I100="AB","AB",IF(LEDGER!I100&gt;=0.9*'MARK LOOKUP'!I100,"A+",IF(LEDGER!I100&gt;=0.8*'MARK LOOKUP'!I100,"A",IF(LEDGER!I100&gt;=0.7*'MARK LOOKUP'!I100,"B+",IF(LEDGER!I100&gt;=0.6*'MARK LOOKUP'!I100,"B",IF(LEDGER!I100&gt;=0.5*'MARK LOOKUP'!I100,"C+",IF(LEDGER!I100&gt;=0.4*'MARK LOOKUP'!I100,"C",IF(LEDGER!I100&gt;=0.35*'MARK LOOKUP'!I100,"D","NG")))))))))</f>
        <v>#REF!</v>
      </c>
      <c r="AE100" s="26" t="str">
        <f>IF(ISNUMBER(J100),IF(J100&gt;=0.9*'MARK LOOKUP'!J100,"A+",IF(J100&gt;=0.8*'MARK LOOKUP'!J100,"A",IF(J100&gt;=0.7*'MARK LOOKUP'!J100,"B+",IF(J100&gt;=0.6*'MARK LOOKUP'!J100,"B",IF(J100&gt;=0.5*'MARK LOOKUP'!J100,"C+",IF(J100&gt;=0.4*'MARK LOOKUP'!J100,"C",IF(J100&gt;=0.35*'MARK LOOKUP'!J100,"D","NG"))))))),"")</f>
        <v/>
      </c>
      <c r="AF100" s="26" t="e">
        <f>IF(ISBLANK('DATA ENTRY'!#REF!),"",IF(LEDGER!K100="Ab","AB",IF(LEDGER!K100&gt;=0.9*'MARK LOOKUP'!K100,"A+",IF(LEDGER!K100&gt;=0.8*'MARK LOOKUP'!K100,"A",IF(LEDGER!K100&gt;=0.7*'MARK LOOKUP'!K100,"B+",IF(LEDGER!K100&gt;=0.6*'MARK LOOKUP'!K100,"B",IF(LEDGER!K100&gt;=0.5*'MARK LOOKUP'!K100,"C+",IF(LEDGER!K100&gt;=0.4*'MARK LOOKUP'!K100,"C",IF(LEDGER!K100&gt;=0.35*'MARK LOOKUP'!K100,"D","NG")))))))))</f>
        <v>#REF!</v>
      </c>
      <c r="AG100" s="26" t="e">
        <f>IF(ISBLANK('DATA ENTRY'!#REF!),"",IF(LEDGER!L100="Ab","AB",IF(LEDGER!L100&gt;=0.9*'MARK LOOKUP'!L100,"A+",IF(LEDGER!L100&gt;=0.8*'MARK LOOKUP'!L100,"A",IF(LEDGER!L100&gt;=0.7*'MARK LOOKUP'!L100,"B+",IF(LEDGER!L100&gt;=0.6*'MARK LOOKUP'!L100,"B",IF(LEDGER!L100&gt;=0.5*'MARK LOOKUP'!L100,"C+",IF(LEDGER!L100&gt;=0.4*'MARK LOOKUP'!L100,"C",IF(LEDGER!L100&gt;=0.35*'MARK LOOKUP'!L100,"D","NG")))))))))</f>
        <v>#REF!</v>
      </c>
      <c r="AH100" s="26" t="str">
        <f>IF(ISNUMBER(M100),IF(M100&gt;=0.9*'MARK LOOKUP'!M100,"A+",IF(M100&gt;=0.8*'MARK LOOKUP'!M100,"A",IF(M100&gt;=0.7*'MARK LOOKUP'!M100,"B+",IF(M100&gt;=0.6*'MARK LOOKUP'!M100,"B",IF(M100&gt;=0.5*'MARK LOOKUP'!M100,"C+",IF(M100&gt;=0.4*'MARK LOOKUP'!M100,"C",IF(M100&gt;=0.35*'MARK LOOKUP'!M100,"D","NG"))))))),"")</f>
        <v/>
      </c>
      <c r="AI100" s="26" t="e">
        <f>IF(ISBLANK('DATA ENTRY'!#REF!),"",IF(N100="Ab","AB",IF(N100&gt;=0.9*'MARK LOOKUP'!N100,"A+",IF(N100&gt;=0.8*'MARK LOOKUP'!N100,"A",IF(N100&gt;=0.7*'MARK LOOKUP'!N100,"B+",IF(N100&gt;=0.6*'MARK LOOKUP'!N100,"B",IF(N100&gt;=0.5*'MARK LOOKUP'!N100,"C+",IF(N100&gt;=0.4*'MARK LOOKUP'!N100,"C",IF(N100&gt;=0.35*'MARK LOOKUP'!N100,"D","NG")))))))))</f>
        <v>#REF!</v>
      </c>
      <c r="AJ100" s="26" t="e">
        <f>IF(ISBLANK('DATA ENTRY'!#REF!),"",IF(O100="Ab","AB",IF(O100&gt;=0.9*'MARK LOOKUP'!O100,"A+",IF(O100&gt;=0.8*'MARK LOOKUP'!O100,"A",IF(O100&gt;=0.7*'MARK LOOKUP'!O100,"B+",IF(O100&gt;=0.6*'MARK LOOKUP'!O100,"B",IF(O100&gt;=0.5*'MARK LOOKUP'!O100,"C+",IF(O100&gt;=0.4*'MARK LOOKUP'!O100,"C",IF(O100&gt;=0.35*'MARK LOOKUP'!O100,"D","NG")))))))))</f>
        <v>#REF!</v>
      </c>
      <c r="AK100" s="26" t="str">
        <f>IF(ISNUMBER(P100),IF(P100&gt;=0.9*'MARK LOOKUP'!P100,"A+",IF(P100&gt;=0.8*'MARK LOOKUP'!P100,"A",IF(P100&gt;=0.7*'MARK LOOKUP'!P100,"B+",IF(P100&gt;=0.6*'MARK LOOKUP'!P100,"B",IF(P100&gt;=0.5*'MARK LOOKUP'!P100,"C+",IF(P100&gt;=0.4*'MARK LOOKUP'!P100,"C",IF(P100&gt;=0.35*'MARK LOOKUP'!P100,"D","NG"))))))),"")</f>
        <v/>
      </c>
      <c r="AL100" s="26" t="e">
        <f>IF(ISBLANK('DATA ENTRY'!#REF!),"",IF(Q100="Ab","AB",IF(Q100&gt;=0.9*'MARK LOOKUP'!Q100,"A+",IF(Q100&gt;=0.8*'MARK LOOKUP'!Q100,"A",IF(Q100&gt;=0.7*'MARK LOOKUP'!Q100,"B+",IF(Q100&gt;=0.6*'MARK LOOKUP'!Q100,"B",IF(Q100&gt;=0.5*'MARK LOOKUP'!Q100,"C+",IF(Q100&gt;=0.4*'MARK LOOKUP'!Q100,"C",IF(Q100&gt;=0.35*'MARK LOOKUP'!Q100,"D","NG")))))))))</f>
        <v>#REF!</v>
      </c>
      <c r="AM100" s="26" t="e">
        <f>IF(ISBLANK('DATA ENTRY'!#REF!),"",IF(R100="Ab","AB",IF(R100&gt;=0.9*'MARK LOOKUP'!R100,"A+",IF(R100&gt;=0.8*'MARK LOOKUP'!R100,"A",IF(R100&gt;=0.7*'MARK LOOKUP'!R100,"B+",IF(R100&gt;=0.6*'MARK LOOKUP'!R100,"B",IF(R100&gt;=0.5*'MARK LOOKUP'!R100,"C+",IF(R100&gt;=0.4*'MARK LOOKUP'!R100,"C",IF(R100&gt;=0.35*'MARK LOOKUP'!R100,"D","NG")))))))))</f>
        <v>#REF!</v>
      </c>
      <c r="AN100" s="26" t="str">
        <f>IF(ISNUMBER(S100),IF(S100&gt;=0.9*'MARK LOOKUP'!S100,"A+",IF(S100&gt;=0.8*'MARK LOOKUP'!S100,"A",IF(S100&gt;=0.7*'MARK LOOKUP'!S100,"B+",IF(S100&gt;=0.6*'MARK LOOKUP'!S100,"B",IF(S100&gt;=0.5*'MARK LOOKUP'!S100,"C+",IF(S100&gt;=0.4*'MARK LOOKUP'!S100,"C",IF(S100&gt;=0.35*'MARK LOOKUP'!S100,"D","NG"))))))),"")</f>
        <v/>
      </c>
      <c r="AO100" s="26" t="e">
        <f>IF(ISBLANK('DATA ENTRY'!#REF!),"",IF(T100="AB","AB",IF(T100&gt;=0.9*'MARK LOOKUP'!T100,"A+",IF(T100&gt;=0.8*'MARK LOOKUP'!T100,"A",IF(T100&gt;=0.7*'MARK LOOKUP'!T100,"B+",IF(T100&gt;=0.6*'MARK LOOKUP'!T100,"B",IF(T100&gt;=0.5*'MARK LOOKUP'!T100,"C+",IF(T100&gt;=0.4*'MARK LOOKUP'!T100,"C",IF(T100&gt;=0.35*'MARK LOOKUP'!T100,"D","NG")))))))))</f>
        <v>#REF!</v>
      </c>
      <c r="AP100" s="26" t="e">
        <f>IF(ISBLANK('DATA ENTRY'!#REF!),"",IF(U100="AB","AB",IF(U100&gt;=0.9*'MARK LOOKUP'!U100,"A+",IF(U100&gt;=0.8*'MARK LOOKUP'!U100,"A",IF(U100&gt;=0.7*'MARK LOOKUP'!U100,"B+",IF(U100&gt;=0.6*'MARK LOOKUP'!U100,"B",IF(U100&gt;=0.5*'MARK LOOKUP'!U100,"C+",IF(U100&gt;=0.4*'MARK LOOKUP'!U100,"C",IF(U100&gt;=0.35*'MARK LOOKUP'!U100,"D","NG")))))))))</f>
        <v>#REF!</v>
      </c>
      <c r="AQ100" s="26" t="str">
        <f>IF(ISNUMBER(V100),IF(V100&gt;=0.9*'MARK LOOKUP'!V100,"A+",IF(V100&gt;=0.8*'MARK LOOKUP'!V100,"A",IF(V100&gt;=0.7*'MARK LOOKUP'!V100,"B+",IF(V100&gt;=0.6*'MARK LOOKUP'!S100,"B",IF(V100&gt;=0.5*'MARK LOOKUP'!V100,"C+",IF(V100&gt;=0.4*'MARK LOOKUP'!V100,"C",IF(V100&gt;=0.35*'MARK LOOKUP'!V100,"D","NG"))))))),"")</f>
        <v/>
      </c>
      <c r="AR100" s="26" t="e">
        <f t="shared" si="27"/>
        <v>#REF!</v>
      </c>
      <c r="AS100" s="26" t="e">
        <f t="shared" si="28"/>
        <v>#REF!</v>
      </c>
      <c r="AT100" s="26" t="str">
        <f t="shared" si="29"/>
        <v/>
      </c>
      <c r="AU100" s="26" t="e">
        <f t="shared" si="30"/>
        <v>#REF!</v>
      </c>
      <c r="AV100" s="26" t="e">
        <f t="shared" si="31"/>
        <v>#REF!</v>
      </c>
      <c r="AW100" s="26" t="str">
        <f t="shared" si="32"/>
        <v/>
      </c>
      <c r="AX100" s="26" t="e">
        <f t="shared" si="33"/>
        <v>#REF!</v>
      </c>
      <c r="AY100" s="26" t="e">
        <f t="shared" si="34"/>
        <v>#REF!</v>
      </c>
      <c r="AZ100" s="26" t="str">
        <f t="shared" si="35"/>
        <v/>
      </c>
      <c r="BA100" s="26" t="e">
        <f t="shared" si="36"/>
        <v>#REF!</v>
      </c>
      <c r="BB100" s="26" t="e">
        <f t="shared" si="37"/>
        <v>#REF!</v>
      </c>
      <c r="BC100" s="26" t="str">
        <f t="shared" si="38"/>
        <v/>
      </c>
      <c r="BD100" s="26" t="e">
        <f t="shared" si="39"/>
        <v>#REF!</v>
      </c>
      <c r="BE100" s="26" t="e">
        <f>IF(ISBLANK('DATA ENTRY'!#REF!),"",IF(AJ100="A+","4",IF(AJ100="A","3.6",IF(AJ100="B+","3.2",IF(AJ100="B","2.8",IF(AJ100="C+","2.4",IF(AJ100="C","2",IF(AJ100="D+","1.6",IF(AJ100="D","1.2",IF(AJ100="E","0.8",""))))))))))</f>
        <v>#REF!</v>
      </c>
      <c r="BF100" s="26" t="str">
        <f>IF(ISBLANK('DATA ENTRY'!#REF!),"",IF(AK100="A+","4",IF(AK100="A","3.6",IF(AK100="B+","3.2",IF(AK100="B","2.8",IF(AK100="C+","2.4",IF(AK100="C","2",IF(AK100="D+","1.6",IF(AK100="D","1.2",IF(AK100="E","0.8",""))))))))))</f>
        <v/>
      </c>
      <c r="BG100" s="26" t="e">
        <f>IF(ISBLANK('DATA ENTRY'!#REF!),"",IF(AL100="A+","4",IF(AL100="A","3.6",IF(AL100="B+","3.2",IF(AL100="B","2.8",IF(AL100="C+","2.4",IF(AL100="C","2",IF(AL100="D+","1.6",IF(AL100="D","1.2",IF(AL100="E","0.8",""))))))))))</f>
        <v>#REF!</v>
      </c>
      <c r="BH100" s="26" t="e">
        <f>IF(ISBLANK('DATA ENTRY'!#REF!),"",IF(AM100="A+","4",IF(AM100="A","3.6",IF(AM100="B+","3.2",IF(AM100="B","2.8",IF(AM100="C+","2.4",IF(AM100="C","2",IF(AM100="D+","1.6",IF(AM100="D","1.2",IF(AM100="E","0.8",""))))))))))</f>
        <v>#REF!</v>
      </c>
      <c r="BI100" s="26" t="str">
        <f>IF(ISBLANK('DATA ENTRY'!#REF!),"",IF(AN100="A+","4",IF(AN100="A","3.6",IF(AN100="B+","3.2",IF(AN100="B","2.8",IF(AN100="C+","2.4",IF(AN100="C","2",IF(AN100="D+","1.6",IF(AN100="D","1.2",IF(AN100="E","0.8",""))))))))))</f>
        <v/>
      </c>
      <c r="BJ100" s="26" t="e">
        <f>IF(ISBLANK('DATA ENTRY'!#REF!),"",IF(AO100="A+","4",IF(AO100="A","3.6",IF(AO100="B+","3.2",IF(AO100="B","2.8",IF(AO100="C+","2.4",IF(AO100="C","2",IF(AO100="D+","1.6",IF(AO100="D","1.2",IF(AO100="E","0.8",""))))))))))</f>
        <v>#REF!</v>
      </c>
      <c r="BK100" s="26" t="e">
        <f>IF(ISBLANK('DATA ENTRY'!#REF!),"",IF(AP100="A+","4",IF(AP100="A","3.6",IF(AP100="B+","3.2",IF(AP100="B","2.8",IF(AP100="C+","2.4",IF(AP100="C","2",IF(AP100="D+","1.6",IF(AP100="D","1.2",IF(AP100="E","0.8",""))))))))))</f>
        <v>#REF!</v>
      </c>
      <c r="BL100" s="26" t="str">
        <f>IF(ISBLANK('DATA ENTRY'!#REF!),"",IF(AQ100="A+","4",IF(AQ100="A","3.6",IF(AQ100="B+","3.2",IF(AQ100="B","2.8",IF(AQ100="C+","2.4",IF(AQ100="C","2",IF(AQ100="D+","1.6",IF(AQ100="D","1.2",IF(AQ100="E","0.8",""))))))))))</f>
        <v/>
      </c>
    </row>
    <row r="101" spans="1:64" s="5" customFormat="1" x14ac:dyDescent="0.25">
      <c r="B101" s="26" t="str">
        <f>IF(ISBLANK('DATA ENTRY'!G101),"",'DATA ENTRY'!G101)</f>
        <v/>
      </c>
      <c r="C101" s="26" t="str">
        <f>IF(ISBLANK('DATA ENTRY'!H101),"",'DATA ENTRY'!H101)</f>
        <v/>
      </c>
      <c r="D101" s="26" t="str">
        <f t="shared" si="21"/>
        <v/>
      </c>
      <c r="E101" s="26" t="str">
        <f>IF(ISBLANK('DATA ENTRY'!J101),"",'DATA ENTRY'!J101)</f>
        <v/>
      </c>
      <c r="F101" s="26" t="str">
        <f>IF(ISBLANK('DATA ENTRY'!K101),"",'DATA ENTRY'!K101)</f>
        <v/>
      </c>
      <c r="G101" s="26" t="str">
        <f t="shared" si="22"/>
        <v/>
      </c>
      <c r="H101" s="26" t="str">
        <f>IF(ISBLANK('DATA ENTRY'!M101),"",'DATA ENTRY'!M101)</f>
        <v/>
      </c>
      <c r="I101" s="26" t="str">
        <f>IF(ISBLANK('DATA ENTRY'!M101),"",'DATA ENTRY'!N101)</f>
        <v/>
      </c>
      <c r="J101" s="26" t="str">
        <f t="shared" si="40"/>
        <v/>
      </c>
      <c r="K101" s="26" t="str">
        <f>IF(ISBLANK('DATA ENTRY'!P101),"",'DATA ENTRY'!P101)</f>
        <v/>
      </c>
      <c r="L101" s="26" t="str">
        <f>IF(ISBLANK('DATA ENTRY'!Q101),"",'DATA ENTRY'!Q101)</f>
        <v/>
      </c>
      <c r="M101" s="26" t="str">
        <f t="shared" si="23"/>
        <v/>
      </c>
      <c r="N101" s="26" t="str">
        <f>IF(ISBLANK('DATA ENTRY'!S101),"",'DATA ENTRY'!S101)</f>
        <v/>
      </c>
      <c r="O101" s="26" t="str">
        <f>IF(ISBLANK('DATA ENTRY'!T101),"",'DATA ENTRY'!T101)</f>
        <v/>
      </c>
      <c r="P101" s="26" t="str">
        <f t="shared" si="24"/>
        <v/>
      </c>
      <c r="Q101" s="26" t="str">
        <f>IF(ISBLANK('DATA ENTRY'!V101),"",'DATA ENTRY'!V101)</f>
        <v/>
      </c>
      <c r="R101" s="26" t="str">
        <f>IF(ISBLANK('DATA ENTRY'!W101),"",'DATA ENTRY'!W101)</f>
        <v/>
      </c>
      <c r="S101" s="26" t="str">
        <f t="shared" si="25"/>
        <v/>
      </c>
      <c r="T101" s="26" t="str">
        <f>IF(ISBLANK('DATA ENTRY'!Y101),"",'DATA ENTRY'!Y101)</f>
        <v/>
      </c>
      <c r="U101" s="26" t="str">
        <f>IF(ISBLANK('DATA ENTRY'!Z101),"",'DATA ENTRY'!Z101)</f>
        <v/>
      </c>
      <c r="V101" s="26" t="str">
        <f t="shared" si="26"/>
        <v/>
      </c>
      <c r="W101" s="26" t="str">
        <f>IF(ISBLANK('DATA ENTRY'!$F101),"",IF(LEDGER!B101="AB","AB",IF(LEDGER!B101&gt;=0.9*'MARK LOOKUP'!B101,"A+",IF(LEDGER!B101&gt;=0.8*'MARK LOOKUP'!B101,"A",IF(LEDGER!B101&gt;=0.7*'MARK LOOKUP'!B101,"B+",IF(LEDGER!B101&gt;=0.6*'MARK LOOKUP'!B101,"B",IF(LEDGER!B101&gt;=0.5*'MARK LOOKUP'!B101,"C+",IF(LEDGER!B101&gt;=0.4*'MARK LOOKUP'!B101,"C+",IF(LEDGER!B101&gt;=0.35*'MARK LOOKUP'!B101,"D","NG")))))))))</f>
        <v/>
      </c>
      <c r="X101" s="26" t="str">
        <f>IF(ISBLANK('DATA ENTRY'!$G101),"",IF(LEDGER!C101="AB","AB",IF(LEDGER!C101&gt;=0.9*'MARK LOOKUP'!C101,"A+",IF(LEDGER!C101&gt;=0.8*'MARK LOOKUP'!C101,"A",IF(LEDGER!C101&gt;=0.7*'MARK LOOKUP'!C101,"B+",IF(LEDGER!C101&gt;=0.6*'MARK LOOKUP'!C101,"B",IF(LEDGER!C101&gt;=0.5*'MARK LOOKUP'!C101,"C+",IF(LEDGER!C101&gt;=0.4*'MARK LOOKUP'!C101,"C+",IF(LEDGER!C101&gt;=0.35*'MARK LOOKUP'!C101,"D","N.G.")))))))))</f>
        <v/>
      </c>
      <c r="Y101" s="26" t="b">
        <f>IF(ISNUMBER(D101),IF(D101&gt;=0.9*'MARK LOOKUP'!D101,"A+",IF(D101&gt;=0.8*'MARK LOOKUP'!D101,"A",IF(D101&gt;=0.7*'MARK LOOKUP'!D101,"B+",IF(D101&gt;=0.6*'MARK LOOKUP'!D101,"B",IF(D101&gt;=0.5*'MARK LOOKUP'!D101,"C+",IF(D101&gt;=0.4*'MARK LOOKUP'!D101,"C",IF(D101&gt;=0.35*'MARK LOOKUP'!D101,"D","N.G."))))))))</f>
        <v>0</v>
      </c>
      <c r="Z101" s="26" t="str">
        <f>IF(ISBLANK('DATA ENTRY'!J101),"",IF(LEDGER!E101="AB","AB",IF(LEDGER!E101&gt;=0.9*'MARK LOOKUP'!E101,"A+",IF(LEDGER!E101&gt;=0.8*'MARK LOOKUP'!E101,"A",IF(LEDGER!E101&gt;=0.7*'MARK LOOKUP'!E101,"B+",IF(LEDGER!E101&gt;=0.6*'MARK LOOKUP'!E101,"B",IF(LEDGER!E101&gt;=0.5*'MARK LOOKUP'!E101,"C+",IF(LEDGER!E101&gt;=0.4*'MARK LOOKUP'!E101,"C",IF(LEDGER!E101&gt;=0.35*'MARK LOOKUP'!E101,"D","NG")))))))))</f>
        <v/>
      </c>
      <c r="AA101" s="26" t="str">
        <f>IF(ISBLANK('DATA ENTRY'!K101),"",IF(LEDGER!F101="AB","AB",IF(LEDGER!F101&gt;=0.9*'MARK LOOKUP'!F101,"A+",IF(LEDGER!F101&gt;=0.8*'MARK LOOKUP'!F101,"A",IF(LEDGER!F101&gt;=0.7*'MARK LOOKUP'!F101,"B+",IF(LEDGER!F101&gt;=0.6*'MARK LOOKUP'!F101,"B",IF(LEDGER!F101&gt;=0.5*'MARK LOOKUP'!F101,"C+",IF(LEDGER!F101&gt;=0.4*'MARK LOOKUP'!F101,"C",IF(LEDGER!F101&gt;=0.35*'MARK LOOKUP'!F101,"D","NG")))))))))</f>
        <v/>
      </c>
      <c r="AB101" s="26" t="b">
        <f>IF(ISNUMBER(G101),IF(D101&gt;=0.9*'MARK LOOKUP'!G101,"A+",IF(G101&gt;=0.8*'MARK LOOKUP'!G101,"A",IF(G101&gt;=0.7*'MARK LOOKUP'!G101,"B+",IF(G101&gt;=0.6*'MARK LOOKUP'!G101,"B",IF(G101&gt;=0.5*'MARK LOOKUP'!G101,"C+",IF(G101&gt;=0.4*'MARK LOOKUP'!G101,"C",IF(G101&gt;=0.35*'MARK LOOKUP'!G101,"D","NG"))))))))</f>
        <v>0</v>
      </c>
      <c r="AC101" s="26" t="str">
        <f>IF(ISBLANK('DATA ENTRY'!M101),"",IF(LEDGER!H101="AB","AB",IF(LEDGER!H101&gt;=0.9*'MARK LOOKUP'!H101,"A+",IF(LEDGER!H101&gt;=0.8*'MARK LOOKUP'!H101,"A",IF(LEDGER!H101&gt;=0.7*'MARK LOOKUP'!H101,"B+",IF(LEDGER!H101&gt;=0.6*'MARK LOOKUP'!H101,"B",IF(LEDGER!H101&gt;=0.5*'MARK LOOKUP'!H101,"C+",IF(LEDGER!H101&gt;=0.4*'MARK LOOKUP'!H101,"C",IF(LEDGER!H101&gt;=0.35*'MARK LOOKUP'!H101,"D","NG")))))))))</f>
        <v/>
      </c>
      <c r="AD101" s="26" t="str">
        <f>IF(ISBLANK('DATA ENTRY'!N101),"",IF(LEDGER!I101="AB","AB",IF(LEDGER!I101&gt;=0.9*'MARK LOOKUP'!I101,"A+",IF(LEDGER!I101&gt;=0.8*'MARK LOOKUP'!I101,"A",IF(LEDGER!I101&gt;=0.7*'MARK LOOKUP'!I101,"B+",IF(LEDGER!I101&gt;=0.6*'MARK LOOKUP'!I101,"B",IF(LEDGER!I101&gt;=0.5*'MARK LOOKUP'!I101,"C+",IF(LEDGER!I101&gt;=0.4*'MARK LOOKUP'!I101,"C",IF(LEDGER!I101&gt;=0.35*'MARK LOOKUP'!I101,"D","NG")))))))))</f>
        <v/>
      </c>
      <c r="AE101" s="26" t="str">
        <f>IF(ISNUMBER(J101),IF(J101&gt;=0.9*'MARK LOOKUP'!J101,"A+",IF(J101&gt;=0.8*'MARK LOOKUP'!J101,"A",IF(J101&gt;=0.7*'MARK LOOKUP'!J101,"B+",IF(J101&gt;=0.6*'MARK LOOKUP'!J101,"B",IF(J101&gt;=0.5*'MARK LOOKUP'!J101,"C+",IF(J101&gt;=0.4*'MARK LOOKUP'!J101,"C",IF(J101&gt;=0.35*'MARK LOOKUP'!J101,"D","NG"))))))),"")</f>
        <v/>
      </c>
      <c r="AF101" s="26" t="str">
        <f>IF(ISBLANK('DATA ENTRY'!P101),"",IF(LEDGER!K101="Ab","AB",IF(LEDGER!K101&gt;=0.9*'MARK LOOKUP'!K101,"A+",IF(LEDGER!K101&gt;=0.8*'MARK LOOKUP'!K101,"A",IF(LEDGER!K101&gt;=0.7*'MARK LOOKUP'!K101,"B+",IF(LEDGER!K101&gt;=0.6*'MARK LOOKUP'!K101,"B",IF(LEDGER!K101&gt;=0.5*'MARK LOOKUP'!K101,"C+",IF(LEDGER!K101&gt;=0.4*'MARK LOOKUP'!K101,"C",IF(LEDGER!K101&gt;=0.35*'MARK LOOKUP'!K101,"D","NG")))))))))</f>
        <v/>
      </c>
      <c r="AG101" s="26" t="str">
        <f>IF(ISBLANK('DATA ENTRY'!Q101),"",IF(LEDGER!L101="Ab","AB",IF(LEDGER!L101&gt;=0.9*'MARK LOOKUP'!L101,"A+",IF(LEDGER!L101&gt;=0.8*'MARK LOOKUP'!L101,"A",IF(LEDGER!L101&gt;=0.7*'MARK LOOKUP'!L101,"B+",IF(LEDGER!L101&gt;=0.6*'MARK LOOKUP'!L101,"B",IF(LEDGER!L101&gt;=0.5*'MARK LOOKUP'!L101,"C+",IF(LEDGER!L101&gt;=0.4*'MARK LOOKUP'!L101,"C",IF(LEDGER!L101&gt;=0.35*'MARK LOOKUP'!L101,"D","NG")))))))))</f>
        <v/>
      </c>
      <c r="AH101" s="26" t="str">
        <f>IF(ISNUMBER(M101),IF(M101&gt;=0.9*'MARK LOOKUP'!M101,"A+",IF(M101&gt;=0.8*'MARK LOOKUP'!M101,"A",IF(M101&gt;=0.7*'MARK LOOKUP'!M101,"B+",IF(M101&gt;=0.6*'MARK LOOKUP'!M101,"B",IF(M101&gt;=0.5*'MARK LOOKUP'!M101,"C+",IF(M101&gt;=0.4*'MARK LOOKUP'!M101,"C",IF(M101&gt;=0.35*'MARK LOOKUP'!M101,"D","NG"))))))),"")</f>
        <v/>
      </c>
      <c r="AI101" s="26" t="str">
        <f>IF(ISBLANK('DATA ENTRY'!S101),"",IF(N101="Ab","AB",IF(N101&gt;=0.9*'MARK LOOKUP'!N101,"A+",IF(N101&gt;=0.8*'MARK LOOKUP'!N101,"A",IF(N101&gt;=0.7*'MARK LOOKUP'!N101,"B+",IF(N101&gt;=0.6*'MARK LOOKUP'!N101,"B",IF(N101&gt;=0.5*'MARK LOOKUP'!N101,"C+",IF(N101&gt;=0.4*'MARK LOOKUP'!N101,"C",IF(N101&gt;=0.35*'MARK LOOKUP'!N101,"D","NG")))))))))</f>
        <v/>
      </c>
      <c r="AJ101" s="26" t="str">
        <f>IF(ISBLANK('DATA ENTRY'!T101),"",IF(O101="Ab","AB",IF(O101&gt;=0.9*'MARK LOOKUP'!O101,"A+",IF(O101&gt;=0.8*'MARK LOOKUP'!O101,"A",IF(O101&gt;=0.7*'MARK LOOKUP'!O101,"B+",IF(O101&gt;=0.6*'MARK LOOKUP'!O101,"B",IF(O101&gt;=0.5*'MARK LOOKUP'!O101,"C+",IF(O101&gt;=0.4*'MARK LOOKUP'!O101,"C",IF(O101&gt;=0.35*'MARK LOOKUP'!O101,"D","NG")))))))))</f>
        <v/>
      </c>
      <c r="AK101" s="26" t="str">
        <f>IF(ISNUMBER(P101),IF(P101&gt;=0.9*'MARK LOOKUP'!P101,"A+",IF(P101&gt;=0.8*'MARK LOOKUP'!P101,"A",IF(P101&gt;=0.7*'MARK LOOKUP'!P101,"B+",IF(P101&gt;=0.6*'MARK LOOKUP'!P101,"B",IF(P101&gt;=0.5*'MARK LOOKUP'!P101,"C+",IF(P101&gt;=0.4*'MARK LOOKUP'!P101,"C",IF(P101&gt;=0.35*'MARK LOOKUP'!P101,"D","NG"))))))),"")</f>
        <v/>
      </c>
      <c r="AL101" s="26" t="str">
        <f>IF(ISBLANK('DATA ENTRY'!V101),"",IF(Q101="Ab","AB",IF(Q101&gt;=0.9*'MARK LOOKUP'!Q101,"A+",IF(Q101&gt;=0.8*'MARK LOOKUP'!Q101,"A",IF(Q101&gt;=0.7*'MARK LOOKUP'!Q101,"B+",IF(Q101&gt;=0.6*'MARK LOOKUP'!Q101,"B",IF(Q101&gt;=0.5*'MARK LOOKUP'!Q101,"C+",IF(Q101&gt;=0.4*'MARK LOOKUP'!Q101,"C",IF(Q101&gt;=0.35*'MARK LOOKUP'!Q101,"D","NG")))))))))</f>
        <v/>
      </c>
      <c r="AM101" s="26" t="str">
        <f>IF(ISBLANK('DATA ENTRY'!W101),"",IF(R101="Ab","AB",IF(R101&gt;=0.9*'MARK LOOKUP'!R101,"A+",IF(R101&gt;=0.8*'MARK LOOKUP'!R101,"A",IF(R101&gt;=0.7*'MARK LOOKUP'!R101,"B+",IF(R101&gt;=0.6*'MARK LOOKUP'!R101,"B",IF(R101&gt;=0.5*'MARK LOOKUP'!R101,"C+",IF(R101&gt;=0.4*'MARK LOOKUP'!R101,"C",IF(R101&gt;=0.35*'MARK LOOKUP'!R101,"D","NG")))))))))</f>
        <v/>
      </c>
      <c r="AN101" s="26" t="str">
        <f>IF(ISNUMBER(S101),IF(S101&gt;=0.9*'MARK LOOKUP'!S101,"A+",IF(S101&gt;=0.8*'MARK LOOKUP'!S101,"A",IF(S101&gt;=0.7*'MARK LOOKUP'!S101,"B+",IF(S101&gt;=0.6*'MARK LOOKUP'!S101,"B",IF(S101&gt;=0.5*'MARK LOOKUP'!S101,"C+",IF(S101&gt;=0.4*'MARK LOOKUP'!S101,"C",IF(S101&gt;=0.35*'MARK LOOKUP'!S101,"D","NG"))))))),"")</f>
        <v/>
      </c>
      <c r="AO101" s="26" t="str">
        <f>IF(ISBLANK('DATA ENTRY'!Y101),"",IF(T101="AB","AB",IF(T101&gt;=0.9*'MARK LOOKUP'!T101,"A+",IF(T101&gt;=0.8*'MARK LOOKUP'!T101,"A",IF(T101&gt;=0.7*'MARK LOOKUP'!T101,"B+",IF(T101&gt;=0.6*'MARK LOOKUP'!T101,"B",IF(T101&gt;=0.5*'MARK LOOKUP'!T101,"C+",IF(T101&gt;=0.4*'MARK LOOKUP'!T101,"C",IF(T101&gt;=0.35*'MARK LOOKUP'!T101,"D","NG")))))))))</f>
        <v/>
      </c>
      <c r="AP101" s="26" t="str">
        <f>IF(ISBLANK('DATA ENTRY'!Z101),"",IF(U101="AB","AB",IF(U101&gt;=0.9*'MARK LOOKUP'!U101,"A+",IF(U101&gt;=0.8*'MARK LOOKUP'!U101,"A",IF(U101&gt;=0.7*'MARK LOOKUP'!U101,"B+",IF(U101&gt;=0.6*'MARK LOOKUP'!U101,"B",IF(U101&gt;=0.5*'MARK LOOKUP'!U101,"C+",IF(U101&gt;=0.4*'MARK LOOKUP'!U101,"C",IF(U101&gt;=0.35*'MARK LOOKUP'!U101,"D","NG")))))))))</f>
        <v/>
      </c>
      <c r="AQ101" s="26" t="str">
        <f>IF(ISNUMBER(V101),IF(V101&gt;=0.9*'MARK LOOKUP'!V101,"A+",IF(V101&gt;=0.8*'MARK LOOKUP'!V101,"A",IF(V101&gt;=0.7*'MARK LOOKUP'!V101,"B+",IF(V101&gt;=0.6*'MARK LOOKUP'!S101,"B",IF(V101&gt;=0.5*'MARK LOOKUP'!V101,"C+",IF(V101&gt;=0.4*'MARK LOOKUP'!V101,"C",IF(V101&gt;=0.35*'MARK LOOKUP'!V101,"D","NG"))))))),"")</f>
        <v/>
      </c>
      <c r="AR101" s="26" t="str">
        <f t="shared" si="27"/>
        <v/>
      </c>
      <c r="AS101" s="26" t="str">
        <f t="shared" si="28"/>
        <v/>
      </c>
      <c r="AT101" s="26" t="str">
        <f t="shared" si="29"/>
        <v/>
      </c>
      <c r="AU101" s="26" t="str">
        <f t="shared" si="30"/>
        <v/>
      </c>
      <c r="AV101" s="26" t="str">
        <f t="shared" si="31"/>
        <v/>
      </c>
      <c r="AW101" s="26" t="str">
        <f t="shared" si="32"/>
        <v/>
      </c>
      <c r="AX101" s="26" t="str">
        <f t="shared" si="33"/>
        <v/>
      </c>
      <c r="AY101" s="26" t="str">
        <f t="shared" si="34"/>
        <v/>
      </c>
      <c r="AZ101" s="26" t="str">
        <f t="shared" si="35"/>
        <v/>
      </c>
      <c r="BA101" s="26" t="str">
        <f t="shared" si="36"/>
        <v/>
      </c>
      <c r="BB101" s="26" t="str">
        <f t="shared" si="37"/>
        <v/>
      </c>
      <c r="BC101" s="26" t="str">
        <f t="shared" si="38"/>
        <v/>
      </c>
      <c r="BD101" s="26" t="str">
        <f t="shared" si="39"/>
        <v/>
      </c>
      <c r="BE101" s="26" t="str">
        <f>IF(ISBLANK('DATA ENTRY'!S101),"",IF(AJ101="A+","4",IF(AJ101="A","3.6",IF(AJ101="B+","3.2",IF(AJ101="B","2.8",IF(AJ101="C+","2.4",IF(AJ101="C","2",IF(AJ101="D+","1.6",IF(AJ101="D","1.2",IF(AJ101="E","0.8",""))))))))))</f>
        <v/>
      </c>
      <c r="BF101" s="26" t="str">
        <f>IF(ISBLANK('DATA ENTRY'!T101),"",IF(AK101="A+","4",IF(AK101="A","3.6",IF(AK101="B+","3.2",IF(AK101="B","2.8",IF(AK101="C+","2.4",IF(AK101="C","2",IF(AK101="D+","1.6",IF(AK101="D","1.2",IF(AK101="E","0.8",""))))))))))</f>
        <v/>
      </c>
      <c r="BG101" s="26" t="str">
        <f>IF(ISBLANK('DATA ENTRY'!U101),"",IF(AL101="A+","4",IF(AL101="A","3.6",IF(AL101="B+","3.2",IF(AL101="B","2.8",IF(AL101="C+","2.4",IF(AL101="C","2",IF(AL101="D+","1.6",IF(AL101="D","1.2",IF(AL101="E","0.8",""))))))))))</f>
        <v/>
      </c>
      <c r="BH101" s="26" t="str">
        <f>IF(ISBLANK('DATA ENTRY'!V101),"",IF(AM101="A+","4",IF(AM101="A","3.6",IF(AM101="B+","3.2",IF(AM101="B","2.8",IF(AM101="C+","2.4",IF(AM101="C","2",IF(AM101="D+","1.6",IF(AM101="D","1.2",IF(AM101="E","0.8",""))))))))))</f>
        <v/>
      </c>
      <c r="BI101" s="26" t="str">
        <f>IF(ISBLANK('DATA ENTRY'!W101),"",IF(AN101="A+","4",IF(AN101="A","3.6",IF(AN101="B+","3.2",IF(AN101="B","2.8",IF(AN101="C+","2.4",IF(AN101="C","2",IF(AN101="D+","1.6",IF(AN101="D","1.2",IF(AN101="E","0.8",""))))))))))</f>
        <v/>
      </c>
      <c r="BJ101" s="26" t="str">
        <f>IF(ISBLANK('DATA ENTRY'!X101),"",IF(AO101="A+","4",IF(AO101="A","3.6",IF(AO101="B+","3.2",IF(AO101="B","2.8",IF(AO101="C+","2.4",IF(AO101="C","2",IF(AO101="D+","1.6",IF(AO101="D","1.2",IF(AO101="E","0.8",""))))))))))</f>
        <v/>
      </c>
      <c r="BK101" s="26" t="str">
        <f>IF(ISBLANK('DATA ENTRY'!Y101),"",IF(AP101="A+","4",IF(AP101="A","3.6",IF(AP101="B+","3.2",IF(AP101="B","2.8",IF(AP101="C+","2.4",IF(AP101="C","2",IF(AP101="D+","1.6",IF(AP101="D","1.2",IF(AP101="E","0.8",""))))))))))</f>
        <v/>
      </c>
      <c r="BL101" s="26" t="str">
        <f>IF(ISBLANK('DATA ENTRY'!Z101),"",IF(AQ101="A+","4",IF(AQ101="A","3.6",IF(AQ101="B+","3.2",IF(AQ101="B","2.8",IF(AQ101="C+","2.4",IF(AQ101="C","2",IF(AQ101="D+","1.6",IF(AQ101="D","1.2",IF(AQ101="E","0.8",""))))))))))</f>
        <v/>
      </c>
    </row>
    <row r="102" spans="1:64" x14ac:dyDescent="0.25">
      <c r="B102" s="26" t="str">
        <f>IF(ISBLANK('DATA ENTRY'!G102),"",'DATA ENTRY'!G102)</f>
        <v/>
      </c>
      <c r="C102" s="26" t="str">
        <f>IF(ISBLANK('DATA ENTRY'!H102),"",'DATA ENTRY'!H102)</f>
        <v/>
      </c>
      <c r="D102" s="26" t="str">
        <f t="shared" si="21"/>
        <v/>
      </c>
      <c r="E102" s="26" t="str">
        <f>IF(ISBLANK('DATA ENTRY'!J102),"",'DATA ENTRY'!J102)</f>
        <v/>
      </c>
      <c r="F102" s="26" t="str">
        <f>IF(ISBLANK('DATA ENTRY'!K102),"",'DATA ENTRY'!K102)</f>
        <v/>
      </c>
      <c r="G102" s="26" t="str">
        <f t="shared" si="22"/>
        <v/>
      </c>
      <c r="H102" s="26" t="str">
        <f>IF(ISBLANK('DATA ENTRY'!M102),"",'DATA ENTRY'!M102)</f>
        <v/>
      </c>
      <c r="I102" s="26" t="str">
        <f>IF(ISBLANK('DATA ENTRY'!M102),"",'DATA ENTRY'!N102)</f>
        <v/>
      </c>
      <c r="J102" s="26" t="str">
        <f t="shared" si="40"/>
        <v/>
      </c>
      <c r="K102" s="26" t="str">
        <f>IF(ISBLANK('DATA ENTRY'!P102),"",'DATA ENTRY'!P102)</f>
        <v/>
      </c>
      <c r="L102" s="26" t="str">
        <f>IF(ISBLANK('DATA ENTRY'!Q102),"",'DATA ENTRY'!Q102)</f>
        <v/>
      </c>
      <c r="M102" s="26" t="str">
        <f t="shared" si="23"/>
        <v/>
      </c>
      <c r="N102" s="26" t="str">
        <f>IF(ISBLANK('DATA ENTRY'!S102),"",'DATA ENTRY'!S102)</f>
        <v/>
      </c>
      <c r="O102" s="26" t="str">
        <f>IF(ISBLANK('DATA ENTRY'!T102),"",'DATA ENTRY'!T102)</f>
        <v/>
      </c>
      <c r="P102" s="26" t="str">
        <f t="shared" si="24"/>
        <v/>
      </c>
      <c r="Q102" s="26" t="str">
        <f>IF(ISBLANK('DATA ENTRY'!V102),"",'DATA ENTRY'!V102)</f>
        <v/>
      </c>
      <c r="R102" s="26" t="str">
        <f>IF(ISBLANK('DATA ENTRY'!W102),"",'DATA ENTRY'!W102)</f>
        <v/>
      </c>
      <c r="S102" s="26" t="str">
        <f t="shared" si="25"/>
        <v/>
      </c>
      <c r="T102" s="26" t="str">
        <f>IF(ISBLANK('DATA ENTRY'!Y102),"",'DATA ENTRY'!Y102)</f>
        <v/>
      </c>
      <c r="U102" s="26" t="str">
        <f>IF(ISBLANK('DATA ENTRY'!Z102),"",'DATA ENTRY'!Z102)</f>
        <v/>
      </c>
      <c r="V102" s="26" t="str">
        <f t="shared" si="26"/>
        <v/>
      </c>
      <c r="W102" s="26" t="str">
        <f>IF(ISBLANK('DATA ENTRY'!$F102),"",IF(LEDGER!B102="AB","AB",IF(LEDGER!B102&gt;=0.9*'MARK LOOKUP'!B102,"A+",IF(LEDGER!B102&gt;=0.8*'MARK LOOKUP'!B102,"A",IF(LEDGER!B102&gt;=0.7*'MARK LOOKUP'!B102,"B+",IF(LEDGER!B102&gt;=0.6*'MARK LOOKUP'!B102,"B",IF(LEDGER!B102&gt;=0.5*'MARK LOOKUP'!B102,"C+",IF(LEDGER!B102&gt;=0.4*'MARK LOOKUP'!B102,"C+",IF(LEDGER!B102&gt;=0.35*'MARK LOOKUP'!B102,"D","NG")))))))))</f>
        <v/>
      </c>
      <c r="X102" s="26" t="str">
        <f>IF(ISBLANK('DATA ENTRY'!$G102),"",IF(LEDGER!C102="AB","AB",IF(LEDGER!C102&gt;=0.9*'MARK LOOKUP'!C102,"A+",IF(LEDGER!C102&gt;=0.8*'MARK LOOKUP'!C102,"A",IF(LEDGER!C102&gt;=0.7*'MARK LOOKUP'!C102,"B+",IF(LEDGER!C102&gt;=0.6*'MARK LOOKUP'!C102,"B",IF(LEDGER!C102&gt;=0.5*'MARK LOOKUP'!C102,"C+",IF(LEDGER!C102&gt;=0.4*'MARK LOOKUP'!C102,"C+",IF(LEDGER!C102&gt;=0.35*'MARK LOOKUP'!C102,"D","N.G.")))))))))</f>
        <v/>
      </c>
      <c r="Y102" s="26" t="b">
        <f>IF(ISNUMBER(D102),IF(D102&gt;=0.9*'MARK LOOKUP'!D102,"A+",IF(D102&gt;=0.8*'MARK LOOKUP'!D102,"A",IF(D102&gt;=0.7*'MARK LOOKUP'!D102,"B+",IF(D102&gt;=0.6*'MARK LOOKUP'!D102,"B",IF(D102&gt;=0.5*'MARK LOOKUP'!D102,"C+",IF(D102&gt;=0.4*'MARK LOOKUP'!D102,"C",IF(D102&gt;=0.35*'MARK LOOKUP'!D102,"D","N.G."))))))))</f>
        <v>0</v>
      </c>
      <c r="Z102" s="26" t="str">
        <f>IF(ISBLANK('DATA ENTRY'!J102),"",IF(LEDGER!E102="AB","AB",IF(LEDGER!E102&gt;=0.9*'MARK LOOKUP'!E102,"A+",IF(LEDGER!E102&gt;=0.8*'MARK LOOKUP'!E102,"A",IF(LEDGER!E102&gt;=0.7*'MARK LOOKUP'!E102,"B+",IF(LEDGER!E102&gt;=0.6*'MARK LOOKUP'!E102,"B",IF(LEDGER!E102&gt;=0.5*'MARK LOOKUP'!E102,"C+",IF(LEDGER!E102&gt;=0.4*'MARK LOOKUP'!E102,"C",IF(LEDGER!E102&gt;=0.35*'MARK LOOKUP'!E102,"D","NG")))))))))</f>
        <v/>
      </c>
      <c r="AA102" s="26" t="str">
        <f>IF(ISBLANK('DATA ENTRY'!K102),"",IF(LEDGER!F102="AB","AB",IF(LEDGER!F102&gt;=0.9*'MARK LOOKUP'!F102,"A+",IF(LEDGER!F102&gt;=0.8*'MARK LOOKUP'!F102,"A",IF(LEDGER!F102&gt;=0.7*'MARK LOOKUP'!F102,"B+",IF(LEDGER!F102&gt;=0.6*'MARK LOOKUP'!F102,"B",IF(LEDGER!F102&gt;=0.5*'MARK LOOKUP'!F102,"C+",IF(LEDGER!F102&gt;=0.4*'MARK LOOKUP'!F102,"C",IF(LEDGER!F102&gt;=0.35*'MARK LOOKUP'!F102,"D","NG")))))))))</f>
        <v/>
      </c>
      <c r="AB102" s="26" t="b">
        <f>IF(ISNUMBER(G102),IF(D102&gt;=0.9*'MARK LOOKUP'!G102,"A+",IF(G102&gt;=0.8*'MARK LOOKUP'!G102,"A",IF(G102&gt;=0.7*'MARK LOOKUP'!G102,"B+",IF(G102&gt;=0.6*'MARK LOOKUP'!G102,"B",IF(G102&gt;=0.5*'MARK LOOKUP'!G102,"C+",IF(G102&gt;=0.4*'MARK LOOKUP'!G102,"C",IF(G102&gt;=0.35*'MARK LOOKUP'!G102,"D","NG"))))))))</f>
        <v>0</v>
      </c>
      <c r="AC102" s="26" t="str">
        <f>IF(ISBLANK('DATA ENTRY'!M102),"",IF(LEDGER!H102="AB","AB",IF(LEDGER!H102&gt;=0.9*'MARK LOOKUP'!H102,"A+",IF(LEDGER!H102&gt;=0.8*'MARK LOOKUP'!H102,"A",IF(LEDGER!H102&gt;=0.7*'MARK LOOKUP'!H102,"B+",IF(LEDGER!H102&gt;=0.6*'MARK LOOKUP'!H102,"B",IF(LEDGER!H102&gt;=0.5*'MARK LOOKUP'!H102,"C+",IF(LEDGER!H102&gt;=0.4*'MARK LOOKUP'!H102,"C",IF(LEDGER!H102&gt;=0.35*'MARK LOOKUP'!H102,"D","NG")))))))))</f>
        <v/>
      </c>
      <c r="AD102" s="26" t="str">
        <f>IF(ISBLANK('DATA ENTRY'!N102),"",IF(LEDGER!I102="AB","AB",IF(LEDGER!I102&gt;=0.9*'MARK LOOKUP'!I102,"A+",IF(LEDGER!I102&gt;=0.8*'MARK LOOKUP'!I102,"A",IF(LEDGER!I102&gt;=0.7*'MARK LOOKUP'!I102,"B+",IF(LEDGER!I102&gt;=0.6*'MARK LOOKUP'!I102,"B",IF(LEDGER!I102&gt;=0.5*'MARK LOOKUP'!I102,"C+",IF(LEDGER!I102&gt;=0.4*'MARK LOOKUP'!I102,"C",IF(LEDGER!I102&gt;=0.35*'MARK LOOKUP'!I102,"D","NG")))))))))</f>
        <v/>
      </c>
      <c r="AE102" s="26" t="str">
        <f>IF(ISNUMBER(J102),IF(J102&gt;=0.9*'MARK LOOKUP'!J102,"A+",IF(J102&gt;=0.8*'MARK LOOKUP'!J102,"A",IF(J102&gt;=0.7*'MARK LOOKUP'!J102,"B+",IF(J102&gt;=0.6*'MARK LOOKUP'!J102,"B",IF(J102&gt;=0.5*'MARK LOOKUP'!J102,"C+",IF(J102&gt;=0.4*'MARK LOOKUP'!J102,"C",IF(J102&gt;=0.35*'MARK LOOKUP'!J102,"D","NG"))))))),"")</f>
        <v/>
      </c>
      <c r="AF102" s="26" t="str">
        <f>IF(ISBLANK('DATA ENTRY'!P102),"",IF(LEDGER!K102="Ab","AB",IF(LEDGER!K102&gt;=0.9*'MARK LOOKUP'!K102,"A+",IF(LEDGER!K102&gt;=0.8*'MARK LOOKUP'!K102,"A",IF(LEDGER!K102&gt;=0.7*'MARK LOOKUP'!K102,"B+",IF(LEDGER!K102&gt;=0.6*'MARK LOOKUP'!K102,"B",IF(LEDGER!K102&gt;=0.5*'MARK LOOKUP'!K102,"C+",IF(LEDGER!K102&gt;=0.4*'MARK LOOKUP'!K102,"C",IF(LEDGER!K102&gt;=0.35*'MARK LOOKUP'!K102,"D","NG")))))))))</f>
        <v/>
      </c>
      <c r="AG102" s="26" t="str">
        <f>IF(ISBLANK('DATA ENTRY'!Q102),"",IF(LEDGER!L102="Ab","AB",IF(LEDGER!L102&gt;=0.9*'MARK LOOKUP'!L102,"A+",IF(LEDGER!L102&gt;=0.8*'MARK LOOKUP'!L102,"A",IF(LEDGER!L102&gt;=0.7*'MARK LOOKUP'!L102,"B+",IF(LEDGER!L102&gt;=0.6*'MARK LOOKUP'!L102,"B",IF(LEDGER!L102&gt;=0.5*'MARK LOOKUP'!L102,"C+",IF(LEDGER!L102&gt;=0.4*'MARK LOOKUP'!L102,"C",IF(LEDGER!L102&gt;=0.35*'MARK LOOKUP'!L102,"D","NG")))))))))</f>
        <v/>
      </c>
      <c r="AH102" s="26" t="str">
        <f>IF(ISNUMBER(M102),IF(M102&gt;=0.9*'MARK LOOKUP'!M102,"A+",IF(M102&gt;=0.8*'MARK LOOKUP'!M102,"A",IF(M102&gt;=0.7*'MARK LOOKUP'!M102,"B+",IF(M102&gt;=0.6*'MARK LOOKUP'!M102,"B",IF(M102&gt;=0.5*'MARK LOOKUP'!M102,"C+",IF(M102&gt;=0.4*'MARK LOOKUP'!M102,"C",IF(M102&gt;=0.35*'MARK LOOKUP'!M102,"D","NG"))))))),"")</f>
        <v/>
      </c>
      <c r="AI102" s="26" t="str">
        <f>IF(ISBLANK('DATA ENTRY'!S102),"",IF(N102="Ab","AB",IF(N102&gt;=0.9*'MARK LOOKUP'!N102,"A+",IF(N102&gt;=0.8*'MARK LOOKUP'!N102,"A",IF(N102&gt;=0.7*'MARK LOOKUP'!N102,"B+",IF(N102&gt;=0.6*'MARK LOOKUP'!N102,"B",IF(N102&gt;=0.5*'MARK LOOKUP'!N102,"C+",IF(N102&gt;=0.4*'MARK LOOKUP'!N102,"C",IF(N102&gt;=0.35*'MARK LOOKUP'!N102,"D","NG")))))))))</f>
        <v/>
      </c>
      <c r="AJ102" s="26" t="str">
        <f>IF(ISBLANK('DATA ENTRY'!T102),"",IF(O102="Ab","AB",IF(O102&gt;=0.9*'MARK LOOKUP'!O102,"A+",IF(O102&gt;=0.8*'MARK LOOKUP'!O102,"A",IF(O102&gt;=0.7*'MARK LOOKUP'!O102,"B+",IF(O102&gt;=0.6*'MARK LOOKUP'!O102,"B",IF(O102&gt;=0.5*'MARK LOOKUP'!O102,"C+",IF(O102&gt;=0.4*'MARK LOOKUP'!O102,"C",IF(O102&gt;=0.35*'MARK LOOKUP'!O102,"D","NG")))))))))</f>
        <v/>
      </c>
      <c r="AK102" s="26" t="str">
        <f>IF(ISNUMBER(P102),IF(P102&gt;=0.9*'MARK LOOKUP'!P102,"A+",IF(P102&gt;=0.8*'MARK LOOKUP'!P102,"A",IF(P102&gt;=0.7*'MARK LOOKUP'!P102,"B+",IF(P102&gt;=0.6*'MARK LOOKUP'!P102,"B",IF(P102&gt;=0.5*'MARK LOOKUP'!P102,"C+",IF(P102&gt;=0.4*'MARK LOOKUP'!P102,"C",IF(P102&gt;=0.35*'MARK LOOKUP'!P102,"D","NG"))))))),"")</f>
        <v/>
      </c>
      <c r="AL102" s="26" t="str">
        <f>IF(ISBLANK('DATA ENTRY'!V102),"",IF(Q102="Ab","AB",IF(Q102&gt;=0.9*'MARK LOOKUP'!Q102,"A+",IF(Q102&gt;=0.8*'MARK LOOKUP'!Q102,"A",IF(Q102&gt;=0.7*'MARK LOOKUP'!Q102,"B+",IF(Q102&gt;=0.6*'MARK LOOKUP'!Q102,"B",IF(Q102&gt;=0.5*'MARK LOOKUP'!Q102,"C+",IF(Q102&gt;=0.4*'MARK LOOKUP'!Q102,"C",IF(Q102&gt;=0.35*'MARK LOOKUP'!Q102,"D","NG")))))))))</f>
        <v/>
      </c>
      <c r="AM102" s="26" t="str">
        <f>IF(ISBLANK('DATA ENTRY'!W102),"",IF(R102="Ab","AB",IF(R102&gt;=0.9*'MARK LOOKUP'!R102,"A+",IF(R102&gt;=0.8*'MARK LOOKUP'!R102,"A",IF(R102&gt;=0.7*'MARK LOOKUP'!R102,"B+",IF(R102&gt;=0.6*'MARK LOOKUP'!R102,"B",IF(R102&gt;=0.5*'MARK LOOKUP'!R102,"C+",IF(R102&gt;=0.4*'MARK LOOKUP'!R102,"C",IF(R102&gt;=0.35*'MARK LOOKUP'!R102,"D","NG")))))))))</f>
        <v/>
      </c>
      <c r="AN102" s="26" t="str">
        <f>IF(ISNUMBER(S102),IF(S102&gt;=0.9*'MARK LOOKUP'!S102,"A+",IF(S102&gt;=0.8*'MARK LOOKUP'!S102,"A",IF(S102&gt;=0.7*'MARK LOOKUP'!S102,"B+",IF(S102&gt;=0.6*'MARK LOOKUP'!S102,"B",IF(S102&gt;=0.5*'MARK LOOKUP'!S102,"C+",IF(S102&gt;=0.4*'MARK LOOKUP'!S102,"C",IF(S102&gt;=0.35*'MARK LOOKUP'!S102,"D","NG"))))))),"")</f>
        <v/>
      </c>
      <c r="AO102" s="26" t="str">
        <f>IF(ISBLANK('DATA ENTRY'!Y102),"",IF(T102="AB","AB",IF(T102&gt;=0.9*'MARK LOOKUP'!T102,"A+",IF(T102&gt;=0.8*'MARK LOOKUP'!T102,"A",IF(T102&gt;=0.7*'MARK LOOKUP'!T102,"B+",IF(T102&gt;=0.6*'MARK LOOKUP'!T102,"B",IF(T102&gt;=0.5*'MARK LOOKUP'!T102,"C+",IF(T102&gt;=0.4*'MARK LOOKUP'!T102,"C",IF(T102&gt;=0.35*'MARK LOOKUP'!T102,"D","NG")))))))))</f>
        <v/>
      </c>
      <c r="AP102" s="26" t="str">
        <f>IF(ISBLANK('DATA ENTRY'!Z102),"",IF(U102="AB","AB",IF(U102&gt;=0.9*'MARK LOOKUP'!U102,"A+",IF(U102&gt;=0.8*'MARK LOOKUP'!U102,"A",IF(U102&gt;=0.7*'MARK LOOKUP'!U102,"B+",IF(U102&gt;=0.6*'MARK LOOKUP'!U102,"B",IF(U102&gt;=0.5*'MARK LOOKUP'!U102,"C+",IF(U102&gt;=0.4*'MARK LOOKUP'!U102,"C",IF(U102&gt;=0.35*'MARK LOOKUP'!U102,"D","NG")))))))))</f>
        <v/>
      </c>
      <c r="AQ102" s="26" t="str">
        <f>IF(ISNUMBER(V102),IF(V102&gt;=0.9*'MARK LOOKUP'!V102,"A+",IF(V102&gt;=0.8*'MARK LOOKUP'!V102,"A",IF(V102&gt;=0.7*'MARK LOOKUP'!V102,"B+",IF(V102&gt;=0.6*'MARK LOOKUP'!S102,"B",IF(V102&gt;=0.5*'MARK LOOKUP'!V102,"C+",IF(V102&gt;=0.4*'MARK LOOKUP'!V102,"C",IF(V102&gt;=0.35*'MARK LOOKUP'!V102,"D","NG"))))))),"")</f>
        <v/>
      </c>
      <c r="AR102" s="26" t="str">
        <f t="shared" si="27"/>
        <v/>
      </c>
      <c r="AS102" s="26" t="str">
        <f t="shared" si="28"/>
        <v/>
      </c>
      <c r="AT102" s="26" t="str">
        <f t="shared" si="29"/>
        <v/>
      </c>
      <c r="AU102" s="26" t="str">
        <f t="shared" si="30"/>
        <v/>
      </c>
      <c r="AV102" s="26" t="str">
        <f t="shared" si="31"/>
        <v/>
      </c>
      <c r="AW102" s="26" t="str">
        <f t="shared" si="32"/>
        <v/>
      </c>
      <c r="AX102" s="26" t="str">
        <f t="shared" si="33"/>
        <v/>
      </c>
      <c r="AY102" s="26" t="str">
        <f t="shared" si="34"/>
        <v/>
      </c>
      <c r="AZ102" s="26" t="str">
        <f t="shared" si="35"/>
        <v/>
      </c>
      <c r="BA102" s="26" t="str">
        <f t="shared" si="36"/>
        <v/>
      </c>
      <c r="BB102" s="26" t="str">
        <f t="shared" si="37"/>
        <v/>
      </c>
      <c r="BC102" s="26" t="str">
        <f t="shared" si="38"/>
        <v/>
      </c>
      <c r="BD102" s="26" t="str">
        <f t="shared" si="39"/>
        <v/>
      </c>
      <c r="BE102" s="26" t="str">
        <f>IF(ISBLANK('DATA ENTRY'!S102),"",IF(AJ102="A+","4",IF(AJ102="A","3.6",IF(AJ102="B+","3.2",IF(AJ102="B","2.8",IF(AJ102="C+","2.4",IF(AJ102="C","2",IF(AJ102="D+","1.6",IF(AJ102="D","1.2",IF(AJ102="E","0.8",""))))))))))</f>
        <v/>
      </c>
      <c r="BF102" s="26" t="str">
        <f>IF(ISBLANK('DATA ENTRY'!T102),"",IF(AK102="A+","4",IF(AK102="A","3.6",IF(AK102="B+","3.2",IF(AK102="B","2.8",IF(AK102="C+","2.4",IF(AK102="C","2",IF(AK102="D+","1.6",IF(AK102="D","1.2",IF(AK102="E","0.8",""))))))))))</f>
        <v/>
      </c>
      <c r="BG102" s="26" t="str">
        <f>IF(ISBLANK('DATA ENTRY'!U102),"",IF(AL102="A+","4",IF(AL102="A","3.6",IF(AL102="B+","3.2",IF(AL102="B","2.8",IF(AL102="C+","2.4",IF(AL102="C","2",IF(AL102="D+","1.6",IF(AL102="D","1.2",IF(AL102="E","0.8",""))))))))))</f>
        <v/>
      </c>
      <c r="BH102" s="26" t="str">
        <f>IF(ISBLANK('DATA ENTRY'!V102),"",IF(AM102="A+","4",IF(AM102="A","3.6",IF(AM102="B+","3.2",IF(AM102="B","2.8",IF(AM102="C+","2.4",IF(AM102="C","2",IF(AM102="D+","1.6",IF(AM102="D","1.2",IF(AM102="E","0.8",""))))))))))</f>
        <v/>
      </c>
      <c r="BI102" s="26" t="str">
        <f>IF(ISBLANK('DATA ENTRY'!W102),"",IF(AN102="A+","4",IF(AN102="A","3.6",IF(AN102="B+","3.2",IF(AN102="B","2.8",IF(AN102="C+","2.4",IF(AN102="C","2",IF(AN102="D+","1.6",IF(AN102="D","1.2",IF(AN102="E","0.8",""))))))))))</f>
        <v/>
      </c>
      <c r="BJ102" s="26" t="str">
        <f>IF(ISBLANK('DATA ENTRY'!X102),"",IF(AO102="A+","4",IF(AO102="A","3.6",IF(AO102="B+","3.2",IF(AO102="B","2.8",IF(AO102="C+","2.4",IF(AO102="C","2",IF(AO102="D+","1.6",IF(AO102="D","1.2",IF(AO102="E","0.8",""))))))))))</f>
        <v/>
      </c>
      <c r="BK102" s="26" t="str">
        <f>IF(ISBLANK('DATA ENTRY'!Y102),"",IF(AP102="A+","4",IF(AP102="A","3.6",IF(AP102="B+","3.2",IF(AP102="B","2.8",IF(AP102="C+","2.4",IF(AP102="C","2",IF(AP102="D+","1.6",IF(AP102="D","1.2",IF(AP102="E","0.8",""))))))))))</f>
        <v/>
      </c>
      <c r="BL102" s="26" t="str">
        <f>IF(ISBLANK('DATA ENTRY'!Z102),"",IF(AQ102="A+","4",IF(AQ102="A","3.6",IF(AQ102="B+","3.2",IF(AQ102="B","2.8",IF(AQ102="C+","2.4",IF(AQ102="C","2",IF(AQ102="D+","1.6",IF(AQ102="D","1.2",IF(AQ102="E","0.8",""))))))))))</f>
        <v/>
      </c>
    </row>
    <row r="103" spans="1:64" x14ac:dyDescent="0.25">
      <c r="B103" s="26" t="str">
        <f>IF(ISBLANK('DATA ENTRY'!G103),"",'DATA ENTRY'!G103)</f>
        <v/>
      </c>
      <c r="C103" s="26" t="str">
        <f>IF(ISBLANK('DATA ENTRY'!H103),"",'DATA ENTRY'!H103)</f>
        <v/>
      </c>
      <c r="D103" s="26" t="str">
        <f t="shared" si="21"/>
        <v/>
      </c>
      <c r="E103" s="26" t="str">
        <f>IF(ISBLANK('DATA ENTRY'!J103),"",'DATA ENTRY'!J103)</f>
        <v/>
      </c>
      <c r="F103" s="26" t="str">
        <f>IF(ISBLANK('DATA ENTRY'!K103),"",'DATA ENTRY'!K103)</f>
        <v/>
      </c>
      <c r="G103" s="26" t="str">
        <f t="shared" si="22"/>
        <v/>
      </c>
      <c r="H103" s="26" t="str">
        <f>IF(ISBLANK('DATA ENTRY'!M103),"",'DATA ENTRY'!M103)</f>
        <v/>
      </c>
      <c r="I103" s="26" t="str">
        <f>IF(ISBLANK('DATA ENTRY'!M103),"",'DATA ENTRY'!N103)</f>
        <v/>
      </c>
      <c r="J103" s="26" t="str">
        <f t="shared" si="40"/>
        <v/>
      </c>
      <c r="K103" s="26" t="str">
        <f>IF(ISBLANK('DATA ENTRY'!P103),"",'DATA ENTRY'!P103)</f>
        <v/>
      </c>
      <c r="L103" s="26" t="str">
        <f>IF(ISBLANK('DATA ENTRY'!Q103),"",'DATA ENTRY'!Q103)</f>
        <v/>
      </c>
      <c r="M103" s="26" t="str">
        <f t="shared" si="23"/>
        <v/>
      </c>
      <c r="N103" s="26" t="str">
        <f>IF(ISBLANK('DATA ENTRY'!S103),"",'DATA ENTRY'!S103)</f>
        <v/>
      </c>
      <c r="O103" s="26" t="str">
        <f>IF(ISBLANK('DATA ENTRY'!T103),"",'DATA ENTRY'!T103)</f>
        <v/>
      </c>
      <c r="P103" s="26" t="str">
        <f t="shared" si="24"/>
        <v/>
      </c>
      <c r="Q103" s="26" t="str">
        <f>IF(ISBLANK('DATA ENTRY'!V103),"",'DATA ENTRY'!V103)</f>
        <v/>
      </c>
      <c r="R103" s="26" t="str">
        <f>IF(ISBLANK('DATA ENTRY'!W103),"",'DATA ENTRY'!W103)</f>
        <v/>
      </c>
      <c r="S103" s="26" t="str">
        <f t="shared" si="25"/>
        <v/>
      </c>
      <c r="T103" s="26" t="str">
        <f>IF(ISBLANK('DATA ENTRY'!Y103),"",'DATA ENTRY'!Y103)</f>
        <v/>
      </c>
      <c r="U103" s="26" t="str">
        <f>IF(ISBLANK('DATA ENTRY'!Z103),"",'DATA ENTRY'!Z103)</f>
        <v/>
      </c>
      <c r="V103" s="26" t="str">
        <f t="shared" si="26"/>
        <v/>
      </c>
      <c r="W103" s="26" t="str">
        <f>IF(ISBLANK('DATA ENTRY'!$F103),"",IF(LEDGER!B103="AB","AB",IF(LEDGER!B103&gt;=0.9*'MARK LOOKUP'!B103,"A+",IF(LEDGER!B103&gt;=0.8*'MARK LOOKUP'!B103,"A",IF(LEDGER!B103&gt;=0.7*'MARK LOOKUP'!B103,"B+",IF(LEDGER!B103&gt;=0.6*'MARK LOOKUP'!B103,"B",IF(LEDGER!B103&gt;=0.5*'MARK LOOKUP'!B103,"C+",IF(LEDGER!B103&gt;=0.4*'MARK LOOKUP'!B103,"C+",IF(LEDGER!B103&gt;=0.35*'MARK LOOKUP'!B103,"D","NG")))))))))</f>
        <v/>
      </c>
      <c r="X103" s="26" t="str">
        <f>IF(ISBLANK('DATA ENTRY'!$G103),"",IF(LEDGER!C103="AB","AB",IF(LEDGER!C103&gt;=0.9*'MARK LOOKUP'!C103,"A+",IF(LEDGER!C103&gt;=0.8*'MARK LOOKUP'!C103,"A",IF(LEDGER!C103&gt;=0.7*'MARK LOOKUP'!C103,"B+",IF(LEDGER!C103&gt;=0.6*'MARK LOOKUP'!C103,"B",IF(LEDGER!C103&gt;=0.5*'MARK LOOKUP'!C103,"C+",IF(LEDGER!C103&gt;=0.4*'MARK LOOKUP'!C103,"C+",IF(LEDGER!C103&gt;=0.35*'MARK LOOKUP'!C103,"D","N.G.")))))))))</f>
        <v/>
      </c>
      <c r="Y103" s="26" t="b">
        <f>IF(ISNUMBER(D103),IF(D103&gt;=0.9*'MARK LOOKUP'!D103,"A+",IF(D103&gt;=0.8*'MARK LOOKUP'!D103,"A",IF(D103&gt;=0.7*'MARK LOOKUP'!D103,"B+",IF(D103&gt;=0.6*'MARK LOOKUP'!D103,"B",IF(D103&gt;=0.5*'MARK LOOKUP'!D103,"C+",IF(D103&gt;=0.4*'MARK LOOKUP'!D103,"C",IF(D103&gt;=0.35*'MARK LOOKUP'!D103,"D","N.G."))))))))</f>
        <v>0</v>
      </c>
      <c r="Z103" s="26" t="str">
        <f>IF(ISBLANK('DATA ENTRY'!J103),"",IF(LEDGER!E103="AB","AB",IF(LEDGER!E103&gt;=0.9*'MARK LOOKUP'!E103,"A+",IF(LEDGER!E103&gt;=0.8*'MARK LOOKUP'!E103,"A",IF(LEDGER!E103&gt;=0.7*'MARK LOOKUP'!E103,"B+",IF(LEDGER!E103&gt;=0.6*'MARK LOOKUP'!E103,"B",IF(LEDGER!E103&gt;=0.5*'MARK LOOKUP'!E103,"C+",IF(LEDGER!E103&gt;=0.4*'MARK LOOKUP'!E103,"C",IF(LEDGER!E103&gt;=0.35*'MARK LOOKUP'!E103,"D","NG")))))))))</f>
        <v/>
      </c>
      <c r="AA103" s="26" t="str">
        <f>IF(ISBLANK('DATA ENTRY'!K103),"",IF(LEDGER!F103="AB","AB",IF(LEDGER!F103&gt;=0.9*'MARK LOOKUP'!F103,"A+",IF(LEDGER!F103&gt;=0.8*'MARK LOOKUP'!F103,"A",IF(LEDGER!F103&gt;=0.7*'MARK LOOKUP'!F103,"B+",IF(LEDGER!F103&gt;=0.6*'MARK LOOKUP'!F103,"B",IF(LEDGER!F103&gt;=0.5*'MARK LOOKUP'!F103,"C+",IF(LEDGER!F103&gt;=0.4*'MARK LOOKUP'!F103,"C",IF(LEDGER!F103&gt;=0.35*'MARK LOOKUP'!F103,"D","NG")))))))))</f>
        <v/>
      </c>
      <c r="AB103" s="26" t="b">
        <f>IF(ISNUMBER(G103),IF(D103&gt;=0.9*'MARK LOOKUP'!G103,"A+",IF(G103&gt;=0.8*'MARK LOOKUP'!G103,"A",IF(G103&gt;=0.7*'MARK LOOKUP'!G103,"B+",IF(G103&gt;=0.6*'MARK LOOKUP'!G103,"B",IF(G103&gt;=0.5*'MARK LOOKUP'!G103,"C+",IF(G103&gt;=0.4*'MARK LOOKUP'!G103,"C",IF(G103&gt;=0.35*'MARK LOOKUP'!G103,"D","NG"))))))))</f>
        <v>0</v>
      </c>
      <c r="AC103" s="26" t="str">
        <f>IF(ISBLANK('DATA ENTRY'!M103),"",IF(LEDGER!H103="AB","AB",IF(LEDGER!H103&gt;=0.9*'MARK LOOKUP'!H103,"A+",IF(LEDGER!H103&gt;=0.8*'MARK LOOKUP'!H103,"A",IF(LEDGER!H103&gt;=0.7*'MARK LOOKUP'!H103,"B+",IF(LEDGER!H103&gt;=0.6*'MARK LOOKUP'!H103,"B",IF(LEDGER!H103&gt;=0.5*'MARK LOOKUP'!H103,"C+",IF(LEDGER!H103&gt;=0.4*'MARK LOOKUP'!H103,"C",IF(LEDGER!H103&gt;=0.35*'MARK LOOKUP'!H103,"D","NG")))))))))</f>
        <v/>
      </c>
      <c r="AD103" s="26" t="str">
        <f>IF(ISBLANK('DATA ENTRY'!N103),"",IF(LEDGER!I103="AB","AB",IF(LEDGER!I103&gt;=0.9*'MARK LOOKUP'!I103,"A+",IF(LEDGER!I103&gt;=0.8*'MARK LOOKUP'!I103,"A",IF(LEDGER!I103&gt;=0.7*'MARK LOOKUP'!I103,"B+",IF(LEDGER!I103&gt;=0.6*'MARK LOOKUP'!I103,"B",IF(LEDGER!I103&gt;=0.5*'MARK LOOKUP'!I103,"C+",IF(LEDGER!I103&gt;=0.4*'MARK LOOKUP'!I103,"C",IF(LEDGER!I103&gt;=0.35*'MARK LOOKUP'!I103,"D","NG")))))))))</f>
        <v/>
      </c>
      <c r="AE103" s="26" t="str">
        <f>IF(ISNUMBER(J103),IF(J103&gt;=0.9*'MARK LOOKUP'!J103,"A+",IF(J103&gt;=0.8*'MARK LOOKUP'!J103,"A",IF(J103&gt;=0.7*'MARK LOOKUP'!J103,"B+",IF(J103&gt;=0.6*'MARK LOOKUP'!J103,"B",IF(J103&gt;=0.5*'MARK LOOKUP'!J103,"C+",IF(J103&gt;=0.4*'MARK LOOKUP'!J103,"C",IF(J103&gt;=0.35*'MARK LOOKUP'!J103,"D","NG"))))))),"")</f>
        <v/>
      </c>
      <c r="AF103" s="26" t="str">
        <f>IF(ISBLANK('DATA ENTRY'!P103),"",IF(LEDGER!K103="Ab","AB",IF(LEDGER!K103&gt;=0.9*'MARK LOOKUP'!K103,"A+",IF(LEDGER!K103&gt;=0.8*'MARK LOOKUP'!K103,"A",IF(LEDGER!K103&gt;=0.7*'MARK LOOKUP'!K103,"B+",IF(LEDGER!K103&gt;=0.6*'MARK LOOKUP'!K103,"B",IF(LEDGER!K103&gt;=0.5*'MARK LOOKUP'!K103,"C+",IF(LEDGER!K103&gt;=0.4*'MARK LOOKUP'!K103,"C",IF(LEDGER!K103&gt;=0.35*'MARK LOOKUP'!K103,"D","NG")))))))))</f>
        <v/>
      </c>
      <c r="AG103" s="26" t="str">
        <f>IF(ISBLANK('DATA ENTRY'!Q103),"",IF(LEDGER!L103="Ab","AB",IF(LEDGER!L103&gt;=0.9*'MARK LOOKUP'!L103,"A+",IF(LEDGER!L103&gt;=0.8*'MARK LOOKUP'!L103,"A",IF(LEDGER!L103&gt;=0.7*'MARK LOOKUP'!L103,"B+",IF(LEDGER!L103&gt;=0.6*'MARK LOOKUP'!L103,"B",IF(LEDGER!L103&gt;=0.5*'MARK LOOKUP'!L103,"C+",IF(LEDGER!L103&gt;=0.4*'MARK LOOKUP'!L103,"C",IF(LEDGER!L103&gt;=0.35*'MARK LOOKUP'!L103,"D","NG")))))))))</f>
        <v/>
      </c>
      <c r="AH103" s="26" t="str">
        <f>IF(ISNUMBER(M103),IF(M103&gt;=0.9*'MARK LOOKUP'!M103,"A+",IF(M103&gt;=0.8*'MARK LOOKUP'!M103,"A",IF(M103&gt;=0.7*'MARK LOOKUP'!M103,"B+",IF(M103&gt;=0.6*'MARK LOOKUP'!M103,"B",IF(M103&gt;=0.5*'MARK LOOKUP'!M103,"C+",IF(M103&gt;=0.4*'MARK LOOKUP'!M103,"C",IF(M103&gt;=0.35*'MARK LOOKUP'!M103,"D","NG"))))))),"")</f>
        <v/>
      </c>
      <c r="AI103" s="26" t="str">
        <f>IF(ISBLANK('DATA ENTRY'!S103),"",IF(N103="Ab","AB",IF(N103&gt;=0.9*'MARK LOOKUP'!N103,"A+",IF(N103&gt;=0.8*'MARK LOOKUP'!N103,"A",IF(N103&gt;=0.7*'MARK LOOKUP'!N103,"B+",IF(N103&gt;=0.6*'MARK LOOKUP'!N103,"B",IF(N103&gt;=0.5*'MARK LOOKUP'!N103,"C+",IF(N103&gt;=0.4*'MARK LOOKUP'!N103,"C",IF(N103&gt;=0.35*'MARK LOOKUP'!N103,"D","NG")))))))))</f>
        <v/>
      </c>
      <c r="AJ103" s="26" t="str">
        <f>IF(ISBLANK('DATA ENTRY'!T103),"",IF(O103="Ab","AB",IF(O103&gt;=0.9*'MARK LOOKUP'!O103,"A+",IF(O103&gt;=0.8*'MARK LOOKUP'!O103,"A",IF(O103&gt;=0.7*'MARK LOOKUP'!O103,"B+",IF(O103&gt;=0.6*'MARK LOOKUP'!O103,"B",IF(O103&gt;=0.5*'MARK LOOKUP'!O103,"C+",IF(O103&gt;=0.4*'MARK LOOKUP'!O103,"C",IF(O103&gt;=0.35*'MARK LOOKUP'!O103,"D","NG")))))))))</f>
        <v/>
      </c>
      <c r="AK103" s="26" t="str">
        <f>IF(ISNUMBER(P103),IF(P103&gt;=0.9*'MARK LOOKUP'!P103,"A+",IF(P103&gt;=0.8*'MARK LOOKUP'!P103,"A",IF(P103&gt;=0.7*'MARK LOOKUP'!P103,"B+",IF(P103&gt;=0.6*'MARK LOOKUP'!P103,"B",IF(P103&gt;=0.5*'MARK LOOKUP'!P103,"C+",IF(P103&gt;=0.4*'MARK LOOKUP'!P103,"C",IF(P103&gt;=0.35*'MARK LOOKUP'!P103,"D","NG"))))))),"")</f>
        <v/>
      </c>
      <c r="AL103" s="26" t="str">
        <f>IF(ISBLANK('DATA ENTRY'!V103),"",IF(Q103="Ab","AB",IF(Q103&gt;=0.9*'MARK LOOKUP'!Q103,"A+",IF(Q103&gt;=0.8*'MARK LOOKUP'!Q103,"A",IF(Q103&gt;=0.7*'MARK LOOKUP'!Q103,"B+",IF(Q103&gt;=0.6*'MARK LOOKUP'!Q103,"B",IF(Q103&gt;=0.5*'MARK LOOKUP'!Q103,"C+",IF(Q103&gt;=0.4*'MARK LOOKUP'!Q103,"C",IF(Q103&gt;=0.35*'MARK LOOKUP'!Q103,"D","NG")))))))))</f>
        <v/>
      </c>
      <c r="AM103" s="26" t="str">
        <f>IF(ISBLANK('DATA ENTRY'!W103),"",IF(R103="Ab","AB",IF(R103&gt;=0.9*'MARK LOOKUP'!R103,"A+",IF(R103&gt;=0.8*'MARK LOOKUP'!R103,"A",IF(R103&gt;=0.7*'MARK LOOKUP'!R103,"B+",IF(R103&gt;=0.6*'MARK LOOKUP'!R103,"B",IF(R103&gt;=0.5*'MARK LOOKUP'!R103,"C+",IF(R103&gt;=0.4*'MARK LOOKUP'!R103,"C",IF(R103&gt;=0.35*'MARK LOOKUP'!R103,"D","NG")))))))))</f>
        <v/>
      </c>
      <c r="AN103" s="26" t="str">
        <f>IF(ISNUMBER(S103),IF(S103&gt;=0.9*'MARK LOOKUP'!S103,"A+",IF(S103&gt;=0.8*'MARK LOOKUP'!S103,"A",IF(S103&gt;=0.7*'MARK LOOKUP'!S103,"B+",IF(S103&gt;=0.6*'MARK LOOKUP'!S103,"B",IF(S103&gt;=0.5*'MARK LOOKUP'!S103,"C+",IF(S103&gt;=0.4*'MARK LOOKUP'!S103,"C",IF(S103&gt;=0.35*'MARK LOOKUP'!S103,"D","NG"))))))),"")</f>
        <v/>
      </c>
      <c r="AO103" s="26" t="str">
        <f>IF(ISBLANK('DATA ENTRY'!Y103),"",IF(T103="AB","AB",IF(T103&gt;=0.9*'MARK LOOKUP'!T103,"A+",IF(T103&gt;=0.8*'MARK LOOKUP'!T103,"A",IF(T103&gt;=0.7*'MARK LOOKUP'!T103,"B+",IF(T103&gt;=0.6*'MARK LOOKUP'!T103,"B",IF(T103&gt;=0.5*'MARK LOOKUP'!T103,"C+",IF(T103&gt;=0.4*'MARK LOOKUP'!T103,"C",IF(T103&gt;=0.35*'MARK LOOKUP'!T103,"D","NG")))))))))</f>
        <v/>
      </c>
      <c r="AP103" s="26" t="str">
        <f>IF(ISBLANK('DATA ENTRY'!Z103),"",IF(U103="AB","AB",IF(U103&gt;=0.9*'MARK LOOKUP'!U103,"A+",IF(U103&gt;=0.8*'MARK LOOKUP'!U103,"A",IF(U103&gt;=0.7*'MARK LOOKUP'!U103,"B+",IF(U103&gt;=0.6*'MARK LOOKUP'!U103,"B",IF(U103&gt;=0.5*'MARK LOOKUP'!U103,"C+",IF(U103&gt;=0.4*'MARK LOOKUP'!U103,"C",IF(U103&gt;=0.35*'MARK LOOKUP'!U103,"D","NG")))))))))</f>
        <v/>
      </c>
      <c r="AQ103" s="26" t="str">
        <f>IF(ISNUMBER(V103),IF(V103&gt;=0.9*'MARK LOOKUP'!V103,"A+",IF(V103&gt;=0.8*'MARK LOOKUP'!V103,"A",IF(V103&gt;=0.7*'MARK LOOKUP'!V103,"B+",IF(V103&gt;=0.6*'MARK LOOKUP'!S103,"B",IF(V103&gt;=0.5*'MARK LOOKUP'!V103,"C+",IF(V103&gt;=0.4*'MARK LOOKUP'!V103,"C",IF(V103&gt;=0.35*'MARK LOOKUP'!V103,"D","NG"))))))),"")</f>
        <v/>
      </c>
      <c r="AR103" s="26" t="str">
        <f t="shared" si="27"/>
        <v/>
      </c>
      <c r="AS103" s="26" t="str">
        <f t="shared" si="28"/>
        <v/>
      </c>
      <c r="AT103" s="26" t="str">
        <f t="shared" si="29"/>
        <v/>
      </c>
      <c r="AU103" s="26" t="str">
        <f t="shared" si="30"/>
        <v/>
      </c>
      <c r="AV103" s="26" t="str">
        <f t="shared" si="31"/>
        <v/>
      </c>
      <c r="AW103" s="26" t="str">
        <f t="shared" si="32"/>
        <v/>
      </c>
      <c r="AX103" s="26" t="str">
        <f t="shared" si="33"/>
        <v/>
      </c>
      <c r="AY103" s="26" t="str">
        <f t="shared" si="34"/>
        <v/>
      </c>
      <c r="AZ103" s="26" t="str">
        <f t="shared" si="35"/>
        <v/>
      </c>
      <c r="BA103" s="26" t="str">
        <f t="shared" si="36"/>
        <v/>
      </c>
      <c r="BB103" s="26" t="str">
        <f t="shared" si="37"/>
        <v/>
      </c>
      <c r="BC103" s="26" t="str">
        <f t="shared" si="38"/>
        <v/>
      </c>
      <c r="BD103" s="26" t="str">
        <f t="shared" si="39"/>
        <v/>
      </c>
      <c r="BE103" s="26" t="str">
        <f>IF(ISBLANK('DATA ENTRY'!S103),"",IF(AJ103="A+","4",IF(AJ103="A","3.6",IF(AJ103="B+","3.2",IF(AJ103="B","2.8",IF(AJ103="C+","2.4",IF(AJ103="C","2",IF(AJ103="D+","1.6",IF(AJ103="D","1.2",IF(AJ103="E","0.8",""))))))))))</f>
        <v/>
      </c>
      <c r="BF103" s="26" t="str">
        <f>IF(ISBLANK('DATA ENTRY'!T103),"",IF(AK103="A+","4",IF(AK103="A","3.6",IF(AK103="B+","3.2",IF(AK103="B","2.8",IF(AK103="C+","2.4",IF(AK103="C","2",IF(AK103="D+","1.6",IF(AK103="D","1.2",IF(AK103="E","0.8",""))))))))))</f>
        <v/>
      </c>
      <c r="BG103" s="26" t="str">
        <f>IF(ISBLANK('DATA ENTRY'!U103),"",IF(AL103="A+","4",IF(AL103="A","3.6",IF(AL103="B+","3.2",IF(AL103="B","2.8",IF(AL103="C+","2.4",IF(AL103="C","2",IF(AL103="D+","1.6",IF(AL103="D","1.2",IF(AL103="E","0.8",""))))))))))</f>
        <v/>
      </c>
      <c r="BH103" s="26" t="str">
        <f>IF(ISBLANK('DATA ENTRY'!V103),"",IF(AM103="A+","4",IF(AM103="A","3.6",IF(AM103="B+","3.2",IF(AM103="B","2.8",IF(AM103="C+","2.4",IF(AM103="C","2",IF(AM103="D+","1.6",IF(AM103="D","1.2",IF(AM103="E","0.8",""))))))))))</f>
        <v/>
      </c>
      <c r="BI103" s="26" t="str">
        <f>IF(ISBLANK('DATA ENTRY'!W103),"",IF(AN103="A+","4",IF(AN103="A","3.6",IF(AN103="B+","3.2",IF(AN103="B","2.8",IF(AN103="C+","2.4",IF(AN103="C","2",IF(AN103="D+","1.6",IF(AN103="D","1.2",IF(AN103="E","0.8",""))))))))))</f>
        <v/>
      </c>
      <c r="BJ103" s="26" t="str">
        <f>IF(ISBLANK('DATA ENTRY'!X103),"",IF(AO103="A+","4",IF(AO103="A","3.6",IF(AO103="B+","3.2",IF(AO103="B","2.8",IF(AO103="C+","2.4",IF(AO103="C","2",IF(AO103="D+","1.6",IF(AO103="D","1.2",IF(AO103="E","0.8",""))))))))))</f>
        <v/>
      </c>
      <c r="BK103" s="26" t="str">
        <f>IF(ISBLANK('DATA ENTRY'!Y103),"",IF(AP103="A+","4",IF(AP103="A","3.6",IF(AP103="B+","3.2",IF(AP103="B","2.8",IF(AP103="C+","2.4",IF(AP103="C","2",IF(AP103="D+","1.6",IF(AP103="D","1.2",IF(AP103="E","0.8",""))))))))))</f>
        <v/>
      </c>
      <c r="BL103" s="26" t="str">
        <f>IF(ISBLANK('DATA ENTRY'!Z103),"",IF(AQ103="A+","4",IF(AQ103="A","3.6",IF(AQ103="B+","3.2",IF(AQ103="B","2.8",IF(AQ103="C+","2.4",IF(AQ103="C","2",IF(AQ103="D+","1.6",IF(AQ103="D","1.2",IF(AQ103="E","0.8",""))))))))))</f>
        <v/>
      </c>
    </row>
    <row r="104" spans="1:64" x14ac:dyDescent="0.25">
      <c r="B104" s="26" t="str">
        <f>IF(ISBLANK('DATA ENTRY'!G104),"",'DATA ENTRY'!G104)</f>
        <v/>
      </c>
      <c r="C104" s="26" t="str">
        <f>IF(ISBLANK('DATA ENTRY'!H104),"",'DATA ENTRY'!H104)</f>
        <v/>
      </c>
      <c r="D104" s="26" t="str">
        <f t="shared" si="21"/>
        <v/>
      </c>
      <c r="E104" s="26" t="str">
        <f>IF(ISBLANK('DATA ENTRY'!J104),"",'DATA ENTRY'!J104)</f>
        <v/>
      </c>
      <c r="F104" s="26" t="str">
        <f>IF(ISBLANK('DATA ENTRY'!K104),"",'DATA ENTRY'!K104)</f>
        <v/>
      </c>
      <c r="G104" s="26" t="str">
        <f t="shared" si="22"/>
        <v/>
      </c>
      <c r="H104" s="26" t="str">
        <f>IF(ISBLANK('DATA ENTRY'!M104),"",'DATA ENTRY'!M104)</f>
        <v/>
      </c>
      <c r="I104" s="26" t="str">
        <f>IF(ISBLANK('DATA ENTRY'!M104),"",'DATA ENTRY'!N104)</f>
        <v/>
      </c>
      <c r="J104" s="26" t="str">
        <f t="shared" si="40"/>
        <v/>
      </c>
      <c r="K104" s="26" t="str">
        <f>IF(ISBLANK('DATA ENTRY'!P104),"",'DATA ENTRY'!P104)</f>
        <v/>
      </c>
      <c r="L104" s="26" t="str">
        <f>IF(ISBLANK('DATA ENTRY'!Q104),"",'DATA ENTRY'!Q104)</f>
        <v/>
      </c>
      <c r="M104" s="26" t="str">
        <f t="shared" si="23"/>
        <v/>
      </c>
      <c r="N104" s="26" t="str">
        <f>IF(ISBLANK('DATA ENTRY'!S104),"",'DATA ENTRY'!S104)</f>
        <v/>
      </c>
      <c r="O104" s="26" t="str">
        <f>IF(ISBLANK('DATA ENTRY'!T104),"",'DATA ENTRY'!T104)</f>
        <v/>
      </c>
      <c r="P104" s="26" t="str">
        <f t="shared" si="24"/>
        <v/>
      </c>
      <c r="Q104" s="26" t="str">
        <f>IF(ISBLANK('DATA ENTRY'!V104),"",'DATA ENTRY'!V104)</f>
        <v/>
      </c>
      <c r="R104" s="26" t="str">
        <f>IF(ISBLANK('DATA ENTRY'!W104),"",'DATA ENTRY'!W104)</f>
        <v/>
      </c>
      <c r="S104" s="26" t="str">
        <f t="shared" si="25"/>
        <v/>
      </c>
      <c r="T104" s="26" t="str">
        <f>IF(ISBLANK('DATA ENTRY'!Y104),"",'DATA ENTRY'!Y104)</f>
        <v/>
      </c>
      <c r="U104" s="26" t="str">
        <f>IF(ISBLANK('DATA ENTRY'!Z104),"",'DATA ENTRY'!Z104)</f>
        <v/>
      </c>
      <c r="V104" s="26" t="str">
        <f t="shared" si="26"/>
        <v/>
      </c>
      <c r="W104" s="26" t="str">
        <f>IF(ISBLANK('DATA ENTRY'!$F104),"",IF(LEDGER!B104="AB","AB",IF(LEDGER!B104&gt;=0.9*'MARK LOOKUP'!B104,"A+",IF(LEDGER!B104&gt;=0.8*'MARK LOOKUP'!B104,"A",IF(LEDGER!B104&gt;=0.7*'MARK LOOKUP'!B104,"B+",IF(LEDGER!B104&gt;=0.6*'MARK LOOKUP'!B104,"B",IF(LEDGER!B104&gt;=0.5*'MARK LOOKUP'!B104,"C+",IF(LEDGER!B104&gt;=0.4*'MARK LOOKUP'!B104,"C+",IF(LEDGER!B104&gt;=0.35*'MARK LOOKUP'!B104,"D","NG")))))))))</f>
        <v/>
      </c>
      <c r="X104" s="26" t="str">
        <f>IF(ISBLANK('DATA ENTRY'!$G104),"",IF(LEDGER!C104="AB","AB",IF(LEDGER!C104&gt;=0.9*'MARK LOOKUP'!C104,"A+",IF(LEDGER!C104&gt;=0.8*'MARK LOOKUP'!C104,"A",IF(LEDGER!C104&gt;=0.7*'MARK LOOKUP'!C104,"B+",IF(LEDGER!C104&gt;=0.6*'MARK LOOKUP'!C104,"B",IF(LEDGER!C104&gt;=0.5*'MARK LOOKUP'!C104,"C+",IF(LEDGER!C104&gt;=0.4*'MARK LOOKUP'!C104,"C+",IF(LEDGER!C104&gt;=0.35*'MARK LOOKUP'!C104,"D","N.G.")))))))))</f>
        <v/>
      </c>
      <c r="Y104" s="26" t="b">
        <f>IF(ISNUMBER(D104),IF(D104&gt;=0.9*'MARK LOOKUP'!D104,"A+",IF(D104&gt;=0.8*'MARK LOOKUP'!D104,"A",IF(D104&gt;=0.7*'MARK LOOKUP'!D104,"B+",IF(D104&gt;=0.6*'MARK LOOKUP'!D104,"B",IF(D104&gt;=0.5*'MARK LOOKUP'!D104,"C+",IF(D104&gt;=0.4*'MARK LOOKUP'!D104,"C",IF(D104&gt;=0.35*'MARK LOOKUP'!D104,"D","N.G."))))))))</f>
        <v>0</v>
      </c>
      <c r="Z104" s="26" t="str">
        <f>IF(ISBLANK('DATA ENTRY'!J104),"",IF(LEDGER!E104="AB","AB",IF(LEDGER!E104&gt;=0.9*'MARK LOOKUP'!E104,"A+",IF(LEDGER!E104&gt;=0.8*'MARK LOOKUP'!E104,"A",IF(LEDGER!E104&gt;=0.7*'MARK LOOKUP'!E104,"B+",IF(LEDGER!E104&gt;=0.6*'MARK LOOKUP'!E104,"B",IF(LEDGER!E104&gt;=0.5*'MARK LOOKUP'!E104,"C+",IF(LEDGER!E104&gt;=0.4*'MARK LOOKUP'!E104,"C",IF(LEDGER!E104&gt;=0.35*'MARK LOOKUP'!E104,"D","NG")))))))))</f>
        <v/>
      </c>
      <c r="AA104" s="26" t="str">
        <f>IF(ISBLANK('DATA ENTRY'!K104),"",IF(LEDGER!F104="AB","AB",IF(LEDGER!F104&gt;=0.9*'MARK LOOKUP'!F104,"A+",IF(LEDGER!F104&gt;=0.8*'MARK LOOKUP'!F104,"A",IF(LEDGER!F104&gt;=0.7*'MARK LOOKUP'!F104,"B+",IF(LEDGER!F104&gt;=0.6*'MARK LOOKUP'!F104,"B",IF(LEDGER!F104&gt;=0.5*'MARK LOOKUP'!F104,"C+",IF(LEDGER!F104&gt;=0.4*'MARK LOOKUP'!F104,"C",IF(LEDGER!F104&gt;=0.35*'MARK LOOKUP'!F104,"D","NG")))))))))</f>
        <v/>
      </c>
      <c r="AB104" s="26" t="b">
        <f>IF(ISNUMBER(G104),IF(D104&gt;=0.9*'MARK LOOKUP'!G104,"A+",IF(G104&gt;=0.8*'MARK LOOKUP'!G104,"A",IF(G104&gt;=0.7*'MARK LOOKUP'!G104,"B+",IF(G104&gt;=0.6*'MARK LOOKUP'!G104,"B",IF(G104&gt;=0.5*'MARK LOOKUP'!G104,"C+",IF(G104&gt;=0.4*'MARK LOOKUP'!G104,"C",IF(G104&gt;=0.35*'MARK LOOKUP'!G104,"D","NG"))))))))</f>
        <v>0</v>
      </c>
      <c r="AC104" s="26" t="str">
        <f>IF(ISBLANK('DATA ENTRY'!M104),"",IF(LEDGER!H104="AB","AB",IF(LEDGER!H104&gt;=0.9*'MARK LOOKUP'!H104,"A+",IF(LEDGER!H104&gt;=0.8*'MARK LOOKUP'!H104,"A",IF(LEDGER!H104&gt;=0.7*'MARK LOOKUP'!H104,"B+",IF(LEDGER!H104&gt;=0.6*'MARK LOOKUP'!H104,"B",IF(LEDGER!H104&gt;=0.5*'MARK LOOKUP'!H104,"C+",IF(LEDGER!H104&gt;=0.4*'MARK LOOKUP'!H104,"C",IF(LEDGER!H104&gt;=0.35*'MARK LOOKUP'!H104,"D","NG")))))))))</f>
        <v/>
      </c>
      <c r="AD104" s="26" t="str">
        <f>IF(ISBLANK('DATA ENTRY'!N104),"",IF(LEDGER!I104="AB","AB",IF(LEDGER!I104&gt;=0.9*'MARK LOOKUP'!I104,"A+",IF(LEDGER!I104&gt;=0.8*'MARK LOOKUP'!I104,"A",IF(LEDGER!I104&gt;=0.7*'MARK LOOKUP'!I104,"B+",IF(LEDGER!I104&gt;=0.6*'MARK LOOKUP'!I104,"B",IF(LEDGER!I104&gt;=0.5*'MARK LOOKUP'!I104,"C+",IF(LEDGER!I104&gt;=0.4*'MARK LOOKUP'!I104,"C",IF(LEDGER!I104&gt;=0.35*'MARK LOOKUP'!I104,"D","NG")))))))))</f>
        <v/>
      </c>
      <c r="AE104" s="26" t="str">
        <f>IF(ISNUMBER(J104),IF(J104&gt;=0.9*'MARK LOOKUP'!J104,"A+",IF(J104&gt;=0.8*'MARK LOOKUP'!J104,"A",IF(J104&gt;=0.7*'MARK LOOKUP'!J104,"B+",IF(J104&gt;=0.6*'MARK LOOKUP'!J104,"B",IF(J104&gt;=0.5*'MARK LOOKUP'!J104,"C+",IF(J104&gt;=0.4*'MARK LOOKUP'!J104,"C",IF(J104&gt;=0.35*'MARK LOOKUP'!J104,"D","NG"))))))),"")</f>
        <v/>
      </c>
      <c r="AF104" s="26" t="str">
        <f>IF(ISBLANK('DATA ENTRY'!P104),"",IF(LEDGER!K104="Ab","AB",IF(LEDGER!K104&gt;=0.9*'MARK LOOKUP'!K104,"A+",IF(LEDGER!K104&gt;=0.8*'MARK LOOKUP'!K104,"A",IF(LEDGER!K104&gt;=0.7*'MARK LOOKUP'!K104,"B+",IF(LEDGER!K104&gt;=0.6*'MARK LOOKUP'!K104,"B",IF(LEDGER!K104&gt;=0.5*'MARK LOOKUP'!K104,"C+",IF(LEDGER!K104&gt;=0.4*'MARK LOOKUP'!K104,"C",IF(LEDGER!K104&gt;=0.35*'MARK LOOKUP'!K104,"D","NG")))))))))</f>
        <v/>
      </c>
      <c r="AG104" s="26" t="str">
        <f>IF(ISBLANK('DATA ENTRY'!Q104),"",IF(LEDGER!L104="Ab","AB",IF(LEDGER!L104&gt;=0.9*'MARK LOOKUP'!L104,"A+",IF(LEDGER!L104&gt;=0.8*'MARK LOOKUP'!L104,"A",IF(LEDGER!L104&gt;=0.7*'MARK LOOKUP'!L104,"B+",IF(LEDGER!L104&gt;=0.6*'MARK LOOKUP'!L104,"B",IF(LEDGER!L104&gt;=0.5*'MARK LOOKUP'!L104,"C+",IF(LEDGER!L104&gt;=0.4*'MARK LOOKUP'!L104,"C",IF(LEDGER!L104&gt;=0.35*'MARK LOOKUP'!L104,"D","NG")))))))))</f>
        <v/>
      </c>
      <c r="AH104" s="26" t="str">
        <f>IF(ISNUMBER(M104),IF(M104&gt;=0.9*'MARK LOOKUP'!M104,"A+",IF(M104&gt;=0.8*'MARK LOOKUP'!M104,"A",IF(M104&gt;=0.7*'MARK LOOKUP'!M104,"B+",IF(M104&gt;=0.6*'MARK LOOKUP'!M104,"B",IF(M104&gt;=0.5*'MARK LOOKUP'!M104,"C+",IF(M104&gt;=0.4*'MARK LOOKUP'!M104,"C",IF(M104&gt;=0.35*'MARK LOOKUP'!M104,"D","NG"))))))),"")</f>
        <v/>
      </c>
      <c r="AI104" s="26" t="str">
        <f>IF(ISBLANK('DATA ENTRY'!S104),"",IF(N104="Ab","AB",IF(N104&gt;=0.9*'MARK LOOKUP'!N104,"A+",IF(N104&gt;=0.8*'MARK LOOKUP'!N104,"A",IF(N104&gt;=0.7*'MARK LOOKUP'!N104,"B+",IF(N104&gt;=0.6*'MARK LOOKUP'!N104,"B",IF(N104&gt;=0.5*'MARK LOOKUP'!N104,"C+",IF(N104&gt;=0.4*'MARK LOOKUP'!N104,"C",IF(N104&gt;=0.35*'MARK LOOKUP'!N104,"D","NG")))))))))</f>
        <v/>
      </c>
      <c r="AJ104" s="26" t="str">
        <f>IF(ISBLANK('DATA ENTRY'!T104),"",IF(O104="Ab","AB",IF(O104&gt;=0.9*'MARK LOOKUP'!O104,"A+",IF(O104&gt;=0.8*'MARK LOOKUP'!O104,"A",IF(O104&gt;=0.7*'MARK LOOKUP'!O104,"B+",IF(O104&gt;=0.6*'MARK LOOKUP'!O104,"B",IF(O104&gt;=0.5*'MARK LOOKUP'!O104,"C+",IF(O104&gt;=0.4*'MARK LOOKUP'!O104,"C",IF(O104&gt;=0.35*'MARK LOOKUP'!O104,"D","NG")))))))))</f>
        <v/>
      </c>
      <c r="AK104" s="26" t="str">
        <f>IF(ISNUMBER(P104),IF(P104&gt;=0.9*'MARK LOOKUP'!P104,"A+",IF(P104&gt;=0.8*'MARK LOOKUP'!P104,"A",IF(P104&gt;=0.7*'MARK LOOKUP'!P104,"B+",IF(P104&gt;=0.6*'MARK LOOKUP'!P104,"B",IF(P104&gt;=0.5*'MARK LOOKUP'!P104,"C+",IF(P104&gt;=0.4*'MARK LOOKUP'!P104,"C",IF(P104&gt;=0.35*'MARK LOOKUP'!P104,"D","NG"))))))),"")</f>
        <v/>
      </c>
      <c r="AL104" s="26" t="str">
        <f>IF(ISBLANK('DATA ENTRY'!V104),"",IF(Q104="Ab","AB",IF(Q104&gt;=0.9*'MARK LOOKUP'!Q104,"A+",IF(Q104&gt;=0.8*'MARK LOOKUP'!Q104,"A",IF(Q104&gt;=0.7*'MARK LOOKUP'!Q104,"B+",IF(Q104&gt;=0.6*'MARK LOOKUP'!Q104,"B",IF(Q104&gt;=0.5*'MARK LOOKUP'!Q104,"C+",IF(Q104&gt;=0.4*'MARK LOOKUP'!Q104,"C",IF(Q104&gt;=0.35*'MARK LOOKUP'!Q104,"D","NG")))))))))</f>
        <v/>
      </c>
      <c r="AM104" s="26" t="str">
        <f>IF(ISBLANK('DATA ENTRY'!W104),"",IF(R104="Ab","AB",IF(R104&gt;=0.9*'MARK LOOKUP'!R104,"A+",IF(R104&gt;=0.8*'MARK LOOKUP'!R104,"A",IF(R104&gt;=0.7*'MARK LOOKUP'!R104,"B+",IF(R104&gt;=0.6*'MARK LOOKUP'!R104,"B",IF(R104&gt;=0.5*'MARK LOOKUP'!R104,"C+",IF(R104&gt;=0.4*'MARK LOOKUP'!R104,"C",IF(R104&gt;=0.35*'MARK LOOKUP'!R104,"D","NG")))))))))</f>
        <v/>
      </c>
      <c r="AN104" s="26" t="str">
        <f>IF(ISNUMBER(S104),IF(S104&gt;=0.9*'MARK LOOKUP'!S104,"A+",IF(S104&gt;=0.8*'MARK LOOKUP'!S104,"A",IF(S104&gt;=0.7*'MARK LOOKUP'!S104,"B+",IF(S104&gt;=0.6*'MARK LOOKUP'!S104,"B",IF(S104&gt;=0.5*'MARK LOOKUP'!S104,"C+",IF(S104&gt;=0.4*'MARK LOOKUP'!S104,"C",IF(S104&gt;=0.35*'MARK LOOKUP'!S104,"D","NG"))))))),"")</f>
        <v/>
      </c>
      <c r="AO104" s="26" t="str">
        <f>IF(ISBLANK('DATA ENTRY'!Y104),"",IF(T104="AB","AB",IF(T104&gt;=0.9*'MARK LOOKUP'!T104,"A+",IF(T104&gt;=0.8*'MARK LOOKUP'!T104,"A",IF(T104&gt;=0.7*'MARK LOOKUP'!T104,"B+",IF(T104&gt;=0.6*'MARK LOOKUP'!T104,"B",IF(T104&gt;=0.5*'MARK LOOKUP'!T104,"C+",IF(T104&gt;=0.4*'MARK LOOKUP'!T104,"C",IF(T104&gt;=0.35*'MARK LOOKUP'!T104,"D","NG")))))))))</f>
        <v/>
      </c>
      <c r="AP104" s="26" t="str">
        <f>IF(ISBLANK('DATA ENTRY'!Z104),"",IF(U104="AB","AB",IF(U104&gt;=0.9*'MARK LOOKUP'!U104,"A+",IF(U104&gt;=0.8*'MARK LOOKUP'!U104,"A",IF(U104&gt;=0.7*'MARK LOOKUP'!U104,"B+",IF(U104&gt;=0.6*'MARK LOOKUP'!U104,"B",IF(U104&gt;=0.5*'MARK LOOKUP'!U104,"C+",IF(U104&gt;=0.4*'MARK LOOKUP'!U104,"C",IF(U104&gt;=0.35*'MARK LOOKUP'!U104,"D","NG")))))))))</f>
        <v/>
      </c>
      <c r="AQ104" s="26" t="str">
        <f>IF(ISNUMBER(V104),IF(V104&gt;=0.9*'MARK LOOKUP'!V104,"A+",IF(V104&gt;=0.8*'MARK LOOKUP'!V104,"A",IF(V104&gt;=0.7*'MARK LOOKUP'!V104,"B+",IF(V104&gt;=0.6*'MARK LOOKUP'!S104,"B",IF(V104&gt;=0.5*'MARK LOOKUP'!V104,"C+",IF(V104&gt;=0.4*'MARK LOOKUP'!V104,"C",IF(V104&gt;=0.35*'MARK LOOKUP'!V104,"D","NG"))))))),"")</f>
        <v/>
      </c>
      <c r="AR104" s="26" t="str">
        <f t="shared" si="27"/>
        <v/>
      </c>
      <c r="AS104" s="26" t="str">
        <f t="shared" si="28"/>
        <v/>
      </c>
      <c r="AT104" s="26" t="str">
        <f t="shared" si="29"/>
        <v/>
      </c>
      <c r="AU104" s="26" t="str">
        <f t="shared" si="30"/>
        <v/>
      </c>
      <c r="AV104" s="26" t="str">
        <f t="shared" si="31"/>
        <v/>
      </c>
      <c r="AW104" s="26" t="str">
        <f t="shared" si="32"/>
        <v/>
      </c>
      <c r="AX104" s="26" t="str">
        <f t="shared" si="33"/>
        <v/>
      </c>
      <c r="AY104" s="26" t="str">
        <f t="shared" si="34"/>
        <v/>
      </c>
      <c r="AZ104" s="26" t="str">
        <f t="shared" si="35"/>
        <v/>
      </c>
      <c r="BA104" s="26" t="str">
        <f t="shared" si="36"/>
        <v/>
      </c>
      <c r="BB104" s="26" t="str">
        <f t="shared" si="37"/>
        <v/>
      </c>
      <c r="BC104" s="26" t="str">
        <f t="shared" si="38"/>
        <v/>
      </c>
      <c r="BD104" s="26" t="str">
        <f t="shared" si="39"/>
        <v/>
      </c>
      <c r="BE104" s="26" t="str">
        <f>IF(ISBLANK('DATA ENTRY'!S104),"",IF(AJ104="A+","4",IF(AJ104="A","3.6",IF(AJ104="B+","3.2",IF(AJ104="B","2.8",IF(AJ104="C+","2.4",IF(AJ104="C","2",IF(AJ104="D+","1.6",IF(AJ104="D","1.2",IF(AJ104="E","0.8",""))))))))))</f>
        <v/>
      </c>
      <c r="BF104" s="26" t="str">
        <f>IF(ISBLANK('DATA ENTRY'!T104),"",IF(AK104="A+","4",IF(AK104="A","3.6",IF(AK104="B+","3.2",IF(AK104="B","2.8",IF(AK104="C+","2.4",IF(AK104="C","2",IF(AK104="D+","1.6",IF(AK104="D","1.2",IF(AK104="E","0.8",""))))))))))</f>
        <v/>
      </c>
      <c r="BG104" s="26" t="str">
        <f>IF(ISBLANK('DATA ENTRY'!U104),"",IF(AL104="A+","4",IF(AL104="A","3.6",IF(AL104="B+","3.2",IF(AL104="B","2.8",IF(AL104="C+","2.4",IF(AL104="C","2",IF(AL104="D+","1.6",IF(AL104="D","1.2",IF(AL104="E","0.8",""))))))))))</f>
        <v/>
      </c>
      <c r="BH104" s="26" t="str">
        <f>IF(ISBLANK('DATA ENTRY'!V104),"",IF(AM104="A+","4",IF(AM104="A","3.6",IF(AM104="B+","3.2",IF(AM104="B","2.8",IF(AM104="C+","2.4",IF(AM104="C","2",IF(AM104="D+","1.6",IF(AM104="D","1.2",IF(AM104="E","0.8",""))))))))))</f>
        <v/>
      </c>
      <c r="BI104" s="26" t="str">
        <f>IF(ISBLANK('DATA ENTRY'!W104),"",IF(AN104="A+","4",IF(AN104="A","3.6",IF(AN104="B+","3.2",IF(AN104="B","2.8",IF(AN104="C+","2.4",IF(AN104="C","2",IF(AN104="D+","1.6",IF(AN104="D","1.2",IF(AN104="E","0.8",""))))))))))</f>
        <v/>
      </c>
      <c r="BJ104" s="26" t="str">
        <f>IF(ISBLANK('DATA ENTRY'!X104),"",IF(AO104="A+","4",IF(AO104="A","3.6",IF(AO104="B+","3.2",IF(AO104="B","2.8",IF(AO104="C+","2.4",IF(AO104="C","2",IF(AO104="D+","1.6",IF(AO104="D","1.2",IF(AO104="E","0.8",""))))))))))</f>
        <v/>
      </c>
      <c r="BK104" s="26" t="str">
        <f>IF(ISBLANK('DATA ENTRY'!Y104),"",IF(AP104="A+","4",IF(AP104="A","3.6",IF(AP104="B+","3.2",IF(AP104="B","2.8",IF(AP104="C+","2.4",IF(AP104="C","2",IF(AP104="D+","1.6",IF(AP104="D","1.2",IF(AP104="E","0.8",""))))))))))</f>
        <v/>
      </c>
      <c r="BL104" s="26" t="str">
        <f>IF(ISBLANK('DATA ENTRY'!Z104),"",IF(AQ104="A+","4",IF(AQ104="A","3.6",IF(AQ104="B+","3.2",IF(AQ104="B","2.8",IF(AQ104="C+","2.4",IF(AQ104="C","2",IF(AQ104="D+","1.6",IF(AQ104="D","1.2",IF(AQ104="E","0.8",""))))))))))</f>
        <v/>
      </c>
    </row>
    <row r="105" spans="1:64" x14ac:dyDescent="0.25">
      <c r="B105" s="26" t="str">
        <f>IF(ISBLANK('DATA ENTRY'!G105),"",'DATA ENTRY'!G105)</f>
        <v/>
      </c>
      <c r="C105" s="26" t="str">
        <f>IF(ISBLANK('DATA ENTRY'!H105),"",'DATA ENTRY'!H105)</f>
        <v/>
      </c>
      <c r="D105" s="26" t="str">
        <f t="shared" si="21"/>
        <v/>
      </c>
      <c r="E105" s="26" t="str">
        <f>IF(ISBLANK('DATA ENTRY'!J105),"",'DATA ENTRY'!J105)</f>
        <v/>
      </c>
      <c r="F105" s="26" t="str">
        <f>IF(ISBLANK('DATA ENTRY'!K105),"",'DATA ENTRY'!K105)</f>
        <v/>
      </c>
      <c r="G105" s="26" t="str">
        <f t="shared" si="22"/>
        <v/>
      </c>
      <c r="H105" s="26" t="str">
        <f>IF(ISBLANK('DATA ENTRY'!M105),"",'DATA ENTRY'!M105)</f>
        <v/>
      </c>
      <c r="I105" s="26" t="str">
        <f>IF(ISBLANK('DATA ENTRY'!M105),"",'DATA ENTRY'!N105)</f>
        <v/>
      </c>
      <c r="J105" s="26" t="str">
        <f t="shared" si="40"/>
        <v/>
      </c>
      <c r="K105" s="26" t="str">
        <f>IF(ISBLANK('DATA ENTRY'!P105),"",'DATA ENTRY'!P105)</f>
        <v/>
      </c>
      <c r="L105" s="26" t="str">
        <f>IF(ISBLANK('DATA ENTRY'!Q105),"",'DATA ENTRY'!Q105)</f>
        <v/>
      </c>
      <c r="M105" s="26" t="str">
        <f t="shared" si="23"/>
        <v/>
      </c>
      <c r="N105" s="26" t="str">
        <f>IF(ISBLANK('DATA ENTRY'!S105),"",'DATA ENTRY'!S105)</f>
        <v/>
      </c>
      <c r="O105" s="26" t="str">
        <f>IF(ISBLANK('DATA ENTRY'!T105),"",'DATA ENTRY'!T105)</f>
        <v/>
      </c>
      <c r="P105" s="26" t="str">
        <f t="shared" si="24"/>
        <v/>
      </c>
      <c r="Q105" s="26" t="str">
        <f>IF(ISBLANK('DATA ENTRY'!V105),"",'DATA ENTRY'!V105)</f>
        <v/>
      </c>
      <c r="R105" s="26" t="str">
        <f>IF(ISBLANK('DATA ENTRY'!W105),"",'DATA ENTRY'!W105)</f>
        <v/>
      </c>
      <c r="S105" s="26" t="str">
        <f t="shared" si="25"/>
        <v/>
      </c>
      <c r="T105" s="26" t="str">
        <f>IF(ISBLANK('DATA ENTRY'!Y105),"",'DATA ENTRY'!Y105)</f>
        <v/>
      </c>
      <c r="U105" s="26" t="str">
        <f>IF(ISBLANK('DATA ENTRY'!Z105),"",'DATA ENTRY'!Z105)</f>
        <v/>
      </c>
      <c r="V105" s="26" t="str">
        <f t="shared" si="26"/>
        <v/>
      </c>
      <c r="W105" s="26" t="str">
        <f>IF(ISBLANK('DATA ENTRY'!$F105),"",IF(LEDGER!B105="AB","AB",IF(LEDGER!B105&gt;=0.9*'MARK LOOKUP'!B105,"A+",IF(LEDGER!B105&gt;=0.8*'MARK LOOKUP'!B105,"A",IF(LEDGER!B105&gt;=0.7*'MARK LOOKUP'!B105,"B+",IF(LEDGER!B105&gt;=0.6*'MARK LOOKUP'!B105,"B",IF(LEDGER!B105&gt;=0.5*'MARK LOOKUP'!B105,"C+",IF(LEDGER!B105&gt;=0.4*'MARK LOOKUP'!B105,"C+",IF(LEDGER!B105&gt;=0.35*'MARK LOOKUP'!B105,"D","NG")))))))))</f>
        <v/>
      </c>
      <c r="X105" s="26" t="str">
        <f>IF(ISBLANK('DATA ENTRY'!$G105),"",IF(LEDGER!C105="AB","AB",IF(LEDGER!C105&gt;=0.9*'MARK LOOKUP'!C105,"A+",IF(LEDGER!C105&gt;=0.8*'MARK LOOKUP'!C105,"A",IF(LEDGER!C105&gt;=0.7*'MARK LOOKUP'!C105,"B+",IF(LEDGER!C105&gt;=0.6*'MARK LOOKUP'!C105,"B",IF(LEDGER!C105&gt;=0.5*'MARK LOOKUP'!C105,"C+",IF(LEDGER!C105&gt;=0.4*'MARK LOOKUP'!C105,"C+",IF(LEDGER!C105&gt;=0.35*'MARK LOOKUP'!C105,"D","N.G.")))))))))</f>
        <v/>
      </c>
      <c r="Y105" s="26" t="b">
        <f>IF(ISNUMBER(D105),IF(D105&gt;=0.9*'MARK LOOKUP'!D105,"A+",IF(D105&gt;=0.8*'MARK LOOKUP'!D105,"A",IF(D105&gt;=0.7*'MARK LOOKUP'!D105,"B+",IF(D105&gt;=0.6*'MARK LOOKUP'!D105,"B",IF(D105&gt;=0.5*'MARK LOOKUP'!D105,"C+",IF(D105&gt;=0.4*'MARK LOOKUP'!D105,"C",IF(D105&gt;=0.35*'MARK LOOKUP'!D105,"D","N.G."))))))))</f>
        <v>0</v>
      </c>
      <c r="Z105" s="26" t="str">
        <f>IF(ISBLANK('DATA ENTRY'!J105),"",IF(LEDGER!E105="AB","AB",IF(LEDGER!E105&gt;=0.9*'MARK LOOKUP'!E105,"A+",IF(LEDGER!E105&gt;=0.8*'MARK LOOKUP'!E105,"A",IF(LEDGER!E105&gt;=0.7*'MARK LOOKUP'!E105,"B+",IF(LEDGER!E105&gt;=0.6*'MARK LOOKUP'!E105,"B",IF(LEDGER!E105&gt;=0.5*'MARK LOOKUP'!E105,"C+",IF(LEDGER!E105&gt;=0.4*'MARK LOOKUP'!E105,"C",IF(LEDGER!E105&gt;=0.35*'MARK LOOKUP'!E105,"D","NG")))))))))</f>
        <v/>
      </c>
      <c r="AA105" s="26" t="str">
        <f>IF(ISBLANK('DATA ENTRY'!K105),"",IF(LEDGER!F105="AB","AB",IF(LEDGER!F105&gt;=0.9*'MARK LOOKUP'!F105,"A+",IF(LEDGER!F105&gt;=0.8*'MARK LOOKUP'!F105,"A",IF(LEDGER!F105&gt;=0.7*'MARK LOOKUP'!F105,"B+",IF(LEDGER!F105&gt;=0.6*'MARK LOOKUP'!F105,"B",IF(LEDGER!F105&gt;=0.5*'MARK LOOKUP'!F105,"C+",IF(LEDGER!F105&gt;=0.4*'MARK LOOKUP'!F105,"C",IF(LEDGER!F105&gt;=0.35*'MARK LOOKUP'!F105,"D","NG")))))))))</f>
        <v/>
      </c>
      <c r="AB105" s="26" t="b">
        <f>IF(ISNUMBER(G105),IF(D105&gt;=0.9*'MARK LOOKUP'!G105,"A+",IF(G105&gt;=0.8*'MARK LOOKUP'!G105,"A",IF(G105&gt;=0.7*'MARK LOOKUP'!G105,"B+",IF(G105&gt;=0.6*'MARK LOOKUP'!G105,"B",IF(G105&gt;=0.5*'MARK LOOKUP'!G105,"C+",IF(G105&gt;=0.4*'MARK LOOKUP'!G105,"C",IF(G105&gt;=0.35*'MARK LOOKUP'!G105,"D","NG"))))))))</f>
        <v>0</v>
      </c>
      <c r="AC105" s="26" t="str">
        <f>IF(ISBLANK('DATA ENTRY'!M105),"",IF(LEDGER!H105="AB","AB",IF(LEDGER!H105&gt;=0.9*'MARK LOOKUP'!H105,"A+",IF(LEDGER!H105&gt;=0.8*'MARK LOOKUP'!H105,"A",IF(LEDGER!H105&gt;=0.7*'MARK LOOKUP'!H105,"B+",IF(LEDGER!H105&gt;=0.6*'MARK LOOKUP'!H105,"B",IF(LEDGER!H105&gt;=0.5*'MARK LOOKUP'!H105,"C+",IF(LEDGER!H105&gt;=0.4*'MARK LOOKUP'!H105,"C",IF(LEDGER!H105&gt;=0.35*'MARK LOOKUP'!H105,"D","NG")))))))))</f>
        <v/>
      </c>
      <c r="AD105" s="26" t="str">
        <f>IF(ISBLANK('DATA ENTRY'!N105),"",IF(LEDGER!I105="AB","AB",IF(LEDGER!I105&gt;=0.9*'MARK LOOKUP'!I105,"A+",IF(LEDGER!I105&gt;=0.8*'MARK LOOKUP'!I105,"A",IF(LEDGER!I105&gt;=0.7*'MARK LOOKUP'!I105,"B+",IF(LEDGER!I105&gt;=0.6*'MARK LOOKUP'!I105,"B",IF(LEDGER!I105&gt;=0.5*'MARK LOOKUP'!I105,"C+",IF(LEDGER!I105&gt;=0.4*'MARK LOOKUP'!I105,"C",IF(LEDGER!I105&gt;=0.35*'MARK LOOKUP'!I105,"D","NG")))))))))</f>
        <v/>
      </c>
      <c r="AE105" s="26" t="str">
        <f>IF(ISNUMBER(J105),IF(J105&gt;=0.9*'MARK LOOKUP'!J105,"A+",IF(J105&gt;=0.8*'MARK LOOKUP'!J105,"A",IF(J105&gt;=0.7*'MARK LOOKUP'!J105,"B+",IF(J105&gt;=0.6*'MARK LOOKUP'!J105,"B",IF(J105&gt;=0.5*'MARK LOOKUP'!J105,"C+",IF(J105&gt;=0.4*'MARK LOOKUP'!J105,"C",IF(J105&gt;=0.35*'MARK LOOKUP'!J105,"D","NG"))))))),"")</f>
        <v/>
      </c>
      <c r="AF105" s="26" t="str">
        <f>IF(ISBLANK('DATA ENTRY'!P105),"",IF(LEDGER!K105="Ab","AB",IF(LEDGER!K105&gt;=0.9*'MARK LOOKUP'!K105,"A+",IF(LEDGER!K105&gt;=0.8*'MARK LOOKUP'!K105,"A",IF(LEDGER!K105&gt;=0.7*'MARK LOOKUP'!K105,"B+",IF(LEDGER!K105&gt;=0.6*'MARK LOOKUP'!K105,"B",IF(LEDGER!K105&gt;=0.5*'MARK LOOKUP'!K105,"C+",IF(LEDGER!K105&gt;=0.4*'MARK LOOKUP'!K105,"C",IF(LEDGER!K105&gt;=0.35*'MARK LOOKUP'!K105,"D","NG")))))))))</f>
        <v/>
      </c>
      <c r="AG105" s="26" t="str">
        <f>IF(ISBLANK('DATA ENTRY'!Q105),"",IF(LEDGER!L105="Ab","AB",IF(LEDGER!L105&gt;=0.9*'MARK LOOKUP'!L105,"A+",IF(LEDGER!L105&gt;=0.8*'MARK LOOKUP'!L105,"A",IF(LEDGER!L105&gt;=0.7*'MARK LOOKUP'!L105,"B+",IF(LEDGER!L105&gt;=0.6*'MARK LOOKUP'!L105,"B",IF(LEDGER!L105&gt;=0.5*'MARK LOOKUP'!L105,"C+",IF(LEDGER!L105&gt;=0.4*'MARK LOOKUP'!L105,"C",IF(LEDGER!L105&gt;=0.35*'MARK LOOKUP'!L105,"D","NG")))))))))</f>
        <v/>
      </c>
      <c r="AH105" s="26" t="str">
        <f>IF(ISNUMBER(M105),IF(M105&gt;=0.9*'MARK LOOKUP'!M105,"A+",IF(M105&gt;=0.8*'MARK LOOKUP'!M105,"A",IF(M105&gt;=0.7*'MARK LOOKUP'!M105,"B+",IF(M105&gt;=0.6*'MARK LOOKUP'!M105,"B",IF(M105&gt;=0.5*'MARK LOOKUP'!M105,"C+",IF(M105&gt;=0.4*'MARK LOOKUP'!M105,"C",IF(M105&gt;=0.35*'MARK LOOKUP'!M105,"D","NG"))))))),"")</f>
        <v/>
      </c>
      <c r="AI105" s="26" t="str">
        <f>IF(ISBLANK('DATA ENTRY'!S105),"",IF(N105="Ab","AB",IF(N105&gt;=0.9*'MARK LOOKUP'!N105,"A+",IF(N105&gt;=0.8*'MARK LOOKUP'!N105,"A",IF(N105&gt;=0.7*'MARK LOOKUP'!N105,"B+",IF(N105&gt;=0.6*'MARK LOOKUP'!N105,"B",IF(N105&gt;=0.5*'MARK LOOKUP'!N105,"C+",IF(N105&gt;=0.4*'MARK LOOKUP'!N105,"C",IF(N105&gt;=0.35*'MARK LOOKUP'!N105,"D","NG")))))))))</f>
        <v/>
      </c>
      <c r="AJ105" s="26" t="str">
        <f>IF(ISBLANK('DATA ENTRY'!T105),"",IF(O105="Ab","AB",IF(O105&gt;=0.9*'MARK LOOKUP'!O105,"A+",IF(O105&gt;=0.8*'MARK LOOKUP'!O105,"A",IF(O105&gt;=0.7*'MARK LOOKUP'!O105,"B+",IF(O105&gt;=0.6*'MARK LOOKUP'!O105,"B",IF(O105&gt;=0.5*'MARK LOOKUP'!O105,"C+",IF(O105&gt;=0.4*'MARK LOOKUP'!O105,"C",IF(O105&gt;=0.35*'MARK LOOKUP'!O105,"D","NG")))))))))</f>
        <v/>
      </c>
      <c r="AK105" s="26" t="str">
        <f>IF(ISNUMBER(P105),IF(P105&gt;=0.9*'MARK LOOKUP'!P105,"A+",IF(P105&gt;=0.8*'MARK LOOKUP'!P105,"A",IF(P105&gt;=0.7*'MARK LOOKUP'!P105,"B+",IF(P105&gt;=0.6*'MARK LOOKUP'!P105,"B",IF(P105&gt;=0.5*'MARK LOOKUP'!P105,"C+",IF(P105&gt;=0.4*'MARK LOOKUP'!P105,"C",IF(P105&gt;=0.35*'MARK LOOKUP'!P105,"D","NG"))))))),"")</f>
        <v/>
      </c>
      <c r="AL105" s="26" t="str">
        <f>IF(ISBLANK('DATA ENTRY'!V105),"",IF(Q105="Ab","AB",IF(Q105&gt;=0.9*'MARK LOOKUP'!Q105,"A+",IF(Q105&gt;=0.8*'MARK LOOKUP'!Q105,"A",IF(Q105&gt;=0.7*'MARK LOOKUP'!Q105,"B+",IF(Q105&gt;=0.6*'MARK LOOKUP'!Q105,"B",IF(Q105&gt;=0.5*'MARK LOOKUP'!Q105,"C+",IF(Q105&gt;=0.4*'MARK LOOKUP'!Q105,"C",IF(Q105&gt;=0.35*'MARK LOOKUP'!Q105,"D","NG")))))))))</f>
        <v/>
      </c>
      <c r="AM105" s="26" t="str">
        <f>IF(ISBLANK('DATA ENTRY'!W105),"",IF(R105="Ab","AB",IF(R105&gt;=0.9*'MARK LOOKUP'!R105,"A+",IF(R105&gt;=0.8*'MARK LOOKUP'!R105,"A",IF(R105&gt;=0.7*'MARK LOOKUP'!R105,"B+",IF(R105&gt;=0.6*'MARK LOOKUP'!R105,"B",IF(R105&gt;=0.5*'MARK LOOKUP'!R105,"C+",IF(R105&gt;=0.4*'MARK LOOKUP'!R105,"C",IF(R105&gt;=0.35*'MARK LOOKUP'!R105,"D","NG")))))))))</f>
        <v/>
      </c>
      <c r="AN105" s="26" t="str">
        <f>IF(ISNUMBER(S105),IF(S105&gt;=0.9*'MARK LOOKUP'!S105,"A+",IF(S105&gt;=0.8*'MARK LOOKUP'!S105,"A",IF(S105&gt;=0.7*'MARK LOOKUP'!S105,"B+",IF(S105&gt;=0.6*'MARK LOOKUP'!S105,"B",IF(S105&gt;=0.5*'MARK LOOKUP'!S105,"C+",IF(S105&gt;=0.4*'MARK LOOKUP'!S105,"C",IF(S105&gt;=0.35*'MARK LOOKUP'!S105,"D","NG"))))))),"")</f>
        <v/>
      </c>
      <c r="AO105" s="26" t="str">
        <f>IF(ISBLANK('DATA ENTRY'!Y105),"",IF(T105="AB","AB",IF(T105&gt;=0.9*'MARK LOOKUP'!T105,"A+",IF(T105&gt;=0.8*'MARK LOOKUP'!T105,"A",IF(T105&gt;=0.7*'MARK LOOKUP'!T105,"B+",IF(T105&gt;=0.6*'MARK LOOKUP'!T105,"B",IF(T105&gt;=0.5*'MARK LOOKUP'!T105,"C+",IF(T105&gt;=0.4*'MARK LOOKUP'!T105,"C",IF(T105&gt;=0.35*'MARK LOOKUP'!T105,"D","NG")))))))))</f>
        <v/>
      </c>
      <c r="AP105" s="26" t="str">
        <f>IF(ISBLANK('DATA ENTRY'!Z105),"",IF(U105="AB","AB",IF(U105&gt;=0.9*'MARK LOOKUP'!U105,"A+",IF(U105&gt;=0.8*'MARK LOOKUP'!U105,"A",IF(U105&gt;=0.7*'MARK LOOKUP'!U105,"B+",IF(U105&gt;=0.6*'MARK LOOKUP'!U105,"B",IF(U105&gt;=0.5*'MARK LOOKUP'!U105,"C+",IF(U105&gt;=0.4*'MARK LOOKUP'!U105,"C",IF(U105&gt;=0.35*'MARK LOOKUP'!U105,"D","NG")))))))))</f>
        <v/>
      </c>
      <c r="AQ105" s="26" t="str">
        <f>IF(ISNUMBER(V105),IF(V105&gt;=0.9*'MARK LOOKUP'!V105,"A+",IF(V105&gt;=0.8*'MARK LOOKUP'!V105,"A",IF(V105&gt;=0.7*'MARK LOOKUP'!V105,"B+",IF(V105&gt;=0.6*'MARK LOOKUP'!S105,"B",IF(V105&gt;=0.5*'MARK LOOKUP'!V105,"C+",IF(V105&gt;=0.4*'MARK LOOKUP'!V105,"C",IF(V105&gt;=0.35*'MARK LOOKUP'!V105,"D","NG"))))))),"")</f>
        <v/>
      </c>
      <c r="AR105" s="26" t="str">
        <f t="shared" si="27"/>
        <v/>
      </c>
      <c r="AS105" s="26" t="str">
        <f t="shared" si="28"/>
        <v/>
      </c>
      <c r="AT105" s="26" t="str">
        <f t="shared" si="29"/>
        <v/>
      </c>
      <c r="AU105" s="26" t="str">
        <f t="shared" si="30"/>
        <v/>
      </c>
      <c r="AV105" s="26" t="str">
        <f t="shared" si="31"/>
        <v/>
      </c>
      <c r="AW105" s="26" t="str">
        <f t="shared" si="32"/>
        <v/>
      </c>
      <c r="AX105" s="26" t="str">
        <f t="shared" si="33"/>
        <v/>
      </c>
      <c r="AY105" s="26" t="str">
        <f t="shared" si="34"/>
        <v/>
      </c>
      <c r="AZ105" s="26" t="str">
        <f t="shared" si="35"/>
        <v/>
      </c>
      <c r="BA105" s="26" t="str">
        <f t="shared" si="36"/>
        <v/>
      </c>
      <c r="BB105" s="26" t="str">
        <f t="shared" si="37"/>
        <v/>
      </c>
      <c r="BC105" s="26" t="str">
        <f t="shared" si="38"/>
        <v/>
      </c>
      <c r="BD105" s="26" t="str">
        <f t="shared" si="39"/>
        <v/>
      </c>
      <c r="BE105" s="26" t="str">
        <f>IF(ISBLANK('DATA ENTRY'!S105),"",IF(AJ105="A+","4",IF(AJ105="A","3.6",IF(AJ105="B+","3.2",IF(AJ105="B","2.8",IF(AJ105="C+","2.4",IF(AJ105="C","2",IF(AJ105="D+","1.6",IF(AJ105="D","1.2",IF(AJ105="E","0.8",""))))))))))</f>
        <v/>
      </c>
      <c r="BF105" s="26" t="str">
        <f>IF(ISBLANK('DATA ENTRY'!T105),"",IF(AK105="A+","4",IF(AK105="A","3.6",IF(AK105="B+","3.2",IF(AK105="B","2.8",IF(AK105="C+","2.4",IF(AK105="C","2",IF(AK105="D+","1.6",IF(AK105="D","1.2",IF(AK105="E","0.8",""))))))))))</f>
        <v/>
      </c>
      <c r="BG105" s="26" t="str">
        <f>IF(ISBLANK('DATA ENTRY'!U105),"",IF(AL105="A+","4",IF(AL105="A","3.6",IF(AL105="B+","3.2",IF(AL105="B","2.8",IF(AL105="C+","2.4",IF(AL105="C","2",IF(AL105="D+","1.6",IF(AL105="D","1.2",IF(AL105="E","0.8",""))))))))))</f>
        <v/>
      </c>
      <c r="BH105" s="26" t="str">
        <f>IF(ISBLANK('DATA ENTRY'!V105),"",IF(AM105="A+","4",IF(AM105="A","3.6",IF(AM105="B+","3.2",IF(AM105="B","2.8",IF(AM105="C+","2.4",IF(AM105="C","2",IF(AM105="D+","1.6",IF(AM105="D","1.2",IF(AM105="E","0.8",""))))))))))</f>
        <v/>
      </c>
      <c r="BI105" s="26" t="str">
        <f>IF(ISBLANK('DATA ENTRY'!W105),"",IF(AN105="A+","4",IF(AN105="A","3.6",IF(AN105="B+","3.2",IF(AN105="B","2.8",IF(AN105="C+","2.4",IF(AN105="C","2",IF(AN105="D+","1.6",IF(AN105="D","1.2",IF(AN105="E","0.8",""))))))))))</f>
        <v/>
      </c>
      <c r="BJ105" s="26" t="str">
        <f>IF(ISBLANK('DATA ENTRY'!X105),"",IF(AO105="A+","4",IF(AO105="A","3.6",IF(AO105="B+","3.2",IF(AO105="B","2.8",IF(AO105="C+","2.4",IF(AO105="C","2",IF(AO105="D+","1.6",IF(AO105="D","1.2",IF(AO105="E","0.8",""))))))))))</f>
        <v/>
      </c>
      <c r="BK105" s="26" t="str">
        <f>IF(ISBLANK('DATA ENTRY'!Y105),"",IF(AP105="A+","4",IF(AP105="A","3.6",IF(AP105="B+","3.2",IF(AP105="B","2.8",IF(AP105="C+","2.4",IF(AP105="C","2",IF(AP105="D+","1.6",IF(AP105="D","1.2",IF(AP105="E","0.8",""))))))))))</f>
        <v/>
      </c>
      <c r="BL105" s="26" t="str">
        <f>IF(ISBLANK('DATA ENTRY'!Z105),"",IF(AQ105="A+","4",IF(AQ105="A","3.6",IF(AQ105="B+","3.2",IF(AQ105="B","2.8",IF(AQ105="C+","2.4",IF(AQ105="C","2",IF(AQ105="D+","1.6",IF(AQ105="D","1.2",IF(AQ105="E","0.8",""))))))))))</f>
        <v/>
      </c>
    </row>
    <row r="106" spans="1:64" x14ac:dyDescent="0.25">
      <c r="B106" s="26" t="str">
        <f>IF(ISBLANK('DATA ENTRY'!G106),"",'DATA ENTRY'!G106)</f>
        <v/>
      </c>
      <c r="C106" s="26" t="str">
        <f>IF(ISBLANK('DATA ENTRY'!H106),"",'DATA ENTRY'!H106)</f>
        <v/>
      </c>
      <c r="D106" s="26" t="str">
        <f t="shared" si="21"/>
        <v/>
      </c>
      <c r="E106" s="26" t="str">
        <f>IF(ISBLANK('DATA ENTRY'!J106),"",'DATA ENTRY'!J106)</f>
        <v/>
      </c>
      <c r="F106" s="26" t="str">
        <f>IF(ISBLANK('DATA ENTRY'!K106),"",'DATA ENTRY'!K106)</f>
        <v/>
      </c>
      <c r="G106" s="26" t="str">
        <f t="shared" si="22"/>
        <v/>
      </c>
      <c r="H106" s="26" t="str">
        <f>IF(ISBLANK('DATA ENTRY'!M106),"",'DATA ENTRY'!M106)</f>
        <v/>
      </c>
      <c r="I106" s="26" t="str">
        <f>IF(ISBLANK('DATA ENTRY'!M106),"",'DATA ENTRY'!N106)</f>
        <v/>
      </c>
      <c r="J106" s="26" t="str">
        <f t="shared" si="40"/>
        <v/>
      </c>
      <c r="K106" s="26" t="str">
        <f>IF(ISBLANK('DATA ENTRY'!P106),"",'DATA ENTRY'!P106)</f>
        <v/>
      </c>
      <c r="L106" s="26" t="str">
        <f>IF(ISBLANK('DATA ENTRY'!Q106),"",'DATA ENTRY'!Q106)</f>
        <v/>
      </c>
      <c r="M106" s="26" t="str">
        <f t="shared" si="23"/>
        <v/>
      </c>
      <c r="N106" s="26" t="str">
        <f>IF(ISBLANK('DATA ENTRY'!S106),"",'DATA ENTRY'!S106)</f>
        <v/>
      </c>
      <c r="O106" s="26" t="str">
        <f>IF(ISBLANK('DATA ENTRY'!T106),"",'DATA ENTRY'!T106)</f>
        <v/>
      </c>
      <c r="P106" s="26" t="str">
        <f t="shared" si="24"/>
        <v/>
      </c>
      <c r="Q106" s="26" t="str">
        <f>IF(ISBLANK('DATA ENTRY'!V106),"",'DATA ENTRY'!V106)</f>
        <v/>
      </c>
      <c r="R106" s="26" t="str">
        <f>IF(ISBLANK('DATA ENTRY'!W106),"",'DATA ENTRY'!W106)</f>
        <v/>
      </c>
      <c r="S106" s="26" t="str">
        <f t="shared" si="25"/>
        <v/>
      </c>
      <c r="T106" s="26" t="str">
        <f>IF(ISBLANK('DATA ENTRY'!Y106),"",'DATA ENTRY'!Y106)</f>
        <v/>
      </c>
      <c r="U106" s="26" t="str">
        <f>IF(ISBLANK('DATA ENTRY'!Z106),"",'DATA ENTRY'!Z106)</f>
        <v/>
      </c>
      <c r="V106" s="26" t="str">
        <f t="shared" si="26"/>
        <v/>
      </c>
      <c r="W106" s="26" t="str">
        <f>IF(ISBLANK('DATA ENTRY'!$F106),"",IF(LEDGER!B106="AB","AB",IF(LEDGER!B106&gt;=0.9*'MARK LOOKUP'!B106,"A+",IF(LEDGER!B106&gt;=0.8*'MARK LOOKUP'!B106,"A",IF(LEDGER!B106&gt;=0.7*'MARK LOOKUP'!B106,"B+",IF(LEDGER!B106&gt;=0.6*'MARK LOOKUP'!B106,"B",IF(LEDGER!B106&gt;=0.5*'MARK LOOKUP'!B106,"C+",IF(LEDGER!B106&gt;=0.4*'MARK LOOKUP'!B106,"C+",IF(LEDGER!B106&gt;=0.35*'MARK LOOKUP'!B106,"D","NG")))))))))</f>
        <v/>
      </c>
      <c r="X106" s="26" t="str">
        <f>IF(ISBLANK('DATA ENTRY'!$G106),"",IF(LEDGER!C106="AB","AB",IF(LEDGER!C106&gt;=0.9*'MARK LOOKUP'!C106,"A+",IF(LEDGER!C106&gt;=0.8*'MARK LOOKUP'!C106,"A",IF(LEDGER!C106&gt;=0.7*'MARK LOOKUP'!C106,"B+",IF(LEDGER!C106&gt;=0.6*'MARK LOOKUP'!C106,"B",IF(LEDGER!C106&gt;=0.5*'MARK LOOKUP'!C106,"C+",IF(LEDGER!C106&gt;=0.4*'MARK LOOKUP'!C106,"C+",IF(LEDGER!C106&gt;=0.35*'MARK LOOKUP'!C106,"D","N.G.")))))))))</f>
        <v/>
      </c>
      <c r="Y106" s="26" t="b">
        <f>IF(ISNUMBER(D106),IF(D106&gt;=0.9*'MARK LOOKUP'!D106,"A+",IF(D106&gt;=0.8*'MARK LOOKUP'!D106,"A",IF(D106&gt;=0.7*'MARK LOOKUP'!D106,"B+",IF(D106&gt;=0.6*'MARK LOOKUP'!D106,"B",IF(D106&gt;=0.5*'MARK LOOKUP'!D106,"C+",IF(D106&gt;=0.4*'MARK LOOKUP'!D106,"C",IF(D106&gt;=0.35*'MARK LOOKUP'!D106,"D","N.G."))))))))</f>
        <v>0</v>
      </c>
      <c r="Z106" s="26" t="str">
        <f>IF(ISBLANK('DATA ENTRY'!J106),"",IF(LEDGER!E106="AB","AB",IF(LEDGER!E106&gt;=0.9*'MARK LOOKUP'!E106,"A+",IF(LEDGER!E106&gt;=0.8*'MARK LOOKUP'!E106,"A",IF(LEDGER!E106&gt;=0.7*'MARK LOOKUP'!E106,"B+",IF(LEDGER!E106&gt;=0.6*'MARK LOOKUP'!E106,"B",IF(LEDGER!E106&gt;=0.5*'MARK LOOKUP'!E106,"C+",IF(LEDGER!E106&gt;=0.4*'MARK LOOKUP'!E106,"C",IF(LEDGER!E106&gt;=0.35*'MARK LOOKUP'!E106,"D","NG")))))))))</f>
        <v/>
      </c>
      <c r="AA106" s="26" t="str">
        <f>IF(ISBLANK('DATA ENTRY'!K106),"",IF(LEDGER!F106="AB","AB",IF(LEDGER!F106&gt;=0.9*'MARK LOOKUP'!F106,"A+",IF(LEDGER!F106&gt;=0.8*'MARK LOOKUP'!F106,"A",IF(LEDGER!F106&gt;=0.7*'MARK LOOKUP'!F106,"B+",IF(LEDGER!F106&gt;=0.6*'MARK LOOKUP'!F106,"B",IF(LEDGER!F106&gt;=0.5*'MARK LOOKUP'!F106,"C+",IF(LEDGER!F106&gt;=0.4*'MARK LOOKUP'!F106,"C",IF(LEDGER!F106&gt;=0.35*'MARK LOOKUP'!F106,"D","NG")))))))))</f>
        <v/>
      </c>
      <c r="AB106" s="26" t="b">
        <f>IF(ISNUMBER(G106),IF(D106&gt;=0.9*'MARK LOOKUP'!G106,"A+",IF(G106&gt;=0.8*'MARK LOOKUP'!G106,"A",IF(G106&gt;=0.7*'MARK LOOKUP'!G106,"B+",IF(G106&gt;=0.6*'MARK LOOKUP'!G106,"B",IF(G106&gt;=0.5*'MARK LOOKUP'!G106,"C+",IF(G106&gt;=0.4*'MARK LOOKUP'!G106,"C",IF(G106&gt;=0.35*'MARK LOOKUP'!G106,"D","NG"))))))))</f>
        <v>0</v>
      </c>
      <c r="AC106" s="26" t="str">
        <f>IF(ISBLANK('DATA ENTRY'!M106),"",IF(LEDGER!H106="AB","AB",IF(LEDGER!H106&gt;=0.9*'MARK LOOKUP'!H106,"A+",IF(LEDGER!H106&gt;=0.8*'MARK LOOKUP'!H106,"A",IF(LEDGER!H106&gt;=0.7*'MARK LOOKUP'!H106,"B+",IF(LEDGER!H106&gt;=0.6*'MARK LOOKUP'!H106,"B",IF(LEDGER!H106&gt;=0.5*'MARK LOOKUP'!H106,"C+",IF(LEDGER!H106&gt;=0.4*'MARK LOOKUP'!H106,"C",IF(LEDGER!H106&gt;=0.35*'MARK LOOKUP'!H106,"D","NG")))))))))</f>
        <v/>
      </c>
      <c r="AD106" s="26" t="str">
        <f>IF(ISBLANK('DATA ENTRY'!N106),"",IF(LEDGER!I106="AB","AB",IF(LEDGER!I106&gt;=0.9*'MARK LOOKUP'!I106,"A+",IF(LEDGER!I106&gt;=0.8*'MARK LOOKUP'!I106,"A",IF(LEDGER!I106&gt;=0.7*'MARK LOOKUP'!I106,"B+",IF(LEDGER!I106&gt;=0.6*'MARK LOOKUP'!I106,"B",IF(LEDGER!I106&gt;=0.5*'MARK LOOKUP'!I106,"C+",IF(LEDGER!I106&gt;=0.4*'MARK LOOKUP'!I106,"C",IF(LEDGER!I106&gt;=0.35*'MARK LOOKUP'!I106,"D","NG")))))))))</f>
        <v/>
      </c>
      <c r="AE106" s="26" t="str">
        <f>IF(ISNUMBER(J106),IF(J106&gt;=0.9*'MARK LOOKUP'!J106,"A+",IF(J106&gt;=0.8*'MARK LOOKUP'!J106,"A",IF(J106&gt;=0.7*'MARK LOOKUP'!J106,"B+",IF(J106&gt;=0.6*'MARK LOOKUP'!J106,"B",IF(J106&gt;=0.5*'MARK LOOKUP'!J106,"C+",IF(J106&gt;=0.4*'MARK LOOKUP'!J106,"C",IF(J106&gt;=0.35*'MARK LOOKUP'!J106,"D","NG"))))))),"")</f>
        <v/>
      </c>
      <c r="AF106" s="26" t="str">
        <f>IF(ISBLANK('DATA ENTRY'!P106),"",IF(LEDGER!K106="Ab","AB",IF(LEDGER!K106&gt;=0.9*'MARK LOOKUP'!K106,"A+",IF(LEDGER!K106&gt;=0.8*'MARK LOOKUP'!K106,"A",IF(LEDGER!K106&gt;=0.7*'MARK LOOKUP'!K106,"B+",IF(LEDGER!K106&gt;=0.6*'MARK LOOKUP'!K106,"B",IF(LEDGER!K106&gt;=0.5*'MARK LOOKUP'!K106,"C+",IF(LEDGER!K106&gt;=0.4*'MARK LOOKUP'!K106,"C",IF(LEDGER!K106&gt;=0.35*'MARK LOOKUP'!K106,"D","NG")))))))))</f>
        <v/>
      </c>
      <c r="AG106" s="26" t="str">
        <f>IF(ISBLANK('DATA ENTRY'!Q106),"",IF(LEDGER!L106="Ab","AB",IF(LEDGER!L106&gt;=0.9*'MARK LOOKUP'!L106,"A+",IF(LEDGER!L106&gt;=0.8*'MARK LOOKUP'!L106,"A",IF(LEDGER!L106&gt;=0.7*'MARK LOOKUP'!L106,"B+",IF(LEDGER!L106&gt;=0.6*'MARK LOOKUP'!L106,"B",IF(LEDGER!L106&gt;=0.5*'MARK LOOKUP'!L106,"C+",IF(LEDGER!L106&gt;=0.4*'MARK LOOKUP'!L106,"C",IF(LEDGER!L106&gt;=0.35*'MARK LOOKUP'!L106,"D","NG")))))))))</f>
        <v/>
      </c>
      <c r="AH106" s="26" t="str">
        <f>IF(ISNUMBER(M106),IF(M106&gt;=0.9*'MARK LOOKUP'!M106,"A+",IF(M106&gt;=0.8*'MARK LOOKUP'!M106,"A",IF(M106&gt;=0.7*'MARK LOOKUP'!M106,"B+",IF(M106&gt;=0.6*'MARK LOOKUP'!M106,"B",IF(M106&gt;=0.5*'MARK LOOKUP'!M106,"C+",IF(M106&gt;=0.4*'MARK LOOKUP'!M106,"C",IF(M106&gt;=0.35*'MARK LOOKUP'!M106,"D","NG"))))))),"")</f>
        <v/>
      </c>
      <c r="AI106" s="26" t="str">
        <f>IF(ISBLANK('DATA ENTRY'!S106),"",IF(N106="Ab","AB",IF(N106&gt;=0.9*'MARK LOOKUP'!N106,"A+",IF(N106&gt;=0.8*'MARK LOOKUP'!N106,"A",IF(N106&gt;=0.7*'MARK LOOKUP'!N106,"B+",IF(N106&gt;=0.6*'MARK LOOKUP'!N106,"B",IF(N106&gt;=0.5*'MARK LOOKUP'!N106,"C+",IF(N106&gt;=0.4*'MARK LOOKUP'!N106,"C",IF(N106&gt;=0.35*'MARK LOOKUP'!N106,"D","NG")))))))))</f>
        <v/>
      </c>
      <c r="AJ106" s="26" t="str">
        <f>IF(ISBLANK('DATA ENTRY'!T106),"",IF(O106="Ab","AB",IF(O106&gt;=0.9*'MARK LOOKUP'!O106,"A+",IF(O106&gt;=0.8*'MARK LOOKUP'!O106,"A",IF(O106&gt;=0.7*'MARK LOOKUP'!O106,"B+",IF(O106&gt;=0.6*'MARK LOOKUP'!O106,"B",IF(O106&gt;=0.5*'MARK LOOKUP'!O106,"C+",IF(O106&gt;=0.4*'MARK LOOKUP'!O106,"C",IF(O106&gt;=0.35*'MARK LOOKUP'!O106,"D","NG")))))))))</f>
        <v/>
      </c>
      <c r="AK106" s="26" t="str">
        <f>IF(ISNUMBER(P106),IF(P106&gt;=0.9*'MARK LOOKUP'!P106,"A+",IF(P106&gt;=0.8*'MARK LOOKUP'!P106,"A",IF(P106&gt;=0.7*'MARK LOOKUP'!P106,"B+",IF(P106&gt;=0.6*'MARK LOOKUP'!P106,"B",IF(P106&gt;=0.5*'MARK LOOKUP'!P106,"C+",IF(P106&gt;=0.4*'MARK LOOKUP'!P106,"C",IF(P106&gt;=0.35*'MARK LOOKUP'!P106,"D","NG"))))))),"")</f>
        <v/>
      </c>
      <c r="AL106" s="26" t="str">
        <f>IF(ISBLANK('DATA ENTRY'!V106),"",IF(Q106="Ab","AB",IF(Q106&gt;=0.9*'MARK LOOKUP'!Q106,"A+",IF(Q106&gt;=0.8*'MARK LOOKUP'!Q106,"A",IF(Q106&gt;=0.7*'MARK LOOKUP'!Q106,"B+",IF(Q106&gt;=0.6*'MARK LOOKUP'!Q106,"B",IF(Q106&gt;=0.5*'MARK LOOKUP'!Q106,"C+",IF(Q106&gt;=0.4*'MARK LOOKUP'!Q106,"C",IF(Q106&gt;=0.35*'MARK LOOKUP'!Q106,"D","NG")))))))))</f>
        <v/>
      </c>
      <c r="AM106" s="26" t="str">
        <f>IF(ISBLANK('DATA ENTRY'!W106),"",IF(R106="Ab","AB",IF(R106&gt;=0.9*'MARK LOOKUP'!R106,"A+",IF(R106&gt;=0.8*'MARK LOOKUP'!R106,"A",IF(R106&gt;=0.7*'MARK LOOKUP'!R106,"B+",IF(R106&gt;=0.6*'MARK LOOKUP'!R106,"B",IF(R106&gt;=0.5*'MARK LOOKUP'!R106,"C+",IF(R106&gt;=0.4*'MARK LOOKUP'!R106,"C",IF(R106&gt;=0.35*'MARK LOOKUP'!R106,"D","NG")))))))))</f>
        <v/>
      </c>
      <c r="AN106" s="26" t="str">
        <f>IF(ISNUMBER(S106),IF(S106&gt;=0.9*'MARK LOOKUP'!S106,"A+",IF(S106&gt;=0.8*'MARK LOOKUP'!S106,"A",IF(S106&gt;=0.7*'MARK LOOKUP'!S106,"B+",IF(S106&gt;=0.6*'MARK LOOKUP'!S106,"B",IF(S106&gt;=0.5*'MARK LOOKUP'!S106,"C+",IF(S106&gt;=0.4*'MARK LOOKUP'!S106,"C",IF(S106&gt;=0.35*'MARK LOOKUP'!S106,"D","NG"))))))),"")</f>
        <v/>
      </c>
      <c r="AO106" s="26" t="str">
        <f>IF(ISBLANK('DATA ENTRY'!Y106),"",IF(T106="AB","AB",IF(T106&gt;=0.9*'MARK LOOKUP'!T106,"A+",IF(T106&gt;=0.8*'MARK LOOKUP'!T106,"A",IF(T106&gt;=0.7*'MARK LOOKUP'!T106,"B+",IF(T106&gt;=0.6*'MARK LOOKUP'!T106,"B",IF(T106&gt;=0.5*'MARK LOOKUP'!T106,"C+",IF(T106&gt;=0.4*'MARK LOOKUP'!T106,"C",IF(T106&gt;=0.35*'MARK LOOKUP'!T106,"D","NG")))))))))</f>
        <v/>
      </c>
      <c r="AP106" s="26" t="str">
        <f>IF(ISBLANK('DATA ENTRY'!Z106),"",IF(U106="AB","AB",IF(U106&gt;=0.9*'MARK LOOKUP'!U106,"A+",IF(U106&gt;=0.8*'MARK LOOKUP'!U106,"A",IF(U106&gt;=0.7*'MARK LOOKUP'!U106,"B+",IF(U106&gt;=0.6*'MARK LOOKUP'!U106,"B",IF(U106&gt;=0.5*'MARK LOOKUP'!U106,"C+",IF(U106&gt;=0.4*'MARK LOOKUP'!U106,"C",IF(U106&gt;=0.35*'MARK LOOKUP'!U106,"D","NG")))))))))</f>
        <v/>
      </c>
      <c r="AQ106" s="26" t="str">
        <f>IF(ISNUMBER(V106),IF(V106&gt;=0.9*'MARK LOOKUP'!V106,"A+",IF(V106&gt;=0.8*'MARK LOOKUP'!V106,"A",IF(V106&gt;=0.7*'MARK LOOKUP'!V106,"B+",IF(V106&gt;=0.6*'MARK LOOKUP'!S106,"B",IF(V106&gt;=0.5*'MARK LOOKUP'!V106,"C+",IF(V106&gt;=0.4*'MARK LOOKUP'!V106,"C",IF(V106&gt;=0.35*'MARK LOOKUP'!V106,"D","NG"))))))),"")</f>
        <v/>
      </c>
      <c r="AR106" s="26" t="str">
        <f t="shared" si="27"/>
        <v/>
      </c>
      <c r="AS106" s="26" t="str">
        <f t="shared" si="28"/>
        <v/>
      </c>
      <c r="AT106" s="26" t="str">
        <f t="shared" si="29"/>
        <v/>
      </c>
      <c r="AU106" s="26" t="str">
        <f t="shared" si="30"/>
        <v/>
      </c>
      <c r="AV106" s="26" t="str">
        <f t="shared" si="31"/>
        <v/>
      </c>
      <c r="AW106" s="26" t="str">
        <f t="shared" si="32"/>
        <v/>
      </c>
      <c r="AX106" s="26" t="str">
        <f t="shared" si="33"/>
        <v/>
      </c>
      <c r="AY106" s="26" t="str">
        <f t="shared" si="34"/>
        <v/>
      </c>
      <c r="AZ106" s="26" t="str">
        <f t="shared" si="35"/>
        <v/>
      </c>
      <c r="BA106" s="26" t="str">
        <f t="shared" si="36"/>
        <v/>
      </c>
      <c r="BB106" s="26" t="str">
        <f t="shared" si="37"/>
        <v/>
      </c>
      <c r="BC106" s="26" t="str">
        <f t="shared" si="38"/>
        <v/>
      </c>
      <c r="BD106" s="26" t="str">
        <f t="shared" si="39"/>
        <v/>
      </c>
      <c r="BE106" s="26" t="str">
        <f>IF(ISBLANK('DATA ENTRY'!S106),"",IF(AJ106="A+","4",IF(AJ106="A","3.6",IF(AJ106="B+","3.2",IF(AJ106="B","2.8",IF(AJ106="C+","2.4",IF(AJ106="C","2",IF(AJ106="D+","1.6",IF(AJ106="D","1.2",IF(AJ106="E","0.8",""))))))))))</f>
        <v/>
      </c>
      <c r="BF106" s="26" t="str">
        <f>IF(ISBLANK('DATA ENTRY'!T106),"",IF(AK106="A+","4",IF(AK106="A","3.6",IF(AK106="B+","3.2",IF(AK106="B","2.8",IF(AK106="C+","2.4",IF(AK106="C","2",IF(AK106="D+","1.6",IF(AK106="D","1.2",IF(AK106="E","0.8",""))))))))))</f>
        <v/>
      </c>
      <c r="BG106" s="26" t="str">
        <f>IF(ISBLANK('DATA ENTRY'!U106),"",IF(AL106="A+","4",IF(AL106="A","3.6",IF(AL106="B+","3.2",IF(AL106="B","2.8",IF(AL106="C+","2.4",IF(AL106="C","2",IF(AL106="D+","1.6",IF(AL106="D","1.2",IF(AL106="E","0.8",""))))))))))</f>
        <v/>
      </c>
      <c r="BH106" s="26" t="str">
        <f>IF(ISBLANK('DATA ENTRY'!V106),"",IF(AM106="A+","4",IF(AM106="A","3.6",IF(AM106="B+","3.2",IF(AM106="B","2.8",IF(AM106="C+","2.4",IF(AM106="C","2",IF(AM106="D+","1.6",IF(AM106="D","1.2",IF(AM106="E","0.8",""))))))))))</f>
        <v/>
      </c>
      <c r="BI106" s="26" t="str">
        <f>IF(ISBLANK('DATA ENTRY'!W106),"",IF(AN106="A+","4",IF(AN106="A","3.6",IF(AN106="B+","3.2",IF(AN106="B","2.8",IF(AN106="C+","2.4",IF(AN106="C","2",IF(AN106="D+","1.6",IF(AN106="D","1.2",IF(AN106="E","0.8",""))))))))))</f>
        <v/>
      </c>
      <c r="BJ106" s="26" t="str">
        <f>IF(ISBLANK('DATA ENTRY'!X106),"",IF(AO106="A+","4",IF(AO106="A","3.6",IF(AO106="B+","3.2",IF(AO106="B","2.8",IF(AO106="C+","2.4",IF(AO106="C","2",IF(AO106="D+","1.6",IF(AO106="D","1.2",IF(AO106="E","0.8",""))))))))))</f>
        <v/>
      </c>
      <c r="BK106" s="26" t="str">
        <f>IF(ISBLANK('DATA ENTRY'!Y106),"",IF(AP106="A+","4",IF(AP106="A","3.6",IF(AP106="B+","3.2",IF(AP106="B","2.8",IF(AP106="C+","2.4",IF(AP106="C","2",IF(AP106="D+","1.6",IF(AP106="D","1.2",IF(AP106="E","0.8",""))))))))))</f>
        <v/>
      </c>
      <c r="BL106" s="26" t="str">
        <f>IF(ISBLANK('DATA ENTRY'!Z106),"",IF(AQ106="A+","4",IF(AQ106="A","3.6",IF(AQ106="B+","3.2",IF(AQ106="B","2.8",IF(AQ106="C+","2.4",IF(AQ106="C","2",IF(AQ106="D+","1.6",IF(AQ106="D","1.2",IF(AQ106="E","0.8",""))))))))))</f>
        <v/>
      </c>
    </row>
    <row r="107" spans="1:64" x14ac:dyDescent="0.25">
      <c r="B107" s="26" t="str">
        <f>IF(ISBLANK('DATA ENTRY'!G107),"",'DATA ENTRY'!G107)</f>
        <v/>
      </c>
      <c r="C107" s="26" t="str">
        <f>IF(ISBLANK('DATA ENTRY'!H107),"",'DATA ENTRY'!H107)</f>
        <v/>
      </c>
      <c r="D107" s="26" t="str">
        <f t="shared" si="21"/>
        <v/>
      </c>
      <c r="E107" s="26" t="str">
        <f>IF(ISBLANK('DATA ENTRY'!J107),"",'DATA ENTRY'!J107)</f>
        <v/>
      </c>
      <c r="F107" s="26" t="str">
        <f>IF(ISBLANK('DATA ENTRY'!K107),"",'DATA ENTRY'!K107)</f>
        <v/>
      </c>
      <c r="G107" s="26" t="str">
        <f t="shared" si="22"/>
        <v/>
      </c>
      <c r="H107" s="26" t="str">
        <f>IF(ISBLANK('DATA ENTRY'!M107),"",'DATA ENTRY'!M107)</f>
        <v/>
      </c>
      <c r="I107" s="26" t="str">
        <f>IF(ISBLANK('DATA ENTRY'!M107),"",'DATA ENTRY'!N107)</f>
        <v/>
      </c>
      <c r="J107" s="26" t="str">
        <f t="shared" si="40"/>
        <v/>
      </c>
      <c r="K107" s="26" t="str">
        <f>IF(ISBLANK('DATA ENTRY'!P107),"",'DATA ENTRY'!P107)</f>
        <v/>
      </c>
      <c r="L107" s="26" t="str">
        <f>IF(ISBLANK('DATA ENTRY'!Q107),"",'DATA ENTRY'!Q107)</f>
        <v/>
      </c>
      <c r="M107" s="26" t="str">
        <f t="shared" si="23"/>
        <v/>
      </c>
      <c r="N107" s="26" t="str">
        <f>IF(ISBLANK('DATA ENTRY'!S107),"",'DATA ENTRY'!S107)</f>
        <v/>
      </c>
      <c r="O107" s="26" t="str">
        <f>IF(ISBLANK('DATA ENTRY'!T107),"",'DATA ENTRY'!T107)</f>
        <v/>
      </c>
      <c r="P107" s="26" t="str">
        <f t="shared" si="24"/>
        <v/>
      </c>
      <c r="Q107" s="26" t="str">
        <f>IF(ISBLANK('DATA ENTRY'!V107),"",'DATA ENTRY'!V107)</f>
        <v/>
      </c>
      <c r="R107" s="26" t="str">
        <f>IF(ISBLANK('DATA ENTRY'!W107),"",'DATA ENTRY'!W107)</f>
        <v/>
      </c>
      <c r="S107" s="26" t="str">
        <f t="shared" si="25"/>
        <v/>
      </c>
      <c r="T107" s="26" t="str">
        <f>IF(ISBLANK('DATA ENTRY'!Y107),"",'DATA ENTRY'!Y107)</f>
        <v/>
      </c>
      <c r="U107" s="26" t="str">
        <f>IF(ISBLANK('DATA ENTRY'!Z107),"",'DATA ENTRY'!Z107)</f>
        <v/>
      </c>
      <c r="V107" s="26" t="str">
        <f t="shared" si="26"/>
        <v/>
      </c>
      <c r="W107" s="26" t="str">
        <f>IF(ISBLANK('DATA ENTRY'!$F107),"",IF(LEDGER!B107="AB","AB",IF(LEDGER!B107&gt;=0.9*'MARK LOOKUP'!B107,"A+",IF(LEDGER!B107&gt;=0.8*'MARK LOOKUP'!B107,"A",IF(LEDGER!B107&gt;=0.7*'MARK LOOKUP'!B107,"B+",IF(LEDGER!B107&gt;=0.6*'MARK LOOKUP'!B107,"B",IF(LEDGER!B107&gt;=0.5*'MARK LOOKUP'!B107,"C+",IF(LEDGER!B107&gt;=0.4*'MARK LOOKUP'!B107,"C+",IF(LEDGER!B107&gt;=0.35*'MARK LOOKUP'!B107,"D","NG")))))))))</f>
        <v/>
      </c>
      <c r="X107" s="26" t="str">
        <f>IF(ISBLANK('DATA ENTRY'!$G107),"",IF(LEDGER!C107="AB","AB",IF(LEDGER!C107&gt;=0.9*'MARK LOOKUP'!C107,"A+",IF(LEDGER!C107&gt;=0.8*'MARK LOOKUP'!C107,"A",IF(LEDGER!C107&gt;=0.7*'MARK LOOKUP'!C107,"B+",IF(LEDGER!C107&gt;=0.6*'MARK LOOKUP'!C107,"B",IF(LEDGER!C107&gt;=0.5*'MARK LOOKUP'!C107,"C+",IF(LEDGER!C107&gt;=0.4*'MARK LOOKUP'!C107,"C+",IF(LEDGER!C107&gt;=0.35*'MARK LOOKUP'!C107,"D","N.G.")))))))))</f>
        <v/>
      </c>
      <c r="Y107" s="26" t="b">
        <f>IF(ISNUMBER(D107),IF(D107&gt;=0.9*'MARK LOOKUP'!D107,"A+",IF(D107&gt;=0.8*'MARK LOOKUP'!D107,"A",IF(D107&gt;=0.7*'MARK LOOKUP'!D107,"B+",IF(D107&gt;=0.6*'MARK LOOKUP'!D107,"B",IF(D107&gt;=0.5*'MARK LOOKUP'!D107,"C+",IF(D107&gt;=0.4*'MARK LOOKUP'!D107,"C",IF(D107&gt;=0.35*'MARK LOOKUP'!D107,"D","N.G."))))))))</f>
        <v>0</v>
      </c>
      <c r="Z107" s="26" t="str">
        <f>IF(ISBLANK('DATA ENTRY'!J107),"",IF(LEDGER!E107="AB","AB",IF(LEDGER!E107&gt;=0.9*'MARK LOOKUP'!E107,"A+",IF(LEDGER!E107&gt;=0.8*'MARK LOOKUP'!E107,"A",IF(LEDGER!E107&gt;=0.7*'MARK LOOKUP'!E107,"B+",IF(LEDGER!E107&gt;=0.6*'MARK LOOKUP'!E107,"B",IF(LEDGER!E107&gt;=0.5*'MARK LOOKUP'!E107,"C+",IF(LEDGER!E107&gt;=0.4*'MARK LOOKUP'!E107,"C",IF(LEDGER!E107&gt;=0.35*'MARK LOOKUP'!E107,"D","NG")))))))))</f>
        <v/>
      </c>
      <c r="AA107" s="26" t="str">
        <f>IF(ISBLANK('DATA ENTRY'!K107),"",IF(LEDGER!F107="AB","AB",IF(LEDGER!F107&gt;=0.9*'MARK LOOKUP'!F107,"A+",IF(LEDGER!F107&gt;=0.8*'MARK LOOKUP'!F107,"A",IF(LEDGER!F107&gt;=0.7*'MARK LOOKUP'!F107,"B+",IF(LEDGER!F107&gt;=0.6*'MARK LOOKUP'!F107,"B",IF(LEDGER!F107&gt;=0.5*'MARK LOOKUP'!F107,"C+",IF(LEDGER!F107&gt;=0.4*'MARK LOOKUP'!F107,"C",IF(LEDGER!F107&gt;=0.35*'MARK LOOKUP'!F107,"D","NG")))))))))</f>
        <v/>
      </c>
      <c r="AB107" s="26" t="b">
        <f>IF(ISNUMBER(G107),IF(D107&gt;=0.9*'MARK LOOKUP'!G107,"A+",IF(G107&gt;=0.8*'MARK LOOKUP'!G107,"A",IF(G107&gt;=0.7*'MARK LOOKUP'!G107,"B+",IF(G107&gt;=0.6*'MARK LOOKUP'!G107,"B",IF(G107&gt;=0.5*'MARK LOOKUP'!G107,"C+",IF(G107&gt;=0.4*'MARK LOOKUP'!G107,"C",IF(G107&gt;=0.35*'MARK LOOKUP'!G107,"D","NG"))))))))</f>
        <v>0</v>
      </c>
      <c r="AC107" s="26" t="str">
        <f>IF(ISBLANK('DATA ENTRY'!M107),"",IF(LEDGER!H107="AB","AB",IF(LEDGER!H107&gt;=0.9*'MARK LOOKUP'!H107,"A+",IF(LEDGER!H107&gt;=0.8*'MARK LOOKUP'!H107,"A",IF(LEDGER!H107&gt;=0.7*'MARK LOOKUP'!H107,"B+",IF(LEDGER!H107&gt;=0.6*'MARK LOOKUP'!H107,"B",IF(LEDGER!H107&gt;=0.5*'MARK LOOKUP'!H107,"C+",IF(LEDGER!H107&gt;=0.4*'MARK LOOKUP'!H107,"C",IF(LEDGER!H107&gt;=0.35*'MARK LOOKUP'!H107,"D","NG")))))))))</f>
        <v/>
      </c>
      <c r="AD107" s="26" t="str">
        <f>IF(ISBLANK('DATA ENTRY'!N107),"",IF(LEDGER!I107="AB","AB",IF(LEDGER!I107&gt;=0.9*'MARK LOOKUP'!I107,"A+",IF(LEDGER!I107&gt;=0.8*'MARK LOOKUP'!I107,"A",IF(LEDGER!I107&gt;=0.7*'MARK LOOKUP'!I107,"B+",IF(LEDGER!I107&gt;=0.6*'MARK LOOKUP'!I107,"B",IF(LEDGER!I107&gt;=0.5*'MARK LOOKUP'!I107,"C+",IF(LEDGER!I107&gt;=0.4*'MARK LOOKUP'!I107,"C",IF(LEDGER!I107&gt;=0.35*'MARK LOOKUP'!I107,"D","NG")))))))))</f>
        <v/>
      </c>
      <c r="AE107" s="26" t="str">
        <f>IF(ISNUMBER(J107),IF(J107&gt;=0.9*'MARK LOOKUP'!J107,"A+",IF(J107&gt;=0.8*'MARK LOOKUP'!J107,"A",IF(J107&gt;=0.7*'MARK LOOKUP'!J107,"B+",IF(J107&gt;=0.6*'MARK LOOKUP'!J107,"B",IF(J107&gt;=0.5*'MARK LOOKUP'!J107,"C+",IF(J107&gt;=0.4*'MARK LOOKUP'!J107,"C",IF(J107&gt;=0.35*'MARK LOOKUP'!J107,"D","NG"))))))),"")</f>
        <v/>
      </c>
      <c r="AF107" s="26" t="str">
        <f>IF(ISBLANK('DATA ENTRY'!P107),"",IF(LEDGER!K107="Ab","AB",IF(LEDGER!K107&gt;=0.9*'MARK LOOKUP'!K107,"A+",IF(LEDGER!K107&gt;=0.8*'MARK LOOKUP'!K107,"A",IF(LEDGER!K107&gt;=0.7*'MARK LOOKUP'!K107,"B+",IF(LEDGER!K107&gt;=0.6*'MARK LOOKUP'!K107,"B",IF(LEDGER!K107&gt;=0.5*'MARK LOOKUP'!K107,"C+",IF(LEDGER!K107&gt;=0.4*'MARK LOOKUP'!K107,"C",IF(LEDGER!K107&gt;=0.35*'MARK LOOKUP'!K107,"D","NG")))))))))</f>
        <v/>
      </c>
      <c r="AG107" s="26" t="str">
        <f>IF(ISBLANK('DATA ENTRY'!Q107),"",IF(LEDGER!L107="Ab","AB",IF(LEDGER!L107&gt;=0.9*'MARK LOOKUP'!L107,"A+",IF(LEDGER!L107&gt;=0.8*'MARK LOOKUP'!L107,"A",IF(LEDGER!L107&gt;=0.7*'MARK LOOKUP'!L107,"B+",IF(LEDGER!L107&gt;=0.6*'MARK LOOKUP'!L107,"B",IF(LEDGER!L107&gt;=0.5*'MARK LOOKUP'!L107,"C+",IF(LEDGER!L107&gt;=0.4*'MARK LOOKUP'!L107,"C",IF(LEDGER!L107&gt;=0.35*'MARK LOOKUP'!L107,"D","NG")))))))))</f>
        <v/>
      </c>
      <c r="AH107" s="26" t="str">
        <f>IF(ISNUMBER(M107),IF(M107&gt;=0.9*'MARK LOOKUP'!M107,"A+",IF(M107&gt;=0.8*'MARK LOOKUP'!M107,"A",IF(M107&gt;=0.7*'MARK LOOKUP'!M107,"B+",IF(M107&gt;=0.6*'MARK LOOKUP'!M107,"B",IF(M107&gt;=0.5*'MARK LOOKUP'!M107,"C+",IF(M107&gt;=0.4*'MARK LOOKUP'!M107,"C",IF(M107&gt;=0.35*'MARK LOOKUP'!M107,"D","NG"))))))),"")</f>
        <v/>
      </c>
      <c r="AI107" s="26" t="str">
        <f>IF(ISBLANK('DATA ENTRY'!S107),"",IF(N107="Ab","AB",IF(N107&gt;=0.9*'MARK LOOKUP'!N107,"A+",IF(N107&gt;=0.8*'MARK LOOKUP'!N107,"A",IF(N107&gt;=0.7*'MARK LOOKUP'!N107,"B+",IF(N107&gt;=0.6*'MARK LOOKUP'!N107,"B",IF(N107&gt;=0.5*'MARK LOOKUP'!N107,"C+",IF(N107&gt;=0.4*'MARK LOOKUP'!N107,"C",IF(N107&gt;=0.35*'MARK LOOKUP'!N107,"D","NG")))))))))</f>
        <v/>
      </c>
      <c r="AJ107" s="26" t="str">
        <f>IF(ISBLANK('DATA ENTRY'!T107),"",IF(O107="Ab","AB",IF(O107&gt;=0.9*'MARK LOOKUP'!O107,"A+",IF(O107&gt;=0.8*'MARK LOOKUP'!O107,"A",IF(O107&gt;=0.7*'MARK LOOKUP'!O107,"B+",IF(O107&gt;=0.6*'MARK LOOKUP'!O107,"B",IF(O107&gt;=0.5*'MARK LOOKUP'!O107,"C+",IF(O107&gt;=0.4*'MARK LOOKUP'!O107,"C",IF(O107&gt;=0.35*'MARK LOOKUP'!O107,"D","NG")))))))))</f>
        <v/>
      </c>
      <c r="AK107" s="26" t="str">
        <f>IF(ISNUMBER(P107),IF(P107&gt;=0.9*'MARK LOOKUP'!P107,"A+",IF(P107&gt;=0.8*'MARK LOOKUP'!P107,"A",IF(P107&gt;=0.7*'MARK LOOKUP'!P107,"B+",IF(P107&gt;=0.6*'MARK LOOKUP'!P107,"B",IF(P107&gt;=0.5*'MARK LOOKUP'!P107,"C+",IF(P107&gt;=0.4*'MARK LOOKUP'!P107,"C",IF(P107&gt;=0.35*'MARK LOOKUP'!P107,"D","NG"))))))),"")</f>
        <v/>
      </c>
      <c r="AL107" s="26" t="str">
        <f>IF(ISBLANK('DATA ENTRY'!V107),"",IF(Q107="Ab","AB",IF(Q107&gt;=0.9*'MARK LOOKUP'!Q107,"A+",IF(Q107&gt;=0.8*'MARK LOOKUP'!Q107,"A",IF(Q107&gt;=0.7*'MARK LOOKUP'!Q107,"B+",IF(Q107&gt;=0.6*'MARK LOOKUP'!Q107,"B",IF(Q107&gt;=0.5*'MARK LOOKUP'!Q107,"C+",IF(Q107&gt;=0.4*'MARK LOOKUP'!Q107,"C",IF(Q107&gt;=0.35*'MARK LOOKUP'!Q107,"D","NG")))))))))</f>
        <v/>
      </c>
      <c r="AM107" s="26" t="str">
        <f>IF(ISBLANK('DATA ENTRY'!W107),"",IF(R107="Ab","AB",IF(R107&gt;=0.9*'MARK LOOKUP'!R107,"A+",IF(R107&gt;=0.8*'MARK LOOKUP'!R107,"A",IF(R107&gt;=0.7*'MARK LOOKUP'!R107,"B+",IF(R107&gt;=0.6*'MARK LOOKUP'!R107,"B",IF(R107&gt;=0.5*'MARK LOOKUP'!R107,"C+",IF(R107&gt;=0.4*'MARK LOOKUP'!R107,"C",IF(R107&gt;=0.35*'MARK LOOKUP'!R107,"D","NG")))))))))</f>
        <v/>
      </c>
      <c r="AN107" s="26" t="str">
        <f>IF(ISNUMBER(S107),IF(S107&gt;=0.9*'MARK LOOKUP'!S107,"A+",IF(S107&gt;=0.8*'MARK LOOKUP'!S107,"A",IF(S107&gt;=0.7*'MARK LOOKUP'!S107,"B+",IF(S107&gt;=0.6*'MARK LOOKUP'!S107,"B",IF(S107&gt;=0.5*'MARK LOOKUP'!S107,"C+",IF(S107&gt;=0.4*'MARK LOOKUP'!S107,"C",IF(S107&gt;=0.35*'MARK LOOKUP'!S107,"D","NG"))))))),"")</f>
        <v/>
      </c>
      <c r="AO107" s="26" t="str">
        <f>IF(ISBLANK('DATA ENTRY'!Y107),"",IF(T107="AB","AB",IF(T107&gt;=0.9*'MARK LOOKUP'!T107,"A+",IF(T107&gt;=0.8*'MARK LOOKUP'!T107,"A",IF(T107&gt;=0.7*'MARK LOOKUP'!T107,"B+",IF(T107&gt;=0.6*'MARK LOOKUP'!T107,"B",IF(T107&gt;=0.5*'MARK LOOKUP'!T107,"C+",IF(T107&gt;=0.4*'MARK LOOKUP'!T107,"C",IF(T107&gt;=0.35*'MARK LOOKUP'!T107,"D","NG")))))))))</f>
        <v/>
      </c>
      <c r="AP107" s="26" t="str">
        <f>IF(ISBLANK('DATA ENTRY'!Z107),"",IF(U107="AB","AB",IF(U107&gt;=0.9*'MARK LOOKUP'!U107,"A+",IF(U107&gt;=0.8*'MARK LOOKUP'!U107,"A",IF(U107&gt;=0.7*'MARK LOOKUP'!U107,"B+",IF(U107&gt;=0.6*'MARK LOOKUP'!U107,"B",IF(U107&gt;=0.5*'MARK LOOKUP'!U107,"C+",IF(U107&gt;=0.4*'MARK LOOKUP'!U107,"C",IF(U107&gt;=0.35*'MARK LOOKUP'!U107,"D","NG")))))))))</f>
        <v/>
      </c>
      <c r="AQ107" s="26" t="str">
        <f>IF(ISNUMBER(V107),IF(V107&gt;=0.9*'MARK LOOKUP'!V107,"A+",IF(V107&gt;=0.8*'MARK LOOKUP'!V107,"A",IF(V107&gt;=0.7*'MARK LOOKUP'!V107,"B+",IF(V107&gt;=0.6*'MARK LOOKUP'!S107,"B",IF(V107&gt;=0.5*'MARK LOOKUP'!V107,"C+",IF(V107&gt;=0.4*'MARK LOOKUP'!V107,"C",IF(V107&gt;=0.35*'MARK LOOKUP'!V107,"D","NG"))))))),"")</f>
        <v/>
      </c>
      <c r="AR107" s="26" t="str">
        <f t="shared" si="27"/>
        <v/>
      </c>
      <c r="AS107" s="26" t="str">
        <f t="shared" si="28"/>
        <v/>
      </c>
      <c r="AT107" s="26" t="str">
        <f t="shared" si="29"/>
        <v/>
      </c>
      <c r="AU107" s="26" t="str">
        <f t="shared" si="30"/>
        <v/>
      </c>
      <c r="AV107" s="26" t="str">
        <f t="shared" si="31"/>
        <v/>
      </c>
      <c r="AW107" s="26" t="str">
        <f t="shared" si="32"/>
        <v/>
      </c>
      <c r="AX107" s="26" t="str">
        <f t="shared" si="33"/>
        <v/>
      </c>
      <c r="AY107" s="26" t="str">
        <f t="shared" si="34"/>
        <v/>
      </c>
      <c r="AZ107" s="26" t="str">
        <f t="shared" si="35"/>
        <v/>
      </c>
      <c r="BA107" s="26" t="str">
        <f t="shared" si="36"/>
        <v/>
      </c>
      <c r="BB107" s="26" t="str">
        <f t="shared" si="37"/>
        <v/>
      </c>
      <c r="BC107" s="26" t="str">
        <f t="shared" si="38"/>
        <v/>
      </c>
      <c r="BD107" s="26" t="str">
        <f t="shared" si="39"/>
        <v/>
      </c>
      <c r="BE107" s="26" t="str">
        <f>IF(ISBLANK('DATA ENTRY'!S107),"",IF(AJ107="A+","4",IF(AJ107="A","3.6",IF(AJ107="B+","3.2",IF(AJ107="B","2.8",IF(AJ107="C+","2.4",IF(AJ107="C","2",IF(AJ107="D+","1.6",IF(AJ107="D","1.2",IF(AJ107="E","0.8",""))))))))))</f>
        <v/>
      </c>
      <c r="BF107" s="26" t="str">
        <f>IF(ISBLANK('DATA ENTRY'!T107),"",IF(AK107="A+","4",IF(AK107="A","3.6",IF(AK107="B+","3.2",IF(AK107="B","2.8",IF(AK107="C+","2.4",IF(AK107="C","2",IF(AK107="D+","1.6",IF(AK107="D","1.2",IF(AK107="E","0.8",""))))))))))</f>
        <v/>
      </c>
      <c r="BG107" s="26" t="str">
        <f>IF(ISBLANK('DATA ENTRY'!U107),"",IF(AL107="A+","4",IF(AL107="A","3.6",IF(AL107="B+","3.2",IF(AL107="B","2.8",IF(AL107="C+","2.4",IF(AL107="C","2",IF(AL107="D+","1.6",IF(AL107="D","1.2",IF(AL107="E","0.8",""))))))))))</f>
        <v/>
      </c>
      <c r="BH107" s="26" t="str">
        <f>IF(ISBLANK('DATA ENTRY'!V107),"",IF(AM107="A+","4",IF(AM107="A","3.6",IF(AM107="B+","3.2",IF(AM107="B","2.8",IF(AM107="C+","2.4",IF(AM107="C","2",IF(AM107="D+","1.6",IF(AM107="D","1.2",IF(AM107="E","0.8",""))))))))))</f>
        <v/>
      </c>
      <c r="BI107" s="26" t="str">
        <f>IF(ISBLANK('DATA ENTRY'!W107),"",IF(AN107="A+","4",IF(AN107="A","3.6",IF(AN107="B+","3.2",IF(AN107="B","2.8",IF(AN107="C+","2.4",IF(AN107="C","2",IF(AN107="D+","1.6",IF(AN107="D","1.2",IF(AN107="E","0.8",""))))))))))</f>
        <v/>
      </c>
      <c r="BJ107" s="26" t="str">
        <f>IF(ISBLANK('DATA ENTRY'!X107),"",IF(AO107="A+","4",IF(AO107="A","3.6",IF(AO107="B+","3.2",IF(AO107="B","2.8",IF(AO107="C+","2.4",IF(AO107="C","2",IF(AO107="D+","1.6",IF(AO107="D","1.2",IF(AO107="E","0.8",""))))))))))</f>
        <v/>
      </c>
      <c r="BK107" s="26" t="str">
        <f>IF(ISBLANK('DATA ENTRY'!Y107),"",IF(AP107="A+","4",IF(AP107="A","3.6",IF(AP107="B+","3.2",IF(AP107="B","2.8",IF(AP107="C+","2.4",IF(AP107="C","2",IF(AP107="D+","1.6",IF(AP107="D","1.2",IF(AP107="E","0.8",""))))))))))</f>
        <v/>
      </c>
      <c r="BL107" s="26" t="str">
        <f>IF(ISBLANK('DATA ENTRY'!Z107),"",IF(AQ107="A+","4",IF(AQ107="A","3.6",IF(AQ107="B+","3.2",IF(AQ107="B","2.8",IF(AQ107="C+","2.4",IF(AQ107="C","2",IF(AQ107="D+","1.6",IF(AQ107="D","1.2",IF(AQ107="E","0.8",""))))))))))</f>
        <v/>
      </c>
    </row>
    <row r="108" spans="1:64" x14ac:dyDescent="0.25">
      <c r="B108" s="26" t="str">
        <f>IF(ISBLANK('DATA ENTRY'!G108),"",'DATA ENTRY'!G108)</f>
        <v/>
      </c>
      <c r="C108" s="26" t="str">
        <f>IF(ISBLANK('DATA ENTRY'!H108),"",'DATA ENTRY'!H108)</f>
        <v/>
      </c>
      <c r="D108" s="26" t="str">
        <f t="shared" si="21"/>
        <v/>
      </c>
      <c r="E108" s="26" t="str">
        <f>IF(ISBLANK('DATA ENTRY'!J108),"",'DATA ENTRY'!J108)</f>
        <v/>
      </c>
      <c r="F108" s="26" t="str">
        <f>IF(ISBLANK('DATA ENTRY'!K108),"",'DATA ENTRY'!K108)</f>
        <v/>
      </c>
      <c r="G108" s="26" t="str">
        <f t="shared" si="22"/>
        <v/>
      </c>
      <c r="H108" s="26" t="str">
        <f>IF(ISBLANK('DATA ENTRY'!M108),"",'DATA ENTRY'!M108)</f>
        <v/>
      </c>
      <c r="I108" s="26" t="str">
        <f>IF(ISBLANK('DATA ENTRY'!M108),"",'DATA ENTRY'!N108)</f>
        <v/>
      </c>
      <c r="J108" s="26" t="str">
        <f t="shared" si="40"/>
        <v/>
      </c>
      <c r="K108" s="26" t="str">
        <f>IF(ISBLANK('DATA ENTRY'!P108),"",'DATA ENTRY'!P108)</f>
        <v/>
      </c>
      <c r="L108" s="26" t="str">
        <f>IF(ISBLANK('DATA ENTRY'!Q108),"",'DATA ENTRY'!Q108)</f>
        <v/>
      </c>
      <c r="M108" s="26" t="str">
        <f t="shared" si="23"/>
        <v/>
      </c>
      <c r="N108" s="26" t="str">
        <f>IF(ISBLANK('DATA ENTRY'!S108),"",'DATA ENTRY'!S108)</f>
        <v/>
      </c>
      <c r="O108" s="26" t="str">
        <f>IF(ISBLANK('DATA ENTRY'!T108),"",'DATA ENTRY'!T108)</f>
        <v/>
      </c>
      <c r="P108" s="26" t="str">
        <f t="shared" si="24"/>
        <v/>
      </c>
      <c r="Q108" s="26" t="str">
        <f>IF(ISBLANK('DATA ENTRY'!V108),"",'DATA ENTRY'!V108)</f>
        <v/>
      </c>
      <c r="R108" s="26" t="str">
        <f>IF(ISBLANK('DATA ENTRY'!W108),"",'DATA ENTRY'!W108)</f>
        <v/>
      </c>
      <c r="S108" s="26" t="str">
        <f t="shared" si="25"/>
        <v/>
      </c>
      <c r="T108" s="26" t="str">
        <f>IF(ISBLANK('DATA ENTRY'!Y108),"",'DATA ENTRY'!Y108)</f>
        <v/>
      </c>
      <c r="U108" s="26" t="str">
        <f>IF(ISBLANK('DATA ENTRY'!Z108),"",'DATA ENTRY'!Z108)</f>
        <v/>
      </c>
      <c r="V108" s="26" t="str">
        <f t="shared" si="26"/>
        <v/>
      </c>
      <c r="W108" s="26" t="str">
        <f>IF(ISBLANK('DATA ENTRY'!$F108),"",IF(LEDGER!B108="AB","AB",IF(LEDGER!B108&gt;=0.9*'MARK LOOKUP'!B108,"A+",IF(LEDGER!B108&gt;=0.8*'MARK LOOKUP'!B108,"A",IF(LEDGER!B108&gt;=0.7*'MARK LOOKUP'!B108,"B+",IF(LEDGER!B108&gt;=0.6*'MARK LOOKUP'!B108,"B",IF(LEDGER!B108&gt;=0.5*'MARK LOOKUP'!B108,"C+",IF(LEDGER!B108&gt;=0.4*'MARK LOOKUP'!B108,"C+",IF(LEDGER!B108&gt;=0.35*'MARK LOOKUP'!B108,"D","NG")))))))))</f>
        <v/>
      </c>
      <c r="X108" s="26" t="str">
        <f>IF(ISBLANK('DATA ENTRY'!$G108),"",IF(LEDGER!C108="AB","AB",IF(LEDGER!C108&gt;=0.9*'MARK LOOKUP'!C108,"A+",IF(LEDGER!C108&gt;=0.8*'MARK LOOKUP'!C108,"A",IF(LEDGER!C108&gt;=0.7*'MARK LOOKUP'!C108,"B+",IF(LEDGER!C108&gt;=0.6*'MARK LOOKUP'!C108,"B",IF(LEDGER!C108&gt;=0.5*'MARK LOOKUP'!C108,"C+",IF(LEDGER!C108&gt;=0.4*'MARK LOOKUP'!C108,"C+",IF(LEDGER!C108&gt;=0.35*'MARK LOOKUP'!C108,"D","N.G.")))))))))</f>
        <v/>
      </c>
      <c r="Y108" s="26" t="b">
        <f>IF(ISNUMBER(D108),IF(D108&gt;=0.9*'MARK LOOKUP'!D108,"A+",IF(D108&gt;=0.8*'MARK LOOKUP'!D108,"A",IF(D108&gt;=0.7*'MARK LOOKUP'!D108,"B+",IF(D108&gt;=0.6*'MARK LOOKUP'!D108,"B",IF(D108&gt;=0.5*'MARK LOOKUP'!D108,"C+",IF(D108&gt;=0.4*'MARK LOOKUP'!D108,"C",IF(D108&gt;=0.35*'MARK LOOKUP'!D108,"D","N.G."))))))))</f>
        <v>0</v>
      </c>
      <c r="Z108" s="26" t="str">
        <f>IF(ISBLANK('DATA ENTRY'!J108),"",IF(LEDGER!E108="AB","AB",IF(LEDGER!E108&gt;=0.9*'MARK LOOKUP'!E108,"A+",IF(LEDGER!E108&gt;=0.8*'MARK LOOKUP'!E108,"A",IF(LEDGER!E108&gt;=0.7*'MARK LOOKUP'!E108,"B+",IF(LEDGER!E108&gt;=0.6*'MARK LOOKUP'!E108,"B",IF(LEDGER!E108&gt;=0.5*'MARK LOOKUP'!E108,"C+",IF(LEDGER!E108&gt;=0.4*'MARK LOOKUP'!E108,"C",IF(LEDGER!E108&gt;=0.35*'MARK LOOKUP'!E108,"D","NG")))))))))</f>
        <v/>
      </c>
      <c r="AA108" s="26" t="str">
        <f>IF(ISBLANK('DATA ENTRY'!K108),"",IF(LEDGER!F108="AB","AB",IF(LEDGER!F108&gt;=0.9*'MARK LOOKUP'!F108,"A+",IF(LEDGER!F108&gt;=0.8*'MARK LOOKUP'!F108,"A",IF(LEDGER!F108&gt;=0.7*'MARK LOOKUP'!F108,"B+",IF(LEDGER!F108&gt;=0.6*'MARK LOOKUP'!F108,"B",IF(LEDGER!F108&gt;=0.5*'MARK LOOKUP'!F108,"C+",IF(LEDGER!F108&gt;=0.4*'MARK LOOKUP'!F108,"C",IF(LEDGER!F108&gt;=0.35*'MARK LOOKUP'!F108,"D","NG")))))))))</f>
        <v/>
      </c>
      <c r="AB108" s="26" t="b">
        <f>IF(ISNUMBER(G108),IF(D108&gt;=0.9*'MARK LOOKUP'!G108,"A+",IF(G108&gt;=0.8*'MARK LOOKUP'!G108,"A",IF(G108&gt;=0.7*'MARK LOOKUP'!G108,"B+",IF(G108&gt;=0.6*'MARK LOOKUP'!G108,"B",IF(G108&gt;=0.5*'MARK LOOKUP'!G108,"C+",IF(G108&gt;=0.4*'MARK LOOKUP'!G108,"C",IF(G108&gt;=0.35*'MARK LOOKUP'!G108,"D","NG"))))))))</f>
        <v>0</v>
      </c>
      <c r="AC108" s="26" t="str">
        <f>IF(ISBLANK('DATA ENTRY'!M108),"",IF(LEDGER!H108="AB","AB",IF(LEDGER!H108&gt;=0.9*'MARK LOOKUP'!H108,"A+",IF(LEDGER!H108&gt;=0.8*'MARK LOOKUP'!H108,"A",IF(LEDGER!H108&gt;=0.7*'MARK LOOKUP'!H108,"B+",IF(LEDGER!H108&gt;=0.6*'MARK LOOKUP'!H108,"B",IF(LEDGER!H108&gt;=0.5*'MARK LOOKUP'!H108,"C+",IF(LEDGER!H108&gt;=0.4*'MARK LOOKUP'!H108,"C",IF(LEDGER!H108&gt;=0.35*'MARK LOOKUP'!H108,"D","NG")))))))))</f>
        <v/>
      </c>
      <c r="AD108" s="26" t="str">
        <f>IF(ISBLANK('DATA ENTRY'!N108),"",IF(LEDGER!I108="AB","AB",IF(LEDGER!I108&gt;=0.9*'MARK LOOKUP'!I108,"A+",IF(LEDGER!I108&gt;=0.8*'MARK LOOKUP'!I108,"A",IF(LEDGER!I108&gt;=0.7*'MARK LOOKUP'!I108,"B+",IF(LEDGER!I108&gt;=0.6*'MARK LOOKUP'!I108,"B",IF(LEDGER!I108&gt;=0.5*'MARK LOOKUP'!I108,"C+",IF(LEDGER!I108&gt;=0.4*'MARK LOOKUP'!I108,"C",IF(LEDGER!I108&gt;=0.35*'MARK LOOKUP'!I108,"D","NG")))))))))</f>
        <v/>
      </c>
      <c r="AE108" s="26" t="str">
        <f>IF(ISNUMBER(J108),IF(J108&gt;=0.9*'MARK LOOKUP'!J108,"A+",IF(J108&gt;=0.8*'MARK LOOKUP'!J108,"A",IF(J108&gt;=0.7*'MARK LOOKUP'!J108,"B+",IF(J108&gt;=0.6*'MARK LOOKUP'!J108,"B",IF(J108&gt;=0.5*'MARK LOOKUP'!J108,"C+",IF(J108&gt;=0.4*'MARK LOOKUP'!J108,"C",IF(J108&gt;=0.35*'MARK LOOKUP'!J108,"D","NG"))))))),"")</f>
        <v/>
      </c>
      <c r="AF108" s="26" t="str">
        <f>IF(ISBLANK('DATA ENTRY'!P108),"",IF(LEDGER!K108="Ab","AB",IF(LEDGER!K108&gt;=0.9*'MARK LOOKUP'!K108,"A+",IF(LEDGER!K108&gt;=0.8*'MARK LOOKUP'!K108,"A",IF(LEDGER!K108&gt;=0.7*'MARK LOOKUP'!K108,"B+",IF(LEDGER!K108&gt;=0.6*'MARK LOOKUP'!K108,"B",IF(LEDGER!K108&gt;=0.5*'MARK LOOKUP'!K108,"C+",IF(LEDGER!K108&gt;=0.4*'MARK LOOKUP'!K108,"C",IF(LEDGER!K108&gt;=0.35*'MARK LOOKUP'!K108,"D","NG")))))))))</f>
        <v/>
      </c>
      <c r="AG108" s="26" t="str">
        <f>IF(ISBLANK('DATA ENTRY'!Q108),"",IF(LEDGER!L108="Ab","AB",IF(LEDGER!L108&gt;=0.9*'MARK LOOKUP'!L108,"A+",IF(LEDGER!L108&gt;=0.8*'MARK LOOKUP'!L108,"A",IF(LEDGER!L108&gt;=0.7*'MARK LOOKUP'!L108,"B+",IF(LEDGER!L108&gt;=0.6*'MARK LOOKUP'!L108,"B",IF(LEDGER!L108&gt;=0.5*'MARK LOOKUP'!L108,"C+",IF(LEDGER!L108&gt;=0.4*'MARK LOOKUP'!L108,"C",IF(LEDGER!L108&gt;=0.35*'MARK LOOKUP'!L108,"D","NG")))))))))</f>
        <v/>
      </c>
      <c r="AH108" s="26" t="str">
        <f>IF(ISNUMBER(M108),IF(M108&gt;=0.9*'MARK LOOKUP'!M108,"A+",IF(M108&gt;=0.8*'MARK LOOKUP'!M108,"A",IF(M108&gt;=0.7*'MARK LOOKUP'!M108,"B+",IF(M108&gt;=0.6*'MARK LOOKUP'!M108,"B",IF(M108&gt;=0.5*'MARK LOOKUP'!M108,"C+",IF(M108&gt;=0.4*'MARK LOOKUP'!M108,"C",IF(M108&gt;=0.35*'MARK LOOKUP'!M108,"D","NG"))))))),"")</f>
        <v/>
      </c>
      <c r="AI108" s="26" t="str">
        <f>IF(ISBLANK('DATA ENTRY'!S108),"",IF(N108="Ab","AB",IF(N108&gt;=0.9*'MARK LOOKUP'!N108,"A+",IF(N108&gt;=0.8*'MARK LOOKUP'!N108,"A",IF(N108&gt;=0.7*'MARK LOOKUP'!N108,"B+",IF(N108&gt;=0.6*'MARK LOOKUP'!N108,"B",IF(N108&gt;=0.5*'MARK LOOKUP'!N108,"C+",IF(N108&gt;=0.4*'MARK LOOKUP'!N108,"C",IF(N108&gt;=0.35*'MARK LOOKUP'!N108,"D","NG")))))))))</f>
        <v/>
      </c>
      <c r="AJ108" s="26" t="str">
        <f>IF(ISBLANK('DATA ENTRY'!T108),"",IF(O108="Ab","AB",IF(O108&gt;=0.9*'MARK LOOKUP'!O108,"A+",IF(O108&gt;=0.8*'MARK LOOKUP'!O108,"A",IF(O108&gt;=0.7*'MARK LOOKUP'!O108,"B+",IF(O108&gt;=0.6*'MARK LOOKUP'!O108,"B",IF(O108&gt;=0.5*'MARK LOOKUP'!O108,"C+",IF(O108&gt;=0.4*'MARK LOOKUP'!O108,"C",IF(O108&gt;=0.35*'MARK LOOKUP'!O108,"D","NG")))))))))</f>
        <v/>
      </c>
      <c r="AK108" s="26" t="str">
        <f>IF(ISNUMBER(P108),IF(P108&gt;=0.9*'MARK LOOKUP'!P108,"A+",IF(P108&gt;=0.8*'MARK LOOKUP'!P108,"A",IF(P108&gt;=0.7*'MARK LOOKUP'!P108,"B+",IF(P108&gt;=0.6*'MARK LOOKUP'!P108,"B",IF(P108&gt;=0.5*'MARK LOOKUP'!P108,"C+",IF(P108&gt;=0.4*'MARK LOOKUP'!P108,"C",IF(P108&gt;=0.35*'MARK LOOKUP'!P108,"D","NG"))))))),"")</f>
        <v/>
      </c>
      <c r="AL108" s="26" t="str">
        <f>IF(ISBLANK('DATA ENTRY'!V108),"",IF(Q108="Ab","AB",IF(Q108&gt;=0.9*'MARK LOOKUP'!Q108,"A+",IF(Q108&gt;=0.8*'MARK LOOKUP'!Q108,"A",IF(Q108&gt;=0.7*'MARK LOOKUP'!Q108,"B+",IF(Q108&gt;=0.6*'MARK LOOKUP'!Q108,"B",IF(Q108&gt;=0.5*'MARK LOOKUP'!Q108,"C+",IF(Q108&gt;=0.4*'MARK LOOKUP'!Q108,"C",IF(Q108&gt;=0.35*'MARK LOOKUP'!Q108,"D","NG")))))))))</f>
        <v/>
      </c>
      <c r="AM108" s="26" t="str">
        <f>IF(ISBLANK('DATA ENTRY'!W108),"",IF(R108="Ab","AB",IF(R108&gt;=0.9*'MARK LOOKUP'!R108,"A+",IF(R108&gt;=0.8*'MARK LOOKUP'!R108,"A",IF(R108&gt;=0.7*'MARK LOOKUP'!R108,"B+",IF(R108&gt;=0.6*'MARK LOOKUP'!R108,"B",IF(R108&gt;=0.5*'MARK LOOKUP'!R108,"C+",IF(R108&gt;=0.4*'MARK LOOKUP'!R108,"C",IF(R108&gt;=0.35*'MARK LOOKUP'!R108,"D","NG")))))))))</f>
        <v/>
      </c>
      <c r="AN108" s="26" t="str">
        <f>IF(ISNUMBER(S108),IF(S108&gt;=0.9*'MARK LOOKUP'!S108,"A+",IF(S108&gt;=0.8*'MARK LOOKUP'!S108,"A",IF(S108&gt;=0.7*'MARK LOOKUP'!S108,"B+",IF(S108&gt;=0.6*'MARK LOOKUP'!S108,"B",IF(S108&gt;=0.5*'MARK LOOKUP'!S108,"C+",IF(S108&gt;=0.4*'MARK LOOKUP'!S108,"C",IF(S108&gt;=0.35*'MARK LOOKUP'!S108,"D","NG"))))))),"")</f>
        <v/>
      </c>
      <c r="AO108" s="26" t="str">
        <f>IF(ISBLANK('DATA ENTRY'!Y108),"",IF(T108="AB","AB",IF(T108&gt;=0.9*'MARK LOOKUP'!T108,"A+",IF(T108&gt;=0.8*'MARK LOOKUP'!T108,"A",IF(T108&gt;=0.7*'MARK LOOKUP'!T108,"B+",IF(T108&gt;=0.6*'MARK LOOKUP'!T108,"B",IF(T108&gt;=0.5*'MARK LOOKUP'!T108,"C+",IF(T108&gt;=0.4*'MARK LOOKUP'!T108,"C",IF(T108&gt;=0.35*'MARK LOOKUP'!T108,"D","NG")))))))))</f>
        <v/>
      </c>
      <c r="AP108" s="26" t="str">
        <f>IF(ISBLANK('DATA ENTRY'!Z108),"",IF(U108="AB","AB",IF(U108&gt;=0.9*'MARK LOOKUP'!U108,"A+",IF(U108&gt;=0.8*'MARK LOOKUP'!U108,"A",IF(U108&gt;=0.7*'MARK LOOKUP'!U108,"B+",IF(U108&gt;=0.6*'MARK LOOKUP'!U108,"B",IF(U108&gt;=0.5*'MARK LOOKUP'!U108,"C+",IF(U108&gt;=0.4*'MARK LOOKUP'!U108,"C",IF(U108&gt;=0.35*'MARK LOOKUP'!U108,"D","NG")))))))))</f>
        <v/>
      </c>
      <c r="AQ108" s="26" t="str">
        <f>IF(ISNUMBER(V108),IF(V108&gt;=0.9*'MARK LOOKUP'!V108,"A+",IF(V108&gt;=0.8*'MARK LOOKUP'!V108,"A",IF(V108&gt;=0.7*'MARK LOOKUP'!V108,"B+",IF(V108&gt;=0.6*'MARK LOOKUP'!S108,"B",IF(V108&gt;=0.5*'MARK LOOKUP'!V108,"C+",IF(V108&gt;=0.4*'MARK LOOKUP'!V108,"C",IF(V108&gt;=0.35*'MARK LOOKUP'!V108,"D","NG"))))))),"")</f>
        <v/>
      </c>
      <c r="AR108" s="26" t="str">
        <f t="shared" si="27"/>
        <v/>
      </c>
      <c r="AS108" s="26" t="str">
        <f t="shared" si="28"/>
        <v/>
      </c>
      <c r="AT108" s="26" t="str">
        <f t="shared" si="29"/>
        <v/>
      </c>
      <c r="AU108" s="26" t="str">
        <f t="shared" si="30"/>
        <v/>
      </c>
      <c r="AV108" s="26" t="str">
        <f t="shared" si="31"/>
        <v/>
      </c>
      <c r="AW108" s="26" t="str">
        <f t="shared" si="32"/>
        <v/>
      </c>
      <c r="AX108" s="26" t="str">
        <f t="shared" si="33"/>
        <v/>
      </c>
      <c r="AY108" s="26" t="str">
        <f t="shared" si="34"/>
        <v/>
      </c>
      <c r="AZ108" s="26" t="str">
        <f t="shared" si="35"/>
        <v/>
      </c>
      <c r="BA108" s="26" t="str">
        <f t="shared" si="36"/>
        <v/>
      </c>
      <c r="BB108" s="26" t="str">
        <f t="shared" si="37"/>
        <v/>
      </c>
      <c r="BC108" s="26" t="str">
        <f t="shared" si="38"/>
        <v/>
      </c>
      <c r="BD108" s="26" t="str">
        <f t="shared" si="39"/>
        <v/>
      </c>
      <c r="BE108" s="26" t="str">
        <f>IF(ISBLANK('DATA ENTRY'!S108),"",IF(AJ108="A+","4",IF(AJ108="A","3.6",IF(AJ108="B+","3.2",IF(AJ108="B","2.8",IF(AJ108="C+","2.4",IF(AJ108="C","2",IF(AJ108="D+","1.6",IF(AJ108="D","1.2",IF(AJ108="E","0.8",""))))))))))</f>
        <v/>
      </c>
      <c r="BF108" s="26" t="str">
        <f>IF(ISBLANK('DATA ENTRY'!T108),"",IF(AK108="A+","4",IF(AK108="A","3.6",IF(AK108="B+","3.2",IF(AK108="B","2.8",IF(AK108="C+","2.4",IF(AK108="C","2",IF(AK108="D+","1.6",IF(AK108="D","1.2",IF(AK108="E","0.8",""))))))))))</f>
        <v/>
      </c>
      <c r="BG108" s="26" t="str">
        <f>IF(ISBLANK('DATA ENTRY'!U108),"",IF(AL108="A+","4",IF(AL108="A","3.6",IF(AL108="B+","3.2",IF(AL108="B","2.8",IF(AL108="C+","2.4",IF(AL108="C","2",IF(AL108="D+","1.6",IF(AL108="D","1.2",IF(AL108="E","0.8",""))))))))))</f>
        <v/>
      </c>
      <c r="BH108" s="26" t="str">
        <f>IF(ISBLANK('DATA ENTRY'!V108),"",IF(AM108="A+","4",IF(AM108="A","3.6",IF(AM108="B+","3.2",IF(AM108="B","2.8",IF(AM108="C+","2.4",IF(AM108="C","2",IF(AM108="D+","1.6",IF(AM108="D","1.2",IF(AM108="E","0.8",""))))))))))</f>
        <v/>
      </c>
      <c r="BI108" s="26" t="str">
        <f>IF(ISBLANK('DATA ENTRY'!W108),"",IF(AN108="A+","4",IF(AN108="A","3.6",IF(AN108="B+","3.2",IF(AN108="B","2.8",IF(AN108="C+","2.4",IF(AN108="C","2",IF(AN108="D+","1.6",IF(AN108="D","1.2",IF(AN108="E","0.8",""))))))))))</f>
        <v/>
      </c>
      <c r="BJ108" s="26" t="str">
        <f>IF(ISBLANK('DATA ENTRY'!X108),"",IF(AO108="A+","4",IF(AO108="A","3.6",IF(AO108="B+","3.2",IF(AO108="B","2.8",IF(AO108="C+","2.4",IF(AO108="C","2",IF(AO108="D+","1.6",IF(AO108="D","1.2",IF(AO108="E","0.8",""))))))))))</f>
        <v/>
      </c>
      <c r="BK108" s="26" t="str">
        <f>IF(ISBLANK('DATA ENTRY'!Y108),"",IF(AP108="A+","4",IF(AP108="A","3.6",IF(AP108="B+","3.2",IF(AP108="B","2.8",IF(AP108="C+","2.4",IF(AP108="C","2",IF(AP108="D+","1.6",IF(AP108="D","1.2",IF(AP108="E","0.8",""))))))))))</f>
        <v/>
      </c>
      <c r="BL108" s="26" t="str">
        <f>IF(ISBLANK('DATA ENTRY'!Z108),"",IF(AQ108="A+","4",IF(AQ108="A","3.6",IF(AQ108="B+","3.2",IF(AQ108="B","2.8",IF(AQ108="C+","2.4",IF(AQ108="C","2",IF(AQ108="D+","1.6",IF(AQ108="D","1.2",IF(AQ108="E","0.8",""))))))))))</f>
        <v/>
      </c>
    </row>
    <row r="109" spans="1:64" x14ac:dyDescent="0.25">
      <c r="B109" s="26" t="str">
        <f>IF(ISBLANK('DATA ENTRY'!G109),"",'DATA ENTRY'!G109)</f>
        <v/>
      </c>
      <c r="C109" s="26" t="str">
        <f>IF(ISBLANK('DATA ENTRY'!H109),"",'DATA ENTRY'!H109)</f>
        <v/>
      </c>
      <c r="D109" s="26" t="str">
        <f t="shared" si="21"/>
        <v/>
      </c>
      <c r="E109" s="26" t="str">
        <f>IF(ISBLANK('DATA ENTRY'!J109),"",'DATA ENTRY'!J109)</f>
        <v/>
      </c>
      <c r="F109" s="26" t="str">
        <f>IF(ISBLANK('DATA ENTRY'!K109),"",'DATA ENTRY'!K109)</f>
        <v/>
      </c>
      <c r="G109" s="26" t="str">
        <f t="shared" si="22"/>
        <v/>
      </c>
      <c r="H109" s="26" t="str">
        <f>IF(ISBLANK('DATA ENTRY'!M109),"",'DATA ENTRY'!M109)</f>
        <v/>
      </c>
      <c r="I109" s="26" t="str">
        <f>IF(ISBLANK('DATA ENTRY'!M109),"",'DATA ENTRY'!N109)</f>
        <v/>
      </c>
      <c r="J109" s="26" t="str">
        <f t="shared" si="40"/>
        <v/>
      </c>
      <c r="K109" s="26" t="str">
        <f>IF(ISBLANK('DATA ENTRY'!P109),"",'DATA ENTRY'!P109)</f>
        <v/>
      </c>
      <c r="L109" s="26" t="str">
        <f>IF(ISBLANK('DATA ENTRY'!Q109),"",'DATA ENTRY'!Q109)</f>
        <v/>
      </c>
      <c r="M109" s="26" t="str">
        <f t="shared" si="23"/>
        <v/>
      </c>
      <c r="N109" s="26" t="str">
        <f>IF(ISBLANK('DATA ENTRY'!S109),"",'DATA ENTRY'!S109)</f>
        <v/>
      </c>
      <c r="O109" s="26" t="str">
        <f>IF(ISBLANK('DATA ENTRY'!T109),"",'DATA ENTRY'!T109)</f>
        <v/>
      </c>
      <c r="P109" s="26" t="str">
        <f t="shared" si="24"/>
        <v/>
      </c>
      <c r="Q109" s="26" t="str">
        <f>IF(ISBLANK('DATA ENTRY'!V109),"",'DATA ENTRY'!V109)</f>
        <v/>
      </c>
      <c r="R109" s="26" t="str">
        <f>IF(ISBLANK('DATA ENTRY'!W109),"",'DATA ENTRY'!W109)</f>
        <v/>
      </c>
      <c r="S109" s="26" t="str">
        <f t="shared" si="25"/>
        <v/>
      </c>
      <c r="T109" s="26" t="str">
        <f>IF(ISBLANK('DATA ENTRY'!Y109),"",'DATA ENTRY'!Y109)</f>
        <v/>
      </c>
      <c r="U109" s="26" t="str">
        <f>IF(ISBLANK('DATA ENTRY'!Z109),"",'DATA ENTRY'!Z109)</f>
        <v/>
      </c>
      <c r="V109" s="26" t="str">
        <f t="shared" si="26"/>
        <v/>
      </c>
      <c r="W109" s="26" t="str">
        <f>IF(ISBLANK('DATA ENTRY'!$F109),"",IF(LEDGER!B109="AB","AB",IF(LEDGER!B109&gt;=0.9*'MARK LOOKUP'!B109,"A+",IF(LEDGER!B109&gt;=0.8*'MARK LOOKUP'!B109,"A",IF(LEDGER!B109&gt;=0.7*'MARK LOOKUP'!B109,"B+",IF(LEDGER!B109&gt;=0.6*'MARK LOOKUP'!B109,"B",IF(LEDGER!B109&gt;=0.5*'MARK LOOKUP'!B109,"C+",IF(LEDGER!B109&gt;=0.4*'MARK LOOKUP'!B109,"C+",IF(LEDGER!B109&gt;=0.35*'MARK LOOKUP'!B109,"D","NG")))))))))</f>
        <v/>
      </c>
      <c r="X109" s="26" t="str">
        <f>IF(ISBLANK('DATA ENTRY'!$G109),"",IF(LEDGER!C109="AB","AB",IF(LEDGER!C109&gt;=0.9*'MARK LOOKUP'!C109,"A+",IF(LEDGER!C109&gt;=0.8*'MARK LOOKUP'!C109,"A",IF(LEDGER!C109&gt;=0.7*'MARK LOOKUP'!C109,"B+",IF(LEDGER!C109&gt;=0.6*'MARK LOOKUP'!C109,"B",IF(LEDGER!C109&gt;=0.5*'MARK LOOKUP'!C109,"C+",IF(LEDGER!C109&gt;=0.4*'MARK LOOKUP'!C109,"C+",IF(LEDGER!C109&gt;=0.35*'MARK LOOKUP'!C109,"D","N.G.")))))))))</f>
        <v/>
      </c>
      <c r="Y109" s="26" t="b">
        <f>IF(ISNUMBER(D109),IF(D109&gt;=0.9*'MARK LOOKUP'!D109,"A+",IF(D109&gt;=0.8*'MARK LOOKUP'!D109,"A",IF(D109&gt;=0.7*'MARK LOOKUP'!D109,"B+",IF(D109&gt;=0.6*'MARK LOOKUP'!D109,"B",IF(D109&gt;=0.5*'MARK LOOKUP'!D109,"C+",IF(D109&gt;=0.4*'MARK LOOKUP'!D109,"C",IF(D109&gt;=0.35*'MARK LOOKUP'!D109,"D","N.G."))))))))</f>
        <v>0</v>
      </c>
      <c r="Z109" s="26" t="str">
        <f>IF(ISBLANK('DATA ENTRY'!J109),"",IF(LEDGER!E109="AB","AB",IF(LEDGER!E109&gt;=0.9*'MARK LOOKUP'!E109,"A+",IF(LEDGER!E109&gt;=0.8*'MARK LOOKUP'!E109,"A",IF(LEDGER!E109&gt;=0.7*'MARK LOOKUP'!E109,"B+",IF(LEDGER!E109&gt;=0.6*'MARK LOOKUP'!E109,"B",IF(LEDGER!E109&gt;=0.5*'MARK LOOKUP'!E109,"C+",IF(LEDGER!E109&gt;=0.4*'MARK LOOKUP'!E109,"C",IF(LEDGER!E109&gt;=0.35*'MARK LOOKUP'!E109,"D","NG")))))))))</f>
        <v/>
      </c>
      <c r="AA109" s="26" t="str">
        <f>IF(ISBLANK('DATA ENTRY'!K109),"",IF(LEDGER!F109="AB","AB",IF(LEDGER!F109&gt;=0.9*'MARK LOOKUP'!F109,"A+",IF(LEDGER!F109&gt;=0.8*'MARK LOOKUP'!F109,"A",IF(LEDGER!F109&gt;=0.7*'MARK LOOKUP'!F109,"B+",IF(LEDGER!F109&gt;=0.6*'MARK LOOKUP'!F109,"B",IF(LEDGER!F109&gt;=0.5*'MARK LOOKUP'!F109,"C+",IF(LEDGER!F109&gt;=0.4*'MARK LOOKUP'!F109,"C",IF(LEDGER!F109&gt;=0.35*'MARK LOOKUP'!F109,"D","NG")))))))))</f>
        <v/>
      </c>
      <c r="AB109" s="26" t="b">
        <f>IF(ISNUMBER(G109),IF(D109&gt;=0.9*'MARK LOOKUP'!G109,"A+",IF(G109&gt;=0.8*'MARK LOOKUP'!G109,"A",IF(G109&gt;=0.7*'MARK LOOKUP'!G109,"B+",IF(G109&gt;=0.6*'MARK LOOKUP'!G109,"B",IF(G109&gt;=0.5*'MARK LOOKUP'!G109,"C+",IF(G109&gt;=0.4*'MARK LOOKUP'!G109,"C",IF(G109&gt;=0.35*'MARK LOOKUP'!G109,"D","NG"))))))))</f>
        <v>0</v>
      </c>
      <c r="AC109" s="26" t="str">
        <f>IF(ISBLANK('DATA ENTRY'!M109),"",IF(LEDGER!H109="AB","AB",IF(LEDGER!H109&gt;=0.9*'MARK LOOKUP'!H109,"A+",IF(LEDGER!H109&gt;=0.8*'MARK LOOKUP'!H109,"A",IF(LEDGER!H109&gt;=0.7*'MARK LOOKUP'!H109,"B+",IF(LEDGER!H109&gt;=0.6*'MARK LOOKUP'!H109,"B",IF(LEDGER!H109&gt;=0.5*'MARK LOOKUP'!H109,"C+",IF(LEDGER!H109&gt;=0.4*'MARK LOOKUP'!H109,"C",IF(LEDGER!H109&gt;=0.35*'MARK LOOKUP'!H109,"D","NG")))))))))</f>
        <v/>
      </c>
      <c r="AD109" s="26" t="str">
        <f>IF(ISBLANK('DATA ENTRY'!N109),"",IF(LEDGER!I109="AB","AB",IF(LEDGER!I109&gt;=0.9*'MARK LOOKUP'!I109,"A+",IF(LEDGER!I109&gt;=0.8*'MARK LOOKUP'!I109,"A",IF(LEDGER!I109&gt;=0.7*'MARK LOOKUP'!I109,"B+",IF(LEDGER!I109&gt;=0.6*'MARK LOOKUP'!I109,"B",IF(LEDGER!I109&gt;=0.5*'MARK LOOKUP'!I109,"C+",IF(LEDGER!I109&gt;=0.4*'MARK LOOKUP'!I109,"C",IF(LEDGER!I109&gt;=0.35*'MARK LOOKUP'!I109,"D","NG")))))))))</f>
        <v/>
      </c>
      <c r="AE109" s="26" t="str">
        <f>IF(ISNUMBER(J109),IF(J109&gt;=0.9*'MARK LOOKUP'!J109,"A+",IF(J109&gt;=0.8*'MARK LOOKUP'!J109,"A",IF(J109&gt;=0.7*'MARK LOOKUP'!J109,"B+",IF(J109&gt;=0.6*'MARK LOOKUP'!J109,"B",IF(J109&gt;=0.5*'MARK LOOKUP'!J109,"C+",IF(J109&gt;=0.4*'MARK LOOKUP'!J109,"C",IF(J109&gt;=0.35*'MARK LOOKUP'!J109,"D","NG"))))))),"")</f>
        <v/>
      </c>
      <c r="AF109" s="26" t="str">
        <f>IF(ISBLANK('DATA ENTRY'!P109),"",IF(LEDGER!K109="Ab","AB",IF(LEDGER!K109&gt;=0.9*'MARK LOOKUP'!K109,"A+",IF(LEDGER!K109&gt;=0.8*'MARK LOOKUP'!K109,"A",IF(LEDGER!K109&gt;=0.7*'MARK LOOKUP'!K109,"B+",IF(LEDGER!K109&gt;=0.6*'MARK LOOKUP'!K109,"B",IF(LEDGER!K109&gt;=0.5*'MARK LOOKUP'!K109,"C+",IF(LEDGER!K109&gt;=0.4*'MARK LOOKUP'!K109,"C",IF(LEDGER!K109&gt;=0.35*'MARK LOOKUP'!K109,"D","NG")))))))))</f>
        <v/>
      </c>
      <c r="AG109" s="26" t="str">
        <f>IF(ISBLANK('DATA ENTRY'!Q109),"",IF(LEDGER!L109="Ab","AB",IF(LEDGER!L109&gt;=0.9*'MARK LOOKUP'!L109,"A+",IF(LEDGER!L109&gt;=0.8*'MARK LOOKUP'!L109,"A",IF(LEDGER!L109&gt;=0.7*'MARK LOOKUP'!L109,"B+",IF(LEDGER!L109&gt;=0.6*'MARK LOOKUP'!L109,"B",IF(LEDGER!L109&gt;=0.5*'MARK LOOKUP'!L109,"C+",IF(LEDGER!L109&gt;=0.4*'MARK LOOKUP'!L109,"C",IF(LEDGER!L109&gt;=0.35*'MARK LOOKUP'!L109,"D","NG")))))))))</f>
        <v/>
      </c>
      <c r="AH109" s="26" t="str">
        <f>IF(ISNUMBER(M109),IF(M109&gt;=0.9*'MARK LOOKUP'!M109,"A+",IF(M109&gt;=0.8*'MARK LOOKUP'!M109,"A",IF(M109&gt;=0.7*'MARK LOOKUP'!M109,"B+",IF(M109&gt;=0.6*'MARK LOOKUP'!M109,"B",IF(M109&gt;=0.5*'MARK LOOKUP'!M109,"C+",IF(M109&gt;=0.4*'MARK LOOKUP'!M109,"C",IF(M109&gt;=0.35*'MARK LOOKUP'!M109,"D","NG"))))))),"")</f>
        <v/>
      </c>
      <c r="AI109" s="26" t="str">
        <f>IF(ISBLANK('DATA ENTRY'!S109),"",IF(N109="Ab","AB",IF(N109&gt;=0.9*'MARK LOOKUP'!N109,"A+",IF(N109&gt;=0.8*'MARK LOOKUP'!N109,"A",IF(N109&gt;=0.7*'MARK LOOKUP'!N109,"B+",IF(N109&gt;=0.6*'MARK LOOKUP'!N109,"B",IF(N109&gt;=0.5*'MARK LOOKUP'!N109,"C+",IF(N109&gt;=0.4*'MARK LOOKUP'!N109,"C",IF(N109&gt;=0.35*'MARK LOOKUP'!N109,"D","NG")))))))))</f>
        <v/>
      </c>
      <c r="AJ109" s="26" t="str">
        <f>IF(ISBLANK('DATA ENTRY'!T109),"",IF(O109="Ab","AB",IF(O109&gt;=0.9*'MARK LOOKUP'!O109,"A+",IF(O109&gt;=0.8*'MARK LOOKUP'!O109,"A",IF(O109&gt;=0.7*'MARK LOOKUP'!O109,"B+",IF(O109&gt;=0.6*'MARK LOOKUP'!O109,"B",IF(O109&gt;=0.5*'MARK LOOKUP'!O109,"C+",IF(O109&gt;=0.4*'MARK LOOKUP'!O109,"C",IF(O109&gt;=0.35*'MARK LOOKUP'!O109,"D","NG")))))))))</f>
        <v/>
      </c>
      <c r="AK109" s="26" t="str">
        <f>IF(ISNUMBER(P109),IF(P109&gt;=0.9*'MARK LOOKUP'!P109,"A+",IF(P109&gt;=0.8*'MARK LOOKUP'!P109,"A",IF(P109&gt;=0.7*'MARK LOOKUP'!P109,"B+",IF(P109&gt;=0.6*'MARK LOOKUP'!P109,"B",IF(P109&gt;=0.5*'MARK LOOKUP'!P109,"C+",IF(P109&gt;=0.4*'MARK LOOKUP'!P109,"C",IF(P109&gt;=0.35*'MARK LOOKUP'!P109,"D","NG"))))))),"")</f>
        <v/>
      </c>
      <c r="AL109" s="26" t="str">
        <f>IF(ISBLANK('DATA ENTRY'!V109),"",IF(Q109="Ab","AB",IF(Q109&gt;=0.9*'MARK LOOKUP'!Q109,"A+",IF(Q109&gt;=0.8*'MARK LOOKUP'!Q109,"A",IF(Q109&gt;=0.7*'MARK LOOKUP'!Q109,"B+",IF(Q109&gt;=0.6*'MARK LOOKUP'!Q109,"B",IF(Q109&gt;=0.5*'MARK LOOKUP'!Q109,"C+",IF(Q109&gt;=0.4*'MARK LOOKUP'!Q109,"C",IF(Q109&gt;=0.35*'MARK LOOKUP'!Q109,"D","NG")))))))))</f>
        <v/>
      </c>
      <c r="AM109" s="26" t="str">
        <f>IF(ISBLANK('DATA ENTRY'!W109),"",IF(R109="Ab","AB",IF(R109&gt;=0.9*'MARK LOOKUP'!R109,"A+",IF(R109&gt;=0.8*'MARK LOOKUP'!R109,"A",IF(R109&gt;=0.7*'MARK LOOKUP'!R109,"B+",IF(R109&gt;=0.6*'MARK LOOKUP'!R109,"B",IF(R109&gt;=0.5*'MARK LOOKUP'!R109,"C+",IF(R109&gt;=0.4*'MARK LOOKUP'!R109,"C",IF(R109&gt;=0.35*'MARK LOOKUP'!R109,"D","NG")))))))))</f>
        <v/>
      </c>
      <c r="AN109" s="26" t="str">
        <f>IF(ISNUMBER(S109),IF(S109&gt;=0.9*'MARK LOOKUP'!S109,"A+",IF(S109&gt;=0.8*'MARK LOOKUP'!S109,"A",IF(S109&gt;=0.7*'MARK LOOKUP'!S109,"B+",IF(S109&gt;=0.6*'MARK LOOKUP'!S109,"B",IF(S109&gt;=0.5*'MARK LOOKUP'!S109,"C+",IF(S109&gt;=0.4*'MARK LOOKUP'!S109,"C",IF(S109&gt;=0.35*'MARK LOOKUP'!S109,"D","NG"))))))),"")</f>
        <v/>
      </c>
      <c r="AO109" s="26" t="str">
        <f>IF(ISBLANK('DATA ENTRY'!Y109),"",IF(T109="AB","AB",IF(T109&gt;=0.9*'MARK LOOKUP'!T109,"A+",IF(T109&gt;=0.8*'MARK LOOKUP'!T109,"A",IF(T109&gt;=0.7*'MARK LOOKUP'!T109,"B+",IF(T109&gt;=0.6*'MARK LOOKUP'!T109,"B",IF(T109&gt;=0.5*'MARK LOOKUP'!T109,"C+",IF(T109&gt;=0.4*'MARK LOOKUP'!T109,"C",IF(T109&gt;=0.35*'MARK LOOKUP'!T109,"D","NG")))))))))</f>
        <v/>
      </c>
      <c r="AP109" s="26" t="str">
        <f>IF(ISBLANK('DATA ENTRY'!Z109),"",IF(U109="AB","AB",IF(U109&gt;=0.9*'MARK LOOKUP'!U109,"A+",IF(U109&gt;=0.8*'MARK LOOKUP'!U109,"A",IF(U109&gt;=0.7*'MARK LOOKUP'!U109,"B+",IF(U109&gt;=0.6*'MARK LOOKUP'!U109,"B",IF(U109&gt;=0.5*'MARK LOOKUP'!U109,"C+",IF(U109&gt;=0.4*'MARK LOOKUP'!U109,"C",IF(U109&gt;=0.35*'MARK LOOKUP'!U109,"D","NG")))))))))</f>
        <v/>
      </c>
      <c r="AQ109" s="26" t="str">
        <f>IF(ISNUMBER(V109),IF(V109&gt;=0.9*'MARK LOOKUP'!V109,"A+",IF(V109&gt;=0.8*'MARK LOOKUP'!V109,"A",IF(V109&gt;=0.7*'MARK LOOKUP'!V109,"B+",IF(V109&gt;=0.6*'MARK LOOKUP'!S109,"B",IF(V109&gt;=0.5*'MARK LOOKUP'!V109,"C+",IF(V109&gt;=0.4*'MARK LOOKUP'!V109,"C",IF(V109&gt;=0.35*'MARK LOOKUP'!V109,"D","NG"))))))),"")</f>
        <v/>
      </c>
      <c r="AR109" s="26" t="str">
        <f t="shared" si="27"/>
        <v/>
      </c>
      <c r="AS109" s="26" t="str">
        <f t="shared" si="28"/>
        <v/>
      </c>
      <c r="AT109" s="26" t="str">
        <f t="shared" si="29"/>
        <v/>
      </c>
      <c r="AU109" s="26" t="str">
        <f t="shared" si="30"/>
        <v/>
      </c>
      <c r="AV109" s="26" t="str">
        <f t="shared" si="31"/>
        <v/>
      </c>
      <c r="AW109" s="26" t="str">
        <f t="shared" si="32"/>
        <v/>
      </c>
      <c r="AX109" s="26" t="str">
        <f t="shared" si="33"/>
        <v/>
      </c>
      <c r="AY109" s="26" t="str">
        <f t="shared" si="34"/>
        <v/>
      </c>
      <c r="AZ109" s="26" t="str">
        <f t="shared" si="35"/>
        <v/>
      </c>
      <c r="BA109" s="26" t="str">
        <f t="shared" si="36"/>
        <v/>
      </c>
      <c r="BB109" s="26" t="str">
        <f t="shared" si="37"/>
        <v/>
      </c>
      <c r="BC109" s="26" t="str">
        <f t="shared" si="38"/>
        <v/>
      </c>
      <c r="BD109" s="26" t="str">
        <f t="shared" si="39"/>
        <v/>
      </c>
      <c r="BE109" s="26" t="str">
        <f>IF(ISBLANK('DATA ENTRY'!S109),"",IF(AJ109="A+","4",IF(AJ109="A","3.6",IF(AJ109="B+","3.2",IF(AJ109="B","2.8",IF(AJ109="C+","2.4",IF(AJ109="C","2",IF(AJ109="D+","1.6",IF(AJ109="D","1.2",IF(AJ109="E","0.8",""))))))))))</f>
        <v/>
      </c>
      <c r="BF109" s="26" t="str">
        <f>IF(ISBLANK('DATA ENTRY'!T109),"",IF(AK109="A+","4",IF(AK109="A","3.6",IF(AK109="B+","3.2",IF(AK109="B","2.8",IF(AK109="C+","2.4",IF(AK109="C","2",IF(AK109="D+","1.6",IF(AK109="D","1.2",IF(AK109="E","0.8",""))))))))))</f>
        <v/>
      </c>
      <c r="BG109" s="26" t="str">
        <f>IF(ISBLANK('DATA ENTRY'!U109),"",IF(AL109="A+","4",IF(AL109="A","3.6",IF(AL109="B+","3.2",IF(AL109="B","2.8",IF(AL109="C+","2.4",IF(AL109="C","2",IF(AL109="D+","1.6",IF(AL109="D","1.2",IF(AL109="E","0.8",""))))))))))</f>
        <v/>
      </c>
      <c r="BH109" s="26" t="str">
        <f>IF(ISBLANK('DATA ENTRY'!V109),"",IF(AM109="A+","4",IF(AM109="A","3.6",IF(AM109="B+","3.2",IF(AM109="B","2.8",IF(AM109="C+","2.4",IF(AM109="C","2",IF(AM109="D+","1.6",IF(AM109="D","1.2",IF(AM109="E","0.8",""))))))))))</f>
        <v/>
      </c>
      <c r="BI109" s="26" t="str">
        <f>IF(ISBLANK('DATA ENTRY'!W109),"",IF(AN109="A+","4",IF(AN109="A","3.6",IF(AN109="B+","3.2",IF(AN109="B","2.8",IF(AN109="C+","2.4",IF(AN109="C","2",IF(AN109="D+","1.6",IF(AN109="D","1.2",IF(AN109="E","0.8",""))))))))))</f>
        <v/>
      </c>
      <c r="BJ109" s="26" t="str">
        <f>IF(ISBLANK('DATA ENTRY'!X109),"",IF(AO109="A+","4",IF(AO109="A","3.6",IF(AO109="B+","3.2",IF(AO109="B","2.8",IF(AO109="C+","2.4",IF(AO109="C","2",IF(AO109="D+","1.6",IF(AO109="D","1.2",IF(AO109="E","0.8",""))))))))))</f>
        <v/>
      </c>
      <c r="BK109" s="26" t="str">
        <f>IF(ISBLANK('DATA ENTRY'!Y109),"",IF(AP109="A+","4",IF(AP109="A","3.6",IF(AP109="B+","3.2",IF(AP109="B","2.8",IF(AP109="C+","2.4",IF(AP109="C","2",IF(AP109="D+","1.6",IF(AP109="D","1.2",IF(AP109="E","0.8",""))))))))))</f>
        <v/>
      </c>
      <c r="BL109" s="26" t="str">
        <f>IF(ISBLANK('DATA ENTRY'!Z109),"",IF(AQ109="A+","4",IF(AQ109="A","3.6",IF(AQ109="B+","3.2",IF(AQ109="B","2.8",IF(AQ109="C+","2.4",IF(AQ109="C","2",IF(AQ109="D+","1.6",IF(AQ109="D","1.2",IF(AQ109="E","0.8",""))))))))))</f>
        <v/>
      </c>
    </row>
    <row r="110" spans="1:64" x14ac:dyDescent="0.25">
      <c r="B110" s="26" t="str">
        <f>IF(ISBLANK('DATA ENTRY'!G110),"",'DATA ENTRY'!G110)</f>
        <v/>
      </c>
      <c r="C110" s="26" t="str">
        <f>IF(ISBLANK('DATA ENTRY'!H110),"",'DATA ENTRY'!H110)</f>
        <v/>
      </c>
      <c r="D110" s="26" t="str">
        <f t="shared" si="21"/>
        <v/>
      </c>
      <c r="E110" s="26" t="str">
        <f>IF(ISBLANK('DATA ENTRY'!J110),"",'DATA ENTRY'!J110)</f>
        <v/>
      </c>
      <c r="F110" s="26" t="str">
        <f>IF(ISBLANK('DATA ENTRY'!K110),"",'DATA ENTRY'!K110)</f>
        <v/>
      </c>
      <c r="G110" s="26" t="str">
        <f t="shared" si="22"/>
        <v/>
      </c>
      <c r="H110" s="26" t="str">
        <f>IF(ISBLANK('DATA ENTRY'!M110),"",'DATA ENTRY'!M110)</f>
        <v/>
      </c>
      <c r="I110" s="26" t="str">
        <f>IF(ISBLANK('DATA ENTRY'!M110),"",'DATA ENTRY'!N110)</f>
        <v/>
      </c>
      <c r="J110" s="26" t="str">
        <f t="shared" si="40"/>
        <v/>
      </c>
      <c r="K110" s="26" t="str">
        <f>IF(ISBLANK('DATA ENTRY'!P110),"",'DATA ENTRY'!P110)</f>
        <v/>
      </c>
      <c r="L110" s="26" t="str">
        <f>IF(ISBLANK('DATA ENTRY'!Q110),"",'DATA ENTRY'!Q110)</f>
        <v/>
      </c>
      <c r="M110" s="26" t="str">
        <f t="shared" si="23"/>
        <v/>
      </c>
      <c r="N110" s="26" t="str">
        <f>IF(ISBLANK('DATA ENTRY'!S110),"",'DATA ENTRY'!S110)</f>
        <v/>
      </c>
      <c r="O110" s="26" t="str">
        <f>IF(ISBLANK('DATA ENTRY'!T110),"",'DATA ENTRY'!T110)</f>
        <v/>
      </c>
      <c r="P110" s="26" t="str">
        <f t="shared" si="24"/>
        <v/>
      </c>
      <c r="Q110" s="26" t="str">
        <f>IF(ISBLANK('DATA ENTRY'!V110),"",'DATA ENTRY'!V110)</f>
        <v/>
      </c>
      <c r="R110" s="26" t="str">
        <f>IF(ISBLANK('DATA ENTRY'!W110),"",'DATA ENTRY'!W110)</f>
        <v/>
      </c>
      <c r="S110" s="26" t="str">
        <f t="shared" si="25"/>
        <v/>
      </c>
      <c r="T110" s="26" t="str">
        <f>IF(ISBLANK('DATA ENTRY'!Y110),"",'DATA ENTRY'!Y110)</f>
        <v/>
      </c>
      <c r="U110" s="26" t="str">
        <f>IF(ISBLANK('DATA ENTRY'!Z110),"",'DATA ENTRY'!Z110)</f>
        <v/>
      </c>
      <c r="V110" s="26" t="str">
        <f t="shared" si="26"/>
        <v/>
      </c>
      <c r="W110" s="26" t="str">
        <f>IF(ISBLANK('DATA ENTRY'!$F110),"",IF(LEDGER!B110="AB","AB",IF(LEDGER!B110&gt;=0.9*'MARK LOOKUP'!B110,"A+",IF(LEDGER!B110&gt;=0.8*'MARK LOOKUP'!B110,"A",IF(LEDGER!B110&gt;=0.7*'MARK LOOKUP'!B110,"B+",IF(LEDGER!B110&gt;=0.6*'MARK LOOKUP'!B110,"B",IF(LEDGER!B110&gt;=0.5*'MARK LOOKUP'!B110,"C+",IF(LEDGER!B110&gt;=0.4*'MARK LOOKUP'!B110,"C+",IF(LEDGER!B110&gt;=0.35*'MARK LOOKUP'!B110,"D","NG")))))))))</f>
        <v/>
      </c>
      <c r="X110" s="26" t="str">
        <f>IF(ISBLANK('DATA ENTRY'!$G110),"",IF(LEDGER!C110="AB","AB",IF(LEDGER!C110&gt;=0.9*'MARK LOOKUP'!C110,"A+",IF(LEDGER!C110&gt;=0.8*'MARK LOOKUP'!C110,"A",IF(LEDGER!C110&gt;=0.7*'MARK LOOKUP'!C110,"B+",IF(LEDGER!C110&gt;=0.6*'MARK LOOKUP'!C110,"B",IF(LEDGER!C110&gt;=0.5*'MARK LOOKUP'!C110,"C+",IF(LEDGER!C110&gt;=0.4*'MARK LOOKUP'!C110,"C+",IF(LEDGER!C110&gt;=0.35*'MARK LOOKUP'!C110,"D","N.G.")))))))))</f>
        <v/>
      </c>
      <c r="Y110" s="26" t="b">
        <f>IF(ISNUMBER(D110),IF(D110&gt;=0.9*'MARK LOOKUP'!D110,"A+",IF(D110&gt;=0.8*'MARK LOOKUP'!D110,"A",IF(D110&gt;=0.7*'MARK LOOKUP'!D110,"B+",IF(D110&gt;=0.6*'MARK LOOKUP'!D110,"B",IF(D110&gt;=0.5*'MARK LOOKUP'!D110,"C+",IF(D110&gt;=0.4*'MARK LOOKUP'!D110,"C",IF(D110&gt;=0.35*'MARK LOOKUP'!D110,"D","N.G."))))))))</f>
        <v>0</v>
      </c>
      <c r="Z110" s="26" t="str">
        <f>IF(ISBLANK('DATA ENTRY'!J110),"",IF(LEDGER!E110="AB","AB",IF(LEDGER!E110&gt;=0.9*'MARK LOOKUP'!E110,"A+",IF(LEDGER!E110&gt;=0.8*'MARK LOOKUP'!E110,"A",IF(LEDGER!E110&gt;=0.7*'MARK LOOKUP'!E110,"B+",IF(LEDGER!E110&gt;=0.6*'MARK LOOKUP'!E110,"B",IF(LEDGER!E110&gt;=0.5*'MARK LOOKUP'!E110,"C+",IF(LEDGER!E110&gt;=0.4*'MARK LOOKUP'!E110,"C",IF(LEDGER!E110&gt;=0.35*'MARK LOOKUP'!E110,"D","NG")))))))))</f>
        <v/>
      </c>
      <c r="AA110" s="26" t="str">
        <f>IF(ISBLANK('DATA ENTRY'!K110),"",IF(LEDGER!F110="AB","AB",IF(LEDGER!F110&gt;=0.9*'MARK LOOKUP'!F110,"A+",IF(LEDGER!F110&gt;=0.8*'MARK LOOKUP'!F110,"A",IF(LEDGER!F110&gt;=0.7*'MARK LOOKUP'!F110,"B+",IF(LEDGER!F110&gt;=0.6*'MARK LOOKUP'!F110,"B",IF(LEDGER!F110&gt;=0.5*'MARK LOOKUP'!F110,"C+",IF(LEDGER!F110&gt;=0.4*'MARK LOOKUP'!F110,"C",IF(LEDGER!F110&gt;=0.35*'MARK LOOKUP'!F110,"D","NG")))))))))</f>
        <v/>
      </c>
      <c r="AB110" s="26" t="b">
        <f>IF(ISNUMBER(G110),IF(D110&gt;=0.9*'MARK LOOKUP'!G110,"A+",IF(G110&gt;=0.8*'MARK LOOKUP'!G110,"A",IF(G110&gt;=0.7*'MARK LOOKUP'!G110,"B+",IF(G110&gt;=0.6*'MARK LOOKUP'!G110,"B",IF(G110&gt;=0.5*'MARK LOOKUP'!G110,"C+",IF(G110&gt;=0.4*'MARK LOOKUP'!G110,"C",IF(G110&gt;=0.35*'MARK LOOKUP'!G110,"D","NG"))))))))</f>
        <v>0</v>
      </c>
      <c r="AC110" s="26" t="str">
        <f>IF(ISBLANK('DATA ENTRY'!M110),"",IF(LEDGER!H110="AB","AB",IF(LEDGER!H110&gt;=0.9*'MARK LOOKUP'!H110,"A+",IF(LEDGER!H110&gt;=0.8*'MARK LOOKUP'!H110,"A",IF(LEDGER!H110&gt;=0.7*'MARK LOOKUP'!H110,"B+",IF(LEDGER!H110&gt;=0.6*'MARK LOOKUP'!H110,"B",IF(LEDGER!H110&gt;=0.5*'MARK LOOKUP'!H110,"C+",IF(LEDGER!H110&gt;=0.4*'MARK LOOKUP'!H110,"C",IF(LEDGER!H110&gt;=0.35*'MARK LOOKUP'!H110,"D","NG")))))))))</f>
        <v/>
      </c>
      <c r="AD110" s="26" t="str">
        <f>IF(ISBLANK('DATA ENTRY'!N110),"",IF(LEDGER!I110="AB","AB",IF(LEDGER!I110&gt;=0.9*'MARK LOOKUP'!I110,"A+",IF(LEDGER!I110&gt;=0.8*'MARK LOOKUP'!I110,"A",IF(LEDGER!I110&gt;=0.7*'MARK LOOKUP'!I110,"B+",IF(LEDGER!I110&gt;=0.6*'MARK LOOKUP'!I110,"B",IF(LEDGER!I110&gt;=0.5*'MARK LOOKUP'!I110,"C+",IF(LEDGER!I110&gt;=0.4*'MARK LOOKUP'!I110,"C",IF(LEDGER!I110&gt;=0.35*'MARK LOOKUP'!I110,"D","NG")))))))))</f>
        <v/>
      </c>
      <c r="AE110" s="26" t="str">
        <f>IF(ISNUMBER(J110),IF(J110&gt;=0.9*'MARK LOOKUP'!J110,"A+",IF(J110&gt;=0.8*'MARK LOOKUP'!J110,"A",IF(J110&gt;=0.7*'MARK LOOKUP'!J110,"B+",IF(J110&gt;=0.6*'MARK LOOKUP'!J110,"B",IF(J110&gt;=0.5*'MARK LOOKUP'!J110,"C+",IF(J110&gt;=0.4*'MARK LOOKUP'!J110,"C",IF(J110&gt;=0.35*'MARK LOOKUP'!J110,"D","NG"))))))),"")</f>
        <v/>
      </c>
      <c r="AF110" s="26" t="str">
        <f>IF(ISBLANK('DATA ENTRY'!P110),"",IF(LEDGER!K110="Ab","AB",IF(LEDGER!K110&gt;=0.9*'MARK LOOKUP'!K110,"A+",IF(LEDGER!K110&gt;=0.8*'MARK LOOKUP'!K110,"A",IF(LEDGER!K110&gt;=0.7*'MARK LOOKUP'!K110,"B+",IF(LEDGER!K110&gt;=0.6*'MARK LOOKUP'!K110,"B",IF(LEDGER!K110&gt;=0.5*'MARK LOOKUP'!K110,"C+",IF(LEDGER!K110&gt;=0.4*'MARK LOOKUP'!K110,"C",IF(LEDGER!K110&gt;=0.35*'MARK LOOKUP'!K110,"D","NG")))))))))</f>
        <v/>
      </c>
      <c r="AG110" s="26" t="str">
        <f>IF(ISBLANK('DATA ENTRY'!Q110),"",IF(LEDGER!L110="Ab","AB",IF(LEDGER!L110&gt;=0.9*'MARK LOOKUP'!L110,"A+",IF(LEDGER!L110&gt;=0.8*'MARK LOOKUP'!L110,"A",IF(LEDGER!L110&gt;=0.7*'MARK LOOKUP'!L110,"B+",IF(LEDGER!L110&gt;=0.6*'MARK LOOKUP'!L110,"B",IF(LEDGER!L110&gt;=0.5*'MARK LOOKUP'!L110,"C+",IF(LEDGER!L110&gt;=0.4*'MARK LOOKUP'!L110,"C",IF(LEDGER!L110&gt;=0.35*'MARK LOOKUP'!L110,"D","NG")))))))))</f>
        <v/>
      </c>
      <c r="AH110" s="26" t="str">
        <f>IF(ISNUMBER(M110),IF(M110&gt;=0.9*'MARK LOOKUP'!M110,"A+",IF(M110&gt;=0.8*'MARK LOOKUP'!M110,"A",IF(M110&gt;=0.7*'MARK LOOKUP'!M110,"B+",IF(M110&gt;=0.6*'MARK LOOKUP'!M110,"B",IF(M110&gt;=0.5*'MARK LOOKUP'!M110,"C+",IF(M110&gt;=0.4*'MARK LOOKUP'!M110,"C",IF(M110&gt;=0.35*'MARK LOOKUP'!M110,"D","NG"))))))),"")</f>
        <v/>
      </c>
      <c r="AI110" s="26" t="str">
        <f>IF(ISBLANK('DATA ENTRY'!S110),"",IF(N110="Ab","AB",IF(N110&gt;=0.9*'MARK LOOKUP'!N110,"A+",IF(N110&gt;=0.8*'MARK LOOKUP'!N110,"A",IF(N110&gt;=0.7*'MARK LOOKUP'!N110,"B+",IF(N110&gt;=0.6*'MARK LOOKUP'!N110,"B",IF(N110&gt;=0.5*'MARK LOOKUP'!N110,"C+",IF(N110&gt;=0.4*'MARK LOOKUP'!N110,"C",IF(N110&gt;=0.35*'MARK LOOKUP'!N110,"D","NG")))))))))</f>
        <v/>
      </c>
      <c r="AJ110" s="26" t="str">
        <f>IF(ISBLANK('DATA ENTRY'!T110),"",IF(O110="Ab","AB",IF(O110&gt;=0.9*'MARK LOOKUP'!O110,"A+",IF(O110&gt;=0.8*'MARK LOOKUP'!O110,"A",IF(O110&gt;=0.7*'MARK LOOKUP'!O110,"B+",IF(O110&gt;=0.6*'MARK LOOKUP'!O110,"B",IF(O110&gt;=0.5*'MARK LOOKUP'!O110,"C+",IF(O110&gt;=0.4*'MARK LOOKUP'!O110,"C",IF(O110&gt;=0.35*'MARK LOOKUP'!O110,"D","NG")))))))))</f>
        <v/>
      </c>
      <c r="AK110" s="26" t="str">
        <f>IF(ISNUMBER(P110),IF(P110&gt;=0.9*'MARK LOOKUP'!P110,"A+",IF(P110&gt;=0.8*'MARK LOOKUP'!P110,"A",IF(P110&gt;=0.7*'MARK LOOKUP'!P110,"B+",IF(P110&gt;=0.6*'MARK LOOKUP'!P110,"B",IF(P110&gt;=0.5*'MARK LOOKUP'!P110,"C+",IF(P110&gt;=0.4*'MARK LOOKUP'!P110,"C",IF(P110&gt;=0.35*'MARK LOOKUP'!P110,"D","NG"))))))),"")</f>
        <v/>
      </c>
      <c r="AL110" s="26" t="str">
        <f>IF(ISBLANK('DATA ENTRY'!V110),"",IF(Q110="Ab","AB",IF(Q110&gt;=0.9*'MARK LOOKUP'!Q110,"A+",IF(Q110&gt;=0.8*'MARK LOOKUP'!Q110,"A",IF(Q110&gt;=0.7*'MARK LOOKUP'!Q110,"B+",IF(Q110&gt;=0.6*'MARK LOOKUP'!Q110,"B",IF(Q110&gt;=0.5*'MARK LOOKUP'!Q110,"C+",IF(Q110&gt;=0.4*'MARK LOOKUP'!Q110,"C",IF(Q110&gt;=0.35*'MARK LOOKUP'!Q110,"D","NG")))))))))</f>
        <v/>
      </c>
      <c r="AM110" s="26" t="str">
        <f>IF(ISBLANK('DATA ENTRY'!W110),"",IF(R110="Ab","AB",IF(R110&gt;=0.9*'MARK LOOKUP'!R110,"A+",IF(R110&gt;=0.8*'MARK LOOKUP'!R110,"A",IF(R110&gt;=0.7*'MARK LOOKUP'!R110,"B+",IF(R110&gt;=0.6*'MARK LOOKUP'!R110,"B",IF(R110&gt;=0.5*'MARK LOOKUP'!R110,"C+",IF(R110&gt;=0.4*'MARK LOOKUP'!R110,"C",IF(R110&gt;=0.35*'MARK LOOKUP'!R110,"D","NG")))))))))</f>
        <v/>
      </c>
      <c r="AN110" s="26" t="str">
        <f>IF(ISNUMBER(S110),IF(S110&gt;=0.9*'MARK LOOKUP'!S110,"A+",IF(S110&gt;=0.8*'MARK LOOKUP'!S110,"A",IF(S110&gt;=0.7*'MARK LOOKUP'!S110,"B+",IF(S110&gt;=0.6*'MARK LOOKUP'!S110,"B",IF(S110&gt;=0.5*'MARK LOOKUP'!S110,"C+",IF(S110&gt;=0.4*'MARK LOOKUP'!S110,"C",IF(S110&gt;=0.35*'MARK LOOKUP'!S110,"D","NG"))))))),"")</f>
        <v/>
      </c>
      <c r="AO110" s="26" t="str">
        <f>IF(ISBLANK('DATA ENTRY'!Y110),"",IF(T110="AB","AB",IF(T110&gt;=0.9*'MARK LOOKUP'!T110,"A+",IF(T110&gt;=0.8*'MARK LOOKUP'!T110,"A",IF(T110&gt;=0.7*'MARK LOOKUP'!T110,"B+",IF(T110&gt;=0.6*'MARK LOOKUP'!T110,"B",IF(T110&gt;=0.5*'MARK LOOKUP'!T110,"C+",IF(T110&gt;=0.4*'MARK LOOKUP'!T110,"C",IF(T110&gt;=0.35*'MARK LOOKUP'!T110,"D","NG")))))))))</f>
        <v/>
      </c>
      <c r="AP110" s="26" t="str">
        <f>IF(ISBLANK('DATA ENTRY'!Z110),"",IF(U110="AB","AB",IF(U110&gt;=0.9*'MARK LOOKUP'!U110,"A+",IF(U110&gt;=0.8*'MARK LOOKUP'!U110,"A",IF(U110&gt;=0.7*'MARK LOOKUP'!U110,"B+",IF(U110&gt;=0.6*'MARK LOOKUP'!U110,"B",IF(U110&gt;=0.5*'MARK LOOKUP'!U110,"C+",IF(U110&gt;=0.4*'MARK LOOKUP'!U110,"C",IF(U110&gt;=0.35*'MARK LOOKUP'!U110,"D","NG")))))))))</f>
        <v/>
      </c>
      <c r="AQ110" s="26" t="str">
        <f>IF(ISNUMBER(V110),IF(V110&gt;=0.9*'MARK LOOKUP'!V110,"A+",IF(V110&gt;=0.8*'MARK LOOKUP'!V110,"A",IF(V110&gt;=0.7*'MARK LOOKUP'!V110,"B+",IF(V110&gt;=0.6*'MARK LOOKUP'!S110,"B",IF(V110&gt;=0.5*'MARK LOOKUP'!V110,"C+",IF(V110&gt;=0.4*'MARK LOOKUP'!V110,"C",IF(V110&gt;=0.35*'MARK LOOKUP'!V110,"D","NG"))))))),"")</f>
        <v/>
      </c>
      <c r="AR110" s="26" t="str">
        <f t="shared" si="27"/>
        <v/>
      </c>
      <c r="AS110" s="26" t="str">
        <f t="shared" si="28"/>
        <v/>
      </c>
      <c r="AT110" s="26" t="str">
        <f t="shared" si="29"/>
        <v/>
      </c>
      <c r="AU110" s="26" t="str">
        <f t="shared" si="30"/>
        <v/>
      </c>
      <c r="AV110" s="26" t="str">
        <f t="shared" si="31"/>
        <v/>
      </c>
      <c r="AW110" s="26" t="str">
        <f t="shared" si="32"/>
        <v/>
      </c>
      <c r="AX110" s="26" t="str">
        <f t="shared" si="33"/>
        <v/>
      </c>
      <c r="AY110" s="26" t="str">
        <f t="shared" si="34"/>
        <v/>
      </c>
      <c r="AZ110" s="26" t="str">
        <f t="shared" si="35"/>
        <v/>
      </c>
      <c r="BA110" s="26" t="str">
        <f t="shared" si="36"/>
        <v/>
      </c>
      <c r="BB110" s="26" t="str">
        <f t="shared" si="37"/>
        <v/>
      </c>
      <c r="BC110" s="26" t="str">
        <f t="shared" si="38"/>
        <v/>
      </c>
      <c r="BD110" s="26" t="str">
        <f t="shared" si="39"/>
        <v/>
      </c>
      <c r="BE110" s="26" t="str">
        <f>IF(ISBLANK('DATA ENTRY'!S110),"",IF(AJ110="A+","4",IF(AJ110="A","3.6",IF(AJ110="B+","3.2",IF(AJ110="B","2.8",IF(AJ110="C+","2.4",IF(AJ110="C","2",IF(AJ110="D+","1.6",IF(AJ110="D","1.2",IF(AJ110="E","0.8",""))))))))))</f>
        <v/>
      </c>
      <c r="BF110" s="26" t="str">
        <f>IF(ISBLANK('DATA ENTRY'!T110),"",IF(AK110="A+","4",IF(AK110="A","3.6",IF(AK110="B+","3.2",IF(AK110="B","2.8",IF(AK110="C+","2.4",IF(AK110="C","2",IF(AK110="D+","1.6",IF(AK110="D","1.2",IF(AK110="E","0.8",""))))))))))</f>
        <v/>
      </c>
      <c r="BG110" s="26" t="str">
        <f>IF(ISBLANK('DATA ENTRY'!U110),"",IF(AL110="A+","4",IF(AL110="A","3.6",IF(AL110="B+","3.2",IF(AL110="B","2.8",IF(AL110="C+","2.4",IF(AL110="C","2",IF(AL110="D+","1.6",IF(AL110="D","1.2",IF(AL110="E","0.8",""))))))))))</f>
        <v/>
      </c>
      <c r="BH110" s="26" t="str">
        <f>IF(ISBLANK('DATA ENTRY'!V110),"",IF(AM110="A+","4",IF(AM110="A","3.6",IF(AM110="B+","3.2",IF(AM110="B","2.8",IF(AM110="C+","2.4",IF(AM110="C","2",IF(AM110="D+","1.6",IF(AM110="D","1.2",IF(AM110="E","0.8",""))))))))))</f>
        <v/>
      </c>
      <c r="BI110" s="26" t="str">
        <f>IF(ISBLANK('DATA ENTRY'!W110),"",IF(AN110="A+","4",IF(AN110="A","3.6",IF(AN110="B+","3.2",IF(AN110="B","2.8",IF(AN110="C+","2.4",IF(AN110="C","2",IF(AN110="D+","1.6",IF(AN110="D","1.2",IF(AN110="E","0.8",""))))))))))</f>
        <v/>
      </c>
      <c r="BJ110" s="26" t="str">
        <f>IF(ISBLANK('DATA ENTRY'!X110),"",IF(AO110="A+","4",IF(AO110="A","3.6",IF(AO110="B+","3.2",IF(AO110="B","2.8",IF(AO110="C+","2.4",IF(AO110="C","2",IF(AO110="D+","1.6",IF(AO110="D","1.2",IF(AO110="E","0.8",""))))))))))</f>
        <v/>
      </c>
      <c r="BK110" s="26" t="str">
        <f>IF(ISBLANK('DATA ENTRY'!Y110),"",IF(AP110="A+","4",IF(AP110="A","3.6",IF(AP110="B+","3.2",IF(AP110="B","2.8",IF(AP110="C+","2.4",IF(AP110="C","2",IF(AP110="D+","1.6",IF(AP110="D","1.2",IF(AP110="E","0.8",""))))))))))</f>
        <v/>
      </c>
      <c r="BL110" s="26" t="str">
        <f>IF(ISBLANK('DATA ENTRY'!Z110),"",IF(AQ110="A+","4",IF(AQ110="A","3.6",IF(AQ110="B+","3.2",IF(AQ110="B","2.8",IF(AQ110="C+","2.4",IF(AQ110="C","2",IF(AQ110="D+","1.6",IF(AQ110="D","1.2",IF(AQ110="E","0.8",""))))))))))</f>
        <v/>
      </c>
    </row>
    <row r="111" spans="1:64" x14ac:dyDescent="0.25">
      <c r="B111" s="26" t="str">
        <f>IF(ISBLANK('DATA ENTRY'!G111),"",'DATA ENTRY'!G111)</f>
        <v/>
      </c>
      <c r="C111" s="26" t="str">
        <f>IF(ISBLANK('DATA ENTRY'!H111),"",'DATA ENTRY'!H111)</f>
        <v/>
      </c>
      <c r="D111" s="26" t="str">
        <f t="shared" si="21"/>
        <v/>
      </c>
      <c r="E111" s="26" t="str">
        <f>IF(ISBLANK('DATA ENTRY'!J111),"",'DATA ENTRY'!J111)</f>
        <v/>
      </c>
      <c r="F111" s="26" t="str">
        <f>IF(ISBLANK('DATA ENTRY'!K111),"",'DATA ENTRY'!K111)</f>
        <v/>
      </c>
      <c r="G111" s="26" t="str">
        <f t="shared" si="22"/>
        <v/>
      </c>
      <c r="H111" s="26" t="str">
        <f>IF(ISBLANK('DATA ENTRY'!M111),"",'DATA ENTRY'!M111)</f>
        <v/>
      </c>
      <c r="I111" s="26" t="str">
        <f>IF(ISBLANK('DATA ENTRY'!M111),"",'DATA ENTRY'!N111)</f>
        <v/>
      </c>
      <c r="J111" s="26" t="str">
        <f t="shared" si="40"/>
        <v/>
      </c>
      <c r="K111" s="26" t="str">
        <f>IF(ISBLANK('DATA ENTRY'!P111),"",'DATA ENTRY'!P111)</f>
        <v/>
      </c>
      <c r="L111" s="26" t="str">
        <f>IF(ISBLANK('DATA ENTRY'!Q111),"",'DATA ENTRY'!Q111)</f>
        <v/>
      </c>
      <c r="M111" s="26" t="str">
        <f t="shared" si="23"/>
        <v/>
      </c>
      <c r="N111" s="26" t="str">
        <f>IF(ISBLANK('DATA ENTRY'!S111),"",'DATA ENTRY'!S111)</f>
        <v/>
      </c>
      <c r="O111" s="26" t="str">
        <f>IF(ISBLANK('DATA ENTRY'!T111),"",'DATA ENTRY'!T111)</f>
        <v/>
      </c>
      <c r="P111" s="26" t="str">
        <f t="shared" si="24"/>
        <v/>
      </c>
      <c r="Q111" s="26" t="str">
        <f>IF(ISBLANK('DATA ENTRY'!V111),"",'DATA ENTRY'!V111)</f>
        <v/>
      </c>
      <c r="R111" s="26" t="str">
        <f>IF(ISBLANK('DATA ENTRY'!W111),"",'DATA ENTRY'!W111)</f>
        <v/>
      </c>
      <c r="S111" s="26" t="str">
        <f t="shared" si="25"/>
        <v/>
      </c>
      <c r="T111" s="26" t="str">
        <f>IF(ISBLANK('DATA ENTRY'!Y111),"",'DATA ENTRY'!Y111)</f>
        <v/>
      </c>
      <c r="U111" s="26" t="str">
        <f>IF(ISBLANK('DATA ENTRY'!Z111),"",'DATA ENTRY'!Z111)</f>
        <v/>
      </c>
      <c r="V111" s="26" t="str">
        <f t="shared" si="26"/>
        <v/>
      </c>
      <c r="W111" s="26" t="str">
        <f>IF(ISBLANK('DATA ENTRY'!$F111),"",IF(LEDGER!B111="AB","AB",IF(LEDGER!B111&gt;=0.9*'MARK LOOKUP'!B111,"A+",IF(LEDGER!B111&gt;=0.8*'MARK LOOKUP'!B111,"A",IF(LEDGER!B111&gt;=0.7*'MARK LOOKUP'!B111,"B+",IF(LEDGER!B111&gt;=0.6*'MARK LOOKUP'!B111,"B",IF(LEDGER!B111&gt;=0.5*'MARK LOOKUP'!B111,"C+",IF(LEDGER!B111&gt;=0.4*'MARK LOOKUP'!B111,"C+",IF(LEDGER!B111&gt;=0.35*'MARK LOOKUP'!B111,"D","NG")))))))))</f>
        <v/>
      </c>
      <c r="X111" s="26" t="str">
        <f>IF(ISBLANK('DATA ENTRY'!$G111),"",IF(LEDGER!C111="AB","AB",IF(LEDGER!C111&gt;=0.9*'MARK LOOKUP'!C111,"A+",IF(LEDGER!C111&gt;=0.8*'MARK LOOKUP'!C111,"A",IF(LEDGER!C111&gt;=0.7*'MARK LOOKUP'!C111,"B+",IF(LEDGER!C111&gt;=0.6*'MARK LOOKUP'!C111,"B",IF(LEDGER!C111&gt;=0.5*'MARK LOOKUP'!C111,"C+",IF(LEDGER!C111&gt;=0.4*'MARK LOOKUP'!C111,"C+",IF(LEDGER!C111&gt;=0.35*'MARK LOOKUP'!C111,"D","N.G.")))))))))</f>
        <v/>
      </c>
      <c r="Y111" s="26" t="b">
        <f>IF(ISNUMBER(D111),IF(D111&gt;=0.9*'MARK LOOKUP'!D111,"A+",IF(D111&gt;=0.8*'MARK LOOKUP'!D111,"A",IF(D111&gt;=0.7*'MARK LOOKUP'!D111,"B+",IF(D111&gt;=0.6*'MARK LOOKUP'!D111,"B",IF(D111&gt;=0.5*'MARK LOOKUP'!D111,"C+",IF(D111&gt;=0.4*'MARK LOOKUP'!D111,"C",IF(D111&gt;=0.35*'MARK LOOKUP'!D111,"D","N.G."))))))))</f>
        <v>0</v>
      </c>
      <c r="Z111" s="26" t="str">
        <f>IF(ISBLANK('DATA ENTRY'!J111),"",IF(LEDGER!E111="AB","AB",IF(LEDGER!E111&gt;=0.9*'MARK LOOKUP'!E111,"A+",IF(LEDGER!E111&gt;=0.8*'MARK LOOKUP'!E111,"A",IF(LEDGER!E111&gt;=0.7*'MARK LOOKUP'!E111,"B+",IF(LEDGER!E111&gt;=0.6*'MARK LOOKUP'!E111,"B",IF(LEDGER!E111&gt;=0.5*'MARK LOOKUP'!E111,"C+",IF(LEDGER!E111&gt;=0.4*'MARK LOOKUP'!E111,"C",IF(LEDGER!E111&gt;=0.35*'MARK LOOKUP'!E111,"D","NG")))))))))</f>
        <v/>
      </c>
      <c r="AA111" s="26" t="str">
        <f>IF(ISBLANK('DATA ENTRY'!K111),"",IF(LEDGER!F111="AB","AB",IF(LEDGER!F111&gt;=0.9*'MARK LOOKUP'!F111,"A+",IF(LEDGER!F111&gt;=0.8*'MARK LOOKUP'!F111,"A",IF(LEDGER!F111&gt;=0.7*'MARK LOOKUP'!F111,"B+",IF(LEDGER!F111&gt;=0.6*'MARK LOOKUP'!F111,"B",IF(LEDGER!F111&gt;=0.5*'MARK LOOKUP'!F111,"C+",IF(LEDGER!F111&gt;=0.4*'MARK LOOKUP'!F111,"C",IF(LEDGER!F111&gt;=0.35*'MARK LOOKUP'!F111,"D","NG")))))))))</f>
        <v/>
      </c>
      <c r="AB111" s="26" t="b">
        <f>IF(ISNUMBER(G111),IF(D111&gt;=0.9*'MARK LOOKUP'!G111,"A+",IF(G111&gt;=0.8*'MARK LOOKUP'!G111,"A",IF(G111&gt;=0.7*'MARK LOOKUP'!G111,"B+",IF(G111&gt;=0.6*'MARK LOOKUP'!G111,"B",IF(G111&gt;=0.5*'MARK LOOKUP'!G111,"C+",IF(G111&gt;=0.4*'MARK LOOKUP'!G111,"C",IF(G111&gt;=0.35*'MARK LOOKUP'!G111,"D","NG"))))))))</f>
        <v>0</v>
      </c>
      <c r="AC111" s="26" t="str">
        <f>IF(ISBLANK('DATA ENTRY'!M111),"",IF(LEDGER!H111="AB","AB",IF(LEDGER!H111&gt;=0.9*'MARK LOOKUP'!H111,"A+",IF(LEDGER!H111&gt;=0.8*'MARK LOOKUP'!H111,"A",IF(LEDGER!H111&gt;=0.7*'MARK LOOKUP'!H111,"B+",IF(LEDGER!H111&gt;=0.6*'MARK LOOKUP'!H111,"B",IF(LEDGER!H111&gt;=0.5*'MARK LOOKUP'!H111,"C+",IF(LEDGER!H111&gt;=0.4*'MARK LOOKUP'!H111,"C",IF(LEDGER!H111&gt;=0.35*'MARK LOOKUP'!H111,"D","NG")))))))))</f>
        <v/>
      </c>
      <c r="AD111" s="26" t="str">
        <f>IF(ISBLANK('DATA ENTRY'!N111),"",IF(LEDGER!I111="AB","AB",IF(LEDGER!I111&gt;=0.9*'MARK LOOKUP'!I111,"A+",IF(LEDGER!I111&gt;=0.8*'MARK LOOKUP'!I111,"A",IF(LEDGER!I111&gt;=0.7*'MARK LOOKUP'!I111,"B+",IF(LEDGER!I111&gt;=0.6*'MARK LOOKUP'!I111,"B",IF(LEDGER!I111&gt;=0.5*'MARK LOOKUP'!I111,"C+",IF(LEDGER!I111&gt;=0.4*'MARK LOOKUP'!I111,"C",IF(LEDGER!I111&gt;=0.35*'MARK LOOKUP'!I111,"D","NG")))))))))</f>
        <v/>
      </c>
      <c r="AE111" s="26" t="str">
        <f>IF(ISNUMBER(J111),IF(J111&gt;=0.9*'MARK LOOKUP'!J111,"A+",IF(J111&gt;=0.8*'MARK LOOKUP'!J111,"A",IF(J111&gt;=0.7*'MARK LOOKUP'!J111,"B+",IF(J111&gt;=0.6*'MARK LOOKUP'!J111,"B",IF(J111&gt;=0.5*'MARK LOOKUP'!J111,"C+",IF(J111&gt;=0.4*'MARK LOOKUP'!J111,"C",IF(J111&gt;=0.35*'MARK LOOKUP'!J111,"D","NG"))))))),"")</f>
        <v/>
      </c>
      <c r="AF111" s="26" t="str">
        <f>IF(ISBLANK('DATA ENTRY'!P111),"",IF(LEDGER!K111="Ab","AB",IF(LEDGER!K111&gt;=0.9*'MARK LOOKUP'!K111,"A+",IF(LEDGER!K111&gt;=0.8*'MARK LOOKUP'!K111,"A",IF(LEDGER!K111&gt;=0.7*'MARK LOOKUP'!K111,"B+",IF(LEDGER!K111&gt;=0.6*'MARK LOOKUP'!K111,"B",IF(LEDGER!K111&gt;=0.5*'MARK LOOKUP'!K111,"C+",IF(LEDGER!K111&gt;=0.4*'MARK LOOKUP'!K111,"C",IF(LEDGER!K111&gt;=0.35*'MARK LOOKUP'!K111,"D","NG")))))))))</f>
        <v/>
      </c>
      <c r="AG111" s="26" t="str">
        <f>IF(ISBLANK('DATA ENTRY'!Q111),"",IF(LEDGER!L111="Ab","AB",IF(LEDGER!L111&gt;=0.9*'MARK LOOKUP'!L111,"A+",IF(LEDGER!L111&gt;=0.8*'MARK LOOKUP'!L111,"A",IF(LEDGER!L111&gt;=0.7*'MARK LOOKUP'!L111,"B+",IF(LEDGER!L111&gt;=0.6*'MARK LOOKUP'!L111,"B",IF(LEDGER!L111&gt;=0.5*'MARK LOOKUP'!L111,"C+",IF(LEDGER!L111&gt;=0.4*'MARK LOOKUP'!L111,"C",IF(LEDGER!L111&gt;=0.35*'MARK LOOKUP'!L111,"D","NG")))))))))</f>
        <v/>
      </c>
      <c r="AH111" s="26" t="str">
        <f>IF(ISNUMBER(M111),IF(M111&gt;=0.9*'MARK LOOKUP'!M111,"A+",IF(M111&gt;=0.8*'MARK LOOKUP'!M111,"A",IF(M111&gt;=0.7*'MARK LOOKUP'!M111,"B+",IF(M111&gt;=0.6*'MARK LOOKUP'!M111,"B",IF(M111&gt;=0.5*'MARK LOOKUP'!M111,"C+",IF(M111&gt;=0.4*'MARK LOOKUP'!M111,"C",IF(M111&gt;=0.35*'MARK LOOKUP'!M111,"D","NG"))))))),"")</f>
        <v/>
      </c>
      <c r="AI111" s="26" t="str">
        <f>IF(ISBLANK('DATA ENTRY'!S111),"",IF(N111="Ab","AB",IF(N111&gt;=0.9*'MARK LOOKUP'!N111,"A+",IF(N111&gt;=0.8*'MARK LOOKUP'!N111,"A",IF(N111&gt;=0.7*'MARK LOOKUP'!N111,"B+",IF(N111&gt;=0.6*'MARK LOOKUP'!N111,"B",IF(N111&gt;=0.5*'MARK LOOKUP'!N111,"C+",IF(N111&gt;=0.4*'MARK LOOKUP'!N111,"C",IF(N111&gt;=0.35*'MARK LOOKUP'!N111,"D","NG")))))))))</f>
        <v/>
      </c>
      <c r="AJ111" s="26" t="str">
        <f>IF(ISBLANK('DATA ENTRY'!T111),"",IF(O111="Ab","AB",IF(O111&gt;=0.9*'MARK LOOKUP'!O111,"A+",IF(O111&gt;=0.8*'MARK LOOKUP'!O111,"A",IF(O111&gt;=0.7*'MARK LOOKUP'!O111,"B+",IF(O111&gt;=0.6*'MARK LOOKUP'!O111,"B",IF(O111&gt;=0.5*'MARK LOOKUP'!O111,"C+",IF(O111&gt;=0.4*'MARK LOOKUP'!O111,"C",IF(O111&gt;=0.35*'MARK LOOKUP'!O111,"D","NG")))))))))</f>
        <v/>
      </c>
      <c r="AK111" s="26" t="str">
        <f>IF(ISNUMBER(P111),IF(P111&gt;=0.9*'MARK LOOKUP'!P111,"A+",IF(P111&gt;=0.8*'MARK LOOKUP'!P111,"A",IF(P111&gt;=0.7*'MARK LOOKUP'!P111,"B+",IF(P111&gt;=0.6*'MARK LOOKUP'!P111,"B",IF(P111&gt;=0.5*'MARK LOOKUP'!P111,"C+",IF(P111&gt;=0.4*'MARK LOOKUP'!P111,"C",IF(P111&gt;=0.35*'MARK LOOKUP'!P111,"D","NG"))))))),"")</f>
        <v/>
      </c>
      <c r="AL111" s="26" t="str">
        <f>IF(ISBLANK('DATA ENTRY'!V111),"",IF(Q111="Ab","AB",IF(Q111&gt;=0.9*'MARK LOOKUP'!Q111,"A+",IF(Q111&gt;=0.8*'MARK LOOKUP'!Q111,"A",IF(Q111&gt;=0.7*'MARK LOOKUP'!Q111,"B+",IF(Q111&gt;=0.6*'MARK LOOKUP'!Q111,"B",IF(Q111&gt;=0.5*'MARK LOOKUP'!Q111,"C+",IF(Q111&gt;=0.4*'MARK LOOKUP'!Q111,"C",IF(Q111&gt;=0.35*'MARK LOOKUP'!Q111,"D","NG")))))))))</f>
        <v/>
      </c>
      <c r="AM111" s="26" t="str">
        <f>IF(ISBLANK('DATA ENTRY'!W111),"",IF(R111="Ab","AB",IF(R111&gt;=0.9*'MARK LOOKUP'!R111,"A+",IF(R111&gt;=0.8*'MARK LOOKUP'!R111,"A",IF(R111&gt;=0.7*'MARK LOOKUP'!R111,"B+",IF(R111&gt;=0.6*'MARK LOOKUP'!R111,"B",IF(R111&gt;=0.5*'MARK LOOKUP'!R111,"C+",IF(R111&gt;=0.4*'MARK LOOKUP'!R111,"C",IF(R111&gt;=0.35*'MARK LOOKUP'!R111,"D","NG")))))))))</f>
        <v/>
      </c>
      <c r="AN111" s="26" t="str">
        <f>IF(ISNUMBER(S111),IF(S111&gt;=0.9*'MARK LOOKUP'!S111,"A+",IF(S111&gt;=0.8*'MARK LOOKUP'!S111,"A",IF(S111&gt;=0.7*'MARK LOOKUP'!S111,"B+",IF(S111&gt;=0.6*'MARK LOOKUP'!S111,"B",IF(S111&gt;=0.5*'MARK LOOKUP'!S111,"C+",IF(S111&gt;=0.4*'MARK LOOKUP'!S111,"C",IF(S111&gt;=0.35*'MARK LOOKUP'!S111,"D","NG"))))))),"")</f>
        <v/>
      </c>
      <c r="AO111" s="26" t="str">
        <f>IF(ISBLANK('DATA ENTRY'!Y111),"",IF(T111="AB","AB",IF(T111&gt;=0.9*'MARK LOOKUP'!T111,"A+",IF(T111&gt;=0.8*'MARK LOOKUP'!T111,"A",IF(T111&gt;=0.7*'MARK LOOKUP'!T111,"B+",IF(T111&gt;=0.6*'MARK LOOKUP'!T111,"B",IF(T111&gt;=0.5*'MARK LOOKUP'!T111,"C+",IF(T111&gt;=0.4*'MARK LOOKUP'!T111,"C",IF(T111&gt;=0.35*'MARK LOOKUP'!T111,"D","NG")))))))))</f>
        <v/>
      </c>
      <c r="AP111" s="26" t="str">
        <f>IF(ISBLANK('DATA ENTRY'!Z111),"",IF(U111="AB","AB",IF(U111&gt;=0.9*'MARK LOOKUP'!U111,"A+",IF(U111&gt;=0.8*'MARK LOOKUP'!U111,"A",IF(U111&gt;=0.7*'MARK LOOKUP'!U111,"B+",IF(U111&gt;=0.6*'MARK LOOKUP'!U111,"B",IF(U111&gt;=0.5*'MARK LOOKUP'!U111,"C+",IF(U111&gt;=0.4*'MARK LOOKUP'!U111,"C",IF(U111&gt;=0.35*'MARK LOOKUP'!U111,"D","NG")))))))))</f>
        <v/>
      </c>
      <c r="AQ111" s="26" t="str">
        <f>IF(ISNUMBER(V111),IF(V111&gt;=0.9*'MARK LOOKUP'!V111,"A+",IF(V111&gt;=0.8*'MARK LOOKUP'!V111,"A",IF(V111&gt;=0.7*'MARK LOOKUP'!V111,"B+",IF(V111&gt;=0.6*'MARK LOOKUP'!S111,"B",IF(V111&gt;=0.5*'MARK LOOKUP'!V111,"C+",IF(V111&gt;=0.4*'MARK LOOKUP'!V111,"C",IF(V111&gt;=0.35*'MARK LOOKUP'!V111,"D","NG"))))))),"")</f>
        <v/>
      </c>
      <c r="AR111" s="26" t="str">
        <f t="shared" si="27"/>
        <v/>
      </c>
      <c r="AS111" s="26" t="str">
        <f t="shared" si="28"/>
        <v/>
      </c>
      <c r="AT111" s="26" t="str">
        <f t="shared" si="29"/>
        <v/>
      </c>
      <c r="AU111" s="26" t="str">
        <f t="shared" si="30"/>
        <v/>
      </c>
      <c r="AV111" s="26" t="str">
        <f t="shared" si="31"/>
        <v/>
      </c>
      <c r="AW111" s="26" t="str">
        <f t="shared" si="32"/>
        <v/>
      </c>
      <c r="AX111" s="26" t="str">
        <f t="shared" si="33"/>
        <v/>
      </c>
      <c r="AY111" s="26" t="str">
        <f t="shared" si="34"/>
        <v/>
      </c>
      <c r="AZ111" s="26" t="str">
        <f t="shared" si="35"/>
        <v/>
      </c>
      <c r="BA111" s="26" t="str">
        <f t="shared" si="36"/>
        <v/>
      </c>
      <c r="BB111" s="26" t="str">
        <f t="shared" si="37"/>
        <v/>
      </c>
      <c r="BC111" s="26" t="str">
        <f t="shared" si="38"/>
        <v/>
      </c>
      <c r="BD111" s="26" t="str">
        <f t="shared" si="39"/>
        <v/>
      </c>
      <c r="BE111" s="26" t="str">
        <f>IF(ISBLANK('DATA ENTRY'!S111),"",IF(AJ111="A+","4",IF(AJ111="A","3.6",IF(AJ111="B+","3.2",IF(AJ111="B","2.8",IF(AJ111="C+","2.4",IF(AJ111="C","2",IF(AJ111="D+","1.6",IF(AJ111="D","1.2",IF(AJ111="E","0.8",""))))))))))</f>
        <v/>
      </c>
      <c r="BF111" s="26" t="str">
        <f>IF(ISBLANK('DATA ENTRY'!T111),"",IF(AK111="A+","4",IF(AK111="A","3.6",IF(AK111="B+","3.2",IF(AK111="B","2.8",IF(AK111="C+","2.4",IF(AK111="C","2",IF(AK111="D+","1.6",IF(AK111="D","1.2",IF(AK111="E","0.8",""))))))))))</f>
        <v/>
      </c>
      <c r="BG111" s="26" t="str">
        <f>IF(ISBLANK('DATA ENTRY'!U111),"",IF(AL111="A+","4",IF(AL111="A","3.6",IF(AL111="B+","3.2",IF(AL111="B","2.8",IF(AL111="C+","2.4",IF(AL111="C","2",IF(AL111="D+","1.6",IF(AL111="D","1.2",IF(AL111="E","0.8",""))))))))))</f>
        <v/>
      </c>
      <c r="BH111" s="26" t="str">
        <f>IF(ISBLANK('DATA ENTRY'!V111),"",IF(AM111="A+","4",IF(AM111="A","3.6",IF(AM111="B+","3.2",IF(AM111="B","2.8",IF(AM111="C+","2.4",IF(AM111="C","2",IF(AM111="D+","1.6",IF(AM111="D","1.2",IF(AM111="E","0.8",""))))))))))</f>
        <v/>
      </c>
      <c r="BI111" s="26" t="str">
        <f>IF(ISBLANK('DATA ENTRY'!W111),"",IF(AN111="A+","4",IF(AN111="A","3.6",IF(AN111="B+","3.2",IF(AN111="B","2.8",IF(AN111="C+","2.4",IF(AN111="C","2",IF(AN111="D+","1.6",IF(AN111="D","1.2",IF(AN111="E","0.8",""))))))))))</f>
        <v/>
      </c>
      <c r="BJ111" s="26" t="str">
        <f>IF(ISBLANK('DATA ENTRY'!X111),"",IF(AO111="A+","4",IF(AO111="A","3.6",IF(AO111="B+","3.2",IF(AO111="B","2.8",IF(AO111="C+","2.4",IF(AO111="C","2",IF(AO111="D+","1.6",IF(AO111="D","1.2",IF(AO111="E","0.8",""))))))))))</f>
        <v/>
      </c>
      <c r="BK111" s="26" t="str">
        <f>IF(ISBLANK('DATA ENTRY'!Y111),"",IF(AP111="A+","4",IF(AP111="A","3.6",IF(AP111="B+","3.2",IF(AP111="B","2.8",IF(AP111="C+","2.4",IF(AP111="C","2",IF(AP111="D+","1.6",IF(AP111="D","1.2",IF(AP111="E","0.8",""))))))))))</f>
        <v/>
      </c>
      <c r="BL111" s="26" t="str">
        <f>IF(ISBLANK('DATA ENTRY'!Z111),"",IF(AQ111="A+","4",IF(AQ111="A","3.6",IF(AQ111="B+","3.2",IF(AQ111="B","2.8",IF(AQ111="C+","2.4",IF(AQ111="C","2",IF(AQ111="D+","1.6",IF(AQ111="D","1.2",IF(AQ111="E","0.8",""))))))))))</f>
        <v/>
      </c>
    </row>
    <row r="112" spans="1:64" x14ac:dyDescent="0.25">
      <c r="B112" s="26" t="str">
        <f>IF(ISBLANK('DATA ENTRY'!G83),"",'DATA ENTRY'!G83)</f>
        <v/>
      </c>
      <c r="C112" s="26" t="str">
        <f>IF(ISBLANK('DATA ENTRY'!H83),"",'DATA ENTRY'!H83)</f>
        <v/>
      </c>
      <c r="D112" s="26" t="str">
        <f t="shared" si="21"/>
        <v/>
      </c>
      <c r="E112" s="26" t="str">
        <f>IF(ISBLANK('DATA ENTRY'!J83),"",'DATA ENTRY'!J83)</f>
        <v/>
      </c>
      <c r="F112" s="26" t="str">
        <f>IF(ISBLANK('DATA ENTRY'!K83),"",'DATA ENTRY'!K83)</f>
        <v/>
      </c>
      <c r="G112" s="26" t="str">
        <f t="shared" si="22"/>
        <v/>
      </c>
      <c r="H112" s="26" t="str">
        <f>IF(ISBLANK('DATA ENTRY'!M83),"",'DATA ENTRY'!M83)</f>
        <v/>
      </c>
      <c r="I112" s="26" t="str">
        <f>IF(ISBLANK('DATA ENTRY'!M83),"",'DATA ENTRY'!N83)</f>
        <v/>
      </c>
      <c r="J112" s="26" t="str">
        <f t="shared" si="40"/>
        <v/>
      </c>
      <c r="K112" s="26" t="str">
        <f>IF(ISBLANK('DATA ENTRY'!P83),"",'DATA ENTRY'!P83)</f>
        <v/>
      </c>
      <c r="L112" s="26" t="str">
        <f>IF(ISBLANK('DATA ENTRY'!Q83),"",'DATA ENTRY'!Q83)</f>
        <v/>
      </c>
      <c r="M112" s="26" t="str">
        <f t="shared" si="23"/>
        <v/>
      </c>
      <c r="N112" s="26">
        <f>IF(ISBLANK('DATA ENTRY'!S83),"",'DATA ENTRY'!S83)</f>
        <v>0</v>
      </c>
      <c r="O112" s="26">
        <f>IF(ISBLANK('DATA ENTRY'!T83),"",'DATA ENTRY'!T83)</f>
        <v>22</v>
      </c>
      <c r="P112" s="26">
        <f t="shared" si="24"/>
        <v>22</v>
      </c>
      <c r="Q112" s="26">
        <f>IF(ISBLANK('DATA ENTRY'!V83),"",'DATA ENTRY'!V83)</f>
        <v>0</v>
      </c>
      <c r="R112" s="26" t="str">
        <f>IF(ISBLANK('DATA ENTRY'!W83),"",'DATA ENTRY'!W83)</f>
        <v/>
      </c>
      <c r="S112" s="26">
        <f t="shared" si="25"/>
        <v>0</v>
      </c>
      <c r="T112" s="26">
        <f>IF(ISBLANK('DATA ENTRY'!Y83),"",'DATA ENTRY'!Y83)</f>
        <v>0</v>
      </c>
      <c r="U112" s="26">
        <f>IF(ISBLANK('DATA ENTRY'!Z83),"",'DATA ENTRY'!Z83)</f>
        <v>21</v>
      </c>
      <c r="V112" s="26">
        <f t="shared" si="26"/>
        <v>21</v>
      </c>
      <c r="W112" s="26" t="str">
        <f>IF(ISBLANK('DATA ENTRY'!$F83),"",IF(LEDGER!B112="AB","AB",IF(LEDGER!B112&gt;=0.9*'MARK LOOKUP'!B112,"A+",IF(LEDGER!B112&gt;=0.8*'MARK LOOKUP'!B112,"A",IF(LEDGER!B112&gt;=0.7*'MARK LOOKUP'!B112,"B+",IF(LEDGER!B112&gt;=0.6*'MARK LOOKUP'!B112,"B",IF(LEDGER!B112&gt;=0.5*'MARK LOOKUP'!B112,"C+",IF(LEDGER!B112&gt;=0.4*'MARK LOOKUP'!B112,"C+",IF(LEDGER!B112&gt;=0.35*'MARK LOOKUP'!B112,"D","NG")))))))))</f>
        <v/>
      </c>
      <c r="X112" s="26" t="str">
        <f>IF(ISBLANK('DATA ENTRY'!$G83),"",IF(LEDGER!C112="AB","AB",IF(LEDGER!C112&gt;=0.9*'MARK LOOKUP'!C112,"A+",IF(LEDGER!C112&gt;=0.8*'MARK LOOKUP'!C112,"A",IF(LEDGER!C112&gt;=0.7*'MARK LOOKUP'!C112,"B+",IF(LEDGER!C112&gt;=0.6*'MARK LOOKUP'!C112,"B",IF(LEDGER!C112&gt;=0.5*'MARK LOOKUP'!C112,"C+",IF(LEDGER!C112&gt;=0.4*'MARK LOOKUP'!C112,"C+",IF(LEDGER!C112&gt;=0.35*'MARK LOOKUP'!C112,"D","N.G.")))))))))</f>
        <v/>
      </c>
      <c r="Y112" s="26" t="b">
        <f>IF(ISNUMBER(D112),IF(D112&gt;=0.9*'MARK LOOKUP'!D112,"A+",IF(D112&gt;=0.8*'MARK LOOKUP'!D112,"A",IF(D112&gt;=0.7*'MARK LOOKUP'!D112,"B+",IF(D112&gt;=0.6*'MARK LOOKUP'!D112,"B",IF(D112&gt;=0.5*'MARK LOOKUP'!D112,"C+",IF(D112&gt;=0.4*'MARK LOOKUP'!D112,"C",IF(D112&gt;=0.35*'MARK LOOKUP'!D112,"D","N.G."))))))))</f>
        <v>0</v>
      </c>
      <c r="Z112" s="26" t="str">
        <f>IF(ISBLANK('DATA ENTRY'!J83),"",IF(LEDGER!E112="AB","AB",IF(LEDGER!E112&gt;=0.9*'MARK LOOKUP'!E112,"A+",IF(LEDGER!E112&gt;=0.8*'MARK LOOKUP'!E112,"A",IF(LEDGER!E112&gt;=0.7*'MARK LOOKUP'!E112,"B+",IF(LEDGER!E112&gt;=0.6*'MARK LOOKUP'!E112,"B",IF(LEDGER!E112&gt;=0.5*'MARK LOOKUP'!E112,"C+",IF(LEDGER!E112&gt;=0.4*'MARK LOOKUP'!E112,"C",IF(LEDGER!E112&gt;=0.35*'MARK LOOKUP'!E112,"D","NG")))))))))</f>
        <v/>
      </c>
      <c r="AA112" s="26" t="str">
        <f>IF(ISBLANK('DATA ENTRY'!K83),"",IF(LEDGER!F112="AB","AB",IF(LEDGER!F112&gt;=0.9*'MARK LOOKUP'!F112,"A+",IF(LEDGER!F112&gt;=0.8*'MARK LOOKUP'!F112,"A",IF(LEDGER!F112&gt;=0.7*'MARK LOOKUP'!F112,"B+",IF(LEDGER!F112&gt;=0.6*'MARK LOOKUP'!F112,"B",IF(LEDGER!F112&gt;=0.5*'MARK LOOKUP'!F112,"C+",IF(LEDGER!F112&gt;=0.4*'MARK LOOKUP'!F112,"C",IF(LEDGER!F112&gt;=0.35*'MARK LOOKUP'!F112,"D","NG")))))))))</f>
        <v/>
      </c>
      <c r="AB112" s="26" t="b">
        <f>IF(ISNUMBER(G112),IF(D112&gt;=0.9*'MARK LOOKUP'!G112,"A+",IF(G112&gt;=0.8*'MARK LOOKUP'!G112,"A",IF(G112&gt;=0.7*'MARK LOOKUP'!G112,"B+",IF(G112&gt;=0.6*'MARK LOOKUP'!G112,"B",IF(G112&gt;=0.5*'MARK LOOKUP'!G112,"C+",IF(G112&gt;=0.4*'MARK LOOKUP'!G112,"C",IF(G112&gt;=0.35*'MARK LOOKUP'!G112,"D","NG"))))))))</f>
        <v>0</v>
      </c>
      <c r="AC112" s="26" t="str">
        <f>IF(ISBLANK('DATA ENTRY'!M83),"",IF(LEDGER!H112="AB","AB",IF(LEDGER!H112&gt;=0.9*'MARK LOOKUP'!H112,"A+",IF(LEDGER!H112&gt;=0.8*'MARK LOOKUP'!H112,"A",IF(LEDGER!H112&gt;=0.7*'MARK LOOKUP'!H112,"B+",IF(LEDGER!H112&gt;=0.6*'MARK LOOKUP'!H112,"B",IF(LEDGER!H112&gt;=0.5*'MARK LOOKUP'!H112,"C+",IF(LEDGER!H112&gt;=0.4*'MARK LOOKUP'!H112,"C",IF(LEDGER!H112&gt;=0.35*'MARK LOOKUP'!H112,"D","NG")))))))))</f>
        <v/>
      </c>
      <c r="AD112" s="26" t="str">
        <f>IF(ISBLANK('DATA ENTRY'!N83),"",IF(LEDGER!I112="AB","AB",IF(LEDGER!I112&gt;=0.9*'MARK LOOKUP'!I112,"A+",IF(LEDGER!I112&gt;=0.8*'MARK LOOKUP'!I112,"A",IF(LEDGER!I112&gt;=0.7*'MARK LOOKUP'!I112,"B+",IF(LEDGER!I112&gt;=0.6*'MARK LOOKUP'!I112,"B",IF(LEDGER!I112&gt;=0.5*'MARK LOOKUP'!I112,"C+",IF(LEDGER!I112&gt;=0.4*'MARK LOOKUP'!I112,"C",IF(LEDGER!I112&gt;=0.35*'MARK LOOKUP'!I112,"D","NG")))))))))</f>
        <v/>
      </c>
      <c r="AE112" s="26" t="str">
        <f>IF(ISNUMBER(J112),IF(J112&gt;=0.9*'MARK LOOKUP'!J112,"A+",IF(J112&gt;=0.8*'MARK LOOKUP'!J112,"A",IF(J112&gt;=0.7*'MARK LOOKUP'!J112,"B+",IF(J112&gt;=0.6*'MARK LOOKUP'!J112,"B",IF(J112&gt;=0.5*'MARK LOOKUP'!J112,"C+",IF(J112&gt;=0.4*'MARK LOOKUP'!J112,"C",IF(J112&gt;=0.35*'MARK LOOKUP'!J112,"D","NG"))))))),"")</f>
        <v/>
      </c>
      <c r="AF112" s="26" t="str">
        <f>IF(ISBLANK('DATA ENTRY'!P83),"",IF(LEDGER!K112="Ab","AB",IF(LEDGER!K112&gt;=0.9*'MARK LOOKUP'!K112,"A+",IF(LEDGER!K112&gt;=0.8*'MARK LOOKUP'!K112,"A",IF(LEDGER!K112&gt;=0.7*'MARK LOOKUP'!K112,"B+",IF(LEDGER!K112&gt;=0.6*'MARK LOOKUP'!K112,"B",IF(LEDGER!K112&gt;=0.5*'MARK LOOKUP'!K112,"C+",IF(LEDGER!K112&gt;=0.4*'MARK LOOKUP'!K112,"C",IF(LEDGER!K112&gt;=0.35*'MARK LOOKUP'!K112,"D","NG")))))))))</f>
        <v/>
      </c>
      <c r="AG112" s="26" t="str">
        <f>IF(ISBLANK('DATA ENTRY'!Q83),"",IF(LEDGER!L112="Ab","AB",IF(LEDGER!L112&gt;=0.9*'MARK LOOKUP'!L112,"A+",IF(LEDGER!L112&gt;=0.8*'MARK LOOKUP'!L112,"A",IF(LEDGER!L112&gt;=0.7*'MARK LOOKUP'!L112,"B+",IF(LEDGER!L112&gt;=0.6*'MARK LOOKUP'!L112,"B",IF(LEDGER!L112&gt;=0.5*'MARK LOOKUP'!L112,"C+",IF(LEDGER!L112&gt;=0.4*'MARK LOOKUP'!L112,"C",IF(LEDGER!L112&gt;=0.35*'MARK LOOKUP'!L112,"D","NG")))))))))</f>
        <v/>
      </c>
      <c r="AH112" s="26" t="str">
        <f>IF(ISNUMBER(M112),IF(M112&gt;=0.9*'MARK LOOKUP'!M112,"A+",IF(M112&gt;=0.8*'MARK LOOKUP'!M112,"A",IF(M112&gt;=0.7*'MARK LOOKUP'!M112,"B+",IF(M112&gt;=0.6*'MARK LOOKUP'!M112,"B",IF(M112&gt;=0.5*'MARK LOOKUP'!M112,"C+",IF(M112&gt;=0.4*'MARK LOOKUP'!M112,"C",IF(M112&gt;=0.35*'MARK LOOKUP'!M112,"D","NG"))))))),"")</f>
        <v/>
      </c>
      <c r="AI112" s="26" t="e">
        <f>IF(ISBLANK('DATA ENTRY'!S83),"",IF(N112="Ab","AB",IF(N112&gt;=0.9*'MARK LOOKUP'!N112,"A+",IF(N112&gt;=0.8*'MARK LOOKUP'!N112,"A",IF(N112&gt;=0.7*'MARK LOOKUP'!N112,"B+",IF(N112&gt;=0.6*'MARK LOOKUP'!N112,"B",IF(N112&gt;=0.5*'MARK LOOKUP'!N112,"C+",IF(N112&gt;=0.4*'MARK LOOKUP'!N112,"C",IF(N112&gt;=0.35*'MARK LOOKUP'!N112,"D","NG")))))))))</f>
        <v>#N/A</v>
      </c>
      <c r="AJ112" s="26" t="e">
        <f>IF(ISBLANK('DATA ENTRY'!T83),"",IF(O112="Ab","AB",IF(O112&gt;=0.9*'MARK LOOKUP'!O112,"A+",IF(O112&gt;=0.8*'MARK LOOKUP'!O112,"A",IF(O112&gt;=0.7*'MARK LOOKUP'!O112,"B+",IF(O112&gt;=0.6*'MARK LOOKUP'!O112,"B",IF(O112&gt;=0.5*'MARK LOOKUP'!O112,"C+",IF(O112&gt;=0.4*'MARK LOOKUP'!O112,"C",IF(O112&gt;=0.35*'MARK LOOKUP'!O112,"D","NG")))))))))</f>
        <v>#N/A</v>
      </c>
      <c r="AK112" s="26" t="e">
        <f>IF(ISNUMBER(P112),IF(P112&gt;=0.9*'MARK LOOKUP'!P112,"A+",IF(P112&gt;=0.8*'MARK LOOKUP'!P112,"A",IF(P112&gt;=0.7*'MARK LOOKUP'!P112,"B+",IF(P112&gt;=0.6*'MARK LOOKUP'!P112,"B",IF(P112&gt;=0.5*'MARK LOOKUP'!P112,"C+",IF(P112&gt;=0.4*'MARK LOOKUP'!P112,"C",IF(P112&gt;=0.35*'MARK LOOKUP'!P112,"D","NG"))))))),"")</f>
        <v>#N/A</v>
      </c>
      <c r="AL112" s="26" t="e">
        <f>IF(ISBLANK('DATA ENTRY'!V83),"",IF(Q112="Ab","AB",IF(Q112&gt;=0.9*'MARK LOOKUP'!Q112,"A+",IF(Q112&gt;=0.8*'MARK LOOKUP'!Q112,"A",IF(Q112&gt;=0.7*'MARK LOOKUP'!Q112,"B+",IF(Q112&gt;=0.6*'MARK LOOKUP'!Q112,"B",IF(Q112&gt;=0.5*'MARK LOOKUP'!Q112,"C+",IF(Q112&gt;=0.4*'MARK LOOKUP'!Q112,"C",IF(Q112&gt;=0.35*'MARK LOOKUP'!Q112,"D","NG")))))))))</f>
        <v>#N/A</v>
      </c>
      <c r="AM112" s="26" t="str">
        <f>IF(ISBLANK('DATA ENTRY'!W83),"",IF(R112="Ab","AB",IF(R112&gt;=0.9*'MARK LOOKUP'!R112,"A+",IF(R112&gt;=0.8*'MARK LOOKUP'!R112,"A",IF(R112&gt;=0.7*'MARK LOOKUP'!R112,"B+",IF(R112&gt;=0.6*'MARK LOOKUP'!R112,"B",IF(R112&gt;=0.5*'MARK LOOKUP'!R112,"C+",IF(R112&gt;=0.4*'MARK LOOKUP'!R112,"C",IF(R112&gt;=0.35*'MARK LOOKUP'!R112,"D","NG")))))))))</f>
        <v/>
      </c>
      <c r="AN112" s="26" t="e">
        <f>IF(ISNUMBER(S112),IF(S112&gt;=0.9*'MARK LOOKUP'!S112,"A+",IF(S112&gt;=0.8*'MARK LOOKUP'!S112,"A",IF(S112&gt;=0.7*'MARK LOOKUP'!S112,"B+",IF(S112&gt;=0.6*'MARK LOOKUP'!S112,"B",IF(S112&gt;=0.5*'MARK LOOKUP'!S112,"C+",IF(S112&gt;=0.4*'MARK LOOKUP'!S112,"C",IF(S112&gt;=0.35*'MARK LOOKUP'!S112,"D","NG"))))))),"")</f>
        <v>#N/A</v>
      </c>
      <c r="AO112" s="26" t="e">
        <f>IF(ISBLANK('DATA ENTRY'!Y83),"",IF(T112="AB","AB",IF(T112&gt;=0.9*'MARK LOOKUP'!T112,"A+",IF(T112&gt;=0.8*'MARK LOOKUP'!T112,"A",IF(T112&gt;=0.7*'MARK LOOKUP'!T112,"B+",IF(T112&gt;=0.6*'MARK LOOKUP'!T112,"B",IF(T112&gt;=0.5*'MARK LOOKUP'!T112,"C+",IF(T112&gt;=0.4*'MARK LOOKUP'!T112,"C",IF(T112&gt;=0.35*'MARK LOOKUP'!T112,"D","NG")))))))))</f>
        <v>#N/A</v>
      </c>
      <c r="AP112" s="26" t="e">
        <f>IF(ISBLANK('DATA ENTRY'!Z83),"",IF(U112="AB","AB",IF(U112&gt;=0.9*'MARK LOOKUP'!U112,"A+",IF(U112&gt;=0.8*'MARK LOOKUP'!U112,"A",IF(U112&gt;=0.7*'MARK LOOKUP'!U112,"B+",IF(U112&gt;=0.6*'MARK LOOKUP'!U112,"B",IF(U112&gt;=0.5*'MARK LOOKUP'!U112,"C+",IF(U112&gt;=0.4*'MARK LOOKUP'!U112,"C",IF(U112&gt;=0.35*'MARK LOOKUP'!U112,"D","NG")))))))))</f>
        <v>#N/A</v>
      </c>
      <c r="AQ112" s="26" t="e">
        <f>IF(ISNUMBER(V112),IF(V112&gt;=0.9*'MARK LOOKUP'!V112,"A+",IF(V112&gt;=0.8*'MARK LOOKUP'!V112,"A",IF(V112&gt;=0.7*'MARK LOOKUP'!V112,"B+",IF(V112&gt;=0.6*'MARK LOOKUP'!S112,"B",IF(V112&gt;=0.5*'MARK LOOKUP'!V112,"C+",IF(V112&gt;=0.4*'MARK LOOKUP'!V112,"C",IF(V112&gt;=0.35*'MARK LOOKUP'!V112,"D","NG"))))))),"")</f>
        <v>#N/A</v>
      </c>
      <c r="AR112" s="26" t="str">
        <f t="shared" si="27"/>
        <v/>
      </c>
      <c r="AS112" s="26" t="str">
        <f t="shared" si="28"/>
        <v/>
      </c>
      <c r="AT112" s="26" t="str">
        <f t="shared" si="29"/>
        <v/>
      </c>
      <c r="AU112" s="26" t="str">
        <f t="shared" si="30"/>
        <v/>
      </c>
      <c r="AV112" s="26" t="str">
        <f t="shared" si="31"/>
        <v/>
      </c>
      <c r="AW112" s="26" t="str">
        <f t="shared" si="32"/>
        <v/>
      </c>
      <c r="AX112" s="26" t="str">
        <f t="shared" si="33"/>
        <v/>
      </c>
      <c r="AY112" s="26" t="str">
        <f t="shared" si="34"/>
        <v/>
      </c>
      <c r="AZ112" s="26" t="str">
        <f t="shared" si="35"/>
        <v/>
      </c>
      <c r="BA112" s="26" t="str">
        <f t="shared" si="36"/>
        <v/>
      </c>
      <c r="BB112" s="26" t="str">
        <f t="shared" si="37"/>
        <v/>
      </c>
      <c r="BC112" s="26" t="str">
        <f t="shared" si="38"/>
        <v/>
      </c>
      <c r="BD112" s="26" t="e">
        <f t="shared" si="39"/>
        <v>#N/A</v>
      </c>
      <c r="BE112" s="26" t="e">
        <f>IF(ISBLANK('DATA ENTRY'!S83),"",IF(AJ112="A+","4",IF(AJ112="A","3.6",IF(AJ112="B+","3.2",IF(AJ112="B","2.8",IF(AJ112="C+","2.4",IF(AJ112="C","2",IF(AJ112="D+","1.6",IF(AJ112="D","1.2",IF(AJ112="E","0.8",""))))))))))</f>
        <v>#N/A</v>
      </c>
      <c r="BF112" s="26" t="e">
        <f>IF(ISBLANK('DATA ENTRY'!T83),"",IF(AK112="A+","4",IF(AK112="A","3.6",IF(AK112="B+","3.2",IF(AK112="B","2.8",IF(AK112="C+","2.4",IF(AK112="C","2",IF(AK112="D+","1.6",IF(AK112="D","1.2",IF(AK112="E","0.8",""))))))))))</f>
        <v>#N/A</v>
      </c>
      <c r="BG112" s="26" t="e">
        <f>IF(ISBLANK('DATA ENTRY'!U83),"",IF(AL112="A+","4",IF(AL112="A","3.6",IF(AL112="B+","3.2",IF(AL112="B","2.8",IF(AL112="C+","2.4",IF(AL112="C","2",IF(AL112="D+","1.6",IF(AL112="D","1.2",IF(AL112="E","0.8",""))))))))))</f>
        <v>#N/A</v>
      </c>
      <c r="BH112" s="26" t="str">
        <f>IF(ISBLANK('DATA ENTRY'!V83),"",IF(AM112="A+","4",IF(AM112="A","3.6",IF(AM112="B+","3.2",IF(AM112="B","2.8",IF(AM112="C+","2.4",IF(AM112="C","2",IF(AM112="D+","1.6",IF(AM112="D","1.2",IF(AM112="E","0.8",""))))))))))</f>
        <v/>
      </c>
      <c r="BI112" s="26" t="str">
        <f>IF(ISBLANK('DATA ENTRY'!W83),"",IF(AN112="A+","4",IF(AN112="A","3.6",IF(AN112="B+","3.2",IF(AN112="B","2.8",IF(AN112="C+","2.4",IF(AN112="C","2",IF(AN112="D+","1.6",IF(AN112="D","1.2",IF(AN112="E","0.8",""))))))))))</f>
        <v/>
      </c>
      <c r="BJ112" s="26" t="e">
        <f>IF(ISBLANK('DATA ENTRY'!X83),"",IF(AO112="A+","4",IF(AO112="A","3.6",IF(AO112="B+","3.2",IF(AO112="B","2.8",IF(AO112="C+","2.4",IF(AO112="C","2",IF(AO112="D+","1.6",IF(AO112="D","1.2",IF(AO112="E","0.8",""))))))))))</f>
        <v>#N/A</v>
      </c>
      <c r="BK112" s="26" t="e">
        <f>IF(ISBLANK('DATA ENTRY'!Y83),"",IF(AP112="A+","4",IF(AP112="A","3.6",IF(AP112="B+","3.2",IF(AP112="B","2.8",IF(AP112="C+","2.4",IF(AP112="C","2",IF(AP112="D+","1.6",IF(AP112="D","1.2",IF(AP112="E","0.8",""))))))))))</f>
        <v>#N/A</v>
      </c>
      <c r="BL112" s="26" t="e">
        <f>IF(ISBLANK('DATA ENTRY'!Z83),"",IF(AQ112="A+","4",IF(AQ112="A","3.6",IF(AQ112="B+","3.2",IF(AQ112="B","2.8",IF(AQ112="C+","2.4",IF(AQ112="C","2",IF(AQ112="D+","1.6",IF(AQ112="D","1.2",IF(AQ112="E","0.8",""))))))))))</f>
        <v>#N/A</v>
      </c>
    </row>
    <row r="113" spans="2:64" x14ac:dyDescent="0.25">
      <c r="B113" s="26" t="str">
        <f>IF(ISBLANK('DATA ENTRY'!G113),"",'DATA ENTRY'!G113)</f>
        <v/>
      </c>
      <c r="C113" s="26" t="str">
        <f>IF(ISBLANK('DATA ENTRY'!H113),"",'DATA ENTRY'!H113)</f>
        <v/>
      </c>
      <c r="D113" s="26" t="str">
        <f t="shared" si="21"/>
        <v/>
      </c>
      <c r="E113" s="26" t="str">
        <f>IF(ISBLANK('DATA ENTRY'!J113),"",'DATA ENTRY'!J113)</f>
        <v/>
      </c>
      <c r="F113" s="26" t="str">
        <f>IF(ISBLANK('DATA ENTRY'!K113),"",'DATA ENTRY'!K113)</f>
        <v/>
      </c>
      <c r="G113" s="26" t="str">
        <f t="shared" si="22"/>
        <v/>
      </c>
      <c r="H113" s="26" t="str">
        <f>IF(ISBLANK('DATA ENTRY'!M113),"",'DATA ENTRY'!M113)</f>
        <v/>
      </c>
      <c r="I113" s="26" t="str">
        <f>IF(ISBLANK('DATA ENTRY'!M113),"",'DATA ENTRY'!N113)</f>
        <v/>
      </c>
      <c r="J113" s="26" t="str">
        <f t="shared" si="40"/>
        <v/>
      </c>
      <c r="K113" s="26" t="str">
        <f>IF(ISBLANK('DATA ENTRY'!P113),"",'DATA ENTRY'!P113)</f>
        <v/>
      </c>
      <c r="L113" s="26" t="str">
        <f>IF(ISBLANK('DATA ENTRY'!Q113),"",'DATA ENTRY'!Q113)</f>
        <v/>
      </c>
      <c r="M113" s="26" t="str">
        <f t="shared" si="23"/>
        <v/>
      </c>
      <c r="N113" s="26" t="str">
        <f>IF(ISBLANK('DATA ENTRY'!S113),"",'DATA ENTRY'!S113)</f>
        <v/>
      </c>
      <c r="O113" s="26" t="str">
        <f>IF(ISBLANK('DATA ENTRY'!T113),"",'DATA ENTRY'!T113)</f>
        <v/>
      </c>
      <c r="P113" s="26" t="str">
        <f t="shared" si="24"/>
        <v/>
      </c>
      <c r="Q113" s="26" t="str">
        <f>IF(ISBLANK('DATA ENTRY'!V113),"",'DATA ENTRY'!V113)</f>
        <v/>
      </c>
      <c r="R113" s="26" t="str">
        <f>IF(ISBLANK('DATA ENTRY'!W113),"",'DATA ENTRY'!W113)</f>
        <v/>
      </c>
      <c r="S113" s="26" t="str">
        <f t="shared" si="25"/>
        <v/>
      </c>
      <c r="T113" s="26" t="str">
        <f>IF(ISBLANK('DATA ENTRY'!Y113),"",'DATA ENTRY'!Y113)</f>
        <v/>
      </c>
      <c r="U113" s="26" t="str">
        <f>IF(ISBLANK('DATA ENTRY'!Z113),"",'DATA ENTRY'!Z113)</f>
        <v/>
      </c>
      <c r="V113" s="26" t="str">
        <f t="shared" si="26"/>
        <v/>
      </c>
      <c r="W113" s="26" t="str">
        <f>IF(ISBLANK('DATA ENTRY'!$F113),"",IF(LEDGER!B113="AB","AB",IF(LEDGER!B113&gt;=0.9*'MARK LOOKUP'!B113,"A+",IF(LEDGER!B113&gt;=0.8*'MARK LOOKUP'!B113,"A",IF(LEDGER!B113&gt;=0.7*'MARK LOOKUP'!B113,"B+",IF(LEDGER!B113&gt;=0.6*'MARK LOOKUP'!B113,"B",IF(LEDGER!B113&gt;=0.5*'MARK LOOKUP'!B113,"C+",IF(LEDGER!B113&gt;=0.4*'MARK LOOKUP'!B113,"C+",IF(LEDGER!B113&gt;=0.35*'MARK LOOKUP'!B113,"D","NG")))))))))</f>
        <v/>
      </c>
      <c r="X113" s="26" t="str">
        <f>IF(ISBLANK('DATA ENTRY'!$G113),"",IF(LEDGER!C113="AB","AB",IF(LEDGER!C113&gt;=0.9*'MARK LOOKUP'!C113,"A+",IF(LEDGER!C113&gt;=0.8*'MARK LOOKUP'!C113,"A",IF(LEDGER!C113&gt;=0.7*'MARK LOOKUP'!C113,"B+",IF(LEDGER!C113&gt;=0.6*'MARK LOOKUP'!C113,"B",IF(LEDGER!C113&gt;=0.5*'MARK LOOKUP'!C113,"C+",IF(LEDGER!C113&gt;=0.4*'MARK LOOKUP'!C113,"C+",IF(LEDGER!C113&gt;=0.35*'MARK LOOKUP'!C113,"D","N.G.")))))))))</f>
        <v/>
      </c>
      <c r="Y113" s="26" t="b">
        <f>IF(ISNUMBER(D113),IF(D113&gt;=0.9*'MARK LOOKUP'!D113,"A+",IF(D113&gt;=0.8*'MARK LOOKUP'!D113,"A",IF(D113&gt;=0.7*'MARK LOOKUP'!D113,"B+",IF(D113&gt;=0.6*'MARK LOOKUP'!D113,"B",IF(D113&gt;=0.5*'MARK LOOKUP'!D113,"C+",IF(D113&gt;=0.4*'MARK LOOKUP'!D113,"C",IF(D113&gt;=0.35*'MARK LOOKUP'!D113,"D","N.G."))))))))</f>
        <v>0</v>
      </c>
      <c r="Z113" s="26" t="str">
        <f>IF(ISBLANK('DATA ENTRY'!J113),"",IF(LEDGER!E113="AB","AB",IF(LEDGER!E113&gt;=0.9*'MARK LOOKUP'!E113,"A+",IF(LEDGER!E113&gt;=0.8*'MARK LOOKUP'!E113,"A",IF(LEDGER!E113&gt;=0.7*'MARK LOOKUP'!E113,"B+",IF(LEDGER!E113&gt;=0.6*'MARK LOOKUP'!E113,"B",IF(LEDGER!E113&gt;=0.5*'MARK LOOKUP'!E113,"C+",IF(LEDGER!E113&gt;=0.4*'MARK LOOKUP'!E113,"C",IF(LEDGER!E113&gt;=0.35*'MARK LOOKUP'!E113,"D","NG")))))))))</f>
        <v/>
      </c>
      <c r="AA113" s="26" t="str">
        <f>IF(ISBLANK('DATA ENTRY'!K113),"",IF(LEDGER!F113="AB","AB",IF(LEDGER!F113&gt;=0.9*'MARK LOOKUP'!F113,"A+",IF(LEDGER!F113&gt;=0.8*'MARK LOOKUP'!F113,"A",IF(LEDGER!F113&gt;=0.7*'MARK LOOKUP'!F113,"B+",IF(LEDGER!F113&gt;=0.6*'MARK LOOKUP'!F113,"B",IF(LEDGER!F113&gt;=0.5*'MARK LOOKUP'!F113,"C+",IF(LEDGER!F113&gt;=0.4*'MARK LOOKUP'!F113,"C",IF(LEDGER!F113&gt;=0.35*'MARK LOOKUP'!F113,"D","NG")))))))))</f>
        <v/>
      </c>
      <c r="AB113" s="26" t="b">
        <f>IF(ISNUMBER(G113),IF(D113&gt;=0.9*'MARK LOOKUP'!G113,"A+",IF(G113&gt;=0.8*'MARK LOOKUP'!G113,"A",IF(G113&gt;=0.7*'MARK LOOKUP'!G113,"B+",IF(G113&gt;=0.6*'MARK LOOKUP'!G113,"B",IF(G113&gt;=0.5*'MARK LOOKUP'!G113,"C+",IF(G113&gt;=0.4*'MARK LOOKUP'!G113,"C",IF(G113&gt;=0.35*'MARK LOOKUP'!G113,"D","NG"))))))))</f>
        <v>0</v>
      </c>
      <c r="AC113" s="26" t="str">
        <f>IF(ISBLANK('DATA ENTRY'!M113),"",IF(LEDGER!H113="AB","AB",IF(LEDGER!H113&gt;=0.9*'MARK LOOKUP'!H113,"A+",IF(LEDGER!H113&gt;=0.8*'MARK LOOKUP'!H113,"A",IF(LEDGER!H113&gt;=0.7*'MARK LOOKUP'!H113,"B+",IF(LEDGER!H113&gt;=0.6*'MARK LOOKUP'!H113,"B",IF(LEDGER!H113&gt;=0.5*'MARK LOOKUP'!H113,"C+",IF(LEDGER!H113&gt;=0.4*'MARK LOOKUP'!H113,"C",IF(LEDGER!H113&gt;=0.35*'MARK LOOKUP'!H113,"D","NG")))))))))</f>
        <v/>
      </c>
      <c r="AD113" s="26" t="str">
        <f>IF(ISBLANK('DATA ENTRY'!N113),"",IF(LEDGER!I113="AB","AB",IF(LEDGER!I113&gt;=0.9*'MARK LOOKUP'!I113,"A+",IF(LEDGER!I113&gt;=0.8*'MARK LOOKUP'!I113,"A",IF(LEDGER!I113&gt;=0.7*'MARK LOOKUP'!I113,"B+",IF(LEDGER!I113&gt;=0.6*'MARK LOOKUP'!I113,"B",IF(LEDGER!I113&gt;=0.5*'MARK LOOKUP'!I113,"C+",IF(LEDGER!I113&gt;=0.4*'MARK LOOKUP'!I113,"C",IF(LEDGER!I113&gt;=0.35*'MARK LOOKUP'!I113,"D","NG")))))))))</f>
        <v/>
      </c>
      <c r="AE113" s="26" t="str">
        <f>IF(ISNUMBER(J113),IF(J113&gt;=0.9*'MARK LOOKUP'!J113,"A+",IF(J113&gt;=0.8*'MARK LOOKUP'!J113,"A",IF(J113&gt;=0.7*'MARK LOOKUP'!J113,"B+",IF(J113&gt;=0.6*'MARK LOOKUP'!J113,"B",IF(J113&gt;=0.5*'MARK LOOKUP'!J113,"C+",IF(J113&gt;=0.4*'MARK LOOKUP'!J113,"C",IF(J113&gt;=0.35*'MARK LOOKUP'!J113,"D","NG"))))))),"")</f>
        <v/>
      </c>
      <c r="AF113" s="26" t="str">
        <f>IF(ISBLANK('DATA ENTRY'!P113),"",IF(LEDGER!K113="Ab","AB",IF(LEDGER!K113&gt;=0.9*'MARK LOOKUP'!K113,"A+",IF(LEDGER!K113&gt;=0.8*'MARK LOOKUP'!K113,"A",IF(LEDGER!K113&gt;=0.7*'MARK LOOKUP'!K113,"B+",IF(LEDGER!K113&gt;=0.6*'MARK LOOKUP'!K113,"B",IF(LEDGER!K113&gt;=0.5*'MARK LOOKUP'!K113,"C+",IF(LEDGER!K113&gt;=0.4*'MARK LOOKUP'!K113,"C",IF(LEDGER!K113&gt;=0.35*'MARK LOOKUP'!K113,"D","NG")))))))))</f>
        <v/>
      </c>
      <c r="AG113" s="26" t="str">
        <f>IF(ISBLANK('DATA ENTRY'!Q113),"",IF(LEDGER!L113="Ab","AB",IF(LEDGER!L113&gt;=0.9*'MARK LOOKUP'!L113,"A+",IF(LEDGER!L113&gt;=0.8*'MARK LOOKUP'!L113,"A",IF(LEDGER!L113&gt;=0.7*'MARK LOOKUP'!L113,"B+",IF(LEDGER!L113&gt;=0.6*'MARK LOOKUP'!L113,"B",IF(LEDGER!L113&gt;=0.5*'MARK LOOKUP'!L113,"C+",IF(LEDGER!L113&gt;=0.4*'MARK LOOKUP'!L113,"C",IF(LEDGER!L113&gt;=0.35*'MARK LOOKUP'!L113,"D","NG")))))))))</f>
        <v/>
      </c>
      <c r="AH113" s="26" t="str">
        <f>IF(ISNUMBER(M113),IF(M113&gt;=0.9*'MARK LOOKUP'!M113,"A+",IF(M113&gt;=0.8*'MARK LOOKUP'!M113,"A",IF(M113&gt;=0.7*'MARK LOOKUP'!M113,"B+",IF(M113&gt;=0.6*'MARK LOOKUP'!M113,"B",IF(M113&gt;=0.5*'MARK LOOKUP'!M113,"C+",IF(M113&gt;=0.4*'MARK LOOKUP'!M113,"C",IF(M113&gt;=0.35*'MARK LOOKUP'!M113,"D","NG"))))))),"")</f>
        <v/>
      </c>
      <c r="AI113" s="26" t="str">
        <f>IF(ISBLANK('DATA ENTRY'!S113),"",IF(N113="Ab","AB",IF(N113&gt;=0.9*'MARK LOOKUP'!N113,"A+",IF(N113&gt;=0.8*'MARK LOOKUP'!N113,"A",IF(N113&gt;=0.7*'MARK LOOKUP'!N113,"B+",IF(N113&gt;=0.6*'MARK LOOKUP'!N113,"B",IF(N113&gt;=0.5*'MARK LOOKUP'!N113,"C+",IF(N113&gt;=0.4*'MARK LOOKUP'!N113,"C",IF(N113&gt;=0.35*'MARK LOOKUP'!N113,"D","NG")))))))))</f>
        <v/>
      </c>
      <c r="AJ113" s="26" t="str">
        <f>IF(ISBLANK('DATA ENTRY'!T113),"",IF(O113="Ab","AB",IF(O113&gt;=0.9*'MARK LOOKUP'!O113,"A+",IF(O113&gt;=0.8*'MARK LOOKUP'!O113,"A",IF(O113&gt;=0.7*'MARK LOOKUP'!O113,"B+",IF(O113&gt;=0.6*'MARK LOOKUP'!O113,"B",IF(O113&gt;=0.5*'MARK LOOKUP'!O113,"C+",IF(O113&gt;=0.4*'MARK LOOKUP'!O113,"C",IF(O113&gt;=0.35*'MARK LOOKUP'!O113,"D","NG")))))))))</f>
        <v/>
      </c>
      <c r="AK113" s="26" t="str">
        <f>IF(ISNUMBER(P113),IF(P113&gt;=0.9*'MARK LOOKUP'!P113,"A+",IF(P113&gt;=0.8*'MARK LOOKUP'!P113,"A",IF(P113&gt;=0.7*'MARK LOOKUP'!P113,"B+",IF(P113&gt;=0.6*'MARK LOOKUP'!P113,"B",IF(P113&gt;=0.5*'MARK LOOKUP'!P113,"C+",IF(P113&gt;=0.4*'MARK LOOKUP'!P113,"C",IF(P113&gt;=0.35*'MARK LOOKUP'!P113,"D","NG"))))))),"")</f>
        <v/>
      </c>
      <c r="AL113" s="26" t="str">
        <f>IF(ISBLANK('DATA ENTRY'!V113),"",IF(Q113="Ab","AB",IF(Q113&gt;=0.9*'MARK LOOKUP'!Q113,"A+",IF(Q113&gt;=0.8*'MARK LOOKUP'!Q113,"A",IF(Q113&gt;=0.7*'MARK LOOKUP'!Q113,"B+",IF(Q113&gt;=0.6*'MARK LOOKUP'!Q113,"B",IF(Q113&gt;=0.5*'MARK LOOKUP'!Q113,"C+",IF(Q113&gt;=0.4*'MARK LOOKUP'!Q113,"C",IF(Q113&gt;=0.35*'MARK LOOKUP'!Q113,"D","NG")))))))))</f>
        <v/>
      </c>
      <c r="AM113" s="26" t="str">
        <f>IF(ISBLANK('DATA ENTRY'!W113),"",IF(R113="Ab","AB",IF(R113&gt;=0.9*'MARK LOOKUP'!R113,"A+",IF(R113&gt;=0.8*'MARK LOOKUP'!R113,"A",IF(R113&gt;=0.7*'MARK LOOKUP'!R113,"B+",IF(R113&gt;=0.6*'MARK LOOKUP'!R113,"B",IF(R113&gt;=0.5*'MARK LOOKUP'!R113,"C+",IF(R113&gt;=0.4*'MARK LOOKUP'!R113,"C",IF(R113&gt;=0.35*'MARK LOOKUP'!R113,"D","NG")))))))))</f>
        <v/>
      </c>
      <c r="AN113" s="26" t="str">
        <f>IF(ISNUMBER(S113),IF(S113&gt;=0.9*'MARK LOOKUP'!S113,"A+",IF(S113&gt;=0.8*'MARK LOOKUP'!S113,"A",IF(S113&gt;=0.7*'MARK LOOKUP'!S113,"B+",IF(S113&gt;=0.6*'MARK LOOKUP'!S113,"B",IF(S113&gt;=0.5*'MARK LOOKUP'!S113,"C+",IF(S113&gt;=0.4*'MARK LOOKUP'!S113,"C",IF(S113&gt;=0.35*'MARK LOOKUP'!S113,"D","NG"))))))),"")</f>
        <v/>
      </c>
      <c r="AO113" s="26" t="str">
        <f>IF(ISBLANK('DATA ENTRY'!Y113),"",IF(T113="AB","AB",IF(T113&gt;=0.9*'MARK LOOKUP'!T113,"A+",IF(T113&gt;=0.8*'MARK LOOKUP'!T113,"A",IF(T113&gt;=0.7*'MARK LOOKUP'!T113,"B+",IF(T113&gt;=0.6*'MARK LOOKUP'!T113,"B",IF(T113&gt;=0.5*'MARK LOOKUP'!T113,"C+",IF(T113&gt;=0.4*'MARK LOOKUP'!T113,"C",IF(T113&gt;=0.35*'MARK LOOKUP'!T113,"D","NG")))))))))</f>
        <v/>
      </c>
      <c r="AP113" s="26" t="str">
        <f>IF(ISBLANK('DATA ENTRY'!Z113),"",IF(U113="AB","AB",IF(U113&gt;=0.9*'MARK LOOKUP'!U113,"A+",IF(U113&gt;=0.8*'MARK LOOKUP'!U113,"A",IF(U113&gt;=0.7*'MARK LOOKUP'!U113,"B+",IF(U113&gt;=0.6*'MARK LOOKUP'!U113,"B",IF(U113&gt;=0.5*'MARK LOOKUP'!U113,"C+",IF(U113&gt;=0.4*'MARK LOOKUP'!U113,"C",IF(U113&gt;=0.35*'MARK LOOKUP'!U113,"D","NG")))))))))</f>
        <v/>
      </c>
      <c r="AQ113" s="26" t="str">
        <f>IF(ISNUMBER(V113),IF(V113&gt;=0.9*'MARK LOOKUP'!V113,"A+",IF(V113&gt;=0.8*'MARK LOOKUP'!V113,"A",IF(V113&gt;=0.7*'MARK LOOKUP'!V113,"B+",IF(V113&gt;=0.6*'MARK LOOKUP'!S113,"B",IF(V113&gt;=0.5*'MARK LOOKUP'!V113,"C+",IF(V113&gt;=0.4*'MARK LOOKUP'!V113,"C",IF(V113&gt;=0.35*'MARK LOOKUP'!V113,"D","NG"))))))),"")</f>
        <v/>
      </c>
      <c r="AR113" s="26" t="str">
        <f t="shared" si="27"/>
        <v/>
      </c>
      <c r="AS113" s="26" t="str">
        <f t="shared" si="28"/>
        <v/>
      </c>
      <c r="AT113" s="26" t="str">
        <f t="shared" si="29"/>
        <v/>
      </c>
      <c r="AU113" s="26" t="str">
        <f t="shared" si="30"/>
        <v/>
      </c>
      <c r="AV113" s="26" t="str">
        <f t="shared" si="31"/>
        <v/>
      </c>
      <c r="AW113" s="26" t="str">
        <f t="shared" si="32"/>
        <v/>
      </c>
      <c r="AX113" s="26" t="str">
        <f t="shared" si="33"/>
        <v/>
      </c>
      <c r="AY113" s="26" t="str">
        <f t="shared" si="34"/>
        <v/>
      </c>
      <c r="AZ113" s="26" t="str">
        <f t="shared" si="35"/>
        <v/>
      </c>
      <c r="BA113" s="26" t="str">
        <f t="shared" si="36"/>
        <v/>
      </c>
      <c r="BB113" s="26" t="str">
        <f t="shared" si="37"/>
        <v/>
      </c>
      <c r="BC113" s="26" t="str">
        <f t="shared" si="38"/>
        <v/>
      </c>
      <c r="BD113" s="26" t="str">
        <f t="shared" si="39"/>
        <v/>
      </c>
      <c r="BE113" s="26" t="str">
        <f>IF(ISBLANK('DATA ENTRY'!S113),"",IF(AJ113="A+","4",IF(AJ113="A","3.6",IF(AJ113="B+","3.2",IF(AJ113="B","2.8",IF(AJ113="C+","2.4",IF(AJ113="C","2",IF(AJ113="D+","1.6",IF(AJ113="D","1.2",IF(AJ113="E","0.8",""))))))))))</f>
        <v/>
      </c>
      <c r="BF113" s="26" t="str">
        <f>IF(ISBLANK('DATA ENTRY'!T113),"",IF(AK113="A+","4",IF(AK113="A","3.6",IF(AK113="B+","3.2",IF(AK113="B","2.8",IF(AK113="C+","2.4",IF(AK113="C","2",IF(AK113="D+","1.6",IF(AK113="D","1.2",IF(AK113="E","0.8",""))))))))))</f>
        <v/>
      </c>
      <c r="BG113" s="26" t="str">
        <f>IF(ISBLANK('DATA ENTRY'!U113),"",IF(AL113="A+","4",IF(AL113="A","3.6",IF(AL113="B+","3.2",IF(AL113="B","2.8",IF(AL113="C+","2.4",IF(AL113="C","2",IF(AL113="D+","1.6",IF(AL113="D","1.2",IF(AL113="E","0.8",""))))))))))</f>
        <v/>
      </c>
      <c r="BH113" s="26" t="str">
        <f>IF(ISBLANK('DATA ENTRY'!V113),"",IF(AM113="A+","4",IF(AM113="A","3.6",IF(AM113="B+","3.2",IF(AM113="B","2.8",IF(AM113="C+","2.4",IF(AM113="C","2",IF(AM113="D+","1.6",IF(AM113="D","1.2",IF(AM113="E","0.8",""))))))))))</f>
        <v/>
      </c>
      <c r="BI113" s="26" t="str">
        <f>IF(ISBLANK('DATA ENTRY'!W113),"",IF(AN113="A+","4",IF(AN113="A","3.6",IF(AN113="B+","3.2",IF(AN113="B","2.8",IF(AN113="C+","2.4",IF(AN113="C","2",IF(AN113="D+","1.6",IF(AN113="D","1.2",IF(AN113="E","0.8",""))))))))))</f>
        <v/>
      </c>
      <c r="BJ113" s="26" t="str">
        <f>IF(ISBLANK('DATA ENTRY'!X113),"",IF(AO113="A+","4",IF(AO113="A","3.6",IF(AO113="B+","3.2",IF(AO113="B","2.8",IF(AO113="C+","2.4",IF(AO113="C","2",IF(AO113="D+","1.6",IF(AO113="D","1.2",IF(AO113="E","0.8",""))))))))))</f>
        <v/>
      </c>
      <c r="BK113" s="26" t="str">
        <f>IF(ISBLANK('DATA ENTRY'!Y113),"",IF(AP113="A+","4",IF(AP113="A","3.6",IF(AP113="B+","3.2",IF(AP113="B","2.8",IF(AP113="C+","2.4",IF(AP113="C","2",IF(AP113="D+","1.6",IF(AP113="D","1.2",IF(AP113="E","0.8",""))))))))))</f>
        <v/>
      </c>
      <c r="BL113" s="26" t="str">
        <f>IF(ISBLANK('DATA ENTRY'!Z113),"",IF(AQ113="A+","4",IF(AQ113="A","3.6",IF(AQ113="B+","3.2",IF(AQ113="B","2.8",IF(AQ113="C+","2.4",IF(AQ113="C","2",IF(AQ113="D+","1.6",IF(AQ113="D","1.2",IF(AQ113="E","0.8",""))))))))))</f>
        <v/>
      </c>
    </row>
    <row r="114" spans="2:64" x14ac:dyDescent="0.25">
      <c r="B114" s="26" t="str">
        <f>IF(ISBLANK('DATA ENTRY'!G114),"",'DATA ENTRY'!G114)</f>
        <v/>
      </c>
      <c r="C114" s="26" t="str">
        <f>IF(ISBLANK('DATA ENTRY'!H114),"",'DATA ENTRY'!H114)</f>
        <v/>
      </c>
      <c r="D114" s="26" t="str">
        <f t="shared" si="21"/>
        <v/>
      </c>
      <c r="E114" s="26" t="str">
        <f>IF(ISBLANK('DATA ENTRY'!J114),"",'DATA ENTRY'!J114)</f>
        <v/>
      </c>
      <c r="F114" s="26" t="str">
        <f>IF(ISBLANK('DATA ENTRY'!K114),"",'DATA ENTRY'!K114)</f>
        <v/>
      </c>
      <c r="G114" s="26" t="str">
        <f t="shared" si="22"/>
        <v/>
      </c>
      <c r="H114" s="26" t="str">
        <f>IF(ISBLANK('DATA ENTRY'!M114),"",'DATA ENTRY'!M114)</f>
        <v/>
      </c>
      <c r="I114" s="26" t="str">
        <f>IF(ISBLANK('DATA ENTRY'!M114),"",'DATA ENTRY'!N114)</f>
        <v/>
      </c>
      <c r="J114" s="26" t="str">
        <f t="shared" si="40"/>
        <v/>
      </c>
      <c r="K114" s="26" t="str">
        <f>IF(ISBLANK('DATA ENTRY'!P114),"",'DATA ENTRY'!P114)</f>
        <v/>
      </c>
      <c r="L114" s="26" t="str">
        <f>IF(ISBLANK('DATA ENTRY'!Q114),"",'DATA ENTRY'!Q114)</f>
        <v/>
      </c>
      <c r="M114" s="26" t="str">
        <f t="shared" si="23"/>
        <v/>
      </c>
      <c r="N114" s="26" t="str">
        <f>IF(ISBLANK('DATA ENTRY'!S114),"",'DATA ENTRY'!S114)</f>
        <v/>
      </c>
      <c r="O114" s="26" t="str">
        <f>IF(ISBLANK('DATA ENTRY'!T114),"",'DATA ENTRY'!T114)</f>
        <v/>
      </c>
      <c r="P114" s="26" t="str">
        <f t="shared" si="24"/>
        <v/>
      </c>
      <c r="Q114" s="26" t="str">
        <f>IF(ISBLANK('DATA ENTRY'!V114),"",'DATA ENTRY'!V114)</f>
        <v/>
      </c>
      <c r="R114" s="26" t="str">
        <f>IF(ISBLANK('DATA ENTRY'!W114),"",'DATA ENTRY'!W114)</f>
        <v/>
      </c>
      <c r="S114" s="26" t="str">
        <f t="shared" si="25"/>
        <v/>
      </c>
      <c r="T114" s="26" t="str">
        <f>IF(ISBLANK('DATA ENTRY'!Y114),"",'DATA ENTRY'!Y114)</f>
        <v/>
      </c>
      <c r="U114" s="26" t="str">
        <f>IF(ISBLANK('DATA ENTRY'!Z114),"",'DATA ENTRY'!Z114)</f>
        <v/>
      </c>
      <c r="V114" s="26" t="str">
        <f t="shared" si="26"/>
        <v/>
      </c>
      <c r="W114" s="26" t="str">
        <f>IF(ISBLANK('DATA ENTRY'!$F114),"",IF(LEDGER!B114="AB","AB",IF(LEDGER!B114&gt;=0.9*'MARK LOOKUP'!B114,"A+",IF(LEDGER!B114&gt;=0.8*'MARK LOOKUP'!B114,"A",IF(LEDGER!B114&gt;=0.7*'MARK LOOKUP'!B114,"B+",IF(LEDGER!B114&gt;=0.6*'MARK LOOKUP'!B114,"B",IF(LEDGER!B114&gt;=0.5*'MARK LOOKUP'!B114,"C+",IF(LEDGER!B114&gt;=0.4*'MARK LOOKUP'!B114,"C+",IF(LEDGER!B114&gt;=0.35*'MARK LOOKUP'!B114,"D","NG")))))))))</f>
        <v/>
      </c>
      <c r="X114" s="26" t="str">
        <f>IF(ISBLANK('DATA ENTRY'!$G114),"",IF(LEDGER!C114="AB","AB",IF(LEDGER!C114&gt;=0.9*'MARK LOOKUP'!C114,"A+",IF(LEDGER!C114&gt;=0.8*'MARK LOOKUP'!C114,"A",IF(LEDGER!C114&gt;=0.7*'MARK LOOKUP'!C114,"B+",IF(LEDGER!C114&gt;=0.6*'MARK LOOKUP'!C114,"B",IF(LEDGER!C114&gt;=0.5*'MARK LOOKUP'!C114,"C+",IF(LEDGER!C114&gt;=0.4*'MARK LOOKUP'!C114,"C+",IF(LEDGER!C114&gt;=0.35*'MARK LOOKUP'!C114,"D","N.G.")))))))))</f>
        <v/>
      </c>
      <c r="Y114" s="26" t="b">
        <f>IF(ISNUMBER(D114),IF(D114&gt;=0.9*'MARK LOOKUP'!D114,"A+",IF(D114&gt;=0.8*'MARK LOOKUP'!D114,"A",IF(D114&gt;=0.7*'MARK LOOKUP'!D114,"B+",IF(D114&gt;=0.6*'MARK LOOKUP'!D114,"B",IF(D114&gt;=0.5*'MARK LOOKUP'!D114,"C+",IF(D114&gt;=0.4*'MARK LOOKUP'!D114,"C",IF(D114&gt;=0.35*'MARK LOOKUP'!D114,"D","N.G."))))))))</f>
        <v>0</v>
      </c>
      <c r="Z114" s="26" t="str">
        <f>IF(ISBLANK('DATA ENTRY'!J114),"",IF(LEDGER!E114="AB","AB",IF(LEDGER!E114&gt;=0.9*'MARK LOOKUP'!E114,"A+",IF(LEDGER!E114&gt;=0.8*'MARK LOOKUP'!E114,"A",IF(LEDGER!E114&gt;=0.7*'MARK LOOKUP'!E114,"B+",IF(LEDGER!E114&gt;=0.6*'MARK LOOKUP'!E114,"B",IF(LEDGER!E114&gt;=0.5*'MARK LOOKUP'!E114,"C+",IF(LEDGER!E114&gt;=0.4*'MARK LOOKUP'!E114,"C",IF(LEDGER!E114&gt;=0.35*'MARK LOOKUP'!E114,"D","NG")))))))))</f>
        <v/>
      </c>
      <c r="AA114" s="26" t="str">
        <f>IF(ISBLANK('DATA ENTRY'!K114),"",IF(LEDGER!F114="AB","AB",IF(LEDGER!F114&gt;=0.9*'MARK LOOKUP'!F114,"A+",IF(LEDGER!F114&gt;=0.8*'MARK LOOKUP'!F114,"A",IF(LEDGER!F114&gt;=0.7*'MARK LOOKUP'!F114,"B+",IF(LEDGER!F114&gt;=0.6*'MARK LOOKUP'!F114,"B",IF(LEDGER!F114&gt;=0.5*'MARK LOOKUP'!F114,"C+",IF(LEDGER!F114&gt;=0.4*'MARK LOOKUP'!F114,"C",IF(LEDGER!F114&gt;=0.35*'MARK LOOKUP'!F114,"D","NG")))))))))</f>
        <v/>
      </c>
      <c r="AB114" s="26" t="b">
        <f>IF(ISNUMBER(G114),IF(D114&gt;=0.9*'MARK LOOKUP'!G114,"A+",IF(G114&gt;=0.8*'MARK LOOKUP'!G114,"A",IF(G114&gt;=0.7*'MARK LOOKUP'!G114,"B+",IF(G114&gt;=0.6*'MARK LOOKUP'!G114,"B",IF(G114&gt;=0.5*'MARK LOOKUP'!G114,"C+",IF(G114&gt;=0.4*'MARK LOOKUP'!G114,"C",IF(G114&gt;=0.35*'MARK LOOKUP'!G114,"D","NG"))))))))</f>
        <v>0</v>
      </c>
      <c r="AC114" s="26" t="str">
        <f>IF(ISBLANK('DATA ENTRY'!M114),"",IF(LEDGER!H114="AB","AB",IF(LEDGER!H114&gt;=0.9*'MARK LOOKUP'!H114,"A+",IF(LEDGER!H114&gt;=0.8*'MARK LOOKUP'!H114,"A",IF(LEDGER!H114&gt;=0.7*'MARK LOOKUP'!H114,"B+",IF(LEDGER!H114&gt;=0.6*'MARK LOOKUP'!H114,"B",IF(LEDGER!H114&gt;=0.5*'MARK LOOKUP'!H114,"C+",IF(LEDGER!H114&gt;=0.4*'MARK LOOKUP'!H114,"C",IF(LEDGER!H114&gt;=0.35*'MARK LOOKUP'!H114,"D","NG")))))))))</f>
        <v/>
      </c>
      <c r="AD114" s="26" t="str">
        <f>IF(ISBLANK('DATA ENTRY'!N114),"",IF(LEDGER!I114="AB","AB",IF(LEDGER!I114&gt;=0.9*'MARK LOOKUP'!I114,"A+",IF(LEDGER!I114&gt;=0.8*'MARK LOOKUP'!I114,"A",IF(LEDGER!I114&gt;=0.7*'MARK LOOKUP'!I114,"B+",IF(LEDGER!I114&gt;=0.6*'MARK LOOKUP'!I114,"B",IF(LEDGER!I114&gt;=0.5*'MARK LOOKUP'!I114,"C+",IF(LEDGER!I114&gt;=0.4*'MARK LOOKUP'!I114,"C",IF(LEDGER!I114&gt;=0.35*'MARK LOOKUP'!I114,"D","NG")))))))))</f>
        <v/>
      </c>
      <c r="AE114" s="26" t="str">
        <f>IF(ISNUMBER(J114),IF(J114&gt;=0.9*'MARK LOOKUP'!J114,"A+",IF(J114&gt;=0.8*'MARK LOOKUP'!J114,"A",IF(J114&gt;=0.7*'MARK LOOKUP'!J114,"B+",IF(J114&gt;=0.6*'MARK LOOKUP'!J114,"B",IF(J114&gt;=0.5*'MARK LOOKUP'!J114,"C+",IF(J114&gt;=0.4*'MARK LOOKUP'!J114,"C",IF(J114&gt;=0.35*'MARK LOOKUP'!J114,"D","NG"))))))),"")</f>
        <v/>
      </c>
      <c r="AF114" s="26" t="str">
        <f>IF(ISBLANK('DATA ENTRY'!P114),"",IF(LEDGER!K114="Ab","AB",IF(LEDGER!K114&gt;=0.9*'MARK LOOKUP'!K114,"A+",IF(LEDGER!K114&gt;=0.8*'MARK LOOKUP'!K114,"A",IF(LEDGER!K114&gt;=0.7*'MARK LOOKUP'!K114,"B+",IF(LEDGER!K114&gt;=0.6*'MARK LOOKUP'!K114,"B",IF(LEDGER!K114&gt;=0.5*'MARK LOOKUP'!K114,"C+",IF(LEDGER!K114&gt;=0.4*'MARK LOOKUP'!K114,"C",IF(LEDGER!K114&gt;=0.35*'MARK LOOKUP'!K114,"D","NG")))))))))</f>
        <v/>
      </c>
      <c r="AG114" s="26" t="str">
        <f>IF(ISBLANK('DATA ENTRY'!Q114),"",IF(LEDGER!L114="Ab","AB",IF(LEDGER!L114&gt;=0.9*'MARK LOOKUP'!L114,"A+",IF(LEDGER!L114&gt;=0.8*'MARK LOOKUP'!L114,"A",IF(LEDGER!L114&gt;=0.7*'MARK LOOKUP'!L114,"B+",IF(LEDGER!L114&gt;=0.6*'MARK LOOKUP'!L114,"B",IF(LEDGER!L114&gt;=0.5*'MARK LOOKUP'!L114,"C+",IF(LEDGER!L114&gt;=0.4*'MARK LOOKUP'!L114,"C",IF(LEDGER!L114&gt;=0.35*'MARK LOOKUP'!L114,"D","NG")))))))))</f>
        <v/>
      </c>
      <c r="AH114" s="26" t="str">
        <f>IF(ISNUMBER(M114),IF(M114&gt;=0.9*'MARK LOOKUP'!M114,"A+",IF(M114&gt;=0.8*'MARK LOOKUP'!M114,"A",IF(M114&gt;=0.7*'MARK LOOKUP'!M114,"B+",IF(M114&gt;=0.6*'MARK LOOKUP'!M114,"B",IF(M114&gt;=0.5*'MARK LOOKUP'!M114,"C+",IF(M114&gt;=0.4*'MARK LOOKUP'!M114,"C",IF(M114&gt;=0.35*'MARK LOOKUP'!M114,"D","NG"))))))),"")</f>
        <v/>
      </c>
      <c r="AI114" s="26" t="str">
        <f>IF(ISBLANK('DATA ENTRY'!S114),"",IF(N114="Ab","AB",IF(N114&gt;=0.9*'MARK LOOKUP'!N114,"A+",IF(N114&gt;=0.8*'MARK LOOKUP'!N114,"A",IF(N114&gt;=0.7*'MARK LOOKUP'!N114,"B+",IF(N114&gt;=0.6*'MARK LOOKUP'!N114,"B",IF(N114&gt;=0.5*'MARK LOOKUP'!N114,"C+",IF(N114&gt;=0.4*'MARK LOOKUP'!N114,"C",IF(N114&gt;=0.35*'MARK LOOKUP'!N114,"D","NG")))))))))</f>
        <v/>
      </c>
      <c r="AJ114" s="26" t="str">
        <f>IF(ISBLANK('DATA ENTRY'!T114),"",IF(O114="Ab","AB",IF(O114&gt;=0.9*'MARK LOOKUP'!O114,"A+",IF(O114&gt;=0.8*'MARK LOOKUP'!O114,"A",IF(O114&gt;=0.7*'MARK LOOKUP'!O114,"B+",IF(O114&gt;=0.6*'MARK LOOKUP'!O114,"B",IF(O114&gt;=0.5*'MARK LOOKUP'!O114,"C+",IF(O114&gt;=0.4*'MARK LOOKUP'!O114,"C",IF(O114&gt;=0.35*'MARK LOOKUP'!O114,"D","NG")))))))))</f>
        <v/>
      </c>
      <c r="AK114" s="26" t="str">
        <f>IF(ISNUMBER(P114),IF(P114&gt;=0.9*'MARK LOOKUP'!P114,"A+",IF(P114&gt;=0.8*'MARK LOOKUP'!P114,"A",IF(P114&gt;=0.7*'MARK LOOKUP'!P114,"B+",IF(P114&gt;=0.6*'MARK LOOKUP'!P114,"B",IF(P114&gt;=0.5*'MARK LOOKUP'!P114,"C+",IF(P114&gt;=0.4*'MARK LOOKUP'!P114,"C",IF(P114&gt;=0.35*'MARK LOOKUP'!P114,"D","NG"))))))),"")</f>
        <v/>
      </c>
      <c r="AL114" s="26" t="str">
        <f>IF(ISBLANK('DATA ENTRY'!V114),"",IF(Q114="Ab","AB",IF(Q114&gt;=0.9*'MARK LOOKUP'!Q114,"A+",IF(Q114&gt;=0.8*'MARK LOOKUP'!Q114,"A",IF(Q114&gt;=0.7*'MARK LOOKUP'!Q114,"B+",IF(Q114&gt;=0.6*'MARK LOOKUP'!Q114,"B",IF(Q114&gt;=0.5*'MARK LOOKUP'!Q114,"C+",IF(Q114&gt;=0.4*'MARK LOOKUP'!Q114,"C",IF(Q114&gt;=0.35*'MARK LOOKUP'!Q114,"D","NG")))))))))</f>
        <v/>
      </c>
      <c r="AM114" s="26" t="str">
        <f>IF(ISBLANK('DATA ENTRY'!W114),"",IF(R114="Ab","AB",IF(R114&gt;=0.9*'MARK LOOKUP'!R114,"A+",IF(R114&gt;=0.8*'MARK LOOKUP'!R114,"A",IF(R114&gt;=0.7*'MARK LOOKUP'!R114,"B+",IF(R114&gt;=0.6*'MARK LOOKUP'!R114,"B",IF(R114&gt;=0.5*'MARK LOOKUP'!R114,"C+",IF(R114&gt;=0.4*'MARK LOOKUP'!R114,"C",IF(R114&gt;=0.35*'MARK LOOKUP'!R114,"D","NG")))))))))</f>
        <v/>
      </c>
      <c r="AN114" s="26" t="str">
        <f>IF(ISNUMBER(S114),IF(S114&gt;=0.9*'MARK LOOKUP'!S114,"A+",IF(S114&gt;=0.8*'MARK LOOKUP'!S114,"A",IF(S114&gt;=0.7*'MARK LOOKUP'!S114,"B+",IF(S114&gt;=0.6*'MARK LOOKUP'!S114,"B",IF(S114&gt;=0.5*'MARK LOOKUP'!S114,"C+",IF(S114&gt;=0.4*'MARK LOOKUP'!S114,"C",IF(S114&gt;=0.35*'MARK LOOKUP'!S114,"D","NG"))))))),"")</f>
        <v/>
      </c>
      <c r="AO114" s="26" t="str">
        <f>IF(ISBLANK('DATA ENTRY'!Y114),"",IF(T114="AB","AB",IF(T114&gt;=0.9*'MARK LOOKUP'!T114,"A+",IF(T114&gt;=0.8*'MARK LOOKUP'!T114,"A",IF(T114&gt;=0.7*'MARK LOOKUP'!T114,"B+",IF(T114&gt;=0.6*'MARK LOOKUP'!T114,"B",IF(T114&gt;=0.5*'MARK LOOKUP'!T114,"C+",IF(T114&gt;=0.4*'MARK LOOKUP'!T114,"C",IF(T114&gt;=0.35*'MARK LOOKUP'!T114,"D","NG")))))))))</f>
        <v/>
      </c>
      <c r="AP114" s="26" t="str">
        <f>IF(ISBLANK('DATA ENTRY'!Z114),"",IF(U114="AB","AB",IF(U114&gt;=0.9*'MARK LOOKUP'!U114,"A+",IF(U114&gt;=0.8*'MARK LOOKUP'!U114,"A",IF(U114&gt;=0.7*'MARK LOOKUP'!U114,"B+",IF(U114&gt;=0.6*'MARK LOOKUP'!U114,"B",IF(U114&gt;=0.5*'MARK LOOKUP'!U114,"C+",IF(U114&gt;=0.4*'MARK LOOKUP'!U114,"C",IF(U114&gt;=0.35*'MARK LOOKUP'!U114,"D","NG")))))))))</f>
        <v/>
      </c>
      <c r="AQ114" s="26" t="str">
        <f>IF(ISNUMBER(V114),IF(V114&gt;=0.9*'MARK LOOKUP'!V114,"A+",IF(V114&gt;=0.8*'MARK LOOKUP'!V114,"A",IF(V114&gt;=0.7*'MARK LOOKUP'!V114,"B+",IF(V114&gt;=0.6*'MARK LOOKUP'!S114,"B",IF(V114&gt;=0.5*'MARK LOOKUP'!V114,"C+",IF(V114&gt;=0.4*'MARK LOOKUP'!V114,"C",IF(V114&gt;=0.35*'MARK LOOKUP'!V114,"D","NG"))))))),"")</f>
        <v/>
      </c>
      <c r="AR114" s="26" t="str">
        <f t="shared" si="27"/>
        <v/>
      </c>
      <c r="AS114" s="26" t="str">
        <f t="shared" si="28"/>
        <v/>
      </c>
      <c r="AT114" s="26" t="str">
        <f t="shared" si="29"/>
        <v/>
      </c>
      <c r="AU114" s="26" t="str">
        <f t="shared" si="30"/>
        <v/>
      </c>
      <c r="AV114" s="26" t="str">
        <f t="shared" si="31"/>
        <v/>
      </c>
      <c r="AW114" s="26" t="str">
        <f t="shared" si="32"/>
        <v/>
      </c>
      <c r="AX114" s="26" t="str">
        <f t="shared" si="33"/>
        <v/>
      </c>
      <c r="AY114" s="26" t="str">
        <f t="shared" si="34"/>
        <v/>
      </c>
      <c r="AZ114" s="26" t="str">
        <f t="shared" si="35"/>
        <v/>
      </c>
      <c r="BA114" s="26" t="str">
        <f t="shared" si="36"/>
        <v/>
      </c>
      <c r="BB114" s="26" t="str">
        <f t="shared" si="37"/>
        <v/>
      </c>
      <c r="BC114" s="26" t="str">
        <f t="shared" si="38"/>
        <v/>
      </c>
      <c r="BD114" s="26" t="str">
        <f t="shared" si="39"/>
        <v/>
      </c>
      <c r="BE114" s="26" t="str">
        <f>IF(ISBLANK('DATA ENTRY'!S114),"",IF(AJ114="A+","4",IF(AJ114="A","3.6",IF(AJ114="B+","3.2",IF(AJ114="B","2.8",IF(AJ114="C+","2.4",IF(AJ114="C","2",IF(AJ114="D+","1.6",IF(AJ114="D","1.2",IF(AJ114="E","0.8",""))))))))))</f>
        <v/>
      </c>
      <c r="BF114" s="26" t="str">
        <f>IF(ISBLANK('DATA ENTRY'!T114),"",IF(AK114="A+","4",IF(AK114="A","3.6",IF(AK114="B+","3.2",IF(AK114="B","2.8",IF(AK114="C+","2.4",IF(AK114="C","2",IF(AK114="D+","1.6",IF(AK114="D","1.2",IF(AK114="E","0.8",""))))))))))</f>
        <v/>
      </c>
      <c r="BG114" s="26" t="str">
        <f>IF(ISBLANK('DATA ENTRY'!U114),"",IF(AL114="A+","4",IF(AL114="A","3.6",IF(AL114="B+","3.2",IF(AL114="B","2.8",IF(AL114="C+","2.4",IF(AL114="C","2",IF(AL114="D+","1.6",IF(AL114="D","1.2",IF(AL114="E","0.8",""))))))))))</f>
        <v/>
      </c>
      <c r="BH114" s="26" t="str">
        <f>IF(ISBLANK('DATA ENTRY'!V114),"",IF(AM114="A+","4",IF(AM114="A","3.6",IF(AM114="B+","3.2",IF(AM114="B","2.8",IF(AM114="C+","2.4",IF(AM114="C","2",IF(AM114="D+","1.6",IF(AM114="D","1.2",IF(AM114="E","0.8",""))))))))))</f>
        <v/>
      </c>
      <c r="BI114" s="26" t="str">
        <f>IF(ISBLANK('DATA ENTRY'!W114),"",IF(AN114="A+","4",IF(AN114="A","3.6",IF(AN114="B+","3.2",IF(AN114="B","2.8",IF(AN114="C+","2.4",IF(AN114="C","2",IF(AN114="D+","1.6",IF(AN114="D","1.2",IF(AN114="E","0.8",""))))))))))</f>
        <v/>
      </c>
      <c r="BJ114" s="26" t="str">
        <f>IF(ISBLANK('DATA ENTRY'!X114),"",IF(AO114="A+","4",IF(AO114="A","3.6",IF(AO114="B+","3.2",IF(AO114="B","2.8",IF(AO114="C+","2.4",IF(AO114="C","2",IF(AO114="D+","1.6",IF(AO114="D","1.2",IF(AO114="E","0.8",""))))))))))</f>
        <v/>
      </c>
      <c r="BK114" s="26" t="str">
        <f>IF(ISBLANK('DATA ENTRY'!Y114),"",IF(AP114="A+","4",IF(AP114="A","3.6",IF(AP114="B+","3.2",IF(AP114="B","2.8",IF(AP114="C+","2.4",IF(AP114="C","2",IF(AP114="D+","1.6",IF(AP114="D","1.2",IF(AP114="E","0.8",""))))))))))</f>
        <v/>
      </c>
      <c r="BL114" s="26" t="str">
        <f>IF(ISBLANK('DATA ENTRY'!Z114),"",IF(AQ114="A+","4",IF(AQ114="A","3.6",IF(AQ114="B+","3.2",IF(AQ114="B","2.8",IF(AQ114="C+","2.4",IF(AQ114="C","2",IF(AQ114="D+","1.6",IF(AQ114="D","1.2",IF(AQ114="E","0.8",""))))))))))</f>
        <v/>
      </c>
    </row>
    <row r="115" spans="2:64" x14ac:dyDescent="0.25">
      <c r="B115" s="26" t="str">
        <f>IF(ISBLANK('DATA ENTRY'!G115),"",'DATA ENTRY'!G115)</f>
        <v/>
      </c>
      <c r="C115" s="26" t="str">
        <f>IF(ISBLANK('DATA ENTRY'!H115),"",'DATA ENTRY'!H115)</f>
        <v/>
      </c>
      <c r="D115" s="26" t="str">
        <f t="shared" si="21"/>
        <v/>
      </c>
      <c r="E115" s="26" t="str">
        <f>IF(ISBLANK('DATA ENTRY'!J115),"",'DATA ENTRY'!J115)</f>
        <v/>
      </c>
      <c r="F115" s="26" t="str">
        <f>IF(ISBLANK('DATA ENTRY'!K115),"",'DATA ENTRY'!K115)</f>
        <v/>
      </c>
      <c r="G115" s="26" t="str">
        <f t="shared" si="22"/>
        <v/>
      </c>
      <c r="H115" s="26" t="str">
        <f>IF(ISBLANK('DATA ENTRY'!M115),"",'DATA ENTRY'!M115)</f>
        <v/>
      </c>
      <c r="I115" s="26" t="str">
        <f>IF(ISBLANK('DATA ENTRY'!M115),"",'DATA ENTRY'!N115)</f>
        <v/>
      </c>
      <c r="J115" s="26" t="str">
        <f t="shared" si="40"/>
        <v/>
      </c>
      <c r="K115" s="26" t="str">
        <f>IF(ISBLANK('DATA ENTRY'!P115),"",'DATA ENTRY'!P115)</f>
        <v/>
      </c>
      <c r="L115" s="26" t="str">
        <f>IF(ISBLANK('DATA ENTRY'!Q115),"",'DATA ENTRY'!Q115)</f>
        <v/>
      </c>
      <c r="M115" s="26" t="str">
        <f t="shared" si="23"/>
        <v/>
      </c>
      <c r="N115" s="26" t="str">
        <f>IF(ISBLANK('DATA ENTRY'!S115),"",'DATA ENTRY'!S115)</f>
        <v/>
      </c>
      <c r="O115" s="26" t="str">
        <f>IF(ISBLANK('DATA ENTRY'!T115),"",'DATA ENTRY'!T115)</f>
        <v/>
      </c>
      <c r="P115" s="26" t="str">
        <f t="shared" si="24"/>
        <v/>
      </c>
      <c r="Q115" s="26" t="str">
        <f>IF(ISBLANK('DATA ENTRY'!V115),"",'DATA ENTRY'!V115)</f>
        <v/>
      </c>
      <c r="R115" s="26" t="str">
        <f>IF(ISBLANK('DATA ENTRY'!W115),"",'DATA ENTRY'!W115)</f>
        <v/>
      </c>
      <c r="S115" s="26" t="str">
        <f t="shared" si="25"/>
        <v/>
      </c>
      <c r="T115" s="26" t="str">
        <f>IF(ISBLANK('DATA ENTRY'!Y115),"",'DATA ENTRY'!Y115)</f>
        <v/>
      </c>
      <c r="U115" s="26" t="str">
        <f>IF(ISBLANK('DATA ENTRY'!Z115),"",'DATA ENTRY'!Z115)</f>
        <v/>
      </c>
      <c r="V115" s="26" t="str">
        <f t="shared" si="26"/>
        <v/>
      </c>
      <c r="W115" s="26" t="str">
        <f>IF(ISBLANK('DATA ENTRY'!$F115),"",IF(LEDGER!B115="AB","AB",IF(LEDGER!B115&gt;=0.9*'MARK LOOKUP'!B115,"A+",IF(LEDGER!B115&gt;=0.8*'MARK LOOKUP'!B115,"A",IF(LEDGER!B115&gt;=0.7*'MARK LOOKUP'!B115,"B+",IF(LEDGER!B115&gt;=0.6*'MARK LOOKUP'!B115,"B",IF(LEDGER!B115&gt;=0.5*'MARK LOOKUP'!B115,"C+",IF(LEDGER!B115&gt;=0.4*'MARK LOOKUP'!B115,"C+",IF(LEDGER!B115&gt;=0.35*'MARK LOOKUP'!B115,"D","NG")))))))))</f>
        <v/>
      </c>
      <c r="X115" s="26" t="str">
        <f>IF(ISBLANK('DATA ENTRY'!$G115),"",IF(LEDGER!C115="AB","AB",IF(LEDGER!C115&gt;=0.9*'MARK LOOKUP'!C115,"A+",IF(LEDGER!C115&gt;=0.8*'MARK LOOKUP'!C115,"A",IF(LEDGER!C115&gt;=0.7*'MARK LOOKUP'!C115,"B+",IF(LEDGER!C115&gt;=0.6*'MARK LOOKUP'!C115,"B",IF(LEDGER!C115&gt;=0.5*'MARK LOOKUP'!C115,"C+",IF(LEDGER!C115&gt;=0.4*'MARK LOOKUP'!C115,"C+",IF(LEDGER!C115&gt;=0.35*'MARK LOOKUP'!C115,"D","N.G.")))))))))</f>
        <v/>
      </c>
      <c r="Y115" s="26" t="b">
        <f>IF(ISNUMBER(D115),IF(D115&gt;=0.9*'MARK LOOKUP'!D115,"A+",IF(D115&gt;=0.8*'MARK LOOKUP'!D115,"A",IF(D115&gt;=0.7*'MARK LOOKUP'!D115,"B+",IF(D115&gt;=0.6*'MARK LOOKUP'!D115,"B",IF(D115&gt;=0.5*'MARK LOOKUP'!D115,"C+",IF(D115&gt;=0.4*'MARK LOOKUP'!D115,"C",IF(D115&gt;=0.35*'MARK LOOKUP'!D115,"D","N.G."))))))))</f>
        <v>0</v>
      </c>
      <c r="Z115" s="26" t="str">
        <f>IF(ISBLANK('DATA ENTRY'!J115),"",IF(LEDGER!E115="AB","AB",IF(LEDGER!E115&gt;=0.9*'MARK LOOKUP'!E115,"A+",IF(LEDGER!E115&gt;=0.8*'MARK LOOKUP'!E115,"A",IF(LEDGER!E115&gt;=0.7*'MARK LOOKUP'!E115,"B+",IF(LEDGER!E115&gt;=0.6*'MARK LOOKUP'!E115,"B",IF(LEDGER!E115&gt;=0.5*'MARK LOOKUP'!E115,"C+",IF(LEDGER!E115&gt;=0.4*'MARK LOOKUP'!E115,"C",IF(LEDGER!E115&gt;=0.35*'MARK LOOKUP'!E115,"D","NG")))))))))</f>
        <v/>
      </c>
      <c r="AA115" s="26" t="str">
        <f>IF(ISBLANK('DATA ENTRY'!K115),"",IF(LEDGER!F115="AB","AB",IF(LEDGER!F115&gt;=0.9*'MARK LOOKUP'!F115,"A+",IF(LEDGER!F115&gt;=0.8*'MARK LOOKUP'!F115,"A",IF(LEDGER!F115&gt;=0.7*'MARK LOOKUP'!F115,"B+",IF(LEDGER!F115&gt;=0.6*'MARK LOOKUP'!F115,"B",IF(LEDGER!F115&gt;=0.5*'MARK LOOKUP'!F115,"C+",IF(LEDGER!F115&gt;=0.4*'MARK LOOKUP'!F115,"C",IF(LEDGER!F115&gt;=0.35*'MARK LOOKUP'!F115,"D","NG")))))))))</f>
        <v/>
      </c>
      <c r="AB115" s="26" t="b">
        <f>IF(ISNUMBER(G115),IF(D115&gt;=0.9*'MARK LOOKUP'!G115,"A+",IF(G115&gt;=0.8*'MARK LOOKUP'!G115,"A",IF(G115&gt;=0.7*'MARK LOOKUP'!G115,"B+",IF(G115&gt;=0.6*'MARK LOOKUP'!G115,"B",IF(G115&gt;=0.5*'MARK LOOKUP'!G115,"C+",IF(G115&gt;=0.4*'MARK LOOKUP'!G115,"C",IF(G115&gt;=0.35*'MARK LOOKUP'!G115,"D","NG"))))))))</f>
        <v>0</v>
      </c>
      <c r="AC115" s="26" t="str">
        <f>IF(ISBLANK('DATA ENTRY'!M115),"",IF(LEDGER!H115="AB","AB",IF(LEDGER!H115&gt;=0.9*'MARK LOOKUP'!H115,"A+",IF(LEDGER!H115&gt;=0.8*'MARK LOOKUP'!H115,"A",IF(LEDGER!H115&gt;=0.7*'MARK LOOKUP'!H115,"B+",IF(LEDGER!H115&gt;=0.6*'MARK LOOKUP'!H115,"B",IF(LEDGER!H115&gt;=0.5*'MARK LOOKUP'!H115,"C+",IF(LEDGER!H115&gt;=0.4*'MARK LOOKUP'!H115,"C",IF(LEDGER!H115&gt;=0.35*'MARK LOOKUP'!H115,"D","NG")))))))))</f>
        <v/>
      </c>
      <c r="AD115" s="26" t="str">
        <f>IF(ISBLANK('DATA ENTRY'!N115),"",IF(LEDGER!I115="AB","AB",IF(LEDGER!I115&gt;=0.9*'MARK LOOKUP'!I115,"A+",IF(LEDGER!I115&gt;=0.8*'MARK LOOKUP'!I115,"A",IF(LEDGER!I115&gt;=0.7*'MARK LOOKUP'!I115,"B+",IF(LEDGER!I115&gt;=0.6*'MARK LOOKUP'!I115,"B",IF(LEDGER!I115&gt;=0.5*'MARK LOOKUP'!I115,"C+",IF(LEDGER!I115&gt;=0.4*'MARK LOOKUP'!I115,"C",IF(LEDGER!I115&gt;=0.35*'MARK LOOKUP'!I115,"D","NG")))))))))</f>
        <v/>
      </c>
      <c r="AE115" s="26" t="str">
        <f>IF(ISNUMBER(J115),IF(J115&gt;=0.9*'MARK LOOKUP'!J115,"A+",IF(J115&gt;=0.8*'MARK LOOKUP'!J115,"A",IF(J115&gt;=0.7*'MARK LOOKUP'!J115,"B+",IF(J115&gt;=0.6*'MARK LOOKUP'!J115,"B",IF(J115&gt;=0.5*'MARK LOOKUP'!J115,"C+",IF(J115&gt;=0.4*'MARK LOOKUP'!J115,"C",IF(J115&gt;=0.35*'MARK LOOKUP'!J115,"D","NG"))))))),"")</f>
        <v/>
      </c>
      <c r="AF115" s="26" t="str">
        <f>IF(ISBLANK('DATA ENTRY'!P115),"",IF(LEDGER!K115="Ab","AB",IF(LEDGER!K115&gt;=0.9*'MARK LOOKUP'!K115,"A+",IF(LEDGER!K115&gt;=0.8*'MARK LOOKUP'!K115,"A",IF(LEDGER!K115&gt;=0.7*'MARK LOOKUP'!K115,"B+",IF(LEDGER!K115&gt;=0.6*'MARK LOOKUP'!K115,"B",IF(LEDGER!K115&gt;=0.5*'MARK LOOKUP'!K115,"C+",IF(LEDGER!K115&gt;=0.4*'MARK LOOKUP'!K115,"C",IF(LEDGER!K115&gt;=0.35*'MARK LOOKUP'!K115,"D","NG")))))))))</f>
        <v/>
      </c>
      <c r="AG115" s="26" t="str">
        <f>IF(ISBLANK('DATA ENTRY'!Q115),"",IF(LEDGER!L115="Ab","AB",IF(LEDGER!L115&gt;=0.9*'MARK LOOKUP'!L115,"A+",IF(LEDGER!L115&gt;=0.8*'MARK LOOKUP'!L115,"A",IF(LEDGER!L115&gt;=0.7*'MARK LOOKUP'!L115,"B+",IF(LEDGER!L115&gt;=0.6*'MARK LOOKUP'!L115,"B",IF(LEDGER!L115&gt;=0.5*'MARK LOOKUP'!L115,"C+",IF(LEDGER!L115&gt;=0.4*'MARK LOOKUP'!L115,"C",IF(LEDGER!L115&gt;=0.35*'MARK LOOKUP'!L115,"D","NG")))))))))</f>
        <v/>
      </c>
      <c r="AH115" s="26" t="str">
        <f>IF(ISNUMBER(M115),IF(M115&gt;=0.9*'MARK LOOKUP'!M115,"A+",IF(M115&gt;=0.8*'MARK LOOKUP'!M115,"A",IF(M115&gt;=0.7*'MARK LOOKUP'!M115,"B+",IF(M115&gt;=0.6*'MARK LOOKUP'!M115,"B",IF(M115&gt;=0.5*'MARK LOOKUP'!M115,"C+",IF(M115&gt;=0.4*'MARK LOOKUP'!M115,"C",IF(M115&gt;=0.35*'MARK LOOKUP'!M115,"D","NG"))))))),"")</f>
        <v/>
      </c>
      <c r="AI115" s="26" t="str">
        <f>IF(ISBLANK('DATA ENTRY'!S115),"",IF(N115="Ab","AB",IF(N115&gt;=0.9*'MARK LOOKUP'!N115,"A+",IF(N115&gt;=0.8*'MARK LOOKUP'!N115,"A",IF(N115&gt;=0.7*'MARK LOOKUP'!N115,"B+",IF(N115&gt;=0.6*'MARK LOOKUP'!N115,"B",IF(N115&gt;=0.5*'MARK LOOKUP'!N115,"C+",IF(N115&gt;=0.4*'MARK LOOKUP'!N115,"C",IF(N115&gt;=0.35*'MARK LOOKUP'!N115,"D","NG")))))))))</f>
        <v/>
      </c>
      <c r="AJ115" s="26" t="str">
        <f>IF(ISBLANK('DATA ENTRY'!T115),"",IF(O115="Ab","AB",IF(O115&gt;=0.9*'MARK LOOKUP'!O115,"A+",IF(O115&gt;=0.8*'MARK LOOKUP'!O115,"A",IF(O115&gt;=0.7*'MARK LOOKUP'!O115,"B+",IF(O115&gt;=0.6*'MARK LOOKUP'!O115,"B",IF(O115&gt;=0.5*'MARK LOOKUP'!O115,"C+",IF(O115&gt;=0.4*'MARK LOOKUP'!O115,"C",IF(O115&gt;=0.35*'MARK LOOKUP'!O115,"D","NG")))))))))</f>
        <v/>
      </c>
      <c r="AK115" s="26" t="str">
        <f>IF(ISNUMBER(P115),IF(P115&gt;=0.9*'MARK LOOKUP'!P115,"A+",IF(P115&gt;=0.8*'MARK LOOKUP'!P115,"A",IF(P115&gt;=0.7*'MARK LOOKUP'!P115,"B+",IF(P115&gt;=0.6*'MARK LOOKUP'!P115,"B",IF(P115&gt;=0.5*'MARK LOOKUP'!P115,"C+",IF(P115&gt;=0.4*'MARK LOOKUP'!P115,"C",IF(P115&gt;=0.35*'MARK LOOKUP'!P115,"D","NG"))))))),"")</f>
        <v/>
      </c>
      <c r="AL115" s="26" t="str">
        <f>IF(ISBLANK('DATA ENTRY'!V115),"",IF(Q115="Ab","AB",IF(Q115&gt;=0.9*'MARK LOOKUP'!Q115,"A+",IF(Q115&gt;=0.8*'MARK LOOKUP'!Q115,"A",IF(Q115&gt;=0.7*'MARK LOOKUP'!Q115,"B+",IF(Q115&gt;=0.6*'MARK LOOKUP'!Q115,"B",IF(Q115&gt;=0.5*'MARK LOOKUP'!Q115,"C+",IF(Q115&gt;=0.4*'MARK LOOKUP'!Q115,"C",IF(Q115&gt;=0.35*'MARK LOOKUP'!Q115,"D","NG")))))))))</f>
        <v/>
      </c>
      <c r="AM115" s="26" t="str">
        <f>IF(ISBLANK('DATA ENTRY'!W115),"",IF(R115="Ab","AB",IF(R115&gt;=0.9*'MARK LOOKUP'!R115,"A+",IF(R115&gt;=0.8*'MARK LOOKUP'!R115,"A",IF(R115&gt;=0.7*'MARK LOOKUP'!R115,"B+",IF(R115&gt;=0.6*'MARK LOOKUP'!R115,"B",IF(R115&gt;=0.5*'MARK LOOKUP'!R115,"C+",IF(R115&gt;=0.4*'MARK LOOKUP'!R115,"C",IF(R115&gt;=0.35*'MARK LOOKUP'!R115,"D","NG")))))))))</f>
        <v/>
      </c>
      <c r="AN115" s="26" t="str">
        <f>IF(ISNUMBER(S115),IF(S115&gt;=0.9*'MARK LOOKUP'!S115,"A+",IF(S115&gt;=0.8*'MARK LOOKUP'!S115,"A",IF(S115&gt;=0.7*'MARK LOOKUP'!S115,"B+",IF(S115&gt;=0.6*'MARK LOOKUP'!S115,"B",IF(S115&gt;=0.5*'MARK LOOKUP'!S115,"C+",IF(S115&gt;=0.4*'MARK LOOKUP'!S115,"C",IF(S115&gt;=0.35*'MARK LOOKUP'!S115,"D","NG"))))))),"")</f>
        <v/>
      </c>
      <c r="AO115" s="26" t="str">
        <f>IF(ISBLANK('DATA ENTRY'!Y115),"",IF(T115="AB","AB",IF(T115&gt;=0.9*'MARK LOOKUP'!T115,"A+",IF(T115&gt;=0.8*'MARK LOOKUP'!T115,"A",IF(T115&gt;=0.7*'MARK LOOKUP'!T115,"B+",IF(T115&gt;=0.6*'MARK LOOKUP'!T115,"B",IF(T115&gt;=0.5*'MARK LOOKUP'!T115,"C+",IF(T115&gt;=0.4*'MARK LOOKUP'!T115,"C",IF(T115&gt;=0.35*'MARK LOOKUP'!T115,"D","NG")))))))))</f>
        <v/>
      </c>
      <c r="AP115" s="26" t="str">
        <f>IF(ISBLANK('DATA ENTRY'!Z115),"",IF(U115="AB","AB",IF(U115&gt;=0.9*'MARK LOOKUP'!U115,"A+",IF(U115&gt;=0.8*'MARK LOOKUP'!U115,"A",IF(U115&gt;=0.7*'MARK LOOKUP'!U115,"B+",IF(U115&gt;=0.6*'MARK LOOKUP'!U115,"B",IF(U115&gt;=0.5*'MARK LOOKUP'!U115,"C+",IF(U115&gt;=0.4*'MARK LOOKUP'!U115,"C",IF(U115&gt;=0.35*'MARK LOOKUP'!U115,"D","NG")))))))))</f>
        <v/>
      </c>
      <c r="AQ115" s="26" t="str">
        <f>IF(ISNUMBER(V115),IF(V115&gt;=0.9*'MARK LOOKUP'!V115,"A+",IF(V115&gt;=0.8*'MARK LOOKUP'!V115,"A",IF(V115&gt;=0.7*'MARK LOOKUP'!V115,"B+",IF(V115&gt;=0.6*'MARK LOOKUP'!S115,"B",IF(V115&gt;=0.5*'MARK LOOKUP'!V115,"C+",IF(V115&gt;=0.4*'MARK LOOKUP'!V115,"C",IF(V115&gt;=0.35*'MARK LOOKUP'!V115,"D","NG"))))))),"")</f>
        <v/>
      </c>
      <c r="AR115" s="26" t="str">
        <f t="shared" si="27"/>
        <v/>
      </c>
      <c r="AS115" s="26" t="str">
        <f t="shared" si="28"/>
        <v/>
      </c>
      <c r="AT115" s="26" t="str">
        <f t="shared" si="29"/>
        <v/>
      </c>
      <c r="AU115" s="26" t="str">
        <f t="shared" si="30"/>
        <v/>
      </c>
      <c r="AV115" s="26" t="str">
        <f t="shared" si="31"/>
        <v/>
      </c>
      <c r="AW115" s="26" t="str">
        <f t="shared" si="32"/>
        <v/>
      </c>
      <c r="AX115" s="26" t="str">
        <f t="shared" si="33"/>
        <v/>
      </c>
      <c r="AY115" s="26" t="str">
        <f t="shared" si="34"/>
        <v/>
      </c>
      <c r="AZ115" s="26" t="str">
        <f t="shared" si="35"/>
        <v/>
      </c>
      <c r="BA115" s="26" t="str">
        <f t="shared" si="36"/>
        <v/>
      </c>
      <c r="BB115" s="26" t="str">
        <f t="shared" si="37"/>
        <v/>
      </c>
      <c r="BC115" s="26" t="str">
        <f t="shared" si="38"/>
        <v/>
      </c>
      <c r="BD115" s="26" t="str">
        <f t="shared" si="39"/>
        <v/>
      </c>
      <c r="BE115" s="26" t="str">
        <f>IF(ISBLANK('DATA ENTRY'!S115),"",IF(AJ115="A+","4",IF(AJ115="A","3.6",IF(AJ115="B+","3.2",IF(AJ115="B","2.8",IF(AJ115="C+","2.4",IF(AJ115="C","2",IF(AJ115="D+","1.6",IF(AJ115="D","1.2",IF(AJ115="E","0.8",""))))))))))</f>
        <v/>
      </c>
      <c r="BF115" s="26" t="str">
        <f>IF(ISBLANK('DATA ENTRY'!T115),"",IF(AK115="A+","4",IF(AK115="A","3.6",IF(AK115="B+","3.2",IF(AK115="B","2.8",IF(AK115="C+","2.4",IF(AK115="C","2",IF(AK115="D+","1.6",IF(AK115="D","1.2",IF(AK115="E","0.8",""))))))))))</f>
        <v/>
      </c>
      <c r="BG115" s="26" t="str">
        <f>IF(ISBLANK('DATA ENTRY'!U115),"",IF(AL115="A+","4",IF(AL115="A","3.6",IF(AL115="B+","3.2",IF(AL115="B","2.8",IF(AL115="C+","2.4",IF(AL115="C","2",IF(AL115="D+","1.6",IF(AL115="D","1.2",IF(AL115="E","0.8",""))))))))))</f>
        <v/>
      </c>
      <c r="BH115" s="26" t="str">
        <f>IF(ISBLANK('DATA ENTRY'!V115),"",IF(AM115="A+","4",IF(AM115="A","3.6",IF(AM115="B+","3.2",IF(AM115="B","2.8",IF(AM115="C+","2.4",IF(AM115="C","2",IF(AM115="D+","1.6",IF(AM115="D","1.2",IF(AM115="E","0.8",""))))))))))</f>
        <v/>
      </c>
      <c r="BI115" s="26" t="str">
        <f>IF(ISBLANK('DATA ENTRY'!W115),"",IF(AN115="A+","4",IF(AN115="A","3.6",IF(AN115="B+","3.2",IF(AN115="B","2.8",IF(AN115="C+","2.4",IF(AN115="C","2",IF(AN115="D+","1.6",IF(AN115="D","1.2",IF(AN115="E","0.8",""))))))))))</f>
        <v/>
      </c>
      <c r="BJ115" s="26" t="str">
        <f>IF(ISBLANK('DATA ENTRY'!X115),"",IF(AO115="A+","4",IF(AO115="A","3.6",IF(AO115="B+","3.2",IF(AO115="B","2.8",IF(AO115="C+","2.4",IF(AO115="C","2",IF(AO115="D+","1.6",IF(AO115="D","1.2",IF(AO115="E","0.8",""))))))))))</f>
        <v/>
      </c>
      <c r="BK115" s="26" t="str">
        <f>IF(ISBLANK('DATA ENTRY'!Y115),"",IF(AP115="A+","4",IF(AP115="A","3.6",IF(AP115="B+","3.2",IF(AP115="B","2.8",IF(AP115="C+","2.4",IF(AP115="C","2",IF(AP115="D+","1.6",IF(AP115="D","1.2",IF(AP115="E","0.8",""))))))))))</f>
        <v/>
      </c>
      <c r="BL115" s="26" t="str">
        <f>IF(ISBLANK('DATA ENTRY'!Z115),"",IF(AQ115="A+","4",IF(AQ115="A","3.6",IF(AQ115="B+","3.2",IF(AQ115="B","2.8",IF(AQ115="C+","2.4",IF(AQ115="C","2",IF(AQ115="D+","1.6",IF(AQ115="D","1.2",IF(AQ115="E","0.8",""))))))))))</f>
        <v/>
      </c>
    </row>
    <row r="116" spans="2:64" x14ac:dyDescent="0.25">
      <c r="B116" s="26" t="str">
        <f>IF(ISBLANK('DATA ENTRY'!G116),"",'DATA ENTRY'!G116)</f>
        <v/>
      </c>
      <c r="C116" s="26" t="str">
        <f>IF(ISBLANK('DATA ENTRY'!H116),"",'DATA ENTRY'!H116)</f>
        <v/>
      </c>
      <c r="D116" s="26" t="str">
        <f t="shared" si="21"/>
        <v/>
      </c>
      <c r="E116" s="26" t="str">
        <f>IF(ISBLANK('DATA ENTRY'!J116),"",'DATA ENTRY'!J116)</f>
        <v/>
      </c>
      <c r="F116" s="26" t="str">
        <f>IF(ISBLANK('DATA ENTRY'!K116),"",'DATA ENTRY'!K116)</f>
        <v/>
      </c>
      <c r="G116" s="26" t="str">
        <f t="shared" si="22"/>
        <v/>
      </c>
      <c r="H116" s="26" t="str">
        <f>IF(ISBLANK('DATA ENTRY'!M116),"",'DATA ENTRY'!M116)</f>
        <v/>
      </c>
      <c r="I116" s="26" t="str">
        <f>IF(ISBLANK('DATA ENTRY'!M116),"",'DATA ENTRY'!N116)</f>
        <v/>
      </c>
      <c r="J116" s="26" t="str">
        <f t="shared" si="40"/>
        <v/>
      </c>
      <c r="K116" s="26" t="str">
        <f>IF(ISBLANK('DATA ENTRY'!P116),"",'DATA ENTRY'!P116)</f>
        <v/>
      </c>
      <c r="L116" s="26" t="str">
        <f>IF(ISBLANK('DATA ENTRY'!Q116),"",'DATA ENTRY'!Q116)</f>
        <v/>
      </c>
      <c r="M116" s="26" t="str">
        <f t="shared" si="23"/>
        <v/>
      </c>
      <c r="N116" s="26" t="str">
        <f>IF(ISBLANK('DATA ENTRY'!S116),"",'DATA ENTRY'!S116)</f>
        <v/>
      </c>
      <c r="O116" s="26" t="str">
        <f>IF(ISBLANK('DATA ENTRY'!T116),"",'DATA ENTRY'!T116)</f>
        <v/>
      </c>
      <c r="P116" s="26" t="str">
        <f t="shared" si="24"/>
        <v/>
      </c>
      <c r="Q116" s="26" t="str">
        <f>IF(ISBLANK('DATA ENTRY'!V116),"",'DATA ENTRY'!V116)</f>
        <v/>
      </c>
      <c r="R116" s="26" t="str">
        <f>IF(ISBLANK('DATA ENTRY'!W116),"",'DATA ENTRY'!W116)</f>
        <v/>
      </c>
      <c r="S116" s="26" t="str">
        <f t="shared" si="25"/>
        <v/>
      </c>
      <c r="T116" s="26" t="str">
        <f>IF(ISBLANK('DATA ENTRY'!Y116),"",'DATA ENTRY'!Y116)</f>
        <v/>
      </c>
      <c r="U116" s="26" t="str">
        <f>IF(ISBLANK('DATA ENTRY'!Z116),"",'DATA ENTRY'!Z116)</f>
        <v/>
      </c>
      <c r="V116" s="26" t="str">
        <f t="shared" si="26"/>
        <v/>
      </c>
      <c r="W116" s="26" t="str">
        <f>IF(ISBLANK('DATA ENTRY'!$F116),"",IF(LEDGER!B116="AB","AB",IF(LEDGER!B116&gt;=0.9*'MARK LOOKUP'!B116,"A+",IF(LEDGER!B116&gt;=0.8*'MARK LOOKUP'!B116,"A",IF(LEDGER!B116&gt;=0.7*'MARK LOOKUP'!B116,"B+",IF(LEDGER!B116&gt;=0.6*'MARK LOOKUP'!B116,"B",IF(LEDGER!B116&gt;=0.5*'MARK LOOKUP'!B116,"C+",IF(LEDGER!B116&gt;=0.4*'MARK LOOKUP'!B116,"C+",IF(LEDGER!B116&gt;=0.35*'MARK LOOKUP'!B116,"D","NG")))))))))</f>
        <v/>
      </c>
      <c r="X116" s="26" t="str">
        <f>IF(ISBLANK('DATA ENTRY'!$G116),"",IF(LEDGER!C116="AB","AB",IF(LEDGER!C116&gt;=0.9*'MARK LOOKUP'!C116,"A+",IF(LEDGER!C116&gt;=0.8*'MARK LOOKUP'!C116,"A",IF(LEDGER!C116&gt;=0.7*'MARK LOOKUP'!C116,"B+",IF(LEDGER!C116&gt;=0.6*'MARK LOOKUP'!C116,"B",IF(LEDGER!C116&gt;=0.5*'MARK LOOKUP'!C116,"C+",IF(LEDGER!C116&gt;=0.4*'MARK LOOKUP'!C116,"C+",IF(LEDGER!C116&gt;=0.35*'MARK LOOKUP'!C116,"D","N.G.")))))))))</f>
        <v/>
      </c>
      <c r="Y116" s="26" t="b">
        <f>IF(ISNUMBER(D116),IF(D116&gt;=0.9*'MARK LOOKUP'!D116,"A+",IF(D116&gt;=0.8*'MARK LOOKUP'!D116,"A",IF(D116&gt;=0.7*'MARK LOOKUP'!D116,"B+",IF(D116&gt;=0.6*'MARK LOOKUP'!D116,"B",IF(D116&gt;=0.5*'MARK LOOKUP'!D116,"C+",IF(D116&gt;=0.4*'MARK LOOKUP'!D116,"C",IF(D116&gt;=0.35*'MARK LOOKUP'!D116,"D","N.G."))))))))</f>
        <v>0</v>
      </c>
      <c r="Z116" s="26" t="str">
        <f>IF(ISBLANK('DATA ENTRY'!J116),"",IF(LEDGER!E116="AB","AB",IF(LEDGER!E116&gt;=0.9*'MARK LOOKUP'!E116,"A+",IF(LEDGER!E116&gt;=0.8*'MARK LOOKUP'!E116,"A",IF(LEDGER!E116&gt;=0.7*'MARK LOOKUP'!E116,"B+",IF(LEDGER!E116&gt;=0.6*'MARK LOOKUP'!E116,"B",IF(LEDGER!E116&gt;=0.5*'MARK LOOKUP'!E116,"C+",IF(LEDGER!E116&gt;=0.4*'MARK LOOKUP'!E116,"C",IF(LEDGER!E116&gt;=0.35*'MARK LOOKUP'!E116,"D","NG")))))))))</f>
        <v/>
      </c>
      <c r="AA116" s="26" t="str">
        <f>IF(ISBLANK('DATA ENTRY'!K116),"",IF(LEDGER!F116="AB","AB",IF(LEDGER!F116&gt;=0.9*'MARK LOOKUP'!F116,"A+",IF(LEDGER!F116&gt;=0.8*'MARK LOOKUP'!F116,"A",IF(LEDGER!F116&gt;=0.7*'MARK LOOKUP'!F116,"B+",IF(LEDGER!F116&gt;=0.6*'MARK LOOKUP'!F116,"B",IF(LEDGER!F116&gt;=0.5*'MARK LOOKUP'!F116,"C+",IF(LEDGER!F116&gt;=0.4*'MARK LOOKUP'!F116,"C",IF(LEDGER!F116&gt;=0.35*'MARK LOOKUP'!F116,"D","NG")))))))))</f>
        <v/>
      </c>
      <c r="AB116" s="26" t="b">
        <f>IF(ISNUMBER(G116),IF(D116&gt;=0.9*'MARK LOOKUP'!G116,"A+",IF(G116&gt;=0.8*'MARK LOOKUP'!G116,"A",IF(G116&gt;=0.7*'MARK LOOKUP'!G116,"B+",IF(G116&gt;=0.6*'MARK LOOKUP'!G116,"B",IF(G116&gt;=0.5*'MARK LOOKUP'!G116,"C+",IF(G116&gt;=0.4*'MARK LOOKUP'!G116,"C",IF(G116&gt;=0.35*'MARK LOOKUP'!G116,"D","NG"))))))))</f>
        <v>0</v>
      </c>
      <c r="AC116" s="26" t="str">
        <f>IF(ISBLANK('DATA ENTRY'!M116),"",IF(LEDGER!H116="AB","AB",IF(LEDGER!H116&gt;=0.9*'MARK LOOKUP'!H116,"A+",IF(LEDGER!H116&gt;=0.8*'MARK LOOKUP'!H116,"A",IF(LEDGER!H116&gt;=0.7*'MARK LOOKUP'!H116,"B+",IF(LEDGER!H116&gt;=0.6*'MARK LOOKUP'!H116,"B",IF(LEDGER!H116&gt;=0.5*'MARK LOOKUP'!H116,"C+",IF(LEDGER!H116&gt;=0.4*'MARK LOOKUP'!H116,"C",IF(LEDGER!H116&gt;=0.35*'MARK LOOKUP'!H116,"D","NG")))))))))</f>
        <v/>
      </c>
      <c r="AD116" s="26" t="str">
        <f>IF(ISBLANK('DATA ENTRY'!N116),"",IF(LEDGER!I116="AB","AB",IF(LEDGER!I116&gt;=0.9*'MARK LOOKUP'!I116,"A+",IF(LEDGER!I116&gt;=0.8*'MARK LOOKUP'!I116,"A",IF(LEDGER!I116&gt;=0.7*'MARK LOOKUP'!I116,"B+",IF(LEDGER!I116&gt;=0.6*'MARK LOOKUP'!I116,"B",IF(LEDGER!I116&gt;=0.5*'MARK LOOKUP'!I116,"C+",IF(LEDGER!I116&gt;=0.4*'MARK LOOKUP'!I116,"C",IF(LEDGER!I116&gt;=0.35*'MARK LOOKUP'!I116,"D","NG")))))))))</f>
        <v/>
      </c>
      <c r="AE116" s="26" t="str">
        <f>IF(ISNUMBER(J116),IF(J116&gt;=0.9*'MARK LOOKUP'!J116,"A+",IF(J116&gt;=0.8*'MARK LOOKUP'!J116,"A",IF(J116&gt;=0.7*'MARK LOOKUP'!J116,"B+",IF(J116&gt;=0.6*'MARK LOOKUP'!J116,"B",IF(J116&gt;=0.5*'MARK LOOKUP'!J116,"C+",IF(J116&gt;=0.4*'MARK LOOKUP'!J116,"C",IF(J116&gt;=0.35*'MARK LOOKUP'!J116,"D","NG"))))))),"")</f>
        <v/>
      </c>
      <c r="AF116" s="26" t="str">
        <f>IF(ISBLANK('DATA ENTRY'!P116),"",IF(LEDGER!K116="Ab","AB",IF(LEDGER!K116&gt;=0.9*'MARK LOOKUP'!K116,"A+",IF(LEDGER!K116&gt;=0.8*'MARK LOOKUP'!K116,"A",IF(LEDGER!K116&gt;=0.7*'MARK LOOKUP'!K116,"B+",IF(LEDGER!K116&gt;=0.6*'MARK LOOKUP'!K116,"B",IF(LEDGER!K116&gt;=0.5*'MARK LOOKUP'!K116,"C+",IF(LEDGER!K116&gt;=0.4*'MARK LOOKUP'!K116,"C",IF(LEDGER!K116&gt;=0.35*'MARK LOOKUP'!K116,"D","NG")))))))))</f>
        <v/>
      </c>
      <c r="AG116" s="26" t="str">
        <f>IF(ISBLANK('DATA ENTRY'!Q116),"",IF(LEDGER!L116="Ab","AB",IF(LEDGER!L116&gt;=0.9*'MARK LOOKUP'!L116,"A+",IF(LEDGER!L116&gt;=0.8*'MARK LOOKUP'!L116,"A",IF(LEDGER!L116&gt;=0.7*'MARK LOOKUP'!L116,"B+",IF(LEDGER!L116&gt;=0.6*'MARK LOOKUP'!L116,"B",IF(LEDGER!L116&gt;=0.5*'MARK LOOKUP'!L116,"C+",IF(LEDGER!L116&gt;=0.4*'MARK LOOKUP'!L116,"C",IF(LEDGER!L116&gt;=0.35*'MARK LOOKUP'!L116,"D","NG")))))))))</f>
        <v/>
      </c>
      <c r="AH116" s="26" t="str">
        <f>IF(ISNUMBER(M116),IF(M116&gt;=0.9*'MARK LOOKUP'!M116,"A+",IF(M116&gt;=0.8*'MARK LOOKUP'!M116,"A",IF(M116&gt;=0.7*'MARK LOOKUP'!M116,"B+",IF(M116&gt;=0.6*'MARK LOOKUP'!M116,"B",IF(M116&gt;=0.5*'MARK LOOKUP'!M116,"C+",IF(M116&gt;=0.4*'MARK LOOKUP'!M116,"C",IF(M116&gt;=0.35*'MARK LOOKUP'!M116,"D","NG"))))))),"")</f>
        <v/>
      </c>
      <c r="AI116" s="26" t="str">
        <f>IF(ISBLANK('DATA ENTRY'!S116),"",IF(N116="Ab","AB",IF(N116&gt;=0.9*'MARK LOOKUP'!N116,"A+",IF(N116&gt;=0.8*'MARK LOOKUP'!N116,"A",IF(N116&gt;=0.7*'MARK LOOKUP'!N116,"B+",IF(N116&gt;=0.6*'MARK LOOKUP'!N116,"B",IF(N116&gt;=0.5*'MARK LOOKUP'!N116,"C+",IF(N116&gt;=0.4*'MARK LOOKUP'!N116,"C",IF(N116&gt;=0.35*'MARK LOOKUP'!N116,"D","NG")))))))))</f>
        <v/>
      </c>
      <c r="AJ116" s="26" t="str">
        <f>IF(ISBLANK('DATA ENTRY'!T116),"",IF(O116="Ab","AB",IF(O116&gt;=0.9*'MARK LOOKUP'!O116,"A+",IF(O116&gt;=0.8*'MARK LOOKUP'!O116,"A",IF(O116&gt;=0.7*'MARK LOOKUP'!O116,"B+",IF(O116&gt;=0.6*'MARK LOOKUP'!O116,"B",IF(O116&gt;=0.5*'MARK LOOKUP'!O116,"C+",IF(O116&gt;=0.4*'MARK LOOKUP'!O116,"C",IF(O116&gt;=0.35*'MARK LOOKUP'!O116,"D","NG")))))))))</f>
        <v/>
      </c>
      <c r="AK116" s="26" t="str">
        <f>IF(ISNUMBER(P116),IF(P116&gt;=0.9*'MARK LOOKUP'!P116,"A+",IF(P116&gt;=0.8*'MARK LOOKUP'!P116,"A",IF(P116&gt;=0.7*'MARK LOOKUP'!P116,"B+",IF(P116&gt;=0.6*'MARK LOOKUP'!P116,"B",IF(P116&gt;=0.5*'MARK LOOKUP'!P116,"C+",IF(P116&gt;=0.4*'MARK LOOKUP'!P116,"C",IF(P116&gt;=0.35*'MARK LOOKUP'!P116,"D","NG"))))))),"")</f>
        <v/>
      </c>
      <c r="AL116" s="26" t="str">
        <f>IF(ISBLANK('DATA ENTRY'!V116),"",IF(Q116="Ab","AB",IF(Q116&gt;=0.9*'MARK LOOKUP'!Q116,"A+",IF(Q116&gt;=0.8*'MARK LOOKUP'!Q116,"A",IF(Q116&gt;=0.7*'MARK LOOKUP'!Q116,"B+",IF(Q116&gt;=0.6*'MARK LOOKUP'!Q116,"B",IF(Q116&gt;=0.5*'MARK LOOKUP'!Q116,"C+",IF(Q116&gt;=0.4*'MARK LOOKUP'!Q116,"C",IF(Q116&gt;=0.35*'MARK LOOKUP'!Q116,"D","NG")))))))))</f>
        <v/>
      </c>
      <c r="AM116" s="26" t="str">
        <f>IF(ISBLANK('DATA ENTRY'!W116),"",IF(R116="Ab","AB",IF(R116&gt;=0.9*'MARK LOOKUP'!R116,"A+",IF(R116&gt;=0.8*'MARK LOOKUP'!R116,"A",IF(R116&gt;=0.7*'MARK LOOKUP'!R116,"B+",IF(R116&gt;=0.6*'MARK LOOKUP'!R116,"B",IF(R116&gt;=0.5*'MARK LOOKUP'!R116,"C+",IF(R116&gt;=0.4*'MARK LOOKUP'!R116,"C",IF(R116&gt;=0.35*'MARK LOOKUP'!R116,"D","NG")))))))))</f>
        <v/>
      </c>
      <c r="AN116" s="26" t="str">
        <f>IF(ISNUMBER(S116),IF(S116&gt;=0.9*'MARK LOOKUP'!S116,"A+",IF(S116&gt;=0.8*'MARK LOOKUP'!S116,"A",IF(S116&gt;=0.7*'MARK LOOKUP'!S116,"B+",IF(S116&gt;=0.6*'MARK LOOKUP'!S116,"B",IF(S116&gt;=0.5*'MARK LOOKUP'!S116,"C+",IF(S116&gt;=0.4*'MARK LOOKUP'!S116,"C",IF(S116&gt;=0.35*'MARK LOOKUP'!S116,"D","NG"))))))),"")</f>
        <v/>
      </c>
      <c r="AO116" s="26" t="str">
        <f>IF(ISBLANK('DATA ENTRY'!Y116),"",IF(T116="AB","AB",IF(T116&gt;=0.9*'MARK LOOKUP'!T116,"A+",IF(T116&gt;=0.8*'MARK LOOKUP'!T116,"A",IF(T116&gt;=0.7*'MARK LOOKUP'!T116,"B+",IF(T116&gt;=0.6*'MARK LOOKUP'!T116,"B",IF(T116&gt;=0.5*'MARK LOOKUP'!T116,"C+",IF(T116&gt;=0.4*'MARK LOOKUP'!T116,"C",IF(T116&gt;=0.35*'MARK LOOKUP'!T116,"D","NG")))))))))</f>
        <v/>
      </c>
      <c r="AP116" s="26" t="str">
        <f>IF(ISBLANK('DATA ENTRY'!Z116),"",IF(U116="AB","AB",IF(U116&gt;=0.9*'MARK LOOKUP'!U116,"A+",IF(U116&gt;=0.8*'MARK LOOKUP'!U116,"A",IF(U116&gt;=0.7*'MARK LOOKUP'!U116,"B+",IF(U116&gt;=0.6*'MARK LOOKUP'!U116,"B",IF(U116&gt;=0.5*'MARK LOOKUP'!U116,"C+",IF(U116&gt;=0.4*'MARK LOOKUP'!U116,"C",IF(U116&gt;=0.35*'MARK LOOKUP'!U116,"D","NG")))))))))</f>
        <v/>
      </c>
      <c r="AQ116" s="26" t="str">
        <f>IF(ISNUMBER(V116),IF(V116&gt;=0.9*'MARK LOOKUP'!V116,"A+",IF(V116&gt;=0.8*'MARK LOOKUP'!V116,"A",IF(V116&gt;=0.7*'MARK LOOKUP'!V116,"B+",IF(V116&gt;=0.6*'MARK LOOKUP'!S116,"B",IF(V116&gt;=0.5*'MARK LOOKUP'!V116,"C+",IF(V116&gt;=0.4*'MARK LOOKUP'!V116,"C",IF(V116&gt;=0.35*'MARK LOOKUP'!V116,"D","NG"))))))),"")</f>
        <v/>
      </c>
      <c r="AR116" s="26" t="str">
        <f t="shared" si="27"/>
        <v/>
      </c>
      <c r="AS116" s="26" t="str">
        <f t="shared" si="28"/>
        <v/>
      </c>
      <c r="AT116" s="26" t="str">
        <f t="shared" si="29"/>
        <v/>
      </c>
      <c r="AU116" s="26" t="str">
        <f t="shared" si="30"/>
        <v/>
      </c>
      <c r="AV116" s="26" t="str">
        <f t="shared" si="31"/>
        <v/>
      </c>
      <c r="AW116" s="26" t="str">
        <f t="shared" si="32"/>
        <v/>
      </c>
      <c r="AX116" s="26" t="str">
        <f t="shared" si="33"/>
        <v/>
      </c>
      <c r="AY116" s="26" t="str">
        <f t="shared" si="34"/>
        <v/>
      </c>
      <c r="AZ116" s="26" t="str">
        <f t="shared" si="35"/>
        <v/>
      </c>
      <c r="BA116" s="26" t="str">
        <f t="shared" si="36"/>
        <v/>
      </c>
      <c r="BB116" s="26" t="str">
        <f t="shared" si="37"/>
        <v/>
      </c>
      <c r="BC116" s="26" t="str">
        <f t="shared" si="38"/>
        <v/>
      </c>
      <c r="BD116" s="26" t="str">
        <f t="shared" si="39"/>
        <v/>
      </c>
      <c r="BE116" s="26" t="str">
        <f>IF(ISBLANK('DATA ENTRY'!S116),"",IF(AJ116="A+","4",IF(AJ116="A","3.6",IF(AJ116="B+","3.2",IF(AJ116="B","2.8",IF(AJ116="C+","2.4",IF(AJ116="C","2",IF(AJ116="D+","1.6",IF(AJ116="D","1.2",IF(AJ116="E","0.8",""))))))))))</f>
        <v/>
      </c>
      <c r="BF116" s="26" t="str">
        <f>IF(ISBLANK('DATA ENTRY'!T116),"",IF(AK116="A+","4",IF(AK116="A","3.6",IF(AK116="B+","3.2",IF(AK116="B","2.8",IF(AK116="C+","2.4",IF(AK116="C","2",IF(AK116="D+","1.6",IF(AK116="D","1.2",IF(AK116="E","0.8",""))))))))))</f>
        <v/>
      </c>
      <c r="BG116" s="26" t="str">
        <f>IF(ISBLANK('DATA ENTRY'!U116),"",IF(AL116="A+","4",IF(AL116="A","3.6",IF(AL116="B+","3.2",IF(AL116="B","2.8",IF(AL116="C+","2.4",IF(AL116="C","2",IF(AL116="D+","1.6",IF(AL116="D","1.2",IF(AL116="E","0.8",""))))))))))</f>
        <v/>
      </c>
      <c r="BH116" s="26" t="str">
        <f>IF(ISBLANK('DATA ENTRY'!V116),"",IF(AM116="A+","4",IF(AM116="A","3.6",IF(AM116="B+","3.2",IF(AM116="B","2.8",IF(AM116="C+","2.4",IF(AM116="C","2",IF(AM116="D+","1.6",IF(AM116="D","1.2",IF(AM116="E","0.8",""))))))))))</f>
        <v/>
      </c>
      <c r="BI116" s="26" t="str">
        <f>IF(ISBLANK('DATA ENTRY'!W116),"",IF(AN116="A+","4",IF(AN116="A","3.6",IF(AN116="B+","3.2",IF(AN116="B","2.8",IF(AN116="C+","2.4",IF(AN116="C","2",IF(AN116="D+","1.6",IF(AN116="D","1.2",IF(AN116="E","0.8",""))))))))))</f>
        <v/>
      </c>
      <c r="BJ116" s="26" t="str">
        <f>IF(ISBLANK('DATA ENTRY'!X116),"",IF(AO116="A+","4",IF(AO116="A","3.6",IF(AO116="B+","3.2",IF(AO116="B","2.8",IF(AO116="C+","2.4",IF(AO116="C","2",IF(AO116="D+","1.6",IF(AO116="D","1.2",IF(AO116="E","0.8",""))))))))))</f>
        <v/>
      </c>
      <c r="BK116" s="26" t="str">
        <f>IF(ISBLANK('DATA ENTRY'!Y116),"",IF(AP116="A+","4",IF(AP116="A","3.6",IF(AP116="B+","3.2",IF(AP116="B","2.8",IF(AP116="C+","2.4",IF(AP116="C","2",IF(AP116="D+","1.6",IF(AP116="D","1.2",IF(AP116="E","0.8",""))))))))))</f>
        <v/>
      </c>
      <c r="BL116" s="26" t="str">
        <f>IF(ISBLANK('DATA ENTRY'!Z116),"",IF(AQ116="A+","4",IF(AQ116="A","3.6",IF(AQ116="B+","3.2",IF(AQ116="B","2.8",IF(AQ116="C+","2.4",IF(AQ116="C","2",IF(AQ116="D+","1.6",IF(AQ116="D","1.2",IF(AQ116="E","0.8",""))))))))))</f>
        <v/>
      </c>
    </row>
    <row r="117" spans="2:64" x14ac:dyDescent="0.25">
      <c r="B117" s="26" t="str">
        <f>IF(ISBLANK('DATA ENTRY'!G117),"",'DATA ENTRY'!G117)</f>
        <v/>
      </c>
      <c r="C117" s="26" t="str">
        <f>IF(ISBLANK('DATA ENTRY'!H117),"",'DATA ENTRY'!H117)</f>
        <v/>
      </c>
      <c r="D117" s="26" t="str">
        <f t="shared" si="21"/>
        <v/>
      </c>
      <c r="E117" s="26" t="str">
        <f>IF(ISBLANK('DATA ENTRY'!J117),"",'DATA ENTRY'!J117)</f>
        <v/>
      </c>
      <c r="F117" s="26" t="str">
        <f>IF(ISBLANK('DATA ENTRY'!K117),"",'DATA ENTRY'!K117)</f>
        <v/>
      </c>
      <c r="G117" s="26" t="str">
        <f t="shared" si="22"/>
        <v/>
      </c>
      <c r="H117" s="26" t="str">
        <f>IF(ISBLANK('DATA ENTRY'!M117),"",'DATA ENTRY'!M117)</f>
        <v/>
      </c>
      <c r="I117" s="26" t="str">
        <f>IF(ISBLANK('DATA ENTRY'!M117),"",'DATA ENTRY'!N117)</f>
        <v/>
      </c>
      <c r="J117" s="26" t="str">
        <f t="shared" si="40"/>
        <v/>
      </c>
      <c r="K117" s="26" t="str">
        <f>IF(ISBLANK('DATA ENTRY'!P117),"",'DATA ENTRY'!P117)</f>
        <v/>
      </c>
      <c r="L117" s="26" t="str">
        <f>IF(ISBLANK('DATA ENTRY'!Q117),"",'DATA ENTRY'!Q117)</f>
        <v/>
      </c>
      <c r="M117" s="26" t="str">
        <f t="shared" si="23"/>
        <v/>
      </c>
      <c r="N117" s="26" t="str">
        <f>IF(ISBLANK('DATA ENTRY'!S117),"",'DATA ENTRY'!S117)</f>
        <v/>
      </c>
      <c r="O117" s="26" t="str">
        <f>IF(ISBLANK('DATA ENTRY'!T117),"",'DATA ENTRY'!T117)</f>
        <v/>
      </c>
      <c r="P117" s="26" t="str">
        <f t="shared" si="24"/>
        <v/>
      </c>
      <c r="Q117" s="26" t="str">
        <f>IF(ISBLANK('DATA ENTRY'!V117),"",'DATA ENTRY'!V117)</f>
        <v/>
      </c>
      <c r="R117" s="26" t="str">
        <f>IF(ISBLANK('DATA ENTRY'!W117),"",'DATA ENTRY'!W117)</f>
        <v/>
      </c>
      <c r="S117" s="26" t="str">
        <f t="shared" si="25"/>
        <v/>
      </c>
      <c r="T117" s="26" t="str">
        <f>IF(ISBLANK('DATA ENTRY'!Y117),"",'DATA ENTRY'!Y117)</f>
        <v/>
      </c>
      <c r="U117" s="26" t="str">
        <f>IF(ISBLANK('DATA ENTRY'!Z117),"",'DATA ENTRY'!Z117)</f>
        <v/>
      </c>
      <c r="V117" s="26" t="str">
        <f t="shared" si="26"/>
        <v/>
      </c>
      <c r="W117" s="26" t="str">
        <f>IF(ISBLANK('DATA ENTRY'!$F117),"",IF(LEDGER!B117="AB","AB",IF(LEDGER!B117&gt;=0.9*'MARK LOOKUP'!B117,"A+",IF(LEDGER!B117&gt;=0.8*'MARK LOOKUP'!B117,"A",IF(LEDGER!B117&gt;=0.7*'MARK LOOKUP'!B117,"B+",IF(LEDGER!B117&gt;=0.6*'MARK LOOKUP'!B117,"B",IF(LEDGER!B117&gt;=0.5*'MARK LOOKUP'!B117,"C+",IF(LEDGER!B117&gt;=0.4*'MARK LOOKUP'!B117,"C+",IF(LEDGER!B117&gt;=0.35*'MARK LOOKUP'!B117,"D","NG")))))))))</f>
        <v/>
      </c>
      <c r="X117" s="26" t="str">
        <f>IF(ISBLANK('DATA ENTRY'!$G117),"",IF(LEDGER!C117="AB","AB",IF(LEDGER!C117&gt;=0.9*'MARK LOOKUP'!C117,"A+",IF(LEDGER!C117&gt;=0.8*'MARK LOOKUP'!C117,"A",IF(LEDGER!C117&gt;=0.7*'MARK LOOKUP'!C117,"B+",IF(LEDGER!C117&gt;=0.6*'MARK LOOKUP'!C117,"B",IF(LEDGER!C117&gt;=0.5*'MARK LOOKUP'!C117,"C+",IF(LEDGER!C117&gt;=0.4*'MARK LOOKUP'!C117,"C+",IF(LEDGER!C117&gt;=0.35*'MARK LOOKUP'!C117,"D","N.G.")))))))))</f>
        <v/>
      </c>
      <c r="Y117" s="26" t="b">
        <f>IF(ISNUMBER(D117),IF(D117&gt;=0.9*'MARK LOOKUP'!D117,"A+",IF(D117&gt;=0.8*'MARK LOOKUP'!D117,"A",IF(D117&gt;=0.7*'MARK LOOKUP'!D117,"B+",IF(D117&gt;=0.6*'MARK LOOKUP'!D117,"B",IF(D117&gt;=0.5*'MARK LOOKUP'!D117,"C+",IF(D117&gt;=0.4*'MARK LOOKUP'!D117,"C",IF(D117&gt;=0.35*'MARK LOOKUP'!D117,"D","N.G."))))))))</f>
        <v>0</v>
      </c>
      <c r="Z117" s="26" t="str">
        <f>IF(ISBLANK('DATA ENTRY'!J117),"",IF(LEDGER!E117="AB","AB",IF(LEDGER!E117&gt;=0.9*'MARK LOOKUP'!E117,"A+",IF(LEDGER!E117&gt;=0.8*'MARK LOOKUP'!E117,"A",IF(LEDGER!E117&gt;=0.7*'MARK LOOKUP'!E117,"B+",IF(LEDGER!E117&gt;=0.6*'MARK LOOKUP'!E117,"B",IF(LEDGER!E117&gt;=0.5*'MARK LOOKUP'!E117,"C+",IF(LEDGER!E117&gt;=0.4*'MARK LOOKUP'!E117,"C",IF(LEDGER!E117&gt;=0.35*'MARK LOOKUP'!E117,"D","NG")))))))))</f>
        <v/>
      </c>
      <c r="AA117" s="26" t="str">
        <f>IF(ISBLANK('DATA ENTRY'!K117),"",IF(LEDGER!F117="AB","AB",IF(LEDGER!F117&gt;=0.9*'MARK LOOKUP'!F117,"A+",IF(LEDGER!F117&gt;=0.8*'MARK LOOKUP'!F117,"A",IF(LEDGER!F117&gt;=0.7*'MARK LOOKUP'!F117,"B+",IF(LEDGER!F117&gt;=0.6*'MARK LOOKUP'!F117,"B",IF(LEDGER!F117&gt;=0.5*'MARK LOOKUP'!F117,"C+",IF(LEDGER!F117&gt;=0.4*'MARK LOOKUP'!F117,"C",IF(LEDGER!F117&gt;=0.35*'MARK LOOKUP'!F117,"D","NG")))))))))</f>
        <v/>
      </c>
      <c r="AB117" s="26" t="b">
        <f>IF(ISNUMBER(G117),IF(D117&gt;=0.9*'MARK LOOKUP'!G117,"A+",IF(G117&gt;=0.8*'MARK LOOKUP'!G117,"A",IF(G117&gt;=0.7*'MARK LOOKUP'!G117,"B+",IF(G117&gt;=0.6*'MARK LOOKUP'!G117,"B",IF(G117&gt;=0.5*'MARK LOOKUP'!G117,"C+",IF(G117&gt;=0.4*'MARK LOOKUP'!G117,"C",IF(G117&gt;=0.35*'MARK LOOKUP'!G117,"D","NG"))))))))</f>
        <v>0</v>
      </c>
      <c r="AC117" s="26" t="str">
        <f>IF(ISBLANK('DATA ENTRY'!M117),"",IF(LEDGER!H117="AB","AB",IF(LEDGER!H117&gt;=0.9*'MARK LOOKUP'!H117,"A+",IF(LEDGER!H117&gt;=0.8*'MARK LOOKUP'!H117,"A",IF(LEDGER!H117&gt;=0.7*'MARK LOOKUP'!H117,"B+",IF(LEDGER!H117&gt;=0.6*'MARK LOOKUP'!H117,"B",IF(LEDGER!H117&gt;=0.5*'MARK LOOKUP'!H117,"C+",IF(LEDGER!H117&gt;=0.4*'MARK LOOKUP'!H117,"C",IF(LEDGER!H117&gt;=0.35*'MARK LOOKUP'!H117,"D","NG")))))))))</f>
        <v/>
      </c>
      <c r="AD117" s="26" t="str">
        <f>IF(ISBLANK('DATA ENTRY'!N117),"",IF(LEDGER!I117="AB","AB",IF(LEDGER!I117&gt;=0.9*'MARK LOOKUP'!I117,"A+",IF(LEDGER!I117&gt;=0.8*'MARK LOOKUP'!I117,"A",IF(LEDGER!I117&gt;=0.7*'MARK LOOKUP'!I117,"B+",IF(LEDGER!I117&gt;=0.6*'MARK LOOKUP'!I117,"B",IF(LEDGER!I117&gt;=0.5*'MARK LOOKUP'!I117,"C+",IF(LEDGER!I117&gt;=0.4*'MARK LOOKUP'!I117,"C",IF(LEDGER!I117&gt;=0.35*'MARK LOOKUP'!I117,"D","NG")))))))))</f>
        <v/>
      </c>
      <c r="AE117" s="26" t="str">
        <f>IF(ISNUMBER(J117),IF(J117&gt;=0.9*'MARK LOOKUP'!J117,"A+",IF(J117&gt;=0.8*'MARK LOOKUP'!J117,"A",IF(J117&gt;=0.7*'MARK LOOKUP'!J117,"B+",IF(J117&gt;=0.6*'MARK LOOKUP'!J117,"B",IF(J117&gt;=0.5*'MARK LOOKUP'!J117,"C+",IF(J117&gt;=0.4*'MARK LOOKUP'!J117,"C",IF(J117&gt;=0.35*'MARK LOOKUP'!J117,"D","NG"))))))),"")</f>
        <v/>
      </c>
      <c r="AF117" s="26" t="str">
        <f>IF(ISBLANK('DATA ENTRY'!P117),"",IF(LEDGER!K117="Ab","AB",IF(LEDGER!K117&gt;=0.9*'MARK LOOKUP'!K117,"A+",IF(LEDGER!K117&gt;=0.8*'MARK LOOKUP'!K117,"A",IF(LEDGER!K117&gt;=0.7*'MARK LOOKUP'!K117,"B+",IF(LEDGER!K117&gt;=0.6*'MARK LOOKUP'!K117,"B",IF(LEDGER!K117&gt;=0.5*'MARK LOOKUP'!K117,"C+",IF(LEDGER!K117&gt;=0.4*'MARK LOOKUP'!K117,"C",IF(LEDGER!K117&gt;=0.35*'MARK LOOKUP'!K117,"D","NG")))))))))</f>
        <v/>
      </c>
      <c r="AG117" s="26" t="str">
        <f>IF(ISBLANK('DATA ENTRY'!Q117),"",IF(LEDGER!L117="Ab","AB",IF(LEDGER!L117&gt;=0.9*'MARK LOOKUP'!L117,"A+",IF(LEDGER!L117&gt;=0.8*'MARK LOOKUP'!L117,"A",IF(LEDGER!L117&gt;=0.7*'MARK LOOKUP'!L117,"B+",IF(LEDGER!L117&gt;=0.6*'MARK LOOKUP'!L117,"B",IF(LEDGER!L117&gt;=0.5*'MARK LOOKUP'!L117,"C+",IF(LEDGER!L117&gt;=0.4*'MARK LOOKUP'!L117,"C",IF(LEDGER!L117&gt;=0.35*'MARK LOOKUP'!L117,"D","NG")))))))))</f>
        <v/>
      </c>
      <c r="AH117" s="26" t="str">
        <f>IF(ISNUMBER(M117),IF(M117&gt;=0.9*'MARK LOOKUP'!M117,"A+",IF(M117&gt;=0.8*'MARK LOOKUP'!M117,"A",IF(M117&gt;=0.7*'MARK LOOKUP'!M117,"B+",IF(M117&gt;=0.6*'MARK LOOKUP'!M117,"B",IF(M117&gt;=0.5*'MARK LOOKUP'!M117,"C+",IF(M117&gt;=0.4*'MARK LOOKUP'!M117,"C",IF(M117&gt;=0.35*'MARK LOOKUP'!M117,"D","NG"))))))),"")</f>
        <v/>
      </c>
      <c r="AI117" s="26" t="str">
        <f>IF(ISBLANK('DATA ENTRY'!S117),"",IF(N117="Ab","AB",IF(N117&gt;=0.9*'MARK LOOKUP'!N117,"A+",IF(N117&gt;=0.8*'MARK LOOKUP'!N117,"A",IF(N117&gt;=0.7*'MARK LOOKUP'!N117,"B+",IF(N117&gt;=0.6*'MARK LOOKUP'!N117,"B",IF(N117&gt;=0.5*'MARK LOOKUP'!N117,"C+",IF(N117&gt;=0.4*'MARK LOOKUP'!N117,"C",IF(N117&gt;=0.35*'MARK LOOKUP'!N117,"D","NG")))))))))</f>
        <v/>
      </c>
      <c r="AJ117" s="26" t="str">
        <f>IF(ISBLANK('DATA ENTRY'!T117),"",IF(O117="Ab","AB",IF(O117&gt;=0.9*'MARK LOOKUP'!O117,"A+",IF(O117&gt;=0.8*'MARK LOOKUP'!O117,"A",IF(O117&gt;=0.7*'MARK LOOKUP'!O117,"B+",IF(O117&gt;=0.6*'MARK LOOKUP'!O117,"B",IF(O117&gt;=0.5*'MARK LOOKUP'!O117,"C+",IF(O117&gt;=0.4*'MARK LOOKUP'!O117,"C",IF(O117&gt;=0.35*'MARK LOOKUP'!O117,"D","NG")))))))))</f>
        <v/>
      </c>
      <c r="AK117" s="26" t="str">
        <f>IF(ISNUMBER(P117),IF(P117&gt;=0.9*'MARK LOOKUP'!P117,"A+",IF(P117&gt;=0.8*'MARK LOOKUP'!P117,"A",IF(P117&gt;=0.7*'MARK LOOKUP'!P117,"B+",IF(P117&gt;=0.6*'MARK LOOKUP'!P117,"B",IF(P117&gt;=0.5*'MARK LOOKUP'!P117,"C+",IF(P117&gt;=0.4*'MARK LOOKUP'!P117,"C",IF(P117&gt;=0.35*'MARK LOOKUP'!P117,"D","NG"))))))),"")</f>
        <v/>
      </c>
      <c r="AL117" s="26" t="str">
        <f>IF(ISBLANK('DATA ENTRY'!V117),"",IF(Q117="Ab","AB",IF(Q117&gt;=0.9*'MARK LOOKUP'!Q117,"A+",IF(Q117&gt;=0.8*'MARK LOOKUP'!Q117,"A",IF(Q117&gt;=0.7*'MARK LOOKUP'!Q117,"B+",IF(Q117&gt;=0.6*'MARK LOOKUP'!Q117,"B",IF(Q117&gt;=0.5*'MARK LOOKUP'!Q117,"C+",IF(Q117&gt;=0.4*'MARK LOOKUP'!Q117,"C",IF(Q117&gt;=0.35*'MARK LOOKUP'!Q117,"D","NG")))))))))</f>
        <v/>
      </c>
      <c r="AM117" s="26" t="str">
        <f>IF(ISBLANK('DATA ENTRY'!W117),"",IF(R117="Ab","AB",IF(R117&gt;=0.9*'MARK LOOKUP'!R117,"A+",IF(R117&gt;=0.8*'MARK LOOKUP'!R117,"A",IF(R117&gt;=0.7*'MARK LOOKUP'!R117,"B+",IF(R117&gt;=0.6*'MARK LOOKUP'!R117,"B",IF(R117&gt;=0.5*'MARK LOOKUP'!R117,"C+",IF(R117&gt;=0.4*'MARK LOOKUP'!R117,"C",IF(R117&gt;=0.35*'MARK LOOKUP'!R117,"D","NG")))))))))</f>
        <v/>
      </c>
      <c r="AN117" s="26" t="str">
        <f>IF(ISNUMBER(S117),IF(S117&gt;=0.9*'MARK LOOKUP'!S117,"A+",IF(S117&gt;=0.8*'MARK LOOKUP'!S117,"A",IF(S117&gt;=0.7*'MARK LOOKUP'!S117,"B+",IF(S117&gt;=0.6*'MARK LOOKUP'!S117,"B",IF(S117&gt;=0.5*'MARK LOOKUP'!S117,"C+",IF(S117&gt;=0.4*'MARK LOOKUP'!S117,"C",IF(S117&gt;=0.35*'MARK LOOKUP'!S117,"D","NG"))))))),"")</f>
        <v/>
      </c>
      <c r="AO117" s="26" t="str">
        <f>IF(ISBLANK('DATA ENTRY'!Y117),"",IF(T117="AB","AB",IF(T117&gt;=0.9*'MARK LOOKUP'!T117,"A+",IF(T117&gt;=0.8*'MARK LOOKUP'!T117,"A",IF(T117&gt;=0.7*'MARK LOOKUP'!T117,"B+",IF(T117&gt;=0.6*'MARK LOOKUP'!T117,"B",IF(T117&gt;=0.5*'MARK LOOKUP'!T117,"C+",IF(T117&gt;=0.4*'MARK LOOKUP'!T117,"C",IF(T117&gt;=0.35*'MARK LOOKUP'!T117,"D","NG")))))))))</f>
        <v/>
      </c>
      <c r="AP117" s="26" t="str">
        <f>IF(ISBLANK('DATA ENTRY'!Z117),"",IF(U117="AB","AB",IF(U117&gt;=0.9*'MARK LOOKUP'!U117,"A+",IF(U117&gt;=0.8*'MARK LOOKUP'!U117,"A",IF(U117&gt;=0.7*'MARK LOOKUP'!U117,"B+",IF(U117&gt;=0.6*'MARK LOOKUP'!U117,"B",IF(U117&gt;=0.5*'MARK LOOKUP'!U117,"C+",IF(U117&gt;=0.4*'MARK LOOKUP'!U117,"C",IF(U117&gt;=0.35*'MARK LOOKUP'!U117,"D","NG")))))))))</f>
        <v/>
      </c>
      <c r="AQ117" s="26" t="str">
        <f>IF(ISNUMBER(V117),IF(V117&gt;=0.9*'MARK LOOKUP'!V117,"A+",IF(V117&gt;=0.8*'MARK LOOKUP'!V117,"A",IF(V117&gt;=0.7*'MARK LOOKUP'!V117,"B+",IF(V117&gt;=0.6*'MARK LOOKUP'!S117,"B",IF(V117&gt;=0.5*'MARK LOOKUP'!V117,"C+",IF(V117&gt;=0.4*'MARK LOOKUP'!V117,"C",IF(V117&gt;=0.35*'MARK LOOKUP'!V117,"D","NG"))))))),"")</f>
        <v/>
      </c>
      <c r="AR117" s="26" t="str">
        <f t="shared" si="27"/>
        <v/>
      </c>
      <c r="AS117" s="26" t="str">
        <f t="shared" si="28"/>
        <v/>
      </c>
      <c r="AT117" s="26" t="str">
        <f t="shared" si="29"/>
        <v/>
      </c>
      <c r="AU117" s="26" t="str">
        <f t="shared" si="30"/>
        <v/>
      </c>
      <c r="AV117" s="26" t="str">
        <f t="shared" si="31"/>
        <v/>
      </c>
      <c r="AW117" s="26" t="str">
        <f t="shared" si="32"/>
        <v/>
      </c>
      <c r="AX117" s="26" t="str">
        <f t="shared" si="33"/>
        <v/>
      </c>
      <c r="AY117" s="26" t="str">
        <f t="shared" si="34"/>
        <v/>
      </c>
      <c r="AZ117" s="26" t="str">
        <f t="shared" si="35"/>
        <v/>
      </c>
      <c r="BA117" s="26" t="str">
        <f t="shared" si="36"/>
        <v/>
      </c>
      <c r="BB117" s="26" t="str">
        <f t="shared" si="37"/>
        <v/>
      </c>
      <c r="BC117" s="26" t="str">
        <f t="shared" si="38"/>
        <v/>
      </c>
      <c r="BD117" s="26" t="str">
        <f t="shared" si="39"/>
        <v/>
      </c>
      <c r="BE117" s="26" t="str">
        <f>IF(ISBLANK('DATA ENTRY'!S117),"",IF(AJ117="A+","4",IF(AJ117="A","3.6",IF(AJ117="B+","3.2",IF(AJ117="B","2.8",IF(AJ117="C+","2.4",IF(AJ117="C","2",IF(AJ117="D+","1.6",IF(AJ117="D","1.2",IF(AJ117="E","0.8",""))))))))))</f>
        <v/>
      </c>
      <c r="BF117" s="26" t="str">
        <f>IF(ISBLANK('DATA ENTRY'!T117),"",IF(AK117="A+","4",IF(AK117="A","3.6",IF(AK117="B+","3.2",IF(AK117="B","2.8",IF(AK117="C+","2.4",IF(AK117="C","2",IF(AK117="D+","1.6",IF(AK117="D","1.2",IF(AK117="E","0.8",""))))))))))</f>
        <v/>
      </c>
      <c r="BG117" s="26" t="str">
        <f>IF(ISBLANK('DATA ENTRY'!U117),"",IF(AL117="A+","4",IF(AL117="A","3.6",IF(AL117="B+","3.2",IF(AL117="B","2.8",IF(AL117="C+","2.4",IF(AL117="C","2",IF(AL117="D+","1.6",IF(AL117="D","1.2",IF(AL117="E","0.8",""))))))))))</f>
        <v/>
      </c>
      <c r="BH117" s="26" t="str">
        <f>IF(ISBLANK('DATA ENTRY'!V117),"",IF(AM117="A+","4",IF(AM117="A","3.6",IF(AM117="B+","3.2",IF(AM117="B","2.8",IF(AM117="C+","2.4",IF(AM117="C","2",IF(AM117="D+","1.6",IF(AM117="D","1.2",IF(AM117="E","0.8",""))))))))))</f>
        <v/>
      </c>
      <c r="BI117" s="26" t="str">
        <f>IF(ISBLANK('DATA ENTRY'!W117),"",IF(AN117="A+","4",IF(AN117="A","3.6",IF(AN117="B+","3.2",IF(AN117="B","2.8",IF(AN117="C+","2.4",IF(AN117="C","2",IF(AN117="D+","1.6",IF(AN117="D","1.2",IF(AN117="E","0.8",""))))))))))</f>
        <v/>
      </c>
      <c r="BJ117" s="26" t="str">
        <f>IF(ISBLANK('DATA ENTRY'!X117),"",IF(AO117="A+","4",IF(AO117="A","3.6",IF(AO117="B+","3.2",IF(AO117="B","2.8",IF(AO117="C+","2.4",IF(AO117="C","2",IF(AO117="D+","1.6",IF(AO117="D","1.2",IF(AO117="E","0.8",""))))))))))</f>
        <v/>
      </c>
      <c r="BK117" s="26" t="str">
        <f>IF(ISBLANK('DATA ENTRY'!Y117),"",IF(AP117="A+","4",IF(AP117="A","3.6",IF(AP117="B+","3.2",IF(AP117="B","2.8",IF(AP117="C+","2.4",IF(AP117="C","2",IF(AP117="D+","1.6",IF(AP117="D","1.2",IF(AP117="E","0.8",""))))))))))</f>
        <v/>
      </c>
      <c r="BL117" s="26" t="str">
        <f>IF(ISBLANK('DATA ENTRY'!Z117),"",IF(AQ117="A+","4",IF(AQ117="A","3.6",IF(AQ117="B+","3.2",IF(AQ117="B","2.8",IF(AQ117="C+","2.4",IF(AQ117="C","2",IF(AQ117="D+","1.6",IF(AQ117="D","1.2",IF(AQ117="E","0.8",""))))))))))</f>
        <v/>
      </c>
    </row>
    <row r="118" spans="2:64" x14ac:dyDescent="0.25">
      <c r="B118" s="26" t="str">
        <f>IF(ISBLANK('DATA ENTRY'!G118),"",'DATA ENTRY'!G118)</f>
        <v/>
      </c>
      <c r="C118" s="26" t="str">
        <f>IF(ISBLANK('DATA ENTRY'!H118),"",'DATA ENTRY'!H118)</f>
        <v/>
      </c>
      <c r="D118" s="26" t="str">
        <f t="shared" si="21"/>
        <v/>
      </c>
      <c r="E118" s="26" t="str">
        <f>IF(ISBLANK('DATA ENTRY'!J118),"",'DATA ENTRY'!J118)</f>
        <v/>
      </c>
      <c r="F118" s="26" t="str">
        <f>IF(ISBLANK('DATA ENTRY'!K118),"",'DATA ENTRY'!K118)</f>
        <v/>
      </c>
      <c r="G118" s="26" t="str">
        <f t="shared" si="22"/>
        <v/>
      </c>
      <c r="H118" s="26" t="str">
        <f>IF(ISBLANK('DATA ENTRY'!M118),"",'DATA ENTRY'!M118)</f>
        <v/>
      </c>
      <c r="I118" s="26" t="str">
        <f>IF(ISBLANK('DATA ENTRY'!M118),"",'DATA ENTRY'!N118)</f>
        <v/>
      </c>
      <c r="J118" s="26" t="str">
        <f t="shared" si="40"/>
        <v/>
      </c>
      <c r="K118" s="26" t="str">
        <f>IF(ISBLANK('DATA ENTRY'!P118),"",'DATA ENTRY'!P118)</f>
        <v/>
      </c>
      <c r="L118" s="26" t="str">
        <f>IF(ISBLANK('DATA ENTRY'!Q118),"",'DATA ENTRY'!Q118)</f>
        <v/>
      </c>
      <c r="M118" s="26" t="str">
        <f t="shared" si="23"/>
        <v/>
      </c>
      <c r="N118" s="26" t="str">
        <f>IF(ISBLANK('DATA ENTRY'!S118),"",'DATA ENTRY'!S118)</f>
        <v/>
      </c>
      <c r="O118" s="26" t="str">
        <f>IF(ISBLANK('DATA ENTRY'!T118),"",'DATA ENTRY'!T118)</f>
        <v/>
      </c>
      <c r="P118" s="26" t="str">
        <f t="shared" si="24"/>
        <v/>
      </c>
      <c r="Q118" s="26" t="str">
        <f>IF(ISBLANK('DATA ENTRY'!V118),"",'DATA ENTRY'!V118)</f>
        <v/>
      </c>
      <c r="R118" s="26" t="str">
        <f>IF(ISBLANK('DATA ENTRY'!W118),"",'DATA ENTRY'!W118)</f>
        <v/>
      </c>
      <c r="S118" s="26" t="str">
        <f t="shared" si="25"/>
        <v/>
      </c>
      <c r="T118" s="26" t="str">
        <f>IF(ISBLANK('DATA ENTRY'!Y118),"",'DATA ENTRY'!Y118)</f>
        <v/>
      </c>
      <c r="U118" s="26" t="str">
        <f>IF(ISBLANK('DATA ENTRY'!Z118),"",'DATA ENTRY'!Z118)</f>
        <v/>
      </c>
      <c r="V118" s="26" t="str">
        <f t="shared" si="26"/>
        <v/>
      </c>
      <c r="W118" s="26" t="str">
        <f>IF(ISBLANK('DATA ENTRY'!$F118),"",IF(LEDGER!B118="AB","AB",IF(LEDGER!B118&gt;=0.9*'MARK LOOKUP'!B118,"A+",IF(LEDGER!B118&gt;=0.8*'MARK LOOKUP'!B118,"A",IF(LEDGER!B118&gt;=0.7*'MARK LOOKUP'!B118,"B+",IF(LEDGER!B118&gt;=0.6*'MARK LOOKUP'!B118,"B",IF(LEDGER!B118&gt;=0.5*'MARK LOOKUP'!B118,"C+",IF(LEDGER!B118&gt;=0.4*'MARK LOOKUP'!B118,"C+",IF(LEDGER!B118&gt;=0.35*'MARK LOOKUP'!B118,"D","NG")))))))))</f>
        <v/>
      </c>
      <c r="X118" s="26" t="str">
        <f>IF(ISBLANK('DATA ENTRY'!$G118),"",IF(LEDGER!C118="AB","AB",IF(LEDGER!C118&gt;=0.9*'MARK LOOKUP'!C118,"A+",IF(LEDGER!C118&gt;=0.8*'MARK LOOKUP'!C118,"A",IF(LEDGER!C118&gt;=0.7*'MARK LOOKUP'!C118,"B+",IF(LEDGER!C118&gt;=0.6*'MARK LOOKUP'!C118,"B",IF(LEDGER!C118&gt;=0.5*'MARK LOOKUP'!C118,"C+",IF(LEDGER!C118&gt;=0.4*'MARK LOOKUP'!C118,"C+",IF(LEDGER!C118&gt;=0.35*'MARK LOOKUP'!C118,"D","N.G.")))))))))</f>
        <v/>
      </c>
      <c r="Y118" s="26" t="b">
        <f>IF(ISNUMBER(D118),IF(D118&gt;=0.9*'MARK LOOKUP'!D118,"A+",IF(D118&gt;=0.8*'MARK LOOKUP'!D118,"A",IF(D118&gt;=0.7*'MARK LOOKUP'!D118,"B+",IF(D118&gt;=0.6*'MARK LOOKUP'!D118,"B",IF(D118&gt;=0.5*'MARK LOOKUP'!D118,"C+",IF(D118&gt;=0.4*'MARK LOOKUP'!D118,"C",IF(D118&gt;=0.35*'MARK LOOKUP'!D118,"D","N.G."))))))))</f>
        <v>0</v>
      </c>
      <c r="Z118" s="26" t="str">
        <f>IF(ISBLANK('DATA ENTRY'!J118),"",IF(LEDGER!E118="AB","AB",IF(LEDGER!E118&gt;=0.9*'MARK LOOKUP'!E118,"A+",IF(LEDGER!E118&gt;=0.8*'MARK LOOKUP'!E118,"A",IF(LEDGER!E118&gt;=0.7*'MARK LOOKUP'!E118,"B+",IF(LEDGER!E118&gt;=0.6*'MARK LOOKUP'!E118,"B",IF(LEDGER!E118&gt;=0.5*'MARK LOOKUP'!E118,"C+",IF(LEDGER!E118&gt;=0.4*'MARK LOOKUP'!E118,"C",IF(LEDGER!E118&gt;=0.35*'MARK LOOKUP'!E118,"D","NG")))))))))</f>
        <v/>
      </c>
      <c r="AA118" s="26" t="str">
        <f>IF(ISBLANK('DATA ENTRY'!K118),"",IF(LEDGER!F118="AB","AB",IF(LEDGER!F118&gt;=0.9*'MARK LOOKUP'!F118,"A+",IF(LEDGER!F118&gt;=0.8*'MARK LOOKUP'!F118,"A",IF(LEDGER!F118&gt;=0.7*'MARK LOOKUP'!F118,"B+",IF(LEDGER!F118&gt;=0.6*'MARK LOOKUP'!F118,"B",IF(LEDGER!F118&gt;=0.5*'MARK LOOKUP'!F118,"C+",IF(LEDGER!F118&gt;=0.4*'MARK LOOKUP'!F118,"C",IF(LEDGER!F118&gt;=0.35*'MARK LOOKUP'!F118,"D","NG")))))))))</f>
        <v/>
      </c>
      <c r="AB118" s="26" t="b">
        <f>IF(ISNUMBER(G118),IF(D118&gt;=0.9*'MARK LOOKUP'!G118,"A+",IF(G118&gt;=0.8*'MARK LOOKUP'!G118,"A",IF(G118&gt;=0.7*'MARK LOOKUP'!G118,"B+",IF(G118&gt;=0.6*'MARK LOOKUP'!G118,"B",IF(G118&gt;=0.5*'MARK LOOKUP'!G118,"C+",IF(G118&gt;=0.4*'MARK LOOKUP'!G118,"C",IF(G118&gt;=0.35*'MARK LOOKUP'!G118,"D","NG"))))))))</f>
        <v>0</v>
      </c>
      <c r="AC118" s="26" t="str">
        <f>IF(ISBLANK('DATA ENTRY'!M118),"",IF(LEDGER!H118="AB","AB",IF(LEDGER!H118&gt;=0.9*'MARK LOOKUP'!H118,"A+",IF(LEDGER!H118&gt;=0.8*'MARK LOOKUP'!H118,"A",IF(LEDGER!H118&gt;=0.7*'MARK LOOKUP'!H118,"B+",IF(LEDGER!H118&gt;=0.6*'MARK LOOKUP'!H118,"B",IF(LEDGER!H118&gt;=0.5*'MARK LOOKUP'!H118,"C+",IF(LEDGER!H118&gt;=0.4*'MARK LOOKUP'!H118,"C",IF(LEDGER!H118&gt;=0.35*'MARK LOOKUP'!H118,"D","NG")))))))))</f>
        <v/>
      </c>
      <c r="AD118" s="26" t="str">
        <f>IF(ISBLANK('DATA ENTRY'!N118),"",IF(LEDGER!I118="AB","AB",IF(LEDGER!I118&gt;=0.9*'MARK LOOKUP'!I118,"A+",IF(LEDGER!I118&gt;=0.8*'MARK LOOKUP'!I118,"A",IF(LEDGER!I118&gt;=0.7*'MARK LOOKUP'!I118,"B+",IF(LEDGER!I118&gt;=0.6*'MARK LOOKUP'!I118,"B",IF(LEDGER!I118&gt;=0.5*'MARK LOOKUP'!I118,"C+",IF(LEDGER!I118&gt;=0.4*'MARK LOOKUP'!I118,"C",IF(LEDGER!I118&gt;=0.35*'MARK LOOKUP'!I118,"D","NG")))))))))</f>
        <v/>
      </c>
      <c r="AE118" s="26" t="str">
        <f>IF(ISNUMBER(J118),IF(J118&gt;=0.9*'MARK LOOKUP'!J118,"A+",IF(J118&gt;=0.8*'MARK LOOKUP'!J118,"A",IF(J118&gt;=0.7*'MARK LOOKUP'!J118,"B+",IF(J118&gt;=0.6*'MARK LOOKUP'!J118,"B",IF(J118&gt;=0.5*'MARK LOOKUP'!J118,"C+",IF(J118&gt;=0.4*'MARK LOOKUP'!J118,"C",IF(J118&gt;=0.35*'MARK LOOKUP'!J118,"D","NG"))))))),"")</f>
        <v/>
      </c>
      <c r="AF118" s="26" t="str">
        <f>IF(ISBLANK('DATA ENTRY'!P118),"",IF(LEDGER!K118="Ab","AB",IF(LEDGER!K118&gt;=0.9*'MARK LOOKUP'!K118,"A+",IF(LEDGER!K118&gt;=0.8*'MARK LOOKUP'!K118,"A",IF(LEDGER!K118&gt;=0.7*'MARK LOOKUP'!K118,"B+",IF(LEDGER!K118&gt;=0.6*'MARK LOOKUP'!K118,"B",IF(LEDGER!K118&gt;=0.5*'MARK LOOKUP'!K118,"C+",IF(LEDGER!K118&gt;=0.4*'MARK LOOKUP'!K118,"C",IF(LEDGER!K118&gt;=0.35*'MARK LOOKUP'!K118,"D","NG")))))))))</f>
        <v/>
      </c>
      <c r="AG118" s="26" t="str">
        <f>IF(ISBLANK('DATA ENTRY'!Q118),"",IF(LEDGER!L118="Ab","AB",IF(LEDGER!L118&gt;=0.9*'MARK LOOKUP'!L118,"A+",IF(LEDGER!L118&gt;=0.8*'MARK LOOKUP'!L118,"A",IF(LEDGER!L118&gt;=0.7*'MARK LOOKUP'!L118,"B+",IF(LEDGER!L118&gt;=0.6*'MARK LOOKUP'!L118,"B",IF(LEDGER!L118&gt;=0.5*'MARK LOOKUP'!L118,"C+",IF(LEDGER!L118&gt;=0.4*'MARK LOOKUP'!L118,"C",IF(LEDGER!L118&gt;=0.35*'MARK LOOKUP'!L118,"D","NG")))))))))</f>
        <v/>
      </c>
      <c r="AH118" s="26" t="str">
        <f>IF(ISNUMBER(M118),IF(M118&gt;=0.9*'MARK LOOKUP'!M118,"A+",IF(M118&gt;=0.8*'MARK LOOKUP'!M118,"A",IF(M118&gt;=0.7*'MARK LOOKUP'!M118,"B+",IF(M118&gt;=0.6*'MARK LOOKUP'!M118,"B",IF(M118&gt;=0.5*'MARK LOOKUP'!M118,"C+",IF(M118&gt;=0.4*'MARK LOOKUP'!M118,"C",IF(M118&gt;=0.35*'MARK LOOKUP'!M118,"D","NG"))))))),"")</f>
        <v/>
      </c>
      <c r="AI118" s="26" t="str">
        <f>IF(ISBLANK('DATA ENTRY'!S118),"",IF(N118="Ab","AB",IF(N118&gt;=0.9*'MARK LOOKUP'!N118,"A+",IF(N118&gt;=0.8*'MARK LOOKUP'!N118,"A",IF(N118&gt;=0.7*'MARK LOOKUP'!N118,"B+",IF(N118&gt;=0.6*'MARK LOOKUP'!N118,"B",IF(N118&gt;=0.5*'MARK LOOKUP'!N118,"C+",IF(N118&gt;=0.4*'MARK LOOKUP'!N118,"C",IF(N118&gt;=0.35*'MARK LOOKUP'!N118,"D","NG")))))))))</f>
        <v/>
      </c>
      <c r="AJ118" s="26" t="str">
        <f>IF(ISBLANK('DATA ENTRY'!T118),"",IF(O118="Ab","AB",IF(O118&gt;=0.9*'MARK LOOKUP'!O118,"A+",IF(O118&gt;=0.8*'MARK LOOKUP'!O118,"A",IF(O118&gt;=0.7*'MARK LOOKUP'!O118,"B+",IF(O118&gt;=0.6*'MARK LOOKUP'!O118,"B",IF(O118&gt;=0.5*'MARK LOOKUP'!O118,"C+",IF(O118&gt;=0.4*'MARK LOOKUP'!O118,"C",IF(O118&gt;=0.35*'MARK LOOKUP'!O118,"D","NG")))))))))</f>
        <v/>
      </c>
      <c r="AK118" s="26" t="str">
        <f>IF(ISNUMBER(P118),IF(P118&gt;=0.9*'MARK LOOKUP'!P118,"A+",IF(P118&gt;=0.8*'MARK LOOKUP'!P118,"A",IF(P118&gt;=0.7*'MARK LOOKUP'!P118,"B+",IF(P118&gt;=0.6*'MARK LOOKUP'!P118,"B",IF(P118&gt;=0.5*'MARK LOOKUP'!P118,"C+",IF(P118&gt;=0.4*'MARK LOOKUP'!P118,"C",IF(P118&gt;=0.35*'MARK LOOKUP'!P118,"D","NG"))))))),"")</f>
        <v/>
      </c>
      <c r="AL118" s="26" t="str">
        <f>IF(ISBLANK('DATA ENTRY'!V118),"",IF(Q118="Ab","AB",IF(Q118&gt;=0.9*'MARK LOOKUP'!Q118,"A+",IF(Q118&gt;=0.8*'MARK LOOKUP'!Q118,"A",IF(Q118&gt;=0.7*'MARK LOOKUP'!Q118,"B+",IF(Q118&gt;=0.6*'MARK LOOKUP'!Q118,"B",IF(Q118&gt;=0.5*'MARK LOOKUP'!Q118,"C+",IF(Q118&gt;=0.4*'MARK LOOKUP'!Q118,"C",IF(Q118&gt;=0.35*'MARK LOOKUP'!Q118,"D","NG")))))))))</f>
        <v/>
      </c>
      <c r="AM118" s="26" t="str">
        <f>IF(ISBLANK('DATA ENTRY'!W118),"",IF(R118="Ab","AB",IF(R118&gt;=0.9*'MARK LOOKUP'!R118,"A+",IF(R118&gt;=0.8*'MARK LOOKUP'!R118,"A",IF(R118&gt;=0.7*'MARK LOOKUP'!R118,"B+",IF(R118&gt;=0.6*'MARK LOOKUP'!R118,"B",IF(R118&gt;=0.5*'MARK LOOKUP'!R118,"C+",IF(R118&gt;=0.4*'MARK LOOKUP'!R118,"C",IF(R118&gt;=0.35*'MARK LOOKUP'!R118,"D","NG")))))))))</f>
        <v/>
      </c>
      <c r="AN118" s="26" t="str">
        <f>IF(ISNUMBER(S118),IF(S118&gt;=0.9*'MARK LOOKUP'!S118,"A+",IF(S118&gt;=0.8*'MARK LOOKUP'!S118,"A",IF(S118&gt;=0.7*'MARK LOOKUP'!S118,"B+",IF(S118&gt;=0.6*'MARK LOOKUP'!S118,"B",IF(S118&gt;=0.5*'MARK LOOKUP'!S118,"C+",IF(S118&gt;=0.4*'MARK LOOKUP'!S118,"C",IF(S118&gt;=0.35*'MARK LOOKUP'!S118,"D","NG"))))))),"")</f>
        <v/>
      </c>
      <c r="AO118" s="26" t="str">
        <f>IF(ISBLANK('DATA ENTRY'!Y118),"",IF(T118="AB","AB",IF(T118&gt;=0.9*'MARK LOOKUP'!T118,"A+",IF(T118&gt;=0.8*'MARK LOOKUP'!T118,"A",IF(T118&gt;=0.7*'MARK LOOKUP'!T118,"B+",IF(T118&gt;=0.6*'MARK LOOKUP'!T118,"B",IF(T118&gt;=0.5*'MARK LOOKUP'!T118,"C+",IF(T118&gt;=0.4*'MARK LOOKUP'!T118,"C",IF(T118&gt;=0.35*'MARK LOOKUP'!T118,"D","NG")))))))))</f>
        <v/>
      </c>
      <c r="AP118" s="26" t="str">
        <f>IF(ISBLANK('DATA ENTRY'!Z118),"",IF(U118="AB","AB",IF(U118&gt;=0.9*'MARK LOOKUP'!U118,"A+",IF(U118&gt;=0.8*'MARK LOOKUP'!U118,"A",IF(U118&gt;=0.7*'MARK LOOKUP'!U118,"B+",IF(U118&gt;=0.6*'MARK LOOKUP'!U118,"B",IF(U118&gt;=0.5*'MARK LOOKUP'!U118,"C+",IF(U118&gt;=0.4*'MARK LOOKUP'!U118,"C",IF(U118&gt;=0.35*'MARK LOOKUP'!U118,"D","NG")))))))))</f>
        <v/>
      </c>
      <c r="AQ118" s="26" t="str">
        <f>IF(ISNUMBER(V118),IF(V118&gt;=0.9*'MARK LOOKUP'!V118,"A+",IF(V118&gt;=0.8*'MARK LOOKUP'!V118,"A",IF(V118&gt;=0.7*'MARK LOOKUP'!V118,"B+",IF(V118&gt;=0.6*'MARK LOOKUP'!S118,"B",IF(V118&gt;=0.5*'MARK LOOKUP'!V118,"C+",IF(V118&gt;=0.4*'MARK LOOKUP'!V118,"C",IF(V118&gt;=0.35*'MARK LOOKUP'!V118,"D","NG"))))))),"")</f>
        <v/>
      </c>
      <c r="AR118" s="26" t="str">
        <f t="shared" si="27"/>
        <v/>
      </c>
      <c r="AS118" s="26" t="str">
        <f t="shared" si="28"/>
        <v/>
      </c>
      <c r="AT118" s="26" t="str">
        <f t="shared" si="29"/>
        <v/>
      </c>
      <c r="AU118" s="26" t="str">
        <f t="shared" si="30"/>
        <v/>
      </c>
      <c r="AV118" s="26" t="str">
        <f t="shared" si="31"/>
        <v/>
      </c>
      <c r="AW118" s="26" t="str">
        <f t="shared" si="32"/>
        <v/>
      </c>
      <c r="AX118" s="26" t="str">
        <f t="shared" si="33"/>
        <v/>
      </c>
      <c r="AY118" s="26" t="str">
        <f t="shared" si="34"/>
        <v/>
      </c>
      <c r="AZ118" s="26" t="str">
        <f t="shared" si="35"/>
        <v/>
      </c>
      <c r="BA118" s="26" t="str">
        <f t="shared" si="36"/>
        <v/>
      </c>
      <c r="BB118" s="26" t="str">
        <f t="shared" si="37"/>
        <v/>
      </c>
      <c r="BC118" s="26" t="str">
        <f t="shared" si="38"/>
        <v/>
      </c>
      <c r="BD118" s="26" t="str">
        <f t="shared" si="39"/>
        <v/>
      </c>
      <c r="BE118" s="26" t="str">
        <f>IF(ISBLANK('DATA ENTRY'!S118),"",IF(AJ118="A+","4",IF(AJ118="A","3.6",IF(AJ118="B+","3.2",IF(AJ118="B","2.8",IF(AJ118="C+","2.4",IF(AJ118="C","2",IF(AJ118="D+","1.6",IF(AJ118="D","1.2",IF(AJ118="E","0.8",""))))))))))</f>
        <v/>
      </c>
      <c r="BF118" s="26" t="str">
        <f>IF(ISBLANK('DATA ENTRY'!T118),"",IF(AK118="A+","4",IF(AK118="A","3.6",IF(AK118="B+","3.2",IF(AK118="B","2.8",IF(AK118="C+","2.4",IF(AK118="C","2",IF(AK118="D+","1.6",IF(AK118="D","1.2",IF(AK118="E","0.8",""))))))))))</f>
        <v/>
      </c>
      <c r="BG118" s="26" t="str">
        <f>IF(ISBLANK('DATA ENTRY'!U118),"",IF(AL118="A+","4",IF(AL118="A","3.6",IF(AL118="B+","3.2",IF(AL118="B","2.8",IF(AL118="C+","2.4",IF(AL118="C","2",IF(AL118="D+","1.6",IF(AL118="D","1.2",IF(AL118="E","0.8",""))))))))))</f>
        <v/>
      </c>
      <c r="BH118" s="26" t="str">
        <f>IF(ISBLANK('DATA ENTRY'!V118),"",IF(AM118="A+","4",IF(AM118="A","3.6",IF(AM118="B+","3.2",IF(AM118="B","2.8",IF(AM118="C+","2.4",IF(AM118="C","2",IF(AM118="D+","1.6",IF(AM118="D","1.2",IF(AM118="E","0.8",""))))))))))</f>
        <v/>
      </c>
      <c r="BI118" s="26" t="str">
        <f>IF(ISBLANK('DATA ENTRY'!W118),"",IF(AN118="A+","4",IF(AN118="A","3.6",IF(AN118="B+","3.2",IF(AN118="B","2.8",IF(AN118="C+","2.4",IF(AN118="C","2",IF(AN118="D+","1.6",IF(AN118="D","1.2",IF(AN118="E","0.8",""))))))))))</f>
        <v/>
      </c>
      <c r="BJ118" s="26" t="str">
        <f>IF(ISBLANK('DATA ENTRY'!X118),"",IF(AO118="A+","4",IF(AO118="A","3.6",IF(AO118="B+","3.2",IF(AO118="B","2.8",IF(AO118="C+","2.4",IF(AO118="C","2",IF(AO118="D+","1.6",IF(AO118="D","1.2",IF(AO118="E","0.8",""))))))))))</f>
        <v/>
      </c>
      <c r="BK118" s="26" t="str">
        <f>IF(ISBLANK('DATA ENTRY'!Y118),"",IF(AP118="A+","4",IF(AP118="A","3.6",IF(AP118="B+","3.2",IF(AP118="B","2.8",IF(AP118="C+","2.4",IF(AP118="C","2",IF(AP118="D+","1.6",IF(AP118="D","1.2",IF(AP118="E","0.8",""))))))))))</f>
        <v/>
      </c>
      <c r="BL118" s="26" t="str">
        <f>IF(ISBLANK('DATA ENTRY'!Z118),"",IF(AQ118="A+","4",IF(AQ118="A","3.6",IF(AQ118="B+","3.2",IF(AQ118="B","2.8",IF(AQ118="C+","2.4",IF(AQ118="C","2",IF(AQ118="D+","1.6",IF(AQ118="D","1.2",IF(AQ118="E","0.8",""))))))))))</f>
        <v/>
      </c>
    </row>
    <row r="119" spans="2:64" x14ac:dyDescent="0.25">
      <c r="B119" s="26" t="str">
        <f>IF(ISBLANK('DATA ENTRY'!G119),"",'DATA ENTRY'!G119)</f>
        <v/>
      </c>
      <c r="C119" s="26" t="str">
        <f>IF(ISBLANK('DATA ENTRY'!H119),"",'DATA ENTRY'!H119)</f>
        <v/>
      </c>
      <c r="D119" s="26" t="str">
        <f t="shared" si="21"/>
        <v/>
      </c>
      <c r="E119" s="26" t="str">
        <f>IF(ISBLANK('DATA ENTRY'!J119),"",'DATA ENTRY'!J119)</f>
        <v/>
      </c>
      <c r="F119" s="26" t="str">
        <f>IF(ISBLANK('DATA ENTRY'!K119),"",'DATA ENTRY'!K119)</f>
        <v/>
      </c>
      <c r="G119" s="26" t="str">
        <f t="shared" si="22"/>
        <v/>
      </c>
      <c r="H119" s="26" t="str">
        <f>IF(ISBLANK('DATA ENTRY'!M119),"",'DATA ENTRY'!M119)</f>
        <v/>
      </c>
      <c r="I119" s="26" t="str">
        <f>IF(ISBLANK('DATA ENTRY'!M119),"",'DATA ENTRY'!N119)</f>
        <v/>
      </c>
      <c r="J119" s="26" t="str">
        <f t="shared" si="40"/>
        <v/>
      </c>
      <c r="K119" s="26" t="str">
        <f>IF(ISBLANK('DATA ENTRY'!P119),"",'DATA ENTRY'!P119)</f>
        <v/>
      </c>
      <c r="L119" s="26" t="str">
        <f>IF(ISBLANK('DATA ENTRY'!Q119),"",'DATA ENTRY'!Q119)</f>
        <v/>
      </c>
      <c r="M119" s="26" t="str">
        <f t="shared" si="23"/>
        <v/>
      </c>
      <c r="N119" s="26" t="str">
        <f>IF(ISBLANK('DATA ENTRY'!S119),"",'DATA ENTRY'!S119)</f>
        <v/>
      </c>
      <c r="O119" s="26" t="str">
        <f>IF(ISBLANK('DATA ENTRY'!T119),"",'DATA ENTRY'!T119)</f>
        <v/>
      </c>
      <c r="P119" s="26" t="str">
        <f t="shared" si="24"/>
        <v/>
      </c>
      <c r="Q119" s="26" t="str">
        <f>IF(ISBLANK('DATA ENTRY'!V119),"",'DATA ENTRY'!V119)</f>
        <v/>
      </c>
      <c r="R119" s="26" t="str">
        <f>IF(ISBLANK('DATA ENTRY'!W119),"",'DATA ENTRY'!W119)</f>
        <v/>
      </c>
      <c r="S119" s="26" t="str">
        <f t="shared" si="25"/>
        <v/>
      </c>
      <c r="T119" s="26" t="str">
        <f>IF(ISBLANK('DATA ENTRY'!Y119),"",'DATA ENTRY'!Y119)</f>
        <v/>
      </c>
      <c r="U119" s="26" t="str">
        <f>IF(ISBLANK('DATA ENTRY'!Z119),"",'DATA ENTRY'!Z119)</f>
        <v/>
      </c>
      <c r="V119" s="26" t="str">
        <f t="shared" si="26"/>
        <v/>
      </c>
      <c r="W119" s="26" t="str">
        <f>IF(ISBLANK('DATA ENTRY'!$F119),"",IF(LEDGER!B119="AB","AB",IF(LEDGER!B119&gt;=0.9*'MARK LOOKUP'!B119,"A+",IF(LEDGER!B119&gt;=0.8*'MARK LOOKUP'!B119,"A",IF(LEDGER!B119&gt;=0.7*'MARK LOOKUP'!B119,"B+",IF(LEDGER!B119&gt;=0.6*'MARK LOOKUP'!B119,"B",IF(LEDGER!B119&gt;=0.5*'MARK LOOKUP'!B119,"C+",IF(LEDGER!B119&gt;=0.4*'MARK LOOKUP'!B119,"C+",IF(LEDGER!B119&gt;=0.35*'MARK LOOKUP'!B119,"D","NG")))))))))</f>
        <v/>
      </c>
      <c r="X119" s="26" t="str">
        <f>IF(ISBLANK('DATA ENTRY'!$G119),"",IF(LEDGER!C119="AB","AB",IF(LEDGER!C119&gt;=0.9*'MARK LOOKUP'!C119,"A+",IF(LEDGER!C119&gt;=0.8*'MARK LOOKUP'!C119,"A",IF(LEDGER!C119&gt;=0.7*'MARK LOOKUP'!C119,"B+",IF(LEDGER!C119&gt;=0.6*'MARK LOOKUP'!C119,"B",IF(LEDGER!C119&gt;=0.5*'MARK LOOKUP'!C119,"C+",IF(LEDGER!C119&gt;=0.4*'MARK LOOKUP'!C119,"C+",IF(LEDGER!C119&gt;=0.35*'MARK LOOKUP'!C119,"D","N.G.")))))))))</f>
        <v/>
      </c>
      <c r="Y119" s="26" t="b">
        <f>IF(ISNUMBER(D119),IF(D119&gt;=0.9*'MARK LOOKUP'!D119,"A+",IF(D119&gt;=0.8*'MARK LOOKUP'!D119,"A",IF(D119&gt;=0.7*'MARK LOOKUP'!D119,"B+",IF(D119&gt;=0.6*'MARK LOOKUP'!D119,"B",IF(D119&gt;=0.5*'MARK LOOKUP'!D119,"C+",IF(D119&gt;=0.4*'MARK LOOKUP'!D119,"C",IF(D119&gt;=0.35*'MARK LOOKUP'!D119,"D","N.G."))))))))</f>
        <v>0</v>
      </c>
      <c r="Z119" s="26" t="str">
        <f>IF(ISBLANK('DATA ENTRY'!J119),"",IF(LEDGER!E119="AB","AB",IF(LEDGER!E119&gt;=0.9*'MARK LOOKUP'!E119,"A+",IF(LEDGER!E119&gt;=0.8*'MARK LOOKUP'!E119,"A",IF(LEDGER!E119&gt;=0.7*'MARK LOOKUP'!E119,"B+",IF(LEDGER!E119&gt;=0.6*'MARK LOOKUP'!E119,"B",IF(LEDGER!E119&gt;=0.5*'MARK LOOKUP'!E119,"C+",IF(LEDGER!E119&gt;=0.4*'MARK LOOKUP'!E119,"C",IF(LEDGER!E119&gt;=0.35*'MARK LOOKUP'!E119,"D","NG")))))))))</f>
        <v/>
      </c>
      <c r="AA119" s="26" t="str">
        <f>IF(ISBLANK('DATA ENTRY'!K119),"",IF(LEDGER!F119="AB","AB",IF(LEDGER!F119&gt;=0.9*'MARK LOOKUP'!F119,"A+",IF(LEDGER!F119&gt;=0.8*'MARK LOOKUP'!F119,"A",IF(LEDGER!F119&gt;=0.7*'MARK LOOKUP'!F119,"B+",IF(LEDGER!F119&gt;=0.6*'MARK LOOKUP'!F119,"B",IF(LEDGER!F119&gt;=0.5*'MARK LOOKUP'!F119,"C+",IF(LEDGER!F119&gt;=0.4*'MARK LOOKUP'!F119,"C",IF(LEDGER!F119&gt;=0.35*'MARK LOOKUP'!F119,"D","NG")))))))))</f>
        <v/>
      </c>
      <c r="AB119" s="26" t="b">
        <f>IF(ISNUMBER(G119),IF(D119&gt;=0.9*'MARK LOOKUP'!G119,"A+",IF(G119&gt;=0.8*'MARK LOOKUP'!G119,"A",IF(G119&gt;=0.7*'MARK LOOKUP'!G119,"B+",IF(G119&gt;=0.6*'MARK LOOKUP'!G119,"B",IF(G119&gt;=0.5*'MARK LOOKUP'!G119,"C+",IF(G119&gt;=0.4*'MARK LOOKUP'!G119,"C",IF(G119&gt;=0.35*'MARK LOOKUP'!G119,"D","NG"))))))))</f>
        <v>0</v>
      </c>
      <c r="AC119" s="26" t="str">
        <f>IF(ISBLANK('DATA ENTRY'!M119),"",IF(LEDGER!H119="AB","AB",IF(LEDGER!H119&gt;=0.9*'MARK LOOKUP'!H119,"A+",IF(LEDGER!H119&gt;=0.8*'MARK LOOKUP'!H119,"A",IF(LEDGER!H119&gt;=0.7*'MARK LOOKUP'!H119,"B+",IF(LEDGER!H119&gt;=0.6*'MARK LOOKUP'!H119,"B",IF(LEDGER!H119&gt;=0.5*'MARK LOOKUP'!H119,"C+",IF(LEDGER!H119&gt;=0.4*'MARK LOOKUP'!H119,"C",IF(LEDGER!H119&gt;=0.35*'MARK LOOKUP'!H119,"D","NG")))))))))</f>
        <v/>
      </c>
      <c r="AD119" s="26" t="str">
        <f>IF(ISBLANK('DATA ENTRY'!N119),"",IF(LEDGER!I119="AB","AB",IF(LEDGER!I119&gt;=0.9*'MARK LOOKUP'!I119,"A+",IF(LEDGER!I119&gt;=0.8*'MARK LOOKUP'!I119,"A",IF(LEDGER!I119&gt;=0.7*'MARK LOOKUP'!I119,"B+",IF(LEDGER!I119&gt;=0.6*'MARK LOOKUP'!I119,"B",IF(LEDGER!I119&gt;=0.5*'MARK LOOKUP'!I119,"C+",IF(LEDGER!I119&gt;=0.4*'MARK LOOKUP'!I119,"C",IF(LEDGER!I119&gt;=0.35*'MARK LOOKUP'!I119,"D","NG")))))))))</f>
        <v/>
      </c>
      <c r="AE119" s="26" t="str">
        <f>IF(ISNUMBER(J119),IF(J119&gt;=0.9*'MARK LOOKUP'!J119,"A+",IF(J119&gt;=0.8*'MARK LOOKUP'!J119,"A",IF(J119&gt;=0.7*'MARK LOOKUP'!J119,"B+",IF(J119&gt;=0.6*'MARK LOOKUP'!J119,"B",IF(J119&gt;=0.5*'MARK LOOKUP'!J119,"C+",IF(J119&gt;=0.4*'MARK LOOKUP'!J119,"C",IF(J119&gt;=0.35*'MARK LOOKUP'!J119,"D","NG"))))))),"")</f>
        <v/>
      </c>
      <c r="AF119" s="26" t="str">
        <f>IF(ISBLANK('DATA ENTRY'!P119),"",IF(LEDGER!K119="Ab","AB",IF(LEDGER!K119&gt;=0.9*'MARK LOOKUP'!K119,"A+",IF(LEDGER!K119&gt;=0.8*'MARK LOOKUP'!K119,"A",IF(LEDGER!K119&gt;=0.7*'MARK LOOKUP'!K119,"B+",IF(LEDGER!K119&gt;=0.6*'MARK LOOKUP'!K119,"B",IF(LEDGER!K119&gt;=0.5*'MARK LOOKUP'!K119,"C+",IF(LEDGER!K119&gt;=0.4*'MARK LOOKUP'!K119,"C",IF(LEDGER!K119&gt;=0.35*'MARK LOOKUP'!K119,"D","NG")))))))))</f>
        <v/>
      </c>
      <c r="AG119" s="26" t="str">
        <f>IF(ISBLANK('DATA ENTRY'!Q119),"",IF(LEDGER!L119="Ab","AB",IF(LEDGER!L119&gt;=0.9*'MARK LOOKUP'!L119,"A+",IF(LEDGER!L119&gt;=0.8*'MARK LOOKUP'!L119,"A",IF(LEDGER!L119&gt;=0.7*'MARK LOOKUP'!L119,"B+",IF(LEDGER!L119&gt;=0.6*'MARK LOOKUP'!L119,"B",IF(LEDGER!L119&gt;=0.5*'MARK LOOKUP'!L119,"C+",IF(LEDGER!L119&gt;=0.4*'MARK LOOKUP'!L119,"C",IF(LEDGER!L119&gt;=0.35*'MARK LOOKUP'!L119,"D","NG")))))))))</f>
        <v/>
      </c>
      <c r="AH119" s="26" t="str">
        <f>IF(ISNUMBER(M119),IF(M119&gt;=0.9*'MARK LOOKUP'!M119,"A+",IF(M119&gt;=0.8*'MARK LOOKUP'!M119,"A",IF(M119&gt;=0.7*'MARK LOOKUP'!M119,"B+",IF(M119&gt;=0.6*'MARK LOOKUP'!M119,"B",IF(M119&gt;=0.5*'MARK LOOKUP'!M119,"C+",IF(M119&gt;=0.4*'MARK LOOKUP'!M119,"C",IF(M119&gt;=0.35*'MARK LOOKUP'!M119,"D","NG"))))))),"")</f>
        <v/>
      </c>
      <c r="AI119" s="26" t="str">
        <f>IF(ISBLANK('DATA ENTRY'!S119),"",IF(N119="Ab","AB",IF(N119&gt;=0.9*'MARK LOOKUP'!N119,"A+",IF(N119&gt;=0.8*'MARK LOOKUP'!N119,"A",IF(N119&gt;=0.7*'MARK LOOKUP'!N119,"B+",IF(N119&gt;=0.6*'MARK LOOKUP'!N119,"B",IF(N119&gt;=0.5*'MARK LOOKUP'!N119,"C+",IF(N119&gt;=0.4*'MARK LOOKUP'!N119,"C",IF(N119&gt;=0.35*'MARK LOOKUP'!N119,"D","NG")))))))))</f>
        <v/>
      </c>
      <c r="AJ119" s="26" t="str">
        <f>IF(ISBLANK('DATA ENTRY'!T119),"",IF(O119="Ab","AB",IF(O119&gt;=0.9*'MARK LOOKUP'!O119,"A+",IF(O119&gt;=0.8*'MARK LOOKUP'!O119,"A",IF(O119&gt;=0.7*'MARK LOOKUP'!O119,"B+",IF(O119&gt;=0.6*'MARK LOOKUP'!O119,"B",IF(O119&gt;=0.5*'MARK LOOKUP'!O119,"C+",IF(O119&gt;=0.4*'MARK LOOKUP'!O119,"C",IF(O119&gt;=0.35*'MARK LOOKUP'!O119,"D","NG")))))))))</f>
        <v/>
      </c>
      <c r="AK119" s="26" t="str">
        <f>IF(ISNUMBER(P119),IF(P119&gt;=0.9*'MARK LOOKUP'!P119,"A+",IF(P119&gt;=0.8*'MARK LOOKUP'!P119,"A",IF(P119&gt;=0.7*'MARK LOOKUP'!P119,"B+",IF(P119&gt;=0.6*'MARK LOOKUP'!P119,"B",IF(P119&gt;=0.5*'MARK LOOKUP'!P119,"C+",IF(P119&gt;=0.4*'MARK LOOKUP'!P119,"C",IF(P119&gt;=0.35*'MARK LOOKUP'!P119,"D","NG"))))))),"")</f>
        <v/>
      </c>
      <c r="AL119" s="26" t="str">
        <f>IF(ISBLANK('DATA ENTRY'!V119),"",IF(Q119="Ab","AB",IF(Q119&gt;=0.9*'MARK LOOKUP'!Q119,"A+",IF(Q119&gt;=0.8*'MARK LOOKUP'!Q119,"A",IF(Q119&gt;=0.7*'MARK LOOKUP'!Q119,"B+",IF(Q119&gt;=0.6*'MARK LOOKUP'!Q119,"B",IF(Q119&gt;=0.5*'MARK LOOKUP'!Q119,"C+",IF(Q119&gt;=0.4*'MARK LOOKUP'!Q119,"C",IF(Q119&gt;=0.35*'MARK LOOKUP'!Q119,"D","NG")))))))))</f>
        <v/>
      </c>
      <c r="AM119" s="26" t="str">
        <f>IF(ISBLANK('DATA ENTRY'!W119),"",IF(R119="Ab","AB",IF(R119&gt;=0.9*'MARK LOOKUP'!R119,"A+",IF(R119&gt;=0.8*'MARK LOOKUP'!R119,"A",IF(R119&gt;=0.7*'MARK LOOKUP'!R119,"B+",IF(R119&gt;=0.6*'MARK LOOKUP'!R119,"B",IF(R119&gt;=0.5*'MARK LOOKUP'!R119,"C+",IF(R119&gt;=0.4*'MARK LOOKUP'!R119,"C",IF(R119&gt;=0.35*'MARK LOOKUP'!R119,"D","NG")))))))))</f>
        <v/>
      </c>
      <c r="AN119" s="26" t="str">
        <f>IF(ISNUMBER(S119),IF(S119&gt;=0.9*'MARK LOOKUP'!S119,"A+",IF(S119&gt;=0.8*'MARK LOOKUP'!S119,"A",IF(S119&gt;=0.7*'MARK LOOKUP'!S119,"B+",IF(S119&gt;=0.6*'MARK LOOKUP'!S119,"B",IF(S119&gt;=0.5*'MARK LOOKUP'!S119,"C+",IF(S119&gt;=0.4*'MARK LOOKUP'!S119,"C",IF(S119&gt;=0.35*'MARK LOOKUP'!S119,"D","NG"))))))),"")</f>
        <v/>
      </c>
      <c r="AO119" s="26" t="str">
        <f>IF(ISBLANK('DATA ENTRY'!Y119),"",IF(T119="AB","AB",IF(T119&gt;=0.9*'MARK LOOKUP'!T119,"A+",IF(T119&gt;=0.8*'MARK LOOKUP'!T119,"A",IF(T119&gt;=0.7*'MARK LOOKUP'!T119,"B+",IF(T119&gt;=0.6*'MARK LOOKUP'!T119,"B",IF(T119&gt;=0.5*'MARK LOOKUP'!T119,"C+",IF(T119&gt;=0.4*'MARK LOOKUP'!T119,"C",IF(T119&gt;=0.35*'MARK LOOKUP'!T119,"D","NG")))))))))</f>
        <v/>
      </c>
      <c r="AP119" s="26" t="str">
        <f>IF(ISBLANK('DATA ENTRY'!Z119),"",IF(U119="AB","AB",IF(U119&gt;=0.9*'MARK LOOKUP'!U119,"A+",IF(U119&gt;=0.8*'MARK LOOKUP'!U119,"A",IF(U119&gt;=0.7*'MARK LOOKUP'!U119,"B+",IF(U119&gt;=0.6*'MARK LOOKUP'!U119,"B",IF(U119&gt;=0.5*'MARK LOOKUP'!U119,"C+",IF(U119&gt;=0.4*'MARK LOOKUP'!U119,"C",IF(U119&gt;=0.35*'MARK LOOKUP'!U119,"D","NG")))))))))</f>
        <v/>
      </c>
      <c r="AQ119" s="26" t="str">
        <f>IF(ISNUMBER(V119),IF(V119&gt;=0.9*'MARK LOOKUP'!V119,"A+",IF(V119&gt;=0.8*'MARK LOOKUP'!V119,"A",IF(V119&gt;=0.7*'MARK LOOKUP'!V119,"B+",IF(V119&gt;=0.6*'MARK LOOKUP'!S119,"B",IF(V119&gt;=0.5*'MARK LOOKUP'!V119,"C+",IF(V119&gt;=0.4*'MARK LOOKUP'!V119,"C",IF(V119&gt;=0.35*'MARK LOOKUP'!V119,"D","NG"))))))),"")</f>
        <v/>
      </c>
      <c r="AR119" s="26" t="str">
        <f t="shared" si="27"/>
        <v/>
      </c>
      <c r="AS119" s="26" t="str">
        <f t="shared" si="28"/>
        <v/>
      </c>
      <c r="AT119" s="26" t="str">
        <f t="shared" si="29"/>
        <v/>
      </c>
      <c r="AU119" s="26" t="str">
        <f t="shared" si="30"/>
        <v/>
      </c>
      <c r="AV119" s="26" t="str">
        <f t="shared" si="31"/>
        <v/>
      </c>
      <c r="AW119" s="26" t="str">
        <f t="shared" si="32"/>
        <v/>
      </c>
      <c r="AX119" s="26" t="str">
        <f t="shared" si="33"/>
        <v/>
      </c>
      <c r="AY119" s="26" t="str">
        <f t="shared" si="34"/>
        <v/>
      </c>
      <c r="AZ119" s="26" t="str">
        <f t="shared" si="35"/>
        <v/>
      </c>
      <c r="BA119" s="26" t="str">
        <f t="shared" si="36"/>
        <v/>
      </c>
      <c r="BB119" s="26" t="str">
        <f t="shared" si="37"/>
        <v/>
      </c>
      <c r="BC119" s="26" t="str">
        <f t="shared" si="38"/>
        <v/>
      </c>
      <c r="BD119" s="26" t="str">
        <f t="shared" si="39"/>
        <v/>
      </c>
      <c r="BE119" s="26" t="str">
        <f>IF(ISBLANK('DATA ENTRY'!S119),"",IF(AJ119="A+","4",IF(AJ119="A","3.6",IF(AJ119="B+","3.2",IF(AJ119="B","2.8",IF(AJ119="C+","2.4",IF(AJ119="C","2",IF(AJ119="D+","1.6",IF(AJ119="D","1.2",IF(AJ119="E","0.8",""))))))))))</f>
        <v/>
      </c>
      <c r="BF119" s="26" t="str">
        <f>IF(ISBLANK('DATA ENTRY'!T119),"",IF(AK119="A+","4",IF(AK119="A","3.6",IF(AK119="B+","3.2",IF(AK119="B","2.8",IF(AK119="C+","2.4",IF(AK119="C","2",IF(AK119="D+","1.6",IF(AK119="D","1.2",IF(AK119="E","0.8",""))))))))))</f>
        <v/>
      </c>
      <c r="BG119" s="26" t="str">
        <f>IF(ISBLANK('DATA ENTRY'!U119),"",IF(AL119="A+","4",IF(AL119="A","3.6",IF(AL119="B+","3.2",IF(AL119="B","2.8",IF(AL119="C+","2.4",IF(AL119="C","2",IF(AL119="D+","1.6",IF(AL119="D","1.2",IF(AL119="E","0.8",""))))))))))</f>
        <v/>
      </c>
      <c r="BH119" s="26" t="str">
        <f>IF(ISBLANK('DATA ENTRY'!V119),"",IF(AM119="A+","4",IF(AM119="A","3.6",IF(AM119="B+","3.2",IF(AM119="B","2.8",IF(AM119="C+","2.4",IF(AM119="C","2",IF(AM119="D+","1.6",IF(AM119="D","1.2",IF(AM119="E","0.8",""))))))))))</f>
        <v/>
      </c>
      <c r="BI119" s="26" t="str">
        <f>IF(ISBLANK('DATA ENTRY'!W119),"",IF(AN119="A+","4",IF(AN119="A","3.6",IF(AN119="B+","3.2",IF(AN119="B","2.8",IF(AN119="C+","2.4",IF(AN119="C","2",IF(AN119="D+","1.6",IF(AN119="D","1.2",IF(AN119="E","0.8",""))))))))))</f>
        <v/>
      </c>
      <c r="BJ119" s="26" t="str">
        <f>IF(ISBLANK('DATA ENTRY'!X119),"",IF(AO119="A+","4",IF(AO119="A","3.6",IF(AO119="B+","3.2",IF(AO119="B","2.8",IF(AO119="C+","2.4",IF(AO119="C","2",IF(AO119="D+","1.6",IF(AO119="D","1.2",IF(AO119="E","0.8",""))))))))))</f>
        <v/>
      </c>
      <c r="BK119" s="26" t="str">
        <f>IF(ISBLANK('DATA ENTRY'!Y119),"",IF(AP119="A+","4",IF(AP119="A","3.6",IF(AP119="B+","3.2",IF(AP119="B","2.8",IF(AP119="C+","2.4",IF(AP119="C","2",IF(AP119="D+","1.6",IF(AP119="D","1.2",IF(AP119="E","0.8",""))))))))))</f>
        <v/>
      </c>
      <c r="BL119" s="26" t="str">
        <f>IF(ISBLANK('DATA ENTRY'!Z119),"",IF(AQ119="A+","4",IF(AQ119="A","3.6",IF(AQ119="B+","3.2",IF(AQ119="B","2.8",IF(AQ119="C+","2.4",IF(AQ119="C","2",IF(AQ119="D+","1.6",IF(AQ119="D","1.2",IF(AQ119="E","0.8",""))))))))))</f>
        <v/>
      </c>
    </row>
    <row r="120" spans="2:64" x14ac:dyDescent="0.25">
      <c r="B120" s="26" t="str">
        <f>IF(ISBLANK('DATA ENTRY'!G120),"",'DATA ENTRY'!G120)</f>
        <v/>
      </c>
      <c r="C120" s="26" t="str">
        <f>IF(ISBLANK('DATA ENTRY'!H120),"",'DATA ENTRY'!H120)</f>
        <v/>
      </c>
      <c r="D120" s="26" t="str">
        <f t="shared" si="21"/>
        <v/>
      </c>
      <c r="E120" s="26" t="str">
        <f>IF(ISBLANK('DATA ENTRY'!J120),"",'DATA ENTRY'!J120)</f>
        <v/>
      </c>
      <c r="F120" s="26" t="str">
        <f>IF(ISBLANK('DATA ENTRY'!K120),"",'DATA ENTRY'!K120)</f>
        <v/>
      </c>
      <c r="G120" s="26" t="str">
        <f t="shared" si="22"/>
        <v/>
      </c>
      <c r="H120" s="26" t="str">
        <f>IF(ISBLANK('DATA ENTRY'!M120),"",'DATA ENTRY'!M120)</f>
        <v/>
      </c>
      <c r="I120" s="26" t="str">
        <f>IF(ISBLANK('DATA ENTRY'!M120),"",'DATA ENTRY'!N120)</f>
        <v/>
      </c>
      <c r="J120" s="26" t="str">
        <f t="shared" si="40"/>
        <v/>
      </c>
      <c r="K120" s="26" t="str">
        <f>IF(ISBLANK('DATA ENTRY'!P120),"",'DATA ENTRY'!P120)</f>
        <v/>
      </c>
      <c r="L120" s="26" t="str">
        <f>IF(ISBLANK('DATA ENTRY'!Q120),"",'DATA ENTRY'!Q120)</f>
        <v/>
      </c>
      <c r="M120" s="26" t="str">
        <f t="shared" si="23"/>
        <v/>
      </c>
      <c r="N120" s="26" t="str">
        <f>IF(ISBLANK('DATA ENTRY'!S120),"",'DATA ENTRY'!S120)</f>
        <v/>
      </c>
      <c r="O120" s="26" t="str">
        <f>IF(ISBLANK('DATA ENTRY'!T120),"",'DATA ENTRY'!T120)</f>
        <v/>
      </c>
      <c r="P120" s="26" t="str">
        <f t="shared" si="24"/>
        <v/>
      </c>
      <c r="Q120" s="26" t="str">
        <f>IF(ISBLANK('DATA ENTRY'!V120),"",'DATA ENTRY'!V120)</f>
        <v/>
      </c>
      <c r="R120" s="26" t="str">
        <f>IF(ISBLANK('DATA ENTRY'!W120),"",'DATA ENTRY'!W120)</f>
        <v/>
      </c>
      <c r="S120" s="26" t="str">
        <f t="shared" si="25"/>
        <v/>
      </c>
      <c r="T120" s="26" t="str">
        <f>IF(ISBLANK('DATA ENTRY'!Y120),"",'DATA ENTRY'!Y120)</f>
        <v/>
      </c>
      <c r="U120" s="26" t="str">
        <f>IF(ISBLANK('DATA ENTRY'!Z120),"",'DATA ENTRY'!Z120)</f>
        <v/>
      </c>
      <c r="V120" s="26" t="str">
        <f t="shared" si="26"/>
        <v/>
      </c>
      <c r="W120" s="26" t="str">
        <f>IF(ISBLANK('DATA ENTRY'!$F120),"",IF(LEDGER!B120="AB","AB",IF(LEDGER!B120&gt;=0.9*'MARK LOOKUP'!B120,"A+",IF(LEDGER!B120&gt;=0.8*'MARK LOOKUP'!B120,"A",IF(LEDGER!B120&gt;=0.7*'MARK LOOKUP'!B120,"B+",IF(LEDGER!B120&gt;=0.6*'MARK LOOKUP'!B120,"B",IF(LEDGER!B120&gt;=0.5*'MARK LOOKUP'!B120,"C+",IF(LEDGER!B120&gt;=0.4*'MARK LOOKUP'!B120,"C+",IF(LEDGER!B120&gt;=0.35*'MARK LOOKUP'!B120,"D","NG")))))))))</f>
        <v/>
      </c>
      <c r="X120" s="26" t="str">
        <f>IF(ISBLANK('DATA ENTRY'!$G120),"",IF(LEDGER!C120="AB","AB",IF(LEDGER!C120&gt;=0.9*'MARK LOOKUP'!C120,"A+",IF(LEDGER!C120&gt;=0.8*'MARK LOOKUP'!C120,"A",IF(LEDGER!C120&gt;=0.7*'MARK LOOKUP'!C120,"B+",IF(LEDGER!C120&gt;=0.6*'MARK LOOKUP'!C120,"B",IF(LEDGER!C120&gt;=0.5*'MARK LOOKUP'!C120,"C+",IF(LEDGER!C120&gt;=0.4*'MARK LOOKUP'!C120,"C+",IF(LEDGER!C120&gt;=0.35*'MARK LOOKUP'!C120,"D","N.G.")))))))))</f>
        <v/>
      </c>
      <c r="Y120" s="26" t="b">
        <f>IF(ISNUMBER(D120),IF(D120&gt;=0.9*'MARK LOOKUP'!D120,"A+",IF(D120&gt;=0.8*'MARK LOOKUP'!D120,"A",IF(D120&gt;=0.7*'MARK LOOKUP'!D120,"B+",IF(D120&gt;=0.6*'MARK LOOKUP'!D120,"B",IF(D120&gt;=0.5*'MARK LOOKUP'!D120,"C+",IF(D120&gt;=0.4*'MARK LOOKUP'!D120,"C",IF(D120&gt;=0.35*'MARK LOOKUP'!D120,"D","N.G."))))))))</f>
        <v>0</v>
      </c>
      <c r="Z120" s="26" t="str">
        <f>IF(ISBLANK('DATA ENTRY'!J120),"",IF(LEDGER!E120="AB","AB",IF(LEDGER!E120&gt;=0.9*'MARK LOOKUP'!E120,"A+",IF(LEDGER!E120&gt;=0.8*'MARK LOOKUP'!E120,"A",IF(LEDGER!E120&gt;=0.7*'MARK LOOKUP'!E120,"B+",IF(LEDGER!E120&gt;=0.6*'MARK LOOKUP'!E120,"B",IF(LEDGER!E120&gt;=0.5*'MARK LOOKUP'!E120,"C+",IF(LEDGER!E120&gt;=0.4*'MARK LOOKUP'!E120,"C",IF(LEDGER!E120&gt;=0.35*'MARK LOOKUP'!E120,"D","NG")))))))))</f>
        <v/>
      </c>
      <c r="AA120" s="26" t="str">
        <f>IF(ISBLANK('DATA ENTRY'!K120),"",IF(LEDGER!F120="AB","AB",IF(LEDGER!F120&gt;=0.9*'MARK LOOKUP'!F120,"A+",IF(LEDGER!F120&gt;=0.8*'MARK LOOKUP'!F120,"A",IF(LEDGER!F120&gt;=0.7*'MARK LOOKUP'!F120,"B+",IF(LEDGER!F120&gt;=0.6*'MARK LOOKUP'!F120,"B",IF(LEDGER!F120&gt;=0.5*'MARK LOOKUP'!F120,"C+",IF(LEDGER!F120&gt;=0.4*'MARK LOOKUP'!F120,"C",IF(LEDGER!F120&gt;=0.35*'MARK LOOKUP'!F120,"D","NG")))))))))</f>
        <v/>
      </c>
      <c r="AB120" s="26" t="b">
        <f>IF(ISNUMBER(G120),IF(D120&gt;=0.9*'MARK LOOKUP'!G120,"A+",IF(G120&gt;=0.8*'MARK LOOKUP'!G120,"A",IF(G120&gt;=0.7*'MARK LOOKUP'!G120,"B+",IF(G120&gt;=0.6*'MARK LOOKUP'!G120,"B",IF(G120&gt;=0.5*'MARK LOOKUP'!G120,"C+",IF(G120&gt;=0.4*'MARK LOOKUP'!G120,"C",IF(G120&gt;=0.35*'MARK LOOKUP'!G120,"D","NG"))))))))</f>
        <v>0</v>
      </c>
      <c r="AC120" s="26" t="str">
        <f>IF(ISBLANK('DATA ENTRY'!M120),"",IF(LEDGER!H120="AB","AB",IF(LEDGER!H120&gt;=0.9*'MARK LOOKUP'!H120,"A+",IF(LEDGER!H120&gt;=0.8*'MARK LOOKUP'!H120,"A",IF(LEDGER!H120&gt;=0.7*'MARK LOOKUP'!H120,"B+",IF(LEDGER!H120&gt;=0.6*'MARK LOOKUP'!H120,"B",IF(LEDGER!H120&gt;=0.5*'MARK LOOKUP'!H120,"C+",IF(LEDGER!H120&gt;=0.4*'MARK LOOKUP'!H120,"C",IF(LEDGER!H120&gt;=0.35*'MARK LOOKUP'!H120,"D","NG")))))))))</f>
        <v/>
      </c>
      <c r="AD120" s="26" t="str">
        <f>IF(ISBLANK('DATA ENTRY'!N120),"",IF(LEDGER!I120="AB","AB",IF(LEDGER!I120&gt;=0.9*'MARK LOOKUP'!I120,"A+",IF(LEDGER!I120&gt;=0.8*'MARK LOOKUP'!I120,"A",IF(LEDGER!I120&gt;=0.7*'MARK LOOKUP'!I120,"B+",IF(LEDGER!I120&gt;=0.6*'MARK LOOKUP'!I120,"B",IF(LEDGER!I120&gt;=0.5*'MARK LOOKUP'!I120,"C+",IF(LEDGER!I120&gt;=0.4*'MARK LOOKUP'!I120,"C",IF(LEDGER!I120&gt;=0.35*'MARK LOOKUP'!I120,"D","NG")))))))))</f>
        <v/>
      </c>
      <c r="AE120" s="26" t="str">
        <f>IF(ISNUMBER(J120),IF(J120&gt;=0.9*'MARK LOOKUP'!J120,"A+",IF(J120&gt;=0.8*'MARK LOOKUP'!J120,"A",IF(J120&gt;=0.7*'MARK LOOKUP'!J120,"B+",IF(J120&gt;=0.6*'MARK LOOKUP'!J120,"B",IF(J120&gt;=0.5*'MARK LOOKUP'!J120,"C+",IF(J120&gt;=0.4*'MARK LOOKUP'!J120,"C",IF(J120&gt;=0.35*'MARK LOOKUP'!J120,"D","NG"))))))),"")</f>
        <v/>
      </c>
      <c r="AF120" s="26" t="str">
        <f>IF(ISBLANK('DATA ENTRY'!P120),"",IF(LEDGER!K120="Ab","AB",IF(LEDGER!K120&gt;=0.9*'MARK LOOKUP'!K120,"A+",IF(LEDGER!K120&gt;=0.8*'MARK LOOKUP'!K120,"A",IF(LEDGER!K120&gt;=0.7*'MARK LOOKUP'!K120,"B+",IF(LEDGER!K120&gt;=0.6*'MARK LOOKUP'!K120,"B",IF(LEDGER!K120&gt;=0.5*'MARK LOOKUP'!K120,"C+",IF(LEDGER!K120&gt;=0.4*'MARK LOOKUP'!K120,"C",IF(LEDGER!K120&gt;=0.35*'MARK LOOKUP'!K120,"D","NG")))))))))</f>
        <v/>
      </c>
      <c r="AG120" s="26" t="str">
        <f>IF(ISBLANK('DATA ENTRY'!Q120),"",IF(LEDGER!L120="Ab","AB",IF(LEDGER!L120&gt;=0.9*'MARK LOOKUP'!L120,"A+",IF(LEDGER!L120&gt;=0.8*'MARK LOOKUP'!L120,"A",IF(LEDGER!L120&gt;=0.7*'MARK LOOKUP'!L120,"B+",IF(LEDGER!L120&gt;=0.6*'MARK LOOKUP'!L120,"B",IF(LEDGER!L120&gt;=0.5*'MARK LOOKUP'!L120,"C+",IF(LEDGER!L120&gt;=0.4*'MARK LOOKUP'!L120,"C",IF(LEDGER!L120&gt;=0.35*'MARK LOOKUP'!L120,"D","NG")))))))))</f>
        <v/>
      </c>
      <c r="AH120" s="26" t="str">
        <f>IF(ISNUMBER(M120),IF(M120&gt;=0.9*'MARK LOOKUP'!M120,"A+",IF(M120&gt;=0.8*'MARK LOOKUP'!M120,"A",IF(M120&gt;=0.7*'MARK LOOKUP'!M120,"B+",IF(M120&gt;=0.6*'MARK LOOKUP'!M120,"B",IF(M120&gt;=0.5*'MARK LOOKUP'!M120,"C+",IF(M120&gt;=0.4*'MARK LOOKUP'!M120,"C",IF(M120&gt;=0.35*'MARK LOOKUP'!M120,"D","NG"))))))),"")</f>
        <v/>
      </c>
      <c r="AI120" s="26" t="str">
        <f>IF(ISBLANK('DATA ENTRY'!S120),"",IF(N120="Ab","AB",IF(N120&gt;=0.9*'MARK LOOKUP'!N120,"A+",IF(N120&gt;=0.8*'MARK LOOKUP'!N120,"A",IF(N120&gt;=0.7*'MARK LOOKUP'!N120,"B+",IF(N120&gt;=0.6*'MARK LOOKUP'!N120,"B",IF(N120&gt;=0.5*'MARK LOOKUP'!N120,"C+",IF(N120&gt;=0.4*'MARK LOOKUP'!N120,"C",IF(N120&gt;=0.35*'MARK LOOKUP'!N120,"D","NG")))))))))</f>
        <v/>
      </c>
      <c r="AJ120" s="26" t="str">
        <f>IF(ISBLANK('DATA ENTRY'!T120),"",IF(O120="Ab","AB",IF(O120&gt;=0.9*'MARK LOOKUP'!O120,"A+",IF(O120&gt;=0.8*'MARK LOOKUP'!O120,"A",IF(O120&gt;=0.7*'MARK LOOKUP'!O120,"B+",IF(O120&gt;=0.6*'MARK LOOKUP'!O120,"B",IF(O120&gt;=0.5*'MARK LOOKUP'!O120,"C+",IF(O120&gt;=0.4*'MARK LOOKUP'!O120,"C",IF(O120&gt;=0.35*'MARK LOOKUP'!O120,"D","NG")))))))))</f>
        <v/>
      </c>
      <c r="AK120" s="26" t="str">
        <f>IF(ISNUMBER(P120),IF(P120&gt;=0.9*'MARK LOOKUP'!P120,"A+",IF(P120&gt;=0.8*'MARK LOOKUP'!P120,"A",IF(P120&gt;=0.7*'MARK LOOKUP'!P120,"B+",IF(P120&gt;=0.6*'MARK LOOKUP'!P120,"B",IF(P120&gt;=0.5*'MARK LOOKUP'!P120,"C+",IF(P120&gt;=0.4*'MARK LOOKUP'!P120,"C",IF(P120&gt;=0.35*'MARK LOOKUP'!P120,"D","NG"))))))),"")</f>
        <v/>
      </c>
      <c r="AL120" s="26" t="str">
        <f>IF(ISBLANK('DATA ENTRY'!V120),"",IF(Q120="Ab","AB",IF(Q120&gt;=0.9*'MARK LOOKUP'!Q120,"A+",IF(Q120&gt;=0.8*'MARK LOOKUP'!Q120,"A",IF(Q120&gt;=0.7*'MARK LOOKUP'!Q120,"B+",IF(Q120&gt;=0.6*'MARK LOOKUP'!Q120,"B",IF(Q120&gt;=0.5*'MARK LOOKUP'!Q120,"C+",IF(Q120&gt;=0.4*'MARK LOOKUP'!Q120,"C",IF(Q120&gt;=0.35*'MARK LOOKUP'!Q120,"D","NG")))))))))</f>
        <v/>
      </c>
      <c r="AM120" s="26" t="str">
        <f>IF(ISBLANK('DATA ENTRY'!W120),"",IF(R120="Ab","AB",IF(R120&gt;=0.9*'MARK LOOKUP'!R120,"A+",IF(R120&gt;=0.8*'MARK LOOKUP'!R120,"A",IF(R120&gt;=0.7*'MARK LOOKUP'!R120,"B+",IF(R120&gt;=0.6*'MARK LOOKUP'!R120,"B",IF(R120&gt;=0.5*'MARK LOOKUP'!R120,"C+",IF(R120&gt;=0.4*'MARK LOOKUP'!R120,"C",IF(R120&gt;=0.35*'MARK LOOKUP'!R120,"D","NG")))))))))</f>
        <v/>
      </c>
      <c r="AN120" s="26" t="str">
        <f>IF(ISNUMBER(S120),IF(S120&gt;=0.9*'MARK LOOKUP'!S120,"A+",IF(S120&gt;=0.8*'MARK LOOKUP'!S120,"A",IF(S120&gt;=0.7*'MARK LOOKUP'!S120,"B+",IF(S120&gt;=0.6*'MARK LOOKUP'!S120,"B",IF(S120&gt;=0.5*'MARK LOOKUP'!S120,"C+",IF(S120&gt;=0.4*'MARK LOOKUP'!S120,"C",IF(S120&gt;=0.35*'MARK LOOKUP'!S120,"D","NG"))))))),"")</f>
        <v/>
      </c>
      <c r="AO120" s="26" t="str">
        <f>IF(ISBLANK('DATA ENTRY'!Y120),"",IF(T120="AB","AB",IF(T120&gt;=0.9*'MARK LOOKUP'!T120,"A+",IF(T120&gt;=0.8*'MARK LOOKUP'!T120,"A",IF(T120&gt;=0.7*'MARK LOOKUP'!T120,"B+",IF(T120&gt;=0.6*'MARK LOOKUP'!T120,"B",IF(T120&gt;=0.5*'MARK LOOKUP'!T120,"C+",IF(T120&gt;=0.4*'MARK LOOKUP'!T120,"C",IF(T120&gt;=0.35*'MARK LOOKUP'!T120,"D","NG")))))))))</f>
        <v/>
      </c>
      <c r="AP120" s="26" t="str">
        <f>IF(ISBLANK('DATA ENTRY'!Z120),"",IF(U120="AB","AB",IF(U120&gt;=0.9*'MARK LOOKUP'!U120,"A+",IF(U120&gt;=0.8*'MARK LOOKUP'!U120,"A",IF(U120&gt;=0.7*'MARK LOOKUP'!U120,"B+",IF(U120&gt;=0.6*'MARK LOOKUP'!U120,"B",IF(U120&gt;=0.5*'MARK LOOKUP'!U120,"C+",IF(U120&gt;=0.4*'MARK LOOKUP'!U120,"C",IF(U120&gt;=0.35*'MARK LOOKUP'!U120,"D","NG")))))))))</f>
        <v/>
      </c>
      <c r="AQ120" s="26" t="str">
        <f>IF(ISNUMBER(V120),IF(V120&gt;=0.9*'MARK LOOKUP'!V120,"A+",IF(V120&gt;=0.8*'MARK LOOKUP'!V120,"A",IF(V120&gt;=0.7*'MARK LOOKUP'!V120,"B+",IF(V120&gt;=0.6*'MARK LOOKUP'!S120,"B",IF(V120&gt;=0.5*'MARK LOOKUP'!V120,"C+",IF(V120&gt;=0.4*'MARK LOOKUP'!V120,"C",IF(V120&gt;=0.35*'MARK LOOKUP'!V120,"D","NG"))))))),"")</f>
        <v/>
      </c>
      <c r="AR120" s="26" t="str">
        <f t="shared" si="27"/>
        <v/>
      </c>
      <c r="AS120" s="26" t="str">
        <f t="shared" si="28"/>
        <v/>
      </c>
      <c r="AT120" s="26" t="str">
        <f t="shared" si="29"/>
        <v/>
      </c>
      <c r="AU120" s="26" t="str">
        <f t="shared" si="30"/>
        <v/>
      </c>
      <c r="AV120" s="26" t="str">
        <f t="shared" si="31"/>
        <v/>
      </c>
      <c r="AW120" s="26" t="str">
        <f t="shared" si="32"/>
        <v/>
      </c>
      <c r="AX120" s="26" t="str">
        <f t="shared" si="33"/>
        <v/>
      </c>
      <c r="AY120" s="26" t="str">
        <f t="shared" si="34"/>
        <v/>
      </c>
      <c r="AZ120" s="26" t="str">
        <f t="shared" si="35"/>
        <v/>
      </c>
      <c r="BA120" s="26" t="str">
        <f t="shared" si="36"/>
        <v/>
      </c>
      <c r="BB120" s="26" t="str">
        <f t="shared" si="37"/>
        <v/>
      </c>
      <c r="BC120" s="26" t="str">
        <f t="shared" si="38"/>
        <v/>
      </c>
      <c r="BD120" s="26" t="str">
        <f t="shared" si="39"/>
        <v/>
      </c>
      <c r="BE120" s="26" t="str">
        <f>IF(ISBLANK('DATA ENTRY'!S120),"",IF(AJ120="A+","4",IF(AJ120="A","3.6",IF(AJ120="B+","3.2",IF(AJ120="B","2.8",IF(AJ120="C+","2.4",IF(AJ120="C","2",IF(AJ120="D+","1.6",IF(AJ120="D","1.2",IF(AJ120="E","0.8",""))))))))))</f>
        <v/>
      </c>
      <c r="BF120" s="26" t="str">
        <f>IF(ISBLANK('DATA ENTRY'!T120),"",IF(AK120="A+","4",IF(AK120="A","3.6",IF(AK120="B+","3.2",IF(AK120="B","2.8",IF(AK120="C+","2.4",IF(AK120="C","2",IF(AK120="D+","1.6",IF(AK120="D","1.2",IF(AK120="E","0.8",""))))))))))</f>
        <v/>
      </c>
      <c r="BG120" s="26" t="str">
        <f>IF(ISBLANK('DATA ENTRY'!U120),"",IF(AL120="A+","4",IF(AL120="A","3.6",IF(AL120="B+","3.2",IF(AL120="B","2.8",IF(AL120="C+","2.4",IF(AL120="C","2",IF(AL120="D+","1.6",IF(AL120="D","1.2",IF(AL120="E","0.8",""))))))))))</f>
        <v/>
      </c>
      <c r="BH120" s="26" t="str">
        <f>IF(ISBLANK('DATA ENTRY'!V120),"",IF(AM120="A+","4",IF(AM120="A","3.6",IF(AM120="B+","3.2",IF(AM120="B","2.8",IF(AM120="C+","2.4",IF(AM120="C","2",IF(AM120="D+","1.6",IF(AM120="D","1.2",IF(AM120="E","0.8",""))))))))))</f>
        <v/>
      </c>
      <c r="BI120" s="26" t="str">
        <f>IF(ISBLANK('DATA ENTRY'!W120),"",IF(AN120="A+","4",IF(AN120="A","3.6",IF(AN120="B+","3.2",IF(AN120="B","2.8",IF(AN120="C+","2.4",IF(AN120="C","2",IF(AN120="D+","1.6",IF(AN120="D","1.2",IF(AN120="E","0.8",""))))))))))</f>
        <v/>
      </c>
      <c r="BJ120" s="26" t="str">
        <f>IF(ISBLANK('DATA ENTRY'!X120),"",IF(AO120="A+","4",IF(AO120="A","3.6",IF(AO120="B+","3.2",IF(AO120="B","2.8",IF(AO120="C+","2.4",IF(AO120="C","2",IF(AO120="D+","1.6",IF(AO120="D","1.2",IF(AO120="E","0.8",""))))))))))</f>
        <v/>
      </c>
      <c r="BK120" s="26" t="str">
        <f>IF(ISBLANK('DATA ENTRY'!Y120),"",IF(AP120="A+","4",IF(AP120="A","3.6",IF(AP120="B+","3.2",IF(AP120="B","2.8",IF(AP120="C+","2.4",IF(AP120="C","2",IF(AP120="D+","1.6",IF(AP120="D","1.2",IF(AP120="E","0.8",""))))))))))</f>
        <v/>
      </c>
      <c r="BL120" s="26" t="str">
        <f>IF(ISBLANK('DATA ENTRY'!Z120),"",IF(AQ120="A+","4",IF(AQ120="A","3.6",IF(AQ120="B+","3.2",IF(AQ120="B","2.8",IF(AQ120="C+","2.4",IF(AQ120="C","2",IF(AQ120="D+","1.6",IF(AQ120="D","1.2",IF(AQ120="E","0.8",""))))))))))</f>
        <v/>
      </c>
    </row>
    <row r="121" spans="2:64" x14ac:dyDescent="0.25">
      <c r="B121" s="26" t="str">
        <f>IF(ISBLANK('DATA ENTRY'!G121),"",'DATA ENTRY'!G121)</f>
        <v/>
      </c>
      <c r="C121" s="26" t="str">
        <f>IF(ISBLANK('DATA ENTRY'!H121),"",'DATA ENTRY'!H121)</f>
        <v/>
      </c>
      <c r="D121" s="26" t="str">
        <f t="shared" si="21"/>
        <v/>
      </c>
      <c r="E121" s="26" t="str">
        <f>IF(ISBLANK('DATA ENTRY'!J121),"",'DATA ENTRY'!J121)</f>
        <v/>
      </c>
      <c r="F121" s="26" t="str">
        <f>IF(ISBLANK('DATA ENTRY'!K121),"",'DATA ENTRY'!K121)</f>
        <v/>
      </c>
      <c r="G121" s="26" t="str">
        <f t="shared" si="22"/>
        <v/>
      </c>
      <c r="H121" s="26" t="str">
        <f>IF(ISBLANK('DATA ENTRY'!M121),"",'DATA ENTRY'!M121)</f>
        <v/>
      </c>
      <c r="I121" s="26" t="str">
        <f>IF(ISBLANK('DATA ENTRY'!M121),"",'DATA ENTRY'!N121)</f>
        <v/>
      </c>
      <c r="J121" s="26" t="str">
        <f t="shared" si="40"/>
        <v/>
      </c>
      <c r="K121" s="26" t="str">
        <f>IF(ISBLANK('DATA ENTRY'!P121),"",'DATA ENTRY'!P121)</f>
        <v/>
      </c>
      <c r="L121" s="26" t="str">
        <f>IF(ISBLANK('DATA ENTRY'!Q121),"",'DATA ENTRY'!Q121)</f>
        <v/>
      </c>
      <c r="M121" s="26" t="str">
        <f t="shared" si="23"/>
        <v/>
      </c>
      <c r="N121" s="26" t="str">
        <f>IF(ISBLANK('DATA ENTRY'!S121),"",'DATA ENTRY'!S121)</f>
        <v/>
      </c>
      <c r="O121" s="26" t="str">
        <f>IF(ISBLANK('DATA ENTRY'!T121),"",'DATA ENTRY'!T121)</f>
        <v/>
      </c>
      <c r="P121" s="26" t="str">
        <f t="shared" si="24"/>
        <v/>
      </c>
      <c r="Q121" s="26" t="str">
        <f>IF(ISBLANK('DATA ENTRY'!V121),"",'DATA ENTRY'!V121)</f>
        <v/>
      </c>
      <c r="R121" s="26" t="str">
        <f>IF(ISBLANK('DATA ENTRY'!W121),"",'DATA ENTRY'!W121)</f>
        <v/>
      </c>
      <c r="S121" s="26" t="str">
        <f t="shared" si="25"/>
        <v/>
      </c>
      <c r="T121" s="26" t="str">
        <f>IF(ISBLANK('DATA ENTRY'!Y121),"",'DATA ENTRY'!Y121)</f>
        <v/>
      </c>
      <c r="U121" s="26" t="str">
        <f>IF(ISBLANK('DATA ENTRY'!Z121),"",'DATA ENTRY'!Z121)</f>
        <v/>
      </c>
      <c r="V121" s="26" t="str">
        <f t="shared" si="26"/>
        <v/>
      </c>
      <c r="W121" s="26" t="str">
        <f>IF(ISBLANK('DATA ENTRY'!$F121),"",IF(LEDGER!B121="AB","AB",IF(LEDGER!B121&gt;=0.9*'MARK LOOKUP'!B121,"A+",IF(LEDGER!B121&gt;=0.8*'MARK LOOKUP'!B121,"A",IF(LEDGER!B121&gt;=0.7*'MARK LOOKUP'!B121,"B+",IF(LEDGER!B121&gt;=0.6*'MARK LOOKUP'!B121,"B",IF(LEDGER!B121&gt;=0.5*'MARK LOOKUP'!B121,"C+",IF(LEDGER!B121&gt;=0.4*'MARK LOOKUP'!B121,"C+",IF(LEDGER!B121&gt;=0.35*'MARK LOOKUP'!B121,"D","NG")))))))))</f>
        <v/>
      </c>
      <c r="X121" s="26" t="str">
        <f>IF(ISBLANK('DATA ENTRY'!$G121),"",IF(LEDGER!C121="AB","AB",IF(LEDGER!C121&gt;=0.9*'MARK LOOKUP'!C121,"A+",IF(LEDGER!C121&gt;=0.8*'MARK LOOKUP'!C121,"A",IF(LEDGER!C121&gt;=0.7*'MARK LOOKUP'!C121,"B+",IF(LEDGER!C121&gt;=0.6*'MARK LOOKUP'!C121,"B",IF(LEDGER!C121&gt;=0.5*'MARK LOOKUP'!C121,"C+",IF(LEDGER!C121&gt;=0.4*'MARK LOOKUP'!C121,"C+",IF(LEDGER!C121&gt;=0.35*'MARK LOOKUP'!C121,"D","N.G.")))))))))</f>
        <v/>
      </c>
      <c r="Y121" s="26" t="b">
        <f>IF(ISNUMBER(D121),IF(D121&gt;=0.9*'MARK LOOKUP'!D121,"A+",IF(D121&gt;=0.8*'MARK LOOKUP'!D121,"A",IF(D121&gt;=0.7*'MARK LOOKUP'!D121,"B+",IF(D121&gt;=0.6*'MARK LOOKUP'!D121,"B",IF(D121&gt;=0.5*'MARK LOOKUP'!D121,"C+",IF(D121&gt;=0.4*'MARK LOOKUP'!D121,"C",IF(D121&gt;=0.35*'MARK LOOKUP'!D121,"D","N.G."))))))))</f>
        <v>0</v>
      </c>
      <c r="Z121" s="26" t="str">
        <f>IF(ISBLANK('DATA ENTRY'!J121),"",IF(LEDGER!E121="AB","AB",IF(LEDGER!E121&gt;=0.9*'MARK LOOKUP'!E121,"A+",IF(LEDGER!E121&gt;=0.8*'MARK LOOKUP'!E121,"A",IF(LEDGER!E121&gt;=0.7*'MARK LOOKUP'!E121,"B+",IF(LEDGER!E121&gt;=0.6*'MARK LOOKUP'!E121,"B",IF(LEDGER!E121&gt;=0.5*'MARK LOOKUP'!E121,"C+",IF(LEDGER!E121&gt;=0.4*'MARK LOOKUP'!E121,"C",IF(LEDGER!E121&gt;=0.35*'MARK LOOKUP'!E121,"D","NG")))))))))</f>
        <v/>
      </c>
      <c r="AA121" s="26" t="str">
        <f>IF(ISBLANK('DATA ENTRY'!K121),"",IF(LEDGER!F121="AB","AB",IF(LEDGER!F121&gt;=0.9*'MARK LOOKUP'!F121,"A+",IF(LEDGER!F121&gt;=0.8*'MARK LOOKUP'!F121,"A",IF(LEDGER!F121&gt;=0.7*'MARK LOOKUP'!F121,"B+",IF(LEDGER!F121&gt;=0.6*'MARK LOOKUP'!F121,"B",IF(LEDGER!F121&gt;=0.5*'MARK LOOKUP'!F121,"C+",IF(LEDGER!F121&gt;=0.4*'MARK LOOKUP'!F121,"C",IF(LEDGER!F121&gt;=0.35*'MARK LOOKUP'!F121,"D","NG")))))))))</f>
        <v/>
      </c>
      <c r="AB121" s="26" t="b">
        <f>IF(ISNUMBER(G121),IF(D121&gt;=0.9*'MARK LOOKUP'!G121,"A+",IF(G121&gt;=0.8*'MARK LOOKUP'!G121,"A",IF(G121&gt;=0.7*'MARK LOOKUP'!G121,"B+",IF(G121&gt;=0.6*'MARK LOOKUP'!G121,"B",IF(G121&gt;=0.5*'MARK LOOKUP'!G121,"C+",IF(G121&gt;=0.4*'MARK LOOKUP'!G121,"C",IF(G121&gt;=0.35*'MARK LOOKUP'!G121,"D","NG"))))))))</f>
        <v>0</v>
      </c>
      <c r="AC121" s="26" t="str">
        <f>IF(ISBLANK('DATA ENTRY'!M121),"",IF(LEDGER!H121="AB","AB",IF(LEDGER!H121&gt;=0.9*'MARK LOOKUP'!H121,"A+",IF(LEDGER!H121&gt;=0.8*'MARK LOOKUP'!H121,"A",IF(LEDGER!H121&gt;=0.7*'MARK LOOKUP'!H121,"B+",IF(LEDGER!H121&gt;=0.6*'MARK LOOKUP'!H121,"B",IF(LEDGER!H121&gt;=0.5*'MARK LOOKUP'!H121,"C+",IF(LEDGER!H121&gt;=0.4*'MARK LOOKUP'!H121,"C",IF(LEDGER!H121&gt;=0.35*'MARK LOOKUP'!H121,"D","NG")))))))))</f>
        <v/>
      </c>
      <c r="AD121" s="26" t="str">
        <f>IF(ISBLANK('DATA ENTRY'!N121),"",IF(LEDGER!I121="AB","AB",IF(LEDGER!I121&gt;=0.9*'MARK LOOKUP'!I121,"A+",IF(LEDGER!I121&gt;=0.8*'MARK LOOKUP'!I121,"A",IF(LEDGER!I121&gt;=0.7*'MARK LOOKUP'!I121,"B+",IF(LEDGER!I121&gt;=0.6*'MARK LOOKUP'!I121,"B",IF(LEDGER!I121&gt;=0.5*'MARK LOOKUP'!I121,"C+",IF(LEDGER!I121&gt;=0.4*'MARK LOOKUP'!I121,"C",IF(LEDGER!I121&gt;=0.35*'MARK LOOKUP'!I121,"D","NG")))))))))</f>
        <v/>
      </c>
      <c r="AE121" s="26" t="str">
        <f>IF(ISNUMBER(J121),IF(J121&gt;=0.9*'MARK LOOKUP'!J121,"A+",IF(J121&gt;=0.8*'MARK LOOKUP'!J121,"A",IF(J121&gt;=0.7*'MARK LOOKUP'!J121,"B+",IF(J121&gt;=0.6*'MARK LOOKUP'!J121,"B",IF(J121&gt;=0.5*'MARK LOOKUP'!J121,"C+",IF(J121&gt;=0.4*'MARK LOOKUP'!J121,"C",IF(J121&gt;=0.35*'MARK LOOKUP'!J121,"D","NG"))))))),"")</f>
        <v/>
      </c>
      <c r="AF121" s="26" t="str">
        <f>IF(ISBLANK('DATA ENTRY'!P121),"",IF(LEDGER!K121="Ab","AB",IF(LEDGER!K121&gt;=0.9*'MARK LOOKUP'!K121,"A+",IF(LEDGER!K121&gt;=0.8*'MARK LOOKUP'!K121,"A",IF(LEDGER!K121&gt;=0.7*'MARK LOOKUP'!K121,"B+",IF(LEDGER!K121&gt;=0.6*'MARK LOOKUP'!K121,"B",IF(LEDGER!K121&gt;=0.5*'MARK LOOKUP'!K121,"C+",IF(LEDGER!K121&gt;=0.4*'MARK LOOKUP'!K121,"C",IF(LEDGER!K121&gt;=0.35*'MARK LOOKUP'!K121,"D","NG")))))))))</f>
        <v/>
      </c>
      <c r="AG121" s="26" t="str">
        <f>IF(ISBLANK('DATA ENTRY'!Q121),"",IF(LEDGER!L121="Ab","AB",IF(LEDGER!L121&gt;=0.9*'MARK LOOKUP'!L121,"A+",IF(LEDGER!L121&gt;=0.8*'MARK LOOKUP'!L121,"A",IF(LEDGER!L121&gt;=0.7*'MARK LOOKUP'!L121,"B+",IF(LEDGER!L121&gt;=0.6*'MARK LOOKUP'!L121,"B",IF(LEDGER!L121&gt;=0.5*'MARK LOOKUP'!L121,"C+",IF(LEDGER!L121&gt;=0.4*'MARK LOOKUP'!L121,"C",IF(LEDGER!L121&gt;=0.35*'MARK LOOKUP'!L121,"D","NG")))))))))</f>
        <v/>
      </c>
      <c r="AH121" s="26" t="str">
        <f>IF(ISNUMBER(M121),IF(M121&gt;=0.9*'MARK LOOKUP'!M121,"A+",IF(M121&gt;=0.8*'MARK LOOKUP'!M121,"A",IF(M121&gt;=0.7*'MARK LOOKUP'!M121,"B+",IF(M121&gt;=0.6*'MARK LOOKUP'!M121,"B",IF(M121&gt;=0.5*'MARK LOOKUP'!M121,"C+",IF(M121&gt;=0.4*'MARK LOOKUP'!M121,"C",IF(M121&gt;=0.35*'MARK LOOKUP'!M121,"D","NG"))))))),"")</f>
        <v/>
      </c>
      <c r="AI121" s="26" t="str">
        <f>IF(ISBLANK('DATA ENTRY'!S121),"",IF(N121="Ab","AB",IF(N121&gt;=0.9*'MARK LOOKUP'!N121,"A+",IF(N121&gt;=0.8*'MARK LOOKUP'!N121,"A",IF(N121&gt;=0.7*'MARK LOOKUP'!N121,"B+",IF(N121&gt;=0.6*'MARK LOOKUP'!N121,"B",IF(N121&gt;=0.5*'MARK LOOKUP'!N121,"C+",IF(N121&gt;=0.4*'MARK LOOKUP'!N121,"C",IF(N121&gt;=0.35*'MARK LOOKUP'!N121,"D","NG")))))))))</f>
        <v/>
      </c>
      <c r="AJ121" s="26" t="str">
        <f>IF(ISBLANK('DATA ENTRY'!T121),"",IF(O121="Ab","AB",IF(O121&gt;=0.9*'MARK LOOKUP'!O121,"A+",IF(O121&gt;=0.8*'MARK LOOKUP'!O121,"A",IF(O121&gt;=0.7*'MARK LOOKUP'!O121,"B+",IF(O121&gt;=0.6*'MARK LOOKUP'!O121,"B",IF(O121&gt;=0.5*'MARK LOOKUP'!O121,"C+",IF(O121&gt;=0.4*'MARK LOOKUP'!O121,"C",IF(O121&gt;=0.35*'MARK LOOKUP'!O121,"D","NG")))))))))</f>
        <v/>
      </c>
      <c r="AK121" s="26" t="str">
        <f>IF(ISNUMBER(P121),IF(P121&gt;=0.9*'MARK LOOKUP'!P121,"A+",IF(P121&gt;=0.8*'MARK LOOKUP'!P121,"A",IF(P121&gt;=0.7*'MARK LOOKUP'!P121,"B+",IF(P121&gt;=0.6*'MARK LOOKUP'!P121,"B",IF(P121&gt;=0.5*'MARK LOOKUP'!P121,"C+",IF(P121&gt;=0.4*'MARK LOOKUP'!P121,"C",IF(P121&gt;=0.35*'MARK LOOKUP'!P121,"D","NG"))))))),"")</f>
        <v/>
      </c>
      <c r="AL121" s="26" t="str">
        <f>IF(ISBLANK('DATA ENTRY'!V121),"",IF(Q121="Ab","AB",IF(Q121&gt;=0.9*'MARK LOOKUP'!Q121,"A+",IF(Q121&gt;=0.8*'MARK LOOKUP'!Q121,"A",IF(Q121&gt;=0.7*'MARK LOOKUP'!Q121,"B+",IF(Q121&gt;=0.6*'MARK LOOKUP'!Q121,"B",IF(Q121&gt;=0.5*'MARK LOOKUP'!Q121,"C+",IF(Q121&gt;=0.4*'MARK LOOKUP'!Q121,"C",IF(Q121&gt;=0.35*'MARK LOOKUP'!Q121,"D","NG")))))))))</f>
        <v/>
      </c>
      <c r="AM121" s="26" t="str">
        <f>IF(ISBLANK('DATA ENTRY'!W121),"",IF(R121="Ab","AB",IF(R121&gt;=0.9*'MARK LOOKUP'!R121,"A+",IF(R121&gt;=0.8*'MARK LOOKUP'!R121,"A",IF(R121&gt;=0.7*'MARK LOOKUP'!R121,"B+",IF(R121&gt;=0.6*'MARK LOOKUP'!R121,"B",IF(R121&gt;=0.5*'MARK LOOKUP'!R121,"C+",IF(R121&gt;=0.4*'MARK LOOKUP'!R121,"C",IF(R121&gt;=0.35*'MARK LOOKUP'!R121,"D","NG")))))))))</f>
        <v/>
      </c>
      <c r="AN121" s="26" t="str">
        <f>IF(ISNUMBER(S121),IF(S121&gt;=0.9*'MARK LOOKUP'!S121,"A+",IF(S121&gt;=0.8*'MARK LOOKUP'!S121,"A",IF(S121&gt;=0.7*'MARK LOOKUP'!S121,"B+",IF(S121&gt;=0.6*'MARK LOOKUP'!S121,"B",IF(S121&gt;=0.5*'MARK LOOKUP'!S121,"C+",IF(S121&gt;=0.4*'MARK LOOKUP'!S121,"C",IF(S121&gt;=0.35*'MARK LOOKUP'!S121,"D","NG"))))))),"")</f>
        <v/>
      </c>
      <c r="AO121" s="26" t="str">
        <f>IF(ISBLANK('DATA ENTRY'!Y121),"",IF(T121="AB","AB",IF(T121&gt;=0.9*'MARK LOOKUP'!T121,"A+",IF(T121&gt;=0.8*'MARK LOOKUP'!T121,"A",IF(T121&gt;=0.7*'MARK LOOKUP'!T121,"B+",IF(T121&gt;=0.6*'MARK LOOKUP'!T121,"B",IF(T121&gt;=0.5*'MARK LOOKUP'!T121,"C+",IF(T121&gt;=0.4*'MARK LOOKUP'!T121,"C",IF(T121&gt;=0.35*'MARK LOOKUP'!T121,"D","NG")))))))))</f>
        <v/>
      </c>
      <c r="AP121" s="26" t="str">
        <f>IF(ISBLANK('DATA ENTRY'!Z121),"",IF(U121="AB","AB",IF(U121&gt;=0.9*'MARK LOOKUP'!U121,"A+",IF(U121&gt;=0.8*'MARK LOOKUP'!U121,"A",IF(U121&gt;=0.7*'MARK LOOKUP'!U121,"B+",IF(U121&gt;=0.6*'MARK LOOKUP'!U121,"B",IF(U121&gt;=0.5*'MARK LOOKUP'!U121,"C+",IF(U121&gt;=0.4*'MARK LOOKUP'!U121,"C",IF(U121&gt;=0.35*'MARK LOOKUP'!U121,"D","NG")))))))))</f>
        <v/>
      </c>
      <c r="AQ121" s="26" t="str">
        <f>IF(ISNUMBER(V121),IF(V121&gt;=0.9*'MARK LOOKUP'!V121,"A+",IF(V121&gt;=0.8*'MARK LOOKUP'!V121,"A",IF(V121&gt;=0.7*'MARK LOOKUP'!V121,"B+",IF(V121&gt;=0.6*'MARK LOOKUP'!S121,"B",IF(V121&gt;=0.5*'MARK LOOKUP'!V121,"C+",IF(V121&gt;=0.4*'MARK LOOKUP'!V121,"C",IF(V121&gt;=0.35*'MARK LOOKUP'!V121,"D","NG"))))))),"")</f>
        <v/>
      </c>
      <c r="AR121" s="26" t="str">
        <f t="shared" si="27"/>
        <v/>
      </c>
      <c r="AS121" s="26" t="str">
        <f t="shared" si="28"/>
        <v/>
      </c>
      <c r="AT121" s="26" t="str">
        <f t="shared" si="29"/>
        <v/>
      </c>
      <c r="AU121" s="26" t="str">
        <f t="shared" si="30"/>
        <v/>
      </c>
      <c r="AV121" s="26" t="str">
        <f t="shared" si="31"/>
        <v/>
      </c>
      <c r="AW121" s="26" t="str">
        <f t="shared" si="32"/>
        <v/>
      </c>
      <c r="AX121" s="26" t="str">
        <f t="shared" si="33"/>
        <v/>
      </c>
      <c r="AY121" s="26" t="str">
        <f t="shared" si="34"/>
        <v/>
      </c>
      <c r="AZ121" s="26" t="str">
        <f t="shared" si="35"/>
        <v/>
      </c>
      <c r="BA121" s="26" t="str">
        <f t="shared" si="36"/>
        <v/>
      </c>
      <c r="BB121" s="26" t="str">
        <f t="shared" si="37"/>
        <v/>
      </c>
      <c r="BC121" s="26" t="str">
        <f t="shared" si="38"/>
        <v/>
      </c>
      <c r="BD121" s="26" t="str">
        <f t="shared" si="39"/>
        <v/>
      </c>
      <c r="BE121" s="26" t="str">
        <f>IF(ISBLANK('DATA ENTRY'!S121),"",IF(AJ121="A+","4",IF(AJ121="A","3.6",IF(AJ121="B+","3.2",IF(AJ121="B","2.8",IF(AJ121="C+","2.4",IF(AJ121="C","2",IF(AJ121="D+","1.6",IF(AJ121="D","1.2",IF(AJ121="E","0.8",""))))))))))</f>
        <v/>
      </c>
      <c r="BF121" s="26" t="str">
        <f>IF(ISBLANK('DATA ENTRY'!T121),"",IF(AK121="A+","4",IF(AK121="A","3.6",IF(AK121="B+","3.2",IF(AK121="B","2.8",IF(AK121="C+","2.4",IF(AK121="C","2",IF(AK121="D+","1.6",IF(AK121="D","1.2",IF(AK121="E","0.8",""))))))))))</f>
        <v/>
      </c>
      <c r="BG121" s="26" t="str">
        <f>IF(ISBLANK('DATA ENTRY'!U121),"",IF(AL121="A+","4",IF(AL121="A","3.6",IF(AL121="B+","3.2",IF(AL121="B","2.8",IF(AL121="C+","2.4",IF(AL121="C","2",IF(AL121="D+","1.6",IF(AL121="D","1.2",IF(AL121="E","0.8",""))))))))))</f>
        <v/>
      </c>
      <c r="BH121" s="26" t="str">
        <f>IF(ISBLANK('DATA ENTRY'!V121),"",IF(AM121="A+","4",IF(AM121="A","3.6",IF(AM121="B+","3.2",IF(AM121="B","2.8",IF(AM121="C+","2.4",IF(AM121="C","2",IF(AM121="D+","1.6",IF(AM121="D","1.2",IF(AM121="E","0.8",""))))))))))</f>
        <v/>
      </c>
      <c r="BI121" s="26" t="str">
        <f>IF(ISBLANK('DATA ENTRY'!W121),"",IF(AN121="A+","4",IF(AN121="A","3.6",IF(AN121="B+","3.2",IF(AN121="B","2.8",IF(AN121="C+","2.4",IF(AN121="C","2",IF(AN121="D+","1.6",IF(AN121="D","1.2",IF(AN121="E","0.8",""))))))))))</f>
        <v/>
      </c>
      <c r="BJ121" s="26" t="str">
        <f>IF(ISBLANK('DATA ENTRY'!X121),"",IF(AO121="A+","4",IF(AO121="A","3.6",IF(AO121="B+","3.2",IF(AO121="B","2.8",IF(AO121="C+","2.4",IF(AO121="C","2",IF(AO121="D+","1.6",IF(AO121="D","1.2",IF(AO121="E","0.8",""))))))))))</f>
        <v/>
      </c>
      <c r="BK121" s="26" t="str">
        <f>IF(ISBLANK('DATA ENTRY'!Y121),"",IF(AP121="A+","4",IF(AP121="A","3.6",IF(AP121="B+","3.2",IF(AP121="B","2.8",IF(AP121="C+","2.4",IF(AP121="C","2",IF(AP121="D+","1.6",IF(AP121="D","1.2",IF(AP121="E","0.8",""))))))))))</f>
        <v/>
      </c>
      <c r="BL121" s="26" t="str">
        <f>IF(ISBLANK('DATA ENTRY'!Z121),"",IF(AQ121="A+","4",IF(AQ121="A","3.6",IF(AQ121="B+","3.2",IF(AQ121="B","2.8",IF(AQ121="C+","2.4",IF(AQ121="C","2",IF(AQ121="D+","1.6",IF(AQ121="D","1.2",IF(AQ121="E","0.8",""))))))))))</f>
        <v/>
      </c>
    </row>
    <row r="122" spans="2:64" x14ac:dyDescent="0.25">
      <c r="B122" s="26" t="str">
        <f>IF(ISBLANK('DATA ENTRY'!G122),"",'DATA ENTRY'!G122)</f>
        <v/>
      </c>
      <c r="C122" s="26" t="str">
        <f>IF(ISBLANK('DATA ENTRY'!H122),"",'DATA ENTRY'!H122)</f>
        <v/>
      </c>
      <c r="D122" s="26" t="str">
        <f t="shared" si="21"/>
        <v/>
      </c>
      <c r="E122" s="26" t="str">
        <f>IF(ISBLANK('DATA ENTRY'!J122),"",'DATA ENTRY'!J122)</f>
        <v/>
      </c>
      <c r="F122" s="26" t="str">
        <f>IF(ISBLANK('DATA ENTRY'!K122),"",'DATA ENTRY'!K122)</f>
        <v/>
      </c>
      <c r="G122" s="26" t="str">
        <f t="shared" si="22"/>
        <v/>
      </c>
      <c r="H122" s="26" t="str">
        <f>IF(ISBLANK('DATA ENTRY'!M122),"",'DATA ENTRY'!M122)</f>
        <v/>
      </c>
      <c r="I122" s="26" t="str">
        <f>IF(ISBLANK('DATA ENTRY'!M122),"",'DATA ENTRY'!N122)</f>
        <v/>
      </c>
      <c r="J122" s="26" t="str">
        <f t="shared" si="40"/>
        <v/>
      </c>
      <c r="K122" s="26" t="str">
        <f>IF(ISBLANK('DATA ENTRY'!P122),"",'DATA ENTRY'!P122)</f>
        <v/>
      </c>
      <c r="L122" s="26" t="str">
        <f>IF(ISBLANK('DATA ENTRY'!Q122),"",'DATA ENTRY'!Q122)</f>
        <v/>
      </c>
      <c r="M122" s="26" t="str">
        <f t="shared" si="23"/>
        <v/>
      </c>
      <c r="N122" s="26" t="str">
        <f>IF(ISBLANK('DATA ENTRY'!S122),"",'DATA ENTRY'!S122)</f>
        <v/>
      </c>
      <c r="O122" s="26" t="str">
        <f>IF(ISBLANK('DATA ENTRY'!T122),"",'DATA ENTRY'!T122)</f>
        <v/>
      </c>
      <c r="P122" s="26" t="str">
        <f t="shared" si="24"/>
        <v/>
      </c>
      <c r="Q122" s="26" t="str">
        <f>IF(ISBLANK('DATA ENTRY'!V122),"",'DATA ENTRY'!V122)</f>
        <v/>
      </c>
      <c r="R122" s="26" t="str">
        <f>IF(ISBLANK('DATA ENTRY'!W122),"",'DATA ENTRY'!W122)</f>
        <v/>
      </c>
      <c r="S122" s="26" t="str">
        <f t="shared" si="25"/>
        <v/>
      </c>
      <c r="T122" s="26" t="str">
        <f>IF(ISBLANK('DATA ENTRY'!Y122),"",'DATA ENTRY'!Y122)</f>
        <v/>
      </c>
      <c r="U122" s="26" t="str">
        <f>IF(ISBLANK('DATA ENTRY'!Z122),"",'DATA ENTRY'!Z122)</f>
        <v/>
      </c>
      <c r="V122" s="26" t="str">
        <f t="shared" si="26"/>
        <v/>
      </c>
      <c r="W122" s="26" t="str">
        <f>IF(ISBLANK('DATA ENTRY'!$F122),"",IF(LEDGER!B122="AB","AB",IF(LEDGER!B122&gt;=0.9*'MARK LOOKUP'!B122,"A+",IF(LEDGER!B122&gt;=0.8*'MARK LOOKUP'!B122,"A",IF(LEDGER!B122&gt;=0.7*'MARK LOOKUP'!B122,"B+",IF(LEDGER!B122&gt;=0.6*'MARK LOOKUP'!B122,"B",IF(LEDGER!B122&gt;=0.5*'MARK LOOKUP'!B122,"C+",IF(LEDGER!B122&gt;=0.4*'MARK LOOKUP'!B122,"C+",IF(LEDGER!B122&gt;=0.35*'MARK LOOKUP'!B122,"D","NG")))))))))</f>
        <v/>
      </c>
      <c r="X122" s="26" t="str">
        <f>IF(ISBLANK('DATA ENTRY'!$G122),"",IF(LEDGER!C122="AB","AB",IF(LEDGER!C122&gt;=0.9*'MARK LOOKUP'!C122,"A+",IF(LEDGER!C122&gt;=0.8*'MARK LOOKUP'!C122,"A",IF(LEDGER!C122&gt;=0.7*'MARK LOOKUP'!C122,"B+",IF(LEDGER!C122&gt;=0.6*'MARK LOOKUP'!C122,"B",IF(LEDGER!C122&gt;=0.5*'MARK LOOKUP'!C122,"C+",IF(LEDGER!C122&gt;=0.4*'MARK LOOKUP'!C122,"C+",IF(LEDGER!C122&gt;=0.35*'MARK LOOKUP'!C122,"D","N.G.")))))))))</f>
        <v/>
      </c>
      <c r="Y122" s="26" t="b">
        <f>IF(ISNUMBER(D122),IF(D122&gt;=0.9*'MARK LOOKUP'!D122,"A+",IF(D122&gt;=0.8*'MARK LOOKUP'!D122,"A",IF(D122&gt;=0.7*'MARK LOOKUP'!D122,"B+",IF(D122&gt;=0.6*'MARK LOOKUP'!D122,"B",IF(D122&gt;=0.5*'MARK LOOKUP'!D122,"C+",IF(D122&gt;=0.4*'MARK LOOKUP'!D122,"C",IF(D122&gt;=0.35*'MARK LOOKUP'!D122,"D","N.G."))))))))</f>
        <v>0</v>
      </c>
      <c r="Z122" s="26" t="str">
        <f>IF(ISBLANK('DATA ENTRY'!J122),"",IF(LEDGER!E122="AB","AB",IF(LEDGER!E122&gt;=0.9*'MARK LOOKUP'!E122,"A+",IF(LEDGER!E122&gt;=0.8*'MARK LOOKUP'!E122,"A",IF(LEDGER!E122&gt;=0.7*'MARK LOOKUP'!E122,"B+",IF(LEDGER!E122&gt;=0.6*'MARK LOOKUP'!E122,"B",IF(LEDGER!E122&gt;=0.5*'MARK LOOKUP'!E122,"C+",IF(LEDGER!E122&gt;=0.4*'MARK LOOKUP'!E122,"C",IF(LEDGER!E122&gt;=0.35*'MARK LOOKUP'!E122,"D","NG")))))))))</f>
        <v/>
      </c>
      <c r="AA122" s="26" t="str">
        <f>IF(ISBLANK('DATA ENTRY'!K122),"",IF(LEDGER!F122="AB","AB",IF(LEDGER!F122&gt;=0.9*'MARK LOOKUP'!F122,"A+",IF(LEDGER!F122&gt;=0.8*'MARK LOOKUP'!F122,"A",IF(LEDGER!F122&gt;=0.7*'MARK LOOKUP'!F122,"B+",IF(LEDGER!F122&gt;=0.6*'MARK LOOKUP'!F122,"B",IF(LEDGER!F122&gt;=0.5*'MARK LOOKUP'!F122,"C+",IF(LEDGER!F122&gt;=0.4*'MARK LOOKUP'!F122,"C",IF(LEDGER!F122&gt;=0.35*'MARK LOOKUP'!F122,"D","NG")))))))))</f>
        <v/>
      </c>
      <c r="AB122" s="26" t="b">
        <f>IF(ISNUMBER(G122),IF(D122&gt;=0.9*'MARK LOOKUP'!G122,"A+",IF(G122&gt;=0.8*'MARK LOOKUP'!G122,"A",IF(G122&gt;=0.7*'MARK LOOKUP'!G122,"B+",IF(G122&gt;=0.6*'MARK LOOKUP'!G122,"B",IF(G122&gt;=0.5*'MARK LOOKUP'!G122,"C+",IF(G122&gt;=0.4*'MARK LOOKUP'!G122,"C",IF(G122&gt;=0.35*'MARK LOOKUP'!G122,"D","NG"))))))))</f>
        <v>0</v>
      </c>
      <c r="AC122" s="26" t="str">
        <f>IF(ISBLANK('DATA ENTRY'!M122),"",IF(LEDGER!H122="AB","AB",IF(LEDGER!H122&gt;=0.9*'MARK LOOKUP'!H122,"A+",IF(LEDGER!H122&gt;=0.8*'MARK LOOKUP'!H122,"A",IF(LEDGER!H122&gt;=0.7*'MARK LOOKUP'!H122,"B+",IF(LEDGER!H122&gt;=0.6*'MARK LOOKUP'!H122,"B",IF(LEDGER!H122&gt;=0.5*'MARK LOOKUP'!H122,"C+",IF(LEDGER!H122&gt;=0.4*'MARK LOOKUP'!H122,"C",IF(LEDGER!H122&gt;=0.35*'MARK LOOKUP'!H122,"D","NG")))))))))</f>
        <v/>
      </c>
      <c r="AD122" s="26" t="str">
        <f>IF(ISBLANK('DATA ENTRY'!N122),"",IF(LEDGER!I122="AB","AB",IF(LEDGER!I122&gt;=0.9*'MARK LOOKUP'!I122,"A+",IF(LEDGER!I122&gt;=0.8*'MARK LOOKUP'!I122,"A",IF(LEDGER!I122&gt;=0.7*'MARK LOOKUP'!I122,"B+",IF(LEDGER!I122&gt;=0.6*'MARK LOOKUP'!I122,"B",IF(LEDGER!I122&gt;=0.5*'MARK LOOKUP'!I122,"C+",IF(LEDGER!I122&gt;=0.4*'MARK LOOKUP'!I122,"C",IF(LEDGER!I122&gt;=0.35*'MARK LOOKUP'!I122,"D","NG")))))))))</f>
        <v/>
      </c>
      <c r="AE122" s="26" t="str">
        <f>IF(ISNUMBER(J122),IF(J122&gt;=0.9*'MARK LOOKUP'!J122,"A+",IF(J122&gt;=0.8*'MARK LOOKUP'!J122,"A",IF(J122&gt;=0.7*'MARK LOOKUP'!J122,"B+",IF(J122&gt;=0.6*'MARK LOOKUP'!J122,"B",IF(J122&gt;=0.5*'MARK LOOKUP'!J122,"C+",IF(J122&gt;=0.4*'MARK LOOKUP'!J122,"C",IF(J122&gt;=0.35*'MARK LOOKUP'!J122,"D","NG"))))))),"")</f>
        <v/>
      </c>
      <c r="AF122" s="26" t="str">
        <f>IF(ISBLANK('DATA ENTRY'!P122),"",IF(LEDGER!K122="Ab","AB",IF(LEDGER!K122&gt;=0.9*'MARK LOOKUP'!K122,"A+",IF(LEDGER!K122&gt;=0.8*'MARK LOOKUP'!K122,"A",IF(LEDGER!K122&gt;=0.7*'MARK LOOKUP'!K122,"B+",IF(LEDGER!K122&gt;=0.6*'MARK LOOKUP'!K122,"B",IF(LEDGER!K122&gt;=0.5*'MARK LOOKUP'!K122,"C+",IF(LEDGER!K122&gt;=0.4*'MARK LOOKUP'!K122,"C",IF(LEDGER!K122&gt;=0.35*'MARK LOOKUP'!K122,"D","NG")))))))))</f>
        <v/>
      </c>
      <c r="AG122" s="26" t="str">
        <f>IF(ISBLANK('DATA ENTRY'!Q122),"",IF(LEDGER!L122="Ab","AB",IF(LEDGER!L122&gt;=0.9*'MARK LOOKUP'!L122,"A+",IF(LEDGER!L122&gt;=0.8*'MARK LOOKUP'!L122,"A",IF(LEDGER!L122&gt;=0.7*'MARK LOOKUP'!L122,"B+",IF(LEDGER!L122&gt;=0.6*'MARK LOOKUP'!L122,"B",IF(LEDGER!L122&gt;=0.5*'MARK LOOKUP'!L122,"C+",IF(LEDGER!L122&gt;=0.4*'MARK LOOKUP'!L122,"C",IF(LEDGER!L122&gt;=0.35*'MARK LOOKUP'!L122,"D","NG")))))))))</f>
        <v/>
      </c>
      <c r="AH122" s="26" t="str">
        <f>IF(ISNUMBER(M122),IF(M122&gt;=0.9*'MARK LOOKUP'!M122,"A+",IF(M122&gt;=0.8*'MARK LOOKUP'!M122,"A",IF(M122&gt;=0.7*'MARK LOOKUP'!M122,"B+",IF(M122&gt;=0.6*'MARK LOOKUP'!M122,"B",IF(M122&gt;=0.5*'MARK LOOKUP'!M122,"C+",IF(M122&gt;=0.4*'MARK LOOKUP'!M122,"C",IF(M122&gt;=0.35*'MARK LOOKUP'!M122,"D","NG"))))))),"")</f>
        <v/>
      </c>
      <c r="AI122" s="26" t="str">
        <f>IF(ISBLANK('DATA ENTRY'!S122),"",IF(N122="Ab","AB",IF(N122&gt;=0.9*'MARK LOOKUP'!N122,"A+",IF(N122&gt;=0.8*'MARK LOOKUP'!N122,"A",IF(N122&gt;=0.7*'MARK LOOKUP'!N122,"B+",IF(N122&gt;=0.6*'MARK LOOKUP'!N122,"B",IF(N122&gt;=0.5*'MARK LOOKUP'!N122,"C+",IF(N122&gt;=0.4*'MARK LOOKUP'!N122,"C",IF(N122&gt;=0.35*'MARK LOOKUP'!N122,"D","NG")))))))))</f>
        <v/>
      </c>
      <c r="AJ122" s="26" t="str">
        <f>IF(ISBLANK('DATA ENTRY'!T122),"",IF(O122="Ab","AB",IF(O122&gt;=0.9*'MARK LOOKUP'!O122,"A+",IF(O122&gt;=0.8*'MARK LOOKUP'!O122,"A",IF(O122&gt;=0.7*'MARK LOOKUP'!O122,"B+",IF(O122&gt;=0.6*'MARK LOOKUP'!O122,"B",IF(O122&gt;=0.5*'MARK LOOKUP'!O122,"C+",IF(O122&gt;=0.4*'MARK LOOKUP'!O122,"C",IF(O122&gt;=0.35*'MARK LOOKUP'!O122,"D","NG")))))))))</f>
        <v/>
      </c>
      <c r="AK122" s="26" t="str">
        <f>IF(ISNUMBER(P122),IF(P122&gt;=0.9*'MARK LOOKUP'!P122,"A+",IF(P122&gt;=0.8*'MARK LOOKUP'!P122,"A",IF(P122&gt;=0.7*'MARK LOOKUP'!P122,"B+",IF(P122&gt;=0.6*'MARK LOOKUP'!P122,"B",IF(P122&gt;=0.5*'MARK LOOKUP'!P122,"C+",IF(P122&gt;=0.4*'MARK LOOKUP'!P122,"C",IF(P122&gt;=0.35*'MARK LOOKUP'!P122,"D","NG"))))))),"")</f>
        <v/>
      </c>
      <c r="AL122" s="26" t="str">
        <f>IF(ISBLANK('DATA ENTRY'!V122),"",IF(Q122="Ab","AB",IF(Q122&gt;=0.9*'MARK LOOKUP'!Q122,"A+",IF(Q122&gt;=0.8*'MARK LOOKUP'!Q122,"A",IF(Q122&gt;=0.7*'MARK LOOKUP'!Q122,"B+",IF(Q122&gt;=0.6*'MARK LOOKUP'!Q122,"B",IF(Q122&gt;=0.5*'MARK LOOKUP'!Q122,"C+",IF(Q122&gt;=0.4*'MARK LOOKUP'!Q122,"C",IF(Q122&gt;=0.35*'MARK LOOKUP'!Q122,"D","NG")))))))))</f>
        <v/>
      </c>
      <c r="AM122" s="26" t="str">
        <f>IF(ISBLANK('DATA ENTRY'!W122),"",IF(R122="Ab","AB",IF(R122&gt;=0.9*'MARK LOOKUP'!R122,"A+",IF(R122&gt;=0.8*'MARK LOOKUP'!R122,"A",IF(R122&gt;=0.7*'MARK LOOKUP'!R122,"B+",IF(R122&gt;=0.6*'MARK LOOKUP'!R122,"B",IF(R122&gt;=0.5*'MARK LOOKUP'!R122,"C+",IF(R122&gt;=0.4*'MARK LOOKUP'!R122,"C",IF(R122&gt;=0.35*'MARK LOOKUP'!R122,"D","NG")))))))))</f>
        <v/>
      </c>
      <c r="AN122" s="26" t="str">
        <f>IF(ISNUMBER(S122),IF(S122&gt;=0.9*'MARK LOOKUP'!S122,"A+",IF(S122&gt;=0.8*'MARK LOOKUP'!S122,"A",IF(S122&gt;=0.7*'MARK LOOKUP'!S122,"B+",IF(S122&gt;=0.6*'MARK LOOKUP'!S122,"B",IF(S122&gt;=0.5*'MARK LOOKUP'!S122,"C+",IF(S122&gt;=0.4*'MARK LOOKUP'!S122,"C",IF(S122&gt;=0.35*'MARK LOOKUP'!S122,"D","NG"))))))),"")</f>
        <v/>
      </c>
      <c r="AO122" s="26" t="str">
        <f>IF(ISBLANK('DATA ENTRY'!Y122),"",IF(T122="AB","AB",IF(T122&gt;=0.9*'MARK LOOKUP'!T122,"A+",IF(T122&gt;=0.8*'MARK LOOKUP'!T122,"A",IF(T122&gt;=0.7*'MARK LOOKUP'!T122,"B+",IF(T122&gt;=0.6*'MARK LOOKUP'!T122,"B",IF(T122&gt;=0.5*'MARK LOOKUP'!T122,"C+",IF(T122&gt;=0.4*'MARK LOOKUP'!T122,"C",IF(T122&gt;=0.35*'MARK LOOKUP'!T122,"D","NG")))))))))</f>
        <v/>
      </c>
      <c r="AP122" s="26" t="str">
        <f>IF(ISBLANK('DATA ENTRY'!Z122),"",IF(U122="AB","AB",IF(U122&gt;=0.9*'MARK LOOKUP'!U122,"A+",IF(U122&gt;=0.8*'MARK LOOKUP'!U122,"A",IF(U122&gt;=0.7*'MARK LOOKUP'!U122,"B+",IF(U122&gt;=0.6*'MARK LOOKUP'!U122,"B",IF(U122&gt;=0.5*'MARK LOOKUP'!U122,"C+",IF(U122&gt;=0.4*'MARK LOOKUP'!U122,"C",IF(U122&gt;=0.35*'MARK LOOKUP'!U122,"D","NG")))))))))</f>
        <v/>
      </c>
      <c r="AQ122" s="26" t="str">
        <f>IF(ISNUMBER(V122),IF(V122&gt;=0.9*'MARK LOOKUP'!V122,"A+",IF(V122&gt;=0.8*'MARK LOOKUP'!V122,"A",IF(V122&gt;=0.7*'MARK LOOKUP'!V122,"B+",IF(V122&gt;=0.6*'MARK LOOKUP'!S122,"B",IF(V122&gt;=0.5*'MARK LOOKUP'!V122,"C+",IF(V122&gt;=0.4*'MARK LOOKUP'!V122,"C",IF(V122&gt;=0.35*'MARK LOOKUP'!V122,"D","NG"))))))),"")</f>
        <v/>
      </c>
      <c r="AR122" s="26" t="str">
        <f t="shared" si="27"/>
        <v/>
      </c>
      <c r="AS122" s="26" t="str">
        <f t="shared" si="28"/>
        <v/>
      </c>
      <c r="AT122" s="26" t="str">
        <f t="shared" si="29"/>
        <v/>
      </c>
      <c r="AU122" s="26" t="str">
        <f t="shared" si="30"/>
        <v/>
      </c>
      <c r="AV122" s="26" t="str">
        <f t="shared" si="31"/>
        <v/>
      </c>
      <c r="AW122" s="26" t="str">
        <f t="shared" si="32"/>
        <v/>
      </c>
      <c r="AX122" s="26" t="str">
        <f t="shared" si="33"/>
        <v/>
      </c>
      <c r="AY122" s="26" t="str">
        <f t="shared" si="34"/>
        <v/>
      </c>
      <c r="AZ122" s="26" t="str">
        <f t="shared" si="35"/>
        <v/>
      </c>
      <c r="BA122" s="26" t="str">
        <f t="shared" si="36"/>
        <v/>
      </c>
      <c r="BB122" s="26" t="str">
        <f t="shared" si="37"/>
        <v/>
      </c>
      <c r="BC122" s="26" t="str">
        <f t="shared" si="38"/>
        <v/>
      </c>
      <c r="BD122" s="26" t="str">
        <f t="shared" si="39"/>
        <v/>
      </c>
      <c r="BE122" s="26" t="str">
        <f>IF(ISBLANK('DATA ENTRY'!S122),"",IF(AJ122="A+","4",IF(AJ122="A","3.6",IF(AJ122="B+","3.2",IF(AJ122="B","2.8",IF(AJ122="C+","2.4",IF(AJ122="C","2",IF(AJ122="D+","1.6",IF(AJ122="D","1.2",IF(AJ122="E","0.8",""))))))))))</f>
        <v/>
      </c>
      <c r="BF122" s="26" t="str">
        <f>IF(ISBLANK('DATA ENTRY'!T122),"",IF(AK122="A+","4",IF(AK122="A","3.6",IF(AK122="B+","3.2",IF(AK122="B","2.8",IF(AK122="C+","2.4",IF(AK122="C","2",IF(AK122="D+","1.6",IF(AK122="D","1.2",IF(AK122="E","0.8",""))))))))))</f>
        <v/>
      </c>
      <c r="BG122" s="26" t="str">
        <f>IF(ISBLANK('DATA ENTRY'!U122),"",IF(AL122="A+","4",IF(AL122="A","3.6",IF(AL122="B+","3.2",IF(AL122="B","2.8",IF(AL122="C+","2.4",IF(AL122="C","2",IF(AL122="D+","1.6",IF(AL122="D","1.2",IF(AL122="E","0.8",""))))))))))</f>
        <v/>
      </c>
      <c r="BH122" s="26" t="str">
        <f>IF(ISBLANK('DATA ENTRY'!V122),"",IF(AM122="A+","4",IF(AM122="A","3.6",IF(AM122="B+","3.2",IF(AM122="B","2.8",IF(AM122="C+","2.4",IF(AM122="C","2",IF(AM122="D+","1.6",IF(AM122="D","1.2",IF(AM122="E","0.8",""))))))))))</f>
        <v/>
      </c>
      <c r="BI122" s="26" t="str">
        <f>IF(ISBLANK('DATA ENTRY'!W122),"",IF(AN122="A+","4",IF(AN122="A","3.6",IF(AN122="B+","3.2",IF(AN122="B","2.8",IF(AN122="C+","2.4",IF(AN122="C","2",IF(AN122="D+","1.6",IF(AN122="D","1.2",IF(AN122="E","0.8",""))))))))))</f>
        <v/>
      </c>
      <c r="BJ122" s="26" t="str">
        <f>IF(ISBLANK('DATA ENTRY'!X122),"",IF(AO122="A+","4",IF(AO122="A","3.6",IF(AO122="B+","3.2",IF(AO122="B","2.8",IF(AO122="C+","2.4",IF(AO122="C","2",IF(AO122="D+","1.6",IF(AO122="D","1.2",IF(AO122="E","0.8",""))))))))))</f>
        <v/>
      </c>
      <c r="BK122" s="26" t="str">
        <f>IF(ISBLANK('DATA ENTRY'!Y122),"",IF(AP122="A+","4",IF(AP122="A","3.6",IF(AP122="B+","3.2",IF(AP122="B","2.8",IF(AP122="C+","2.4",IF(AP122="C","2",IF(AP122="D+","1.6",IF(AP122="D","1.2",IF(AP122="E","0.8",""))))))))))</f>
        <v/>
      </c>
      <c r="BL122" s="26" t="str">
        <f>IF(ISBLANK('DATA ENTRY'!Z122),"",IF(AQ122="A+","4",IF(AQ122="A","3.6",IF(AQ122="B+","3.2",IF(AQ122="B","2.8",IF(AQ122="C+","2.4",IF(AQ122="C","2",IF(AQ122="D+","1.6",IF(AQ122="D","1.2",IF(AQ122="E","0.8",""))))))))))</f>
        <v/>
      </c>
    </row>
    <row r="123" spans="2:64" x14ac:dyDescent="0.25">
      <c r="B123" s="26" t="str">
        <f>IF(ISBLANK('DATA ENTRY'!G123),"",'DATA ENTRY'!G123)</f>
        <v/>
      </c>
      <c r="C123" s="26" t="str">
        <f>IF(ISBLANK('DATA ENTRY'!H123),"",'DATA ENTRY'!H123)</f>
        <v/>
      </c>
      <c r="D123" s="26" t="str">
        <f t="shared" si="21"/>
        <v/>
      </c>
      <c r="E123" s="26" t="str">
        <f>IF(ISBLANK('DATA ENTRY'!J123),"",'DATA ENTRY'!J123)</f>
        <v/>
      </c>
      <c r="F123" s="26" t="str">
        <f>IF(ISBLANK('DATA ENTRY'!K123),"",'DATA ENTRY'!K123)</f>
        <v/>
      </c>
      <c r="G123" s="26" t="str">
        <f t="shared" si="22"/>
        <v/>
      </c>
      <c r="H123" s="26" t="str">
        <f>IF(ISBLANK('DATA ENTRY'!M123),"",'DATA ENTRY'!M123)</f>
        <v/>
      </c>
      <c r="I123" s="26" t="str">
        <f>IF(ISBLANK('DATA ENTRY'!M123),"",'DATA ENTRY'!N123)</f>
        <v/>
      </c>
      <c r="J123" s="26" t="str">
        <f t="shared" si="40"/>
        <v/>
      </c>
      <c r="K123" s="26" t="str">
        <f>IF(ISBLANK('DATA ENTRY'!P123),"",'DATA ENTRY'!P123)</f>
        <v/>
      </c>
      <c r="L123" s="26" t="str">
        <f>IF(ISBLANK('DATA ENTRY'!Q123),"",'DATA ENTRY'!Q123)</f>
        <v/>
      </c>
      <c r="M123" s="26" t="str">
        <f t="shared" si="23"/>
        <v/>
      </c>
      <c r="N123" s="26" t="str">
        <f>IF(ISBLANK('DATA ENTRY'!S123),"",'DATA ENTRY'!S123)</f>
        <v/>
      </c>
      <c r="O123" s="26" t="str">
        <f>IF(ISBLANK('DATA ENTRY'!T123),"",'DATA ENTRY'!T123)</f>
        <v/>
      </c>
      <c r="P123" s="26" t="str">
        <f t="shared" si="24"/>
        <v/>
      </c>
      <c r="Q123" s="26" t="str">
        <f>IF(ISBLANK('DATA ENTRY'!V123),"",'DATA ENTRY'!V123)</f>
        <v/>
      </c>
      <c r="R123" s="26" t="str">
        <f>IF(ISBLANK('DATA ENTRY'!W123),"",'DATA ENTRY'!W123)</f>
        <v/>
      </c>
      <c r="S123" s="26" t="str">
        <f t="shared" si="25"/>
        <v/>
      </c>
      <c r="T123" s="26" t="str">
        <f>IF(ISBLANK('DATA ENTRY'!Y123),"",'DATA ENTRY'!Y123)</f>
        <v/>
      </c>
      <c r="U123" s="26" t="str">
        <f>IF(ISBLANK('DATA ENTRY'!Z123),"",'DATA ENTRY'!Z123)</f>
        <v/>
      </c>
      <c r="V123" s="26" t="str">
        <f t="shared" si="26"/>
        <v/>
      </c>
      <c r="W123" s="26" t="str">
        <f>IF(ISBLANK('DATA ENTRY'!$F123),"",IF(LEDGER!B123="AB","AB",IF(LEDGER!B123&gt;=0.9*'MARK LOOKUP'!B123,"A+",IF(LEDGER!B123&gt;=0.8*'MARK LOOKUP'!B123,"A",IF(LEDGER!B123&gt;=0.7*'MARK LOOKUP'!B123,"B+",IF(LEDGER!B123&gt;=0.6*'MARK LOOKUP'!B123,"B",IF(LEDGER!B123&gt;=0.5*'MARK LOOKUP'!B123,"C+",IF(LEDGER!B123&gt;=0.4*'MARK LOOKUP'!B123,"C+",IF(LEDGER!B123&gt;=0.35*'MARK LOOKUP'!B123,"D","NG")))))))))</f>
        <v/>
      </c>
      <c r="X123" s="26" t="str">
        <f>IF(ISBLANK('DATA ENTRY'!$G123),"",IF(LEDGER!C123="AB","AB",IF(LEDGER!C123&gt;=0.9*'MARK LOOKUP'!C123,"A+",IF(LEDGER!C123&gt;=0.8*'MARK LOOKUP'!C123,"A",IF(LEDGER!C123&gt;=0.7*'MARK LOOKUP'!C123,"B+",IF(LEDGER!C123&gt;=0.6*'MARK LOOKUP'!C123,"B",IF(LEDGER!C123&gt;=0.5*'MARK LOOKUP'!C123,"C+",IF(LEDGER!C123&gt;=0.4*'MARK LOOKUP'!C123,"C+",IF(LEDGER!C123&gt;=0.35*'MARK LOOKUP'!C123,"D","N.G.")))))))))</f>
        <v/>
      </c>
      <c r="Y123" s="26" t="b">
        <f>IF(ISNUMBER(D123),IF(D123&gt;=0.9*'MARK LOOKUP'!D123,"A+",IF(D123&gt;=0.8*'MARK LOOKUP'!D123,"A",IF(D123&gt;=0.7*'MARK LOOKUP'!D123,"B+",IF(D123&gt;=0.6*'MARK LOOKUP'!D123,"B",IF(D123&gt;=0.5*'MARK LOOKUP'!D123,"C+",IF(D123&gt;=0.4*'MARK LOOKUP'!D123,"C",IF(D123&gt;=0.35*'MARK LOOKUP'!D123,"D","N.G."))))))))</f>
        <v>0</v>
      </c>
      <c r="Z123" s="26" t="str">
        <f>IF(ISBLANK('DATA ENTRY'!J123),"",IF(LEDGER!E123="AB","AB",IF(LEDGER!E123&gt;=0.9*'MARK LOOKUP'!E123,"A+",IF(LEDGER!E123&gt;=0.8*'MARK LOOKUP'!E123,"A",IF(LEDGER!E123&gt;=0.7*'MARK LOOKUP'!E123,"B+",IF(LEDGER!E123&gt;=0.6*'MARK LOOKUP'!E123,"B",IF(LEDGER!E123&gt;=0.5*'MARK LOOKUP'!E123,"C+",IF(LEDGER!E123&gt;=0.4*'MARK LOOKUP'!E123,"C",IF(LEDGER!E123&gt;=0.35*'MARK LOOKUP'!E123,"D","NG")))))))))</f>
        <v/>
      </c>
      <c r="AA123" s="26" t="str">
        <f>IF(ISBLANK('DATA ENTRY'!K123),"",IF(LEDGER!F123="AB","AB",IF(LEDGER!F123&gt;=0.9*'MARK LOOKUP'!F123,"A+",IF(LEDGER!F123&gt;=0.8*'MARK LOOKUP'!F123,"A",IF(LEDGER!F123&gt;=0.7*'MARK LOOKUP'!F123,"B+",IF(LEDGER!F123&gt;=0.6*'MARK LOOKUP'!F123,"B",IF(LEDGER!F123&gt;=0.5*'MARK LOOKUP'!F123,"C+",IF(LEDGER!F123&gt;=0.4*'MARK LOOKUP'!F123,"C",IF(LEDGER!F123&gt;=0.35*'MARK LOOKUP'!F123,"D","NG")))))))))</f>
        <v/>
      </c>
      <c r="AB123" s="26" t="b">
        <f>IF(ISNUMBER(G123),IF(D123&gt;=0.9*'MARK LOOKUP'!G123,"A+",IF(G123&gt;=0.8*'MARK LOOKUP'!G123,"A",IF(G123&gt;=0.7*'MARK LOOKUP'!G123,"B+",IF(G123&gt;=0.6*'MARK LOOKUP'!G123,"B",IF(G123&gt;=0.5*'MARK LOOKUP'!G123,"C+",IF(G123&gt;=0.4*'MARK LOOKUP'!G123,"C",IF(G123&gt;=0.35*'MARK LOOKUP'!G123,"D","NG"))))))))</f>
        <v>0</v>
      </c>
      <c r="AC123" s="26" t="str">
        <f>IF(ISBLANK('DATA ENTRY'!M123),"",IF(LEDGER!H123="AB","AB",IF(LEDGER!H123&gt;=0.9*'MARK LOOKUP'!H123,"A+",IF(LEDGER!H123&gt;=0.8*'MARK LOOKUP'!H123,"A",IF(LEDGER!H123&gt;=0.7*'MARK LOOKUP'!H123,"B+",IF(LEDGER!H123&gt;=0.6*'MARK LOOKUP'!H123,"B",IF(LEDGER!H123&gt;=0.5*'MARK LOOKUP'!H123,"C+",IF(LEDGER!H123&gt;=0.4*'MARK LOOKUP'!H123,"C",IF(LEDGER!H123&gt;=0.35*'MARK LOOKUP'!H123,"D","NG")))))))))</f>
        <v/>
      </c>
      <c r="AD123" s="26" t="str">
        <f>IF(ISBLANK('DATA ENTRY'!N123),"",IF(LEDGER!I123="AB","AB",IF(LEDGER!I123&gt;=0.9*'MARK LOOKUP'!I123,"A+",IF(LEDGER!I123&gt;=0.8*'MARK LOOKUP'!I123,"A",IF(LEDGER!I123&gt;=0.7*'MARK LOOKUP'!I123,"B+",IF(LEDGER!I123&gt;=0.6*'MARK LOOKUP'!I123,"B",IF(LEDGER!I123&gt;=0.5*'MARK LOOKUP'!I123,"C+",IF(LEDGER!I123&gt;=0.4*'MARK LOOKUP'!I123,"C",IF(LEDGER!I123&gt;=0.35*'MARK LOOKUP'!I123,"D","NG")))))))))</f>
        <v/>
      </c>
      <c r="AE123" s="26" t="str">
        <f>IF(ISNUMBER(J123),IF(J123&gt;=0.9*'MARK LOOKUP'!J123,"A+",IF(J123&gt;=0.8*'MARK LOOKUP'!J123,"A",IF(J123&gt;=0.7*'MARK LOOKUP'!J123,"B+",IF(J123&gt;=0.6*'MARK LOOKUP'!J123,"B",IF(J123&gt;=0.5*'MARK LOOKUP'!J123,"C+",IF(J123&gt;=0.4*'MARK LOOKUP'!J123,"C",IF(J123&gt;=0.35*'MARK LOOKUP'!J123,"D","NG"))))))),"")</f>
        <v/>
      </c>
      <c r="AF123" s="26" t="str">
        <f>IF(ISBLANK('DATA ENTRY'!P123),"",IF(LEDGER!K123="Ab","AB",IF(LEDGER!K123&gt;=0.9*'MARK LOOKUP'!K123,"A+",IF(LEDGER!K123&gt;=0.8*'MARK LOOKUP'!K123,"A",IF(LEDGER!K123&gt;=0.7*'MARK LOOKUP'!K123,"B+",IF(LEDGER!K123&gt;=0.6*'MARK LOOKUP'!K123,"B",IF(LEDGER!K123&gt;=0.5*'MARK LOOKUP'!K123,"C+",IF(LEDGER!K123&gt;=0.4*'MARK LOOKUP'!K123,"C",IF(LEDGER!K123&gt;=0.35*'MARK LOOKUP'!K123,"D","NG")))))))))</f>
        <v/>
      </c>
      <c r="AG123" s="26" t="str">
        <f>IF(ISBLANK('DATA ENTRY'!Q123),"",IF(LEDGER!L123="Ab","AB",IF(LEDGER!L123&gt;=0.9*'MARK LOOKUP'!L123,"A+",IF(LEDGER!L123&gt;=0.8*'MARK LOOKUP'!L123,"A",IF(LEDGER!L123&gt;=0.7*'MARK LOOKUP'!L123,"B+",IF(LEDGER!L123&gt;=0.6*'MARK LOOKUP'!L123,"B",IF(LEDGER!L123&gt;=0.5*'MARK LOOKUP'!L123,"C+",IF(LEDGER!L123&gt;=0.4*'MARK LOOKUP'!L123,"C",IF(LEDGER!L123&gt;=0.35*'MARK LOOKUP'!L123,"D","NG")))))))))</f>
        <v/>
      </c>
      <c r="AH123" s="26" t="str">
        <f>IF(ISNUMBER(M123),IF(M123&gt;=0.9*'MARK LOOKUP'!M123,"A+",IF(M123&gt;=0.8*'MARK LOOKUP'!M123,"A",IF(M123&gt;=0.7*'MARK LOOKUP'!M123,"B+",IF(M123&gt;=0.6*'MARK LOOKUP'!M123,"B",IF(M123&gt;=0.5*'MARK LOOKUP'!M123,"C+",IF(M123&gt;=0.4*'MARK LOOKUP'!M123,"C",IF(M123&gt;=0.35*'MARK LOOKUP'!M123,"D","NG"))))))),"")</f>
        <v/>
      </c>
      <c r="AI123" s="26" t="str">
        <f>IF(ISBLANK('DATA ENTRY'!S123),"",IF(N123="Ab","AB",IF(N123&gt;=0.9*'MARK LOOKUP'!N123,"A+",IF(N123&gt;=0.8*'MARK LOOKUP'!N123,"A",IF(N123&gt;=0.7*'MARK LOOKUP'!N123,"B+",IF(N123&gt;=0.6*'MARK LOOKUP'!N123,"B",IF(N123&gt;=0.5*'MARK LOOKUP'!N123,"C+",IF(N123&gt;=0.4*'MARK LOOKUP'!N123,"C",IF(N123&gt;=0.35*'MARK LOOKUP'!N123,"D","NG")))))))))</f>
        <v/>
      </c>
      <c r="AJ123" s="26" t="str">
        <f>IF(ISBLANK('DATA ENTRY'!T123),"",IF(O123="Ab","AB",IF(O123&gt;=0.9*'MARK LOOKUP'!O123,"A+",IF(O123&gt;=0.8*'MARK LOOKUP'!O123,"A",IF(O123&gt;=0.7*'MARK LOOKUP'!O123,"B+",IF(O123&gt;=0.6*'MARK LOOKUP'!O123,"B",IF(O123&gt;=0.5*'MARK LOOKUP'!O123,"C+",IF(O123&gt;=0.4*'MARK LOOKUP'!O123,"C",IF(O123&gt;=0.35*'MARK LOOKUP'!O123,"D","NG")))))))))</f>
        <v/>
      </c>
      <c r="AK123" s="26" t="str">
        <f>IF(ISNUMBER(P123),IF(P123&gt;=0.9*'MARK LOOKUP'!P123,"A+",IF(P123&gt;=0.8*'MARK LOOKUP'!P123,"A",IF(P123&gt;=0.7*'MARK LOOKUP'!P123,"B+",IF(P123&gt;=0.6*'MARK LOOKUP'!P123,"B",IF(P123&gt;=0.5*'MARK LOOKUP'!P123,"C+",IF(P123&gt;=0.4*'MARK LOOKUP'!P123,"C",IF(P123&gt;=0.35*'MARK LOOKUP'!P123,"D","NG"))))))),"")</f>
        <v/>
      </c>
      <c r="AL123" s="26" t="str">
        <f>IF(ISBLANK('DATA ENTRY'!V123),"",IF(Q123="Ab","AB",IF(Q123&gt;=0.9*'MARK LOOKUP'!Q123,"A+",IF(Q123&gt;=0.8*'MARK LOOKUP'!Q123,"A",IF(Q123&gt;=0.7*'MARK LOOKUP'!Q123,"B+",IF(Q123&gt;=0.6*'MARK LOOKUP'!Q123,"B",IF(Q123&gt;=0.5*'MARK LOOKUP'!Q123,"C+",IF(Q123&gt;=0.4*'MARK LOOKUP'!Q123,"C",IF(Q123&gt;=0.35*'MARK LOOKUP'!Q123,"D","NG")))))))))</f>
        <v/>
      </c>
      <c r="AM123" s="26" t="str">
        <f>IF(ISBLANK('DATA ENTRY'!W123),"",IF(R123="Ab","AB",IF(R123&gt;=0.9*'MARK LOOKUP'!R123,"A+",IF(R123&gt;=0.8*'MARK LOOKUP'!R123,"A",IF(R123&gt;=0.7*'MARK LOOKUP'!R123,"B+",IF(R123&gt;=0.6*'MARK LOOKUP'!R123,"B",IF(R123&gt;=0.5*'MARK LOOKUP'!R123,"C+",IF(R123&gt;=0.4*'MARK LOOKUP'!R123,"C",IF(R123&gt;=0.35*'MARK LOOKUP'!R123,"D","NG")))))))))</f>
        <v/>
      </c>
      <c r="AN123" s="26" t="str">
        <f>IF(ISNUMBER(S123),IF(S123&gt;=0.9*'MARK LOOKUP'!S123,"A+",IF(S123&gt;=0.8*'MARK LOOKUP'!S123,"A",IF(S123&gt;=0.7*'MARK LOOKUP'!S123,"B+",IF(S123&gt;=0.6*'MARK LOOKUP'!S123,"B",IF(S123&gt;=0.5*'MARK LOOKUP'!S123,"C+",IF(S123&gt;=0.4*'MARK LOOKUP'!S123,"C",IF(S123&gt;=0.35*'MARK LOOKUP'!S123,"D","NG"))))))),"")</f>
        <v/>
      </c>
      <c r="AO123" s="26" t="str">
        <f>IF(ISBLANK('DATA ENTRY'!Y123),"",IF(T123="AB","AB",IF(T123&gt;=0.9*'MARK LOOKUP'!T123,"A+",IF(T123&gt;=0.8*'MARK LOOKUP'!T123,"A",IF(T123&gt;=0.7*'MARK LOOKUP'!T123,"B+",IF(T123&gt;=0.6*'MARK LOOKUP'!T123,"B",IF(T123&gt;=0.5*'MARK LOOKUP'!T123,"C+",IF(T123&gt;=0.4*'MARK LOOKUP'!T123,"C",IF(T123&gt;=0.35*'MARK LOOKUP'!T123,"D","NG")))))))))</f>
        <v/>
      </c>
      <c r="AP123" s="26" t="str">
        <f>IF(ISBLANK('DATA ENTRY'!Z123),"",IF(U123="AB","AB",IF(U123&gt;=0.9*'MARK LOOKUP'!U123,"A+",IF(U123&gt;=0.8*'MARK LOOKUP'!U123,"A",IF(U123&gt;=0.7*'MARK LOOKUP'!U123,"B+",IF(U123&gt;=0.6*'MARK LOOKUP'!U123,"B",IF(U123&gt;=0.5*'MARK LOOKUP'!U123,"C+",IF(U123&gt;=0.4*'MARK LOOKUP'!U123,"C",IF(U123&gt;=0.35*'MARK LOOKUP'!U123,"D","NG")))))))))</f>
        <v/>
      </c>
      <c r="AQ123" s="26" t="str">
        <f>IF(ISNUMBER(V123),IF(V123&gt;=0.9*'MARK LOOKUP'!V123,"A+",IF(V123&gt;=0.8*'MARK LOOKUP'!V123,"A",IF(V123&gt;=0.7*'MARK LOOKUP'!V123,"B+",IF(V123&gt;=0.6*'MARK LOOKUP'!S123,"B",IF(V123&gt;=0.5*'MARK LOOKUP'!V123,"C+",IF(V123&gt;=0.4*'MARK LOOKUP'!V123,"C",IF(V123&gt;=0.35*'MARK LOOKUP'!V123,"D","NG"))))))),"")</f>
        <v/>
      </c>
      <c r="AR123" s="26" t="str">
        <f t="shared" si="27"/>
        <v/>
      </c>
      <c r="AS123" s="26" t="str">
        <f t="shared" si="28"/>
        <v/>
      </c>
      <c r="AT123" s="26" t="str">
        <f t="shared" si="29"/>
        <v/>
      </c>
      <c r="AU123" s="26" t="str">
        <f t="shared" si="30"/>
        <v/>
      </c>
      <c r="AV123" s="26" t="str">
        <f t="shared" si="31"/>
        <v/>
      </c>
      <c r="AW123" s="26" t="str">
        <f t="shared" si="32"/>
        <v/>
      </c>
      <c r="AX123" s="26" t="str">
        <f t="shared" si="33"/>
        <v/>
      </c>
      <c r="AY123" s="26" t="str">
        <f t="shared" si="34"/>
        <v/>
      </c>
      <c r="AZ123" s="26" t="str">
        <f t="shared" si="35"/>
        <v/>
      </c>
      <c r="BA123" s="26" t="str">
        <f t="shared" si="36"/>
        <v/>
      </c>
      <c r="BB123" s="26" t="str">
        <f t="shared" si="37"/>
        <v/>
      </c>
      <c r="BC123" s="26" t="str">
        <f t="shared" si="38"/>
        <v/>
      </c>
      <c r="BD123" s="26" t="str">
        <f t="shared" si="39"/>
        <v/>
      </c>
      <c r="BE123" s="26" t="str">
        <f>IF(ISBLANK('DATA ENTRY'!S123),"",IF(AJ123="A+","4",IF(AJ123="A","3.6",IF(AJ123="B+","3.2",IF(AJ123="B","2.8",IF(AJ123="C+","2.4",IF(AJ123="C","2",IF(AJ123="D+","1.6",IF(AJ123="D","1.2",IF(AJ123="E","0.8",""))))))))))</f>
        <v/>
      </c>
      <c r="BF123" s="26" t="str">
        <f>IF(ISBLANK('DATA ENTRY'!T123),"",IF(AK123="A+","4",IF(AK123="A","3.6",IF(AK123="B+","3.2",IF(AK123="B","2.8",IF(AK123="C+","2.4",IF(AK123="C","2",IF(AK123="D+","1.6",IF(AK123="D","1.2",IF(AK123="E","0.8",""))))))))))</f>
        <v/>
      </c>
      <c r="BG123" s="26" t="str">
        <f>IF(ISBLANK('DATA ENTRY'!U123),"",IF(AL123="A+","4",IF(AL123="A","3.6",IF(AL123="B+","3.2",IF(AL123="B","2.8",IF(AL123="C+","2.4",IF(AL123="C","2",IF(AL123="D+","1.6",IF(AL123="D","1.2",IF(AL123="E","0.8",""))))))))))</f>
        <v/>
      </c>
      <c r="BH123" s="26" t="str">
        <f>IF(ISBLANK('DATA ENTRY'!V123),"",IF(AM123="A+","4",IF(AM123="A","3.6",IF(AM123="B+","3.2",IF(AM123="B","2.8",IF(AM123="C+","2.4",IF(AM123="C","2",IF(AM123="D+","1.6",IF(AM123="D","1.2",IF(AM123="E","0.8",""))))))))))</f>
        <v/>
      </c>
      <c r="BI123" s="26" t="str">
        <f>IF(ISBLANK('DATA ENTRY'!W123),"",IF(AN123="A+","4",IF(AN123="A","3.6",IF(AN123="B+","3.2",IF(AN123="B","2.8",IF(AN123="C+","2.4",IF(AN123="C","2",IF(AN123="D+","1.6",IF(AN123="D","1.2",IF(AN123="E","0.8",""))))))))))</f>
        <v/>
      </c>
      <c r="BJ123" s="26" t="str">
        <f>IF(ISBLANK('DATA ENTRY'!X123),"",IF(AO123="A+","4",IF(AO123="A","3.6",IF(AO123="B+","3.2",IF(AO123="B","2.8",IF(AO123="C+","2.4",IF(AO123="C","2",IF(AO123="D+","1.6",IF(AO123="D","1.2",IF(AO123="E","0.8",""))))))))))</f>
        <v/>
      </c>
      <c r="BK123" s="26" t="str">
        <f>IF(ISBLANK('DATA ENTRY'!Y123),"",IF(AP123="A+","4",IF(AP123="A","3.6",IF(AP123="B+","3.2",IF(AP123="B","2.8",IF(AP123="C+","2.4",IF(AP123="C","2",IF(AP123="D+","1.6",IF(AP123="D","1.2",IF(AP123="E","0.8",""))))))))))</f>
        <v/>
      </c>
      <c r="BL123" s="26" t="str">
        <f>IF(ISBLANK('DATA ENTRY'!Z123),"",IF(AQ123="A+","4",IF(AQ123="A","3.6",IF(AQ123="B+","3.2",IF(AQ123="B","2.8",IF(AQ123="C+","2.4",IF(AQ123="C","2",IF(AQ123="D+","1.6",IF(AQ123="D","1.2",IF(AQ123="E","0.8",""))))))))))</f>
        <v/>
      </c>
    </row>
    <row r="124" spans="2:64" x14ac:dyDescent="0.25">
      <c r="B124" s="26" t="str">
        <f>IF(ISBLANK('DATA ENTRY'!G124),"",'DATA ENTRY'!G124)</f>
        <v/>
      </c>
      <c r="C124" s="26" t="str">
        <f>IF(ISBLANK('DATA ENTRY'!H124),"",'DATA ENTRY'!H124)</f>
        <v/>
      </c>
      <c r="D124" s="26" t="str">
        <f t="shared" si="21"/>
        <v/>
      </c>
      <c r="E124" s="26" t="str">
        <f>IF(ISBLANK('DATA ENTRY'!J124),"",'DATA ENTRY'!J124)</f>
        <v/>
      </c>
      <c r="F124" s="26" t="str">
        <f>IF(ISBLANK('DATA ENTRY'!K124),"",'DATA ENTRY'!K124)</f>
        <v/>
      </c>
      <c r="G124" s="26" t="str">
        <f t="shared" si="22"/>
        <v/>
      </c>
      <c r="H124" s="26" t="str">
        <f>IF(ISBLANK('DATA ENTRY'!M124),"",'DATA ENTRY'!M124)</f>
        <v/>
      </c>
      <c r="I124" s="26" t="str">
        <f>IF(ISBLANK('DATA ENTRY'!M124),"",'DATA ENTRY'!N124)</f>
        <v/>
      </c>
      <c r="J124" s="26" t="str">
        <f t="shared" si="40"/>
        <v/>
      </c>
      <c r="K124" s="26" t="str">
        <f>IF(ISBLANK('DATA ENTRY'!P124),"",'DATA ENTRY'!P124)</f>
        <v/>
      </c>
      <c r="L124" s="26" t="str">
        <f>IF(ISBLANK('DATA ENTRY'!Q124),"",'DATA ENTRY'!Q124)</f>
        <v/>
      </c>
      <c r="M124" s="26" t="str">
        <f t="shared" si="23"/>
        <v/>
      </c>
      <c r="N124" s="26" t="str">
        <f>IF(ISBLANK('DATA ENTRY'!S124),"",'DATA ENTRY'!S124)</f>
        <v/>
      </c>
      <c r="O124" s="26" t="str">
        <f>IF(ISBLANK('DATA ENTRY'!T124),"",'DATA ENTRY'!T124)</f>
        <v/>
      </c>
      <c r="P124" s="26" t="str">
        <f t="shared" si="24"/>
        <v/>
      </c>
      <c r="Q124" s="26" t="str">
        <f>IF(ISBLANK('DATA ENTRY'!V124),"",'DATA ENTRY'!V124)</f>
        <v/>
      </c>
      <c r="R124" s="26" t="str">
        <f>IF(ISBLANK('DATA ENTRY'!W124),"",'DATA ENTRY'!W124)</f>
        <v/>
      </c>
      <c r="S124" s="26" t="str">
        <f t="shared" si="25"/>
        <v/>
      </c>
      <c r="T124" s="26" t="str">
        <f>IF(ISBLANK('DATA ENTRY'!Y124),"",'DATA ENTRY'!Y124)</f>
        <v/>
      </c>
      <c r="U124" s="26" t="str">
        <f>IF(ISBLANK('DATA ENTRY'!Z124),"",'DATA ENTRY'!Z124)</f>
        <v/>
      </c>
      <c r="V124" s="26" t="str">
        <f t="shared" si="26"/>
        <v/>
      </c>
      <c r="W124" s="26" t="str">
        <f>IF(ISBLANK('DATA ENTRY'!$F124),"",IF(LEDGER!B124="AB","AB",IF(LEDGER!B124&gt;=0.9*'MARK LOOKUP'!B124,"A+",IF(LEDGER!B124&gt;=0.8*'MARK LOOKUP'!B124,"A",IF(LEDGER!B124&gt;=0.7*'MARK LOOKUP'!B124,"B+",IF(LEDGER!B124&gt;=0.6*'MARK LOOKUP'!B124,"B",IF(LEDGER!B124&gt;=0.5*'MARK LOOKUP'!B124,"C+",IF(LEDGER!B124&gt;=0.4*'MARK LOOKUP'!B124,"C+",IF(LEDGER!B124&gt;=0.35*'MARK LOOKUP'!B124,"D","NG")))))))))</f>
        <v/>
      </c>
      <c r="X124" s="26" t="str">
        <f>IF(ISBLANK('DATA ENTRY'!$G124),"",IF(LEDGER!C124="AB","AB",IF(LEDGER!C124&gt;=0.9*'MARK LOOKUP'!C124,"A+",IF(LEDGER!C124&gt;=0.8*'MARK LOOKUP'!C124,"A",IF(LEDGER!C124&gt;=0.7*'MARK LOOKUP'!C124,"B+",IF(LEDGER!C124&gt;=0.6*'MARK LOOKUP'!C124,"B",IF(LEDGER!C124&gt;=0.5*'MARK LOOKUP'!C124,"C+",IF(LEDGER!C124&gt;=0.4*'MARK LOOKUP'!C124,"C+",IF(LEDGER!C124&gt;=0.35*'MARK LOOKUP'!C124,"D","N.G.")))))))))</f>
        <v/>
      </c>
      <c r="Y124" s="26" t="b">
        <f>IF(ISNUMBER(D124),IF(D124&gt;=0.9*'MARK LOOKUP'!D124,"A+",IF(D124&gt;=0.8*'MARK LOOKUP'!D124,"A",IF(D124&gt;=0.7*'MARK LOOKUP'!D124,"B+",IF(D124&gt;=0.6*'MARK LOOKUP'!D124,"B",IF(D124&gt;=0.5*'MARK LOOKUP'!D124,"C+",IF(D124&gt;=0.4*'MARK LOOKUP'!D124,"C",IF(D124&gt;=0.35*'MARK LOOKUP'!D124,"D","N.G."))))))))</f>
        <v>0</v>
      </c>
      <c r="Z124" s="26" t="str">
        <f>IF(ISBLANK('DATA ENTRY'!J124),"",IF(LEDGER!E124="AB","AB",IF(LEDGER!E124&gt;=0.9*'MARK LOOKUP'!E124,"A+",IF(LEDGER!E124&gt;=0.8*'MARK LOOKUP'!E124,"A",IF(LEDGER!E124&gt;=0.7*'MARK LOOKUP'!E124,"B+",IF(LEDGER!E124&gt;=0.6*'MARK LOOKUP'!E124,"B",IF(LEDGER!E124&gt;=0.5*'MARK LOOKUP'!E124,"C+",IF(LEDGER!E124&gt;=0.4*'MARK LOOKUP'!E124,"C",IF(LEDGER!E124&gt;=0.35*'MARK LOOKUP'!E124,"D","NG")))))))))</f>
        <v/>
      </c>
      <c r="AA124" s="26" t="str">
        <f>IF(ISBLANK('DATA ENTRY'!K124),"",IF(LEDGER!F124="AB","AB",IF(LEDGER!F124&gt;=0.9*'MARK LOOKUP'!F124,"A+",IF(LEDGER!F124&gt;=0.8*'MARK LOOKUP'!F124,"A",IF(LEDGER!F124&gt;=0.7*'MARK LOOKUP'!F124,"B+",IF(LEDGER!F124&gt;=0.6*'MARK LOOKUP'!F124,"B",IF(LEDGER!F124&gt;=0.5*'MARK LOOKUP'!F124,"C+",IF(LEDGER!F124&gt;=0.4*'MARK LOOKUP'!F124,"C",IF(LEDGER!F124&gt;=0.35*'MARK LOOKUP'!F124,"D","NG")))))))))</f>
        <v/>
      </c>
      <c r="AB124" s="26" t="b">
        <f>IF(ISNUMBER(G124),IF(D124&gt;=0.9*'MARK LOOKUP'!G124,"A+",IF(G124&gt;=0.8*'MARK LOOKUP'!G124,"A",IF(G124&gt;=0.7*'MARK LOOKUP'!G124,"B+",IF(G124&gt;=0.6*'MARK LOOKUP'!G124,"B",IF(G124&gt;=0.5*'MARK LOOKUP'!G124,"C+",IF(G124&gt;=0.4*'MARK LOOKUP'!G124,"C",IF(G124&gt;=0.35*'MARK LOOKUP'!G124,"D","NG"))))))))</f>
        <v>0</v>
      </c>
      <c r="AC124" s="26" t="str">
        <f>IF(ISBLANK('DATA ENTRY'!M124),"",IF(LEDGER!H124="AB","AB",IF(LEDGER!H124&gt;=0.9*'MARK LOOKUP'!H124,"A+",IF(LEDGER!H124&gt;=0.8*'MARK LOOKUP'!H124,"A",IF(LEDGER!H124&gt;=0.7*'MARK LOOKUP'!H124,"B+",IF(LEDGER!H124&gt;=0.6*'MARK LOOKUP'!H124,"B",IF(LEDGER!H124&gt;=0.5*'MARK LOOKUP'!H124,"C+",IF(LEDGER!H124&gt;=0.4*'MARK LOOKUP'!H124,"C",IF(LEDGER!H124&gt;=0.35*'MARK LOOKUP'!H124,"D","NG")))))))))</f>
        <v/>
      </c>
      <c r="AD124" s="26" t="str">
        <f>IF(ISBLANK('DATA ENTRY'!N124),"",IF(LEDGER!I124="AB","AB",IF(LEDGER!I124&gt;=0.9*'MARK LOOKUP'!I124,"A+",IF(LEDGER!I124&gt;=0.8*'MARK LOOKUP'!I124,"A",IF(LEDGER!I124&gt;=0.7*'MARK LOOKUP'!I124,"B+",IF(LEDGER!I124&gt;=0.6*'MARK LOOKUP'!I124,"B",IF(LEDGER!I124&gt;=0.5*'MARK LOOKUP'!I124,"C+",IF(LEDGER!I124&gt;=0.4*'MARK LOOKUP'!I124,"C",IF(LEDGER!I124&gt;=0.35*'MARK LOOKUP'!I124,"D","NG")))))))))</f>
        <v/>
      </c>
      <c r="AE124" s="26" t="str">
        <f>IF(ISNUMBER(J124),IF(J124&gt;=0.9*'MARK LOOKUP'!J124,"A+",IF(J124&gt;=0.8*'MARK LOOKUP'!J124,"A",IF(J124&gt;=0.7*'MARK LOOKUP'!J124,"B+",IF(J124&gt;=0.6*'MARK LOOKUP'!J124,"B",IF(J124&gt;=0.5*'MARK LOOKUP'!J124,"C+",IF(J124&gt;=0.4*'MARK LOOKUP'!J124,"C",IF(J124&gt;=0.35*'MARK LOOKUP'!J124,"D","NG"))))))),"")</f>
        <v/>
      </c>
      <c r="AF124" s="26" t="str">
        <f>IF(ISBLANK('DATA ENTRY'!P124),"",IF(LEDGER!K124="Ab","AB",IF(LEDGER!K124&gt;=0.9*'MARK LOOKUP'!K124,"A+",IF(LEDGER!K124&gt;=0.8*'MARK LOOKUP'!K124,"A",IF(LEDGER!K124&gt;=0.7*'MARK LOOKUP'!K124,"B+",IF(LEDGER!K124&gt;=0.6*'MARK LOOKUP'!K124,"B",IF(LEDGER!K124&gt;=0.5*'MARK LOOKUP'!K124,"C+",IF(LEDGER!K124&gt;=0.4*'MARK LOOKUP'!K124,"C",IF(LEDGER!K124&gt;=0.35*'MARK LOOKUP'!K124,"D","NG")))))))))</f>
        <v/>
      </c>
      <c r="AG124" s="26" t="str">
        <f>IF(ISBLANK('DATA ENTRY'!Q124),"",IF(LEDGER!L124="Ab","AB",IF(LEDGER!L124&gt;=0.9*'MARK LOOKUP'!L124,"A+",IF(LEDGER!L124&gt;=0.8*'MARK LOOKUP'!L124,"A",IF(LEDGER!L124&gt;=0.7*'MARK LOOKUP'!L124,"B+",IF(LEDGER!L124&gt;=0.6*'MARK LOOKUP'!L124,"B",IF(LEDGER!L124&gt;=0.5*'MARK LOOKUP'!L124,"C+",IF(LEDGER!L124&gt;=0.4*'MARK LOOKUP'!L124,"C",IF(LEDGER!L124&gt;=0.35*'MARK LOOKUP'!L124,"D","NG")))))))))</f>
        <v/>
      </c>
      <c r="AH124" s="26" t="str">
        <f>IF(ISNUMBER(M124),IF(M124&gt;=0.9*'MARK LOOKUP'!M124,"A+",IF(M124&gt;=0.8*'MARK LOOKUP'!M124,"A",IF(M124&gt;=0.7*'MARK LOOKUP'!M124,"B+",IF(M124&gt;=0.6*'MARK LOOKUP'!M124,"B",IF(M124&gt;=0.5*'MARK LOOKUP'!M124,"C+",IF(M124&gt;=0.4*'MARK LOOKUP'!M124,"C",IF(M124&gt;=0.35*'MARK LOOKUP'!M124,"D","NG"))))))),"")</f>
        <v/>
      </c>
      <c r="AI124" s="26" t="str">
        <f>IF(ISBLANK('DATA ENTRY'!S124),"",IF(N124="Ab","AB",IF(N124&gt;=0.9*'MARK LOOKUP'!N124,"A+",IF(N124&gt;=0.8*'MARK LOOKUP'!N124,"A",IF(N124&gt;=0.7*'MARK LOOKUP'!N124,"B+",IF(N124&gt;=0.6*'MARK LOOKUP'!N124,"B",IF(N124&gt;=0.5*'MARK LOOKUP'!N124,"C+",IF(N124&gt;=0.4*'MARK LOOKUP'!N124,"C",IF(N124&gt;=0.35*'MARK LOOKUP'!N124,"D","NG")))))))))</f>
        <v/>
      </c>
      <c r="AJ124" s="26" t="str">
        <f>IF(ISBLANK('DATA ENTRY'!T124),"",IF(O124="Ab","AB",IF(O124&gt;=0.9*'MARK LOOKUP'!O124,"A+",IF(O124&gt;=0.8*'MARK LOOKUP'!O124,"A",IF(O124&gt;=0.7*'MARK LOOKUP'!O124,"B+",IF(O124&gt;=0.6*'MARK LOOKUP'!O124,"B",IF(O124&gt;=0.5*'MARK LOOKUP'!O124,"C+",IF(O124&gt;=0.4*'MARK LOOKUP'!O124,"C",IF(O124&gt;=0.35*'MARK LOOKUP'!O124,"D","NG")))))))))</f>
        <v/>
      </c>
      <c r="AK124" s="26" t="str">
        <f>IF(ISNUMBER(P124),IF(P124&gt;=0.9*'MARK LOOKUP'!P124,"A+",IF(P124&gt;=0.8*'MARK LOOKUP'!P124,"A",IF(P124&gt;=0.7*'MARK LOOKUP'!P124,"B+",IF(P124&gt;=0.6*'MARK LOOKUP'!P124,"B",IF(P124&gt;=0.5*'MARK LOOKUP'!P124,"C+",IF(P124&gt;=0.4*'MARK LOOKUP'!P124,"C",IF(P124&gt;=0.35*'MARK LOOKUP'!P124,"D","NG"))))))),"")</f>
        <v/>
      </c>
      <c r="AL124" s="26" t="str">
        <f>IF(ISBLANK('DATA ENTRY'!V124),"",IF(Q124="Ab","AB",IF(Q124&gt;=0.9*'MARK LOOKUP'!Q124,"A+",IF(Q124&gt;=0.8*'MARK LOOKUP'!Q124,"A",IF(Q124&gt;=0.7*'MARK LOOKUP'!Q124,"B+",IF(Q124&gt;=0.6*'MARK LOOKUP'!Q124,"B",IF(Q124&gt;=0.5*'MARK LOOKUP'!Q124,"C+",IF(Q124&gt;=0.4*'MARK LOOKUP'!Q124,"C",IF(Q124&gt;=0.35*'MARK LOOKUP'!Q124,"D","NG")))))))))</f>
        <v/>
      </c>
      <c r="AM124" s="26" t="str">
        <f>IF(ISBLANK('DATA ENTRY'!W124),"",IF(R124="Ab","AB",IF(R124&gt;=0.9*'MARK LOOKUP'!R124,"A+",IF(R124&gt;=0.8*'MARK LOOKUP'!R124,"A",IF(R124&gt;=0.7*'MARK LOOKUP'!R124,"B+",IF(R124&gt;=0.6*'MARK LOOKUP'!R124,"B",IF(R124&gt;=0.5*'MARK LOOKUP'!R124,"C+",IF(R124&gt;=0.4*'MARK LOOKUP'!R124,"C",IF(R124&gt;=0.35*'MARK LOOKUP'!R124,"D","NG")))))))))</f>
        <v/>
      </c>
      <c r="AN124" s="26" t="str">
        <f>IF(ISNUMBER(S124),IF(S124&gt;=0.9*'MARK LOOKUP'!S124,"A+",IF(S124&gt;=0.8*'MARK LOOKUP'!S124,"A",IF(S124&gt;=0.7*'MARK LOOKUP'!S124,"B+",IF(S124&gt;=0.6*'MARK LOOKUP'!S124,"B",IF(S124&gt;=0.5*'MARK LOOKUP'!S124,"C+",IF(S124&gt;=0.4*'MARK LOOKUP'!S124,"C",IF(S124&gt;=0.35*'MARK LOOKUP'!S124,"D","NG"))))))),"")</f>
        <v/>
      </c>
      <c r="AO124" s="26" t="str">
        <f>IF(ISBLANK('DATA ENTRY'!Y124),"",IF(T124="AB","AB",IF(T124&gt;=0.9*'MARK LOOKUP'!T124,"A+",IF(T124&gt;=0.8*'MARK LOOKUP'!T124,"A",IF(T124&gt;=0.7*'MARK LOOKUP'!T124,"B+",IF(T124&gt;=0.6*'MARK LOOKUP'!T124,"B",IF(T124&gt;=0.5*'MARK LOOKUP'!T124,"C+",IF(T124&gt;=0.4*'MARK LOOKUP'!T124,"C",IF(T124&gt;=0.35*'MARK LOOKUP'!T124,"D","NG")))))))))</f>
        <v/>
      </c>
      <c r="AP124" s="26" t="str">
        <f>IF(ISBLANK('DATA ENTRY'!Z124),"",IF(U124="AB","AB",IF(U124&gt;=0.9*'MARK LOOKUP'!U124,"A+",IF(U124&gt;=0.8*'MARK LOOKUP'!U124,"A",IF(U124&gt;=0.7*'MARK LOOKUP'!U124,"B+",IF(U124&gt;=0.6*'MARK LOOKUP'!U124,"B",IF(U124&gt;=0.5*'MARK LOOKUP'!U124,"C+",IF(U124&gt;=0.4*'MARK LOOKUP'!U124,"C",IF(U124&gt;=0.35*'MARK LOOKUP'!U124,"D","NG")))))))))</f>
        <v/>
      </c>
      <c r="AQ124" s="26" t="str">
        <f>IF(ISNUMBER(V124),IF(V124&gt;=0.9*'MARK LOOKUP'!V124,"A+",IF(V124&gt;=0.8*'MARK LOOKUP'!V124,"A",IF(V124&gt;=0.7*'MARK LOOKUP'!V124,"B+",IF(V124&gt;=0.6*'MARK LOOKUP'!S124,"B",IF(V124&gt;=0.5*'MARK LOOKUP'!V124,"C+",IF(V124&gt;=0.4*'MARK LOOKUP'!V124,"C",IF(V124&gt;=0.35*'MARK LOOKUP'!V124,"D","NG"))))))),"")</f>
        <v/>
      </c>
      <c r="AR124" s="26" t="str">
        <f t="shared" si="27"/>
        <v/>
      </c>
      <c r="AS124" s="26" t="str">
        <f t="shared" si="28"/>
        <v/>
      </c>
      <c r="AT124" s="26" t="str">
        <f t="shared" si="29"/>
        <v/>
      </c>
      <c r="AU124" s="26" t="str">
        <f t="shared" si="30"/>
        <v/>
      </c>
      <c r="AV124" s="26" t="str">
        <f t="shared" si="31"/>
        <v/>
      </c>
      <c r="AW124" s="26" t="str">
        <f t="shared" si="32"/>
        <v/>
      </c>
      <c r="AX124" s="26" t="str">
        <f t="shared" si="33"/>
        <v/>
      </c>
      <c r="AY124" s="26" t="str">
        <f t="shared" si="34"/>
        <v/>
      </c>
      <c r="AZ124" s="26" t="str">
        <f t="shared" si="35"/>
        <v/>
      </c>
      <c r="BA124" s="26" t="str">
        <f t="shared" si="36"/>
        <v/>
      </c>
      <c r="BB124" s="26" t="str">
        <f t="shared" si="37"/>
        <v/>
      </c>
      <c r="BC124" s="26" t="str">
        <f t="shared" si="38"/>
        <v/>
      </c>
      <c r="BD124" s="26" t="str">
        <f t="shared" si="39"/>
        <v/>
      </c>
      <c r="BE124" s="26" t="str">
        <f>IF(ISBLANK('DATA ENTRY'!S124),"",IF(AJ124="A+","4",IF(AJ124="A","3.6",IF(AJ124="B+","3.2",IF(AJ124="B","2.8",IF(AJ124="C+","2.4",IF(AJ124="C","2",IF(AJ124="D+","1.6",IF(AJ124="D","1.2",IF(AJ124="E","0.8",""))))))))))</f>
        <v/>
      </c>
      <c r="BF124" s="26" t="str">
        <f>IF(ISBLANK('DATA ENTRY'!T124),"",IF(AK124="A+","4",IF(AK124="A","3.6",IF(AK124="B+","3.2",IF(AK124="B","2.8",IF(AK124="C+","2.4",IF(AK124="C","2",IF(AK124="D+","1.6",IF(AK124="D","1.2",IF(AK124="E","0.8",""))))))))))</f>
        <v/>
      </c>
      <c r="BG124" s="26" t="str">
        <f>IF(ISBLANK('DATA ENTRY'!U124),"",IF(AL124="A+","4",IF(AL124="A","3.6",IF(AL124="B+","3.2",IF(AL124="B","2.8",IF(AL124="C+","2.4",IF(AL124="C","2",IF(AL124="D+","1.6",IF(AL124="D","1.2",IF(AL124="E","0.8",""))))))))))</f>
        <v/>
      </c>
      <c r="BH124" s="26" t="str">
        <f>IF(ISBLANK('DATA ENTRY'!V124),"",IF(AM124="A+","4",IF(AM124="A","3.6",IF(AM124="B+","3.2",IF(AM124="B","2.8",IF(AM124="C+","2.4",IF(AM124="C","2",IF(AM124="D+","1.6",IF(AM124="D","1.2",IF(AM124="E","0.8",""))))))))))</f>
        <v/>
      </c>
      <c r="BI124" s="26" t="str">
        <f>IF(ISBLANK('DATA ENTRY'!W124),"",IF(AN124="A+","4",IF(AN124="A","3.6",IF(AN124="B+","3.2",IF(AN124="B","2.8",IF(AN124="C+","2.4",IF(AN124="C","2",IF(AN124="D+","1.6",IF(AN124="D","1.2",IF(AN124="E","0.8",""))))))))))</f>
        <v/>
      </c>
      <c r="BJ124" s="26" t="str">
        <f>IF(ISBLANK('DATA ENTRY'!X124),"",IF(AO124="A+","4",IF(AO124="A","3.6",IF(AO124="B+","3.2",IF(AO124="B","2.8",IF(AO124="C+","2.4",IF(AO124="C","2",IF(AO124="D+","1.6",IF(AO124="D","1.2",IF(AO124="E","0.8",""))))))))))</f>
        <v/>
      </c>
      <c r="BK124" s="26" t="str">
        <f>IF(ISBLANK('DATA ENTRY'!Y124),"",IF(AP124="A+","4",IF(AP124="A","3.6",IF(AP124="B+","3.2",IF(AP124="B","2.8",IF(AP124="C+","2.4",IF(AP124="C","2",IF(AP124="D+","1.6",IF(AP124="D","1.2",IF(AP124="E","0.8",""))))))))))</f>
        <v/>
      </c>
      <c r="BL124" s="26" t="str">
        <f>IF(ISBLANK('DATA ENTRY'!Z124),"",IF(AQ124="A+","4",IF(AQ124="A","3.6",IF(AQ124="B+","3.2",IF(AQ124="B","2.8",IF(AQ124="C+","2.4",IF(AQ124="C","2",IF(AQ124="D+","1.6",IF(AQ124="D","1.2",IF(AQ124="E","0.8",""))))))))))</f>
        <v/>
      </c>
    </row>
    <row r="125" spans="2:64" x14ac:dyDescent="0.25">
      <c r="B125" s="26" t="str">
        <f>IF(ISBLANK('DATA ENTRY'!G125),"",'DATA ENTRY'!G125)</f>
        <v/>
      </c>
      <c r="C125" s="26" t="str">
        <f>IF(ISBLANK('DATA ENTRY'!H125),"",'DATA ENTRY'!H125)</f>
        <v/>
      </c>
      <c r="D125" s="26" t="str">
        <f t="shared" si="21"/>
        <v/>
      </c>
      <c r="E125" s="26" t="str">
        <f>IF(ISBLANK('DATA ENTRY'!J125),"",'DATA ENTRY'!J125)</f>
        <v/>
      </c>
      <c r="F125" s="26" t="str">
        <f>IF(ISBLANK('DATA ENTRY'!K125),"",'DATA ENTRY'!K125)</f>
        <v/>
      </c>
      <c r="G125" s="26" t="str">
        <f t="shared" si="22"/>
        <v/>
      </c>
      <c r="H125" s="26" t="str">
        <f>IF(ISBLANK('DATA ENTRY'!M125),"",'DATA ENTRY'!M125)</f>
        <v/>
      </c>
      <c r="I125" s="26" t="str">
        <f>IF(ISBLANK('DATA ENTRY'!M125),"",'DATA ENTRY'!N125)</f>
        <v/>
      </c>
      <c r="J125" s="26" t="str">
        <f t="shared" si="40"/>
        <v/>
      </c>
      <c r="K125" s="26" t="str">
        <f>IF(ISBLANK('DATA ENTRY'!P125),"",'DATA ENTRY'!P125)</f>
        <v/>
      </c>
      <c r="L125" s="26" t="str">
        <f>IF(ISBLANK('DATA ENTRY'!Q125),"",'DATA ENTRY'!Q125)</f>
        <v/>
      </c>
      <c r="M125" s="26" t="str">
        <f t="shared" si="23"/>
        <v/>
      </c>
      <c r="N125" s="26" t="str">
        <f>IF(ISBLANK('DATA ENTRY'!S125),"",'DATA ENTRY'!S125)</f>
        <v/>
      </c>
      <c r="O125" s="26" t="str">
        <f>IF(ISBLANK('DATA ENTRY'!T125),"",'DATA ENTRY'!T125)</f>
        <v/>
      </c>
      <c r="P125" s="26" t="str">
        <f t="shared" si="24"/>
        <v/>
      </c>
      <c r="Q125" s="26" t="str">
        <f>IF(ISBLANK('DATA ENTRY'!V125),"",'DATA ENTRY'!V125)</f>
        <v/>
      </c>
      <c r="R125" s="26" t="str">
        <f>IF(ISBLANK('DATA ENTRY'!W125),"",'DATA ENTRY'!W125)</f>
        <v/>
      </c>
      <c r="S125" s="26" t="str">
        <f t="shared" si="25"/>
        <v/>
      </c>
      <c r="T125" s="26" t="str">
        <f>IF(ISBLANK('DATA ENTRY'!Y125),"",'DATA ENTRY'!Y125)</f>
        <v/>
      </c>
      <c r="U125" s="26" t="str">
        <f>IF(ISBLANK('DATA ENTRY'!Z125),"",'DATA ENTRY'!Z125)</f>
        <v/>
      </c>
      <c r="V125" s="26" t="str">
        <f t="shared" si="26"/>
        <v/>
      </c>
      <c r="W125" s="26" t="str">
        <f>IF(ISBLANK('DATA ENTRY'!$F125),"",IF(LEDGER!B125="AB","AB",IF(LEDGER!B125&gt;=0.9*'MARK LOOKUP'!B125,"A+",IF(LEDGER!B125&gt;=0.8*'MARK LOOKUP'!B125,"A",IF(LEDGER!B125&gt;=0.7*'MARK LOOKUP'!B125,"B+",IF(LEDGER!B125&gt;=0.6*'MARK LOOKUP'!B125,"B",IF(LEDGER!B125&gt;=0.5*'MARK LOOKUP'!B125,"C+",IF(LEDGER!B125&gt;=0.4*'MARK LOOKUP'!B125,"C+",IF(LEDGER!B125&gt;=0.35*'MARK LOOKUP'!B125,"D","NG")))))))))</f>
        <v/>
      </c>
      <c r="X125" s="26" t="str">
        <f>IF(ISBLANK('DATA ENTRY'!$G125),"",IF(LEDGER!C125="AB","AB",IF(LEDGER!C125&gt;=0.9*'MARK LOOKUP'!C125,"A+",IF(LEDGER!C125&gt;=0.8*'MARK LOOKUP'!C125,"A",IF(LEDGER!C125&gt;=0.7*'MARK LOOKUP'!C125,"B+",IF(LEDGER!C125&gt;=0.6*'MARK LOOKUP'!C125,"B",IF(LEDGER!C125&gt;=0.5*'MARK LOOKUP'!C125,"C+",IF(LEDGER!C125&gt;=0.4*'MARK LOOKUP'!C125,"C+",IF(LEDGER!C125&gt;=0.35*'MARK LOOKUP'!C125,"D","N.G.")))))))))</f>
        <v/>
      </c>
      <c r="Y125" s="26" t="b">
        <f>IF(ISNUMBER(D125),IF(D125&gt;=0.9*'MARK LOOKUP'!D125,"A+",IF(D125&gt;=0.8*'MARK LOOKUP'!D125,"A",IF(D125&gt;=0.7*'MARK LOOKUP'!D125,"B+",IF(D125&gt;=0.6*'MARK LOOKUP'!D125,"B",IF(D125&gt;=0.5*'MARK LOOKUP'!D125,"C+",IF(D125&gt;=0.4*'MARK LOOKUP'!D125,"C",IF(D125&gt;=0.35*'MARK LOOKUP'!D125,"D","N.G."))))))))</f>
        <v>0</v>
      </c>
      <c r="Z125" s="26" t="str">
        <f>IF(ISBLANK('DATA ENTRY'!J125),"",IF(LEDGER!E125="AB","AB",IF(LEDGER!E125&gt;=0.9*'MARK LOOKUP'!E125,"A+",IF(LEDGER!E125&gt;=0.8*'MARK LOOKUP'!E125,"A",IF(LEDGER!E125&gt;=0.7*'MARK LOOKUP'!E125,"B+",IF(LEDGER!E125&gt;=0.6*'MARK LOOKUP'!E125,"B",IF(LEDGER!E125&gt;=0.5*'MARK LOOKUP'!E125,"C+",IF(LEDGER!E125&gt;=0.4*'MARK LOOKUP'!E125,"C",IF(LEDGER!E125&gt;=0.35*'MARK LOOKUP'!E125,"D","NG")))))))))</f>
        <v/>
      </c>
      <c r="AA125" s="26" t="str">
        <f>IF(ISBLANK('DATA ENTRY'!K125),"",IF(LEDGER!F125="AB","AB",IF(LEDGER!F125&gt;=0.9*'MARK LOOKUP'!F125,"A+",IF(LEDGER!F125&gt;=0.8*'MARK LOOKUP'!F125,"A",IF(LEDGER!F125&gt;=0.7*'MARK LOOKUP'!F125,"B+",IF(LEDGER!F125&gt;=0.6*'MARK LOOKUP'!F125,"B",IF(LEDGER!F125&gt;=0.5*'MARK LOOKUP'!F125,"C+",IF(LEDGER!F125&gt;=0.4*'MARK LOOKUP'!F125,"C",IF(LEDGER!F125&gt;=0.35*'MARK LOOKUP'!F125,"D","NG")))))))))</f>
        <v/>
      </c>
      <c r="AB125" s="26" t="b">
        <f>IF(ISNUMBER(G125),IF(D125&gt;=0.9*'MARK LOOKUP'!G125,"A+",IF(G125&gt;=0.8*'MARK LOOKUP'!G125,"A",IF(G125&gt;=0.7*'MARK LOOKUP'!G125,"B+",IF(G125&gt;=0.6*'MARK LOOKUP'!G125,"B",IF(G125&gt;=0.5*'MARK LOOKUP'!G125,"C+",IF(G125&gt;=0.4*'MARK LOOKUP'!G125,"C",IF(G125&gt;=0.35*'MARK LOOKUP'!G125,"D","NG"))))))))</f>
        <v>0</v>
      </c>
      <c r="AC125" s="26" t="str">
        <f>IF(ISBLANK('DATA ENTRY'!M125),"",IF(LEDGER!H125="AB","AB",IF(LEDGER!H125&gt;=0.9*'MARK LOOKUP'!H125,"A+",IF(LEDGER!H125&gt;=0.8*'MARK LOOKUP'!H125,"A",IF(LEDGER!H125&gt;=0.7*'MARK LOOKUP'!H125,"B+",IF(LEDGER!H125&gt;=0.6*'MARK LOOKUP'!H125,"B",IF(LEDGER!H125&gt;=0.5*'MARK LOOKUP'!H125,"C+",IF(LEDGER!H125&gt;=0.4*'MARK LOOKUP'!H125,"C",IF(LEDGER!H125&gt;=0.35*'MARK LOOKUP'!H125,"D","NG")))))))))</f>
        <v/>
      </c>
      <c r="AD125" s="26" t="str">
        <f>IF(ISBLANK('DATA ENTRY'!N125),"",IF(LEDGER!I125="AB","AB",IF(LEDGER!I125&gt;=0.9*'MARK LOOKUP'!I125,"A+",IF(LEDGER!I125&gt;=0.8*'MARK LOOKUP'!I125,"A",IF(LEDGER!I125&gt;=0.7*'MARK LOOKUP'!I125,"B+",IF(LEDGER!I125&gt;=0.6*'MARK LOOKUP'!I125,"B",IF(LEDGER!I125&gt;=0.5*'MARK LOOKUP'!I125,"C+",IF(LEDGER!I125&gt;=0.4*'MARK LOOKUP'!I125,"C",IF(LEDGER!I125&gt;=0.35*'MARK LOOKUP'!I125,"D","NG")))))))))</f>
        <v/>
      </c>
      <c r="AE125" s="26" t="str">
        <f>IF(ISNUMBER(J125),IF(J125&gt;=0.9*'MARK LOOKUP'!J125,"A+",IF(J125&gt;=0.8*'MARK LOOKUP'!J125,"A",IF(J125&gt;=0.7*'MARK LOOKUP'!J125,"B+",IF(J125&gt;=0.6*'MARK LOOKUP'!J125,"B",IF(J125&gt;=0.5*'MARK LOOKUP'!J125,"C+",IF(J125&gt;=0.4*'MARK LOOKUP'!J125,"C",IF(J125&gt;=0.35*'MARK LOOKUP'!J125,"D","NG"))))))),"")</f>
        <v/>
      </c>
      <c r="AF125" s="26" t="str">
        <f>IF(ISBLANK('DATA ENTRY'!P125),"",IF(LEDGER!K125="Ab","AB",IF(LEDGER!K125&gt;=0.9*'MARK LOOKUP'!K125,"A+",IF(LEDGER!K125&gt;=0.8*'MARK LOOKUP'!K125,"A",IF(LEDGER!K125&gt;=0.7*'MARK LOOKUP'!K125,"B+",IF(LEDGER!K125&gt;=0.6*'MARK LOOKUP'!K125,"B",IF(LEDGER!K125&gt;=0.5*'MARK LOOKUP'!K125,"C+",IF(LEDGER!K125&gt;=0.4*'MARK LOOKUP'!K125,"C",IF(LEDGER!K125&gt;=0.35*'MARK LOOKUP'!K125,"D","NG")))))))))</f>
        <v/>
      </c>
      <c r="AG125" s="26" t="str">
        <f>IF(ISBLANK('DATA ENTRY'!Q125),"",IF(LEDGER!L125="Ab","AB",IF(LEDGER!L125&gt;=0.9*'MARK LOOKUP'!L125,"A+",IF(LEDGER!L125&gt;=0.8*'MARK LOOKUP'!L125,"A",IF(LEDGER!L125&gt;=0.7*'MARK LOOKUP'!L125,"B+",IF(LEDGER!L125&gt;=0.6*'MARK LOOKUP'!L125,"B",IF(LEDGER!L125&gt;=0.5*'MARK LOOKUP'!L125,"C+",IF(LEDGER!L125&gt;=0.4*'MARK LOOKUP'!L125,"C",IF(LEDGER!L125&gt;=0.35*'MARK LOOKUP'!L125,"D","NG")))))))))</f>
        <v/>
      </c>
      <c r="AH125" s="26" t="str">
        <f>IF(ISNUMBER(M125),IF(M125&gt;=0.9*'MARK LOOKUP'!M125,"A+",IF(M125&gt;=0.8*'MARK LOOKUP'!M125,"A",IF(M125&gt;=0.7*'MARK LOOKUP'!M125,"B+",IF(M125&gt;=0.6*'MARK LOOKUP'!M125,"B",IF(M125&gt;=0.5*'MARK LOOKUP'!M125,"C+",IF(M125&gt;=0.4*'MARK LOOKUP'!M125,"C",IF(M125&gt;=0.35*'MARK LOOKUP'!M125,"D","NG"))))))),"")</f>
        <v/>
      </c>
      <c r="AI125" s="26" t="str">
        <f>IF(ISBLANK('DATA ENTRY'!S125),"",IF(N125="Ab","AB",IF(N125&gt;=0.9*'MARK LOOKUP'!N125,"A+",IF(N125&gt;=0.8*'MARK LOOKUP'!N125,"A",IF(N125&gt;=0.7*'MARK LOOKUP'!N125,"B+",IF(N125&gt;=0.6*'MARK LOOKUP'!N125,"B",IF(N125&gt;=0.5*'MARK LOOKUP'!N125,"C+",IF(N125&gt;=0.4*'MARK LOOKUP'!N125,"C",IF(N125&gt;=0.35*'MARK LOOKUP'!N125,"D","NG")))))))))</f>
        <v/>
      </c>
      <c r="AJ125" s="26" t="str">
        <f>IF(ISBLANK('DATA ENTRY'!T125),"",IF(O125="Ab","AB",IF(O125&gt;=0.9*'MARK LOOKUP'!O125,"A+",IF(O125&gt;=0.8*'MARK LOOKUP'!O125,"A",IF(O125&gt;=0.7*'MARK LOOKUP'!O125,"B+",IF(O125&gt;=0.6*'MARK LOOKUP'!O125,"B",IF(O125&gt;=0.5*'MARK LOOKUP'!O125,"C+",IF(O125&gt;=0.4*'MARK LOOKUP'!O125,"C",IF(O125&gt;=0.35*'MARK LOOKUP'!O125,"D","NG")))))))))</f>
        <v/>
      </c>
      <c r="AK125" s="26" t="str">
        <f>IF(ISNUMBER(P125),IF(P125&gt;=0.9*'MARK LOOKUP'!P125,"A+",IF(P125&gt;=0.8*'MARK LOOKUP'!P125,"A",IF(P125&gt;=0.7*'MARK LOOKUP'!P125,"B+",IF(P125&gt;=0.6*'MARK LOOKUP'!P125,"B",IF(P125&gt;=0.5*'MARK LOOKUP'!P125,"C+",IF(P125&gt;=0.4*'MARK LOOKUP'!P125,"C",IF(P125&gt;=0.35*'MARK LOOKUP'!P125,"D","NG"))))))),"")</f>
        <v/>
      </c>
      <c r="AL125" s="26" t="str">
        <f>IF(ISBLANK('DATA ENTRY'!V125),"",IF(Q125="Ab","AB",IF(Q125&gt;=0.9*'MARK LOOKUP'!Q125,"A+",IF(Q125&gt;=0.8*'MARK LOOKUP'!Q125,"A",IF(Q125&gt;=0.7*'MARK LOOKUP'!Q125,"B+",IF(Q125&gt;=0.6*'MARK LOOKUP'!Q125,"B",IF(Q125&gt;=0.5*'MARK LOOKUP'!Q125,"C+",IF(Q125&gt;=0.4*'MARK LOOKUP'!Q125,"C",IF(Q125&gt;=0.35*'MARK LOOKUP'!Q125,"D","NG")))))))))</f>
        <v/>
      </c>
      <c r="AM125" s="26" t="str">
        <f>IF(ISBLANK('DATA ENTRY'!W125),"",IF(R125="Ab","AB",IF(R125&gt;=0.9*'MARK LOOKUP'!R125,"A+",IF(R125&gt;=0.8*'MARK LOOKUP'!R125,"A",IF(R125&gt;=0.7*'MARK LOOKUP'!R125,"B+",IF(R125&gt;=0.6*'MARK LOOKUP'!R125,"B",IF(R125&gt;=0.5*'MARK LOOKUP'!R125,"C+",IF(R125&gt;=0.4*'MARK LOOKUP'!R125,"C",IF(R125&gt;=0.35*'MARK LOOKUP'!R125,"D","NG")))))))))</f>
        <v/>
      </c>
      <c r="AN125" s="26" t="str">
        <f>IF(ISNUMBER(S125),IF(S125&gt;=0.9*'MARK LOOKUP'!S125,"A+",IF(S125&gt;=0.8*'MARK LOOKUP'!S125,"A",IF(S125&gt;=0.7*'MARK LOOKUP'!S125,"B+",IF(S125&gt;=0.6*'MARK LOOKUP'!S125,"B",IF(S125&gt;=0.5*'MARK LOOKUP'!S125,"C+",IF(S125&gt;=0.4*'MARK LOOKUP'!S125,"C",IF(S125&gt;=0.35*'MARK LOOKUP'!S125,"D","NG"))))))),"")</f>
        <v/>
      </c>
      <c r="AO125" s="26" t="str">
        <f>IF(ISBLANK('DATA ENTRY'!Y125),"",IF(T125="AB","AB",IF(T125&gt;=0.9*'MARK LOOKUP'!T125,"A+",IF(T125&gt;=0.8*'MARK LOOKUP'!T125,"A",IF(T125&gt;=0.7*'MARK LOOKUP'!T125,"B+",IF(T125&gt;=0.6*'MARK LOOKUP'!T125,"B",IF(T125&gt;=0.5*'MARK LOOKUP'!T125,"C+",IF(T125&gt;=0.4*'MARK LOOKUP'!T125,"C",IF(T125&gt;=0.35*'MARK LOOKUP'!T125,"D","NG")))))))))</f>
        <v/>
      </c>
      <c r="AP125" s="26" t="str">
        <f>IF(ISBLANK('DATA ENTRY'!Z125),"",IF(U125="AB","AB",IF(U125&gt;=0.9*'MARK LOOKUP'!U125,"A+",IF(U125&gt;=0.8*'MARK LOOKUP'!U125,"A",IF(U125&gt;=0.7*'MARK LOOKUP'!U125,"B+",IF(U125&gt;=0.6*'MARK LOOKUP'!U125,"B",IF(U125&gt;=0.5*'MARK LOOKUP'!U125,"C+",IF(U125&gt;=0.4*'MARK LOOKUP'!U125,"C",IF(U125&gt;=0.35*'MARK LOOKUP'!U125,"D","NG")))))))))</f>
        <v/>
      </c>
      <c r="AQ125" s="26" t="str">
        <f>IF(ISNUMBER(V125),IF(V125&gt;=0.9*'MARK LOOKUP'!V125,"A+",IF(V125&gt;=0.8*'MARK LOOKUP'!V125,"A",IF(V125&gt;=0.7*'MARK LOOKUP'!V125,"B+",IF(V125&gt;=0.6*'MARK LOOKUP'!S125,"B",IF(V125&gt;=0.5*'MARK LOOKUP'!V125,"C+",IF(V125&gt;=0.4*'MARK LOOKUP'!V125,"C",IF(V125&gt;=0.35*'MARK LOOKUP'!V125,"D","NG"))))))),"")</f>
        <v/>
      </c>
      <c r="AR125" s="26" t="str">
        <f t="shared" si="27"/>
        <v/>
      </c>
      <c r="AS125" s="26" t="str">
        <f t="shared" si="28"/>
        <v/>
      </c>
      <c r="AT125" s="26" t="str">
        <f t="shared" si="29"/>
        <v/>
      </c>
      <c r="AU125" s="26" t="str">
        <f t="shared" si="30"/>
        <v/>
      </c>
      <c r="AV125" s="26" t="str">
        <f t="shared" si="31"/>
        <v/>
      </c>
      <c r="AW125" s="26" t="str">
        <f t="shared" si="32"/>
        <v/>
      </c>
      <c r="AX125" s="26" t="str">
        <f t="shared" si="33"/>
        <v/>
      </c>
      <c r="AY125" s="26" t="str">
        <f t="shared" si="34"/>
        <v/>
      </c>
      <c r="AZ125" s="26" t="str">
        <f t="shared" si="35"/>
        <v/>
      </c>
      <c r="BA125" s="26" t="str">
        <f t="shared" si="36"/>
        <v/>
      </c>
      <c r="BB125" s="26" t="str">
        <f t="shared" si="37"/>
        <v/>
      </c>
      <c r="BC125" s="26" t="str">
        <f t="shared" si="38"/>
        <v/>
      </c>
      <c r="BD125" s="26" t="str">
        <f t="shared" si="39"/>
        <v/>
      </c>
      <c r="BE125" s="26" t="str">
        <f>IF(ISBLANK('DATA ENTRY'!S125),"",IF(AJ125="A+","4",IF(AJ125="A","3.6",IF(AJ125="B+","3.2",IF(AJ125="B","2.8",IF(AJ125="C+","2.4",IF(AJ125="C","2",IF(AJ125="D+","1.6",IF(AJ125="D","1.2",IF(AJ125="E","0.8",""))))))))))</f>
        <v/>
      </c>
      <c r="BF125" s="26" t="str">
        <f>IF(ISBLANK('DATA ENTRY'!T125),"",IF(AK125="A+","4",IF(AK125="A","3.6",IF(AK125="B+","3.2",IF(AK125="B","2.8",IF(AK125="C+","2.4",IF(AK125="C","2",IF(AK125="D+","1.6",IF(AK125="D","1.2",IF(AK125="E","0.8",""))))))))))</f>
        <v/>
      </c>
      <c r="BG125" s="26" t="str">
        <f>IF(ISBLANK('DATA ENTRY'!U125),"",IF(AL125="A+","4",IF(AL125="A","3.6",IF(AL125="B+","3.2",IF(AL125="B","2.8",IF(AL125="C+","2.4",IF(AL125="C","2",IF(AL125="D+","1.6",IF(AL125="D","1.2",IF(AL125="E","0.8",""))))))))))</f>
        <v/>
      </c>
      <c r="BH125" s="26" t="str">
        <f>IF(ISBLANK('DATA ENTRY'!V125),"",IF(AM125="A+","4",IF(AM125="A","3.6",IF(AM125="B+","3.2",IF(AM125="B","2.8",IF(AM125="C+","2.4",IF(AM125="C","2",IF(AM125="D+","1.6",IF(AM125="D","1.2",IF(AM125="E","0.8",""))))))))))</f>
        <v/>
      </c>
      <c r="BI125" s="26" t="str">
        <f>IF(ISBLANK('DATA ENTRY'!W125),"",IF(AN125="A+","4",IF(AN125="A","3.6",IF(AN125="B+","3.2",IF(AN125="B","2.8",IF(AN125="C+","2.4",IF(AN125="C","2",IF(AN125="D+","1.6",IF(AN125="D","1.2",IF(AN125="E","0.8",""))))))))))</f>
        <v/>
      </c>
      <c r="BJ125" s="26" t="str">
        <f>IF(ISBLANK('DATA ENTRY'!X125),"",IF(AO125="A+","4",IF(AO125="A","3.6",IF(AO125="B+","3.2",IF(AO125="B","2.8",IF(AO125="C+","2.4",IF(AO125="C","2",IF(AO125="D+","1.6",IF(AO125="D","1.2",IF(AO125="E","0.8",""))))))))))</f>
        <v/>
      </c>
      <c r="BK125" s="26" t="str">
        <f>IF(ISBLANK('DATA ENTRY'!Y125),"",IF(AP125="A+","4",IF(AP125="A","3.6",IF(AP125="B+","3.2",IF(AP125="B","2.8",IF(AP125="C+","2.4",IF(AP125="C","2",IF(AP125="D+","1.6",IF(AP125="D","1.2",IF(AP125="E","0.8",""))))))))))</f>
        <v/>
      </c>
      <c r="BL125" s="26" t="str">
        <f>IF(ISBLANK('DATA ENTRY'!Z125),"",IF(AQ125="A+","4",IF(AQ125="A","3.6",IF(AQ125="B+","3.2",IF(AQ125="B","2.8",IF(AQ125="C+","2.4",IF(AQ125="C","2",IF(AQ125="D+","1.6",IF(AQ125="D","1.2",IF(AQ125="E","0.8",""))))))))))</f>
        <v/>
      </c>
    </row>
    <row r="126" spans="2:64" x14ac:dyDescent="0.25">
      <c r="B126" s="26" t="str">
        <f>IF(ISBLANK('DATA ENTRY'!G126),"",'DATA ENTRY'!G126)</f>
        <v/>
      </c>
      <c r="C126" s="26" t="str">
        <f>IF(ISBLANK('DATA ENTRY'!H126),"",'DATA ENTRY'!H126)</f>
        <v/>
      </c>
      <c r="D126" s="26" t="str">
        <f t="shared" si="21"/>
        <v/>
      </c>
      <c r="E126" s="26" t="str">
        <f>IF(ISBLANK('DATA ENTRY'!J126),"",'DATA ENTRY'!J126)</f>
        <v/>
      </c>
      <c r="F126" s="26" t="str">
        <f>IF(ISBLANK('DATA ENTRY'!K126),"",'DATA ENTRY'!K126)</f>
        <v/>
      </c>
      <c r="G126" s="26" t="str">
        <f t="shared" si="22"/>
        <v/>
      </c>
      <c r="H126" s="26" t="str">
        <f>IF(ISBLANK('DATA ENTRY'!M126),"",'DATA ENTRY'!M126)</f>
        <v/>
      </c>
      <c r="I126" s="26" t="str">
        <f>IF(ISBLANK('DATA ENTRY'!M126),"",'DATA ENTRY'!N126)</f>
        <v/>
      </c>
      <c r="J126" s="26" t="str">
        <f t="shared" si="40"/>
        <v/>
      </c>
      <c r="K126" s="26" t="str">
        <f>IF(ISBLANK('DATA ENTRY'!P126),"",'DATA ENTRY'!P126)</f>
        <v/>
      </c>
      <c r="L126" s="26" t="str">
        <f>IF(ISBLANK('DATA ENTRY'!Q126),"",'DATA ENTRY'!Q126)</f>
        <v/>
      </c>
      <c r="M126" s="26" t="str">
        <f t="shared" si="23"/>
        <v/>
      </c>
      <c r="N126" s="26" t="str">
        <f>IF(ISBLANK('DATA ENTRY'!S126),"",'DATA ENTRY'!S126)</f>
        <v/>
      </c>
      <c r="O126" s="26" t="str">
        <f>IF(ISBLANK('DATA ENTRY'!T126),"",'DATA ENTRY'!T126)</f>
        <v/>
      </c>
      <c r="P126" s="26" t="str">
        <f t="shared" si="24"/>
        <v/>
      </c>
      <c r="Q126" s="26" t="str">
        <f>IF(ISBLANK('DATA ENTRY'!V126),"",'DATA ENTRY'!V126)</f>
        <v/>
      </c>
      <c r="R126" s="26" t="str">
        <f>IF(ISBLANK('DATA ENTRY'!W126),"",'DATA ENTRY'!W126)</f>
        <v/>
      </c>
      <c r="S126" s="26" t="str">
        <f t="shared" si="25"/>
        <v/>
      </c>
      <c r="T126" s="26" t="str">
        <f>IF(ISBLANK('DATA ENTRY'!Y126),"",'DATA ENTRY'!Y126)</f>
        <v/>
      </c>
      <c r="U126" s="26" t="str">
        <f>IF(ISBLANK('DATA ENTRY'!Z126),"",'DATA ENTRY'!Z126)</f>
        <v/>
      </c>
      <c r="V126" s="26" t="str">
        <f t="shared" si="26"/>
        <v/>
      </c>
      <c r="W126" s="26" t="str">
        <f>IF(ISBLANK('DATA ENTRY'!$F126),"",IF(LEDGER!B126="AB","AB",IF(LEDGER!B126&gt;=0.9*'MARK LOOKUP'!B126,"A+",IF(LEDGER!B126&gt;=0.8*'MARK LOOKUP'!B126,"A",IF(LEDGER!B126&gt;=0.7*'MARK LOOKUP'!B126,"B+",IF(LEDGER!B126&gt;=0.6*'MARK LOOKUP'!B126,"B",IF(LEDGER!B126&gt;=0.5*'MARK LOOKUP'!B126,"C+",IF(LEDGER!B126&gt;=0.4*'MARK LOOKUP'!B126,"C+",IF(LEDGER!B126&gt;=0.35*'MARK LOOKUP'!B126,"D","NG")))))))))</f>
        <v/>
      </c>
      <c r="X126" s="26" t="str">
        <f>IF(ISBLANK('DATA ENTRY'!$G126),"",IF(LEDGER!C126="AB","AB",IF(LEDGER!C126&gt;=0.9*'MARK LOOKUP'!C126,"A+",IF(LEDGER!C126&gt;=0.8*'MARK LOOKUP'!C126,"A",IF(LEDGER!C126&gt;=0.7*'MARK LOOKUP'!C126,"B+",IF(LEDGER!C126&gt;=0.6*'MARK LOOKUP'!C126,"B",IF(LEDGER!C126&gt;=0.5*'MARK LOOKUP'!C126,"C+",IF(LEDGER!C126&gt;=0.4*'MARK LOOKUP'!C126,"C+",IF(LEDGER!C126&gt;=0.35*'MARK LOOKUP'!C126,"D","N.G.")))))))))</f>
        <v/>
      </c>
      <c r="Y126" s="26" t="b">
        <f>IF(ISNUMBER(D126),IF(D126&gt;=0.9*'MARK LOOKUP'!D126,"A+",IF(D126&gt;=0.8*'MARK LOOKUP'!D126,"A",IF(D126&gt;=0.7*'MARK LOOKUP'!D126,"B+",IF(D126&gt;=0.6*'MARK LOOKUP'!D126,"B",IF(D126&gt;=0.5*'MARK LOOKUP'!D126,"C+",IF(D126&gt;=0.4*'MARK LOOKUP'!D126,"C",IF(D126&gt;=0.35*'MARK LOOKUP'!D126,"D","N.G."))))))))</f>
        <v>0</v>
      </c>
      <c r="Z126" s="26" t="str">
        <f>IF(ISBLANK('DATA ENTRY'!J126),"",IF(LEDGER!E126="AB","AB",IF(LEDGER!E126&gt;=0.9*'MARK LOOKUP'!E126,"A+",IF(LEDGER!E126&gt;=0.8*'MARK LOOKUP'!E126,"A",IF(LEDGER!E126&gt;=0.7*'MARK LOOKUP'!E126,"B+",IF(LEDGER!E126&gt;=0.6*'MARK LOOKUP'!E126,"B",IF(LEDGER!E126&gt;=0.5*'MARK LOOKUP'!E126,"C+",IF(LEDGER!E126&gt;=0.4*'MARK LOOKUP'!E126,"C",IF(LEDGER!E126&gt;=0.35*'MARK LOOKUP'!E126,"D","NG")))))))))</f>
        <v/>
      </c>
      <c r="AA126" s="26" t="str">
        <f>IF(ISBLANK('DATA ENTRY'!K126),"",IF(LEDGER!F126="AB","AB",IF(LEDGER!F126&gt;=0.9*'MARK LOOKUP'!F126,"A+",IF(LEDGER!F126&gt;=0.8*'MARK LOOKUP'!F126,"A",IF(LEDGER!F126&gt;=0.7*'MARK LOOKUP'!F126,"B+",IF(LEDGER!F126&gt;=0.6*'MARK LOOKUP'!F126,"B",IF(LEDGER!F126&gt;=0.5*'MARK LOOKUP'!F126,"C+",IF(LEDGER!F126&gt;=0.4*'MARK LOOKUP'!F126,"C",IF(LEDGER!F126&gt;=0.35*'MARK LOOKUP'!F126,"D","NG")))))))))</f>
        <v/>
      </c>
      <c r="AB126" s="26" t="b">
        <f>IF(ISNUMBER(G126),IF(D126&gt;=0.9*'MARK LOOKUP'!G126,"A+",IF(G126&gt;=0.8*'MARK LOOKUP'!G126,"A",IF(G126&gt;=0.7*'MARK LOOKUP'!G126,"B+",IF(G126&gt;=0.6*'MARK LOOKUP'!G126,"B",IF(G126&gt;=0.5*'MARK LOOKUP'!G126,"C+",IF(G126&gt;=0.4*'MARK LOOKUP'!G126,"C",IF(G126&gt;=0.35*'MARK LOOKUP'!G126,"D","NG"))))))))</f>
        <v>0</v>
      </c>
      <c r="AC126" s="26" t="str">
        <f>IF(ISBLANK('DATA ENTRY'!M126),"",IF(LEDGER!H126="AB","AB",IF(LEDGER!H126&gt;=0.9*'MARK LOOKUP'!H126,"A+",IF(LEDGER!H126&gt;=0.8*'MARK LOOKUP'!H126,"A",IF(LEDGER!H126&gt;=0.7*'MARK LOOKUP'!H126,"B+",IF(LEDGER!H126&gt;=0.6*'MARK LOOKUP'!H126,"B",IF(LEDGER!H126&gt;=0.5*'MARK LOOKUP'!H126,"C+",IF(LEDGER!H126&gt;=0.4*'MARK LOOKUP'!H126,"C",IF(LEDGER!H126&gt;=0.35*'MARK LOOKUP'!H126,"D","NG")))))))))</f>
        <v/>
      </c>
      <c r="AD126" s="26" t="str">
        <f>IF(ISBLANK('DATA ENTRY'!N126),"",IF(LEDGER!I126="AB","AB",IF(LEDGER!I126&gt;=0.9*'MARK LOOKUP'!I126,"A+",IF(LEDGER!I126&gt;=0.8*'MARK LOOKUP'!I126,"A",IF(LEDGER!I126&gt;=0.7*'MARK LOOKUP'!I126,"B+",IF(LEDGER!I126&gt;=0.6*'MARK LOOKUP'!I126,"B",IF(LEDGER!I126&gt;=0.5*'MARK LOOKUP'!I126,"C+",IF(LEDGER!I126&gt;=0.4*'MARK LOOKUP'!I126,"C",IF(LEDGER!I126&gt;=0.35*'MARK LOOKUP'!I126,"D","NG")))))))))</f>
        <v/>
      </c>
      <c r="AE126" s="26" t="str">
        <f>IF(ISNUMBER(J126),IF(J126&gt;=0.9*'MARK LOOKUP'!J126,"A+",IF(J126&gt;=0.8*'MARK LOOKUP'!J126,"A",IF(J126&gt;=0.7*'MARK LOOKUP'!J126,"B+",IF(J126&gt;=0.6*'MARK LOOKUP'!J126,"B",IF(J126&gt;=0.5*'MARK LOOKUP'!J126,"C+",IF(J126&gt;=0.4*'MARK LOOKUP'!J126,"C",IF(J126&gt;=0.35*'MARK LOOKUP'!J126,"D","NG"))))))),"")</f>
        <v/>
      </c>
      <c r="AF126" s="26" t="str">
        <f>IF(ISBLANK('DATA ENTRY'!P126),"",IF(LEDGER!K126="Ab","AB",IF(LEDGER!K126&gt;=0.9*'MARK LOOKUP'!K126,"A+",IF(LEDGER!K126&gt;=0.8*'MARK LOOKUP'!K126,"A",IF(LEDGER!K126&gt;=0.7*'MARK LOOKUP'!K126,"B+",IF(LEDGER!K126&gt;=0.6*'MARK LOOKUP'!K126,"B",IF(LEDGER!K126&gt;=0.5*'MARK LOOKUP'!K126,"C+",IF(LEDGER!K126&gt;=0.4*'MARK LOOKUP'!K126,"C",IF(LEDGER!K126&gt;=0.35*'MARK LOOKUP'!K126,"D","NG")))))))))</f>
        <v/>
      </c>
      <c r="AG126" s="26" t="str">
        <f>IF(ISBLANK('DATA ENTRY'!Q126),"",IF(LEDGER!L126="Ab","AB",IF(LEDGER!L126&gt;=0.9*'MARK LOOKUP'!L126,"A+",IF(LEDGER!L126&gt;=0.8*'MARK LOOKUP'!L126,"A",IF(LEDGER!L126&gt;=0.7*'MARK LOOKUP'!L126,"B+",IF(LEDGER!L126&gt;=0.6*'MARK LOOKUP'!L126,"B",IF(LEDGER!L126&gt;=0.5*'MARK LOOKUP'!L126,"C+",IF(LEDGER!L126&gt;=0.4*'MARK LOOKUP'!L126,"C",IF(LEDGER!L126&gt;=0.35*'MARK LOOKUP'!L126,"D","NG")))))))))</f>
        <v/>
      </c>
      <c r="AH126" s="26" t="str">
        <f>IF(ISNUMBER(M126),IF(M126&gt;=0.9*'MARK LOOKUP'!M126,"A+",IF(M126&gt;=0.8*'MARK LOOKUP'!M126,"A",IF(M126&gt;=0.7*'MARK LOOKUP'!M126,"B+",IF(M126&gt;=0.6*'MARK LOOKUP'!M126,"B",IF(M126&gt;=0.5*'MARK LOOKUP'!M126,"C+",IF(M126&gt;=0.4*'MARK LOOKUP'!M126,"C",IF(M126&gt;=0.35*'MARK LOOKUP'!M126,"D","NG"))))))),"")</f>
        <v/>
      </c>
      <c r="AI126" s="26" t="str">
        <f>IF(ISBLANK('DATA ENTRY'!S126),"",IF(N126="Ab","AB",IF(N126&gt;=0.9*'MARK LOOKUP'!N126,"A+",IF(N126&gt;=0.8*'MARK LOOKUP'!N126,"A",IF(N126&gt;=0.7*'MARK LOOKUP'!N126,"B+",IF(N126&gt;=0.6*'MARK LOOKUP'!N126,"B",IF(N126&gt;=0.5*'MARK LOOKUP'!N126,"C+",IF(N126&gt;=0.4*'MARK LOOKUP'!N126,"C",IF(N126&gt;=0.35*'MARK LOOKUP'!N126,"D","NG")))))))))</f>
        <v/>
      </c>
      <c r="AJ126" s="26" t="str">
        <f>IF(ISBLANK('DATA ENTRY'!T126),"",IF(O126="Ab","AB",IF(O126&gt;=0.9*'MARK LOOKUP'!O126,"A+",IF(O126&gt;=0.8*'MARK LOOKUP'!O126,"A",IF(O126&gt;=0.7*'MARK LOOKUP'!O126,"B+",IF(O126&gt;=0.6*'MARK LOOKUP'!O126,"B",IF(O126&gt;=0.5*'MARK LOOKUP'!O126,"C+",IF(O126&gt;=0.4*'MARK LOOKUP'!O126,"C",IF(O126&gt;=0.35*'MARK LOOKUP'!O126,"D","NG")))))))))</f>
        <v/>
      </c>
      <c r="AK126" s="26" t="str">
        <f>IF(ISNUMBER(P126),IF(P126&gt;=0.9*'MARK LOOKUP'!P126,"A+",IF(P126&gt;=0.8*'MARK LOOKUP'!P126,"A",IF(P126&gt;=0.7*'MARK LOOKUP'!P126,"B+",IF(P126&gt;=0.6*'MARK LOOKUP'!P126,"B",IF(P126&gt;=0.5*'MARK LOOKUP'!P126,"C+",IF(P126&gt;=0.4*'MARK LOOKUP'!P126,"C",IF(P126&gt;=0.35*'MARK LOOKUP'!P126,"D","NG"))))))),"")</f>
        <v/>
      </c>
      <c r="AL126" s="26" t="str">
        <f>IF(ISBLANK('DATA ENTRY'!V126),"",IF(Q126="Ab","AB",IF(Q126&gt;=0.9*'MARK LOOKUP'!Q126,"A+",IF(Q126&gt;=0.8*'MARK LOOKUP'!Q126,"A",IF(Q126&gt;=0.7*'MARK LOOKUP'!Q126,"B+",IF(Q126&gt;=0.6*'MARK LOOKUP'!Q126,"B",IF(Q126&gt;=0.5*'MARK LOOKUP'!Q126,"C+",IF(Q126&gt;=0.4*'MARK LOOKUP'!Q126,"C",IF(Q126&gt;=0.35*'MARK LOOKUP'!Q126,"D","NG")))))))))</f>
        <v/>
      </c>
      <c r="AM126" s="26" t="str">
        <f>IF(ISBLANK('DATA ENTRY'!W126),"",IF(R126="Ab","AB",IF(R126&gt;=0.9*'MARK LOOKUP'!R126,"A+",IF(R126&gt;=0.8*'MARK LOOKUP'!R126,"A",IF(R126&gt;=0.7*'MARK LOOKUP'!R126,"B+",IF(R126&gt;=0.6*'MARK LOOKUP'!R126,"B",IF(R126&gt;=0.5*'MARK LOOKUP'!R126,"C+",IF(R126&gt;=0.4*'MARK LOOKUP'!R126,"C",IF(R126&gt;=0.35*'MARK LOOKUP'!R126,"D","NG")))))))))</f>
        <v/>
      </c>
      <c r="AN126" s="26" t="str">
        <f>IF(ISNUMBER(S126),IF(S126&gt;=0.9*'MARK LOOKUP'!S126,"A+",IF(S126&gt;=0.8*'MARK LOOKUP'!S126,"A",IF(S126&gt;=0.7*'MARK LOOKUP'!S126,"B+",IF(S126&gt;=0.6*'MARK LOOKUP'!S126,"B",IF(S126&gt;=0.5*'MARK LOOKUP'!S126,"C+",IF(S126&gt;=0.4*'MARK LOOKUP'!S126,"C",IF(S126&gt;=0.35*'MARK LOOKUP'!S126,"D","NG"))))))),"")</f>
        <v/>
      </c>
      <c r="AO126" s="26" t="str">
        <f>IF(ISBLANK('DATA ENTRY'!Y126),"",IF(T126="AB","AB",IF(T126&gt;=0.9*'MARK LOOKUP'!T126,"A+",IF(T126&gt;=0.8*'MARK LOOKUP'!T126,"A",IF(T126&gt;=0.7*'MARK LOOKUP'!T126,"B+",IF(T126&gt;=0.6*'MARK LOOKUP'!T126,"B",IF(T126&gt;=0.5*'MARK LOOKUP'!T126,"C+",IF(T126&gt;=0.4*'MARK LOOKUP'!T126,"C",IF(T126&gt;=0.35*'MARK LOOKUP'!T126,"D","NG")))))))))</f>
        <v/>
      </c>
      <c r="AP126" s="26" t="str">
        <f>IF(ISBLANK('DATA ENTRY'!Z126),"",IF(U126="AB","AB",IF(U126&gt;=0.9*'MARK LOOKUP'!U126,"A+",IF(U126&gt;=0.8*'MARK LOOKUP'!U126,"A",IF(U126&gt;=0.7*'MARK LOOKUP'!U126,"B+",IF(U126&gt;=0.6*'MARK LOOKUP'!U126,"B",IF(U126&gt;=0.5*'MARK LOOKUP'!U126,"C+",IF(U126&gt;=0.4*'MARK LOOKUP'!U126,"C",IF(U126&gt;=0.35*'MARK LOOKUP'!U126,"D","NG")))))))))</f>
        <v/>
      </c>
      <c r="AQ126" s="26" t="str">
        <f>IF(ISNUMBER(V126),IF(V126&gt;=0.9*'MARK LOOKUP'!V126,"A+",IF(V126&gt;=0.8*'MARK LOOKUP'!V126,"A",IF(V126&gt;=0.7*'MARK LOOKUP'!V126,"B+",IF(V126&gt;=0.6*'MARK LOOKUP'!S126,"B",IF(V126&gt;=0.5*'MARK LOOKUP'!V126,"C+",IF(V126&gt;=0.4*'MARK LOOKUP'!V126,"C",IF(V126&gt;=0.35*'MARK LOOKUP'!V126,"D","NG"))))))),"")</f>
        <v/>
      </c>
      <c r="AR126" s="26" t="str">
        <f t="shared" si="27"/>
        <v/>
      </c>
      <c r="AS126" s="26" t="str">
        <f t="shared" si="28"/>
        <v/>
      </c>
      <c r="AT126" s="26" t="str">
        <f t="shared" si="29"/>
        <v/>
      </c>
      <c r="AU126" s="26" t="str">
        <f t="shared" si="30"/>
        <v/>
      </c>
      <c r="AV126" s="26" t="str">
        <f t="shared" si="31"/>
        <v/>
      </c>
      <c r="AW126" s="26" t="str">
        <f t="shared" si="32"/>
        <v/>
      </c>
      <c r="AX126" s="26" t="str">
        <f t="shared" si="33"/>
        <v/>
      </c>
      <c r="AY126" s="26" t="str">
        <f t="shared" si="34"/>
        <v/>
      </c>
      <c r="AZ126" s="26" t="str">
        <f t="shared" si="35"/>
        <v/>
      </c>
      <c r="BA126" s="26" t="str">
        <f t="shared" si="36"/>
        <v/>
      </c>
      <c r="BB126" s="26" t="str">
        <f t="shared" si="37"/>
        <v/>
      </c>
      <c r="BC126" s="26" t="str">
        <f t="shared" si="38"/>
        <v/>
      </c>
      <c r="BD126" s="26" t="str">
        <f t="shared" si="39"/>
        <v/>
      </c>
      <c r="BE126" s="26" t="str">
        <f>IF(ISBLANK('DATA ENTRY'!S126),"",IF(AJ126="A+","4",IF(AJ126="A","3.6",IF(AJ126="B+","3.2",IF(AJ126="B","2.8",IF(AJ126="C+","2.4",IF(AJ126="C","2",IF(AJ126="D+","1.6",IF(AJ126="D","1.2",IF(AJ126="E","0.8",""))))))))))</f>
        <v/>
      </c>
      <c r="BF126" s="26" t="str">
        <f>IF(ISBLANK('DATA ENTRY'!T126),"",IF(AK126="A+","4",IF(AK126="A","3.6",IF(AK126="B+","3.2",IF(AK126="B","2.8",IF(AK126="C+","2.4",IF(AK126="C","2",IF(AK126="D+","1.6",IF(AK126="D","1.2",IF(AK126="E","0.8",""))))))))))</f>
        <v/>
      </c>
      <c r="BG126" s="26" t="str">
        <f>IF(ISBLANK('DATA ENTRY'!U126),"",IF(AL126="A+","4",IF(AL126="A","3.6",IF(AL126="B+","3.2",IF(AL126="B","2.8",IF(AL126="C+","2.4",IF(AL126="C","2",IF(AL126="D+","1.6",IF(AL126="D","1.2",IF(AL126="E","0.8",""))))))))))</f>
        <v/>
      </c>
      <c r="BH126" s="26" t="str">
        <f>IF(ISBLANK('DATA ENTRY'!V126),"",IF(AM126="A+","4",IF(AM126="A","3.6",IF(AM126="B+","3.2",IF(AM126="B","2.8",IF(AM126="C+","2.4",IF(AM126="C","2",IF(AM126="D+","1.6",IF(AM126="D","1.2",IF(AM126="E","0.8",""))))))))))</f>
        <v/>
      </c>
      <c r="BI126" s="26" t="str">
        <f>IF(ISBLANK('DATA ENTRY'!W126),"",IF(AN126="A+","4",IF(AN126="A","3.6",IF(AN126="B+","3.2",IF(AN126="B","2.8",IF(AN126="C+","2.4",IF(AN126="C","2",IF(AN126="D+","1.6",IF(AN126="D","1.2",IF(AN126="E","0.8",""))))))))))</f>
        <v/>
      </c>
      <c r="BJ126" s="26" t="str">
        <f>IF(ISBLANK('DATA ENTRY'!X126),"",IF(AO126="A+","4",IF(AO126="A","3.6",IF(AO126="B+","3.2",IF(AO126="B","2.8",IF(AO126="C+","2.4",IF(AO126="C","2",IF(AO126="D+","1.6",IF(AO126="D","1.2",IF(AO126="E","0.8",""))))))))))</f>
        <v/>
      </c>
      <c r="BK126" s="26" t="str">
        <f>IF(ISBLANK('DATA ENTRY'!Y126),"",IF(AP126="A+","4",IF(AP126="A","3.6",IF(AP126="B+","3.2",IF(AP126="B","2.8",IF(AP126="C+","2.4",IF(AP126="C","2",IF(AP126="D+","1.6",IF(AP126="D","1.2",IF(AP126="E","0.8",""))))))))))</f>
        <v/>
      </c>
      <c r="BL126" s="26" t="str">
        <f>IF(ISBLANK('DATA ENTRY'!Z126),"",IF(AQ126="A+","4",IF(AQ126="A","3.6",IF(AQ126="B+","3.2",IF(AQ126="B","2.8",IF(AQ126="C+","2.4",IF(AQ126="C","2",IF(AQ126="D+","1.6",IF(AQ126="D","1.2",IF(AQ126="E","0.8",""))))))))))</f>
        <v/>
      </c>
    </row>
    <row r="127" spans="2:64" x14ac:dyDescent="0.25">
      <c r="B127" s="26" t="str">
        <f>IF(ISBLANK('DATA ENTRY'!G127),"",'DATA ENTRY'!G127)</f>
        <v/>
      </c>
      <c r="C127" s="26" t="str">
        <f>IF(ISBLANK('DATA ENTRY'!H127),"",'DATA ENTRY'!H127)</f>
        <v/>
      </c>
      <c r="D127" s="26" t="str">
        <f t="shared" si="21"/>
        <v/>
      </c>
      <c r="E127" s="26" t="str">
        <f>IF(ISBLANK('DATA ENTRY'!J127),"",'DATA ENTRY'!J127)</f>
        <v/>
      </c>
      <c r="F127" s="26" t="str">
        <f>IF(ISBLANK('DATA ENTRY'!K127),"",'DATA ENTRY'!K127)</f>
        <v/>
      </c>
      <c r="G127" s="26" t="str">
        <f t="shared" si="22"/>
        <v/>
      </c>
      <c r="H127" s="26" t="str">
        <f>IF(ISBLANK('DATA ENTRY'!M127),"",'DATA ENTRY'!M127)</f>
        <v/>
      </c>
      <c r="I127" s="26" t="str">
        <f>IF(ISBLANK('DATA ENTRY'!M127),"",'DATA ENTRY'!N127)</f>
        <v/>
      </c>
      <c r="J127" s="26" t="str">
        <f t="shared" si="40"/>
        <v/>
      </c>
      <c r="K127" s="26" t="str">
        <f>IF(ISBLANK('DATA ENTRY'!P127),"",'DATA ENTRY'!P127)</f>
        <v/>
      </c>
      <c r="L127" s="26" t="str">
        <f>IF(ISBLANK('DATA ENTRY'!Q127),"",'DATA ENTRY'!Q127)</f>
        <v/>
      </c>
      <c r="M127" s="26" t="str">
        <f t="shared" si="23"/>
        <v/>
      </c>
      <c r="N127" s="26" t="str">
        <f>IF(ISBLANK('DATA ENTRY'!S127),"",'DATA ENTRY'!S127)</f>
        <v/>
      </c>
      <c r="O127" s="26" t="str">
        <f>IF(ISBLANK('DATA ENTRY'!T127),"",'DATA ENTRY'!T127)</f>
        <v/>
      </c>
      <c r="P127" s="26" t="str">
        <f t="shared" si="24"/>
        <v/>
      </c>
      <c r="Q127" s="26" t="str">
        <f>IF(ISBLANK('DATA ENTRY'!V127),"",'DATA ENTRY'!V127)</f>
        <v/>
      </c>
      <c r="R127" s="26" t="str">
        <f>IF(ISBLANK('DATA ENTRY'!W127),"",'DATA ENTRY'!W127)</f>
        <v/>
      </c>
      <c r="S127" s="26" t="str">
        <f t="shared" si="25"/>
        <v/>
      </c>
      <c r="T127" s="26" t="str">
        <f>IF(ISBLANK('DATA ENTRY'!Y127),"",'DATA ENTRY'!Y127)</f>
        <v/>
      </c>
      <c r="U127" s="26" t="str">
        <f>IF(ISBLANK('DATA ENTRY'!Z127),"",'DATA ENTRY'!Z127)</f>
        <v/>
      </c>
      <c r="V127" s="26" t="str">
        <f t="shared" si="26"/>
        <v/>
      </c>
      <c r="W127" s="26" t="str">
        <f>IF(ISBLANK('DATA ENTRY'!$F127),"",IF(LEDGER!B127="AB","AB",IF(LEDGER!B127&gt;=0.9*'MARK LOOKUP'!B127,"A+",IF(LEDGER!B127&gt;=0.8*'MARK LOOKUP'!B127,"A",IF(LEDGER!B127&gt;=0.7*'MARK LOOKUP'!B127,"B+",IF(LEDGER!B127&gt;=0.6*'MARK LOOKUP'!B127,"B",IF(LEDGER!B127&gt;=0.5*'MARK LOOKUP'!B127,"C+",IF(LEDGER!B127&gt;=0.4*'MARK LOOKUP'!B127,"C+",IF(LEDGER!B127&gt;=0.35*'MARK LOOKUP'!B127,"D","NG")))))))))</f>
        <v/>
      </c>
      <c r="X127" s="26" t="str">
        <f>IF(ISBLANK('DATA ENTRY'!$G127),"",IF(LEDGER!C127="AB","AB",IF(LEDGER!C127&gt;=0.9*'MARK LOOKUP'!C127,"A+",IF(LEDGER!C127&gt;=0.8*'MARK LOOKUP'!C127,"A",IF(LEDGER!C127&gt;=0.7*'MARK LOOKUP'!C127,"B+",IF(LEDGER!C127&gt;=0.6*'MARK LOOKUP'!C127,"B",IF(LEDGER!C127&gt;=0.5*'MARK LOOKUP'!C127,"C+",IF(LEDGER!C127&gt;=0.4*'MARK LOOKUP'!C127,"C+",IF(LEDGER!C127&gt;=0.35*'MARK LOOKUP'!C127,"D","N.G.")))))))))</f>
        <v/>
      </c>
      <c r="Y127" s="26" t="b">
        <f>IF(ISNUMBER(D127),IF(D127&gt;=0.9*'MARK LOOKUP'!D127,"A+",IF(D127&gt;=0.8*'MARK LOOKUP'!D127,"A",IF(D127&gt;=0.7*'MARK LOOKUP'!D127,"B+",IF(D127&gt;=0.6*'MARK LOOKUP'!D127,"B",IF(D127&gt;=0.5*'MARK LOOKUP'!D127,"C+",IF(D127&gt;=0.4*'MARK LOOKUP'!D127,"C",IF(D127&gt;=0.35*'MARK LOOKUP'!D127,"D","N.G."))))))))</f>
        <v>0</v>
      </c>
      <c r="Z127" s="26" t="str">
        <f>IF(ISBLANK('DATA ENTRY'!J127),"",IF(LEDGER!E127="AB","AB",IF(LEDGER!E127&gt;=0.9*'MARK LOOKUP'!E127,"A+",IF(LEDGER!E127&gt;=0.8*'MARK LOOKUP'!E127,"A",IF(LEDGER!E127&gt;=0.7*'MARK LOOKUP'!E127,"B+",IF(LEDGER!E127&gt;=0.6*'MARK LOOKUP'!E127,"B",IF(LEDGER!E127&gt;=0.5*'MARK LOOKUP'!E127,"C+",IF(LEDGER!E127&gt;=0.4*'MARK LOOKUP'!E127,"C",IF(LEDGER!E127&gt;=0.35*'MARK LOOKUP'!E127,"D","NG")))))))))</f>
        <v/>
      </c>
      <c r="AA127" s="26" t="str">
        <f>IF(ISBLANK('DATA ENTRY'!K127),"",IF(LEDGER!F127="AB","AB",IF(LEDGER!F127&gt;=0.9*'MARK LOOKUP'!F127,"A+",IF(LEDGER!F127&gt;=0.8*'MARK LOOKUP'!F127,"A",IF(LEDGER!F127&gt;=0.7*'MARK LOOKUP'!F127,"B+",IF(LEDGER!F127&gt;=0.6*'MARK LOOKUP'!F127,"B",IF(LEDGER!F127&gt;=0.5*'MARK LOOKUP'!F127,"C+",IF(LEDGER!F127&gt;=0.4*'MARK LOOKUP'!F127,"C",IF(LEDGER!F127&gt;=0.35*'MARK LOOKUP'!F127,"D","NG")))))))))</f>
        <v/>
      </c>
      <c r="AB127" s="26" t="b">
        <f>IF(ISNUMBER(G127),IF(D127&gt;=0.9*'MARK LOOKUP'!G127,"A+",IF(G127&gt;=0.8*'MARK LOOKUP'!G127,"A",IF(G127&gt;=0.7*'MARK LOOKUP'!G127,"B+",IF(G127&gt;=0.6*'MARK LOOKUP'!G127,"B",IF(G127&gt;=0.5*'MARK LOOKUP'!G127,"C+",IF(G127&gt;=0.4*'MARK LOOKUP'!G127,"C",IF(G127&gt;=0.35*'MARK LOOKUP'!G127,"D","NG"))))))))</f>
        <v>0</v>
      </c>
      <c r="AC127" s="26" t="str">
        <f>IF(ISBLANK('DATA ENTRY'!M127),"",IF(LEDGER!H127="AB","AB",IF(LEDGER!H127&gt;=0.9*'MARK LOOKUP'!H127,"A+",IF(LEDGER!H127&gt;=0.8*'MARK LOOKUP'!H127,"A",IF(LEDGER!H127&gt;=0.7*'MARK LOOKUP'!H127,"B+",IF(LEDGER!H127&gt;=0.6*'MARK LOOKUP'!H127,"B",IF(LEDGER!H127&gt;=0.5*'MARK LOOKUP'!H127,"C+",IF(LEDGER!H127&gt;=0.4*'MARK LOOKUP'!H127,"C",IF(LEDGER!H127&gt;=0.35*'MARK LOOKUP'!H127,"D","NG")))))))))</f>
        <v/>
      </c>
      <c r="AD127" s="26" t="str">
        <f>IF(ISBLANK('DATA ENTRY'!N127),"",IF(LEDGER!I127="AB","AB",IF(LEDGER!I127&gt;=0.9*'MARK LOOKUP'!I127,"A+",IF(LEDGER!I127&gt;=0.8*'MARK LOOKUP'!I127,"A",IF(LEDGER!I127&gt;=0.7*'MARK LOOKUP'!I127,"B+",IF(LEDGER!I127&gt;=0.6*'MARK LOOKUP'!I127,"B",IF(LEDGER!I127&gt;=0.5*'MARK LOOKUP'!I127,"C+",IF(LEDGER!I127&gt;=0.4*'MARK LOOKUP'!I127,"C",IF(LEDGER!I127&gt;=0.35*'MARK LOOKUP'!I127,"D","NG")))))))))</f>
        <v/>
      </c>
      <c r="AE127" s="26" t="str">
        <f>IF(ISNUMBER(J127),IF(J127&gt;=0.9*'MARK LOOKUP'!J127,"A+",IF(J127&gt;=0.8*'MARK LOOKUP'!J127,"A",IF(J127&gt;=0.7*'MARK LOOKUP'!J127,"B+",IF(J127&gt;=0.6*'MARK LOOKUP'!J127,"B",IF(J127&gt;=0.5*'MARK LOOKUP'!J127,"C+",IF(J127&gt;=0.4*'MARK LOOKUP'!J127,"C",IF(J127&gt;=0.35*'MARK LOOKUP'!J127,"D","NG"))))))),"")</f>
        <v/>
      </c>
      <c r="AF127" s="26" t="str">
        <f>IF(ISBLANK('DATA ENTRY'!P127),"",IF(LEDGER!K127="Ab","AB",IF(LEDGER!K127&gt;=0.9*'MARK LOOKUP'!K127,"A+",IF(LEDGER!K127&gt;=0.8*'MARK LOOKUP'!K127,"A",IF(LEDGER!K127&gt;=0.7*'MARK LOOKUP'!K127,"B+",IF(LEDGER!K127&gt;=0.6*'MARK LOOKUP'!K127,"B",IF(LEDGER!K127&gt;=0.5*'MARK LOOKUP'!K127,"C+",IF(LEDGER!K127&gt;=0.4*'MARK LOOKUP'!K127,"C",IF(LEDGER!K127&gt;=0.35*'MARK LOOKUP'!K127,"D","NG")))))))))</f>
        <v/>
      </c>
      <c r="AG127" s="26" t="str">
        <f>IF(ISBLANK('DATA ENTRY'!Q127),"",IF(LEDGER!L127="Ab","AB",IF(LEDGER!L127&gt;=0.9*'MARK LOOKUP'!L127,"A+",IF(LEDGER!L127&gt;=0.8*'MARK LOOKUP'!L127,"A",IF(LEDGER!L127&gt;=0.7*'MARK LOOKUP'!L127,"B+",IF(LEDGER!L127&gt;=0.6*'MARK LOOKUP'!L127,"B",IF(LEDGER!L127&gt;=0.5*'MARK LOOKUP'!L127,"C+",IF(LEDGER!L127&gt;=0.4*'MARK LOOKUP'!L127,"C",IF(LEDGER!L127&gt;=0.35*'MARK LOOKUP'!L127,"D","NG")))))))))</f>
        <v/>
      </c>
      <c r="AH127" s="26" t="str">
        <f>IF(ISNUMBER(M127),IF(M127&gt;=0.9*'MARK LOOKUP'!M127,"A+",IF(M127&gt;=0.8*'MARK LOOKUP'!M127,"A",IF(M127&gt;=0.7*'MARK LOOKUP'!M127,"B+",IF(M127&gt;=0.6*'MARK LOOKUP'!M127,"B",IF(M127&gt;=0.5*'MARK LOOKUP'!M127,"C+",IF(M127&gt;=0.4*'MARK LOOKUP'!M127,"C",IF(M127&gt;=0.35*'MARK LOOKUP'!M127,"D","NG"))))))),"")</f>
        <v/>
      </c>
      <c r="AI127" s="26" t="str">
        <f>IF(ISBLANK('DATA ENTRY'!S127),"",IF(N127="Ab","AB",IF(N127&gt;=0.9*'MARK LOOKUP'!N127,"A+",IF(N127&gt;=0.8*'MARK LOOKUP'!N127,"A",IF(N127&gt;=0.7*'MARK LOOKUP'!N127,"B+",IF(N127&gt;=0.6*'MARK LOOKUP'!N127,"B",IF(N127&gt;=0.5*'MARK LOOKUP'!N127,"C+",IF(N127&gt;=0.4*'MARK LOOKUP'!N127,"C",IF(N127&gt;=0.35*'MARK LOOKUP'!N127,"D","NG")))))))))</f>
        <v/>
      </c>
      <c r="AJ127" s="26" t="str">
        <f>IF(ISBLANK('DATA ENTRY'!T127),"",IF(O127="Ab","AB",IF(O127&gt;=0.9*'MARK LOOKUP'!O127,"A+",IF(O127&gt;=0.8*'MARK LOOKUP'!O127,"A",IF(O127&gt;=0.7*'MARK LOOKUP'!O127,"B+",IF(O127&gt;=0.6*'MARK LOOKUP'!O127,"B",IF(O127&gt;=0.5*'MARK LOOKUP'!O127,"C+",IF(O127&gt;=0.4*'MARK LOOKUP'!O127,"C",IF(O127&gt;=0.35*'MARK LOOKUP'!O127,"D","NG")))))))))</f>
        <v/>
      </c>
      <c r="AK127" s="26" t="str">
        <f>IF(ISNUMBER(P127),IF(P127&gt;=0.9*'MARK LOOKUP'!P127,"A+",IF(P127&gt;=0.8*'MARK LOOKUP'!P127,"A",IF(P127&gt;=0.7*'MARK LOOKUP'!P127,"B+",IF(P127&gt;=0.6*'MARK LOOKUP'!P127,"B",IF(P127&gt;=0.5*'MARK LOOKUP'!P127,"C+",IF(P127&gt;=0.4*'MARK LOOKUP'!P127,"C",IF(P127&gt;=0.35*'MARK LOOKUP'!P127,"D","NG"))))))),"")</f>
        <v/>
      </c>
      <c r="AL127" s="26" t="str">
        <f>IF(ISBLANK('DATA ENTRY'!V127),"",IF(Q127="Ab","AB",IF(Q127&gt;=0.9*'MARK LOOKUP'!Q127,"A+",IF(Q127&gt;=0.8*'MARK LOOKUP'!Q127,"A",IF(Q127&gt;=0.7*'MARK LOOKUP'!Q127,"B+",IF(Q127&gt;=0.6*'MARK LOOKUP'!Q127,"B",IF(Q127&gt;=0.5*'MARK LOOKUP'!Q127,"C+",IF(Q127&gt;=0.4*'MARK LOOKUP'!Q127,"C",IF(Q127&gt;=0.35*'MARK LOOKUP'!Q127,"D","NG")))))))))</f>
        <v/>
      </c>
      <c r="AM127" s="26" t="str">
        <f>IF(ISBLANK('DATA ENTRY'!W127),"",IF(R127="Ab","AB",IF(R127&gt;=0.9*'MARK LOOKUP'!R127,"A+",IF(R127&gt;=0.8*'MARK LOOKUP'!R127,"A",IF(R127&gt;=0.7*'MARK LOOKUP'!R127,"B+",IF(R127&gt;=0.6*'MARK LOOKUP'!R127,"B",IF(R127&gt;=0.5*'MARK LOOKUP'!R127,"C+",IF(R127&gt;=0.4*'MARK LOOKUP'!R127,"C",IF(R127&gt;=0.35*'MARK LOOKUP'!R127,"D","NG")))))))))</f>
        <v/>
      </c>
      <c r="AN127" s="26" t="str">
        <f>IF(ISNUMBER(S127),IF(S127&gt;=0.9*'MARK LOOKUP'!S127,"A+",IF(S127&gt;=0.8*'MARK LOOKUP'!S127,"A",IF(S127&gt;=0.7*'MARK LOOKUP'!S127,"B+",IF(S127&gt;=0.6*'MARK LOOKUP'!S127,"B",IF(S127&gt;=0.5*'MARK LOOKUP'!S127,"C+",IF(S127&gt;=0.4*'MARK LOOKUP'!S127,"C",IF(S127&gt;=0.35*'MARK LOOKUP'!S127,"D","NG"))))))),"")</f>
        <v/>
      </c>
      <c r="AO127" s="26" t="str">
        <f>IF(ISBLANK('DATA ENTRY'!Y127),"",IF(T127="AB","AB",IF(T127&gt;=0.9*'MARK LOOKUP'!T127,"A+",IF(T127&gt;=0.8*'MARK LOOKUP'!T127,"A",IF(T127&gt;=0.7*'MARK LOOKUP'!T127,"B+",IF(T127&gt;=0.6*'MARK LOOKUP'!T127,"B",IF(T127&gt;=0.5*'MARK LOOKUP'!T127,"C+",IF(T127&gt;=0.4*'MARK LOOKUP'!T127,"C",IF(T127&gt;=0.35*'MARK LOOKUP'!T127,"D","NG")))))))))</f>
        <v/>
      </c>
      <c r="AP127" s="26" t="str">
        <f>IF(ISBLANK('DATA ENTRY'!Z127),"",IF(U127="AB","AB",IF(U127&gt;=0.9*'MARK LOOKUP'!U127,"A+",IF(U127&gt;=0.8*'MARK LOOKUP'!U127,"A",IF(U127&gt;=0.7*'MARK LOOKUP'!U127,"B+",IF(U127&gt;=0.6*'MARK LOOKUP'!U127,"B",IF(U127&gt;=0.5*'MARK LOOKUP'!U127,"C+",IF(U127&gt;=0.4*'MARK LOOKUP'!U127,"C",IF(U127&gt;=0.35*'MARK LOOKUP'!U127,"D","NG")))))))))</f>
        <v/>
      </c>
      <c r="AQ127" s="26" t="str">
        <f>IF(ISNUMBER(V127),IF(V127&gt;=0.9*'MARK LOOKUP'!V127,"A+",IF(V127&gt;=0.8*'MARK LOOKUP'!V127,"A",IF(V127&gt;=0.7*'MARK LOOKUP'!V127,"B+",IF(V127&gt;=0.6*'MARK LOOKUP'!S127,"B",IF(V127&gt;=0.5*'MARK LOOKUP'!V127,"C+",IF(V127&gt;=0.4*'MARK LOOKUP'!V127,"C",IF(V127&gt;=0.35*'MARK LOOKUP'!V127,"D","NG"))))))),"")</f>
        <v/>
      </c>
      <c r="AR127" s="26" t="str">
        <f t="shared" si="27"/>
        <v/>
      </c>
      <c r="AS127" s="26" t="str">
        <f t="shared" si="28"/>
        <v/>
      </c>
      <c r="AT127" s="26" t="str">
        <f t="shared" si="29"/>
        <v/>
      </c>
      <c r="AU127" s="26" t="str">
        <f t="shared" si="30"/>
        <v/>
      </c>
      <c r="AV127" s="26" t="str">
        <f t="shared" si="31"/>
        <v/>
      </c>
      <c r="AW127" s="26" t="str">
        <f t="shared" si="32"/>
        <v/>
      </c>
      <c r="AX127" s="26" t="str">
        <f t="shared" si="33"/>
        <v/>
      </c>
      <c r="AY127" s="26" t="str">
        <f t="shared" si="34"/>
        <v/>
      </c>
      <c r="AZ127" s="26" t="str">
        <f t="shared" si="35"/>
        <v/>
      </c>
      <c r="BA127" s="26" t="str">
        <f t="shared" si="36"/>
        <v/>
      </c>
      <c r="BB127" s="26" t="str">
        <f t="shared" si="37"/>
        <v/>
      </c>
      <c r="BC127" s="26" t="str">
        <f t="shared" si="38"/>
        <v/>
      </c>
      <c r="BD127" s="26" t="str">
        <f t="shared" si="39"/>
        <v/>
      </c>
      <c r="BE127" s="26" t="str">
        <f>IF(ISBLANK('DATA ENTRY'!S127),"",IF(AJ127="A+","4",IF(AJ127="A","3.6",IF(AJ127="B+","3.2",IF(AJ127="B","2.8",IF(AJ127="C+","2.4",IF(AJ127="C","2",IF(AJ127="D+","1.6",IF(AJ127="D","1.2",IF(AJ127="E","0.8",""))))))))))</f>
        <v/>
      </c>
      <c r="BF127" s="26" t="str">
        <f>IF(ISBLANK('DATA ENTRY'!T127),"",IF(AK127="A+","4",IF(AK127="A","3.6",IF(AK127="B+","3.2",IF(AK127="B","2.8",IF(AK127="C+","2.4",IF(AK127="C","2",IF(AK127="D+","1.6",IF(AK127="D","1.2",IF(AK127="E","0.8",""))))))))))</f>
        <v/>
      </c>
      <c r="BG127" s="26" t="str">
        <f>IF(ISBLANK('DATA ENTRY'!U127),"",IF(AL127="A+","4",IF(AL127="A","3.6",IF(AL127="B+","3.2",IF(AL127="B","2.8",IF(AL127="C+","2.4",IF(AL127="C","2",IF(AL127="D+","1.6",IF(AL127="D","1.2",IF(AL127="E","0.8",""))))))))))</f>
        <v/>
      </c>
      <c r="BH127" s="26" t="str">
        <f>IF(ISBLANK('DATA ENTRY'!V127),"",IF(AM127="A+","4",IF(AM127="A","3.6",IF(AM127="B+","3.2",IF(AM127="B","2.8",IF(AM127="C+","2.4",IF(AM127="C","2",IF(AM127="D+","1.6",IF(AM127="D","1.2",IF(AM127="E","0.8",""))))))))))</f>
        <v/>
      </c>
      <c r="BI127" s="26" t="str">
        <f>IF(ISBLANK('DATA ENTRY'!W127),"",IF(AN127="A+","4",IF(AN127="A","3.6",IF(AN127="B+","3.2",IF(AN127="B","2.8",IF(AN127="C+","2.4",IF(AN127="C","2",IF(AN127="D+","1.6",IF(AN127="D","1.2",IF(AN127="E","0.8",""))))))))))</f>
        <v/>
      </c>
      <c r="BJ127" s="26" t="str">
        <f>IF(ISBLANK('DATA ENTRY'!X127),"",IF(AO127="A+","4",IF(AO127="A","3.6",IF(AO127="B+","3.2",IF(AO127="B","2.8",IF(AO127="C+","2.4",IF(AO127="C","2",IF(AO127="D+","1.6",IF(AO127="D","1.2",IF(AO127="E","0.8",""))))))))))</f>
        <v/>
      </c>
      <c r="BK127" s="26" t="str">
        <f>IF(ISBLANK('DATA ENTRY'!Y127),"",IF(AP127="A+","4",IF(AP127="A","3.6",IF(AP127="B+","3.2",IF(AP127="B","2.8",IF(AP127="C+","2.4",IF(AP127="C","2",IF(AP127="D+","1.6",IF(AP127="D","1.2",IF(AP127="E","0.8",""))))))))))</f>
        <v/>
      </c>
      <c r="BL127" s="26" t="str">
        <f>IF(ISBLANK('DATA ENTRY'!Z127),"",IF(AQ127="A+","4",IF(AQ127="A","3.6",IF(AQ127="B+","3.2",IF(AQ127="B","2.8",IF(AQ127="C+","2.4",IF(AQ127="C","2",IF(AQ127="D+","1.6",IF(AQ127="D","1.2",IF(AQ127="E","0.8",""))))))))))</f>
        <v/>
      </c>
    </row>
    <row r="128" spans="2:64" x14ac:dyDescent="0.25">
      <c r="B128" s="26" t="str">
        <f>IF(ISBLANK('DATA ENTRY'!G128),"",'DATA ENTRY'!G128)</f>
        <v/>
      </c>
      <c r="C128" s="26" t="str">
        <f>IF(ISBLANK('DATA ENTRY'!H128),"",'DATA ENTRY'!H128)</f>
        <v/>
      </c>
      <c r="D128" s="26" t="str">
        <f t="shared" si="21"/>
        <v/>
      </c>
      <c r="E128" s="26" t="str">
        <f>IF(ISBLANK('DATA ENTRY'!J128),"",'DATA ENTRY'!J128)</f>
        <v/>
      </c>
      <c r="F128" s="26" t="str">
        <f>IF(ISBLANK('DATA ENTRY'!K128),"",'DATA ENTRY'!K128)</f>
        <v/>
      </c>
      <c r="G128" s="26" t="str">
        <f t="shared" si="22"/>
        <v/>
      </c>
      <c r="H128" s="26" t="str">
        <f>IF(ISBLANK('DATA ENTRY'!M128),"",'DATA ENTRY'!M128)</f>
        <v/>
      </c>
      <c r="I128" s="26" t="str">
        <f>IF(ISBLANK('DATA ENTRY'!M128),"",'DATA ENTRY'!N128)</f>
        <v/>
      </c>
      <c r="J128" s="26" t="str">
        <f t="shared" si="40"/>
        <v/>
      </c>
      <c r="K128" s="26" t="str">
        <f>IF(ISBLANK('DATA ENTRY'!P128),"",'DATA ENTRY'!P128)</f>
        <v/>
      </c>
      <c r="L128" s="26" t="str">
        <f>IF(ISBLANK('DATA ENTRY'!Q128),"",'DATA ENTRY'!Q128)</f>
        <v/>
      </c>
      <c r="M128" s="26" t="str">
        <f t="shared" si="23"/>
        <v/>
      </c>
      <c r="N128" s="26" t="str">
        <f>IF(ISBLANK('DATA ENTRY'!S128),"",'DATA ENTRY'!S128)</f>
        <v/>
      </c>
      <c r="O128" s="26" t="str">
        <f>IF(ISBLANK('DATA ENTRY'!T128),"",'DATA ENTRY'!T128)</f>
        <v/>
      </c>
      <c r="P128" s="26" t="str">
        <f t="shared" si="24"/>
        <v/>
      </c>
      <c r="Q128" s="26" t="str">
        <f>IF(ISBLANK('DATA ENTRY'!V128),"",'DATA ENTRY'!V128)</f>
        <v/>
      </c>
      <c r="R128" s="26" t="str">
        <f>IF(ISBLANK('DATA ENTRY'!W128),"",'DATA ENTRY'!W128)</f>
        <v/>
      </c>
      <c r="S128" s="26" t="str">
        <f t="shared" si="25"/>
        <v/>
      </c>
      <c r="T128" s="26" t="str">
        <f>IF(ISBLANK('DATA ENTRY'!Y128),"",'DATA ENTRY'!Y128)</f>
        <v/>
      </c>
      <c r="U128" s="26" t="str">
        <f>IF(ISBLANK('DATA ENTRY'!Z128),"",'DATA ENTRY'!Z128)</f>
        <v/>
      </c>
      <c r="V128" s="26" t="str">
        <f t="shared" si="26"/>
        <v/>
      </c>
      <c r="W128" s="26" t="str">
        <f>IF(ISBLANK('DATA ENTRY'!$F128),"",IF(LEDGER!B128="AB","AB",IF(LEDGER!B128&gt;=0.9*'MARK LOOKUP'!B128,"A+",IF(LEDGER!B128&gt;=0.8*'MARK LOOKUP'!B128,"A",IF(LEDGER!B128&gt;=0.7*'MARK LOOKUP'!B128,"B+",IF(LEDGER!B128&gt;=0.6*'MARK LOOKUP'!B128,"B",IF(LEDGER!B128&gt;=0.5*'MARK LOOKUP'!B128,"C+",IF(LEDGER!B128&gt;=0.4*'MARK LOOKUP'!B128,"C+",IF(LEDGER!B128&gt;=0.35*'MARK LOOKUP'!B128,"D","NG")))))))))</f>
        <v/>
      </c>
      <c r="X128" s="26" t="str">
        <f>IF(ISBLANK('DATA ENTRY'!$G128),"",IF(LEDGER!C128="AB","AB",IF(LEDGER!C128&gt;=0.9*'MARK LOOKUP'!C128,"A+",IF(LEDGER!C128&gt;=0.8*'MARK LOOKUP'!C128,"A",IF(LEDGER!C128&gt;=0.7*'MARK LOOKUP'!C128,"B+",IF(LEDGER!C128&gt;=0.6*'MARK LOOKUP'!C128,"B",IF(LEDGER!C128&gt;=0.5*'MARK LOOKUP'!C128,"C+",IF(LEDGER!C128&gt;=0.4*'MARK LOOKUP'!C128,"C+",IF(LEDGER!C128&gt;=0.35*'MARK LOOKUP'!C128,"D","N.G.")))))))))</f>
        <v/>
      </c>
      <c r="Y128" s="26" t="b">
        <f>IF(ISNUMBER(D128),IF(D128&gt;=0.9*'MARK LOOKUP'!D128,"A+",IF(D128&gt;=0.8*'MARK LOOKUP'!D128,"A",IF(D128&gt;=0.7*'MARK LOOKUP'!D128,"B+",IF(D128&gt;=0.6*'MARK LOOKUP'!D128,"B",IF(D128&gt;=0.5*'MARK LOOKUP'!D128,"C+",IF(D128&gt;=0.4*'MARK LOOKUP'!D128,"C",IF(D128&gt;=0.35*'MARK LOOKUP'!D128,"D","N.G."))))))))</f>
        <v>0</v>
      </c>
      <c r="Z128" s="26" t="str">
        <f>IF(ISBLANK('DATA ENTRY'!J128),"",IF(LEDGER!E128="AB","AB",IF(LEDGER!E128&gt;=0.9*'MARK LOOKUP'!E128,"A+",IF(LEDGER!E128&gt;=0.8*'MARK LOOKUP'!E128,"A",IF(LEDGER!E128&gt;=0.7*'MARK LOOKUP'!E128,"B+",IF(LEDGER!E128&gt;=0.6*'MARK LOOKUP'!E128,"B",IF(LEDGER!E128&gt;=0.5*'MARK LOOKUP'!E128,"C+",IF(LEDGER!E128&gt;=0.4*'MARK LOOKUP'!E128,"C",IF(LEDGER!E128&gt;=0.35*'MARK LOOKUP'!E128,"D","NG")))))))))</f>
        <v/>
      </c>
      <c r="AA128" s="26" t="str">
        <f>IF(ISBLANK('DATA ENTRY'!K128),"",IF(LEDGER!F128="AB","AB",IF(LEDGER!F128&gt;=0.9*'MARK LOOKUP'!F128,"A+",IF(LEDGER!F128&gt;=0.8*'MARK LOOKUP'!F128,"A",IF(LEDGER!F128&gt;=0.7*'MARK LOOKUP'!F128,"B+",IF(LEDGER!F128&gt;=0.6*'MARK LOOKUP'!F128,"B",IF(LEDGER!F128&gt;=0.5*'MARK LOOKUP'!F128,"C+",IF(LEDGER!F128&gt;=0.4*'MARK LOOKUP'!F128,"C",IF(LEDGER!F128&gt;=0.35*'MARK LOOKUP'!F128,"D","NG")))))))))</f>
        <v/>
      </c>
      <c r="AB128" s="26" t="b">
        <f>IF(ISNUMBER(G128),IF(D128&gt;=0.9*'MARK LOOKUP'!G128,"A+",IF(G128&gt;=0.8*'MARK LOOKUP'!G128,"A",IF(G128&gt;=0.7*'MARK LOOKUP'!G128,"B+",IF(G128&gt;=0.6*'MARK LOOKUP'!G128,"B",IF(G128&gt;=0.5*'MARK LOOKUP'!G128,"C+",IF(G128&gt;=0.4*'MARK LOOKUP'!G128,"C",IF(G128&gt;=0.35*'MARK LOOKUP'!G128,"D","NG"))))))))</f>
        <v>0</v>
      </c>
      <c r="AC128" s="26" t="str">
        <f>IF(ISBLANK('DATA ENTRY'!M128),"",IF(LEDGER!H128="AB","AB",IF(LEDGER!H128&gt;=0.9*'MARK LOOKUP'!H128,"A+",IF(LEDGER!H128&gt;=0.8*'MARK LOOKUP'!H128,"A",IF(LEDGER!H128&gt;=0.7*'MARK LOOKUP'!H128,"B+",IF(LEDGER!H128&gt;=0.6*'MARK LOOKUP'!H128,"B",IF(LEDGER!H128&gt;=0.5*'MARK LOOKUP'!H128,"C+",IF(LEDGER!H128&gt;=0.4*'MARK LOOKUP'!H128,"C",IF(LEDGER!H128&gt;=0.35*'MARK LOOKUP'!H128,"D","NG")))))))))</f>
        <v/>
      </c>
      <c r="AD128" s="26" t="str">
        <f>IF(ISBLANK('DATA ENTRY'!N128),"",IF(LEDGER!I128="AB","AB",IF(LEDGER!I128&gt;=0.9*'MARK LOOKUP'!I128,"A+",IF(LEDGER!I128&gt;=0.8*'MARK LOOKUP'!I128,"A",IF(LEDGER!I128&gt;=0.7*'MARK LOOKUP'!I128,"B+",IF(LEDGER!I128&gt;=0.6*'MARK LOOKUP'!I128,"B",IF(LEDGER!I128&gt;=0.5*'MARK LOOKUP'!I128,"C+",IF(LEDGER!I128&gt;=0.4*'MARK LOOKUP'!I128,"C",IF(LEDGER!I128&gt;=0.35*'MARK LOOKUP'!I128,"D","NG")))))))))</f>
        <v/>
      </c>
      <c r="AE128" s="26" t="str">
        <f>IF(ISNUMBER(J128),IF(J128&gt;=0.9*'MARK LOOKUP'!J128,"A+",IF(J128&gt;=0.8*'MARK LOOKUP'!J128,"A",IF(J128&gt;=0.7*'MARK LOOKUP'!J128,"B+",IF(J128&gt;=0.6*'MARK LOOKUP'!J128,"B",IF(J128&gt;=0.5*'MARK LOOKUP'!J128,"C+",IF(J128&gt;=0.4*'MARK LOOKUP'!J128,"C",IF(J128&gt;=0.35*'MARK LOOKUP'!J128,"D","NG"))))))),"")</f>
        <v/>
      </c>
      <c r="AF128" s="26" t="str">
        <f>IF(ISBLANK('DATA ENTRY'!P128),"",IF(LEDGER!K128="Ab","AB",IF(LEDGER!K128&gt;=0.9*'MARK LOOKUP'!K128,"A+",IF(LEDGER!K128&gt;=0.8*'MARK LOOKUP'!K128,"A",IF(LEDGER!K128&gt;=0.7*'MARK LOOKUP'!K128,"B+",IF(LEDGER!K128&gt;=0.6*'MARK LOOKUP'!K128,"B",IF(LEDGER!K128&gt;=0.5*'MARK LOOKUP'!K128,"C+",IF(LEDGER!K128&gt;=0.4*'MARK LOOKUP'!K128,"C",IF(LEDGER!K128&gt;=0.35*'MARK LOOKUP'!K128,"D","NG")))))))))</f>
        <v/>
      </c>
      <c r="AG128" s="26" t="str">
        <f>IF(ISBLANK('DATA ENTRY'!Q128),"",IF(LEDGER!L128="Ab","AB",IF(LEDGER!L128&gt;=0.9*'MARK LOOKUP'!L128,"A+",IF(LEDGER!L128&gt;=0.8*'MARK LOOKUP'!L128,"A",IF(LEDGER!L128&gt;=0.7*'MARK LOOKUP'!L128,"B+",IF(LEDGER!L128&gt;=0.6*'MARK LOOKUP'!L128,"B",IF(LEDGER!L128&gt;=0.5*'MARK LOOKUP'!L128,"C+",IF(LEDGER!L128&gt;=0.4*'MARK LOOKUP'!L128,"C",IF(LEDGER!L128&gt;=0.35*'MARK LOOKUP'!L128,"D","NG")))))))))</f>
        <v/>
      </c>
      <c r="AH128" s="26" t="str">
        <f>IF(ISNUMBER(M128),IF(M128&gt;=0.9*'MARK LOOKUP'!M128,"A+",IF(M128&gt;=0.8*'MARK LOOKUP'!M128,"A",IF(M128&gt;=0.7*'MARK LOOKUP'!M128,"B+",IF(M128&gt;=0.6*'MARK LOOKUP'!M128,"B",IF(M128&gt;=0.5*'MARK LOOKUP'!M128,"C+",IF(M128&gt;=0.4*'MARK LOOKUP'!M128,"C",IF(M128&gt;=0.35*'MARK LOOKUP'!M128,"D","NG"))))))),"")</f>
        <v/>
      </c>
      <c r="AI128" s="26" t="str">
        <f>IF(ISBLANK('DATA ENTRY'!S128),"",IF(N128="Ab","AB",IF(N128&gt;=0.9*'MARK LOOKUP'!N128,"A+",IF(N128&gt;=0.8*'MARK LOOKUP'!N128,"A",IF(N128&gt;=0.7*'MARK LOOKUP'!N128,"B+",IF(N128&gt;=0.6*'MARK LOOKUP'!N128,"B",IF(N128&gt;=0.5*'MARK LOOKUP'!N128,"C+",IF(N128&gt;=0.4*'MARK LOOKUP'!N128,"C",IF(N128&gt;=0.35*'MARK LOOKUP'!N128,"D","NG")))))))))</f>
        <v/>
      </c>
      <c r="AJ128" s="26" t="str">
        <f>IF(ISBLANK('DATA ENTRY'!T128),"",IF(O128="Ab","AB",IF(O128&gt;=0.9*'MARK LOOKUP'!O128,"A+",IF(O128&gt;=0.8*'MARK LOOKUP'!O128,"A",IF(O128&gt;=0.7*'MARK LOOKUP'!O128,"B+",IF(O128&gt;=0.6*'MARK LOOKUP'!O128,"B",IF(O128&gt;=0.5*'MARK LOOKUP'!O128,"C+",IF(O128&gt;=0.4*'MARK LOOKUP'!O128,"C",IF(O128&gt;=0.35*'MARK LOOKUP'!O128,"D","NG")))))))))</f>
        <v/>
      </c>
      <c r="AK128" s="26" t="str">
        <f>IF(ISNUMBER(P128),IF(P128&gt;=0.9*'MARK LOOKUP'!P128,"A+",IF(P128&gt;=0.8*'MARK LOOKUP'!P128,"A",IF(P128&gt;=0.7*'MARK LOOKUP'!P128,"B+",IF(P128&gt;=0.6*'MARK LOOKUP'!P128,"B",IF(P128&gt;=0.5*'MARK LOOKUP'!P128,"C+",IF(P128&gt;=0.4*'MARK LOOKUP'!P128,"C",IF(P128&gt;=0.35*'MARK LOOKUP'!P128,"D","NG"))))))),"")</f>
        <v/>
      </c>
      <c r="AL128" s="26" t="str">
        <f>IF(ISBLANK('DATA ENTRY'!V128),"",IF(Q128="Ab","AB",IF(Q128&gt;=0.9*'MARK LOOKUP'!Q128,"A+",IF(Q128&gt;=0.8*'MARK LOOKUP'!Q128,"A",IF(Q128&gt;=0.7*'MARK LOOKUP'!Q128,"B+",IF(Q128&gt;=0.6*'MARK LOOKUP'!Q128,"B",IF(Q128&gt;=0.5*'MARK LOOKUP'!Q128,"C+",IF(Q128&gt;=0.4*'MARK LOOKUP'!Q128,"C",IF(Q128&gt;=0.35*'MARK LOOKUP'!Q128,"D","NG")))))))))</f>
        <v/>
      </c>
      <c r="AM128" s="26" t="str">
        <f>IF(ISBLANK('DATA ENTRY'!W128),"",IF(R128="Ab","AB",IF(R128&gt;=0.9*'MARK LOOKUP'!R128,"A+",IF(R128&gt;=0.8*'MARK LOOKUP'!R128,"A",IF(R128&gt;=0.7*'MARK LOOKUP'!R128,"B+",IF(R128&gt;=0.6*'MARK LOOKUP'!R128,"B",IF(R128&gt;=0.5*'MARK LOOKUP'!R128,"C+",IF(R128&gt;=0.4*'MARK LOOKUP'!R128,"C",IF(R128&gt;=0.35*'MARK LOOKUP'!R128,"D","NG")))))))))</f>
        <v/>
      </c>
      <c r="AN128" s="26" t="str">
        <f>IF(ISNUMBER(S128),IF(S128&gt;=0.9*'MARK LOOKUP'!S128,"A+",IF(S128&gt;=0.8*'MARK LOOKUP'!S128,"A",IF(S128&gt;=0.7*'MARK LOOKUP'!S128,"B+",IF(S128&gt;=0.6*'MARK LOOKUP'!S128,"B",IF(S128&gt;=0.5*'MARK LOOKUP'!S128,"C+",IF(S128&gt;=0.4*'MARK LOOKUP'!S128,"C",IF(S128&gt;=0.35*'MARK LOOKUP'!S128,"D","NG"))))))),"")</f>
        <v/>
      </c>
      <c r="AO128" s="26" t="str">
        <f>IF(ISBLANK('DATA ENTRY'!Y128),"",IF(T128="AB","AB",IF(T128&gt;=0.9*'MARK LOOKUP'!T128,"A+",IF(T128&gt;=0.8*'MARK LOOKUP'!T128,"A",IF(T128&gt;=0.7*'MARK LOOKUP'!T128,"B+",IF(T128&gt;=0.6*'MARK LOOKUP'!T128,"B",IF(T128&gt;=0.5*'MARK LOOKUP'!T128,"C+",IF(T128&gt;=0.4*'MARK LOOKUP'!T128,"C",IF(T128&gt;=0.35*'MARK LOOKUP'!T128,"D","NG")))))))))</f>
        <v/>
      </c>
      <c r="AP128" s="26" t="str">
        <f>IF(ISBLANK('DATA ENTRY'!Z128),"",IF(U128="AB","AB",IF(U128&gt;=0.9*'MARK LOOKUP'!U128,"A+",IF(U128&gt;=0.8*'MARK LOOKUP'!U128,"A",IF(U128&gt;=0.7*'MARK LOOKUP'!U128,"B+",IF(U128&gt;=0.6*'MARK LOOKUP'!U128,"B",IF(U128&gt;=0.5*'MARK LOOKUP'!U128,"C+",IF(U128&gt;=0.4*'MARK LOOKUP'!U128,"C",IF(U128&gt;=0.35*'MARK LOOKUP'!U128,"D","NG")))))))))</f>
        <v/>
      </c>
      <c r="AQ128" s="26" t="str">
        <f>IF(ISNUMBER(V128),IF(V128&gt;=0.9*'MARK LOOKUP'!V128,"A+",IF(V128&gt;=0.8*'MARK LOOKUP'!V128,"A",IF(V128&gt;=0.7*'MARK LOOKUP'!V128,"B+",IF(V128&gt;=0.6*'MARK LOOKUP'!S128,"B",IF(V128&gt;=0.5*'MARK LOOKUP'!V128,"C+",IF(V128&gt;=0.4*'MARK LOOKUP'!V128,"C",IF(V128&gt;=0.35*'MARK LOOKUP'!V128,"D","NG"))))))),"")</f>
        <v/>
      </c>
      <c r="AR128" s="26" t="str">
        <f t="shared" si="27"/>
        <v/>
      </c>
      <c r="AS128" s="26" t="str">
        <f t="shared" si="28"/>
        <v/>
      </c>
      <c r="AT128" s="26" t="str">
        <f t="shared" si="29"/>
        <v/>
      </c>
      <c r="AU128" s="26" t="str">
        <f t="shared" si="30"/>
        <v/>
      </c>
      <c r="AV128" s="26" t="str">
        <f t="shared" si="31"/>
        <v/>
      </c>
      <c r="AW128" s="26" t="str">
        <f t="shared" si="32"/>
        <v/>
      </c>
      <c r="AX128" s="26" t="str">
        <f t="shared" si="33"/>
        <v/>
      </c>
      <c r="AY128" s="26" t="str">
        <f t="shared" si="34"/>
        <v/>
      </c>
      <c r="AZ128" s="26" t="str">
        <f t="shared" si="35"/>
        <v/>
      </c>
      <c r="BA128" s="26" t="str">
        <f t="shared" si="36"/>
        <v/>
      </c>
      <c r="BB128" s="26" t="str">
        <f t="shared" si="37"/>
        <v/>
      </c>
      <c r="BC128" s="26" t="str">
        <f t="shared" si="38"/>
        <v/>
      </c>
      <c r="BD128" s="26" t="str">
        <f t="shared" si="39"/>
        <v/>
      </c>
      <c r="BE128" s="26" t="str">
        <f>IF(ISBLANK('DATA ENTRY'!S128),"",IF(AJ128="A+","4",IF(AJ128="A","3.6",IF(AJ128="B+","3.2",IF(AJ128="B","2.8",IF(AJ128="C+","2.4",IF(AJ128="C","2",IF(AJ128="D+","1.6",IF(AJ128="D","1.2",IF(AJ128="E","0.8",""))))))))))</f>
        <v/>
      </c>
      <c r="BF128" s="26" t="str">
        <f>IF(ISBLANK('DATA ENTRY'!T128),"",IF(AK128="A+","4",IF(AK128="A","3.6",IF(AK128="B+","3.2",IF(AK128="B","2.8",IF(AK128="C+","2.4",IF(AK128="C","2",IF(AK128="D+","1.6",IF(AK128="D","1.2",IF(AK128="E","0.8",""))))))))))</f>
        <v/>
      </c>
      <c r="BG128" s="26" t="str">
        <f>IF(ISBLANK('DATA ENTRY'!U128),"",IF(AL128="A+","4",IF(AL128="A","3.6",IF(AL128="B+","3.2",IF(AL128="B","2.8",IF(AL128="C+","2.4",IF(AL128="C","2",IF(AL128="D+","1.6",IF(AL128="D","1.2",IF(AL128="E","0.8",""))))))))))</f>
        <v/>
      </c>
      <c r="BH128" s="26" t="str">
        <f>IF(ISBLANK('DATA ENTRY'!V128),"",IF(AM128="A+","4",IF(AM128="A","3.6",IF(AM128="B+","3.2",IF(AM128="B","2.8",IF(AM128="C+","2.4",IF(AM128="C","2",IF(AM128="D+","1.6",IF(AM128="D","1.2",IF(AM128="E","0.8",""))))))))))</f>
        <v/>
      </c>
      <c r="BI128" s="26" t="str">
        <f>IF(ISBLANK('DATA ENTRY'!W128),"",IF(AN128="A+","4",IF(AN128="A","3.6",IF(AN128="B+","3.2",IF(AN128="B","2.8",IF(AN128="C+","2.4",IF(AN128="C","2",IF(AN128="D+","1.6",IF(AN128="D","1.2",IF(AN128="E","0.8",""))))))))))</f>
        <v/>
      </c>
      <c r="BJ128" s="26" t="str">
        <f>IF(ISBLANK('DATA ENTRY'!X128),"",IF(AO128="A+","4",IF(AO128="A","3.6",IF(AO128="B+","3.2",IF(AO128="B","2.8",IF(AO128="C+","2.4",IF(AO128="C","2",IF(AO128="D+","1.6",IF(AO128="D","1.2",IF(AO128="E","0.8",""))))))))))</f>
        <v/>
      </c>
      <c r="BK128" s="26" t="str">
        <f>IF(ISBLANK('DATA ENTRY'!Y128),"",IF(AP128="A+","4",IF(AP128="A","3.6",IF(AP128="B+","3.2",IF(AP128="B","2.8",IF(AP128="C+","2.4",IF(AP128="C","2",IF(AP128="D+","1.6",IF(AP128="D","1.2",IF(AP128="E","0.8",""))))))))))</f>
        <v/>
      </c>
      <c r="BL128" s="26" t="str">
        <f>IF(ISBLANK('DATA ENTRY'!Z128),"",IF(AQ128="A+","4",IF(AQ128="A","3.6",IF(AQ128="B+","3.2",IF(AQ128="B","2.8",IF(AQ128="C+","2.4",IF(AQ128="C","2",IF(AQ128="D+","1.6",IF(AQ128="D","1.2",IF(AQ128="E","0.8",""))))))))))</f>
        <v/>
      </c>
    </row>
    <row r="129" spans="2:64" x14ac:dyDescent="0.25">
      <c r="B129" s="26" t="str">
        <f>IF(ISBLANK('DATA ENTRY'!G129),"",'DATA ENTRY'!G129)</f>
        <v/>
      </c>
      <c r="C129" s="26" t="str">
        <f>IF(ISBLANK('DATA ENTRY'!H129),"",'DATA ENTRY'!H129)</f>
        <v/>
      </c>
      <c r="D129" s="26" t="str">
        <f t="shared" si="21"/>
        <v/>
      </c>
      <c r="E129" s="26" t="str">
        <f>IF(ISBLANK('DATA ENTRY'!J129),"",'DATA ENTRY'!J129)</f>
        <v/>
      </c>
      <c r="F129" s="26" t="str">
        <f>IF(ISBLANK('DATA ENTRY'!K129),"",'DATA ENTRY'!K129)</f>
        <v/>
      </c>
      <c r="G129" s="26" t="str">
        <f t="shared" si="22"/>
        <v/>
      </c>
      <c r="H129" s="26" t="str">
        <f>IF(ISBLANK('DATA ENTRY'!M129),"",'DATA ENTRY'!M129)</f>
        <v/>
      </c>
      <c r="I129" s="26" t="str">
        <f>IF(ISBLANK('DATA ENTRY'!M129),"",'DATA ENTRY'!N129)</f>
        <v/>
      </c>
      <c r="J129" s="26" t="str">
        <f t="shared" si="40"/>
        <v/>
      </c>
      <c r="K129" s="26" t="str">
        <f>IF(ISBLANK('DATA ENTRY'!P129),"",'DATA ENTRY'!P129)</f>
        <v/>
      </c>
      <c r="L129" s="26" t="str">
        <f>IF(ISBLANK('DATA ENTRY'!Q129),"",'DATA ENTRY'!Q129)</f>
        <v/>
      </c>
      <c r="M129" s="26" t="str">
        <f t="shared" si="23"/>
        <v/>
      </c>
      <c r="N129" s="26" t="str">
        <f>IF(ISBLANK('DATA ENTRY'!S129),"",'DATA ENTRY'!S129)</f>
        <v/>
      </c>
      <c r="O129" s="26" t="str">
        <f>IF(ISBLANK('DATA ENTRY'!T129),"",'DATA ENTRY'!T129)</f>
        <v/>
      </c>
      <c r="P129" s="26" t="str">
        <f t="shared" si="24"/>
        <v/>
      </c>
      <c r="Q129" s="26" t="str">
        <f>IF(ISBLANK('DATA ENTRY'!V129),"",'DATA ENTRY'!V129)</f>
        <v/>
      </c>
      <c r="R129" s="26" t="str">
        <f>IF(ISBLANK('DATA ENTRY'!W129),"",'DATA ENTRY'!W129)</f>
        <v/>
      </c>
      <c r="S129" s="26" t="str">
        <f t="shared" si="25"/>
        <v/>
      </c>
      <c r="T129" s="26" t="str">
        <f>IF(ISBLANK('DATA ENTRY'!Y129),"",'DATA ENTRY'!Y129)</f>
        <v/>
      </c>
      <c r="U129" s="26" t="str">
        <f>IF(ISBLANK('DATA ENTRY'!Z129),"",'DATA ENTRY'!Z129)</f>
        <v/>
      </c>
      <c r="V129" s="26" t="str">
        <f t="shared" si="26"/>
        <v/>
      </c>
      <c r="W129" s="26" t="str">
        <f>IF(ISBLANK('DATA ENTRY'!$F129),"",IF(LEDGER!B129="AB","AB",IF(LEDGER!B129&gt;=0.9*'MARK LOOKUP'!B129,"A+",IF(LEDGER!B129&gt;=0.8*'MARK LOOKUP'!B129,"A",IF(LEDGER!B129&gt;=0.7*'MARK LOOKUP'!B129,"B+",IF(LEDGER!B129&gt;=0.6*'MARK LOOKUP'!B129,"B",IF(LEDGER!B129&gt;=0.5*'MARK LOOKUP'!B129,"C+",IF(LEDGER!B129&gt;=0.4*'MARK LOOKUP'!B129,"C+",IF(LEDGER!B129&gt;=0.35*'MARK LOOKUP'!B129,"D","NG")))))))))</f>
        <v/>
      </c>
      <c r="X129" s="26" t="str">
        <f>IF(ISBLANK('DATA ENTRY'!$G129),"",IF(LEDGER!C129="AB","AB",IF(LEDGER!C129&gt;=0.9*'MARK LOOKUP'!C129,"A+",IF(LEDGER!C129&gt;=0.8*'MARK LOOKUP'!C129,"A",IF(LEDGER!C129&gt;=0.7*'MARK LOOKUP'!C129,"B+",IF(LEDGER!C129&gt;=0.6*'MARK LOOKUP'!C129,"B",IF(LEDGER!C129&gt;=0.5*'MARK LOOKUP'!C129,"C+",IF(LEDGER!C129&gt;=0.4*'MARK LOOKUP'!C129,"C+",IF(LEDGER!C129&gt;=0.35*'MARK LOOKUP'!C129,"D","N.G.")))))))))</f>
        <v/>
      </c>
      <c r="Y129" s="26" t="b">
        <f>IF(ISNUMBER(D129),IF(D129&gt;=0.9*'MARK LOOKUP'!D129,"A+",IF(D129&gt;=0.8*'MARK LOOKUP'!D129,"A",IF(D129&gt;=0.7*'MARK LOOKUP'!D129,"B+",IF(D129&gt;=0.6*'MARK LOOKUP'!D129,"B",IF(D129&gt;=0.5*'MARK LOOKUP'!D129,"C+",IF(D129&gt;=0.4*'MARK LOOKUP'!D129,"C",IF(D129&gt;=0.35*'MARK LOOKUP'!D129,"D","N.G."))))))))</f>
        <v>0</v>
      </c>
      <c r="Z129" s="26" t="str">
        <f>IF(ISBLANK('DATA ENTRY'!J129),"",IF(LEDGER!E129="AB","AB",IF(LEDGER!E129&gt;=0.9*'MARK LOOKUP'!E129,"A+",IF(LEDGER!E129&gt;=0.8*'MARK LOOKUP'!E129,"A",IF(LEDGER!E129&gt;=0.7*'MARK LOOKUP'!E129,"B+",IF(LEDGER!E129&gt;=0.6*'MARK LOOKUP'!E129,"B",IF(LEDGER!E129&gt;=0.5*'MARK LOOKUP'!E129,"C+",IF(LEDGER!E129&gt;=0.4*'MARK LOOKUP'!E129,"C",IF(LEDGER!E129&gt;=0.35*'MARK LOOKUP'!E129,"D","NG")))))))))</f>
        <v/>
      </c>
      <c r="AA129" s="26" t="str">
        <f>IF(ISBLANK('DATA ENTRY'!K129),"",IF(LEDGER!F129="AB","AB",IF(LEDGER!F129&gt;=0.9*'MARK LOOKUP'!F129,"A+",IF(LEDGER!F129&gt;=0.8*'MARK LOOKUP'!F129,"A",IF(LEDGER!F129&gt;=0.7*'MARK LOOKUP'!F129,"B+",IF(LEDGER!F129&gt;=0.6*'MARK LOOKUP'!F129,"B",IF(LEDGER!F129&gt;=0.5*'MARK LOOKUP'!F129,"C+",IF(LEDGER!F129&gt;=0.4*'MARK LOOKUP'!F129,"C",IF(LEDGER!F129&gt;=0.35*'MARK LOOKUP'!F129,"D","NG")))))))))</f>
        <v/>
      </c>
      <c r="AB129" s="26" t="b">
        <f>IF(ISNUMBER(G129),IF(D129&gt;=0.9*'MARK LOOKUP'!G129,"A+",IF(G129&gt;=0.8*'MARK LOOKUP'!G129,"A",IF(G129&gt;=0.7*'MARK LOOKUP'!G129,"B+",IF(G129&gt;=0.6*'MARK LOOKUP'!G129,"B",IF(G129&gt;=0.5*'MARK LOOKUP'!G129,"C+",IF(G129&gt;=0.4*'MARK LOOKUP'!G129,"C",IF(G129&gt;=0.35*'MARK LOOKUP'!G129,"D","NG"))))))))</f>
        <v>0</v>
      </c>
      <c r="AC129" s="26" t="str">
        <f>IF(ISBLANK('DATA ENTRY'!M129),"",IF(LEDGER!H129="AB","AB",IF(LEDGER!H129&gt;=0.9*'MARK LOOKUP'!H129,"A+",IF(LEDGER!H129&gt;=0.8*'MARK LOOKUP'!H129,"A",IF(LEDGER!H129&gt;=0.7*'MARK LOOKUP'!H129,"B+",IF(LEDGER!H129&gt;=0.6*'MARK LOOKUP'!H129,"B",IF(LEDGER!H129&gt;=0.5*'MARK LOOKUP'!H129,"C+",IF(LEDGER!H129&gt;=0.4*'MARK LOOKUP'!H129,"C",IF(LEDGER!H129&gt;=0.35*'MARK LOOKUP'!H129,"D","NG")))))))))</f>
        <v/>
      </c>
      <c r="AD129" s="26" t="str">
        <f>IF(ISBLANK('DATA ENTRY'!N129),"",IF(LEDGER!I129="AB","AB",IF(LEDGER!I129&gt;=0.9*'MARK LOOKUP'!I129,"A+",IF(LEDGER!I129&gt;=0.8*'MARK LOOKUP'!I129,"A",IF(LEDGER!I129&gt;=0.7*'MARK LOOKUP'!I129,"B+",IF(LEDGER!I129&gt;=0.6*'MARK LOOKUP'!I129,"B",IF(LEDGER!I129&gt;=0.5*'MARK LOOKUP'!I129,"C+",IF(LEDGER!I129&gt;=0.4*'MARK LOOKUP'!I129,"C",IF(LEDGER!I129&gt;=0.35*'MARK LOOKUP'!I129,"D","NG")))))))))</f>
        <v/>
      </c>
      <c r="AE129" s="26" t="str">
        <f>IF(ISNUMBER(J129),IF(J129&gt;=0.9*'MARK LOOKUP'!J129,"A+",IF(J129&gt;=0.8*'MARK LOOKUP'!J129,"A",IF(J129&gt;=0.7*'MARK LOOKUP'!J129,"B+",IF(J129&gt;=0.6*'MARK LOOKUP'!J129,"B",IF(J129&gt;=0.5*'MARK LOOKUP'!J129,"C+",IF(J129&gt;=0.4*'MARK LOOKUP'!J129,"C",IF(J129&gt;=0.35*'MARK LOOKUP'!J129,"D","NG"))))))),"")</f>
        <v/>
      </c>
      <c r="AF129" s="26" t="str">
        <f>IF(ISBLANK('DATA ENTRY'!P129),"",IF(LEDGER!K129="Ab","AB",IF(LEDGER!K129&gt;=0.9*'MARK LOOKUP'!K129,"A+",IF(LEDGER!K129&gt;=0.8*'MARK LOOKUP'!K129,"A",IF(LEDGER!K129&gt;=0.7*'MARK LOOKUP'!K129,"B+",IF(LEDGER!K129&gt;=0.6*'MARK LOOKUP'!K129,"B",IF(LEDGER!K129&gt;=0.5*'MARK LOOKUP'!K129,"C+",IF(LEDGER!K129&gt;=0.4*'MARK LOOKUP'!K129,"C",IF(LEDGER!K129&gt;=0.35*'MARK LOOKUP'!K129,"D","NG")))))))))</f>
        <v/>
      </c>
      <c r="AG129" s="26" t="str">
        <f>IF(ISBLANK('DATA ENTRY'!Q129),"",IF(LEDGER!L129="Ab","AB",IF(LEDGER!L129&gt;=0.9*'MARK LOOKUP'!L129,"A+",IF(LEDGER!L129&gt;=0.8*'MARK LOOKUP'!L129,"A",IF(LEDGER!L129&gt;=0.7*'MARK LOOKUP'!L129,"B+",IF(LEDGER!L129&gt;=0.6*'MARK LOOKUP'!L129,"B",IF(LEDGER!L129&gt;=0.5*'MARK LOOKUP'!L129,"C+",IF(LEDGER!L129&gt;=0.4*'MARK LOOKUP'!L129,"C",IF(LEDGER!L129&gt;=0.35*'MARK LOOKUP'!L129,"D","NG")))))))))</f>
        <v/>
      </c>
      <c r="AH129" s="26" t="str">
        <f>IF(ISNUMBER(M129),IF(M129&gt;=0.9*'MARK LOOKUP'!M129,"A+",IF(M129&gt;=0.8*'MARK LOOKUP'!M129,"A",IF(M129&gt;=0.7*'MARK LOOKUP'!M129,"B+",IF(M129&gt;=0.6*'MARK LOOKUP'!M129,"B",IF(M129&gt;=0.5*'MARK LOOKUP'!M129,"C+",IF(M129&gt;=0.4*'MARK LOOKUP'!M129,"C",IF(M129&gt;=0.35*'MARK LOOKUP'!M129,"D","NG"))))))),"")</f>
        <v/>
      </c>
      <c r="AI129" s="26" t="str">
        <f>IF(ISBLANK('DATA ENTRY'!S129),"",IF(N129="Ab","AB",IF(N129&gt;=0.9*'MARK LOOKUP'!N129,"A+",IF(N129&gt;=0.8*'MARK LOOKUP'!N129,"A",IF(N129&gt;=0.7*'MARK LOOKUP'!N129,"B+",IF(N129&gt;=0.6*'MARK LOOKUP'!N129,"B",IF(N129&gt;=0.5*'MARK LOOKUP'!N129,"C+",IF(N129&gt;=0.4*'MARK LOOKUP'!N129,"C",IF(N129&gt;=0.35*'MARK LOOKUP'!N129,"D","NG")))))))))</f>
        <v/>
      </c>
      <c r="AJ129" s="26" t="str">
        <f>IF(ISBLANK('DATA ENTRY'!T129),"",IF(O129="Ab","AB",IF(O129&gt;=0.9*'MARK LOOKUP'!O129,"A+",IF(O129&gt;=0.8*'MARK LOOKUP'!O129,"A",IF(O129&gt;=0.7*'MARK LOOKUP'!O129,"B+",IF(O129&gt;=0.6*'MARK LOOKUP'!O129,"B",IF(O129&gt;=0.5*'MARK LOOKUP'!O129,"C+",IF(O129&gt;=0.4*'MARK LOOKUP'!O129,"C",IF(O129&gt;=0.35*'MARK LOOKUP'!O129,"D","NG")))))))))</f>
        <v/>
      </c>
      <c r="AK129" s="26" t="str">
        <f>IF(ISNUMBER(P129),IF(P129&gt;=0.9*'MARK LOOKUP'!P129,"A+",IF(P129&gt;=0.8*'MARK LOOKUP'!P129,"A",IF(P129&gt;=0.7*'MARK LOOKUP'!P129,"B+",IF(P129&gt;=0.6*'MARK LOOKUP'!P129,"B",IF(P129&gt;=0.5*'MARK LOOKUP'!P129,"C+",IF(P129&gt;=0.4*'MARK LOOKUP'!P129,"C",IF(P129&gt;=0.35*'MARK LOOKUP'!P129,"D","NG"))))))),"")</f>
        <v/>
      </c>
      <c r="AL129" s="26" t="str">
        <f>IF(ISBLANK('DATA ENTRY'!V129),"",IF(Q129="Ab","AB",IF(Q129&gt;=0.9*'MARK LOOKUP'!Q129,"A+",IF(Q129&gt;=0.8*'MARK LOOKUP'!Q129,"A",IF(Q129&gt;=0.7*'MARK LOOKUP'!Q129,"B+",IF(Q129&gt;=0.6*'MARK LOOKUP'!Q129,"B",IF(Q129&gt;=0.5*'MARK LOOKUP'!Q129,"C+",IF(Q129&gt;=0.4*'MARK LOOKUP'!Q129,"C",IF(Q129&gt;=0.35*'MARK LOOKUP'!Q129,"D","NG")))))))))</f>
        <v/>
      </c>
      <c r="AM129" s="26" t="str">
        <f>IF(ISBLANK('DATA ENTRY'!W129),"",IF(R129="Ab","AB",IF(R129&gt;=0.9*'MARK LOOKUP'!R129,"A+",IF(R129&gt;=0.8*'MARK LOOKUP'!R129,"A",IF(R129&gt;=0.7*'MARK LOOKUP'!R129,"B+",IF(R129&gt;=0.6*'MARK LOOKUP'!R129,"B",IF(R129&gt;=0.5*'MARK LOOKUP'!R129,"C+",IF(R129&gt;=0.4*'MARK LOOKUP'!R129,"C",IF(R129&gt;=0.35*'MARK LOOKUP'!R129,"D","NG")))))))))</f>
        <v/>
      </c>
      <c r="AN129" s="26" t="str">
        <f>IF(ISNUMBER(S129),IF(S129&gt;=0.9*'MARK LOOKUP'!S129,"A+",IF(S129&gt;=0.8*'MARK LOOKUP'!S129,"A",IF(S129&gt;=0.7*'MARK LOOKUP'!S129,"B+",IF(S129&gt;=0.6*'MARK LOOKUP'!S129,"B",IF(S129&gt;=0.5*'MARK LOOKUP'!S129,"C+",IF(S129&gt;=0.4*'MARK LOOKUP'!S129,"C",IF(S129&gt;=0.35*'MARK LOOKUP'!S129,"D","NG"))))))),"")</f>
        <v/>
      </c>
      <c r="AO129" s="26" t="str">
        <f>IF(ISBLANK('DATA ENTRY'!Y129),"",IF(T129="AB","AB",IF(T129&gt;=0.9*'MARK LOOKUP'!T129,"A+",IF(T129&gt;=0.8*'MARK LOOKUP'!T129,"A",IF(T129&gt;=0.7*'MARK LOOKUP'!T129,"B+",IF(T129&gt;=0.6*'MARK LOOKUP'!T129,"B",IF(T129&gt;=0.5*'MARK LOOKUP'!T129,"C+",IF(T129&gt;=0.4*'MARK LOOKUP'!T129,"C",IF(T129&gt;=0.35*'MARK LOOKUP'!T129,"D","NG")))))))))</f>
        <v/>
      </c>
      <c r="AP129" s="26" t="str">
        <f>IF(ISBLANK('DATA ENTRY'!Z129),"",IF(U129="AB","AB",IF(U129&gt;=0.9*'MARK LOOKUP'!U129,"A+",IF(U129&gt;=0.8*'MARK LOOKUP'!U129,"A",IF(U129&gt;=0.7*'MARK LOOKUP'!U129,"B+",IF(U129&gt;=0.6*'MARK LOOKUP'!U129,"B",IF(U129&gt;=0.5*'MARK LOOKUP'!U129,"C+",IF(U129&gt;=0.4*'MARK LOOKUP'!U129,"C",IF(U129&gt;=0.35*'MARK LOOKUP'!U129,"D","NG")))))))))</f>
        <v/>
      </c>
      <c r="AQ129" s="26" t="str">
        <f>IF(ISNUMBER(V129),IF(V129&gt;=0.9*'MARK LOOKUP'!V129,"A+",IF(V129&gt;=0.8*'MARK LOOKUP'!V129,"A",IF(V129&gt;=0.7*'MARK LOOKUP'!V129,"B+",IF(V129&gt;=0.6*'MARK LOOKUP'!S129,"B",IF(V129&gt;=0.5*'MARK LOOKUP'!V129,"C+",IF(V129&gt;=0.4*'MARK LOOKUP'!V129,"C",IF(V129&gt;=0.35*'MARK LOOKUP'!V129,"D","NG"))))))),"")</f>
        <v/>
      </c>
      <c r="AR129" s="26" t="str">
        <f t="shared" si="27"/>
        <v/>
      </c>
      <c r="AS129" s="26" t="str">
        <f t="shared" si="28"/>
        <v/>
      </c>
      <c r="AT129" s="26" t="str">
        <f t="shared" si="29"/>
        <v/>
      </c>
      <c r="AU129" s="26" t="str">
        <f t="shared" si="30"/>
        <v/>
      </c>
      <c r="AV129" s="26" t="str">
        <f t="shared" si="31"/>
        <v/>
      </c>
      <c r="AW129" s="26" t="str">
        <f t="shared" si="32"/>
        <v/>
      </c>
      <c r="AX129" s="26" t="str">
        <f t="shared" si="33"/>
        <v/>
      </c>
      <c r="AY129" s="26" t="str">
        <f t="shared" si="34"/>
        <v/>
      </c>
      <c r="AZ129" s="26" t="str">
        <f t="shared" si="35"/>
        <v/>
      </c>
      <c r="BA129" s="26" t="str">
        <f t="shared" si="36"/>
        <v/>
      </c>
      <c r="BB129" s="26" t="str">
        <f t="shared" si="37"/>
        <v/>
      </c>
      <c r="BC129" s="26" t="str">
        <f t="shared" si="38"/>
        <v/>
      </c>
      <c r="BD129" s="26" t="str">
        <f t="shared" si="39"/>
        <v/>
      </c>
      <c r="BE129" s="26" t="str">
        <f>IF(ISBLANK('DATA ENTRY'!S129),"",IF(AJ129="A+","4",IF(AJ129="A","3.6",IF(AJ129="B+","3.2",IF(AJ129="B","2.8",IF(AJ129="C+","2.4",IF(AJ129="C","2",IF(AJ129="D+","1.6",IF(AJ129="D","1.2",IF(AJ129="E","0.8",""))))))))))</f>
        <v/>
      </c>
      <c r="BF129" s="26" t="str">
        <f>IF(ISBLANK('DATA ENTRY'!T129),"",IF(AK129="A+","4",IF(AK129="A","3.6",IF(AK129="B+","3.2",IF(AK129="B","2.8",IF(AK129="C+","2.4",IF(AK129="C","2",IF(AK129="D+","1.6",IF(AK129="D","1.2",IF(AK129="E","0.8",""))))))))))</f>
        <v/>
      </c>
      <c r="BG129" s="26" t="str">
        <f>IF(ISBLANK('DATA ENTRY'!U129),"",IF(AL129="A+","4",IF(AL129="A","3.6",IF(AL129="B+","3.2",IF(AL129="B","2.8",IF(AL129="C+","2.4",IF(AL129="C","2",IF(AL129="D+","1.6",IF(AL129="D","1.2",IF(AL129="E","0.8",""))))))))))</f>
        <v/>
      </c>
      <c r="BH129" s="26" t="str">
        <f>IF(ISBLANK('DATA ENTRY'!V129),"",IF(AM129="A+","4",IF(AM129="A","3.6",IF(AM129="B+","3.2",IF(AM129="B","2.8",IF(AM129="C+","2.4",IF(AM129="C","2",IF(AM129="D+","1.6",IF(AM129="D","1.2",IF(AM129="E","0.8",""))))))))))</f>
        <v/>
      </c>
      <c r="BI129" s="26" t="str">
        <f>IF(ISBLANK('DATA ENTRY'!W129),"",IF(AN129="A+","4",IF(AN129="A","3.6",IF(AN129="B+","3.2",IF(AN129="B","2.8",IF(AN129="C+","2.4",IF(AN129="C","2",IF(AN129="D+","1.6",IF(AN129="D","1.2",IF(AN129="E","0.8",""))))))))))</f>
        <v/>
      </c>
      <c r="BJ129" s="26" t="str">
        <f>IF(ISBLANK('DATA ENTRY'!X129),"",IF(AO129="A+","4",IF(AO129="A","3.6",IF(AO129="B+","3.2",IF(AO129="B","2.8",IF(AO129="C+","2.4",IF(AO129="C","2",IF(AO129="D+","1.6",IF(AO129="D","1.2",IF(AO129="E","0.8",""))))))))))</f>
        <v/>
      </c>
      <c r="BK129" s="26" t="str">
        <f>IF(ISBLANK('DATA ENTRY'!Y129),"",IF(AP129="A+","4",IF(AP129="A","3.6",IF(AP129="B+","3.2",IF(AP129="B","2.8",IF(AP129="C+","2.4",IF(AP129="C","2",IF(AP129="D+","1.6",IF(AP129="D","1.2",IF(AP129="E","0.8",""))))))))))</f>
        <v/>
      </c>
      <c r="BL129" s="26" t="str">
        <f>IF(ISBLANK('DATA ENTRY'!Z129),"",IF(AQ129="A+","4",IF(AQ129="A","3.6",IF(AQ129="B+","3.2",IF(AQ129="B","2.8",IF(AQ129="C+","2.4",IF(AQ129="C","2",IF(AQ129="D+","1.6",IF(AQ129="D","1.2",IF(AQ129="E","0.8",""))))))))))</f>
        <v/>
      </c>
    </row>
    <row r="130" spans="2:64" x14ac:dyDescent="0.25">
      <c r="B130" s="26" t="str">
        <f>IF(ISBLANK('DATA ENTRY'!G130),"",'DATA ENTRY'!G130)</f>
        <v/>
      </c>
      <c r="C130" s="26" t="str">
        <f>IF(ISBLANK('DATA ENTRY'!H130),"",'DATA ENTRY'!H130)</f>
        <v/>
      </c>
      <c r="D130" s="26" t="str">
        <f t="shared" si="21"/>
        <v/>
      </c>
      <c r="E130" s="26" t="str">
        <f>IF(ISBLANK('DATA ENTRY'!J130),"",'DATA ENTRY'!J130)</f>
        <v/>
      </c>
      <c r="F130" s="26" t="str">
        <f>IF(ISBLANK('DATA ENTRY'!K130),"",'DATA ENTRY'!K130)</f>
        <v/>
      </c>
      <c r="G130" s="26" t="str">
        <f t="shared" si="22"/>
        <v/>
      </c>
      <c r="H130" s="26" t="str">
        <f>IF(ISBLANK('DATA ENTRY'!M130),"",'DATA ENTRY'!M130)</f>
        <v/>
      </c>
      <c r="I130" s="26" t="str">
        <f>IF(ISBLANK('DATA ENTRY'!M130),"",'DATA ENTRY'!N130)</f>
        <v/>
      </c>
      <c r="J130" s="26" t="str">
        <f t="shared" si="40"/>
        <v/>
      </c>
      <c r="K130" s="26" t="str">
        <f>IF(ISBLANK('DATA ENTRY'!P130),"",'DATA ENTRY'!P130)</f>
        <v/>
      </c>
      <c r="L130" s="26" t="str">
        <f>IF(ISBLANK('DATA ENTRY'!Q130),"",'DATA ENTRY'!Q130)</f>
        <v/>
      </c>
      <c r="M130" s="26" t="str">
        <f t="shared" si="23"/>
        <v/>
      </c>
      <c r="N130" s="26" t="str">
        <f>IF(ISBLANK('DATA ENTRY'!S130),"",'DATA ENTRY'!S130)</f>
        <v/>
      </c>
      <c r="O130" s="26" t="str">
        <f>IF(ISBLANK('DATA ENTRY'!T130),"",'DATA ENTRY'!T130)</f>
        <v/>
      </c>
      <c r="P130" s="26" t="str">
        <f t="shared" si="24"/>
        <v/>
      </c>
      <c r="Q130" s="26" t="str">
        <f>IF(ISBLANK('DATA ENTRY'!V130),"",'DATA ENTRY'!V130)</f>
        <v/>
      </c>
      <c r="R130" s="26" t="str">
        <f>IF(ISBLANK('DATA ENTRY'!W130),"",'DATA ENTRY'!W130)</f>
        <v/>
      </c>
      <c r="S130" s="26" t="str">
        <f t="shared" si="25"/>
        <v/>
      </c>
      <c r="T130" s="26" t="str">
        <f>IF(ISBLANK('DATA ENTRY'!Y130),"",'DATA ENTRY'!Y130)</f>
        <v/>
      </c>
      <c r="U130" s="26" t="str">
        <f>IF(ISBLANK('DATA ENTRY'!Z130),"",'DATA ENTRY'!Z130)</f>
        <v/>
      </c>
      <c r="V130" s="26" t="str">
        <f t="shared" si="26"/>
        <v/>
      </c>
      <c r="W130" s="26" t="str">
        <f>IF(ISBLANK('DATA ENTRY'!$F130),"",IF(LEDGER!B130="AB","AB",IF(LEDGER!B130&gt;=0.9*'MARK LOOKUP'!B130,"A+",IF(LEDGER!B130&gt;=0.8*'MARK LOOKUP'!B130,"A",IF(LEDGER!B130&gt;=0.7*'MARK LOOKUP'!B130,"B+",IF(LEDGER!B130&gt;=0.6*'MARK LOOKUP'!B130,"B",IF(LEDGER!B130&gt;=0.5*'MARK LOOKUP'!B130,"C+",IF(LEDGER!B130&gt;=0.4*'MARK LOOKUP'!B130,"C+",IF(LEDGER!B130&gt;=0.35*'MARK LOOKUP'!B130,"D","NG")))))))))</f>
        <v/>
      </c>
      <c r="X130" s="26" t="str">
        <f>IF(ISBLANK('DATA ENTRY'!$G130),"",IF(LEDGER!C130="AB","AB",IF(LEDGER!C130&gt;=0.9*'MARK LOOKUP'!C130,"A+",IF(LEDGER!C130&gt;=0.8*'MARK LOOKUP'!C130,"A",IF(LEDGER!C130&gt;=0.7*'MARK LOOKUP'!C130,"B+",IF(LEDGER!C130&gt;=0.6*'MARK LOOKUP'!C130,"B",IF(LEDGER!C130&gt;=0.5*'MARK LOOKUP'!C130,"C+",IF(LEDGER!C130&gt;=0.4*'MARK LOOKUP'!C130,"C+",IF(LEDGER!C130&gt;=0.35*'MARK LOOKUP'!C130,"D","N.G.")))))))))</f>
        <v/>
      </c>
      <c r="Y130" s="26" t="b">
        <f>IF(ISNUMBER(D130),IF(D130&gt;=0.9*'MARK LOOKUP'!D130,"A+",IF(D130&gt;=0.8*'MARK LOOKUP'!D130,"A",IF(D130&gt;=0.7*'MARK LOOKUP'!D130,"B+",IF(D130&gt;=0.6*'MARK LOOKUP'!D130,"B",IF(D130&gt;=0.5*'MARK LOOKUP'!D130,"C+",IF(D130&gt;=0.4*'MARK LOOKUP'!D130,"C",IF(D130&gt;=0.35*'MARK LOOKUP'!D130,"D","N.G."))))))))</f>
        <v>0</v>
      </c>
      <c r="Z130" s="26" t="str">
        <f>IF(ISBLANK('DATA ENTRY'!J130),"",IF(LEDGER!E130="AB","AB",IF(LEDGER!E130&gt;=0.9*'MARK LOOKUP'!E130,"A+",IF(LEDGER!E130&gt;=0.8*'MARK LOOKUP'!E130,"A",IF(LEDGER!E130&gt;=0.7*'MARK LOOKUP'!E130,"B+",IF(LEDGER!E130&gt;=0.6*'MARK LOOKUP'!E130,"B",IF(LEDGER!E130&gt;=0.5*'MARK LOOKUP'!E130,"C+",IF(LEDGER!E130&gt;=0.4*'MARK LOOKUP'!E130,"C",IF(LEDGER!E130&gt;=0.35*'MARK LOOKUP'!E130,"D","NG")))))))))</f>
        <v/>
      </c>
      <c r="AA130" s="26" t="str">
        <f>IF(ISBLANK('DATA ENTRY'!K130),"",IF(LEDGER!F130="AB","AB",IF(LEDGER!F130&gt;=0.9*'MARK LOOKUP'!F130,"A+",IF(LEDGER!F130&gt;=0.8*'MARK LOOKUP'!F130,"A",IF(LEDGER!F130&gt;=0.7*'MARK LOOKUP'!F130,"B+",IF(LEDGER!F130&gt;=0.6*'MARK LOOKUP'!F130,"B",IF(LEDGER!F130&gt;=0.5*'MARK LOOKUP'!F130,"C+",IF(LEDGER!F130&gt;=0.4*'MARK LOOKUP'!F130,"C",IF(LEDGER!F130&gt;=0.35*'MARK LOOKUP'!F130,"D","NG")))))))))</f>
        <v/>
      </c>
      <c r="AB130" s="26" t="b">
        <f>IF(ISNUMBER(G130),IF(D130&gt;=0.9*'MARK LOOKUP'!G130,"A+",IF(G130&gt;=0.8*'MARK LOOKUP'!G130,"A",IF(G130&gt;=0.7*'MARK LOOKUP'!G130,"B+",IF(G130&gt;=0.6*'MARK LOOKUP'!G130,"B",IF(G130&gt;=0.5*'MARK LOOKUP'!G130,"C+",IF(G130&gt;=0.4*'MARK LOOKUP'!G130,"C",IF(G130&gt;=0.35*'MARK LOOKUP'!G130,"D","NG"))))))))</f>
        <v>0</v>
      </c>
      <c r="AC130" s="26" t="str">
        <f>IF(ISBLANK('DATA ENTRY'!M130),"",IF(LEDGER!H130="AB","AB",IF(LEDGER!H130&gt;=0.9*'MARK LOOKUP'!H130,"A+",IF(LEDGER!H130&gt;=0.8*'MARK LOOKUP'!H130,"A",IF(LEDGER!H130&gt;=0.7*'MARK LOOKUP'!H130,"B+",IF(LEDGER!H130&gt;=0.6*'MARK LOOKUP'!H130,"B",IF(LEDGER!H130&gt;=0.5*'MARK LOOKUP'!H130,"C+",IF(LEDGER!H130&gt;=0.4*'MARK LOOKUP'!H130,"C",IF(LEDGER!H130&gt;=0.35*'MARK LOOKUP'!H130,"D","NG")))))))))</f>
        <v/>
      </c>
      <c r="AD130" s="26" t="str">
        <f>IF(ISBLANK('DATA ENTRY'!N130),"",IF(LEDGER!I130="AB","AB",IF(LEDGER!I130&gt;=0.9*'MARK LOOKUP'!I130,"A+",IF(LEDGER!I130&gt;=0.8*'MARK LOOKUP'!I130,"A",IF(LEDGER!I130&gt;=0.7*'MARK LOOKUP'!I130,"B+",IF(LEDGER!I130&gt;=0.6*'MARK LOOKUP'!I130,"B",IF(LEDGER!I130&gt;=0.5*'MARK LOOKUP'!I130,"C+",IF(LEDGER!I130&gt;=0.4*'MARK LOOKUP'!I130,"C",IF(LEDGER!I130&gt;=0.35*'MARK LOOKUP'!I130,"D","NG")))))))))</f>
        <v/>
      </c>
      <c r="AE130" s="26" t="str">
        <f>IF(ISNUMBER(J130),IF(J130&gt;=0.9*'MARK LOOKUP'!J130,"A+",IF(J130&gt;=0.8*'MARK LOOKUP'!J130,"A",IF(J130&gt;=0.7*'MARK LOOKUP'!J130,"B+",IF(J130&gt;=0.6*'MARK LOOKUP'!J130,"B",IF(J130&gt;=0.5*'MARK LOOKUP'!J130,"C+",IF(J130&gt;=0.4*'MARK LOOKUP'!J130,"C",IF(J130&gt;=0.35*'MARK LOOKUP'!J130,"D","NG"))))))),"")</f>
        <v/>
      </c>
      <c r="AF130" s="26" t="str">
        <f>IF(ISBLANK('DATA ENTRY'!P130),"",IF(LEDGER!K130="Ab","AB",IF(LEDGER!K130&gt;=0.9*'MARK LOOKUP'!K130,"A+",IF(LEDGER!K130&gt;=0.8*'MARK LOOKUP'!K130,"A",IF(LEDGER!K130&gt;=0.7*'MARK LOOKUP'!K130,"B+",IF(LEDGER!K130&gt;=0.6*'MARK LOOKUP'!K130,"B",IF(LEDGER!K130&gt;=0.5*'MARK LOOKUP'!K130,"C+",IF(LEDGER!K130&gt;=0.4*'MARK LOOKUP'!K130,"C",IF(LEDGER!K130&gt;=0.35*'MARK LOOKUP'!K130,"D","NG")))))))))</f>
        <v/>
      </c>
      <c r="AG130" s="26" t="str">
        <f>IF(ISBLANK('DATA ENTRY'!Q130),"",IF(LEDGER!L130="Ab","AB",IF(LEDGER!L130&gt;=0.9*'MARK LOOKUP'!L130,"A+",IF(LEDGER!L130&gt;=0.8*'MARK LOOKUP'!L130,"A",IF(LEDGER!L130&gt;=0.7*'MARK LOOKUP'!L130,"B+",IF(LEDGER!L130&gt;=0.6*'MARK LOOKUP'!L130,"B",IF(LEDGER!L130&gt;=0.5*'MARK LOOKUP'!L130,"C+",IF(LEDGER!L130&gt;=0.4*'MARK LOOKUP'!L130,"C",IF(LEDGER!L130&gt;=0.35*'MARK LOOKUP'!L130,"D","NG")))))))))</f>
        <v/>
      </c>
      <c r="AH130" s="26" t="str">
        <f>IF(ISNUMBER(M130),IF(M130&gt;=0.9*'MARK LOOKUP'!M130,"A+",IF(M130&gt;=0.8*'MARK LOOKUP'!M130,"A",IF(M130&gt;=0.7*'MARK LOOKUP'!M130,"B+",IF(M130&gt;=0.6*'MARK LOOKUP'!M130,"B",IF(M130&gt;=0.5*'MARK LOOKUP'!M130,"C+",IF(M130&gt;=0.4*'MARK LOOKUP'!M130,"C",IF(M130&gt;=0.35*'MARK LOOKUP'!M130,"D","NG"))))))),"")</f>
        <v/>
      </c>
      <c r="AI130" s="26" t="str">
        <f>IF(ISBLANK('DATA ENTRY'!S130),"",IF(N130="Ab","AB",IF(N130&gt;=0.9*'MARK LOOKUP'!N130,"A+",IF(N130&gt;=0.8*'MARK LOOKUP'!N130,"A",IF(N130&gt;=0.7*'MARK LOOKUP'!N130,"B+",IF(N130&gt;=0.6*'MARK LOOKUP'!N130,"B",IF(N130&gt;=0.5*'MARK LOOKUP'!N130,"C+",IF(N130&gt;=0.4*'MARK LOOKUP'!N130,"C",IF(N130&gt;=0.35*'MARK LOOKUP'!N130,"D","NG")))))))))</f>
        <v/>
      </c>
      <c r="AJ130" s="26" t="str">
        <f>IF(ISBLANK('DATA ENTRY'!T130),"",IF(O130="Ab","AB",IF(O130&gt;=0.9*'MARK LOOKUP'!O130,"A+",IF(O130&gt;=0.8*'MARK LOOKUP'!O130,"A",IF(O130&gt;=0.7*'MARK LOOKUP'!O130,"B+",IF(O130&gt;=0.6*'MARK LOOKUP'!O130,"B",IF(O130&gt;=0.5*'MARK LOOKUP'!O130,"C+",IF(O130&gt;=0.4*'MARK LOOKUP'!O130,"C",IF(O130&gt;=0.35*'MARK LOOKUP'!O130,"D","NG")))))))))</f>
        <v/>
      </c>
      <c r="AK130" s="26" t="str">
        <f>IF(ISNUMBER(P130),IF(P130&gt;=0.9*'MARK LOOKUP'!P130,"A+",IF(P130&gt;=0.8*'MARK LOOKUP'!P130,"A",IF(P130&gt;=0.7*'MARK LOOKUP'!P130,"B+",IF(P130&gt;=0.6*'MARK LOOKUP'!P130,"B",IF(P130&gt;=0.5*'MARK LOOKUP'!P130,"C+",IF(P130&gt;=0.4*'MARK LOOKUP'!P130,"C",IF(P130&gt;=0.35*'MARK LOOKUP'!P130,"D","NG"))))))),"")</f>
        <v/>
      </c>
      <c r="AL130" s="26" t="str">
        <f>IF(ISBLANK('DATA ENTRY'!V130),"",IF(Q130="Ab","AB",IF(Q130&gt;=0.9*'MARK LOOKUP'!Q130,"A+",IF(Q130&gt;=0.8*'MARK LOOKUP'!Q130,"A",IF(Q130&gt;=0.7*'MARK LOOKUP'!Q130,"B+",IF(Q130&gt;=0.6*'MARK LOOKUP'!Q130,"B",IF(Q130&gt;=0.5*'MARK LOOKUP'!Q130,"C+",IF(Q130&gt;=0.4*'MARK LOOKUP'!Q130,"C",IF(Q130&gt;=0.35*'MARK LOOKUP'!Q130,"D","NG")))))))))</f>
        <v/>
      </c>
      <c r="AM130" s="26" t="str">
        <f>IF(ISBLANK('DATA ENTRY'!W130),"",IF(R130="Ab","AB",IF(R130&gt;=0.9*'MARK LOOKUP'!R130,"A+",IF(R130&gt;=0.8*'MARK LOOKUP'!R130,"A",IF(R130&gt;=0.7*'MARK LOOKUP'!R130,"B+",IF(R130&gt;=0.6*'MARK LOOKUP'!R130,"B",IF(R130&gt;=0.5*'MARK LOOKUP'!R130,"C+",IF(R130&gt;=0.4*'MARK LOOKUP'!R130,"C",IF(R130&gt;=0.35*'MARK LOOKUP'!R130,"D","NG")))))))))</f>
        <v/>
      </c>
      <c r="AN130" s="26" t="str">
        <f>IF(ISNUMBER(S130),IF(S130&gt;=0.9*'MARK LOOKUP'!S130,"A+",IF(S130&gt;=0.8*'MARK LOOKUP'!S130,"A",IF(S130&gt;=0.7*'MARK LOOKUP'!S130,"B+",IF(S130&gt;=0.6*'MARK LOOKUP'!S130,"B",IF(S130&gt;=0.5*'MARK LOOKUP'!S130,"C+",IF(S130&gt;=0.4*'MARK LOOKUP'!S130,"C",IF(S130&gt;=0.35*'MARK LOOKUP'!S130,"D","NG"))))))),"")</f>
        <v/>
      </c>
      <c r="AO130" s="26" t="str">
        <f>IF(ISBLANK('DATA ENTRY'!Y130),"",IF(T130="AB","AB",IF(T130&gt;=0.9*'MARK LOOKUP'!T130,"A+",IF(T130&gt;=0.8*'MARK LOOKUP'!T130,"A",IF(T130&gt;=0.7*'MARK LOOKUP'!T130,"B+",IF(T130&gt;=0.6*'MARK LOOKUP'!T130,"B",IF(T130&gt;=0.5*'MARK LOOKUP'!T130,"C+",IF(T130&gt;=0.4*'MARK LOOKUP'!T130,"C",IF(T130&gt;=0.35*'MARK LOOKUP'!T130,"D","NG")))))))))</f>
        <v/>
      </c>
      <c r="AP130" s="26" t="str">
        <f>IF(ISBLANK('DATA ENTRY'!Z130),"",IF(U130="AB","AB",IF(U130&gt;=0.9*'MARK LOOKUP'!U130,"A+",IF(U130&gt;=0.8*'MARK LOOKUP'!U130,"A",IF(U130&gt;=0.7*'MARK LOOKUP'!U130,"B+",IF(U130&gt;=0.6*'MARK LOOKUP'!U130,"B",IF(U130&gt;=0.5*'MARK LOOKUP'!U130,"C+",IF(U130&gt;=0.4*'MARK LOOKUP'!U130,"C",IF(U130&gt;=0.35*'MARK LOOKUP'!U130,"D","NG")))))))))</f>
        <v/>
      </c>
      <c r="AQ130" s="26" t="str">
        <f>IF(ISNUMBER(V130),IF(V130&gt;=0.9*'MARK LOOKUP'!V130,"A+",IF(V130&gt;=0.8*'MARK LOOKUP'!V130,"A",IF(V130&gt;=0.7*'MARK LOOKUP'!V130,"B+",IF(V130&gt;=0.6*'MARK LOOKUP'!S130,"B",IF(V130&gt;=0.5*'MARK LOOKUP'!V130,"C+",IF(V130&gt;=0.4*'MARK LOOKUP'!V130,"C",IF(V130&gt;=0.35*'MARK LOOKUP'!V130,"D","NG"))))))),"")</f>
        <v/>
      </c>
      <c r="AR130" s="26" t="str">
        <f t="shared" si="27"/>
        <v/>
      </c>
      <c r="AS130" s="26" t="str">
        <f t="shared" si="28"/>
        <v/>
      </c>
      <c r="AT130" s="26" t="str">
        <f t="shared" si="29"/>
        <v/>
      </c>
      <c r="AU130" s="26" t="str">
        <f t="shared" si="30"/>
        <v/>
      </c>
      <c r="AV130" s="26" t="str">
        <f t="shared" si="31"/>
        <v/>
      </c>
      <c r="AW130" s="26" t="str">
        <f t="shared" si="32"/>
        <v/>
      </c>
      <c r="AX130" s="26" t="str">
        <f t="shared" si="33"/>
        <v/>
      </c>
      <c r="AY130" s="26" t="str">
        <f t="shared" si="34"/>
        <v/>
      </c>
      <c r="AZ130" s="26" t="str">
        <f t="shared" si="35"/>
        <v/>
      </c>
      <c r="BA130" s="26" t="str">
        <f t="shared" si="36"/>
        <v/>
      </c>
      <c r="BB130" s="26" t="str">
        <f t="shared" si="37"/>
        <v/>
      </c>
      <c r="BC130" s="26" t="str">
        <f t="shared" si="38"/>
        <v/>
      </c>
      <c r="BD130" s="26" t="str">
        <f t="shared" si="39"/>
        <v/>
      </c>
      <c r="BE130" s="26" t="str">
        <f>IF(ISBLANK('DATA ENTRY'!S130),"",IF(AJ130="A+","4",IF(AJ130="A","3.6",IF(AJ130="B+","3.2",IF(AJ130="B","2.8",IF(AJ130="C+","2.4",IF(AJ130="C","2",IF(AJ130="D+","1.6",IF(AJ130="D","1.2",IF(AJ130="E","0.8",""))))))))))</f>
        <v/>
      </c>
      <c r="BF130" s="26" t="str">
        <f>IF(ISBLANK('DATA ENTRY'!T130),"",IF(AK130="A+","4",IF(AK130="A","3.6",IF(AK130="B+","3.2",IF(AK130="B","2.8",IF(AK130="C+","2.4",IF(AK130="C","2",IF(AK130="D+","1.6",IF(AK130="D","1.2",IF(AK130="E","0.8",""))))))))))</f>
        <v/>
      </c>
      <c r="BG130" s="26" t="str">
        <f>IF(ISBLANK('DATA ENTRY'!U130),"",IF(AL130="A+","4",IF(AL130="A","3.6",IF(AL130="B+","3.2",IF(AL130="B","2.8",IF(AL130="C+","2.4",IF(AL130="C","2",IF(AL130="D+","1.6",IF(AL130="D","1.2",IF(AL130="E","0.8",""))))))))))</f>
        <v/>
      </c>
      <c r="BH130" s="26" t="str">
        <f>IF(ISBLANK('DATA ENTRY'!V130),"",IF(AM130="A+","4",IF(AM130="A","3.6",IF(AM130="B+","3.2",IF(AM130="B","2.8",IF(AM130="C+","2.4",IF(AM130="C","2",IF(AM130="D+","1.6",IF(AM130="D","1.2",IF(AM130="E","0.8",""))))))))))</f>
        <v/>
      </c>
      <c r="BI130" s="26" t="str">
        <f>IF(ISBLANK('DATA ENTRY'!W130),"",IF(AN130="A+","4",IF(AN130="A","3.6",IF(AN130="B+","3.2",IF(AN130="B","2.8",IF(AN130="C+","2.4",IF(AN130="C","2",IF(AN130="D+","1.6",IF(AN130="D","1.2",IF(AN130="E","0.8",""))))))))))</f>
        <v/>
      </c>
      <c r="BJ130" s="26" t="str">
        <f>IF(ISBLANK('DATA ENTRY'!X130),"",IF(AO130="A+","4",IF(AO130="A","3.6",IF(AO130="B+","3.2",IF(AO130="B","2.8",IF(AO130="C+","2.4",IF(AO130="C","2",IF(AO130="D+","1.6",IF(AO130="D","1.2",IF(AO130="E","0.8",""))))))))))</f>
        <v/>
      </c>
      <c r="BK130" s="26" t="str">
        <f>IF(ISBLANK('DATA ENTRY'!Y130),"",IF(AP130="A+","4",IF(AP130="A","3.6",IF(AP130="B+","3.2",IF(AP130="B","2.8",IF(AP130="C+","2.4",IF(AP130="C","2",IF(AP130="D+","1.6",IF(AP130="D","1.2",IF(AP130="E","0.8",""))))))))))</f>
        <v/>
      </c>
      <c r="BL130" s="26" t="str">
        <f>IF(ISBLANK('DATA ENTRY'!Z130),"",IF(AQ130="A+","4",IF(AQ130="A","3.6",IF(AQ130="B+","3.2",IF(AQ130="B","2.8",IF(AQ130="C+","2.4",IF(AQ130="C","2",IF(AQ130="D+","1.6",IF(AQ130="D","1.2",IF(AQ130="E","0.8",""))))))))))</f>
        <v/>
      </c>
    </row>
    <row r="131" spans="2:64" x14ac:dyDescent="0.25">
      <c r="B131" s="26" t="str">
        <f>IF(ISBLANK('DATA ENTRY'!G131),"",'DATA ENTRY'!G131)</f>
        <v/>
      </c>
      <c r="C131" s="26" t="str">
        <f>IF(ISBLANK('DATA ENTRY'!H131),"",'DATA ENTRY'!H131)</f>
        <v/>
      </c>
      <c r="D131" s="26" t="str">
        <f t="shared" ref="D131:D194" si="41">IF(OR(ISNUMBER(B131),ISNUMBER(C131)),SUM(B131:C131),"")</f>
        <v/>
      </c>
      <c r="E131" s="26" t="str">
        <f>IF(ISBLANK('DATA ENTRY'!J131),"",'DATA ENTRY'!J131)</f>
        <v/>
      </c>
      <c r="F131" s="26" t="str">
        <f>IF(ISBLANK('DATA ENTRY'!K131),"",'DATA ENTRY'!K131)</f>
        <v/>
      </c>
      <c r="G131" s="26" t="str">
        <f t="shared" ref="G131:G194" si="42">IF(OR(ISNUMBER(E131),ISNUMBER(F131)),SUM(E131:F131),"")</f>
        <v/>
      </c>
      <c r="H131" s="26" t="str">
        <f>IF(ISBLANK('DATA ENTRY'!M131),"",'DATA ENTRY'!M131)</f>
        <v/>
      </c>
      <c r="I131" s="26" t="str">
        <f>IF(ISBLANK('DATA ENTRY'!M131),"",'DATA ENTRY'!N131)</f>
        <v/>
      </c>
      <c r="J131" s="26" t="str">
        <f t="shared" si="40"/>
        <v/>
      </c>
      <c r="K131" s="26" t="str">
        <f>IF(ISBLANK('DATA ENTRY'!P131),"",'DATA ENTRY'!P131)</f>
        <v/>
      </c>
      <c r="L131" s="26" t="str">
        <f>IF(ISBLANK('DATA ENTRY'!Q131),"",'DATA ENTRY'!Q131)</f>
        <v/>
      </c>
      <c r="M131" s="26" t="str">
        <f t="shared" ref="M131:M194" si="43">IF(OR(ISNUMBER(K131),ISNUMBER(L131)),SUM(K131:L131),"")</f>
        <v/>
      </c>
      <c r="N131" s="26" t="str">
        <f>IF(ISBLANK('DATA ENTRY'!S131),"",'DATA ENTRY'!S131)</f>
        <v/>
      </c>
      <c r="O131" s="26" t="str">
        <f>IF(ISBLANK('DATA ENTRY'!T131),"",'DATA ENTRY'!T131)</f>
        <v/>
      </c>
      <c r="P131" s="26" t="str">
        <f t="shared" ref="P131:P194" si="44">IF(OR(ISNUMBER(N131),ISNUMBER(O131)),SUM(N131:O131),"")</f>
        <v/>
      </c>
      <c r="Q131" s="26" t="str">
        <f>IF(ISBLANK('DATA ENTRY'!V131),"",'DATA ENTRY'!V131)</f>
        <v/>
      </c>
      <c r="R131" s="26" t="str">
        <f>IF(ISBLANK('DATA ENTRY'!W131),"",'DATA ENTRY'!W131)</f>
        <v/>
      </c>
      <c r="S131" s="26" t="str">
        <f t="shared" ref="S131:S194" si="45">IF(OR(ISNUMBER(Q131),ISNUMBER(R131)),SUM(Q131:R131),"")</f>
        <v/>
      </c>
      <c r="T131" s="26" t="str">
        <f>IF(ISBLANK('DATA ENTRY'!Y131),"",'DATA ENTRY'!Y131)</f>
        <v/>
      </c>
      <c r="U131" s="26" t="str">
        <f>IF(ISBLANK('DATA ENTRY'!Z131),"",'DATA ENTRY'!Z131)</f>
        <v/>
      </c>
      <c r="V131" s="26" t="str">
        <f t="shared" ref="V131:V194" si="46">IF(OR(ISNUMBER(T131),ISNUMBER(U131)),SUM(T131:U131),"")</f>
        <v/>
      </c>
      <c r="W131" s="26" t="str">
        <f>IF(ISBLANK('DATA ENTRY'!$F131),"",IF(LEDGER!B131="AB","AB",IF(LEDGER!B131&gt;=0.9*'MARK LOOKUP'!B131,"A+",IF(LEDGER!B131&gt;=0.8*'MARK LOOKUP'!B131,"A",IF(LEDGER!B131&gt;=0.7*'MARK LOOKUP'!B131,"B+",IF(LEDGER!B131&gt;=0.6*'MARK LOOKUP'!B131,"B",IF(LEDGER!B131&gt;=0.5*'MARK LOOKUP'!B131,"C+",IF(LEDGER!B131&gt;=0.4*'MARK LOOKUP'!B131,"C+",IF(LEDGER!B131&gt;=0.35*'MARK LOOKUP'!B131,"D","NG")))))))))</f>
        <v/>
      </c>
      <c r="X131" s="26" t="str">
        <f>IF(ISBLANK('DATA ENTRY'!$G131),"",IF(LEDGER!C131="AB","AB",IF(LEDGER!C131&gt;=0.9*'MARK LOOKUP'!C131,"A+",IF(LEDGER!C131&gt;=0.8*'MARK LOOKUP'!C131,"A",IF(LEDGER!C131&gt;=0.7*'MARK LOOKUP'!C131,"B+",IF(LEDGER!C131&gt;=0.6*'MARK LOOKUP'!C131,"B",IF(LEDGER!C131&gt;=0.5*'MARK LOOKUP'!C131,"C+",IF(LEDGER!C131&gt;=0.4*'MARK LOOKUP'!C131,"C+",IF(LEDGER!C131&gt;=0.35*'MARK LOOKUP'!C131,"D","N.G.")))))))))</f>
        <v/>
      </c>
      <c r="Y131" s="26" t="b">
        <f>IF(ISNUMBER(D131),IF(D131&gt;=0.9*'MARK LOOKUP'!D131,"A+",IF(D131&gt;=0.8*'MARK LOOKUP'!D131,"A",IF(D131&gt;=0.7*'MARK LOOKUP'!D131,"B+",IF(D131&gt;=0.6*'MARK LOOKUP'!D131,"B",IF(D131&gt;=0.5*'MARK LOOKUP'!D131,"C+",IF(D131&gt;=0.4*'MARK LOOKUP'!D131,"C",IF(D131&gt;=0.35*'MARK LOOKUP'!D131,"D","N.G."))))))))</f>
        <v>0</v>
      </c>
      <c r="Z131" s="26" t="str">
        <f>IF(ISBLANK('DATA ENTRY'!J131),"",IF(LEDGER!E131="AB","AB",IF(LEDGER!E131&gt;=0.9*'MARK LOOKUP'!E131,"A+",IF(LEDGER!E131&gt;=0.8*'MARK LOOKUP'!E131,"A",IF(LEDGER!E131&gt;=0.7*'MARK LOOKUP'!E131,"B+",IF(LEDGER!E131&gt;=0.6*'MARK LOOKUP'!E131,"B",IF(LEDGER!E131&gt;=0.5*'MARK LOOKUP'!E131,"C+",IF(LEDGER!E131&gt;=0.4*'MARK LOOKUP'!E131,"C",IF(LEDGER!E131&gt;=0.35*'MARK LOOKUP'!E131,"D","NG")))))))))</f>
        <v/>
      </c>
      <c r="AA131" s="26" t="str">
        <f>IF(ISBLANK('DATA ENTRY'!K131),"",IF(LEDGER!F131="AB","AB",IF(LEDGER!F131&gt;=0.9*'MARK LOOKUP'!F131,"A+",IF(LEDGER!F131&gt;=0.8*'MARK LOOKUP'!F131,"A",IF(LEDGER!F131&gt;=0.7*'MARK LOOKUP'!F131,"B+",IF(LEDGER!F131&gt;=0.6*'MARK LOOKUP'!F131,"B",IF(LEDGER!F131&gt;=0.5*'MARK LOOKUP'!F131,"C+",IF(LEDGER!F131&gt;=0.4*'MARK LOOKUP'!F131,"C",IF(LEDGER!F131&gt;=0.35*'MARK LOOKUP'!F131,"D","NG")))))))))</f>
        <v/>
      </c>
      <c r="AB131" s="26" t="b">
        <f>IF(ISNUMBER(G131),IF(D131&gt;=0.9*'MARK LOOKUP'!G131,"A+",IF(G131&gt;=0.8*'MARK LOOKUP'!G131,"A",IF(G131&gt;=0.7*'MARK LOOKUP'!G131,"B+",IF(G131&gt;=0.6*'MARK LOOKUP'!G131,"B",IF(G131&gt;=0.5*'MARK LOOKUP'!G131,"C+",IF(G131&gt;=0.4*'MARK LOOKUP'!G131,"C",IF(G131&gt;=0.35*'MARK LOOKUP'!G131,"D","NG"))))))))</f>
        <v>0</v>
      </c>
      <c r="AC131" s="26" t="str">
        <f>IF(ISBLANK('DATA ENTRY'!M131),"",IF(LEDGER!H131="AB","AB",IF(LEDGER!H131&gt;=0.9*'MARK LOOKUP'!H131,"A+",IF(LEDGER!H131&gt;=0.8*'MARK LOOKUP'!H131,"A",IF(LEDGER!H131&gt;=0.7*'MARK LOOKUP'!H131,"B+",IF(LEDGER!H131&gt;=0.6*'MARK LOOKUP'!H131,"B",IF(LEDGER!H131&gt;=0.5*'MARK LOOKUP'!H131,"C+",IF(LEDGER!H131&gt;=0.4*'MARK LOOKUP'!H131,"C",IF(LEDGER!H131&gt;=0.35*'MARK LOOKUP'!H131,"D","NG")))))))))</f>
        <v/>
      </c>
      <c r="AD131" s="26" t="str">
        <f>IF(ISBLANK('DATA ENTRY'!N131),"",IF(LEDGER!I131="AB","AB",IF(LEDGER!I131&gt;=0.9*'MARK LOOKUP'!I131,"A+",IF(LEDGER!I131&gt;=0.8*'MARK LOOKUP'!I131,"A",IF(LEDGER!I131&gt;=0.7*'MARK LOOKUP'!I131,"B+",IF(LEDGER!I131&gt;=0.6*'MARK LOOKUP'!I131,"B",IF(LEDGER!I131&gt;=0.5*'MARK LOOKUP'!I131,"C+",IF(LEDGER!I131&gt;=0.4*'MARK LOOKUP'!I131,"C",IF(LEDGER!I131&gt;=0.35*'MARK LOOKUP'!I131,"D","NG")))))))))</f>
        <v/>
      </c>
      <c r="AE131" s="26" t="str">
        <f>IF(ISNUMBER(J131),IF(J131&gt;=0.9*'MARK LOOKUP'!J131,"A+",IF(J131&gt;=0.8*'MARK LOOKUP'!J131,"A",IF(J131&gt;=0.7*'MARK LOOKUP'!J131,"B+",IF(J131&gt;=0.6*'MARK LOOKUP'!J131,"B",IF(J131&gt;=0.5*'MARK LOOKUP'!J131,"C+",IF(J131&gt;=0.4*'MARK LOOKUP'!J131,"C",IF(J131&gt;=0.35*'MARK LOOKUP'!J131,"D","NG"))))))),"")</f>
        <v/>
      </c>
      <c r="AF131" s="26" t="str">
        <f>IF(ISBLANK('DATA ENTRY'!P131),"",IF(LEDGER!K131="Ab","AB",IF(LEDGER!K131&gt;=0.9*'MARK LOOKUP'!K131,"A+",IF(LEDGER!K131&gt;=0.8*'MARK LOOKUP'!K131,"A",IF(LEDGER!K131&gt;=0.7*'MARK LOOKUP'!K131,"B+",IF(LEDGER!K131&gt;=0.6*'MARK LOOKUP'!K131,"B",IF(LEDGER!K131&gt;=0.5*'MARK LOOKUP'!K131,"C+",IF(LEDGER!K131&gt;=0.4*'MARK LOOKUP'!K131,"C",IF(LEDGER!K131&gt;=0.35*'MARK LOOKUP'!K131,"D","NG")))))))))</f>
        <v/>
      </c>
      <c r="AG131" s="26" t="str">
        <f>IF(ISBLANK('DATA ENTRY'!Q131),"",IF(LEDGER!L131="Ab","AB",IF(LEDGER!L131&gt;=0.9*'MARK LOOKUP'!L131,"A+",IF(LEDGER!L131&gt;=0.8*'MARK LOOKUP'!L131,"A",IF(LEDGER!L131&gt;=0.7*'MARK LOOKUP'!L131,"B+",IF(LEDGER!L131&gt;=0.6*'MARK LOOKUP'!L131,"B",IF(LEDGER!L131&gt;=0.5*'MARK LOOKUP'!L131,"C+",IF(LEDGER!L131&gt;=0.4*'MARK LOOKUP'!L131,"C",IF(LEDGER!L131&gt;=0.35*'MARK LOOKUP'!L131,"D","NG")))))))))</f>
        <v/>
      </c>
      <c r="AH131" s="26" t="str">
        <f>IF(ISNUMBER(M131),IF(M131&gt;=0.9*'MARK LOOKUP'!M131,"A+",IF(M131&gt;=0.8*'MARK LOOKUP'!M131,"A",IF(M131&gt;=0.7*'MARK LOOKUP'!M131,"B+",IF(M131&gt;=0.6*'MARK LOOKUP'!M131,"B",IF(M131&gt;=0.5*'MARK LOOKUP'!M131,"C+",IF(M131&gt;=0.4*'MARK LOOKUP'!M131,"C",IF(M131&gt;=0.35*'MARK LOOKUP'!M131,"D","NG"))))))),"")</f>
        <v/>
      </c>
      <c r="AI131" s="26" t="str">
        <f>IF(ISBLANK('DATA ENTRY'!S131),"",IF(N131="Ab","AB",IF(N131&gt;=0.9*'MARK LOOKUP'!N131,"A+",IF(N131&gt;=0.8*'MARK LOOKUP'!N131,"A",IF(N131&gt;=0.7*'MARK LOOKUP'!N131,"B+",IF(N131&gt;=0.6*'MARK LOOKUP'!N131,"B",IF(N131&gt;=0.5*'MARK LOOKUP'!N131,"C+",IF(N131&gt;=0.4*'MARK LOOKUP'!N131,"C",IF(N131&gt;=0.35*'MARK LOOKUP'!N131,"D","NG")))))))))</f>
        <v/>
      </c>
      <c r="AJ131" s="26" t="str">
        <f>IF(ISBLANK('DATA ENTRY'!T131),"",IF(O131="Ab","AB",IF(O131&gt;=0.9*'MARK LOOKUP'!O131,"A+",IF(O131&gt;=0.8*'MARK LOOKUP'!O131,"A",IF(O131&gt;=0.7*'MARK LOOKUP'!O131,"B+",IF(O131&gt;=0.6*'MARK LOOKUP'!O131,"B",IF(O131&gt;=0.5*'MARK LOOKUP'!O131,"C+",IF(O131&gt;=0.4*'MARK LOOKUP'!O131,"C",IF(O131&gt;=0.35*'MARK LOOKUP'!O131,"D","NG")))))))))</f>
        <v/>
      </c>
      <c r="AK131" s="26" t="str">
        <f>IF(ISNUMBER(P131),IF(P131&gt;=0.9*'MARK LOOKUP'!P131,"A+",IF(P131&gt;=0.8*'MARK LOOKUP'!P131,"A",IF(P131&gt;=0.7*'MARK LOOKUP'!P131,"B+",IF(P131&gt;=0.6*'MARK LOOKUP'!P131,"B",IF(P131&gt;=0.5*'MARK LOOKUP'!P131,"C+",IF(P131&gt;=0.4*'MARK LOOKUP'!P131,"C",IF(P131&gt;=0.35*'MARK LOOKUP'!P131,"D","NG"))))))),"")</f>
        <v/>
      </c>
      <c r="AL131" s="26" t="str">
        <f>IF(ISBLANK('DATA ENTRY'!V131),"",IF(Q131="Ab","AB",IF(Q131&gt;=0.9*'MARK LOOKUP'!Q131,"A+",IF(Q131&gt;=0.8*'MARK LOOKUP'!Q131,"A",IF(Q131&gt;=0.7*'MARK LOOKUP'!Q131,"B+",IF(Q131&gt;=0.6*'MARK LOOKUP'!Q131,"B",IF(Q131&gt;=0.5*'MARK LOOKUP'!Q131,"C+",IF(Q131&gt;=0.4*'MARK LOOKUP'!Q131,"C",IF(Q131&gt;=0.35*'MARK LOOKUP'!Q131,"D","NG")))))))))</f>
        <v/>
      </c>
      <c r="AM131" s="26" t="str">
        <f>IF(ISBLANK('DATA ENTRY'!W131),"",IF(R131="Ab","AB",IF(R131&gt;=0.9*'MARK LOOKUP'!R131,"A+",IF(R131&gt;=0.8*'MARK LOOKUP'!R131,"A",IF(R131&gt;=0.7*'MARK LOOKUP'!R131,"B+",IF(R131&gt;=0.6*'MARK LOOKUP'!R131,"B",IF(R131&gt;=0.5*'MARK LOOKUP'!R131,"C+",IF(R131&gt;=0.4*'MARK LOOKUP'!R131,"C",IF(R131&gt;=0.35*'MARK LOOKUP'!R131,"D","NG")))))))))</f>
        <v/>
      </c>
      <c r="AN131" s="26" t="str">
        <f>IF(ISNUMBER(S131),IF(S131&gt;=0.9*'MARK LOOKUP'!S131,"A+",IF(S131&gt;=0.8*'MARK LOOKUP'!S131,"A",IF(S131&gt;=0.7*'MARK LOOKUP'!S131,"B+",IF(S131&gt;=0.6*'MARK LOOKUP'!S131,"B",IF(S131&gt;=0.5*'MARK LOOKUP'!S131,"C+",IF(S131&gt;=0.4*'MARK LOOKUP'!S131,"C",IF(S131&gt;=0.35*'MARK LOOKUP'!S131,"D","NG"))))))),"")</f>
        <v/>
      </c>
      <c r="AO131" s="26" t="str">
        <f>IF(ISBLANK('DATA ENTRY'!Y131),"",IF(T131="AB","AB",IF(T131&gt;=0.9*'MARK LOOKUP'!T131,"A+",IF(T131&gt;=0.8*'MARK LOOKUP'!T131,"A",IF(T131&gt;=0.7*'MARK LOOKUP'!T131,"B+",IF(T131&gt;=0.6*'MARK LOOKUP'!T131,"B",IF(T131&gt;=0.5*'MARK LOOKUP'!T131,"C+",IF(T131&gt;=0.4*'MARK LOOKUP'!T131,"C",IF(T131&gt;=0.35*'MARK LOOKUP'!T131,"D","NG")))))))))</f>
        <v/>
      </c>
      <c r="AP131" s="26" t="str">
        <f>IF(ISBLANK('DATA ENTRY'!Z131),"",IF(U131="AB","AB",IF(U131&gt;=0.9*'MARK LOOKUP'!U131,"A+",IF(U131&gt;=0.8*'MARK LOOKUP'!U131,"A",IF(U131&gt;=0.7*'MARK LOOKUP'!U131,"B+",IF(U131&gt;=0.6*'MARK LOOKUP'!U131,"B",IF(U131&gt;=0.5*'MARK LOOKUP'!U131,"C+",IF(U131&gt;=0.4*'MARK LOOKUP'!U131,"C",IF(U131&gt;=0.35*'MARK LOOKUP'!U131,"D","NG")))))))))</f>
        <v/>
      </c>
      <c r="AQ131" s="26" t="str">
        <f>IF(ISNUMBER(V131),IF(V131&gt;=0.9*'MARK LOOKUP'!V131,"A+",IF(V131&gt;=0.8*'MARK LOOKUP'!V131,"A",IF(V131&gt;=0.7*'MARK LOOKUP'!V131,"B+",IF(V131&gt;=0.6*'MARK LOOKUP'!S131,"B",IF(V131&gt;=0.5*'MARK LOOKUP'!V131,"C+",IF(V131&gt;=0.4*'MARK LOOKUP'!V131,"C",IF(V131&gt;=0.35*'MARK LOOKUP'!V131,"D","NG"))))))),"")</f>
        <v/>
      </c>
      <c r="AR131" s="26" t="str">
        <f t="shared" ref="AR131:AR194" si="47">IF(W131="A+","4",IF(W131="A","3.6",IF(W131="B+","3.2",IF(W131="B","2.8",IF(W131="C+","2.4",IF(W131="C","2",IF(W131="D+","1.6",IF(W131="D","1.2",IF(W131="E","0.8","")))))))))</f>
        <v/>
      </c>
      <c r="AS131" s="26" t="str">
        <f t="shared" ref="AS131:AS194" si="48">IF(X131="A+","4",IF(X131="A","3.6",IF(X131="B+","3.2",IF(X131="B","2.8",IF(X131="C+","2.4",IF(X131="C","2",IF(X131="D+","1.6",IF(X131="D","1.2",IF(X131="E","0.8","")))))))))</f>
        <v/>
      </c>
      <c r="AT131" s="26" t="str">
        <f t="shared" ref="AT131:AT194" si="49">IF(Y131="A+","4",IF(Y131="A","3.6",IF(Y131="B+","3.2",IF(Y131="B","2.8",IF(Y131="C+","2.4",IF(Y131="C","2",IF(Y131="D+","1.6",IF(Y131="D","1.2",IF(Y131="E","0.8","")))))))))</f>
        <v/>
      </c>
      <c r="AU131" s="26" t="str">
        <f t="shared" ref="AU131:AU194" si="50">IF(Z131="A+","4",IF(Z131="A","3.6",IF(Z131="B+","3.2",IF(Z131="B","2.8",IF(Z131="C+","2.4",IF(Z131="C","2",IF(Z131="D+","1.6",IF(Z131="D","1.2",IF(Z131="E","0.8","")))))))))</f>
        <v/>
      </c>
      <c r="AV131" s="26" t="str">
        <f t="shared" ref="AV131:AV194" si="51">IF(AA131="A+","4",IF(AA131="A","3.6",IF(AA131="B+","3.2",IF(AA131="B","2.8",IF(AA131="C+","2.4",IF(AA131="C","2",IF(AA131="D+","1.6",IF(AA131="D","1.2",IF(AA131="E","0.8","")))))))))</f>
        <v/>
      </c>
      <c r="AW131" s="26" t="str">
        <f t="shared" ref="AW131:AW194" si="52">IF(AB131="A+","4",IF(AB131="A","3.6",IF(AB131="B+","3.2",IF(AB131="B","2.8",IF(AB131="C+","2.4",IF(AB131="C","2",IF(AB131="D+","1.6",IF(AB131="D","1.2",IF(AB131="E","0.8","")))))))))</f>
        <v/>
      </c>
      <c r="AX131" s="26" t="str">
        <f t="shared" ref="AX131:AX194" si="53">IF(AC131="A+","4",IF(AC131="A","3.6",IF(AC131="B+","3.2",IF(AC131="B","2.8",IF(AC131="C+","2.4",IF(AC131="C","2",IF(AC131="D+","1.6",IF(AC131="D","1.2",IF(AC131="E","0.8","")))))))))</f>
        <v/>
      </c>
      <c r="AY131" s="26" t="str">
        <f t="shared" ref="AY131:AY194" si="54">IF(AD131="A+","4",IF(AD131="A","3.6",IF(AD131="B+","3.2",IF(AD131="B","2.8",IF(AD131="C+","2.4",IF(AD131="C","2",IF(AD131="D+","1.6",IF(AD131="D","1.2",IF(AD131="E","0.8","")))))))))</f>
        <v/>
      </c>
      <c r="AZ131" s="26" t="str">
        <f t="shared" ref="AZ131:AZ194" si="55">IF(AE131="A+","4",IF(AE131="A","3.6",IF(AE131="B+","3.2",IF(AE131="B","2.8",IF(AE131="C+","2.4",IF(AE131="C","2",IF(AE131="D+","1.6",IF(AE131="D","1.2",IF(AE131="E","0.8","")))))))))</f>
        <v/>
      </c>
      <c r="BA131" s="26" t="str">
        <f t="shared" ref="BA131:BA194" si="56">IF(AF131="A+","4",IF(AF131="A","3.6",IF(AF131="B+","3.2",IF(AF131="B","2.8",IF(AF131="C+","2.4",IF(AF131="C","2",IF(AF131="D+","1.6",IF(AF131="D","1.2",IF(AF131="E","0.8","")))))))))</f>
        <v/>
      </c>
      <c r="BB131" s="26" t="str">
        <f t="shared" ref="BB131:BB194" si="57">IF(AG131="A+","4",IF(AG131="A","3.6",IF(AG131="B+","3.2",IF(AG131="B","2.8",IF(AG131="C+","2.4",IF(AG131="C","2",IF(AG131="D+","1.6",IF(AG131="D","1.2",IF(AG131="E","0.8","")))))))))</f>
        <v/>
      </c>
      <c r="BC131" s="26" t="str">
        <f t="shared" ref="BC131:BC194" si="58">IF(AH131="A+","4",IF(AH131="A","3.6",IF(AH131="B+","3.2",IF(AH131="B","2.8",IF(AH131="C+","2.4",IF(AH131="C","2",IF(AH131="D+","1.6",IF(AH131="D","1.2",IF(AH131="E","0.8","")))))))))</f>
        <v/>
      </c>
      <c r="BD131" s="26" t="str">
        <f t="shared" ref="BD131:BD194" si="59">IF(AI131="A+","4",IF(AI131="A","3.6",IF(AI131="B+","3.2",IF(AI131="B","2.8",IF(AI131="C+","2.4",IF(AI131="C","2",IF(AI131="D+","1.6",IF(AI131="D","1.2",IF(AI131="E","0.8","")))))))))</f>
        <v/>
      </c>
      <c r="BE131" s="26" t="str">
        <f>IF(ISBLANK('DATA ENTRY'!S131),"",IF(AJ131="A+","4",IF(AJ131="A","3.6",IF(AJ131="B+","3.2",IF(AJ131="B","2.8",IF(AJ131="C+","2.4",IF(AJ131="C","2",IF(AJ131="D+","1.6",IF(AJ131="D","1.2",IF(AJ131="E","0.8",""))))))))))</f>
        <v/>
      </c>
      <c r="BF131" s="26" t="str">
        <f>IF(ISBLANK('DATA ENTRY'!T131),"",IF(AK131="A+","4",IF(AK131="A","3.6",IF(AK131="B+","3.2",IF(AK131="B","2.8",IF(AK131="C+","2.4",IF(AK131="C","2",IF(AK131="D+","1.6",IF(AK131="D","1.2",IF(AK131="E","0.8",""))))))))))</f>
        <v/>
      </c>
      <c r="BG131" s="26" t="str">
        <f>IF(ISBLANK('DATA ENTRY'!U131),"",IF(AL131="A+","4",IF(AL131="A","3.6",IF(AL131="B+","3.2",IF(AL131="B","2.8",IF(AL131="C+","2.4",IF(AL131="C","2",IF(AL131="D+","1.6",IF(AL131="D","1.2",IF(AL131="E","0.8",""))))))))))</f>
        <v/>
      </c>
      <c r="BH131" s="26" t="str">
        <f>IF(ISBLANK('DATA ENTRY'!V131),"",IF(AM131="A+","4",IF(AM131="A","3.6",IF(AM131="B+","3.2",IF(AM131="B","2.8",IF(AM131="C+","2.4",IF(AM131="C","2",IF(AM131="D+","1.6",IF(AM131="D","1.2",IF(AM131="E","0.8",""))))))))))</f>
        <v/>
      </c>
      <c r="BI131" s="26" t="str">
        <f>IF(ISBLANK('DATA ENTRY'!W131),"",IF(AN131="A+","4",IF(AN131="A","3.6",IF(AN131="B+","3.2",IF(AN131="B","2.8",IF(AN131="C+","2.4",IF(AN131="C","2",IF(AN131="D+","1.6",IF(AN131="D","1.2",IF(AN131="E","0.8",""))))))))))</f>
        <v/>
      </c>
      <c r="BJ131" s="26" t="str">
        <f>IF(ISBLANK('DATA ENTRY'!X131),"",IF(AO131="A+","4",IF(AO131="A","3.6",IF(AO131="B+","3.2",IF(AO131="B","2.8",IF(AO131="C+","2.4",IF(AO131="C","2",IF(AO131="D+","1.6",IF(AO131="D","1.2",IF(AO131="E","0.8",""))))))))))</f>
        <v/>
      </c>
      <c r="BK131" s="26" t="str">
        <f>IF(ISBLANK('DATA ENTRY'!Y131),"",IF(AP131="A+","4",IF(AP131="A","3.6",IF(AP131="B+","3.2",IF(AP131="B","2.8",IF(AP131="C+","2.4",IF(AP131="C","2",IF(AP131="D+","1.6",IF(AP131="D","1.2",IF(AP131="E","0.8",""))))))))))</f>
        <v/>
      </c>
      <c r="BL131" s="26" t="str">
        <f>IF(ISBLANK('DATA ENTRY'!Z131),"",IF(AQ131="A+","4",IF(AQ131="A","3.6",IF(AQ131="B+","3.2",IF(AQ131="B","2.8",IF(AQ131="C+","2.4",IF(AQ131="C","2",IF(AQ131="D+","1.6",IF(AQ131="D","1.2",IF(AQ131="E","0.8",""))))))))))</f>
        <v/>
      </c>
    </row>
    <row r="132" spans="2:64" x14ac:dyDescent="0.25">
      <c r="B132" s="26" t="str">
        <f>IF(ISBLANK('DATA ENTRY'!G132),"",'DATA ENTRY'!G132)</f>
        <v/>
      </c>
      <c r="C132" s="26" t="str">
        <f>IF(ISBLANK('DATA ENTRY'!H132),"",'DATA ENTRY'!H132)</f>
        <v/>
      </c>
      <c r="D132" s="26" t="str">
        <f t="shared" si="41"/>
        <v/>
      </c>
      <c r="E132" s="26" t="str">
        <f>IF(ISBLANK('DATA ENTRY'!J132),"",'DATA ENTRY'!J132)</f>
        <v/>
      </c>
      <c r="F132" s="26" t="str">
        <f>IF(ISBLANK('DATA ENTRY'!K132),"",'DATA ENTRY'!K132)</f>
        <v/>
      </c>
      <c r="G132" s="26" t="str">
        <f t="shared" si="42"/>
        <v/>
      </c>
      <c r="H132" s="26" t="str">
        <f>IF(ISBLANK('DATA ENTRY'!M132),"",'DATA ENTRY'!M132)</f>
        <v/>
      </c>
      <c r="I132" s="26" t="str">
        <f>IF(ISBLANK('DATA ENTRY'!M132),"",'DATA ENTRY'!N132)</f>
        <v/>
      </c>
      <c r="J132" s="26" t="str">
        <f t="shared" ref="J132:J195" si="60">IF(OR(ISNUMBER(H132),ISNUMBER(I132)),SUM(H132:I132),"")</f>
        <v/>
      </c>
      <c r="K132" s="26" t="str">
        <f>IF(ISBLANK('DATA ENTRY'!P132),"",'DATA ENTRY'!P132)</f>
        <v/>
      </c>
      <c r="L132" s="26" t="str">
        <f>IF(ISBLANK('DATA ENTRY'!Q132),"",'DATA ENTRY'!Q132)</f>
        <v/>
      </c>
      <c r="M132" s="26" t="str">
        <f t="shared" si="43"/>
        <v/>
      </c>
      <c r="N132" s="26" t="str">
        <f>IF(ISBLANK('DATA ENTRY'!S132),"",'DATA ENTRY'!S132)</f>
        <v/>
      </c>
      <c r="O132" s="26" t="str">
        <f>IF(ISBLANK('DATA ENTRY'!T132),"",'DATA ENTRY'!T132)</f>
        <v/>
      </c>
      <c r="P132" s="26" t="str">
        <f t="shared" si="44"/>
        <v/>
      </c>
      <c r="Q132" s="26" t="str">
        <f>IF(ISBLANK('DATA ENTRY'!V132),"",'DATA ENTRY'!V132)</f>
        <v/>
      </c>
      <c r="R132" s="26" t="str">
        <f>IF(ISBLANK('DATA ENTRY'!W132),"",'DATA ENTRY'!W132)</f>
        <v/>
      </c>
      <c r="S132" s="26" t="str">
        <f t="shared" si="45"/>
        <v/>
      </c>
      <c r="T132" s="26" t="str">
        <f>IF(ISBLANK('DATA ENTRY'!Y132),"",'DATA ENTRY'!Y132)</f>
        <v/>
      </c>
      <c r="U132" s="26" t="str">
        <f>IF(ISBLANK('DATA ENTRY'!Z132),"",'DATA ENTRY'!Z132)</f>
        <v/>
      </c>
      <c r="V132" s="26" t="str">
        <f t="shared" si="46"/>
        <v/>
      </c>
      <c r="W132" s="26" t="str">
        <f>IF(ISBLANK('DATA ENTRY'!$F132),"",IF(LEDGER!B132="AB","AB",IF(LEDGER!B132&gt;=0.9*'MARK LOOKUP'!B132,"A+",IF(LEDGER!B132&gt;=0.8*'MARK LOOKUP'!B132,"A",IF(LEDGER!B132&gt;=0.7*'MARK LOOKUP'!B132,"B+",IF(LEDGER!B132&gt;=0.6*'MARK LOOKUP'!B132,"B",IF(LEDGER!B132&gt;=0.5*'MARK LOOKUP'!B132,"C+",IF(LEDGER!B132&gt;=0.4*'MARK LOOKUP'!B132,"C+",IF(LEDGER!B132&gt;=0.35*'MARK LOOKUP'!B132,"D","NG")))))))))</f>
        <v/>
      </c>
      <c r="X132" s="26" t="str">
        <f>IF(ISBLANK('DATA ENTRY'!$G132),"",IF(LEDGER!C132="AB","AB",IF(LEDGER!C132&gt;=0.9*'MARK LOOKUP'!C132,"A+",IF(LEDGER!C132&gt;=0.8*'MARK LOOKUP'!C132,"A",IF(LEDGER!C132&gt;=0.7*'MARK LOOKUP'!C132,"B+",IF(LEDGER!C132&gt;=0.6*'MARK LOOKUP'!C132,"B",IF(LEDGER!C132&gt;=0.5*'MARK LOOKUP'!C132,"C+",IF(LEDGER!C132&gt;=0.4*'MARK LOOKUP'!C132,"C+",IF(LEDGER!C132&gt;=0.35*'MARK LOOKUP'!C132,"D","N.G.")))))))))</f>
        <v/>
      </c>
      <c r="Y132" s="26" t="b">
        <f>IF(ISNUMBER(D132),IF(D132&gt;=0.9*'MARK LOOKUP'!D132,"A+",IF(D132&gt;=0.8*'MARK LOOKUP'!D132,"A",IF(D132&gt;=0.7*'MARK LOOKUP'!D132,"B+",IF(D132&gt;=0.6*'MARK LOOKUP'!D132,"B",IF(D132&gt;=0.5*'MARK LOOKUP'!D132,"C+",IF(D132&gt;=0.4*'MARK LOOKUP'!D132,"C",IF(D132&gt;=0.35*'MARK LOOKUP'!D132,"D","N.G."))))))))</f>
        <v>0</v>
      </c>
      <c r="Z132" s="26" t="str">
        <f>IF(ISBLANK('DATA ENTRY'!J132),"",IF(LEDGER!E132="AB","AB",IF(LEDGER!E132&gt;=0.9*'MARK LOOKUP'!E132,"A+",IF(LEDGER!E132&gt;=0.8*'MARK LOOKUP'!E132,"A",IF(LEDGER!E132&gt;=0.7*'MARK LOOKUP'!E132,"B+",IF(LEDGER!E132&gt;=0.6*'MARK LOOKUP'!E132,"B",IF(LEDGER!E132&gt;=0.5*'MARK LOOKUP'!E132,"C+",IF(LEDGER!E132&gt;=0.4*'MARK LOOKUP'!E132,"C",IF(LEDGER!E132&gt;=0.35*'MARK LOOKUP'!E132,"D","NG")))))))))</f>
        <v/>
      </c>
      <c r="AA132" s="26" t="str">
        <f>IF(ISBLANK('DATA ENTRY'!K132),"",IF(LEDGER!F132="AB","AB",IF(LEDGER!F132&gt;=0.9*'MARK LOOKUP'!F132,"A+",IF(LEDGER!F132&gt;=0.8*'MARK LOOKUP'!F132,"A",IF(LEDGER!F132&gt;=0.7*'MARK LOOKUP'!F132,"B+",IF(LEDGER!F132&gt;=0.6*'MARK LOOKUP'!F132,"B",IF(LEDGER!F132&gt;=0.5*'MARK LOOKUP'!F132,"C+",IF(LEDGER!F132&gt;=0.4*'MARK LOOKUP'!F132,"C",IF(LEDGER!F132&gt;=0.35*'MARK LOOKUP'!F132,"D","NG")))))))))</f>
        <v/>
      </c>
      <c r="AB132" s="26" t="b">
        <f>IF(ISNUMBER(G132),IF(D132&gt;=0.9*'MARK LOOKUP'!G132,"A+",IF(G132&gt;=0.8*'MARK LOOKUP'!G132,"A",IF(G132&gt;=0.7*'MARK LOOKUP'!G132,"B+",IF(G132&gt;=0.6*'MARK LOOKUP'!G132,"B",IF(G132&gt;=0.5*'MARK LOOKUP'!G132,"C+",IF(G132&gt;=0.4*'MARK LOOKUP'!G132,"C",IF(G132&gt;=0.35*'MARK LOOKUP'!G132,"D","NG"))))))))</f>
        <v>0</v>
      </c>
      <c r="AC132" s="26" t="str">
        <f>IF(ISBLANK('DATA ENTRY'!M132),"",IF(LEDGER!H132="AB","AB",IF(LEDGER!H132&gt;=0.9*'MARK LOOKUP'!H132,"A+",IF(LEDGER!H132&gt;=0.8*'MARK LOOKUP'!H132,"A",IF(LEDGER!H132&gt;=0.7*'MARK LOOKUP'!H132,"B+",IF(LEDGER!H132&gt;=0.6*'MARK LOOKUP'!H132,"B",IF(LEDGER!H132&gt;=0.5*'MARK LOOKUP'!H132,"C+",IF(LEDGER!H132&gt;=0.4*'MARK LOOKUP'!H132,"C",IF(LEDGER!H132&gt;=0.35*'MARK LOOKUP'!H132,"D","NG")))))))))</f>
        <v/>
      </c>
      <c r="AD132" s="26" t="str">
        <f>IF(ISBLANK('DATA ENTRY'!N132),"",IF(LEDGER!I132="AB","AB",IF(LEDGER!I132&gt;=0.9*'MARK LOOKUP'!I132,"A+",IF(LEDGER!I132&gt;=0.8*'MARK LOOKUP'!I132,"A",IF(LEDGER!I132&gt;=0.7*'MARK LOOKUP'!I132,"B+",IF(LEDGER!I132&gt;=0.6*'MARK LOOKUP'!I132,"B",IF(LEDGER!I132&gt;=0.5*'MARK LOOKUP'!I132,"C+",IF(LEDGER!I132&gt;=0.4*'MARK LOOKUP'!I132,"C",IF(LEDGER!I132&gt;=0.35*'MARK LOOKUP'!I132,"D","NG")))))))))</f>
        <v/>
      </c>
      <c r="AE132" s="26" t="str">
        <f>IF(ISNUMBER(J132),IF(J132&gt;=0.9*'MARK LOOKUP'!J132,"A+",IF(J132&gt;=0.8*'MARK LOOKUP'!J132,"A",IF(J132&gt;=0.7*'MARK LOOKUP'!J132,"B+",IF(J132&gt;=0.6*'MARK LOOKUP'!J132,"B",IF(J132&gt;=0.5*'MARK LOOKUP'!J132,"C+",IF(J132&gt;=0.4*'MARK LOOKUP'!J132,"C",IF(J132&gt;=0.35*'MARK LOOKUP'!J132,"D","NG"))))))),"")</f>
        <v/>
      </c>
      <c r="AF132" s="26" t="str">
        <f>IF(ISBLANK('DATA ENTRY'!P132),"",IF(LEDGER!K132="Ab","AB",IF(LEDGER!K132&gt;=0.9*'MARK LOOKUP'!K132,"A+",IF(LEDGER!K132&gt;=0.8*'MARK LOOKUP'!K132,"A",IF(LEDGER!K132&gt;=0.7*'MARK LOOKUP'!K132,"B+",IF(LEDGER!K132&gt;=0.6*'MARK LOOKUP'!K132,"B",IF(LEDGER!K132&gt;=0.5*'MARK LOOKUP'!K132,"C+",IF(LEDGER!K132&gt;=0.4*'MARK LOOKUP'!K132,"C",IF(LEDGER!K132&gt;=0.35*'MARK LOOKUP'!K132,"D","NG")))))))))</f>
        <v/>
      </c>
      <c r="AG132" s="26" t="str">
        <f>IF(ISBLANK('DATA ENTRY'!Q132),"",IF(LEDGER!L132="Ab","AB",IF(LEDGER!L132&gt;=0.9*'MARK LOOKUP'!L132,"A+",IF(LEDGER!L132&gt;=0.8*'MARK LOOKUP'!L132,"A",IF(LEDGER!L132&gt;=0.7*'MARK LOOKUP'!L132,"B+",IF(LEDGER!L132&gt;=0.6*'MARK LOOKUP'!L132,"B",IF(LEDGER!L132&gt;=0.5*'MARK LOOKUP'!L132,"C+",IF(LEDGER!L132&gt;=0.4*'MARK LOOKUP'!L132,"C",IF(LEDGER!L132&gt;=0.35*'MARK LOOKUP'!L132,"D","NG")))))))))</f>
        <v/>
      </c>
      <c r="AH132" s="26" t="str">
        <f>IF(ISNUMBER(M132),IF(M132&gt;=0.9*'MARK LOOKUP'!M132,"A+",IF(M132&gt;=0.8*'MARK LOOKUP'!M132,"A",IF(M132&gt;=0.7*'MARK LOOKUP'!M132,"B+",IF(M132&gt;=0.6*'MARK LOOKUP'!M132,"B",IF(M132&gt;=0.5*'MARK LOOKUP'!M132,"C+",IF(M132&gt;=0.4*'MARK LOOKUP'!M132,"C",IF(M132&gt;=0.35*'MARK LOOKUP'!M132,"D","NG"))))))),"")</f>
        <v/>
      </c>
      <c r="AI132" s="26" t="str">
        <f>IF(ISBLANK('DATA ENTRY'!S132),"",IF(N132="Ab","AB",IF(N132&gt;=0.9*'MARK LOOKUP'!N132,"A+",IF(N132&gt;=0.8*'MARK LOOKUP'!N132,"A",IF(N132&gt;=0.7*'MARK LOOKUP'!N132,"B+",IF(N132&gt;=0.6*'MARK LOOKUP'!N132,"B",IF(N132&gt;=0.5*'MARK LOOKUP'!N132,"C+",IF(N132&gt;=0.4*'MARK LOOKUP'!N132,"C",IF(N132&gt;=0.35*'MARK LOOKUP'!N132,"D","NG")))))))))</f>
        <v/>
      </c>
      <c r="AJ132" s="26" t="str">
        <f>IF(ISBLANK('DATA ENTRY'!T132),"",IF(O132="Ab","AB",IF(O132&gt;=0.9*'MARK LOOKUP'!O132,"A+",IF(O132&gt;=0.8*'MARK LOOKUP'!O132,"A",IF(O132&gt;=0.7*'MARK LOOKUP'!O132,"B+",IF(O132&gt;=0.6*'MARK LOOKUP'!O132,"B",IF(O132&gt;=0.5*'MARK LOOKUP'!O132,"C+",IF(O132&gt;=0.4*'MARK LOOKUP'!O132,"C",IF(O132&gt;=0.35*'MARK LOOKUP'!O132,"D","NG")))))))))</f>
        <v/>
      </c>
      <c r="AK132" s="26" t="str">
        <f>IF(ISNUMBER(P132),IF(P132&gt;=0.9*'MARK LOOKUP'!P132,"A+",IF(P132&gt;=0.8*'MARK LOOKUP'!P132,"A",IF(P132&gt;=0.7*'MARK LOOKUP'!P132,"B+",IF(P132&gt;=0.6*'MARK LOOKUP'!P132,"B",IF(P132&gt;=0.5*'MARK LOOKUP'!P132,"C+",IF(P132&gt;=0.4*'MARK LOOKUP'!P132,"C",IF(P132&gt;=0.35*'MARK LOOKUP'!P132,"D","NG"))))))),"")</f>
        <v/>
      </c>
      <c r="AL132" s="26" t="str">
        <f>IF(ISBLANK('DATA ENTRY'!V132),"",IF(Q132="Ab","AB",IF(Q132&gt;=0.9*'MARK LOOKUP'!Q132,"A+",IF(Q132&gt;=0.8*'MARK LOOKUP'!Q132,"A",IF(Q132&gt;=0.7*'MARK LOOKUP'!Q132,"B+",IF(Q132&gt;=0.6*'MARK LOOKUP'!Q132,"B",IF(Q132&gt;=0.5*'MARK LOOKUP'!Q132,"C+",IF(Q132&gt;=0.4*'MARK LOOKUP'!Q132,"C",IF(Q132&gt;=0.35*'MARK LOOKUP'!Q132,"D","NG")))))))))</f>
        <v/>
      </c>
      <c r="AM132" s="26" t="str">
        <f>IF(ISBLANK('DATA ENTRY'!W132),"",IF(R132="Ab","AB",IF(R132&gt;=0.9*'MARK LOOKUP'!R132,"A+",IF(R132&gt;=0.8*'MARK LOOKUP'!R132,"A",IF(R132&gt;=0.7*'MARK LOOKUP'!R132,"B+",IF(R132&gt;=0.6*'MARK LOOKUP'!R132,"B",IF(R132&gt;=0.5*'MARK LOOKUP'!R132,"C+",IF(R132&gt;=0.4*'MARK LOOKUP'!R132,"C",IF(R132&gt;=0.35*'MARK LOOKUP'!R132,"D","NG")))))))))</f>
        <v/>
      </c>
      <c r="AN132" s="26" t="str">
        <f>IF(ISNUMBER(S132),IF(S132&gt;=0.9*'MARK LOOKUP'!S132,"A+",IF(S132&gt;=0.8*'MARK LOOKUP'!S132,"A",IF(S132&gt;=0.7*'MARK LOOKUP'!S132,"B+",IF(S132&gt;=0.6*'MARK LOOKUP'!S132,"B",IF(S132&gt;=0.5*'MARK LOOKUP'!S132,"C+",IF(S132&gt;=0.4*'MARK LOOKUP'!S132,"C",IF(S132&gt;=0.35*'MARK LOOKUP'!S132,"D","NG"))))))),"")</f>
        <v/>
      </c>
      <c r="AO132" s="26" t="str">
        <f>IF(ISBLANK('DATA ENTRY'!Y132),"",IF(T132="AB","AB",IF(T132&gt;=0.9*'MARK LOOKUP'!T132,"A+",IF(T132&gt;=0.8*'MARK LOOKUP'!T132,"A",IF(T132&gt;=0.7*'MARK LOOKUP'!T132,"B+",IF(T132&gt;=0.6*'MARK LOOKUP'!T132,"B",IF(T132&gt;=0.5*'MARK LOOKUP'!T132,"C+",IF(T132&gt;=0.4*'MARK LOOKUP'!T132,"C",IF(T132&gt;=0.35*'MARK LOOKUP'!T132,"D","NG")))))))))</f>
        <v/>
      </c>
      <c r="AP132" s="26" t="str">
        <f>IF(ISBLANK('DATA ENTRY'!Z132),"",IF(U132="AB","AB",IF(U132&gt;=0.9*'MARK LOOKUP'!U132,"A+",IF(U132&gt;=0.8*'MARK LOOKUP'!U132,"A",IF(U132&gt;=0.7*'MARK LOOKUP'!U132,"B+",IF(U132&gt;=0.6*'MARK LOOKUP'!U132,"B",IF(U132&gt;=0.5*'MARK LOOKUP'!U132,"C+",IF(U132&gt;=0.4*'MARK LOOKUP'!U132,"C",IF(U132&gt;=0.35*'MARK LOOKUP'!U132,"D","NG")))))))))</f>
        <v/>
      </c>
      <c r="AQ132" s="26" t="str">
        <f>IF(ISNUMBER(V132),IF(V132&gt;=0.9*'MARK LOOKUP'!V132,"A+",IF(V132&gt;=0.8*'MARK LOOKUP'!V132,"A",IF(V132&gt;=0.7*'MARK LOOKUP'!V132,"B+",IF(V132&gt;=0.6*'MARK LOOKUP'!S132,"B",IF(V132&gt;=0.5*'MARK LOOKUP'!V132,"C+",IF(V132&gt;=0.4*'MARK LOOKUP'!V132,"C",IF(V132&gt;=0.35*'MARK LOOKUP'!V132,"D","NG"))))))),"")</f>
        <v/>
      </c>
      <c r="AR132" s="26" t="str">
        <f t="shared" si="47"/>
        <v/>
      </c>
      <c r="AS132" s="26" t="str">
        <f t="shared" si="48"/>
        <v/>
      </c>
      <c r="AT132" s="26" t="str">
        <f t="shared" si="49"/>
        <v/>
      </c>
      <c r="AU132" s="26" t="str">
        <f t="shared" si="50"/>
        <v/>
      </c>
      <c r="AV132" s="26" t="str">
        <f t="shared" si="51"/>
        <v/>
      </c>
      <c r="AW132" s="26" t="str">
        <f t="shared" si="52"/>
        <v/>
      </c>
      <c r="AX132" s="26" t="str">
        <f t="shared" si="53"/>
        <v/>
      </c>
      <c r="AY132" s="26" t="str">
        <f t="shared" si="54"/>
        <v/>
      </c>
      <c r="AZ132" s="26" t="str">
        <f t="shared" si="55"/>
        <v/>
      </c>
      <c r="BA132" s="26" t="str">
        <f t="shared" si="56"/>
        <v/>
      </c>
      <c r="BB132" s="26" t="str">
        <f t="shared" si="57"/>
        <v/>
      </c>
      <c r="BC132" s="26" t="str">
        <f t="shared" si="58"/>
        <v/>
      </c>
      <c r="BD132" s="26" t="str">
        <f t="shared" si="59"/>
        <v/>
      </c>
      <c r="BE132" s="26" t="str">
        <f>IF(ISBLANK('DATA ENTRY'!S132),"",IF(AJ132="A+","4",IF(AJ132="A","3.6",IF(AJ132="B+","3.2",IF(AJ132="B","2.8",IF(AJ132="C+","2.4",IF(AJ132="C","2",IF(AJ132="D+","1.6",IF(AJ132="D","1.2",IF(AJ132="E","0.8",""))))))))))</f>
        <v/>
      </c>
      <c r="BF132" s="26" t="str">
        <f>IF(ISBLANK('DATA ENTRY'!T132),"",IF(AK132="A+","4",IF(AK132="A","3.6",IF(AK132="B+","3.2",IF(AK132="B","2.8",IF(AK132="C+","2.4",IF(AK132="C","2",IF(AK132="D+","1.6",IF(AK132="D","1.2",IF(AK132="E","0.8",""))))))))))</f>
        <v/>
      </c>
      <c r="BG132" s="26" t="str">
        <f>IF(ISBLANK('DATA ENTRY'!U132),"",IF(AL132="A+","4",IF(AL132="A","3.6",IF(AL132="B+","3.2",IF(AL132="B","2.8",IF(AL132="C+","2.4",IF(AL132="C","2",IF(AL132="D+","1.6",IF(AL132="D","1.2",IF(AL132="E","0.8",""))))))))))</f>
        <v/>
      </c>
      <c r="BH132" s="26" t="str">
        <f>IF(ISBLANK('DATA ENTRY'!V132),"",IF(AM132="A+","4",IF(AM132="A","3.6",IF(AM132="B+","3.2",IF(AM132="B","2.8",IF(AM132="C+","2.4",IF(AM132="C","2",IF(AM132="D+","1.6",IF(AM132="D","1.2",IF(AM132="E","0.8",""))))))))))</f>
        <v/>
      </c>
      <c r="BI132" s="26" t="str">
        <f>IF(ISBLANK('DATA ENTRY'!W132),"",IF(AN132="A+","4",IF(AN132="A","3.6",IF(AN132="B+","3.2",IF(AN132="B","2.8",IF(AN132="C+","2.4",IF(AN132="C","2",IF(AN132="D+","1.6",IF(AN132="D","1.2",IF(AN132="E","0.8",""))))))))))</f>
        <v/>
      </c>
      <c r="BJ132" s="26" t="str">
        <f>IF(ISBLANK('DATA ENTRY'!X132),"",IF(AO132="A+","4",IF(AO132="A","3.6",IF(AO132="B+","3.2",IF(AO132="B","2.8",IF(AO132="C+","2.4",IF(AO132="C","2",IF(AO132="D+","1.6",IF(AO132="D","1.2",IF(AO132="E","0.8",""))))))))))</f>
        <v/>
      </c>
      <c r="BK132" s="26" t="str">
        <f>IF(ISBLANK('DATA ENTRY'!Y132),"",IF(AP132="A+","4",IF(AP132="A","3.6",IF(AP132="B+","3.2",IF(AP132="B","2.8",IF(AP132="C+","2.4",IF(AP132="C","2",IF(AP132="D+","1.6",IF(AP132="D","1.2",IF(AP132="E","0.8",""))))))))))</f>
        <v/>
      </c>
      <c r="BL132" s="26" t="str">
        <f>IF(ISBLANK('DATA ENTRY'!Z132),"",IF(AQ132="A+","4",IF(AQ132="A","3.6",IF(AQ132="B+","3.2",IF(AQ132="B","2.8",IF(AQ132="C+","2.4",IF(AQ132="C","2",IF(AQ132="D+","1.6",IF(AQ132="D","1.2",IF(AQ132="E","0.8",""))))))))))</f>
        <v/>
      </c>
    </row>
    <row r="133" spans="2:64" x14ac:dyDescent="0.25">
      <c r="B133" s="26" t="str">
        <f>IF(ISBLANK('DATA ENTRY'!G133),"",'DATA ENTRY'!G133)</f>
        <v/>
      </c>
      <c r="C133" s="26" t="str">
        <f>IF(ISBLANK('DATA ENTRY'!H133),"",'DATA ENTRY'!H133)</f>
        <v/>
      </c>
      <c r="D133" s="26" t="str">
        <f t="shared" si="41"/>
        <v/>
      </c>
      <c r="E133" s="26" t="str">
        <f>IF(ISBLANK('DATA ENTRY'!J133),"",'DATA ENTRY'!J133)</f>
        <v/>
      </c>
      <c r="F133" s="26" t="str">
        <f>IF(ISBLANK('DATA ENTRY'!K133),"",'DATA ENTRY'!K133)</f>
        <v/>
      </c>
      <c r="G133" s="26" t="str">
        <f t="shared" si="42"/>
        <v/>
      </c>
      <c r="H133" s="26" t="str">
        <f>IF(ISBLANK('DATA ENTRY'!M133),"",'DATA ENTRY'!M133)</f>
        <v/>
      </c>
      <c r="I133" s="26" t="str">
        <f>IF(ISBLANK('DATA ENTRY'!M133),"",'DATA ENTRY'!N133)</f>
        <v/>
      </c>
      <c r="J133" s="26" t="str">
        <f t="shared" si="60"/>
        <v/>
      </c>
      <c r="K133" s="26" t="str">
        <f>IF(ISBLANK('DATA ENTRY'!P133),"",'DATA ENTRY'!P133)</f>
        <v/>
      </c>
      <c r="L133" s="26" t="str">
        <f>IF(ISBLANK('DATA ENTRY'!Q133),"",'DATA ENTRY'!Q133)</f>
        <v/>
      </c>
      <c r="M133" s="26" t="str">
        <f t="shared" si="43"/>
        <v/>
      </c>
      <c r="N133" s="26" t="str">
        <f>IF(ISBLANK('DATA ENTRY'!S133),"",'DATA ENTRY'!S133)</f>
        <v/>
      </c>
      <c r="O133" s="26" t="str">
        <f>IF(ISBLANK('DATA ENTRY'!T133),"",'DATA ENTRY'!T133)</f>
        <v/>
      </c>
      <c r="P133" s="26" t="str">
        <f t="shared" si="44"/>
        <v/>
      </c>
      <c r="Q133" s="26" t="str">
        <f>IF(ISBLANK('DATA ENTRY'!V133),"",'DATA ENTRY'!V133)</f>
        <v/>
      </c>
      <c r="R133" s="26" t="str">
        <f>IF(ISBLANK('DATA ENTRY'!W133),"",'DATA ENTRY'!W133)</f>
        <v/>
      </c>
      <c r="S133" s="26" t="str">
        <f t="shared" si="45"/>
        <v/>
      </c>
      <c r="T133" s="26" t="str">
        <f>IF(ISBLANK('DATA ENTRY'!Y133),"",'DATA ENTRY'!Y133)</f>
        <v/>
      </c>
      <c r="U133" s="26" t="str">
        <f>IF(ISBLANK('DATA ENTRY'!Z133),"",'DATA ENTRY'!Z133)</f>
        <v/>
      </c>
      <c r="V133" s="26" t="str">
        <f t="shared" si="46"/>
        <v/>
      </c>
      <c r="W133" s="26" t="str">
        <f>IF(ISBLANK('DATA ENTRY'!$F133),"",IF(LEDGER!B133="AB","AB",IF(LEDGER!B133&gt;=0.9*'MARK LOOKUP'!B133,"A+",IF(LEDGER!B133&gt;=0.8*'MARK LOOKUP'!B133,"A",IF(LEDGER!B133&gt;=0.7*'MARK LOOKUP'!B133,"B+",IF(LEDGER!B133&gt;=0.6*'MARK LOOKUP'!B133,"B",IF(LEDGER!B133&gt;=0.5*'MARK LOOKUP'!B133,"C+",IF(LEDGER!B133&gt;=0.4*'MARK LOOKUP'!B133,"C+",IF(LEDGER!B133&gt;=0.35*'MARK LOOKUP'!B133,"D","NG")))))))))</f>
        <v/>
      </c>
      <c r="X133" s="26" t="str">
        <f>IF(ISBLANK('DATA ENTRY'!$G133),"",IF(LEDGER!C133="AB","AB",IF(LEDGER!C133&gt;=0.9*'MARK LOOKUP'!C133,"A+",IF(LEDGER!C133&gt;=0.8*'MARK LOOKUP'!C133,"A",IF(LEDGER!C133&gt;=0.7*'MARK LOOKUP'!C133,"B+",IF(LEDGER!C133&gt;=0.6*'MARK LOOKUP'!C133,"B",IF(LEDGER!C133&gt;=0.5*'MARK LOOKUP'!C133,"C+",IF(LEDGER!C133&gt;=0.4*'MARK LOOKUP'!C133,"C+",IF(LEDGER!C133&gt;=0.35*'MARK LOOKUP'!C133,"D","N.G.")))))))))</f>
        <v/>
      </c>
      <c r="Y133" s="26" t="b">
        <f>IF(ISNUMBER(D133),IF(D133&gt;=0.9*'MARK LOOKUP'!D133,"A+",IF(D133&gt;=0.8*'MARK LOOKUP'!D133,"A",IF(D133&gt;=0.7*'MARK LOOKUP'!D133,"B+",IF(D133&gt;=0.6*'MARK LOOKUP'!D133,"B",IF(D133&gt;=0.5*'MARK LOOKUP'!D133,"C+",IF(D133&gt;=0.4*'MARK LOOKUP'!D133,"C",IF(D133&gt;=0.35*'MARK LOOKUP'!D133,"D","N.G."))))))))</f>
        <v>0</v>
      </c>
      <c r="Z133" s="26" t="str">
        <f>IF(ISBLANK('DATA ENTRY'!J133),"",IF(LEDGER!E133="AB","AB",IF(LEDGER!E133&gt;=0.9*'MARK LOOKUP'!E133,"A+",IF(LEDGER!E133&gt;=0.8*'MARK LOOKUP'!E133,"A",IF(LEDGER!E133&gt;=0.7*'MARK LOOKUP'!E133,"B+",IF(LEDGER!E133&gt;=0.6*'MARK LOOKUP'!E133,"B",IF(LEDGER!E133&gt;=0.5*'MARK LOOKUP'!E133,"C+",IF(LEDGER!E133&gt;=0.4*'MARK LOOKUP'!E133,"C",IF(LEDGER!E133&gt;=0.35*'MARK LOOKUP'!E133,"D","NG")))))))))</f>
        <v/>
      </c>
      <c r="AA133" s="26" t="str">
        <f>IF(ISBLANK('DATA ENTRY'!K133),"",IF(LEDGER!F133="AB","AB",IF(LEDGER!F133&gt;=0.9*'MARK LOOKUP'!F133,"A+",IF(LEDGER!F133&gt;=0.8*'MARK LOOKUP'!F133,"A",IF(LEDGER!F133&gt;=0.7*'MARK LOOKUP'!F133,"B+",IF(LEDGER!F133&gt;=0.6*'MARK LOOKUP'!F133,"B",IF(LEDGER!F133&gt;=0.5*'MARK LOOKUP'!F133,"C+",IF(LEDGER!F133&gt;=0.4*'MARK LOOKUP'!F133,"C",IF(LEDGER!F133&gt;=0.35*'MARK LOOKUP'!F133,"D","NG")))))))))</f>
        <v/>
      </c>
      <c r="AB133" s="26" t="b">
        <f>IF(ISNUMBER(G133),IF(D133&gt;=0.9*'MARK LOOKUP'!G133,"A+",IF(G133&gt;=0.8*'MARK LOOKUP'!G133,"A",IF(G133&gt;=0.7*'MARK LOOKUP'!G133,"B+",IF(G133&gt;=0.6*'MARK LOOKUP'!G133,"B",IF(G133&gt;=0.5*'MARK LOOKUP'!G133,"C+",IF(G133&gt;=0.4*'MARK LOOKUP'!G133,"C",IF(G133&gt;=0.35*'MARK LOOKUP'!G133,"D","NG"))))))))</f>
        <v>0</v>
      </c>
      <c r="AC133" s="26" t="str">
        <f>IF(ISBLANK('DATA ENTRY'!M133),"",IF(LEDGER!H133="AB","AB",IF(LEDGER!H133&gt;=0.9*'MARK LOOKUP'!H133,"A+",IF(LEDGER!H133&gt;=0.8*'MARK LOOKUP'!H133,"A",IF(LEDGER!H133&gt;=0.7*'MARK LOOKUP'!H133,"B+",IF(LEDGER!H133&gt;=0.6*'MARK LOOKUP'!H133,"B",IF(LEDGER!H133&gt;=0.5*'MARK LOOKUP'!H133,"C+",IF(LEDGER!H133&gt;=0.4*'MARK LOOKUP'!H133,"C",IF(LEDGER!H133&gt;=0.35*'MARK LOOKUP'!H133,"D","NG")))))))))</f>
        <v/>
      </c>
      <c r="AD133" s="26" t="str">
        <f>IF(ISBLANK('DATA ENTRY'!N133),"",IF(LEDGER!I133="AB","AB",IF(LEDGER!I133&gt;=0.9*'MARK LOOKUP'!I133,"A+",IF(LEDGER!I133&gt;=0.8*'MARK LOOKUP'!I133,"A",IF(LEDGER!I133&gt;=0.7*'MARK LOOKUP'!I133,"B+",IF(LEDGER!I133&gt;=0.6*'MARK LOOKUP'!I133,"B",IF(LEDGER!I133&gt;=0.5*'MARK LOOKUP'!I133,"C+",IF(LEDGER!I133&gt;=0.4*'MARK LOOKUP'!I133,"C",IF(LEDGER!I133&gt;=0.35*'MARK LOOKUP'!I133,"D","NG")))))))))</f>
        <v/>
      </c>
      <c r="AE133" s="26" t="str">
        <f>IF(ISNUMBER(J133),IF(J133&gt;=0.9*'MARK LOOKUP'!J133,"A+",IF(J133&gt;=0.8*'MARK LOOKUP'!J133,"A",IF(J133&gt;=0.7*'MARK LOOKUP'!J133,"B+",IF(J133&gt;=0.6*'MARK LOOKUP'!J133,"B",IF(J133&gt;=0.5*'MARK LOOKUP'!J133,"C+",IF(J133&gt;=0.4*'MARK LOOKUP'!J133,"C",IF(J133&gt;=0.35*'MARK LOOKUP'!J133,"D","NG"))))))),"")</f>
        <v/>
      </c>
      <c r="AF133" s="26" t="str">
        <f>IF(ISBLANK('DATA ENTRY'!P133),"",IF(LEDGER!K133="Ab","AB",IF(LEDGER!K133&gt;=0.9*'MARK LOOKUP'!K133,"A+",IF(LEDGER!K133&gt;=0.8*'MARK LOOKUP'!K133,"A",IF(LEDGER!K133&gt;=0.7*'MARK LOOKUP'!K133,"B+",IF(LEDGER!K133&gt;=0.6*'MARK LOOKUP'!K133,"B",IF(LEDGER!K133&gt;=0.5*'MARK LOOKUP'!K133,"C+",IF(LEDGER!K133&gt;=0.4*'MARK LOOKUP'!K133,"C",IF(LEDGER!K133&gt;=0.35*'MARK LOOKUP'!K133,"D","NG")))))))))</f>
        <v/>
      </c>
      <c r="AG133" s="26" t="str">
        <f>IF(ISBLANK('DATA ENTRY'!Q133),"",IF(LEDGER!L133="Ab","AB",IF(LEDGER!L133&gt;=0.9*'MARK LOOKUP'!L133,"A+",IF(LEDGER!L133&gt;=0.8*'MARK LOOKUP'!L133,"A",IF(LEDGER!L133&gt;=0.7*'MARK LOOKUP'!L133,"B+",IF(LEDGER!L133&gt;=0.6*'MARK LOOKUP'!L133,"B",IF(LEDGER!L133&gt;=0.5*'MARK LOOKUP'!L133,"C+",IF(LEDGER!L133&gt;=0.4*'MARK LOOKUP'!L133,"C",IF(LEDGER!L133&gt;=0.35*'MARK LOOKUP'!L133,"D","NG")))))))))</f>
        <v/>
      </c>
      <c r="AH133" s="26" t="str">
        <f>IF(ISNUMBER(M133),IF(M133&gt;=0.9*'MARK LOOKUP'!M133,"A+",IF(M133&gt;=0.8*'MARK LOOKUP'!M133,"A",IF(M133&gt;=0.7*'MARK LOOKUP'!M133,"B+",IF(M133&gt;=0.6*'MARK LOOKUP'!M133,"B",IF(M133&gt;=0.5*'MARK LOOKUP'!M133,"C+",IF(M133&gt;=0.4*'MARK LOOKUP'!M133,"C",IF(M133&gt;=0.35*'MARK LOOKUP'!M133,"D","NG"))))))),"")</f>
        <v/>
      </c>
      <c r="AI133" s="26" t="str">
        <f>IF(ISBLANK('DATA ENTRY'!S133),"",IF(N133="Ab","AB",IF(N133&gt;=0.9*'MARK LOOKUP'!N133,"A+",IF(N133&gt;=0.8*'MARK LOOKUP'!N133,"A",IF(N133&gt;=0.7*'MARK LOOKUP'!N133,"B+",IF(N133&gt;=0.6*'MARK LOOKUP'!N133,"B",IF(N133&gt;=0.5*'MARK LOOKUP'!N133,"C+",IF(N133&gt;=0.4*'MARK LOOKUP'!N133,"C",IF(N133&gt;=0.35*'MARK LOOKUP'!N133,"D","NG")))))))))</f>
        <v/>
      </c>
      <c r="AJ133" s="26" t="str">
        <f>IF(ISBLANK('DATA ENTRY'!T133),"",IF(O133="Ab","AB",IF(O133&gt;=0.9*'MARK LOOKUP'!O133,"A+",IF(O133&gt;=0.8*'MARK LOOKUP'!O133,"A",IF(O133&gt;=0.7*'MARK LOOKUP'!O133,"B+",IF(O133&gt;=0.6*'MARK LOOKUP'!O133,"B",IF(O133&gt;=0.5*'MARK LOOKUP'!O133,"C+",IF(O133&gt;=0.4*'MARK LOOKUP'!O133,"C",IF(O133&gt;=0.35*'MARK LOOKUP'!O133,"D","NG")))))))))</f>
        <v/>
      </c>
      <c r="AK133" s="26" t="str">
        <f>IF(ISNUMBER(P133),IF(P133&gt;=0.9*'MARK LOOKUP'!P133,"A+",IF(P133&gt;=0.8*'MARK LOOKUP'!P133,"A",IF(P133&gt;=0.7*'MARK LOOKUP'!P133,"B+",IF(P133&gt;=0.6*'MARK LOOKUP'!P133,"B",IF(P133&gt;=0.5*'MARK LOOKUP'!P133,"C+",IF(P133&gt;=0.4*'MARK LOOKUP'!P133,"C",IF(P133&gt;=0.35*'MARK LOOKUP'!P133,"D","NG"))))))),"")</f>
        <v/>
      </c>
      <c r="AL133" s="26" t="str">
        <f>IF(ISBLANK('DATA ENTRY'!V133),"",IF(Q133="Ab","AB",IF(Q133&gt;=0.9*'MARK LOOKUP'!Q133,"A+",IF(Q133&gt;=0.8*'MARK LOOKUP'!Q133,"A",IF(Q133&gt;=0.7*'MARK LOOKUP'!Q133,"B+",IF(Q133&gt;=0.6*'MARK LOOKUP'!Q133,"B",IF(Q133&gt;=0.5*'MARK LOOKUP'!Q133,"C+",IF(Q133&gt;=0.4*'MARK LOOKUP'!Q133,"C",IF(Q133&gt;=0.35*'MARK LOOKUP'!Q133,"D","NG")))))))))</f>
        <v/>
      </c>
      <c r="AM133" s="26" t="str">
        <f>IF(ISBLANK('DATA ENTRY'!W133),"",IF(R133="Ab","AB",IF(R133&gt;=0.9*'MARK LOOKUP'!R133,"A+",IF(R133&gt;=0.8*'MARK LOOKUP'!R133,"A",IF(R133&gt;=0.7*'MARK LOOKUP'!R133,"B+",IF(R133&gt;=0.6*'MARK LOOKUP'!R133,"B",IF(R133&gt;=0.5*'MARK LOOKUP'!R133,"C+",IF(R133&gt;=0.4*'MARK LOOKUP'!R133,"C",IF(R133&gt;=0.35*'MARK LOOKUP'!R133,"D","NG")))))))))</f>
        <v/>
      </c>
      <c r="AN133" s="26" t="str">
        <f>IF(ISNUMBER(S133),IF(S133&gt;=0.9*'MARK LOOKUP'!S133,"A+",IF(S133&gt;=0.8*'MARK LOOKUP'!S133,"A",IF(S133&gt;=0.7*'MARK LOOKUP'!S133,"B+",IF(S133&gt;=0.6*'MARK LOOKUP'!S133,"B",IF(S133&gt;=0.5*'MARK LOOKUP'!S133,"C+",IF(S133&gt;=0.4*'MARK LOOKUP'!S133,"C",IF(S133&gt;=0.35*'MARK LOOKUP'!S133,"D","NG"))))))),"")</f>
        <v/>
      </c>
      <c r="AO133" s="26" t="str">
        <f>IF(ISBLANK('DATA ENTRY'!Y133),"",IF(T133="AB","AB",IF(T133&gt;=0.9*'MARK LOOKUP'!T133,"A+",IF(T133&gt;=0.8*'MARK LOOKUP'!T133,"A",IF(T133&gt;=0.7*'MARK LOOKUP'!T133,"B+",IF(T133&gt;=0.6*'MARK LOOKUP'!T133,"B",IF(T133&gt;=0.5*'MARK LOOKUP'!T133,"C+",IF(T133&gt;=0.4*'MARK LOOKUP'!T133,"C",IF(T133&gt;=0.35*'MARK LOOKUP'!T133,"D","NG")))))))))</f>
        <v/>
      </c>
      <c r="AP133" s="26" t="str">
        <f>IF(ISBLANK('DATA ENTRY'!Z133),"",IF(U133="AB","AB",IF(U133&gt;=0.9*'MARK LOOKUP'!U133,"A+",IF(U133&gt;=0.8*'MARK LOOKUP'!U133,"A",IF(U133&gt;=0.7*'MARK LOOKUP'!U133,"B+",IF(U133&gt;=0.6*'MARK LOOKUP'!U133,"B",IF(U133&gt;=0.5*'MARK LOOKUP'!U133,"C+",IF(U133&gt;=0.4*'MARK LOOKUP'!U133,"C",IF(U133&gt;=0.35*'MARK LOOKUP'!U133,"D","NG")))))))))</f>
        <v/>
      </c>
      <c r="AQ133" s="26" t="str">
        <f>IF(ISNUMBER(V133),IF(V133&gt;=0.9*'MARK LOOKUP'!V133,"A+",IF(V133&gt;=0.8*'MARK LOOKUP'!V133,"A",IF(V133&gt;=0.7*'MARK LOOKUP'!V133,"B+",IF(V133&gt;=0.6*'MARK LOOKUP'!S133,"B",IF(V133&gt;=0.5*'MARK LOOKUP'!V133,"C+",IF(V133&gt;=0.4*'MARK LOOKUP'!V133,"C",IF(V133&gt;=0.35*'MARK LOOKUP'!V133,"D","NG"))))))),"")</f>
        <v/>
      </c>
      <c r="AR133" s="26" t="str">
        <f t="shared" si="47"/>
        <v/>
      </c>
      <c r="AS133" s="26" t="str">
        <f t="shared" si="48"/>
        <v/>
      </c>
      <c r="AT133" s="26" t="str">
        <f t="shared" si="49"/>
        <v/>
      </c>
      <c r="AU133" s="26" t="str">
        <f t="shared" si="50"/>
        <v/>
      </c>
      <c r="AV133" s="26" t="str">
        <f t="shared" si="51"/>
        <v/>
      </c>
      <c r="AW133" s="26" t="str">
        <f t="shared" si="52"/>
        <v/>
      </c>
      <c r="AX133" s="26" t="str">
        <f t="shared" si="53"/>
        <v/>
      </c>
      <c r="AY133" s="26" t="str">
        <f t="shared" si="54"/>
        <v/>
      </c>
      <c r="AZ133" s="26" t="str">
        <f t="shared" si="55"/>
        <v/>
      </c>
      <c r="BA133" s="26" t="str">
        <f t="shared" si="56"/>
        <v/>
      </c>
      <c r="BB133" s="26" t="str">
        <f t="shared" si="57"/>
        <v/>
      </c>
      <c r="BC133" s="26" t="str">
        <f t="shared" si="58"/>
        <v/>
      </c>
      <c r="BD133" s="26" t="str">
        <f t="shared" si="59"/>
        <v/>
      </c>
      <c r="BE133" s="26" t="str">
        <f>IF(ISBLANK('DATA ENTRY'!S133),"",IF(AJ133="A+","4",IF(AJ133="A","3.6",IF(AJ133="B+","3.2",IF(AJ133="B","2.8",IF(AJ133="C+","2.4",IF(AJ133="C","2",IF(AJ133="D+","1.6",IF(AJ133="D","1.2",IF(AJ133="E","0.8",""))))))))))</f>
        <v/>
      </c>
      <c r="BF133" s="26" t="str">
        <f>IF(ISBLANK('DATA ENTRY'!T133),"",IF(AK133="A+","4",IF(AK133="A","3.6",IF(AK133="B+","3.2",IF(AK133="B","2.8",IF(AK133="C+","2.4",IF(AK133="C","2",IF(AK133="D+","1.6",IF(AK133="D","1.2",IF(AK133="E","0.8",""))))))))))</f>
        <v/>
      </c>
      <c r="BG133" s="26" t="str">
        <f>IF(ISBLANK('DATA ENTRY'!U133),"",IF(AL133="A+","4",IF(AL133="A","3.6",IF(AL133="B+","3.2",IF(AL133="B","2.8",IF(AL133="C+","2.4",IF(AL133="C","2",IF(AL133="D+","1.6",IF(AL133="D","1.2",IF(AL133="E","0.8",""))))))))))</f>
        <v/>
      </c>
      <c r="BH133" s="26" t="str">
        <f>IF(ISBLANK('DATA ENTRY'!V133),"",IF(AM133="A+","4",IF(AM133="A","3.6",IF(AM133="B+","3.2",IF(AM133="B","2.8",IF(AM133="C+","2.4",IF(AM133="C","2",IF(AM133="D+","1.6",IF(AM133="D","1.2",IF(AM133="E","0.8",""))))))))))</f>
        <v/>
      </c>
      <c r="BI133" s="26" t="str">
        <f>IF(ISBLANK('DATA ENTRY'!W133),"",IF(AN133="A+","4",IF(AN133="A","3.6",IF(AN133="B+","3.2",IF(AN133="B","2.8",IF(AN133="C+","2.4",IF(AN133="C","2",IF(AN133="D+","1.6",IF(AN133="D","1.2",IF(AN133="E","0.8",""))))))))))</f>
        <v/>
      </c>
      <c r="BJ133" s="26" t="str">
        <f>IF(ISBLANK('DATA ENTRY'!X133),"",IF(AO133="A+","4",IF(AO133="A","3.6",IF(AO133="B+","3.2",IF(AO133="B","2.8",IF(AO133="C+","2.4",IF(AO133="C","2",IF(AO133="D+","1.6",IF(AO133="D","1.2",IF(AO133="E","0.8",""))))))))))</f>
        <v/>
      </c>
      <c r="BK133" s="26" t="str">
        <f>IF(ISBLANK('DATA ENTRY'!Y133),"",IF(AP133="A+","4",IF(AP133="A","3.6",IF(AP133="B+","3.2",IF(AP133="B","2.8",IF(AP133="C+","2.4",IF(AP133="C","2",IF(AP133="D+","1.6",IF(AP133="D","1.2",IF(AP133="E","0.8",""))))))))))</f>
        <v/>
      </c>
      <c r="BL133" s="26" t="str">
        <f>IF(ISBLANK('DATA ENTRY'!Z133),"",IF(AQ133="A+","4",IF(AQ133="A","3.6",IF(AQ133="B+","3.2",IF(AQ133="B","2.8",IF(AQ133="C+","2.4",IF(AQ133="C","2",IF(AQ133="D+","1.6",IF(AQ133="D","1.2",IF(AQ133="E","0.8",""))))))))))</f>
        <v/>
      </c>
    </row>
    <row r="134" spans="2:64" x14ac:dyDescent="0.25">
      <c r="B134" s="26" t="str">
        <f>IF(ISBLANK('DATA ENTRY'!G134),"",'DATA ENTRY'!G134)</f>
        <v/>
      </c>
      <c r="C134" s="26" t="str">
        <f>IF(ISBLANK('DATA ENTRY'!H134),"",'DATA ENTRY'!H134)</f>
        <v/>
      </c>
      <c r="D134" s="26" t="str">
        <f t="shared" si="41"/>
        <v/>
      </c>
      <c r="E134" s="26" t="str">
        <f>IF(ISBLANK('DATA ENTRY'!J134),"",'DATA ENTRY'!J134)</f>
        <v/>
      </c>
      <c r="F134" s="26" t="str">
        <f>IF(ISBLANK('DATA ENTRY'!K134),"",'DATA ENTRY'!K134)</f>
        <v/>
      </c>
      <c r="G134" s="26" t="str">
        <f t="shared" si="42"/>
        <v/>
      </c>
      <c r="H134" s="26" t="str">
        <f>IF(ISBLANK('DATA ENTRY'!M134),"",'DATA ENTRY'!M134)</f>
        <v/>
      </c>
      <c r="I134" s="26" t="str">
        <f>IF(ISBLANK('DATA ENTRY'!M134),"",'DATA ENTRY'!N134)</f>
        <v/>
      </c>
      <c r="J134" s="26" t="str">
        <f t="shared" si="60"/>
        <v/>
      </c>
      <c r="K134" s="26" t="str">
        <f>IF(ISBLANK('DATA ENTRY'!P134),"",'DATA ENTRY'!P134)</f>
        <v/>
      </c>
      <c r="L134" s="26" t="str">
        <f>IF(ISBLANK('DATA ENTRY'!Q134),"",'DATA ENTRY'!Q134)</f>
        <v/>
      </c>
      <c r="M134" s="26" t="str">
        <f t="shared" si="43"/>
        <v/>
      </c>
      <c r="N134" s="26" t="str">
        <f>IF(ISBLANK('DATA ENTRY'!S134),"",'DATA ENTRY'!S134)</f>
        <v/>
      </c>
      <c r="O134" s="26" t="str">
        <f>IF(ISBLANK('DATA ENTRY'!T134),"",'DATA ENTRY'!T134)</f>
        <v/>
      </c>
      <c r="P134" s="26" t="str">
        <f t="shared" si="44"/>
        <v/>
      </c>
      <c r="Q134" s="26" t="str">
        <f>IF(ISBLANK('DATA ENTRY'!V134),"",'DATA ENTRY'!V134)</f>
        <v/>
      </c>
      <c r="R134" s="26" t="str">
        <f>IF(ISBLANK('DATA ENTRY'!W134),"",'DATA ENTRY'!W134)</f>
        <v/>
      </c>
      <c r="S134" s="26" t="str">
        <f t="shared" si="45"/>
        <v/>
      </c>
      <c r="T134" s="26" t="str">
        <f>IF(ISBLANK('DATA ENTRY'!Y134),"",'DATA ENTRY'!Y134)</f>
        <v/>
      </c>
      <c r="U134" s="26" t="str">
        <f>IF(ISBLANK('DATA ENTRY'!Z134),"",'DATA ENTRY'!Z134)</f>
        <v/>
      </c>
      <c r="V134" s="26" t="str">
        <f t="shared" si="46"/>
        <v/>
      </c>
      <c r="W134" s="26" t="str">
        <f>IF(ISBLANK('DATA ENTRY'!$F134),"",IF(LEDGER!B134="AB","AB",IF(LEDGER!B134&gt;=0.9*'MARK LOOKUP'!B134,"A+",IF(LEDGER!B134&gt;=0.8*'MARK LOOKUP'!B134,"A",IF(LEDGER!B134&gt;=0.7*'MARK LOOKUP'!B134,"B+",IF(LEDGER!B134&gt;=0.6*'MARK LOOKUP'!B134,"B",IF(LEDGER!B134&gt;=0.5*'MARK LOOKUP'!B134,"C+",IF(LEDGER!B134&gt;=0.4*'MARK LOOKUP'!B134,"C+",IF(LEDGER!B134&gt;=0.35*'MARK LOOKUP'!B134,"D","NG")))))))))</f>
        <v/>
      </c>
      <c r="X134" s="26" t="str">
        <f>IF(ISBLANK('DATA ENTRY'!$G134),"",IF(LEDGER!C134="AB","AB",IF(LEDGER!C134&gt;=0.9*'MARK LOOKUP'!C134,"A+",IF(LEDGER!C134&gt;=0.8*'MARK LOOKUP'!C134,"A",IF(LEDGER!C134&gt;=0.7*'MARK LOOKUP'!C134,"B+",IF(LEDGER!C134&gt;=0.6*'MARK LOOKUP'!C134,"B",IF(LEDGER!C134&gt;=0.5*'MARK LOOKUP'!C134,"C+",IF(LEDGER!C134&gt;=0.4*'MARK LOOKUP'!C134,"C+",IF(LEDGER!C134&gt;=0.35*'MARK LOOKUP'!C134,"D","N.G.")))))))))</f>
        <v/>
      </c>
      <c r="Y134" s="26" t="b">
        <f>IF(ISNUMBER(D134),IF(D134&gt;=0.9*'MARK LOOKUP'!D134,"A+",IF(D134&gt;=0.8*'MARK LOOKUP'!D134,"A",IF(D134&gt;=0.7*'MARK LOOKUP'!D134,"B+",IF(D134&gt;=0.6*'MARK LOOKUP'!D134,"B",IF(D134&gt;=0.5*'MARK LOOKUP'!D134,"C+",IF(D134&gt;=0.4*'MARK LOOKUP'!D134,"C",IF(D134&gt;=0.35*'MARK LOOKUP'!D134,"D","N.G."))))))))</f>
        <v>0</v>
      </c>
      <c r="Z134" s="26" t="str">
        <f>IF(ISBLANK('DATA ENTRY'!J134),"",IF(LEDGER!E134="AB","AB",IF(LEDGER!E134&gt;=0.9*'MARK LOOKUP'!E134,"A+",IF(LEDGER!E134&gt;=0.8*'MARK LOOKUP'!E134,"A",IF(LEDGER!E134&gt;=0.7*'MARK LOOKUP'!E134,"B+",IF(LEDGER!E134&gt;=0.6*'MARK LOOKUP'!E134,"B",IF(LEDGER!E134&gt;=0.5*'MARK LOOKUP'!E134,"C+",IF(LEDGER!E134&gt;=0.4*'MARK LOOKUP'!E134,"C",IF(LEDGER!E134&gt;=0.35*'MARK LOOKUP'!E134,"D","NG")))))))))</f>
        <v/>
      </c>
      <c r="AA134" s="26" t="str">
        <f>IF(ISBLANK('DATA ENTRY'!K134),"",IF(LEDGER!F134="AB","AB",IF(LEDGER!F134&gt;=0.9*'MARK LOOKUP'!F134,"A+",IF(LEDGER!F134&gt;=0.8*'MARK LOOKUP'!F134,"A",IF(LEDGER!F134&gt;=0.7*'MARK LOOKUP'!F134,"B+",IF(LEDGER!F134&gt;=0.6*'MARK LOOKUP'!F134,"B",IF(LEDGER!F134&gt;=0.5*'MARK LOOKUP'!F134,"C+",IF(LEDGER!F134&gt;=0.4*'MARK LOOKUP'!F134,"C",IF(LEDGER!F134&gt;=0.35*'MARK LOOKUP'!F134,"D","NG")))))))))</f>
        <v/>
      </c>
      <c r="AB134" s="26" t="b">
        <f>IF(ISNUMBER(G134),IF(D134&gt;=0.9*'MARK LOOKUP'!G134,"A+",IF(G134&gt;=0.8*'MARK LOOKUP'!G134,"A",IF(G134&gt;=0.7*'MARK LOOKUP'!G134,"B+",IF(G134&gt;=0.6*'MARK LOOKUP'!G134,"B",IF(G134&gt;=0.5*'MARK LOOKUP'!G134,"C+",IF(G134&gt;=0.4*'MARK LOOKUP'!G134,"C",IF(G134&gt;=0.35*'MARK LOOKUP'!G134,"D","NG"))))))))</f>
        <v>0</v>
      </c>
      <c r="AC134" s="26" t="str">
        <f>IF(ISBLANK('DATA ENTRY'!M134),"",IF(LEDGER!H134="AB","AB",IF(LEDGER!H134&gt;=0.9*'MARK LOOKUP'!H134,"A+",IF(LEDGER!H134&gt;=0.8*'MARK LOOKUP'!H134,"A",IF(LEDGER!H134&gt;=0.7*'MARK LOOKUP'!H134,"B+",IF(LEDGER!H134&gt;=0.6*'MARK LOOKUP'!H134,"B",IF(LEDGER!H134&gt;=0.5*'MARK LOOKUP'!H134,"C+",IF(LEDGER!H134&gt;=0.4*'MARK LOOKUP'!H134,"C",IF(LEDGER!H134&gt;=0.35*'MARK LOOKUP'!H134,"D","NG")))))))))</f>
        <v/>
      </c>
      <c r="AD134" s="26" t="str">
        <f>IF(ISBLANK('DATA ENTRY'!N134),"",IF(LEDGER!I134="AB","AB",IF(LEDGER!I134&gt;=0.9*'MARK LOOKUP'!I134,"A+",IF(LEDGER!I134&gt;=0.8*'MARK LOOKUP'!I134,"A",IF(LEDGER!I134&gt;=0.7*'MARK LOOKUP'!I134,"B+",IF(LEDGER!I134&gt;=0.6*'MARK LOOKUP'!I134,"B",IF(LEDGER!I134&gt;=0.5*'MARK LOOKUP'!I134,"C+",IF(LEDGER!I134&gt;=0.4*'MARK LOOKUP'!I134,"C",IF(LEDGER!I134&gt;=0.35*'MARK LOOKUP'!I134,"D","NG")))))))))</f>
        <v/>
      </c>
      <c r="AE134" s="26" t="str">
        <f>IF(ISNUMBER(J134),IF(J134&gt;=0.9*'MARK LOOKUP'!J134,"A+",IF(J134&gt;=0.8*'MARK LOOKUP'!J134,"A",IF(J134&gt;=0.7*'MARK LOOKUP'!J134,"B+",IF(J134&gt;=0.6*'MARK LOOKUP'!J134,"B",IF(J134&gt;=0.5*'MARK LOOKUP'!J134,"C+",IF(J134&gt;=0.4*'MARK LOOKUP'!J134,"C",IF(J134&gt;=0.35*'MARK LOOKUP'!J134,"D","NG"))))))),"")</f>
        <v/>
      </c>
      <c r="AF134" s="26" t="str">
        <f>IF(ISBLANK('DATA ENTRY'!P134),"",IF(LEDGER!K134="Ab","AB",IF(LEDGER!K134&gt;=0.9*'MARK LOOKUP'!K134,"A+",IF(LEDGER!K134&gt;=0.8*'MARK LOOKUP'!K134,"A",IF(LEDGER!K134&gt;=0.7*'MARK LOOKUP'!K134,"B+",IF(LEDGER!K134&gt;=0.6*'MARK LOOKUP'!K134,"B",IF(LEDGER!K134&gt;=0.5*'MARK LOOKUP'!K134,"C+",IF(LEDGER!K134&gt;=0.4*'MARK LOOKUP'!K134,"C",IF(LEDGER!K134&gt;=0.35*'MARK LOOKUP'!K134,"D","NG")))))))))</f>
        <v/>
      </c>
      <c r="AG134" s="26" t="str">
        <f>IF(ISBLANK('DATA ENTRY'!Q134),"",IF(LEDGER!L134="Ab","AB",IF(LEDGER!L134&gt;=0.9*'MARK LOOKUP'!L134,"A+",IF(LEDGER!L134&gt;=0.8*'MARK LOOKUP'!L134,"A",IF(LEDGER!L134&gt;=0.7*'MARK LOOKUP'!L134,"B+",IF(LEDGER!L134&gt;=0.6*'MARK LOOKUP'!L134,"B",IF(LEDGER!L134&gt;=0.5*'MARK LOOKUP'!L134,"C+",IF(LEDGER!L134&gt;=0.4*'MARK LOOKUP'!L134,"C",IF(LEDGER!L134&gt;=0.35*'MARK LOOKUP'!L134,"D","NG")))))))))</f>
        <v/>
      </c>
      <c r="AH134" s="26" t="str">
        <f>IF(ISNUMBER(M134),IF(M134&gt;=0.9*'MARK LOOKUP'!M134,"A+",IF(M134&gt;=0.8*'MARK LOOKUP'!M134,"A",IF(M134&gt;=0.7*'MARK LOOKUP'!M134,"B+",IF(M134&gt;=0.6*'MARK LOOKUP'!M134,"B",IF(M134&gt;=0.5*'MARK LOOKUP'!M134,"C+",IF(M134&gt;=0.4*'MARK LOOKUP'!M134,"C",IF(M134&gt;=0.35*'MARK LOOKUP'!M134,"D","NG"))))))),"")</f>
        <v/>
      </c>
      <c r="AI134" s="26" t="str">
        <f>IF(ISBLANK('DATA ENTRY'!S134),"",IF(N134="Ab","AB",IF(N134&gt;=0.9*'MARK LOOKUP'!N134,"A+",IF(N134&gt;=0.8*'MARK LOOKUP'!N134,"A",IF(N134&gt;=0.7*'MARK LOOKUP'!N134,"B+",IF(N134&gt;=0.6*'MARK LOOKUP'!N134,"B",IF(N134&gt;=0.5*'MARK LOOKUP'!N134,"C+",IF(N134&gt;=0.4*'MARK LOOKUP'!N134,"C",IF(N134&gt;=0.35*'MARK LOOKUP'!N134,"D","NG")))))))))</f>
        <v/>
      </c>
      <c r="AJ134" s="26" t="str">
        <f>IF(ISBLANK('DATA ENTRY'!T134),"",IF(O134="Ab","AB",IF(O134&gt;=0.9*'MARK LOOKUP'!O134,"A+",IF(O134&gt;=0.8*'MARK LOOKUP'!O134,"A",IF(O134&gt;=0.7*'MARK LOOKUP'!O134,"B+",IF(O134&gt;=0.6*'MARK LOOKUP'!O134,"B",IF(O134&gt;=0.5*'MARK LOOKUP'!O134,"C+",IF(O134&gt;=0.4*'MARK LOOKUP'!O134,"C",IF(O134&gt;=0.35*'MARK LOOKUP'!O134,"D","NG")))))))))</f>
        <v/>
      </c>
      <c r="AK134" s="26" t="str">
        <f>IF(ISNUMBER(P134),IF(P134&gt;=0.9*'MARK LOOKUP'!P134,"A+",IF(P134&gt;=0.8*'MARK LOOKUP'!P134,"A",IF(P134&gt;=0.7*'MARK LOOKUP'!P134,"B+",IF(P134&gt;=0.6*'MARK LOOKUP'!P134,"B",IF(P134&gt;=0.5*'MARK LOOKUP'!P134,"C+",IF(P134&gt;=0.4*'MARK LOOKUP'!P134,"C",IF(P134&gt;=0.35*'MARK LOOKUP'!P134,"D","NG"))))))),"")</f>
        <v/>
      </c>
      <c r="AL134" s="26" t="str">
        <f>IF(ISBLANK('DATA ENTRY'!V134),"",IF(Q134="Ab","AB",IF(Q134&gt;=0.9*'MARK LOOKUP'!Q134,"A+",IF(Q134&gt;=0.8*'MARK LOOKUP'!Q134,"A",IF(Q134&gt;=0.7*'MARK LOOKUP'!Q134,"B+",IF(Q134&gt;=0.6*'MARK LOOKUP'!Q134,"B",IF(Q134&gt;=0.5*'MARK LOOKUP'!Q134,"C+",IF(Q134&gt;=0.4*'MARK LOOKUP'!Q134,"C",IF(Q134&gt;=0.35*'MARK LOOKUP'!Q134,"D","NG")))))))))</f>
        <v/>
      </c>
      <c r="AM134" s="26" t="str">
        <f>IF(ISBLANK('DATA ENTRY'!W134),"",IF(R134="Ab","AB",IF(R134&gt;=0.9*'MARK LOOKUP'!R134,"A+",IF(R134&gt;=0.8*'MARK LOOKUP'!R134,"A",IF(R134&gt;=0.7*'MARK LOOKUP'!R134,"B+",IF(R134&gt;=0.6*'MARK LOOKUP'!R134,"B",IF(R134&gt;=0.5*'MARK LOOKUP'!R134,"C+",IF(R134&gt;=0.4*'MARK LOOKUP'!R134,"C",IF(R134&gt;=0.35*'MARK LOOKUP'!R134,"D","NG")))))))))</f>
        <v/>
      </c>
      <c r="AN134" s="26" t="str">
        <f>IF(ISNUMBER(S134),IF(S134&gt;=0.9*'MARK LOOKUP'!S134,"A+",IF(S134&gt;=0.8*'MARK LOOKUP'!S134,"A",IF(S134&gt;=0.7*'MARK LOOKUP'!S134,"B+",IF(S134&gt;=0.6*'MARK LOOKUP'!S134,"B",IF(S134&gt;=0.5*'MARK LOOKUP'!S134,"C+",IF(S134&gt;=0.4*'MARK LOOKUP'!S134,"C",IF(S134&gt;=0.35*'MARK LOOKUP'!S134,"D","NG"))))))),"")</f>
        <v/>
      </c>
      <c r="AO134" s="26" t="str">
        <f>IF(ISBLANK('DATA ENTRY'!Y134),"",IF(T134="AB","AB",IF(T134&gt;=0.9*'MARK LOOKUP'!T134,"A+",IF(T134&gt;=0.8*'MARK LOOKUP'!T134,"A",IF(T134&gt;=0.7*'MARK LOOKUP'!T134,"B+",IF(T134&gt;=0.6*'MARK LOOKUP'!T134,"B",IF(T134&gt;=0.5*'MARK LOOKUP'!T134,"C+",IF(T134&gt;=0.4*'MARK LOOKUP'!T134,"C",IF(T134&gt;=0.35*'MARK LOOKUP'!T134,"D","NG")))))))))</f>
        <v/>
      </c>
      <c r="AP134" s="26" t="str">
        <f>IF(ISBLANK('DATA ENTRY'!Z134),"",IF(U134="AB","AB",IF(U134&gt;=0.9*'MARK LOOKUP'!U134,"A+",IF(U134&gt;=0.8*'MARK LOOKUP'!U134,"A",IF(U134&gt;=0.7*'MARK LOOKUP'!U134,"B+",IF(U134&gt;=0.6*'MARK LOOKUP'!U134,"B",IF(U134&gt;=0.5*'MARK LOOKUP'!U134,"C+",IF(U134&gt;=0.4*'MARK LOOKUP'!U134,"C",IF(U134&gt;=0.35*'MARK LOOKUP'!U134,"D","NG")))))))))</f>
        <v/>
      </c>
      <c r="AQ134" s="26" t="str">
        <f>IF(ISNUMBER(V134),IF(V134&gt;=0.9*'MARK LOOKUP'!V134,"A+",IF(V134&gt;=0.8*'MARK LOOKUP'!V134,"A",IF(V134&gt;=0.7*'MARK LOOKUP'!V134,"B+",IF(V134&gt;=0.6*'MARK LOOKUP'!S134,"B",IF(V134&gt;=0.5*'MARK LOOKUP'!V134,"C+",IF(V134&gt;=0.4*'MARK LOOKUP'!V134,"C",IF(V134&gt;=0.35*'MARK LOOKUP'!V134,"D","NG"))))))),"")</f>
        <v/>
      </c>
      <c r="AR134" s="26" t="str">
        <f t="shared" si="47"/>
        <v/>
      </c>
      <c r="AS134" s="26" t="str">
        <f t="shared" si="48"/>
        <v/>
      </c>
      <c r="AT134" s="26" t="str">
        <f t="shared" si="49"/>
        <v/>
      </c>
      <c r="AU134" s="26" t="str">
        <f t="shared" si="50"/>
        <v/>
      </c>
      <c r="AV134" s="26" t="str">
        <f t="shared" si="51"/>
        <v/>
      </c>
      <c r="AW134" s="26" t="str">
        <f t="shared" si="52"/>
        <v/>
      </c>
      <c r="AX134" s="26" t="str">
        <f t="shared" si="53"/>
        <v/>
      </c>
      <c r="AY134" s="26" t="str">
        <f t="shared" si="54"/>
        <v/>
      </c>
      <c r="AZ134" s="26" t="str">
        <f t="shared" si="55"/>
        <v/>
      </c>
      <c r="BA134" s="26" t="str">
        <f t="shared" si="56"/>
        <v/>
      </c>
      <c r="BB134" s="26" t="str">
        <f t="shared" si="57"/>
        <v/>
      </c>
      <c r="BC134" s="26" t="str">
        <f t="shared" si="58"/>
        <v/>
      </c>
      <c r="BD134" s="26" t="str">
        <f t="shared" si="59"/>
        <v/>
      </c>
      <c r="BE134" s="26" t="str">
        <f>IF(ISBLANK('DATA ENTRY'!S134),"",IF(AJ134="A+","4",IF(AJ134="A","3.6",IF(AJ134="B+","3.2",IF(AJ134="B","2.8",IF(AJ134="C+","2.4",IF(AJ134="C","2",IF(AJ134="D+","1.6",IF(AJ134="D","1.2",IF(AJ134="E","0.8",""))))))))))</f>
        <v/>
      </c>
      <c r="BF134" s="26" t="str">
        <f>IF(ISBLANK('DATA ENTRY'!T134),"",IF(AK134="A+","4",IF(AK134="A","3.6",IF(AK134="B+","3.2",IF(AK134="B","2.8",IF(AK134="C+","2.4",IF(AK134="C","2",IF(AK134="D+","1.6",IF(AK134="D","1.2",IF(AK134="E","0.8",""))))))))))</f>
        <v/>
      </c>
      <c r="BG134" s="26" t="str">
        <f>IF(ISBLANK('DATA ENTRY'!U134),"",IF(AL134="A+","4",IF(AL134="A","3.6",IF(AL134="B+","3.2",IF(AL134="B","2.8",IF(AL134="C+","2.4",IF(AL134="C","2",IF(AL134="D+","1.6",IF(AL134="D","1.2",IF(AL134="E","0.8",""))))))))))</f>
        <v/>
      </c>
      <c r="BH134" s="26" t="str">
        <f>IF(ISBLANK('DATA ENTRY'!V134),"",IF(AM134="A+","4",IF(AM134="A","3.6",IF(AM134="B+","3.2",IF(AM134="B","2.8",IF(AM134="C+","2.4",IF(AM134="C","2",IF(AM134="D+","1.6",IF(AM134="D","1.2",IF(AM134="E","0.8",""))))))))))</f>
        <v/>
      </c>
      <c r="BI134" s="26" t="str">
        <f>IF(ISBLANK('DATA ENTRY'!W134),"",IF(AN134="A+","4",IF(AN134="A","3.6",IF(AN134="B+","3.2",IF(AN134="B","2.8",IF(AN134="C+","2.4",IF(AN134="C","2",IF(AN134="D+","1.6",IF(AN134="D","1.2",IF(AN134="E","0.8",""))))))))))</f>
        <v/>
      </c>
      <c r="BJ134" s="26" t="str">
        <f>IF(ISBLANK('DATA ENTRY'!X134),"",IF(AO134="A+","4",IF(AO134="A","3.6",IF(AO134="B+","3.2",IF(AO134="B","2.8",IF(AO134="C+","2.4",IF(AO134="C","2",IF(AO134="D+","1.6",IF(AO134="D","1.2",IF(AO134="E","0.8",""))))))))))</f>
        <v/>
      </c>
      <c r="BK134" s="26" t="str">
        <f>IF(ISBLANK('DATA ENTRY'!Y134),"",IF(AP134="A+","4",IF(AP134="A","3.6",IF(AP134="B+","3.2",IF(AP134="B","2.8",IF(AP134="C+","2.4",IF(AP134="C","2",IF(AP134="D+","1.6",IF(AP134="D","1.2",IF(AP134="E","0.8",""))))))))))</f>
        <v/>
      </c>
      <c r="BL134" s="26" t="str">
        <f>IF(ISBLANK('DATA ENTRY'!Z134),"",IF(AQ134="A+","4",IF(AQ134="A","3.6",IF(AQ134="B+","3.2",IF(AQ134="B","2.8",IF(AQ134="C+","2.4",IF(AQ134="C","2",IF(AQ134="D+","1.6",IF(AQ134="D","1.2",IF(AQ134="E","0.8",""))))))))))</f>
        <v/>
      </c>
    </row>
    <row r="135" spans="2:64" x14ac:dyDescent="0.25">
      <c r="B135" s="26" t="str">
        <f>IF(ISBLANK('DATA ENTRY'!G135),"",'DATA ENTRY'!G135)</f>
        <v/>
      </c>
      <c r="C135" s="26" t="str">
        <f>IF(ISBLANK('DATA ENTRY'!H135),"",'DATA ENTRY'!H135)</f>
        <v/>
      </c>
      <c r="D135" s="26" t="str">
        <f t="shared" si="41"/>
        <v/>
      </c>
      <c r="E135" s="26" t="str">
        <f>IF(ISBLANK('DATA ENTRY'!J135),"",'DATA ENTRY'!J135)</f>
        <v/>
      </c>
      <c r="F135" s="26" t="str">
        <f>IF(ISBLANK('DATA ENTRY'!K135),"",'DATA ENTRY'!K135)</f>
        <v/>
      </c>
      <c r="G135" s="26" t="str">
        <f t="shared" si="42"/>
        <v/>
      </c>
      <c r="H135" s="26" t="str">
        <f>IF(ISBLANK('DATA ENTRY'!M135),"",'DATA ENTRY'!M135)</f>
        <v/>
      </c>
      <c r="I135" s="26" t="str">
        <f>IF(ISBLANK('DATA ENTRY'!M135),"",'DATA ENTRY'!N135)</f>
        <v/>
      </c>
      <c r="J135" s="26" t="str">
        <f t="shared" si="60"/>
        <v/>
      </c>
      <c r="K135" s="26" t="str">
        <f>IF(ISBLANK('DATA ENTRY'!P135),"",'DATA ENTRY'!P135)</f>
        <v/>
      </c>
      <c r="L135" s="26" t="str">
        <f>IF(ISBLANK('DATA ENTRY'!Q135),"",'DATA ENTRY'!Q135)</f>
        <v/>
      </c>
      <c r="M135" s="26" t="str">
        <f t="shared" si="43"/>
        <v/>
      </c>
      <c r="N135" s="26" t="str">
        <f>IF(ISBLANK('DATA ENTRY'!S135),"",'DATA ENTRY'!S135)</f>
        <v/>
      </c>
      <c r="O135" s="26" t="str">
        <f>IF(ISBLANK('DATA ENTRY'!T135),"",'DATA ENTRY'!T135)</f>
        <v/>
      </c>
      <c r="P135" s="26" t="str">
        <f t="shared" si="44"/>
        <v/>
      </c>
      <c r="Q135" s="26" t="str">
        <f>IF(ISBLANK('DATA ENTRY'!V135),"",'DATA ENTRY'!V135)</f>
        <v/>
      </c>
      <c r="R135" s="26" t="str">
        <f>IF(ISBLANK('DATA ENTRY'!W135),"",'DATA ENTRY'!W135)</f>
        <v/>
      </c>
      <c r="S135" s="26" t="str">
        <f t="shared" si="45"/>
        <v/>
      </c>
      <c r="T135" s="26" t="str">
        <f>IF(ISBLANK('DATA ENTRY'!Y135),"",'DATA ENTRY'!Y135)</f>
        <v/>
      </c>
      <c r="U135" s="26" t="str">
        <f>IF(ISBLANK('DATA ENTRY'!Z135),"",'DATA ENTRY'!Z135)</f>
        <v/>
      </c>
      <c r="V135" s="26" t="str">
        <f t="shared" si="46"/>
        <v/>
      </c>
      <c r="W135" s="26" t="str">
        <f>IF(ISBLANK('DATA ENTRY'!$F135),"",IF(LEDGER!B135="AB","AB",IF(LEDGER!B135&gt;=0.9*'MARK LOOKUP'!B135,"A+",IF(LEDGER!B135&gt;=0.8*'MARK LOOKUP'!B135,"A",IF(LEDGER!B135&gt;=0.7*'MARK LOOKUP'!B135,"B+",IF(LEDGER!B135&gt;=0.6*'MARK LOOKUP'!B135,"B",IF(LEDGER!B135&gt;=0.5*'MARK LOOKUP'!B135,"C+",IF(LEDGER!B135&gt;=0.4*'MARK LOOKUP'!B135,"C+",IF(LEDGER!B135&gt;=0.35*'MARK LOOKUP'!B135,"D","NG")))))))))</f>
        <v/>
      </c>
      <c r="X135" s="26" t="str">
        <f>IF(ISBLANK('DATA ENTRY'!$G135),"",IF(LEDGER!C135="AB","AB",IF(LEDGER!C135&gt;=0.9*'MARK LOOKUP'!C135,"A+",IF(LEDGER!C135&gt;=0.8*'MARK LOOKUP'!C135,"A",IF(LEDGER!C135&gt;=0.7*'MARK LOOKUP'!C135,"B+",IF(LEDGER!C135&gt;=0.6*'MARK LOOKUP'!C135,"B",IF(LEDGER!C135&gt;=0.5*'MARK LOOKUP'!C135,"C+",IF(LEDGER!C135&gt;=0.4*'MARK LOOKUP'!C135,"C+",IF(LEDGER!C135&gt;=0.35*'MARK LOOKUP'!C135,"D","N.G.")))))))))</f>
        <v/>
      </c>
      <c r="Y135" s="26" t="b">
        <f>IF(ISNUMBER(D135),IF(D135&gt;=0.9*'MARK LOOKUP'!D135,"A+",IF(D135&gt;=0.8*'MARK LOOKUP'!D135,"A",IF(D135&gt;=0.7*'MARK LOOKUP'!D135,"B+",IF(D135&gt;=0.6*'MARK LOOKUP'!D135,"B",IF(D135&gt;=0.5*'MARK LOOKUP'!D135,"C+",IF(D135&gt;=0.4*'MARK LOOKUP'!D135,"C",IF(D135&gt;=0.35*'MARK LOOKUP'!D135,"D","N.G."))))))))</f>
        <v>0</v>
      </c>
      <c r="Z135" s="26" t="str">
        <f>IF(ISBLANK('DATA ENTRY'!J135),"",IF(LEDGER!E135="AB","AB",IF(LEDGER!E135&gt;=0.9*'MARK LOOKUP'!E135,"A+",IF(LEDGER!E135&gt;=0.8*'MARK LOOKUP'!E135,"A",IF(LEDGER!E135&gt;=0.7*'MARK LOOKUP'!E135,"B+",IF(LEDGER!E135&gt;=0.6*'MARK LOOKUP'!E135,"B",IF(LEDGER!E135&gt;=0.5*'MARK LOOKUP'!E135,"C+",IF(LEDGER!E135&gt;=0.4*'MARK LOOKUP'!E135,"C",IF(LEDGER!E135&gt;=0.35*'MARK LOOKUP'!E135,"D","NG")))))))))</f>
        <v/>
      </c>
      <c r="AA135" s="26" t="str">
        <f>IF(ISBLANK('DATA ENTRY'!K135),"",IF(LEDGER!F135="AB","AB",IF(LEDGER!F135&gt;=0.9*'MARK LOOKUP'!F135,"A+",IF(LEDGER!F135&gt;=0.8*'MARK LOOKUP'!F135,"A",IF(LEDGER!F135&gt;=0.7*'MARK LOOKUP'!F135,"B+",IF(LEDGER!F135&gt;=0.6*'MARK LOOKUP'!F135,"B",IF(LEDGER!F135&gt;=0.5*'MARK LOOKUP'!F135,"C+",IF(LEDGER!F135&gt;=0.4*'MARK LOOKUP'!F135,"C",IF(LEDGER!F135&gt;=0.35*'MARK LOOKUP'!F135,"D","NG")))))))))</f>
        <v/>
      </c>
      <c r="AB135" s="26" t="b">
        <f>IF(ISNUMBER(G135),IF(D135&gt;=0.9*'MARK LOOKUP'!G135,"A+",IF(G135&gt;=0.8*'MARK LOOKUP'!G135,"A",IF(G135&gt;=0.7*'MARK LOOKUP'!G135,"B+",IF(G135&gt;=0.6*'MARK LOOKUP'!G135,"B",IF(G135&gt;=0.5*'MARK LOOKUP'!G135,"C+",IF(G135&gt;=0.4*'MARK LOOKUP'!G135,"C",IF(G135&gt;=0.35*'MARK LOOKUP'!G135,"D","NG"))))))))</f>
        <v>0</v>
      </c>
      <c r="AC135" s="26" t="str">
        <f>IF(ISBLANK('DATA ENTRY'!M135),"",IF(LEDGER!H135="AB","AB",IF(LEDGER!H135&gt;=0.9*'MARK LOOKUP'!H135,"A+",IF(LEDGER!H135&gt;=0.8*'MARK LOOKUP'!H135,"A",IF(LEDGER!H135&gt;=0.7*'MARK LOOKUP'!H135,"B+",IF(LEDGER!H135&gt;=0.6*'MARK LOOKUP'!H135,"B",IF(LEDGER!H135&gt;=0.5*'MARK LOOKUP'!H135,"C+",IF(LEDGER!H135&gt;=0.4*'MARK LOOKUP'!H135,"C",IF(LEDGER!H135&gt;=0.35*'MARK LOOKUP'!H135,"D","NG")))))))))</f>
        <v/>
      </c>
      <c r="AD135" s="26" t="str">
        <f>IF(ISBLANK('DATA ENTRY'!N135),"",IF(LEDGER!I135="AB","AB",IF(LEDGER!I135&gt;=0.9*'MARK LOOKUP'!I135,"A+",IF(LEDGER!I135&gt;=0.8*'MARK LOOKUP'!I135,"A",IF(LEDGER!I135&gt;=0.7*'MARK LOOKUP'!I135,"B+",IF(LEDGER!I135&gt;=0.6*'MARK LOOKUP'!I135,"B",IF(LEDGER!I135&gt;=0.5*'MARK LOOKUP'!I135,"C+",IF(LEDGER!I135&gt;=0.4*'MARK LOOKUP'!I135,"C",IF(LEDGER!I135&gt;=0.35*'MARK LOOKUP'!I135,"D","NG")))))))))</f>
        <v/>
      </c>
      <c r="AE135" s="26" t="str">
        <f>IF(ISNUMBER(J135),IF(J135&gt;=0.9*'MARK LOOKUP'!J135,"A+",IF(J135&gt;=0.8*'MARK LOOKUP'!J135,"A",IF(J135&gt;=0.7*'MARK LOOKUP'!J135,"B+",IF(J135&gt;=0.6*'MARK LOOKUP'!J135,"B",IF(J135&gt;=0.5*'MARK LOOKUP'!J135,"C+",IF(J135&gt;=0.4*'MARK LOOKUP'!J135,"C",IF(J135&gt;=0.35*'MARK LOOKUP'!J135,"D","NG"))))))),"")</f>
        <v/>
      </c>
      <c r="AF135" s="26" t="str">
        <f>IF(ISBLANK('DATA ENTRY'!P135),"",IF(LEDGER!K135="Ab","AB",IF(LEDGER!K135&gt;=0.9*'MARK LOOKUP'!K135,"A+",IF(LEDGER!K135&gt;=0.8*'MARK LOOKUP'!K135,"A",IF(LEDGER!K135&gt;=0.7*'MARK LOOKUP'!K135,"B+",IF(LEDGER!K135&gt;=0.6*'MARK LOOKUP'!K135,"B",IF(LEDGER!K135&gt;=0.5*'MARK LOOKUP'!K135,"C+",IF(LEDGER!K135&gt;=0.4*'MARK LOOKUP'!K135,"C",IF(LEDGER!K135&gt;=0.35*'MARK LOOKUP'!K135,"D","NG")))))))))</f>
        <v/>
      </c>
      <c r="AG135" s="26" t="str">
        <f>IF(ISBLANK('DATA ENTRY'!Q135),"",IF(LEDGER!L135="Ab","AB",IF(LEDGER!L135&gt;=0.9*'MARK LOOKUP'!L135,"A+",IF(LEDGER!L135&gt;=0.8*'MARK LOOKUP'!L135,"A",IF(LEDGER!L135&gt;=0.7*'MARK LOOKUP'!L135,"B+",IF(LEDGER!L135&gt;=0.6*'MARK LOOKUP'!L135,"B",IF(LEDGER!L135&gt;=0.5*'MARK LOOKUP'!L135,"C+",IF(LEDGER!L135&gt;=0.4*'MARK LOOKUP'!L135,"C",IF(LEDGER!L135&gt;=0.35*'MARK LOOKUP'!L135,"D","NG")))))))))</f>
        <v/>
      </c>
      <c r="AH135" s="26" t="str">
        <f>IF(ISNUMBER(M135),IF(M135&gt;=0.9*'MARK LOOKUP'!M135,"A+",IF(M135&gt;=0.8*'MARK LOOKUP'!M135,"A",IF(M135&gt;=0.7*'MARK LOOKUP'!M135,"B+",IF(M135&gt;=0.6*'MARK LOOKUP'!M135,"B",IF(M135&gt;=0.5*'MARK LOOKUP'!M135,"C+",IF(M135&gt;=0.4*'MARK LOOKUP'!M135,"C",IF(M135&gt;=0.35*'MARK LOOKUP'!M135,"D","NG"))))))),"")</f>
        <v/>
      </c>
      <c r="AI135" s="26" t="str">
        <f>IF(ISBLANK('DATA ENTRY'!S135),"",IF(N135="Ab","AB",IF(N135&gt;=0.9*'MARK LOOKUP'!N135,"A+",IF(N135&gt;=0.8*'MARK LOOKUP'!N135,"A",IF(N135&gt;=0.7*'MARK LOOKUP'!N135,"B+",IF(N135&gt;=0.6*'MARK LOOKUP'!N135,"B",IF(N135&gt;=0.5*'MARK LOOKUP'!N135,"C+",IF(N135&gt;=0.4*'MARK LOOKUP'!N135,"C",IF(N135&gt;=0.35*'MARK LOOKUP'!N135,"D","NG")))))))))</f>
        <v/>
      </c>
      <c r="AJ135" s="26" t="str">
        <f>IF(ISBLANK('DATA ENTRY'!T135),"",IF(O135="Ab","AB",IF(O135&gt;=0.9*'MARK LOOKUP'!O135,"A+",IF(O135&gt;=0.8*'MARK LOOKUP'!O135,"A",IF(O135&gt;=0.7*'MARK LOOKUP'!O135,"B+",IF(O135&gt;=0.6*'MARK LOOKUP'!O135,"B",IF(O135&gt;=0.5*'MARK LOOKUP'!O135,"C+",IF(O135&gt;=0.4*'MARK LOOKUP'!O135,"C",IF(O135&gt;=0.35*'MARK LOOKUP'!O135,"D","NG")))))))))</f>
        <v/>
      </c>
      <c r="AK135" s="26" t="str">
        <f>IF(ISNUMBER(P135),IF(P135&gt;=0.9*'MARK LOOKUP'!P135,"A+",IF(P135&gt;=0.8*'MARK LOOKUP'!P135,"A",IF(P135&gt;=0.7*'MARK LOOKUP'!P135,"B+",IF(P135&gt;=0.6*'MARK LOOKUP'!P135,"B",IF(P135&gt;=0.5*'MARK LOOKUP'!P135,"C+",IF(P135&gt;=0.4*'MARK LOOKUP'!P135,"C",IF(P135&gt;=0.35*'MARK LOOKUP'!P135,"D","NG"))))))),"")</f>
        <v/>
      </c>
      <c r="AL135" s="26" t="str">
        <f>IF(ISBLANK('DATA ENTRY'!V135),"",IF(Q135="Ab","AB",IF(Q135&gt;=0.9*'MARK LOOKUP'!Q135,"A+",IF(Q135&gt;=0.8*'MARK LOOKUP'!Q135,"A",IF(Q135&gt;=0.7*'MARK LOOKUP'!Q135,"B+",IF(Q135&gt;=0.6*'MARK LOOKUP'!Q135,"B",IF(Q135&gt;=0.5*'MARK LOOKUP'!Q135,"C+",IF(Q135&gt;=0.4*'MARK LOOKUP'!Q135,"C",IF(Q135&gt;=0.35*'MARK LOOKUP'!Q135,"D","NG")))))))))</f>
        <v/>
      </c>
      <c r="AM135" s="26" t="str">
        <f>IF(ISBLANK('DATA ENTRY'!W135),"",IF(R135="Ab","AB",IF(R135&gt;=0.9*'MARK LOOKUP'!R135,"A+",IF(R135&gt;=0.8*'MARK LOOKUP'!R135,"A",IF(R135&gt;=0.7*'MARK LOOKUP'!R135,"B+",IF(R135&gt;=0.6*'MARK LOOKUP'!R135,"B",IF(R135&gt;=0.5*'MARK LOOKUP'!R135,"C+",IF(R135&gt;=0.4*'MARK LOOKUP'!R135,"C",IF(R135&gt;=0.35*'MARK LOOKUP'!R135,"D","NG")))))))))</f>
        <v/>
      </c>
      <c r="AN135" s="26" t="str">
        <f>IF(ISNUMBER(S135),IF(S135&gt;=0.9*'MARK LOOKUP'!S135,"A+",IF(S135&gt;=0.8*'MARK LOOKUP'!S135,"A",IF(S135&gt;=0.7*'MARK LOOKUP'!S135,"B+",IF(S135&gt;=0.6*'MARK LOOKUP'!S135,"B",IF(S135&gt;=0.5*'MARK LOOKUP'!S135,"C+",IF(S135&gt;=0.4*'MARK LOOKUP'!S135,"C",IF(S135&gt;=0.35*'MARK LOOKUP'!S135,"D","NG"))))))),"")</f>
        <v/>
      </c>
      <c r="AO135" s="26" t="str">
        <f>IF(ISBLANK('DATA ENTRY'!Y135),"",IF(T135="AB","AB",IF(T135&gt;=0.9*'MARK LOOKUP'!T135,"A+",IF(T135&gt;=0.8*'MARK LOOKUP'!T135,"A",IF(T135&gt;=0.7*'MARK LOOKUP'!T135,"B+",IF(T135&gt;=0.6*'MARK LOOKUP'!T135,"B",IF(T135&gt;=0.5*'MARK LOOKUP'!T135,"C+",IF(T135&gt;=0.4*'MARK LOOKUP'!T135,"C",IF(T135&gt;=0.35*'MARK LOOKUP'!T135,"D","NG")))))))))</f>
        <v/>
      </c>
      <c r="AP135" s="26" t="str">
        <f>IF(ISBLANK('DATA ENTRY'!Z135),"",IF(U135="AB","AB",IF(U135&gt;=0.9*'MARK LOOKUP'!U135,"A+",IF(U135&gt;=0.8*'MARK LOOKUP'!U135,"A",IF(U135&gt;=0.7*'MARK LOOKUP'!U135,"B+",IF(U135&gt;=0.6*'MARK LOOKUP'!U135,"B",IF(U135&gt;=0.5*'MARK LOOKUP'!U135,"C+",IF(U135&gt;=0.4*'MARK LOOKUP'!U135,"C",IF(U135&gt;=0.35*'MARK LOOKUP'!U135,"D","NG")))))))))</f>
        <v/>
      </c>
      <c r="AQ135" s="26" t="str">
        <f>IF(ISNUMBER(V135),IF(V135&gt;=0.9*'MARK LOOKUP'!V135,"A+",IF(V135&gt;=0.8*'MARK LOOKUP'!V135,"A",IF(V135&gt;=0.7*'MARK LOOKUP'!V135,"B+",IF(V135&gt;=0.6*'MARK LOOKUP'!S135,"B",IF(V135&gt;=0.5*'MARK LOOKUP'!V135,"C+",IF(V135&gt;=0.4*'MARK LOOKUP'!V135,"C",IF(V135&gt;=0.35*'MARK LOOKUP'!V135,"D","NG"))))))),"")</f>
        <v/>
      </c>
      <c r="AR135" s="26" t="str">
        <f t="shared" si="47"/>
        <v/>
      </c>
      <c r="AS135" s="26" t="str">
        <f t="shared" si="48"/>
        <v/>
      </c>
      <c r="AT135" s="26" t="str">
        <f t="shared" si="49"/>
        <v/>
      </c>
      <c r="AU135" s="26" t="str">
        <f t="shared" si="50"/>
        <v/>
      </c>
      <c r="AV135" s="26" t="str">
        <f t="shared" si="51"/>
        <v/>
      </c>
      <c r="AW135" s="26" t="str">
        <f t="shared" si="52"/>
        <v/>
      </c>
      <c r="AX135" s="26" t="str">
        <f t="shared" si="53"/>
        <v/>
      </c>
      <c r="AY135" s="26" t="str">
        <f t="shared" si="54"/>
        <v/>
      </c>
      <c r="AZ135" s="26" t="str">
        <f t="shared" si="55"/>
        <v/>
      </c>
      <c r="BA135" s="26" t="str">
        <f t="shared" si="56"/>
        <v/>
      </c>
      <c r="BB135" s="26" t="str">
        <f t="shared" si="57"/>
        <v/>
      </c>
      <c r="BC135" s="26" t="str">
        <f t="shared" si="58"/>
        <v/>
      </c>
      <c r="BD135" s="26" t="str">
        <f t="shared" si="59"/>
        <v/>
      </c>
      <c r="BE135" s="26" t="str">
        <f>IF(ISBLANK('DATA ENTRY'!S135),"",IF(AJ135="A+","4",IF(AJ135="A","3.6",IF(AJ135="B+","3.2",IF(AJ135="B","2.8",IF(AJ135="C+","2.4",IF(AJ135="C","2",IF(AJ135="D+","1.6",IF(AJ135="D","1.2",IF(AJ135="E","0.8",""))))))))))</f>
        <v/>
      </c>
      <c r="BF135" s="26" t="str">
        <f>IF(ISBLANK('DATA ENTRY'!T135),"",IF(AK135="A+","4",IF(AK135="A","3.6",IF(AK135="B+","3.2",IF(AK135="B","2.8",IF(AK135="C+","2.4",IF(AK135="C","2",IF(AK135="D+","1.6",IF(AK135="D","1.2",IF(AK135="E","0.8",""))))))))))</f>
        <v/>
      </c>
      <c r="BG135" s="26" t="str">
        <f>IF(ISBLANK('DATA ENTRY'!U135),"",IF(AL135="A+","4",IF(AL135="A","3.6",IF(AL135="B+","3.2",IF(AL135="B","2.8",IF(AL135="C+","2.4",IF(AL135="C","2",IF(AL135="D+","1.6",IF(AL135="D","1.2",IF(AL135="E","0.8",""))))))))))</f>
        <v/>
      </c>
      <c r="BH135" s="26" t="str">
        <f>IF(ISBLANK('DATA ENTRY'!V135),"",IF(AM135="A+","4",IF(AM135="A","3.6",IF(AM135="B+","3.2",IF(AM135="B","2.8",IF(AM135="C+","2.4",IF(AM135="C","2",IF(AM135="D+","1.6",IF(AM135="D","1.2",IF(AM135="E","0.8",""))))))))))</f>
        <v/>
      </c>
      <c r="BI135" s="26" t="str">
        <f>IF(ISBLANK('DATA ENTRY'!W135),"",IF(AN135="A+","4",IF(AN135="A","3.6",IF(AN135="B+","3.2",IF(AN135="B","2.8",IF(AN135="C+","2.4",IF(AN135="C","2",IF(AN135="D+","1.6",IF(AN135="D","1.2",IF(AN135="E","0.8",""))))))))))</f>
        <v/>
      </c>
      <c r="BJ135" s="26" t="str">
        <f>IF(ISBLANK('DATA ENTRY'!X135),"",IF(AO135="A+","4",IF(AO135="A","3.6",IF(AO135="B+","3.2",IF(AO135="B","2.8",IF(AO135="C+","2.4",IF(AO135="C","2",IF(AO135="D+","1.6",IF(AO135="D","1.2",IF(AO135="E","0.8",""))))))))))</f>
        <v/>
      </c>
      <c r="BK135" s="26" t="str">
        <f>IF(ISBLANK('DATA ENTRY'!Y135),"",IF(AP135="A+","4",IF(AP135="A","3.6",IF(AP135="B+","3.2",IF(AP135="B","2.8",IF(AP135="C+","2.4",IF(AP135="C","2",IF(AP135="D+","1.6",IF(AP135="D","1.2",IF(AP135="E","0.8",""))))))))))</f>
        <v/>
      </c>
      <c r="BL135" s="26" t="str">
        <f>IF(ISBLANK('DATA ENTRY'!Z135),"",IF(AQ135="A+","4",IF(AQ135="A","3.6",IF(AQ135="B+","3.2",IF(AQ135="B","2.8",IF(AQ135="C+","2.4",IF(AQ135="C","2",IF(AQ135="D+","1.6",IF(AQ135="D","1.2",IF(AQ135="E","0.8",""))))))))))</f>
        <v/>
      </c>
    </row>
    <row r="136" spans="2:64" x14ac:dyDescent="0.25">
      <c r="B136" s="26" t="str">
        <f>IF(ISBLANK('DATA ENTRY'!G136),"",'DATA ENTRY'!G136)</f>
        <v/>
      </c>
      <c r="C136" s="26" t="str">
        <f>IF(ISBLANK('DATA ENTRY'!H136),"",'DATA ENTRY'!H136)</f>
        <v/>
      </c>
      <c r="D136" s="26" t="str">
        <f t="shared" si="41"/>
        <v/>
      </c>
      <c r="E136" s="26" t="str">
        <f>IF(ISBLANK('DATA ENTRY'!J136),"",'DATA ENTRY'!J136)</f>
        <v/>
      </c>
      <c r="F136" s="26" t="str">
        <f>IF(ISBLANK('DATA ENTRY'!K136),"",'DATA ENTRY'!K136)</f>
        <v/>
      </c>
      <c r="G136" s="26" t="str">
        <f t="shared" si="42"/>
        <v/>
      </c>
      <c r="H136" s="26" t="str">
        <f>IF(ISBLANK('DATA ENTRY'!M136),"",'DATA ENTRY'!M136)</f>
        <v/>
      </c>
      <c r="I136" s="26" t="str">
        <f>IF(ISBLANK('DATA ENTRY'!M136),"",'DATA ENTRY'!N136)</f>
        <v/>
      </c>
      <c r="J136" s="26" t="str">
        <f t="shared" si="60"/>
        <v/>
      </c>
      <c r="K136" s="26" t="str">
        <f>IF(ISBLANK('DATA ENTRY'!P136),"",'DATA ENTRY'!P136)</f>
        <v/>
      </c>
      <c r="L136" s="26" t="str">
        <f>IF(ISBLANK('DATA ENTRY'!Q136),"",'DATA ENTRY'!Q136)</f>
        <v/>
      </c>
      <c r="M136" s="26" t="str">
        <f t="shared" si="43"/>
        <v/>
      </c>
      <c r="N136" s="26" t="str">
        <f>IF(ISBLANK('DATA ENTRY'!S136),"",'DATA ENTRY'!S136)</f>
        <v/>
      </c>
      <c r="O136" s="26" t="str">
        <f>IF(ISBLANK('DATA ENTRY'!T136),"",'DATA ENTRY'!T136)</f>
        <v/>
      </c>
      <c r="P136" s="26" t="str">
        <f t="shared" si="44"/>
        <v/>
      </c>
      <c r="Q136" s="26" t="str">
        <f>IF(ISBLANK('DATA ENTRY'!V136),"",'DATA ENTRY'!V136)</f>
        <v/>
      </c>
      <c r="R136" s="26" t="str">
        <f>IF(ISBLANK('DATA ENTRY'!W136),"",'DATA ENTRY'!W136)</f>
        <v/>
      </c>
      <c r="S136" s="26" t="str">
        <f t="shared" si="45"/>
        <v/>
      </c>
      <c r="T136" s="26" t="str">
        <f>IF(ISBLANK('DATA ENTRY'!Y136),"",'DATA ENTRY'!Y136)</f>
        <v/>
      </c>
      <c r="U136" s="26" t="str">
        <f>IF(ISBLANK('DATA ENTRY'!Z136),"",'DATA ENTRY'!Z136)</f>
        <v/>
      </c>
      <c r="V136" s="26" t="str">
        <f t="shared" si="46"/>
        <v/>
      </c>
      <c r="W136" s="26" t="str">
        <f>IF(ISBLANK('DATA ENTRY'!$F136),"",IF(LEDGER!B136="AB","AB",IF(LEDGER!B136&gt;=0.9*'MARK LOOKUP'!B136,"A+",IF(LEDGER!B136&gt;=0.8*'MARK LOOKUP'!B136,"A",IF(LEDGER!B136&gt;=0.7*'MARK LOOKUP'!B136,"B+",IF(LEDGER!B136&gt;=0.6*'MARK LOOKUP'!B136,"B",IF(LEDGER!B136&gt;=0.5*'MARK LOOKUP'!B136,"C+",IF(LEDGER!B136&gt;=0.4*'MARK LOOKUP'!B136,"C+",IF(LEDGER!B136&gt;=0.35*'MARK LOOKUP'!B136,"D","NG")))))))))</f>
        <v/>
      </c>
      <c r="X136" s="26" t="str">
        <f>IF(ISBLANK('DATA ENTRY'!$G136),"",IF(LEDGER!C136="AB","AB",IF(LEDGER!C136&gt;=0.9*'MARK LOOKUP'!C136,"A+",IF(LEDGER!C136&gt;=0.8*'MARK LOOKUP'!C136,"A",IF(LEDGER!C136&gt;=0.7*'MARK LOOKUP'!C136,"B+",IF(LEDGER!C136&gt;=0.6*'MARK LOOKUP'!C136,"B",IF(LEDGER!C136&gt;=0.5*'MARK LOOKUP'!C136,"C+",IF(LEDGER!C136&gt;=0.4*'MARK LOOKUP'!C136,"C+",IF(LEDGER!C136&gt;=0.35*'MARK LOOKUP'!C136,"D","N.G.")))))))))</f>
        <v/>
      </c>
      <c r="Y136" s="26" t="b">
        <f>IF(ISNUMBER(D136),IF(D136&gt;=0.9*'MARK LOOKUP'!D136,"A+",IF(D136&gt;=0.8*'MARK LOOKUP'!D136,"A",IF(D136&gt;=0.7*'MARK LOOKUP'!D136,"B+",IF(D136&gt;=0.6*'MARK LOOKUP'!D136,"B",IF(D136&gt;=0.5*'MARK LOOKUP'!D136,"C+",IF(D136&gt;=0.4*'MARK LOOKUP'!D136,"C",IF(D136&gt;=0.35*'MARK LOOKUP'!D136,"D","N.G."))))))))</f>
        <v>0</v>
      </c>
      <c r="Z136" s="26" t="str">
        <f>IF(ISBLANK('DATA ENTRY'!J136),"",IF(LEDGER!E136="AB","AB",IF(LEDGER!E136&gt;=0.9*'MARK LOOKUP'!E136,"A+",IF(LEDGER!E136&gt;=0.8*'MARK LOOKUP'!E136,"A",IF(LEDGER!E136&gt;=0.7*'MARK LOOKUP'!E136,"B+",IF(LEDGER!E136&gt;=0.6*'MARK LOOKUP'!E136,"B",IF(LEDGER!E136&gt;=0.5*'MARK LOOKUP'!E136,"C+",IF(LEDGER!E136&gt;=0.4*'MARK LOOKUP'!E136,"C",IF(LEDGER!E136&gt;=0.35*'MARK LOOKUP'!E136,"D","NG")))))))))</f>
        <v/>
      </c>
      <c r="AA136" s="26" t="str">
        <f>IF(ISBLANK('DATA ENTRY'!K136),"",IF(LEDGER!F136="AB","AB",IF(LEDGER!F136&gt;=0.9*'MARK LOOKUP'!F136,"A+",IF(LEDGER!F136&gt;=0.8*'MARK LOOKUP'!F136,"A",IF(LEDGER!F136&gt;=0.7*'MARK LOOKUP'!F136,"B+",IF(LEDGER!F136&gt;=0.6*'MARK LOOKUP'!F136,"B",IF(LEDGER!F136&gt;=0.5*'MARK LOOKUP'!F136,"C+",IF(LEDGER!F136&gt;=0.4*'MARK LOOKUP'!F136,"C",IF(LEDGER!F136&gt;=0.35*'MARK LOOKUP'!F136,"D","NG")))))))))</f>
        <v/>
      </c>
      <c r="AB136" s="26" t="b">
        <f>IF(ISNUMBER(G136),IF(D136&gt;=0.9*'MARK LOOKUP'!G136,"A+",IF(G136&gt;=0.8*'MARK LOOKUP'!G136,"A",IF(G136&gt;=0.7*'MARK LOOKUP'!G136,"B+",IF(G136&gt;=0.6*'MARK LOOKUP'!G136,"B",IF(G136&gt;=0.5*'MARK LOOKUP'!G136,"C+",IF(G136&gt;=0.4*'MARK LOOKUP'!G136,"C",IF(G136&gt;=0.35*'MARK LOOKUP'!G136,"D","NG"))))))))</f>
        <v>0</v>
      </c>
      <c r="AC136" s="26" t="str">
        <f>IF(ISBLANK('DATA ENTRY'!M136),"",IF(LEDGER!H136="AB","AB",IF(LEDGER!H136&gt;=0.9*'MARK LOOKUP'!H136,"A+",IF(LEDGER!H136&gt;=0.8*'MARK LOOKUP'!H136,"A",IF(LEDGER!H136&gt;=0.7*'MARK LOOKUP'!H136,"B+",IF(LEDGER!H136&gt;=0.6*'MARK LOOKUP'!H136,"B",IF(LEDGER!H136&gt;=0.5*'MARK LOOKUP'!H136,"C+",IF(LEDGER!H136&gt;=0.4*'MARK LOOKUP'!H136,"C",IF(LEDGER!H136&gt;=0.35*'MARK LOOKUP'!H136,"D","NG")))))))))</f>
        <v/>
      </c>
      <c r="AD136" s="26" t="str">
        <f>IF(ISBLANK('DATA ENTRY'!N136),"",IF(LEDGER!I136="AB","AB",IF(LEDGER!I136&gt;=0.9*'MARK LOOKUP'!I136,"A+",IF(LEDGER!I136&gt;=0.8*'MARK LOOKUP'!I136,"A",IF(LEDGER!I136&gt;=0.7*'MARK LOOKUP'!I136,"B+",IF(LEDGER!I136&gt;=0.6*'MARK LOOKUP'!I136,"B",IF(LEDGER!I136&gt;=0.5*'MARK LOOKUP'!I136,"C+",IF(LEDGER!I136&gt;=0.4*'MARK LOOKUP'!I136,"C",IF(LEDGER!I136&gt;=0.35*'MARK LOOKUP'!I136,"D","NG")))))))))</f>
        <v/>
      </c>
      <c r="AE136" s="26" t="str">
        <f>IF(ISNUMBER(J136),IF(J136&gt;=0.9*'MARK LOOKUP'!J136,"A+",IF(J136&gt;=0.8*'MARK LOOKUP'!J136,"A",IF(J136&gt;=0.7*'MARK LOOKUP'!J136,"B+",IF(J136&gt;=0.6*'MARK LOOKUP'!J136,"B",IF(J136&gt;=0.5*'MARK LOOKUP'!J136,"C+",IF(J136&gt;=0.4*'MARK LOOKUP'!J136,"C",IF(J136&gt;=0.35*'MARK LOOKUP'!J136,"D","NG"))))))),"")</f>
        <v/>
      </c>
      <c r="AF136" s="26" t="str">
        <f>IF(ISBLANK('DATA ENTRY'!P136),"",IF(LEDGER!K136="Ab","AB",IF(LEDGER!K136&gt;=0.9*'MARK LOOKUP'!K136,"A+",IF(LEDGER!K136&gt;=0.8*'MARK LOOKUP'!K136,"A",IF(LEDGER!K136&gt;=0.7*'MARK LOOKUP'!K136,"B+",IF(LEDGER!K136&gt;=0.6*'MARK LOOKUP'!K136,"B",IF(LEDGER!K136&gt;=0.5*'MARK LOOKUP'!K136,"C+",IF(LEDGER!K136&gt;=0.4*'MARK LOOKUP'!K136,"C",IF(LEDGER!K136&gt;=0.35*'MARK LOOKUP'!K136,"D","NG")))))))))</f>
        <v/>
      </c>
      <c r="AG136" s="26" t="str">
        <f>IF(ISBLANK('DATA ENTRY'!Q136),"",IF(LEDGER!L136="Ab","AB",IF(LEDGER!L136&gt;=0.9*'MARK LOOKUP'!L136,"A+",IF(LEDGER!L136&gt;=0.8*'MARK LOOKUP'!L136,"A",IF(LEDGER!L136&gt;=0.7*'MARK LOOKUP'!L136,"B+",IF(LEDGER!L136&gt;=0.6*'MARK LOOKUP'!L136,"B",IF(LEDGER!L136&gt;=0.5*'MARK LOOKUP'!L136,"C+",IF(LEDGER!L136&gt;=0.4*'MARK LOOKUP'!L136,"C",IF(LEDGER!L136&gt;=0.35*'MARK LOOKUP'!L136,"D","NG")))))))))</f>
        <v/>
      </c>
      <c r="AH136" s="26" t="str">
        <f>IF(ISNUMBER(M136),IF(M136&gt;=0.9*'MARK LOOKUP'!M136,"A+",IF(M136&gt;=0.8*'MARK LOOKUP'!M136,"A",IF(M136&gt;=0.7*'MARK LOOKUP'!M136,"B+",IF(M136&gt;=0.6*'MARK LOOKUP'!M136,"B",IF(M136&gt;=0.5*'MARK LOOKUP'!M136,"C+",IF(M136&gt;=0.4*'MARK LOOKUP'!M136,"C",IF(M136&gt;=0.35*'MARK LOOKUP'!M136,"D","NG"))))))),"")</f>
        <v/>
      </c>
      <c r="AI136" s="26" t="str">
        <f>IF(ISBLANK('DATA ENTRY'!S136),"",IF(N136="Ab","AB",IF(N136&gt;=0.9*'MARK LOOKUP'!N136,"A+",IF(N136&gt;=0.8*'MARK LOOKUP'!N136,"A",IF(N136&gt;=0.7*'MARK LOOKUP'!N136,"B+",IF(N136&gt;=0.6*'MARK LOOKUP'!N136,"B",IF(N136&gt;=0.5*'MARK LOOKUP'!N136,"C+",IF(N136&gt;=0.4*'MARK LOOKUP'!N136,"C",IF(N136&gt;=0.35*'MARK LOOKUP'!N136,"D","NG")))))))))</f>
        <v/>
      </c>
      <c r="AJ136" s="26" t="str">
        <f>IF(ISBLANK('DATA ENTRY'!T136),"",IF(O136="Ab","AB",IF(O136&gt;=0.9*'MARK LOOKUP'!O136,"A+",IF(O136&gt;=0.8*'MARK LOOKUP'!O136,"A",IF(O136&gt;=0.7*'MARK LOOKUP'!O136,"B+",IF(O136&gt;=0.6*'MARK LOOKUP'!O136,"B",IF(O136&gt;=0.5*'MARK LOOKUP'!O136,"C+",IF(O136&gt;=0.4*'MARK LOOKUP'!O136,"C",IF(O136&gt;=0.35*'MARK LOOKUP'!O136,"D","NG")))))))))</f>
        <v/>
      </c>
      <c r="AK136" s="26" t="str">
        <f>IF(ISNUMBER(P136),IF(P136&gt;=0.9*'MARK LOOKUP'!P136,"A+",IF(P136&gt;=0.8*'MARK LOOKUP'!P136,"A",IF(P136&gt;=0.7*'MARK LOOKUP'!P136,"B+",IF(P136&gt;=0.6*'MARK LOOKUP'!P136,"B",IF(P136&gt;=0.5*'MARK LOOKUP'!P136,"C+",IF(P136&gt;=0.4*'MARK LOOKUP'!P136,"C",IF(P136&gt;=0.35*'MARK LOOKUP'!P136,"D","NG"))))))),"")</f>
        <v/>
      </c>
      <c r="AL136" s="26" t="str">
        <f>IF(ISBLANK('DATA ENTRY'!V136),"",IF(Q136="Ab","AB",IF(Q136&gt;=0.9*'MARK LOOKUP'!Q136,"A+",IF(Q136&gt;=0.8*'MARK LOOKUP'!Q136,"A",IF(Q136&gt;=0.7*'MARK LOOKUP'!Q136,"B+",IF(Q136&gt;=0.6*'MARK LOOKUP'!Q136,"B",IF(Q136&gt;=0.5*'MARK LOOKUP'!Q136,"C+",IF(Q136&gt;=0.4*'MARK LOOKUP'!Q136,"C",IF(Q136&gt;=0.35*'MARK LOOKUP'!Q136,"D","NG")))))))))</f>
        <v/>
      </c>
      <c r="AM136" s="26" t="str">
        <f>IF(ISBLANK('DATA ENTRY'!W136),"",IF(R136="Ab","AB",IF(R136&gt;=0.9*'MARK LOOKUP'!R136,"A+",IF(R136&gt;=0.8*'MARK LOOKUP'!R136,"A",IF(R136&gt;=0.7*'MARK LOOKUP'!R136,"B+",IF(R136&gt;=0.6*'MARK LOOKUP'!R136,"B",IF(R136&gt;=0.5*'MARK LOOKUP'!R136,"C+",IF(R136&gt;=0.4*'MARK LOOKUP'!R136,"C",IF(R136&gt;=0.35*'MARK LOOKUP'!R136,"D","NG")))))))))</f>
        <v/>
      </c>
      <c r="AN136" s="26" t="str">
        <f>IF(ISNUMBER(S136),IF(S136&gt;=0.9*'MARK LOOKUP'!S136,"A+",IF(S136&gt;=0.8*'MARK LOOKUP'!S136,"A",IF(S136&gt;=0.7*'MARK LOOKUP'!S136,"B+",IF(S136&gt;=0.6*'MARK LOOKUP'!S136,"B",IF(S136&gt;=0.5*'MARK LOOKUP'!S136,"C+",IF(S136&gt;=0.4*'MARK LOOKUP'!S136,"C",IF(S136&gt;=0.35*'MARK LOOKUP'!S136,"D","NG"))))))),"")</f>
        <v/>
      </c>
      <c r="AO136" s="26" t="str">
        <f>IF(ISBLANK('DATA ENTRY'!Y136),"",IF(T136="AB","AB",IF(T136&gt;=0.9*'MARK LOOKUP'!T136,"A+",IF(T136&gt;=0.8*'MARK LOOKUP'!T136,"A",IF(T136&gt;=0.7*'MARK LOOKUP'!T136,"B+",IF(T136&gt;=0.6*'MARK LOOKUP'!T136,"B",IF(T136&gt;=0.5*'MARK LOOKUP'!T136,"C+",IF(T136&gt;=0.4*'MARK LOOKUP'!T136,"C",IF(T136&gt;=0.35*'MARK LOOKUP'!T136,"D","NG")))))))))</f>
        <v/>
      </c>
      <c r="AP136" s="26" t="str">
        <f>IF(ISBLANK('DATA ENTRY'!Z136),"",IF(U136="AB","AB",IF(U136&gt;=0.9*'MARK LOOKUP'!U136,"A+",IF(U136&gt;=0.8*'MARK LOOKUP'!U136,"A",IF(U136&gt;=0.7*'MARK LOOKUP'!U136,"B+",IF(U136&gt;=0.6*'MARK LOOKUP'!U136,"B",IF(U136&gt;=0.5*'MARK LOOKUP'!U136,"C+",IF(U136&gt;=0.4*'MARK LOOKUP'!U136,"C",IF(U136&gt;=0.35*'MARK LOOKUP'!U136,"D","NG")))))))))</f>
        <v/>
      </c>
      <c r="AQ136" s="26" t="str">
        <f>IF(ISNUMBER(V136),IF(V136&gt;=0.9*'MARK LOOKUP'!V136,"A+",IF(V136&gt;=0.8*'MARK LOOKUP'!V136,"A",IF(V136&gt;=0.7*'MARK LOOKUP'!V136,"B+",IF(V136&gt;=0.6*'MARK LOOKUP'!S136,"B",IF(V136&gt;=0.5*'MARK LOOKUP'!V136,"C+",IF(V136&gt;=0.4*'MARK LOOKUP'!V136,"C",IF(V136&gt;=0.35*'MARK LOOKUP'!V136,"D","NG"))))))),"")</f>
        <v/>
      </c>
      <c r="AR136" s="26" t="str">
        <f t="shared" si="47"/>
        <v/>
      </c>
      <c r="AS136" s="26" t="str">
        <f t="shared" si="48"/>
        <v/>
      </c>
      <c r="AT136" s="26" t="str">
        <f t="shared" si="49"/>
        <v/>
      </c>
      <c r="AU136" s="26" t="str">
        <f t="shared" si="50"/>
        <v/>
      </c>
      <c r="AV136" s="26" t="str">
        <f t="shared" si="51"/>
        <v/>
      </c>
      <c r="AW136" s="26" t="str">
        <f t="shared" si="52"/>
        <v/>
      </c>
      <c r="AX136" s="26" t="str">
        <f t="shared" si="53"/>
        <v/>
      </c>
      <c r="AY136" s="26" t="str">
        <f t="shared" si="54"/>
        <v/>
      </c>
      <c r="AZ136" s="26" t="str">
        <f t="shared" si="55"/>
        <v/>
      </c>
      <c r="BA136" s="26" t="str">
        <f t="shared" si="56"/>
        <v/>
      </c>
      <c r="BB136" s="26" t="str">
        <f t="shared" si="57"/>
        <v/>
      </c>
      <c r="BC136" s="26" t="str">
        <f t="shared" si="58"/>
        <v/>
      </c>
      <c r="BD136" s="26" t="str">
        <f t="shared" si="59"/>
        <v/>
      </c>
      <c r="BE136" s="26" t="str">
        <f>IF(ISBLANK('DATA ENTRY'!S136),"",IF(AJ136="A+","4",IF(AJ136="A","3.6",IF(AJ136="B+","3.2",IF(AJ136="B","2.8",IF(AJ136="C+","2.4",IF(AJ136="C","2",IF(AJ136="D+","1.6",IF(AJ136="D","1.2",IF(AJ136="E","0.8",""))))))))))</f>
        <v/>
      </c>
      <c r="BF136" s="26" t="str">
        <f>IF(ISBLANK('DATA ENTRY'!T136),"",IF(AK136="A+","4",IF(AK136="A","3.6",IF(AK136="B+","3.2",IF(AK136="B","2.8",IF(AK136="C+","2.4",IF(AK136="C","2",IF(AK136="D+","1.6",IF(AK136="D","1.2",IF(AK136="E","0.8",""))))))))))</f>
        <v/>
      </c>
      <c r="BG136" s="26" t="str">
        <f>IF(ISBLANK('DATA ENTRY'!U136),"",IF(AL136="A+","4",IF(AL136="A","3.6",IF(AL136="B+","3.2",IF(AL136="B","2.8",IF(AL136="C+","2.4",IF(AL136="C","2",IF(AL136="D+","1.6",IF(AL136="D","1.2",IF(AL136="E","0.8",""))))))))))</f>
        <v/>
      </c>
      <c r="BH136" s="26" t="str">
        <f>IF(ISBLANK('DATA ENTRY'!V136),"",IF(AM136="A+","4",IF(AM136="A","3.6",IF(AM136="B+","3.2",IF(AM136="B","2.8",IF(AM136="C+","2.4",IF(AM136="C","2",IF(AM136="D+","1.6",IF(AM136="D","1.2",IF(AM136="E","0.8",""))))))))))</f>
        <v/>
      </c>
      <c r="BI136" s="26" t="str">
        <f>IF(ISBLANK('DATA ENTRY'!W136),"",IF(AN136="A+","4",IF(AN136="A","3.6",IF(AN136="B+","3.2",IF(AN136="B","2.8",IF(AN136="C+","2.4",IF(AN136="C","2",IF(AN136="D+","1.6",IF(AN136="D","1.2",IF(AN136="E","0.8",""))))))))))</f>
        <v/>
      </c>
      <c r="BJ136" s="26" t="str">
        <f>IF(ISBLANK('DATA ENTRY'!X136),"",IF(AO136="A+","4",IF(AO136="A","3.6",IF(AO136="B+","3.2",IF(AO136="B","2.8",IF(AO136="C+","2.4",IF(AO136="C","2",IF(AO136="D+","1.6",IF(AO136="D","1.2",IF(AO136="E","0.8",""))))))))))</f>
        <v/>
      </c>
      <c r="BK136" s="26" t="str">
        <f>IF(ISBLANK('DATA ENTRY'!Y136),"",IF(AP136="A+","4",IF(AP136="A","3.6",IF(AP136="B+","3.2",IF(AP136="B","2.8",IF(AP136="C+","2.4",IF(AP136="C","2",IF(AP136="D+","1.6",IF(AP136="D","1.2",IF(AP136="E","0.8",""))))))))))</f>
        <v/>
      </c>
      <c r="BL136" s="26" t="str">
        <f>IF(ISBLANK('DATA ENTRY'!Z136),"",IF(AQ136="A+","4",IF(AQ136="A","3.6",IF(AQ136="B+","3.2",IF(AQ136="B","2.8",IF(AQ136="C+","2.4",IF(AQ136="C","2",IF(AQ136="D+","1.6",IF(AQ136="D","1.2",IF(AQ136="E","0.8",""))))))))))</f>
        <v/>
      </c>
    </row>
    <row r="137" spans="2:64" x14ac:dyDescent="0.25">
      <c r="B137" s="26" t="str">
        <f>IF(ISBLANK('DATA ENTRY'!G137),"",'DATA ENTRY'!G137)</f>
        <v/>
      </c>
      <c r="C137" s="26" t="str">
        <f>IF(ISBLANK('DATA ENTRY'!H137),"",'DATA ENTRY'!H137)</f>
        <v/>
      </c>
      <c r="D137" s="26" t="str">
        <f t="shared" si="41"/>
        <v/>
      </c>
      <c r="E137" s="26" t="str">
        <f>IF(ISBLANK('DATA ENTRY'!J137),"",'DATA ENTRY'!J137)</f>
        <v/>
      </c>
      <c r="F137" s="26" t="str">
        <f>IF(ISBLANK('DATA ENTRY'!K137),"",'DATA ENTRY'!K137)</f>
        <v/>
      </c>
      <c r="G137" s="26" t="str">
        <f t="shared" si="42"/>
        <v/>
      </c>
      <c r="H137" s="26" t="str">
        <f>IF(ISBLANK('DATA ENTRY'!M137),"",'DATA ENTRY'!M137)</f>
        <v/>
      </c>
      <c r="I137" s="26" t="str">
        <f>IF(ISBLANK('DATA ENTRY'!M137),"",'DATA ENTRY'!N137)</f>
        <v/>
      </c>
      <c r="J137" s="26" t="str">
        <f t="shared" si="60"/>
        <v/>
      </c>
      <c r="K137" s="26" t="str">
        <f>IF(ISBLANK('DATA ENTRY'!P137),"",'DATA ENTRY'!P137)</f>
        <v/>
      </c>
      <c r="L137" s="26" t="str">
        <f>IF(ISBLANK('DATA ENTRY'!Q137),"",'DATA ENTRY'!Q137)</f>
        <v/>
      </c>
      <c r="M137" s="26" t="str">
        <f t="shared" si="43"/>
        <v/>
      </c>
      <c r="N137" s="26" t="str">
        <f>IF(ISBLANK('DATA ENTRY'!S137),"",'DATA ENTRY'!S137)</f>
        <v/>
      </c>
      <c r="O137" s="26" t="str">
        <f>IF(ISBLANK('DATA ENTRY'!T137),"",'DATA ENTRY'!T137)</f>
        <v/>
      </c>
      <c r="P137" s="26" t="str">
        <f t="shared" si="44"/>
        <v/>
      </c>
      <c r="Q137" s="26" t="str">
        <f>IF(ISBLANK('DATA ENTRY'!V137),"",'DATA ENTRY'!V137)</f>
        <v/>
      </c>
      <c r="R137" s="26" t="str">
        <f>IF(ISBLANK('DATA ENTRY'!W137),"",'DATA ENTRY'!W137)</f>
        <v/>
      </c>
      <c r="S137" s="26" t="str">
        <f t="shared" si="45"/>
        <v/>
      </c>
      <c r="T137" s="26" t="str">
        <f>IF(ISBLANK('DATA ENTRY'!Y137),"",'DATA ENTRY'!Y137)</f>
        <v/>
      </c>
      <c r="U137" s="26" t="str">
        <f>IF(ISBLANK('DATA ENTRY'!Z137),"",'DATA ENTRY'!Z137)</f>
        <v/>
      </c>
      <c r="V137" s="26" t="str">
        <f t="shared" si="46"/>
        <v/>
      </c>
      <c r="W137" s="26" t="str">
        <f>IF(ISBLANK('DATA ENTRY'!$F137),"",IF(LEDGER!B137="AB","AB",IF(LEDGER!B137&gt;=0.9*'MARK LOOKUP'!B137,"A+",IF(LEDGER!B137&gt;=0.8*'MARK LOOKUP'!B137,"A",IF(LEDGER!B137&gt;=0.7*'MARK LOOKUP'!B137,"B+",IF(LEDGER!B137&gt;=0.6*'MARK LOOKUP'!B137,"B",IF(LEDGER!B137&gt;=0.5*'MARK LOOKUP'!B137,"C+",IF(LEDGER!B137&gt;=0.4*'MARK LOOKUP'!B137,"C+",IF(LEDGER!B137&gt;=0.35*'MARK LOOKUP'!B137,"D","NG")))))))))</f>
        <v/>
      </c>
      <c r="X137" s="26" t="str">
        <f>IF(ISBLANK('DATA ENTRY'!$G137),"",IF(LEDGER!C137="AB","AB",IF(LEDGER!C137&gt;=0.9*'MARK LOOKUP'!C137,"A+",IF(LEDGER!C137&gt;=0.8*'MARK LOOKUP'!C137,"A",IF(LEDGER!C137&gt;=0.7*'MARK LOOKUP'!C137,"B+",IF(LEDGER!C137&gt;=0.6*'MARK LOOKUP'!C137,"B",IF(LEDGER!C137&gt;=0.5*'MARK LOOKUP'!C137,"C+",IF(LEDGER!C137&gt;=0.4*'MARK LOOKUP'!C137,"C+",IF(LEDGER!C137&gt;=0.35*'MARK LOOKUP'!C137,"D","N.G.")))))))))</f>
        <v/>
      </c>
      <c r="Y137" s="26" t="b">
        <f>IF(ISNUMBER(D137),IF(D137&gt;=0.9*'MARK LOOKUP'!D137,"A+",IF(D137&gt;=0.8*'MARK LOOKUP'!D137,"A",IF(D137&gt;=0.7*'MARK LOOKUP'!D137,"B+",IF(D137&gt;=0.6*'MARK LOOKUP'!D137,"B",IF(D137&gt;=0.5*'MARK LOOKUP'!D137,"C+",IF(D137&gt;=0.4*'MARK LOOKUP'!D137,"C",IF(D137&gt;=0.35*'MARK LOOKUP'!D137,"D","N.G."))))))))</f>
        <v>0</v>
      </c>
      <c r="Z137" s="26" t="str">
        <f>IF(ISBLANK('DATA ENTRY'!J137),"",IF(LEDGER!E137="AB","AB",IF(LEDGER!E137&gt;=0.9*'MARK LOOKUP'!E137,"A+",IF(LEDGER!E137&gt;=0.8*'MARK LOOKUP'!E137,"A",IF(LEDGER!E137&gt;=0.7*'MARK LOOKUP'!E137,"B+",IF(LEDGER!E137&gt;=0.6*'MARK LOOKUP'!E137,"B",IF(LEDGER!E137&gt;=0.5*'MARK LOOKUP'!E137,"C+",IF(LEDGER!E137&gt;=0.4*'MARK LOOKUP'!E137,"C",IF(LEDGER!E137&gt;=0.35*'MARK LOOKUP'!E137,"D","NG")))))))))</f>
        <v/>
      </c>
      <c r="AA137" s="26" t="str">
        <f>IF(ISBLANK('DATA ENTRY'!K137),"",IF(LEDGER!F137="AB","AB",IF(LEDGER!F137&gt;=0.9*'MARK LOOKUP'!F137,"A+",IF(LEDGER!F137&gt;=0.8*'MARK LOOKUP'!F137,"A",IF(LEDGER!F137&gt;=0.7*'MARK LOOKUP'!F137,"B+",IF(LEDGER!F137&gt;=0.6*'MARK LOOKUP'!F137,"B",IF(LEDGER!F137&gt;=0.5*'MARK LOOKUP'!F137,"C+",IF(LEDGER!F137&gt;=0.4*'MARK LOOKUP'!F137,"C",IF(LEDGER!F137&gt;=0.35*'MARK LOOKUP'!F137,"D","NG")))))))))</f>
        <v/>
      </c>
      <c r="AB137" s="26" t="b">
        <f>IF(ISNUMBER(G137),IF(D137&gt;=0.9*'MARK LOOKUP'!G137,"A+",IF(G137&gt;=0.8*'MARK LOOKUP'!G137,"A",IF(G137&gt;=0.7*'MARK LOOKUP'!G137,"B+",IF(G137&gt;=0.6*'MARK LOOKUP'!G137,"B",IF(G137&gt;=0.5*'MARK LOOKUP'!G137,"C+",IF(G137&gt;=0.4*'MARK LOOKUP'!G137,"C",IF(G137&gt;=0.35*'MARK LOOKUP'!G137,"D","NG"))))))))</f>
        <v>0</v>
      </c>
      <c r="AC137" s="26" t="str">
        <f>IF(ISBLANK('DATA ENTRY'!M137),"",IF(LEDGER!H137="AB","AB",IF(LEDGER!H137&gt;=0.9*'MARK LOOKUP'!H137,"A+",IF(LEDGER!H137&gt;=0.8*'MARK LOOKUP'!H137,"A",IF(LEDGER!H137&gt;=0.7*'MARK LOOKUP'!H137,"B+",IF(LEDGER!H137&gt;=0.6*'MARK LOOKUP'!H137,"B",IF(LEDGER!H137&gt;=0.5*'MARK LOOKUP'!H137,"C+",IF(LEDGER!H137&gt;=0.4*'MARK LOOKUP'!H137,"C",IF(LEDGER!H137&gt;=0.35*'MARK LOOKUP'!H137,"D","NG")))))))))</f>
        <v/>
      </c>
      <c r="AD137" s="26" t="str">
        <f>IF(ISBLANK('DATA ENTRY'!N137),"",IF(LEDGER!I137="AB","AB",IF(LEDGER!I137&gt;=0.9*'MARK LOOKUP'!I137,"A+",IF(LEDGER!I137&gt;=0.8*'MARK LOOKUP'!I137,"A",IF(LEDGER!I137&gt;=0.7*'MARK LOOKUP'!I137,"B+",IF(LEDGER!I137&gt;=0.6*'MARK LOOKUP'!I137,"B",IF(LEDGER!I137&gt;=0.5*'MARK LOOKUP'!I137,"C+",IF(LEDGER!I137&gt;=0.4*'MARK LOOKUP'!I137,"C",IF(LEDGER!I137&gt;=0.35*'MARK LOOKUP'!I137,"D","NG")))))))))</f>
        <v/>
      </c>
      <c r="AE137" s="26" t="str">
        <f>IF(ISNUMBER(J137),IF(J137&gt;=0.9*'MARK LOOKUP'!J137,"A+",IF(J137&gt;=0.8*'MARK LOOKUP'!J137,"A",IF(J137&gt;=0.7*'MARK LOOKUP'!J137,"B+",IF(J137&gt;=0.6*'MARK LOOKUP'!J137,"B",IF(J137&gt;=0.5*'MARK LOOKUP'!J137,"C+",IF(J137&gt;=0.4*'MARK LOOKUP'!J137,"C",IF(J137&gt;=0.35*'MARK LOOKUP'!J137,"D","NG"))))))),"")</f>
        <v/>
      </c>
      <c r="AF137" s="26" t="str">
        <f>IF(ISBLANK('DATA ENTRY'!P137),"",IF(LEDGER!K137="Ab","AB",IF(LEDGER!K137&gt;=0.9*'MARK LOOKUP'!K137,"A+",IF(LEDGER!K137&gt;=0.8*'MARK LOOKUP'!K137,"A",IF(LEDGER!K137&gt;=0.7*'MARK LOOKUP'!K137,"B+",IF(LEDGER!K137&gt;=0.6*'MARK LOOKUP'!K137,"B",IF(LEDGER!K137&gt;=0.5*'MARK LOOKUP'!K137,"C+",IF(LEDGER!K137&gt;=0.4*'MARK LOOKUP'!K137,"C",IF(LEDGER!K137&gt;=0.35*'MARK LOOKUP'!K137,"D","NG")))))))))</f>
        <v/>
      </c>
      <c r="AG137" s="26" t="str">
        <f>IF(ISBLANK('DATA ENTRY'!Q137),"",IF(LEDGER!L137="Ab","AB",IF(LEDGER!L137&gt;=0.9*'MARK LOOKUP'!L137,"A+",IF(LEDGER!L137&gt;=0.8*'MARK LOOKUP'!L137,"A",IF(LEDGER!L137&gt;=0.7*'MARK LOOKUP'!L137,"B+",IF(LEDGER!L137&gt;=0.6*'MARK LOOKUP'!L137,"B",IF(LEDGER!L137&gt;=0.5*'MARK LOOKUP'!L137,"C+",IF(LEDGER!L137&gt;=0.4*'MARK LOOKUP'!L137,"C",IF(LEDGER!L137&gt;=0.35*'MARK LOOKUP'!L137,"D","NG")))))))))</f>
        <v/>
      </c>
      <c r="AH137" s="26" t="str">
        <f>IF(ISNUMBER(M137),IF(M137&gt;=0.9*'MARK LOOKUP'!M137,"A+",IF(M137&gt;=0.8*'MARK LOOKUP'!M137,"A",IF(M137&gt;=0.7*'MARK LOOKUP'!M137,"B+",IF(M137&gt;=0.6*'MARK LOOKUP'!M137,"B",IF(M137&gt;=0.5*'MARK LOOKUP'!M137,"C+",IF(M137&gt;=0.4*'MARK LOOKUP'!M137,"C",IF(M137&gt;=0.35*'MARK LOOKUP'!M137,"D","NG"))))))),"")</f>
        <v/>
      </c>
      <c r="AI137" s="26" t="str">
        <f>IF(ISBLANK('DATA ENTRY'!S137),"",IF(N137="Ab","AB",IF(N137&gt;=0.9*'MARK LOOKUP'!N137,"A+",IF(N137&gt;=0.8*'MARK LOOKUP'!N137,"A",IF(N137&gt;=0.7*'MARK LOOKUP'!N137,"B+",IF(N137&gt;=0.6*'MARK LOOKUP'!N137,"B",IF(N137&gt;=0.5*'MARK LOOKUP'!N137,"C+",IF(N137&gt;=0.4*'MARK LOOKUP'!N137,"C",IF(N137&gt;=0.35*'MARK LOOKUP'!N137,"D","NG")))))))))</f>
        <v/>
      </c>
      <c r="AJ137" s="26" t="str">
        <f>IF(ISBLANK('DATA ENTRY'!T137),"",IF(O137="Ab","AB",IF(O137&gt;=0.9*'MARK LOOKUP'!O137,"A+",IF(O137&gt;=0.8*'MARK LOOKUP'!O137,"A",IF(O137&gt;=0.7*'MARK LOOKUP'!O137,"B+",IF(O137&gt;=0.6*'MARK LOOKUP'!O137,"B",IF(O137&gt;=0.5*'MARK LOOKUP'!O137,"C+",IF(O137&gt;=0.4*'MARK LOOKUP'!O137,"C",IF(O137&gt;=0.35*'MARK LOOKUP'!O137,"D","NG")))))))))</f>
        <v/>
      </c>
      <c r="AK137" s="26" t="str">
        <f>IF(ISNUMBER(P137),IF(P137&gt;=0.9*'MARK LOOKUP'!P137,"A+",IF(P137&gt;=0.8*'MARK LOOKUP'!P137,"A",IF(P137&gt;=0.7*'MARK LOOKUP'!P137,"B+",IF(P137&gt;=0.6*'MARK LOOKUP'!P137,"B",IF(P137&gt;=0.5*'MARK LOOKUP'!P137,"C+",IF(P137&gt;=0.4*'MARK LOOKUP'!P137,"C",IF(P137&gt;=0.35*'MARK LOOKUP'!P137,"D","NG"))))))),"")</f>
        <v/>
      </c>
      <c r="AL137" s="26" t="str">
        <f>IF(ISBLANK('DATA ENTRY'!V137),"",IF(Q137="Ab","AB",IF(Q137&gt;=0.9*'MARK LOOKUP'!Q137,"A+",IF(Q137&gt;=0.8*'MARK LOOKUP'!Q137,"A",IF(Q137&gt;=0.7*'MARK LOOKUP'!Q137,"B+",IF(Q137&gt;=0.6*'MARK LOOKUP'!Q137,"B",IF(Q137&gt;=0.5*'MARK LOOKUP'!Q137,"C+",IF(Q137&gt;=0.4*'MARK LOOKUP'!Q137,"C",IF(Q137&gt;=0.35*'MARK LOOKUP'!Q137,"D","NG")))))))))</f>
        <v/>
      </c>
      <c r="AM137" s="26" t="str">
        <f>IF(ISBLANK('DATA ENTRY'!W137),"",IF(R137="Ab","AB",IF(R137&gt;=0.9*'MARK LOOKUP'!R137,"A+",IF(R137&gt;=0.8*'MARK LOOKUP'!R137,"A",IF(R137&gt;=0.7*'MARK LOOKUP'!R137,"B+",IF(R137&gt;=0.6*'MARK LOOKUP'!R137,"B",IF(R137&gt;=0.5*'MARK LOOKUP'!R137,"C+",IF(R137&gt;=0.4*'MARK LOOKUP'!R137,"C",IF(R137&gt;=0.35*'MARK LOOKUP'!R137,"D","NG")))))))))</f>
        <v/>
      </c>
      <c r="AN137" s="26" t="str">
        <f>IF(ISNUMBER(S137),IF(S137&gt;=0.9*'MARK LOOKUP'!S137,"A+",IF(S137&gt;=0.8*'MARK LOOKUP'!S137,"A",IF(S137&gt;=0.7*'MARK LOOKUP'!S137,"B+",IF(S137&gt;=0.6*'MARK LOOKUP'!S137,"B",IF(S137&gt;=0.5*'MARK LOOKUP'!S137,"C+",IF(S137&gt;=0.4*'MARK LOOKUP'!S137,"C",IF(S137&gt;=0.35*'MARK LOOKUP'!S137,"D","NG"))))))),"")</f>
        <v/>
      </c>
      <c r="AO137" s="26" t="str">
        <f>IF(ISBLANK('DATA ENTRY'!Y137),"",IF(T137="AB","AB",IF(T137&gt;=0.9*'MARK LOOKUP'!T137,"A+",IF(T137&gt;=0.8*'MARK LOOKUP'!T137,"A",IF(T137&gt;=0.7*'MARK LOOKUP'!T137,"B+",IF(T137&gt;=0.6*'MARK LOOKUP'!T137,"B",IF(T137&gt;=0.5*'MARK LOOKUP'!T137,"C+",IF(T137&gt;=0.4*'MARK LOOKUP'!T137,"C",IF(T137&gt;=0.35*'MARK LOOKUP'!T137,"D","NG")))))))))</f>
        <v/>
      </c>
      <c r="AP137" s="26" t="str">
        <f>IF(ISBLANK('DATA ENTRY'!Z137),"",IF(U137="AB","AB",IF(U137&gt;=0.9*'MARK LOOKUP'!U137,"A+",IF(U137&gt;=0.8*'MARK LOOKUP'!U137,"A",IF(U137&gt;=0.7*'MARK LOOKUP'!U137,"B+",IF(U137&gt;=0.6*'MARK LOOKUP'!U137,"B",IF(U137&gt;=0.5*'MARK LOOKUP'!U137,"C+",IF(U137&gt;=0.4*'MARK LOOKUP'!U137,"C",IF(U137&gt;=0.35*'MARK LOOKUP'!U137,"D","NG")))))))))</f>
        <v/>
      </c>
      <c r="AQ137" s="26" t="str">
        <f>IF(ISNUMBER(V137),IF(V137&gt;=0.9*'MARK LOOKUP'!V137,"A+",IF(V137&gt;=0.8*'MARK LOOKUP'!V137,"A",IF(V137&gt;=0.7*'MARK LOOKUP'!V137,"B+",IF(V137&gt;=0.6*'MARK LOOKUP'!S137,"B",IF(V137&gt;=0.5*'MARK LOOKUP'!V137,"C+",IF(V137&gt;=0.4*'MARK LOOKUP'!V137,"C",IF(V137&gt;=0.35*'MARK LOOKUP'!V137,"D","NG"))))))),"")</f>
        <v/>
      </c>
      <c r="AR137" s="26" t="str">
        <f t="shared" si="47"/>
        <v/>
      </c>
      <c r="AS137" s="26" t="str">
        <f t="shared" si="48"/>
        <v/>
      </c>
      <c r="AT137" s="26" t="str">
        <f t="shared" si="49"/>
        <v/>
      </c>
      <c r="AU137" s="26" t="str">
        <f t="shared" si="50"/>
        <v/>
      </c>
      <c r="AV137" s="26" t="str">
        <f t="shared" si="51"/>
        <v/>
      </c>
      <c r="AW137" s="26" t="str">
        <f t="shared" si="52"/>
        <v/>
      </c>
      <c r="AX137" s="26" t="str">
        <f t="shared" si="53"/>
        <v/>
      </c>
      <c r="AY137" s="26" t="str">
        <f t="shared" si="54"/>
        <v/>
      </c>
      <c r="AZ137" s="26" t="str">
        <f t="shared" si="55"/>
        <v/>
      </c>
      <c r="BA137" s="26" t="str">
        <f t="shared" si="56"/>
        <v/>
      </c>
      <c r="BB137" s="26" t="str">
        <f t="shared" si="57"/>
        <v/>
      </c>
      <c r="BC137" s="26" t="str">
        <f t="shared" si="58"/>
        <v/>
      </c>
      <c r="BD137" s="26" t="str">
        <f t="shared" si="59"/>
        <v/>
      </c>
      <c r="BE137" s="26" t="str">
        <f>IF(ISBLANK('DATA ENTRY'!S137),"",IF(AJ137="A+","4",IF(AJ137="A","3.6",IF(AJ137="B+","3.2",IF(AJ137="B","2.8",IF(AJ137="C+","2.4",IF(AJ137="C","2",IF(AJ137="D+","1.6",IF(AJ137="D","1.2",IF(AJ137="E","0.8",""))))))))))</f>
        <v/>
      </c>
      <c r="BF137" s="26" t="str">
        <f>IF(ISBLANK('DATA ENTRY'!T137),"",IF(AK137="A+","4",IF(AK137="A","3.6",IF(AK137="B+","3.2",IF(AK137="B","2.8",IF(AK137="C+","2.4",IF(AK137="C","2",IF(AK137="D+","1.6",IF(AK137="D","1.2",IF(AK137="E","0.8",""))))))))))</f>
        <v/>
      </c>
      <c r="BG137" s="26" t="str">
        <f>IF(ISBLANK('DATA ENTRY'!U137),"",IF(AL137="A+","4",IF(AL137="A","3.6",IF(AL137="B+","3.2",IF(AL137="B","2.8",IF(AL137="C+","2.4",IF(AL137="C","2",IF(AL137="D+","1.6",IF(AL137="D","1.2",IF(AL137="E","0.8",""))))))))))</f>
        <v/>
      </c>
      <c r="BH137" s="26" t="str">
        <f>IF(ISBLANK('DATA ENTRY'!V137),"",IF(AM137="A+","4",IF(AM137="A","3.6",IF(AM137="B+","3.2",IF(AM137="B","2.8",IF(AM137="C+","2.4",IF(AM137="C","2",IF(AM137="D+","1.6",IF(AM137="D","1.2",IF(AM137="E","0.8",""))))))))))</f>
        <v/>
      </c>
      <c r="BI137" s="26" t="str">
        <f>IF(ISBLANK('DATA ENTRY'!W137),"",IF(AN137="A+","4",IF(AN137="A","3.6",IF(AN137="B+","3.2",IF(AN137="B","2.8",IF(AN137="C+","2.4",IF(AN137="C","2",IF(AN137="D+","1.6",IF(AN137="D","1.2",IF(AN137="E","0.8",""))))))))))</f>
        <v/>
      </c>
      <c r="BJ137" s="26" t="str">
        <f>IF(ISBLANK('DATA ENTRY'!X137),"",IF(AO137="A+","4",IF(AO137="A","3.6",IF(AO137="B+","3.2",IF(AO137="B","2.8",IF(AO137="C+","2.4",IF(AO137="C","2",IF(AO137="D+","1.6",IF(AO137="D","1.2",IF(AO137="E","0.8",""))))))))))</f>
        <v/>
      </c>
      <c r="BK137" s="26" t="str">
        <f>IF(ISBLANK('DATA ENTRY'!Y137),"",IF(AP137="A+","4",IF(AP137="A","3.6",IF(AP137="B+","3.2",IF(AP137="B","2.8",IF(AP137="C+","2.4",IF(AP137="C","2",IF(AP137="D+","1.6",IF(AP137="D","1.2",IF(AP137="E","0.8",""))))))))))</f>
        <v/>
      </c>
      <c r="BL137" s="26" t="str">
        <f>IF(ISBLANK('DATA ENTRY'!Z137),"",IF(AQ137="A+","4",IF(AQ137="A","3.6",IF(AQ137="B+","3.2",IF(AQ137="B","2.8",IF(AQ137="C+","2.4",IF(AQ137="C","2",IF(AQ137="D+","1.6",IF(AQ137="D","1.2",IF(AQ137="E","0.8",""))))))))))</f>
        <v/>
      </c>
    </row>
    <row r="138" spans="2:64" x14ac:dyDescent="0.25">
      <c r="B138" s="26" t="str">
        <f>IF(ISBLANK('DATA ENTRY'!G138),"",'DATA ENTRY'!G138)</f>
        <v/>
      </c>
      <c r="C138" s="26" t="str">
        <f>IF(ISBLANK('DATA ENTRY'!H138),"",'DATA ENTRY'!H138)</f>
        <v/>
      </c>
      <c r="D138" s="26" t="str">
        <f t="shared" si="41"/>
        <v/>
      </c>
      <c r="E138" s="26" t="str">
        <f>IF(ISBLANK('DATA ENTRY'!J138),"",'DATA ENTRY'!J138)</f>
        <v/>
      </c>
      <c r="F138" s="26" t="str">
        <f>IF(ISBLANK('DATA ENTRY'!K138),"",'DATA ENTRY'!K138)</f>
        <v/>
      </c>
      <c r="G138" s="26" t="str">
        <f t="shared" si="42"/>
        <v/>
      </c>
      <c r="H138" s="26" t="str">
        <f>IF(ISBLANK('DATA ENTRY'!M138),"",'DATA ENTRY'!M138)</f>
        <v/>
      </c>
      <c r="I138" s="26" t="str">
        <f>IF(ISBLANK('DATA ENTRY'!M138),"",'DATA ENTRY'!N138)</f>
        <v/>
      </c>
      <c r="J138" s="26" t="str">
        <f t="shared" si="60"/>
        <v/>
      </c>
      <c r="K138" s="26" t="str">
        <f>IF(ISBLANK('DATA ENTRY'!P138),"",'DATA ENTRY'!P138)</f>
        <v/>
      </c>
      <c r="L138" s="26" t="str">
        <f>IF(ISBLANK('DATA ENTRY'!Q138),"",'DATA ENTRY'!Q138)</f>
        <v/>
      </c>
      <c r="M138" s="26" t="str">
        <f t="shared" si="43"/>
        <v/>
      </c>
      <c r="N138" s="26" t="str">
        <f>IF(ISBLANK('DATA ENTRY'!S138),"",'DATA ENTRY'!S138)</f>
        <v/>
      </c>
      <c r="O138" s="26" t="str">
        <f>IF(ISBLANK('DATA ENTRY'!T138),"",'DATA ENTRY'!T138)</f>
        <v/>
      </c>
      <c r="P138" s="26" t="str">
        <f t="shared" si="44"/>
        <v/>
      </c>
      <c r="Q138" s="26" t="str">
        <f>IF(ISBLANK('DATA ENTRY'!V138),"",'DATA ENTRY'!V138)</f>
        <v/>
      </c>
      <c r="R138" s="26" t="str">
        <f>IF(ISBLANK('DATA ENTRY'!W138),"",'DATA ENTRY'!W138)</f>
        <v/>
      </c>
      <c r="S138" s="26" t="str">
        <f t="shared" si="45"/>
        <v/>
      </c>
      <c r="T138" s="26" t="str">
        <f>IF(ISBLANK('DATA ENTRY'!Y138),"",'DATA ENTRY'!Y138)</f>
        <v/>
      </c>
      <c r="U138" s="26" t="str">
        <f>IF(ISBLANK('DATA ENTRY'!Z138),"",'DATA ENTRY'!Z138)</f>
        <v/>
      </c>
      <c r="V138" s="26" t="str">
        <f t="shared" si="46"/>
        <v/>
      </c>
      <c r="W138" s="26" t="str">
        <f>IF(ISBLANK('DATA ENTRY'!$F138),"",IF(LEDGER!B138="AB","AB",IF(LEDGER!B138&gt;=0.9*'MARK LOOKUP'!B138,"A+",IF(LEDGER!B138&gt;=0.8*'MARK LOOKUP'!B138,"A",IF(LEDGER!B138&gt;=0.7*'MARK LOOKUP'!B138,"B+",IF(LEDGER!B138&gt;=0.6*'MARK LOOKUP'!B138,"B",IF(LEDGER!B138&gt;=0.5*'MARK LOOKUP'!B138,"C+",IF(LEDGER!B138&gt;=0.4*'MARK LOOKUP'!B138,"C+",IF(LEDGER!B138&gt;=0.35*'MARK LOOKUP'!B138,"D","NG")))))))))</f>
        <v/>
      </c>
      <c r="X138" s="26" t="str">
        <f>IF(ISBLANK('DATA ENTRY'!$G138),"",IF(LEDGER!C138="AB","AB",IF(LEDGER!C138&gt;=0.9*'MARK LOOKUP'!C138,"A+",IF(LEDGER!C138&gt;=0.8*'MARK LOOKUP'!C138,"A",IF(LEDGER!C138&gt;=0.7*'MARK LOOKUP'!C138,"B+",IF(LEDGER!C138&gt;=0.6*'MARK LOOKUP'!C138,"B",IF(LEDGER!C138&gt;=0.5*'MARK LOOKUP'!C138,"C+",IF(LEDGER!C138&gt;=0.4*'MARK LOOKUP'!C138,"C+",IF(LEDGER!C138&gt;=0.35*'MARK LOOKUP'!C138,"D","N.G.")))))))))</f>
        <v/>
      </c>
      <c r="Y138" s="26" t="b">
        <f>IF(ISNUMBER(D138),IF(D138&gt;=0.9*'MARK LOOKUP'!D138,"A+",IF(D138&gt;=0.8*'MARK LOOKUP'!D138,"A",IF(D138&gt;=0.7*'MARK LOOKUP'!D138,"B+",IF(D138&gt;=0.6*'MARK LOOKUP'!D138,"B",IF(D138&gt;=0.5*'MARK LOOKUP'!D138,"C+",IF(D138&gt;=0.4*'MARK LOOKUP'!D138,"C",IF(D138&gt;=0.35*'MARK LOOKUP'!D138,"D","N.G."))))))))</f>
        <v>0</v>
      </c>
      <c r="Z138" s="26" t="str">
        <f>IF(ISBLANK('DATA ENTRY'!J138),"",IF(LEDGER!E138="AB","AB",IF(LEDGER!E138&gt;=0.9*'MARK LOOKUP'!E138,"A+",IF(LEDGER!E138&gt;=0.8*'MARK LOOKUP'!E138,"A",IF(LEDGER!E138&gt;=0.7*'MARK LOOKUP'!E138,"B+",IF(LEDGER!E138&gt;=0.6*'MARK LOOKUP'!E138,"B",IF(LEDGER!E138&gt;=0.5*'MARK LOOKUP'!E138,"C+",IF(LEDGER!E138&gt;=0.4*'MARK LOOKUP'!E138,"C",IF(LEDGER!E138&gt;=0.35*'MARK LOOKUP'!E138,"D","NG")))))))))</f>
        <v/>
      </c>
      <c r="AA138" s="26" t="str">
        <f>IF(ISBLANK('DATA ENTRY'!K138),"",IF(LEDGER!F138="AB","AB",IF(LEDGER!F138&gt;=0.9*'MARK LOOKUP'!F138,"A+",IF(LEDGER!F138&gt;=0.8*'MARK LOOKUP'!F138,"A",IF(LEDGER!F138&gt;=0.7*'MARK LOOKUP'!F138,"B+",IF(LEDGER!F138&gt;=0.6*'MARK LOOKUP'!F138,"B",IF(LEDGER!F138&gt;=0.5*'MARK LOOKUP'!F138,"C+",IF(LEDGER!F138&gt;=0.4*'MARK LOOKUP'!F138,"C",IF(LEDGER!F138&gt;=0.35*'MARK LOOKUP'!F138,"D","NG")))))))))</f>
        <v/>
      </c>
      <c r="AB138" s="26" t="b">
        <f>IF(ISNUMBER(G138),IF(D138&gt;=0.9*'MARK LOOKUP'!G138,"A+",IF(G138&gt;=0.8*'MARK LOOKUP'!G138,"A",IF(G138&gt;=0.7*'MARK LOOKUP'!G138,"B+",IF(G138&gt;=0.6*'MARK LOOKUP'!G138,"B",IF(G138&gt;=0.5*'MARK LOOKUP'!G138,"C+",IF(G138&gt;=0.4*'MARK LOOKUP'!G138,"C",IF(G138&gt;=0.35*'MARK LOOKUP'!G138,"D","NG"))))))))</f>
        <v>0</v>
      </c>
      <c r="AC138" s="26" t="str">
        <f>IF(ISBLANK('DATA ENTRY'!M138),"",IF(LEDGER!H138="AB","AB",IF(LEDGER!H138&gt;=0.9*'MARK LOOKUP'!H138,"A+",IF(LEDGER!H138&gt;=0.8*'MARK LOOKUP'!H138,"A",IF(LEDGER!H138&gt;=0.7*'MARK LOOKUP'!H138,"B+",IF(LEDGER!H138&gt;=0.6*'MARK LOOKUP'!H138,"B",IF(LEDGER!H138&gt;=0.5*'MARK LOOKUP'!H138,"C+",IF(LEDGER!H138&gt;=0.4*'MARK LOOKUP'!H138,"C",IF(LEDGER!H138&gt;=0.35*'MARK LOOKUP'!H138,"D","NG")))))))))</f>
        <v/>
      </c>
      <c r="AD138" s="26" t="str">
        <f>IF(ISBLANK('DATA ENTRY'!N138),"",IF(LEDGER!I138="AB","AB",IF(LEDGER!I138&gt;=0.9*'MARK LOOKUP'!I138,"A+",IF(LEDGER!I138&gt;=0.8*'MARK LOOKUP'!I138,"A",IF(LEDGER!I138&gt;=0.7*'MARK LOOKUP'!I138,"B+",IF(LEDGER!I138&gt;=0.6*'MARK LOOKUP'!I138,"B",IF(LEDGER!I138&gt;=0.5*'MARK LOOKUP'!I138,"C+",IF(LEDGER!I138&gt;=0.4*'MARK LOOKUP'!I138,"C",IF(LEDGER!I138&gt;=0.35*'MARK LOOKUP'!I138,"D","NG")))))))))</f>
        <v/>
      </c>
      <c r="AE138" s="26" t="str">
        <f>IF(ISNUMBER(J138),IF(J138&gt;=0.9*'MARK LOOKUP'!J138,"A+",IF(J138&gt;=0.8*'MARK LOOKUP'!J138,"A",IF(J138&gt;=0.7*'MARK LOOKUP'!J138,"B+",IF(J138&gt;=0.6*'MARK LOOKUP'!J138,"B",IF(J138&gt;=0.5*'MARK LOOKUP'!J138,"C+",IF(J138&gt;=0.4*'MARK LOOKUP'!J138,"C",IF(J138&gt;=0.35*'MARK LOOKUP'!J138,"D","NG"))))))),"")</f>
        <v/>
      </c>
      <c r="AF138" s="26" t="str">
        <f>IF(ISBLANK('DATA ENTRY'!P138),"",IF(LEDGER!K138="Ab","AB",IF(LEDGER!K138&gt;=0.9*'MARK LOOKUP'!K138,"A+",IF(LEDGER!K138&gt;=0.8*'MARK LOOKUP'!K138,"A",IF(LEDGER!K138&gt;=0.7*'MARK LOOKUP'!K138,"B+",IF(LEDGER!K138&gt;=0.6*'MARK LOOKUP'!K138,"B",IF(LEDGER!K138&gt;=0.5*'MARK LOOKUP'!K138,"C+",IF(LEDGER!K138&gt;=0.4*'MARK LOOKUP'!K138,"C",IF(LEDGER!K138&gt;=0.35*'MARK LOOKUP'!K138,"D","NG")))))))))</f>
        <v/>
      </c>
      <c r="AG138" s="26" t="str">
        <f>IF(ISBLANK('DATA ENTRY'!Q138),"",IF(LEDGER!L138="Ab","AB",IF(LEDGER!L138&gt;=0.9*'MARK LOOKUP'!L138,"A+",IF(LEDGER!L138&gt;=0.8*'MARK LOOKUP'!L138,"A",IF(LEDGER!L138&gt;=0.7*'MARK LOOKUP'!L138,"B+",IF(LEDGER!L138&gt;=0.6*'MARK LOOKUP'!L138,"B",IF(LEDGER!L138&gt;=0.5*'MARK LOOKUP'!L138,"C+",IF(LEDGER!L138&gt;=0.4*'MARK LOOKUP'!L138,"C",IF(LEDGER!L138&gt;=0.35*'MARK LOOKUP'!L138,"D","NG")))))))))</f>
        <v/>
      </c>
      <c r="AH138" s="26" t="str">
        <f>IF(ISNUMBER(M138),IF(M138&gt;=0.9*'MARK LOOKUP'!M138,"A+",IF(M138&gt;=0.8*'MARK LOOKUP'!M138,"A",IF(M138&gt;=0.7*'MARK LOOKUP'!M138,"B+",IF(M138&gt;=0.6*'MARK LOOKUP'!M138,"B",IF(M138&gt;=0.5*'MARK LOOKUP'!M138,"C+",IF(M138&gt;=0.4*'MARK LOOKUP'!M138,"C",IF(M138&gt;=0.35*'MARK LOOKUP'!M138,"D","NG"))))))),"")</f>
        <v/>
      </c>
      <c r="AI138" s="26" t="str">
        <f>IF(ISBLANK('DATA ENTRY'!S138),"",IF(N138="Ab","AB",IF(N138&gt;=0.9*'MARK LOOKUP'!N138,"A+",IF(N138&gt;=0.8*'MARK LOOKUP'!N138,"A",IF(N138&gt;=0.7*'MARK LOOKUP'!N138,"B+",IF(N138&gt;=0.6*'MARK LOOKUP'!N138,"B",IF(N138&gt;=0.5*'MARK LOOKUP'!N138,"C+",IF(N138&gt;=0.4*'MARK LOOKUP'!N138,"C",IF(N138&gt;=0.35*'MARK LOOKUP'!N138,"D","NG")))))))))</f>
        <v/>
      </c>
      <c r="AJ138" s="26" t="str">
        <f>IF(ISBLANK('DATA ENTRY'!T138),"",IF(O138="Ab","AB",IF(O138&gt;=0.9*'MARK LOOKUP'!O138,"A+",IF(O138&gt;=0.8*'MARK LOOKUP'!O138,"A",IF(O138&gt;=0.7*'MARK LOOKUP'!O138,"B+",IF(O138&gt;=0.6*'MARK LOOKUP'!O138,"B",IF(O138&gt;=0.5*'MARK LOOKUP'!O138,"C+",IF(O138&gt;=0.4*'MARK LOOKUP'!O138,"C",IF(O138&gt;=0.35*'MARK LOOKUP'!O138,"D","NG")))))))))</f>
        <v/>
      </c>
      <c r="AK138" s="26" t="str">
        <f>IF(ISNUMBER(P138),IF(P138&gt;=0.9*'MARK LOOKUP'!P138,"A+",IF(P138&gt;=0.8*'MARK LOOKUP'!P138,"A",IF(P138&gt;=0.7*'MARK LOOKUP'!P138,"B+",IF(P138&gt;=0.6*'MARK LOOKUP'!P138,"B",IF(P138&gt;=0.5*'MARK LOOKUP'!P138,"C+",IF(P138&gt;=0.4*'MARK LOOKUP'!P138,"C",IF(P138&gt;=0.35*'MARK LOOKUP'!P138,"D","NG"))))))),"")</f>
        <v/>
      </c>
      <c r="AL138" s="26" t="str">
        <f>IF(ISBLANK('DATA ENTRY'!V138),"",IF(Q138="Ab","AB",IF(Q138&gt;=0.9*'MARK LOOKUP'!Q138,"A+",IF(Q138&gt;=0.8*'MARK LOOKUP'!Q138,"A",IF(Q138&gt;=0.7*'MARK LOOKUP'!Q138,"B+",IF(Q138&gt;=0.6*'MARK LOOKUP'!Q138,"B",IF(Q138&gt;=0.5*'MARK LOOKUP'!Q138,"C+",IF(Q138&gt;=0.4*'MARK LOOKUP'!Q138,"C",IF(Q138&gt;=0.35*'MARK LOOKUP'!Q138,"D","NG")))))))))</f>
        <v/>
      </c>
      <c r="AM138" s="26" t="str">
        <f>IF(ISBLANK('DATA ENTRY'!W138),"",IF(R138="Ab","AB",IF(R138&gt;=0.9*'MARK LOOKUP'!R138,"A+",IF(R138&gt;=0.8*'MARK LOOKUP'!R138,"A",IF(R138&gt;=0.7*'MARK LOOKUP'!R138,"B+",IF(R138&gt;=0.6*'MARK LOOKUP'!R138,"B",IF(R138&gt;=0.5*'MARK LOOKUP'!R138,"C+",IF(R138&gt;=0.4*'MARK LOOKUP'!R138,"C",IF(R138&gt;=0.35*'MARK LOOKUP'!R138,"D","NG")))))))))</f>
        <v/>
      </c>
      <c r="AN138" s="26" t="str">
        <f>IF(ISNUMBER(S138),IF(S138&gt;=0.9*'MARK LOOKUP'!S138,"A+",IF(S138&gt;=0.8*'MARK LOOKUP'!S138,"A",IF(S138&gt;=0.7*'MARK LOOKUP'!S138,"B+",IF(S138&gt;=0.6*'MARK LOOKUP'!S138,"B",IF(S138&gt;=0.5*'MARK LOOKUP'!S138,"C+",IF(S138&gt;=0.4*'MARK LOOKUP'!S138,"C",IF(S138&gt;=0.35*'MARK LOOKUP'!S138,"D","NG"))))))),"")</f>
        <v/>
      </c>
      <c r="AO138" s="26" t="str">
        <f>IF(ISBLANK('DATA ENTRY'!Y138),"",IF(T138="AB","AB",IF(T138&gt;=0.9*'MARK LOOKUP'!T138,"A+",IF(T138&gt;=0.8*'MARK LOOKUP'!T138,"A",IF(T138&gt;=0.7*'MARK LOOKUP'!T138,"B+",IF(T138&gt;=0.6*'MARK LOOKUP'!T138,"B",IF(T138&gt;=0.5*'MARK LOOKUP'!T138,"C+",IF(T138&gt;=0.4*'MARK LOOKUP'!T138,"C",IF(T138&gt;=0.35*'MARK LOOKUP'!T138,"D","NG")))))))))</f>
        <v/>
      </c>
      <c r="AP138" s="26" t="str">
        <f>IF(ISBLANK('DATA ENTRY'!Z138),"",IF(U138="AB","AB",IF(U138&gt;=0.9*'MARK LOOKUP'!U138,"A+",IF(U138&gt;=0.8*'MARK LOOKUP'!U138,"A",IF(U138&gt;=0.7*'MARK LOOKUP'!U138,"B+",IF(U138&gt;=0.6*'MARK LOOKUP'!U138,"B",IF(U138&gt;=0.5*'MARK LOOKUP'!U138,"C+",IF(U138&gt;=0.4*'MARK LOOKUP'!U138,"C",IF(U138&gt;=0.35*'MARK LOOKUP'!U138,"D","NG")))))))))</f>
        <v/>
      </c>
      <c r="AQ138" s="26" t="str">
        <f>IF(ISNUMBER(V138),IF(V138&gt;=0.9*'MARK LOOKUP'!V138,"A+",IF(V138&gt;=0.8*'MARK LOOKUP'!V138,"A",IF(V138&gt;=0.7*'MARK LOOKUP'!V138,"B+",IF(V138&gt;=0.6*'MARK LOOKUP'!S138,"B",IF(V138&gt;=0.5*'MARK LOOKUP'!V138,"C+",IF(V138&gt;=0.4*'MARK LOOKUP'!V138,"C",IF(V138&gt;=0.35*'MARK LOOKUP'!V138,"D","NG"))))))),"")</f>
        <v/>
      </c>
      <c r="AR138" s="26" t="str">
        <f t="shared" si="47"/>
        <v/>
      </c>
      <c r="AS138" s="26" t="str">
        <f t="shared" si="48"/>
        <v/>
      </c>
      <c r="AT138" s="26" t="str">
        <f t="shared" si="49"/>
        <v/>
      </c>
      <c r="AU138" s="26" t="str">
        <f t="shared" si="50"/>
        <v/>
      </c>
      <c r="AV138" s="26" t="str">
        <f t="shared" si="51"/>
        <v/>
      </c>
      <c r="AW138" s="26" t="str">
        <f t="shared" si="52"/>
        <v/>
      </c>
      <c r="AX138" s="26" t="str">
        <f t="shared" si="53"/>
        <v/>
      </c>
      <c r="AY138" s="26" t="str">
        <f t="shared" si="54"/>
        <v/>
      </c>
      <c r="AZ138" s="26" t="str">
        <f t="shared" si="55"/>
        <v/>
      </c>
      <c r="BA138" s="26" t="str">
        <f t="shared" si="56"/>
        <v/>
      </c>
      <c r="BB138" s="26" t="str">
        <f t="shared" si="57"/>
        <v/>
      </c>
      <c r="BC138" s="26" t="str">
        <f t="shared" si="58"/>
        <v/>
      </c>
      <c r="BD138" s="26" t="str">
        <f t="shared" si="59"/>
        <v/>
      </c>
      <c r="BE138" s="26" t="str">
        <f>IF(ISBLANK('DATA ENTRY'!S138),"",IF(AJ138="A+","4",IF(AJ138="A","3.6",IF(AJ138="B+","3.2",IF(AJ138="B","2.8",IF(AJ138="C+","2.4",IF(AJ138="C","2",IF(AJ138="D+","1.6",IF(AJ138="D","1.2",IF(AJ138="E","0.8",""))))))))))</f>
        <v/>
      </c>
      <c r="BF138" s="26" t="str">
        <f>IF(ISBLANK('DATA ENTRY'!T138),"",IF(AK138="A+","4",IF(AK138="A","3.6",IF(AK138="B+","3.2",IF(AK138="B","2.8",IF(AK138="C+","2.4",IF(AK138="C","2",IF(AK138="D+","1.6",IF(AK138="D","1.2",IF(AK138="E","0.8",""))))))))))</f>
        <v/>
      </c>
      <c r="BG138" s="26" t="str">
        <f>IF(ISBLANK('DATA ENTRY'!U138),"",IF(AL138="A+","4",IF(AL138="A","3.6",IF(AL138="B+","3.2",IF(AL138="B","2.8",IF(AL138="C+","2.4",IF(AL138="C","2",IF(AL138="D+","1.6",IF(AL138="D","1.2",IF(AL138="E","0.8",""))))))))))</f>
        <v/>
      </c>
      <c r="BH138" s="26" t="str">
        <f>IF(ISBLANK('DATA ENTRY'!V138),"",IF(AM138="A+","4",IF(AM138="A","3.6",IF(AM138="B+","3.2",IF(AM138="B","2.8",IF(AM138="C+","2.4",IF(AM138="C","2",IF(AM138="D+","1.6",IF(AM138="D","1.2",IF(AM138="E","0.8",""))))))))))</f>
        <v/>
      </c>
      <c r="BI138" s="26" t="str">
        <f>IF(ISBLANK('DATA ENTRY'!W138),"",IF(AN138="A+","4",IF(AN138="A","3.6",IF(AN138="B+","3.2",IF(AN138="B","2.8",IF(AN138="C+","2.4",IF(AN138="C","2",IF(AN138="D+","1.6",IF(AN138="D","1.2",IF(AN138="E","0.8",""))))))))))</f>
        <v/>
      </c>
      <c r="BJ138" s="26" t="str">
        <f>IF(ISBLANK('DATA ENTRY'!X138),"",IF(AO138="A+","4",IF(AO138="A","3.6",IF(AO138="B+","3.2",IF(AO138="B","2.8",IF(AO138="C+","2.4",IF(AO138="C","2",IF(AO138="D+","1.6",IF(AO138="D","1.2",IF(AO138="E","0.8",""))))))))))</f>
        <v/>
      </c>
      <c r="BK138" s="26" t="str">
        <f>IF(ISBLANK('DATA ENTRY'!Y138),"",IF(AP138="A+","4",IF(AP138="A","3.6",IF(AP138="B+","3.2",IF(AP138="B","2.8",IF(AP138="C+","2.4",IF(AP138="C","2",IF(AP138="D+","1.6",IF(AP138="D","1.2",IF(AP138="E","0.8",""))))))))))</f>
        <v/>
      </c>
      <c r="BL138" s="26" t="str">
        <f>IF(ISBLANK('DATA ENTRY'!Z138),"",IF(AQ138="A+","4",IF(AQ138="A","3.6",IF(AQ138="B+","3.2",IF(AQ138="B","2.8",IF(AQ138="C+","2.4",IF(AQ138="C","2",IF(AQ138="D+","1.6",IF(AQ138="D","1.2",IF(AQ138="E","0.8",""))))))))))</f>
        <v/>
      </c>
    </row>
    <row r="139" spans="2:64" x14ac:dyDescent="0.25">
      <c r="B139" s="26" t="str">
        <f>IF(ISBLANK('DATA ENTRY'!G139),"",'DATA ENTRY'!G139)</f>
        <v/>
      </c>
      <c r="C139" s="26" t="str">
        <f>IF(ISBLANK('DATA ENTRY'!H139),"",'DATA ENTRY'!H139)</f>
        <v/>
      </c>
      <c r="D139" s="26" t="str">
        <f t="shared" si="41"/>
        <v/>
      </c>
      <c r="E139" s="26" t="str">
        <f>IF(ISBLANK('DATA ENTRY'!J139),"",'DATA ENTRY'!J139)</f>
        <v/>
      </c>
      <c r="F139" s="26" t="str">
        <f>IF(ISBLANK('DATA ENTRY'!K139),"",'DATA ENTRY'!K139)</f>
        <v/>
      </c>
      <c r="G139" s="26" t="str">
        <f t="shared" si="42"/>
        <v/>
      </c>
      <c r="H139" s="26" t="str">
        <f>IF(ISBLANK('DATA ENTRY'!M139),"",'DATA ENTRY'!M139)</f>
        <v/>
      </c>
      <c r="I139" s="26" t="str">
        <f>IF(ISBLANK('DATA ENTRY'!M139),"",'DATA ENTRY'!N139)</f>
        <v/>
      </c>
      <c r="J139" s="26" t="str">
        <f t="shared" si="60"/>
        <v/>
      </c>
      <c r="K139" s="26" t="str">
        <f>IF(ISBLANK('DATA ENTRY'!P139),"",'DATA ENTRY'!P139)</f>
        <v/>
      </c>
      <c r="L139" s="26" t="str">
        <f>IF(ISBLANK('DATA ENTRY'!Q139),"",'DATA ENTRY'!Q139)</f>
        <v/>
      </c>
      <c r="M139" s="26" t="str">
        <f t="shared" si="43"/>
        <v/>
      </c>
      <c r="N139" s="26" t="str">
        <f>IF(ISBLANK('DATA ENTRY'!S139),"",'DATA ENTRY'!S139)</f>
        <v/>
      </c>
      <c r="O139" s="26" t="str">
        <f>IF(ISBLANK('DATA ENTRY'!T139),"",'DATA ENTRY'!T139)</f>
        <v/>
      </c>
      <c r="P139" s="26" t="str">
        <f t="shared" si="44"/>
        <v/>
      </c>
      <c r="Q139" s="26" t="str">
        <f>IF(ISBLANK('DATA ENTRY'!V139),"",'DATA ENTRY'!V139)</f>
        <v/>
      </c>
      <c r="R139" s="26" t="str">
        <f>IF(ISBLANK('DATA ENTRY'!W139),"",'DATA ENTRY'!W139)</f>
        <v/>
      </c>
      <c r="S139" s="26" t="str">
        <f t="shared" si="45"/>
        <v/>
      </c>
      <c r="T139" s="26" t="str">
        <f>IF(ISBLANK('DATA ENTRY'!Y139),"",'DATA ENTRY'!Y139)</f>
        <v/>
      </c>
      <c r="U139" s="26" t="str">
        <f>IF(ISBLANK('DATA ENTRY'!Z139),"",'DATA ENTRY'!Z139)</f>
        <v/>
      </c>
      <c r="V139" s="26" t="str">
        <f t="shared" si="46"/>
        <v/>
      </c>
      <c r="W139" s="26" t="str">
        <f>IF(ISBLANK('DATA ENTRY'!$F139),"",IF(LEDGER!B139="AB","AB",IF(LEDGER!B139&gt;=0.9*'MARK LOOKUP'!B139,"A+",IF(LEDGER!B139&gt;=0.8*'MARK LOOKUP'!B139,"A",IF(LEDGER!B139&gt;=0.7*'MARK LOOKUP'!B139,"B+",IF(LEDGER!B139&gt;=0.6*'MARK LOOKUP'!B139,"B",IF(LEDGER!B139&gt;=0.5*'MARK LOOKUP'!B139,"C+",IF(LEDGER!B139&gt;=0.4*'MARK LOOKUP'!B139,"C+",IF(LEDGER!B139&gt;=0.35*'MARK LOOKUP'!B139,"D","NG")))))))))</f>
        <v/>
      </c>
      <c r="X139" s="26" t="str">
        <f>IF(ISBLANK('DATA ENTRY'!$G139),"",IF(LEDGER!C139="AB","AB",IF(LEDGER!C139&gt;=0.9*'MARK LOOKUP'!C139,"A+",IF(LEDGER!C139&gt;=0.8*'MARK LOOKUP'!C139,"A",IF(LEDGER!C139&gt;=0.7*'MARK LOOKUP'!C139,"B+",IF(LEDGER!C139&gt;=0.6*'MARK LOOKUP'!C139,"B",IF(LEDGER!C139&gt;=0.5*'MARK LOOKUP'!C139,"C+",IF(LEDGER!C139&gt;=0.4*'MARK LOOKUP'!C139,"C+",IF(LEDGER!C139&gt;=0.35*'MARK LOOKUP'!C139,"D","N.G.")))))))))</f>
        <v/>
      </c>
      <c r="Y139" s="26" t="b">
        <f>IF(ISNUMBER(D139),IF(D139&gt;=0.9*'MARK LOOKUP'!D139,"A+",IF(D139&gt;=0.8*'MARK LOOKUP'!D139,"A",IF(D139&gt;=0.7*'MARK LOOKUP'!D139,"B+",IF(D139&gt;=0.6*'MARK LOOKUP'!D139,"B",IF(D139&gt;=0.5*'MARK LOOKUP'!D139,"C+",IF(D139&gt;=0.4*'MARK LOOKUP'!D139,"C",IF(D139&gt;=0.35*'MARK LOOKUP'!D139,"D","N.G."))))))))</f>
        <v>0</v>
      </c>
      <c r="Z139" s="26" t="str">
        <f>IF(ISBLANK('DATA ENTRY'!J139),"",IF(LEDGER!E139="AB","AB",IF(LEDGER!E139&gt;=0.9*'MARK LOOKUP'!E139,"A+",IF(LEDGER!E139&gt;=0.8*'MARK LOOKUP'!E139,"A",IF(LEDGER!E139&gt;=0.7*'MARK LOOKUP'!E139,"B+",IF(LEDGER!E139&gt;=0.6*'MARK LOOKUP'!E139,"B",IF(LEDGER!E139&gt;=0.5*'MARK LOOKUP'!E139,"C+",IF(LEDGER!E139&gt;=0.4*'MARK LOOKUP'!E139,"C",IF(LEDGER!E139&gt;=0.35*'MARK LOOKUP'!E139,"D","NG")))))))))</f>
        <v/>
      </c>
      <c r="AA139" s="26" t="str">
        <f>IF(ISBLANK('DATA ENTRY'!K139),"",IF(LEDGER!F139="AB","AB",IF(LEDGER!F139&gt;=0.9*'MARK LOOKUP'!F139,"A+",IF(LEDGER!F139&gt;=0.8*'MARK LOOKUP'!F139,"A",IF(LEDGER!F139&gt;=0.7*'MARK LOOKUP'!F139,"B+",IF(LEDGER!F139&gt;=0.6*'MARK LOOKUP'!F139,"B",IF(LEDGER!F139&gt;=0.5*'MARK LOOKUP'!F139,"C+",IF(LEDGER!F139&gt;=0.4*'MARK LOOKUP'!F139,"C",IF(LEDGER!F139&gt;=0.35*'MARK LOOKUP'!F139,"D","NG")))))))))</f>
        <v/>
      </c>
      <c r="AB139" s="26" t="b">
        <f>IF(ISNUMBER(G139),IF(D139&gt;=0.9*'MARK LOOKUP'!G139,"A+",IF(G139&gt;=0.8*'MARK LOOKUP'!G139,"A",IF(G139&gt;=0.7*'MARK LOOKUP'!G139,"B+",IF(G139&gt;=0.6*'MARK LOOKUP'!G139,"B",IF(G139&gt;=0.5*'MARK LOOKUP'!G139,"C+",IF(G139&gt;=0.4*'MARK LOOKUP'!G139,"C",IF(G139&gt;=0.35*'MARK LOOKUP'!G139,"D","NG"))))))))</f>
        <v>0</v>
      </c>
      <c r="AC139" s="26" t="str">
        <f>IF(ISBLANK('DATA ENTRY'!M139),"",IF(LEDGER!H139="AB","AB",IF(LEDGER!H139&gt;=0.9*'MARK LOOKUP'!H139,"A+",IF(LEDGER!H139&gt;=0.8*'MARK LOOKUP'!H139,"A",IF(LEDGER!H139&gt;=0.7*'MARK LOOKUP'!H139,"B+",IF(LEDGER!H139&gt;=0.6*'MARK LOOKUP'!H139,"B",IF(LEDGER!H139&gt;=0.5*'MARK LOOKUP'!H139,"C+",IF(LEDGER!H139&gt;=0.4*'MARK LOOKUP'!H139,"C",IF(LEDGER!H139&gt;=0.35*'MARK LOOKUP'!H139,"D","NG")))))))))</f>
        <v/>
      </c>
      <c r="AD139" s="26" t="str">
        <f>IF(ISBLANK('DATA ENTRY'!N139),"",IF(LEDGER!I139="AB","AB",IF(LEDGER!I139&gt;=0.9*'MARK LOOKUP'!I139,"A+",IF(LEDGER!I139&gt;=0.8*'MARK LOOKUP'!I139,"A",IF(LEDGER!I139&gt;=0.7*'MARK LOOKUP'!I139,"B+",IF(LEDGER!I139&gt;=0.6*'MARK LOOKUP'!I139,"B",IF(LEDGER!I139&gt;=0.5*'MARK LOOKUP'!I139,"C+",IF(LEDGER!I139&gt;=0.4*'MARK LOOKUP'!I139,"C",IF(LEDGER!I139&gt;=0.35*'MARK LOOKUP'!I139,"D","NG")))))))))</f>
        <v/>
      </c>
      <c r="AE139" s="26" t="str">
        <f>IF(ISNUMBER(J139),IF(J139&gt;=0.9*'MARK LOOKUP'!J139,"A+",IF(J139&gt;=0.8*'MARK LOOKUP'!J139,"A",IF(J139&gt;=0.7*'MARK LOOKUP'!J139,"B+",IF(J139&gt;=0.6*'MARK LOOKUP'!J139,"B",IF(J139&gt;=0.5*'MARK LOOKUP'!J139,"C+",IF(J139&gt;=0.4*'MARK LOOKUP'!J139,"C",IF(J139&gt;=0.35*'MARK LOOKUP'!J139,"D","NG"))))))),"")</f>
        <v/>
      </c>
      <c r="AF139" s="26" t="str">
        <f>IF(ISBLANK('DATA ENTRY'!P139),"",IF(LEDGER!K139="Ab","AB",IF(LEDGER!K139&gt;=0.9*'MARK LOOKUP'!K139,"A+",IF(LEDGER!K139&gt;=0.8*'MARK LOOKUP'!K139,"A",IF(LEDGER!K139&gt;=0.7*'MARK LOOKUP'!K139,"B+",IF(LEDGER!K139&gt;=0.6*'MARK LOOKUP'!K139,"B",IF(LEDGER!K139&gt;=0.5*'MARK LOOKUP'!K139,"C+",IF(LEDGER!K139&gt;=0.4*'MARK LOOKUP'!K139,"C",IF(LEDGER!K139&gt;=0.35*'MARK LOOKUP'!K139,"D","NG")))))))))</f>
        <v/>
      </c>
      <c r="AG139" s="26" t="str">
        <f>IF(ISBLANK('DATA ENTRY'!Q139),"",IF(LEDGER!L139="Ab","AB",IF(LEDGER!L139&gt;=0.9*'MARK LOOKUP'!L139,"A+",IF(LEDGER!L139&gt;=0.8*'MARK LOOKUP'!L139,"A",IF(LEDGER!L139&gt;=0.7*'MARK LOOKUP'!L139,"B+",IF(LEDGER!L139&gt;=0.6*'MARK LOOKUP'!L139,"B",IF(LEDGER!L139&gt;=0.5*'MARK LOOKUP'!L139,"C+",IF(LEDGER!L139&gt;=0.4*'MARK LOOKUP'!L139,"C",IF(LEDGER!L139&gt;=0.35*'MARK LOOKUP'!L139,"D","NG")))))))))</f>
        <v/>
      </c>
      <c r="AH139" s="26" t="str">
        <f>IF(ISNUMBER(M139),IF(M139&gt;=0.9*'MARK LOOKUP'!M139,"A+",IF(M139&gt;=0.8*'MARK LOOKUP'!M139,"A",IF(M139&gt;=0.7*'MARK LOOKUP'!M139,"B+",IF(M139&gt;=0.6*'MARK LOOKUP'!M139,"B",IF(M139&gt;=0.5*'MARK LOOKUP'!M139,"C+",IF(M139&gt;=0.4*'MARK LOOKUP'!M139,"C",IF(M139&gt;=0.35*'MARK LOOKUP'!M139,"D","NG"))))))),"")</f>
        <v/>
      </c>
      <c r="AI139" s="26" t="str">
        <f>IF(ISBLANK('DATA ENTRY'!S139),"",IF(N139="Ab","AB",IF(N139&gt;=0.9*'MARK LOOKUP'!N139,"A+",IF(N139&gt;=0.8*'MARK LOOKUP'!N139,"A",IF(N139&gt;=0.7*'MARK LOOKUP'!N139,"B+",IF(N139&gt;=0.6*'MARK LOOKUP'!N139,"B",IF(N139&gt;=0.5*'MARK LOOKUP'!N139,"C+",IF(N139&gt;=0.4*'MARK LOOKUP'!N139,"C",IF(N139&gt;=0.35*'MARK LOOKUP'!N139,"D","NG")))))))))</f>
        <v/>
      </c>
      <c r="AJ139" s="26" t="str">
        <f>IF(ISBLANK('DATA ENTRY'!T139),"",IF(O139="Ab","AB",IF(O139&gt;=0.9*'MARK LOOKUP'!O139,"A+",IF(O139&gt;=0.8*'MARK LOOKUP'!O139,"A",IF(O139&gt;=0.7*'MARK LOOKUP'!O139,"B+",IF(O139&gt;=0.6*'MARK LOOKUP'!O139,"B",IF(O139&gt;=0.5*'MARK LOOKUP'!O139,"C+",IF(O139&gt;=0.4*'MARK LOOKUP'!O139,"C",IF(O139&gt;=0.35*'MARK LOOKUP'!O139,"D","NG")))))))))</f>
        <v/>
      </c>
      <c r="AK139" s="26" t="str">
        <f>IF(ISNUMBER(P139),IF(P139&gt;=0.9*'MARK LOOKUP'!P139,"A+",IF(P139&gt;=0.8*'MARK LOOKUP'!P139,"A",IF(P139&gt;=0.7*'MARK LOOKUP'!P139,"B+",IF(P139&gt;=0.6*'MARK LOOKUP'!P139,"B",IF(P139&gt;=0.5*'MARK LOOKUP'!P139,"C+",IF(P139&gt;=0.4*'MARK LOOKUP'!P139,"C",IF(P139&gt;=0.35*'MARK LOOKUP'!P139,"D","NG"))))))),"")</f>
        <v/>
      </c>
      <c r="AL139" s="26" t="str">
        <f>IF(ISBLANK('DATA ENTRY'!V139),"",IF(Q139="Ab","AB",IF(Q139&gt;=0.9*'MARK LOOKUP'!Q139,"A+",IF(Q139&gt;=0.8*'MARK LOOKUP'!Q139,"A",IF(Q139&gt;=0.7*'MARK LOOKUP'!Q139,"B+",IF(Q139&gt;=0.6*'MARK LOOKUP'!Q139,"B",IF(Q139&gt;=0.5*'MARK LOOKUP'!Q139,"C+",IF(Q139&gt;=0.4*'MARK LOOKUP'!Q139,"C",IF(Q139&gt;=0.35*'MARK LOOKUP'!Q139,"D","NG")))))))))</f>
        <v/>
      </c>
      <c r="AM139" s="26" t="str">
        <f>IF(ISBLANK('DATA ENTRY'!W139),"",IF(R139="Ab","AB",IF(R139&gt;=0.9*'MARK LOOKUP'!R139,"A+",IF(R139&gt;=0.8*'MARK LOOKUP'!R139,"A",IF(R139&gt;=0.7*'MARK LOOKUP'!R139,"B+",IF(R139&gt;=0.6*'MARK LOOKUP'!R139,"B",IF(R139&gt;=0.5*'MARK LOOKUP'!R139,"C+",IF(R139&gt;=0.4*'MARK LOOKUP'!R139,"C",IF(R139&gt;=0.35*'MARK LOOKUP'!R139,"D","NG")))))))))</f>
        <v/>
      </c>
      <c r="AN139" s="26" t="str">
        <f>IF(ISNUMBER(S139),IF(S139&gt;=0.9*'MARK LOOKUP'!S139,"A+",IF(S139&gt;=0.8*'MARK LOOKUP'!S139,"A",IF(S139&gt;=0.7*'MARK LOOKUP'!S139,"B+",IF(S139&gt;=0.6*'MARK LOOKUP'!S139,"B",IF(S139&gt;=0.5*'MARK LOOKUP'!S139,"C+",IF(S139&gt;=0.4*'MARK LOOKUP'!S139,"C",IF(S139&gt;=0.35*'MARK LOOKUP'!S139,"D","NG"))))))),"")</f>
        <v/>
      </c>
      <c r="AO139" s="26" t="str">
        <f>IF(ISBLANK('DATA ENTRY'!Y139),"",IF(T139="AB","AB",IF(T139&gt;=0.9*'MARK LOOKUP'!T139,"A+",IF(T139&gt;=0.8*'MARK LOOKUP'!T139,"A",IF(T139&gt;=0.7*'MARK LOOKUP'!T139,"B+",IF(T139&gt;=0.6*'MARK LOOKUP'!T139,"B",IF(T139&gt;=0.5*'MARK LOOKUP'!T139,"C+",IF(T139&gt;=0.4*'MARK LOOKUP'!T139,"C",IF(T139&gt;=0.35*'MARK LOOKUP'!T139,"D","NG")))))))))</f>
        <v/>
      </c>
      <c r="AP139" s="26" t="str">
        <f>IF(ISBLANK('DATA ENTRY'!Z139),"",IF(U139="AB","AB",IF(U139&gt;=0.9*'MARK LOOKUP'!U139,"A+",IF(U139&gt;=0.8*'MARK LOOKUP'!U139,"A",IF(U139&gt;=0.7*'MARK LOOKUP'!U139,"B+",IF(U139&gt;=0.6*'MARK LOOKUP'!U139,"B",IF(U139&gt;=0.5*'MARK LOOKUP'!U139,"C+",IF(U139&gt;=0.4*'MARK LOOKUP'!U139,"C",IF(U139&gt;=0.35*'MARK LOOKUP'!U139,"D","NG")))))))))</f>
        <v/>
      </c>
      <c r="AQ139" s="26" t="str">
        <f>IF(ISNUMBER(V139),IF(V139&gt;=0.9*'MARK LOOKUP'!V139,"A+",IF(V139&gt;=0.8*'MARK LOOKUP'!V139,"A",IF(V139&gt;=0.7*'MARK LOOKUP'!V139,"B+",IF(V139&gt;=0.6*'MARK LOOKUP'!S139,"B",IF(V139&gt;=0.5*'MARK LOOKUP'!V139,"C+",IF(V139&gt;=0.4*'MARK LOOKUP'!V139,"C",IF(V139&gt;=0.35*'MARK LOOKUP'!V139,"D","NG"))))))),"")</f>
        <v/>
      </c>
      <c r="AR139" s="26" t="str">
        <f t="shared" si="47"/>
        <v/>
      </c>
      <c r="AS139" s="26" t="str">
        <f t="shared" si="48"/>
        <v/>
      </c>
      <c r="AT139" s="26" t="str">
        <f t="shared" si="49"/>
        <v/>
      </c>
      <c r="AU139" s="26" t="str">
        <f t="shared" si="50"/>
        <v/>
      </c>
      <c r="AV139" s="26" t="str">
        <f t="shared" si="51"/>
        <v/>
      </c>
      <c r="AW139" s="26" t="str">
        <f t="shared" si="52"/>
        <v/>
      </c>
      <c r="AX139" s="26" t="str">
        <f t="shared" si="53"/>
        <v/>
      </c>
      <c r="AY139" s="26" t="str">
        <f t="shared" si="54"/>
        <v/>
      </c>
      <c r="AZ139" s="26" t="str">
        <f t="shared" si="55"/>
        <v/>
      </c>
      <c r="BA139" s="26" t="str">
        <f t="shared" si="56"/>
        <v/>
      </c>
      <c r="BB139" s="26" t="str">
        <f t="shared" si="57"/>
        <v/>
      </c>
      <c r="BC139" s="26" t="str">
        <f t="shared" si="58"/>
        <v/>
      </c>
      <c r="BD139" s="26" t="str">
        <f t="shared" si="59"/>
        <v/>
      </c>
      <c r="BE139" s="26" t="str">
        <f>IF(ISBLANK('DATA ENTRY'!S139),"",IF(AJ139="A+","4",IF(AJ139="A","3.6",IF(AJ139="B+","3.2",IF(AJ139="B","2.8",IF(AJ139="C+","2.4",IF(AJ139="C","2",IF(AJ139="D+","1.6",IF(AJ139="D","1.2",IF(AJ139="E","0.8",""))))))))))</f>
        <v/>
      </c>
      <c r="BF139" s="26" t="str">
        <f>IF(ISBLANK('DATA ENTRY'!T139),"",IF(AK139="A+","4",IF(AK139="A","3.6",IF(AK139="B+","3.2",IF(AK139="B","2.8",IF(AK139="C+","2.4",IF(AK139="C","2",IF(AK139="D+","1.6",IF(AK139="D","1.2",IF(AK139="E","0.8",""))))))))))</f>
        <v/>
      </c>
      <c r="BG139" s="26" t="str">
        <f>IF(ISBLANK('DATA ENTRY'!U139),"",IF(AL139="A+","4",IF(AL139="A","3.6",IF(AL139="B+","3.2",IF(AL139="B","2.8",IF(AL139="C+","2.4",IF(AL139="C","2",IF(AL139="D+","1.6",IF(AL139="D","1.2",IF(AL139="E","0.8",""))))))))))</f>
        <v/>
      </c>
      <c r="BH139" s="26" t="str">
        <f>IF(ISBLANK('DATA ENTRY'!V139),"",IF(AM139="A+","4",IF(AM139="A","3.6",IF(AM139="B+","3.2",IF(AM139="B","2.8",IF(AM139="C+","2.4",IF(AM139="C","2",IF(AM139="D+","1.6",IF(AM139="D","1.2",IF(AM139="E","0.8",""))))))))))</f>
        <v/>
      </c>
      <c r="BI139" s="26" t="str">
        <f>IF(ISBLANK('DATA ENTRY'!W139),"",IF(AN139="A+","4",IF(AN139="A","3.6",IF(AN139="B+","3.2",IF(AN139="B","2.8",IF(AN139="C+","2.4",IF(AN139="C","2",IF(AN139="D+","1.6",IF(AN139="D","1.2",IF(AN139="E","0.8",""))))))))))</f>
        <v/>
      </c>
      <c r="BJ139" s="26" t="str">
        <f>IF(ISBLANK('DATA ENTRY'!X139),"",IF(AO139="A+","4",IF(AO139="A","3.6",IF(AO139="B+","3.2",IF(AO139="B","2.8",IF(AO139="C+","2.4",IF(AO139="C","2",IF(AO139="D+","1.6",IF(AO139="D","1.2",IF(AO139="E","0.8",""))))))))))</f>
        <v/>
      </c>
      <c r="BK139" s="26" t="str">
        <f>IF(ISBLANK('DATA ENTRY'!Y139),"",IF(AP139="A+","4",IF(AP139="A","3.6",IF(AP139="B+","3.2",IF(AP139="B","2.8",IF(AP139="C+","2.4",IF(AP139="C","2",IF(AP139="D+","1.6",IF(AP139="D","1.2",IF(AP139="E","0.8",""))))))))))</f>
        <v/>
      </c>
      <c r="BL139" s="26" t="str">
        <f>IF(ISBLANK('DATA ENTRY'!Z139),"",IF(AQ139="A+","4",IF(AQ139="A","3.6",IF(AQ139="B+","3.2",IF(AQ139="B","2.8",IF(AQ139="C+","2.4",IF(AQ139="C","2",IF(AQ139="D+","1.6",IF(AQ139="D","1.2",IF(AQ139="E","0.8",""))))))))))</f>
        <v/>
      </c>
    </row>
    <row r="140" spans="2:64" x14ac:dyDescent="0.25">
      <c r="B140" s="26" t="str">
        <f>IF(ISBLANK('DATA ENTRY'!G140),"",'DATA ENTRY'!G140)</f>
        <v/>
      </c>
      <c r="C140" s="26" t="str">
        <f>IF(ISBLANK('DATA ENTRY'!H140),"",'DATA ENTRY'!H140)</f>
        <v/>
      </c>
      <c r="D140" s="26" t="str">
        <f t="shared" si="41"/>
        <v/>
      </c>
      <c r="E140" s="26" t="str">
        <f>IF(ISBLANK('DATA ENTRY'!J140),"",'DATA ENTRY'!J140)</f>
        <v/>
      </c>
      <c r="F140" s="26" t="str">
        <f>IF(ISBLANK('DATA ENTRY'!K140),"",'DATA ENTRY'!K140)</f>
        <v/>
      </c>
      <c r="G140" s="26" t="str">
        <f t="shared" si="42"/>
        <v/>
      </c>
      <c r="H140" s="26" t="str">
        <f>IF(ISBLANK('DATA ENTRY'!M140),"",'DATA ENTRY'!M140)</f>
        <v/>
      </c>
      <c r="I140" s="26" t="str">
        <f>IF(ISBLANK('DATA ENTRY'!M140),"",'DATA ENTRY'!N140)</f>
        <v/>
      </c>
      <c r="J140" s="26" t="str">
        <f t="shared" si="60"/>
        <v/>
      </c>
      <c r="K140" s="26" t="str">
        <f>IF(ISBLANK('DATA ENTRY'!P140),"",'DATA ENTRY'!P140)</f>
        <v/>
      </c>
      <c r="L140" s="26" t="str">
        <f>IF(ISBLANK('DATA ENTRY'!Q140),"",'DATA ENTRY'!Q140)</f>
        <v/>
      </c>
      <c r="M140" s="26" t="str">
        <f t="shared" si="43"/>
        <v/>
      </c>
      <c r="N140" s="26" t="str">
        <f>IF(ISBLANK('DATA ENTRY'!S140),"",'DATA ENTRY'!S140)</f>
        <v/>
      </c>
      <c r="O140" s="26" t="str">
        <f>IF(ISBLANK('DATA ENTRY'!T140),"",'DATA ENTRY'!T140)</f>
        <v/>
      </c>
      <c r="P140" s="26" t="str">
        <f t="shared" si="44"/>
        <v/>
      </c>
      <c r="Q140" s="26" t="str">
        <f>IF(ISBLANK('DATA ENTRY'!V140),"",'DATA ENTRY'!V140)</f>
        <v/>
      </c>
      <c r="R140" s="26" t="str">
        <f>IF(ISBLANK('DATA ENTRY'!W140),"",'DATA ENTRY'!W140)</f>
        <v/>
      </c>
      <c r="S140" s="26" t="str">
        <f t="shared" si="45"/>
        <v/>
      </c>
      <c r="T140" s="26" t="str">
        <f>IF(ISBLANK('DATA ENTRY'!Y140),"",'DATA ENTRY'!Y140)</f>
        <v/>
      </c>
      <c r="U140" s="26" t="str">
        <f>IF(ISBLANK('DATA ENTRY'!Z140),"",'DATA ENTRY'!Z140)</f>
        <v/>
      </c>
      <c r="V140" s="26" t="str">
        <f t="shared" si="46"/>
        <v/>
      </c>
      <c r="W140" s="26" t="str">
        <f>IF(ISBLANK('DATA ENTRY'!$F140),"",IF(LEDGER!B140="AB","AB",IF(LEDGER!B140&gt;=0.9*'MARK LOOKUP'!B140,"A+",IF(LEDGER!B140&gt;=0.8*'MARK LOOKUP'!B140,"A",IF(LEDGER!B140&gt;=0.7*'MARK LOOKUP'!B140,"B+",IF(LEDGER!B140&gt;=0.6*'MARK LOOKUP'!B140,"B",IF(LEDGER!B140&gt;=0.5*'MARK LOOKUP'!B140,"C+",IF(LEDGER!B140&gt;=0.4*'MARK LOOKUP'!B140,"C+",IF(LEDGER!B140&gt;=0.35*'MARK LOOKUP'!B140,"D","NG")))))))))</f>
        <v/>
      </c>
      <c r="X140" s="26" t="str">
        <f>IF(ISBLANK('DATA ENTRY'!$G140),"",IF(LEDGER!C140="AB","AB",IF(LEDGER!C140&gt;=0.9*'MARK LOOKUP'!C140,"A+",IF(LEDGER!C140&gt;=0.8*'MARK LOOKUP'!C140,"A",IF(LEDGER!C140&gt;=0.7*'MARK LOOKUP'!C140,"B+",IF(LEDGER!C140&gt;=0.6*'MARK LOOKUP'!C140,"B",IF(LEDGER!C140&gt;=0.5*'MARK LOOKUP'!C140,"C+",IF(LEDGER!C140&gt;=0.4*'MARK LOOKUP'!C140,"C+",IF(LEDGER!C140&gt;=0.35*'MARK LOOKUP'!C140,"D","N.G.")))))))))</f>
        <v/>
      </c>
      <c r="Y140" s="26" t="b">
        <f>IF(ISNUMBER(D140),IF(D140&gt;=0.9*'MARK LOOKUP'!D140,"A+",IF(D140&gt;=0.8*'MARK LOOKUP'!D140,"A",IF(D140&gt;=0.7*'MARK LOOKUP'!D140,"B+",IF(D140&gt;=0.6*'MARK LOOKUP'!D140,"B",IF(D140&gt;=0.5*'MARK LOOKUP'!D140,"C+",IF(D140&gt;=0.4*'MARK LOOKUP'!D140,"C",IF(D140&gt;=0.35*'MARK LOOKUP'!D140,"D","N.G."))))))))</f>
        <v>0</v>
      </c>
      <c r="Z140" s="26" t="str">
        <f>IF(ISBLANK('DATA ENTRY'!J140),"",IF(LEDGER!E140="AB","AB",IF(LEDGER!E140&gt;=0.9*'MARK LOOKUP'!E140,"A+",IF(LEDGER!E140&gt;=0.8*'MARK LOOKUP'!E140,"A",IF(LEDGER!E140&gt;=0.7*'MARK LOOKUP'!E140,"B+",IF(LEDGER!E140&gt;=0.6*'MARK LOOKUP'!E140,"B",IF(LEDGER!E140&gt;=0.5*'MARK LOOKUP'!E140,"C+",IF(LEDGER!E140&gt;=0.4*'MARK LOOKUP'!E140,"C",IF(LEDGER!E140&gt;=0.35*'MARK LOOKUP'!E140,"D","NG")))))))))</f>
        <v/>
      </c>
      <c r="AA140" s="26" t="str">
        <f>IF(ISBLANK('DATA ENTRY'!K140),"",IF(LEDGER!F140="AB","AB",IF(LEDGER!F140&gt;=0.9*'MARK LOOKUP'!F140,"A+",IF(LEDGER!F140&gt;=0.8*'MARK LOOKUP'!F140,"A",IF(LEDGER!F140&gt;=0.7*'MARK LOOKUP'!F140,"B+",IF(LEDGER!F140&gt;=0.6*'MARK LOOKUP'!F140,"B",IF(LEDGER!F140&gt;=0.5*'MARK LOOKUP'!F140,"C+",IF(LEDGER!F140&gt;=0.4*'MARK LOOKUP'!F140,"C",IF(LEDGER!F140&gt;=0.35*'MARK LOOKUP'!F140,"D","NG")))))))))</f>
        <v/>
      </c>
      <c r="AB140" s="26" t="b">
        <f>IF(ISNUMBER(G140),IF(D140&gt;=0.9*'MARK LOOKUP'!G140,"A+",IF(G140&gt;=0.8*'MARK LOOKUP'!G140,"A",IF(G140&gt;=0.7*'MARK LOOKUP'!G140,"B+",IF(G140&gt;=0.6*'MARK LOOKUP'!G140,"B",IF(G140&gt;=0.5*'MARK LOOKUP'!G140,"C+",IF(G140&gt;=0.4*'MARK LOOKUP'!G140,"C",IF(G140&gt;=0.35*'MARK LOOKUP'!G140,"D","NG"))))))))</f>
        <v>0</v>
      </c>
      <c r="AC140" s="26" t="str">
        <f>IF(ISBLANK('DATA ENTRY'!M140),"",IF(LEDGER!H140="AB","AB",IF(LEDGER!H140&gt;=0.9*'MARK LOOKUP'!H140,"A+",IF(LEDGER!H140&gt;=0.8*'MARK LOOKUP'!H140,"A",IF(LEDGER!H140&gt;=0.7*'MARK LOOKUP'!H140,"B+",IF(LEDGER!H140&gt;=0.6*'MARK LOOKUP'!H140,"B",IF(LEDGER!H140&gt;=0.5*'MARK LOOKUP'!H140,"C+",IF(LEDGER!H140&gt;=0.4*'MARK LOOKUP'!H140,"C",IF(LEDGER!H140&gt;=0.35*'MARK LOOKUP'!H140,"D","NG")))))))))</f>
        <v/>
      </c>
      <c r="AD140" s="26" t="str">
        <f>IF(ISBLANK('DATA ENTRY'!N140),"",IF(LEDGER!I140="AB","AB",IF(LEDGER!I140&gt;=0.9*'MARK LOOKUP'!I140,"A+",IF(LEDGER!I140&gt;=0.8*'MARK LOOKUP'!I140,"A",IF(LEDGER!I140&gt;=0.7*'MARK LOOKUP'!I140,"B+",IF(LEDGER!I140&gt;=0.6*'MARK LOOKUP'!I140,"B",IF(LEDGER!I140&gt;=0.5*'MARK LOOKUP'!I140,"C+",IF(LEDGER!I140&gt;=0.4*'MARK LOOKUP'!I140,"C",IF(LEDGER!I140&gt;=0.35*'MARK LOOKUP'!I140,"D","NG")))))))))</f>
        <v/>
      </c>
      <c r="AE140" s="26" t="str">
        <f>IF(ISNUMBER(J140),IF(J140&gt;=0.9*'MARK LOOKUP'!J140,"A+",IF(J140&gt;=0.8*'MARK LOOKUP'!J140,"A",IF(J140&gt;=0.7*'MARK LOOKUP'!J140,"B+",IF(J140&gt;=0.6*'MARK LOOKUP'!J140,"B",IF(J140&gt;=0.5*'MARK LOOKUP'!J140,"C+",IF(J140&gt;=0.4*'MARK LOOKUP'!J140,"C",IF(J140&gt;=0.35*'MARK LOOKUP'!J140,"D","NG"))))))),"")</f>
        <v/>
      </c>
      <c r="AF140" s="26" t="str">
        <f>IF(ISBLANK('DATA ENTRY'!P140),"",IF(LEDGER!K140="Ab","AB",IF(LEDGER!K140&gt;=0.9*'MARK LOOKUP'!K140,"A+",IF(LEDGER!K140&gt;=0.8*'MARK LOOKUP'!K140,"A",IF(LEDGER!K140&gt;=0.7*'MARK LOOKUP'!K140,"B+",IF(LEDGER!K140&gt;=0.6*'MARK LOOKUP'!K140,"B",IF(LEDGER!K140&gt;=0.5*'MARK LOOKUP'!K140,"C+",IF(LEDGER!K140&gt;=0.4*'MARK LOOKUP'!K140,"C",IF(LEDGER!K140&gt;=0.35*'MARK LOOKUP'!K140,"D","NG")))))))))</f>
        <v/>
      </c>
      <c r="AG140" s="26" t="str">
        <f>IF(ISBLANK('DATA ENTRY'!Q140),"",IF(LEDGER!L140="Ab","AB",IF(LEDGER!L140&gt;=0.9*'MARK LOOKUP'!L140,"A+",IF(LEDGER!L140&gt;=0.8*'MARK LOOKUP'!L140,"A",IF(LEDGER!L140&gt;=0.7*'MARK LOOKUP'!L140,"B+",IF(LEDGER!L140&gt;=0.6*'MARK LOOKUP'!L140,"B",IF(LEDGER!L140&gt;=0.5*'MARK LOOKUP'!L140,"C+",IF(LEDGER!L140&gt;=0.4*'MARK LOOKUP'!L140,"C",IF(LEDGER!L140&gt;=0.35*'MARK LOOKUP'!L140,"D","NG")))))))))</f>
        <v/>
      </c>
      <c r="AH140" s="26" t="str">
        <f>IF(ISNUMBER(M140),IF(M140&gt;=0.9*'MARK LOOKUP'!M140,"A+",IF(M140&gt;=0.8*'MARK LOOKUP'!M140,"A",IF(M140&gt;=0.7*'MARK LOOKUP'!M140,"B+",IF(M140&gt;=0.6*'MARK LOOKUP'!M140,"B",IF(M140&gt;=0.5*'MARK LOOKUP'!M140,"C+",IF(M140&gt;=0.4*'MARK LOOKUP'!M140,"C",IF(M140&gt;=0.35*'MARK LOOKUP'!M140,"D","NG"))))))),"")</f>
        <v/>
      </c>
      <c r="AI140" s="26" t="str">
        <f>IF(ISBLANK('DATA ENTRY'!S140),"",IF(N140="Ab","AB",IF(N140&gt;=0.9*'MARK LOOKUP'!N140,"A+",IF(N140&gt;=0.8*'MARK LOOKUP'!N140,"A",IF(N140&gt;=0.7*'MARK LOOKUP'!N140,"B+",IF(N140&gt;=0.6*'MARK LOOKUP'!N140,"B",IF(N140&gt;=0.5*'MARK LOOKUP'!N140,"C+",IF(N140&gt;=0.4*'MARK LOOKUP'!N140,"C",IF(N140&gt;=0.35*'MARK LOOKUP'!N140,"D","NG")))))))))</f>
        <v/>
      </c>
      <c r="AJ140" s="26" t="str">
        <f>IF(ISBLANK('DATA ENTRY'!T140),"",IF(O140="Ab","AB",IF(O140&gt;=0.9*'MARK LOOKUP'!O140,"A+",IF(O140&gt;=0.8*'MARK LOOKUP'!O140,"A",IF(O140&gt;=0.7*'MARK LOOKUP'!O140,"B+",IF(O140&gt;=0.6*'MARK LOOKUP'!O140,"B",IF(O140&gt;=0.5*'MARK LOOKUP'!O140,"C+",IF(O140&gt;=0.4*'MARK LOOKUP'!O140,"C",IF(O140&gt;=0.35*'MARK LOOKUP'!O140,"D","NG")))))))))</f>
        <v/>
      </c>
      <c r="AK140" s="26" t="str">
        <f>IF(ISNUMBER(P140),IF(P140&gt;=0.9*'MARK LOOKUP'!P140,"A+",IF(P140&gt;=0.8*'MARK LOOKUP'!P140,"A",IF(P140&gt;=0.7*'MARK LOOKUP'!P140,"B+",IF(P140&gt;=0.6*'MARK LOOKUP'!P140,"B",IF(P140&gt;=0.5*'MARK LOOKUP'!P140,"C+",IF(P140&gt;=0.4*'MARK LOOKUP'!P140,"C",IF(P140&gt;=0.35*'MARK LOOKUP'!P140,"D","NG"))))))),"")</f>
        <v/>
      </c>
      <c r="AL140" s="26" t="str">
        <f>IF(ISBLANK('DATA ENTRY'!V140),"",IF(Q140="Ab","AB",IF(Q140&gt;=0.9*'MARK LOOKUP'!Q140,"A+",IF(Q140&gt;=0.8*'MARK LOOKUP'!Q140,"A",IF(Q140&gt;=0.7*'MARK LOOKUP'!Q140,"B+",IF(Q140&gt;=0.6*'MARK LOOKUP'!Q140,"B",IF(Q140&gt;=0.5*'MARK LOOKUP'!Q140,"C+",IF(Q140&gt;=0.4*'MARK LOOKUP'!Q140,"C",IF(Q140&gt;=0.35*'MARK LOOKUP'!Q140,"D","NG")))))))))</f>
        <v/>
      </c>
      <c r="AM140" s="26" t="str">
        <f>IF(ISBLANK('DATA ENTRY'!W140),"",IF(R140="Ab","AB",IF(R140&gt;=0.9*'MARK LOOKUP'!R140,"A+",IF(R140&gt;=0.8*'MARK LOOKUP'!R140,"A",IF(R140&gt;=0.7*'MARK LOOKUP'!R140,"B+",IF(R140&gt;=0.6*'MARK LOOKUP'!R140,"B",IF(R140&gt;=0.5*'MARK LOOKUP'!R140,"C+",IF(R140&gt;=0.4*'MARK LOOKUP'!R140,"C",IF(R140&gt;=0.35*'MARK LOOKUP'!R140,"D","NG")))))))))</f>
        <v/>
      </c>
      <c r="AN140" s="26" t="str">
        <f>IF(ISNUMBER(S140),IF(S140&gt;=0.9*'MARK LOOKUP'!S140,"A+",IF(S140&gt;=0.8*'MARK LOOKUP'!S140,"A",IF(S140&gt;=0.7*'MARK LOOKUP'!S140,"B+",IF(S140&gt;=0.6*'MARK LOOKUP'!S140,"B",IF(S140&gt;=0.5*'MARK LOOKUP'!S140,"C+",IF(S140&gt;=0.4*'MARK LOOKUP'!S140,"C",IF(S140&gt;=0.35*'MARK LOOKUP'!S140,"D","NG"))))))),"")</f>
        <v/>
      </c>
      <c r="AO140" s="26" t="str">
        <f>IF(ISBLANK('DATA ENTRY'!Y140),"",IF(T140="AB","AB",IF(T140&gt;=0.9*'MARK LOOKUP'!T140,"A+",IF(T140&gt;=0.8*'MARK LOOKUP'!T140,"A",IF(T140&gt;=0.7*'MARK LOOKUP'!T140,"B+",IF(T140&gt;=0.6*'MARK LOOKUP'!T140,"B",IF(T140&gt;=0.5*'MARK LOOKUP'!T140,"C+",IF(T140&gt;=0.4*'MARK LOOKUP'!T140,"C",IF(T140&gt;=0.35*'MARK LOOKUP'!T140,"D","NG")))))))))</f>
        <v/>
      </c>
      <c r="AP140" s="26" t="str">
        <f>IF(ISBLANK('DATA ENTRY'!Z140),"",IF(U140="AB","AB",IF(U140&gt;=0.9*'MARK LOOKUP'!U140,"A+",IF(U140&gt;=0.8*'MARK LOOKUP'!U140,"A",IF(U140&gt;=0.7*'MARK LOOKUP'!U140,"B+",IF(U140&gt;=0.6*'MARK LOOKUP'!U140,"B",IF(U140&gt;=0.5*'MARK LOOKUP'!U140,"C+",IF(U140&gt;=0.4*'MARK LOOKUP'!U140,"C",IF(U140&gt;=0.35*'MARK LOOKUP'!U140,"D","NG")))))))))</f>
        <v/>
      </c>
      <c r="AQ140" s="26" t="str">
        <f>IF(ISNUMBER(V140),IF(V140&gt;=0.9*'MARK LOOKUP'!V140,"A+",IF(V140&gt;=0.8*'MARK LOOKUP'!V140,"A",IF(V140&gt;=0.7*'MARK LOOKUP'!V140,"B+",IF(V140&gt;=0.6*'MARK LOOKUP'!S140,"B",IF(V140&gt;=0.5*'MARK LOOKUP'!V140,"C+",IF(V140&gt;=0.4*'MARK LOOKUP'!V140,"C",IF(V140&gt;=0.35*'MARK LOOKUP'!V140,"D","NG"))))))),"")</f>
        <v/>
      </c>
      <c r="AR140" s="26" t="str">
        <f t="shared" si="47"/>
        <v/>
      </c>
      <c r="AS140" s="26" t="str">
        <f t="shared" si="48"/>
        <v/>
      </c>
      <c r="AT140" s="26" t="str">
        <f t="shared" si="49"/>
        <v/>
      </c>
      <c r="AU140" s="26" t="str">
        <f t="shared" si="50"/>
        <v/>
      </c>
      <c r="AV140" s="26" t="str">
        <f t="shared" si="51"/>
        <v/>
      </c>
      <c r="AW140" s="26" t="str">
        <f t="shared" si="52"/>
        <v/>
      </c>
      <c r="AX140" s="26" t="str">
        <f t="shared" si="53"/>
        <v/>
      </c>
      <c r="AY140" s="26" t="str">
        <f t="shared" si="54"/>
        <v/>
      </c>
      <c r="AZ140" s="26" t="str">
        <f t="shared" si="55"/>
        <v/>
      </c>
      <c r="BA140" s="26" t="str">
        <f t="shared" si="56"/>
        <v/>
      </c>
      <c r="BB140" s="26" t="str">
        <f t="shared" si="57"/>
        <v/>
      </c>
      <c r="BC140" s="26" t="str">
        <f t="shared" si="58"/>
        <v/>
      </c>
      <c r="BD140" s="26" t="str">
        <f t="shared" si="59"/>
        <v/>
      </c>
      <c r="BE140" s="26" t="str">
        <f>IF(ISBLANK('DATA ENTRY'!S140),"",IF(AJ140="A+","4",IF(AJ140="A","3.6",IF(AJ140="B+","3.2",IF(AJ140="B","2.8",IF(AJ140="C+","2.4",IF(AJ140="C","2",IF(AJ140="D+","1.6",IF(AJ140="D","1.2",IF(AJ140="E","0.8",""))))))))))</f>
        <v/>
      </c>
      <c r="BF140" s="26" t="str">
        <f>IF(ISBLANK('DATA ENTRY'!T140),"",IF(AK140="A+","4",IF(AK140="A","3.6",IF(AK140="B+","3.2",IF(AK140="B","2.8",IF(AK140="C+","2.4",IF(AK140="C","2",IF(AK140="D+","1.6",IF(AK140="D","1.2",IF(AK140="E","0.8",""))))))))))</f>
        <v/>
      </c>
      <c r="BG140" s="26" t="str">
        <f>IF(ISBLANK('DATA ENTRY'!U140),"",IF(AL140="A+","4",IF(AL140="A","3.6",IF(AL140="B+","3.2",IF(AL140="B","2.8",IF(AL140="C+","2.4",IF(AL140="C","2",IF(AL140="D+","1.6",IF(AL140="D","1.2",IF(AL140="E","0.8",""))))))))))</f>
        <v/>
      </c>
      <c r="BH140" s="26" t="str">
        <f>IF(ISBLANK('DATA ENTRY'!V140),"",IF(AM140="A+","4",IF(AM140="A","3.6",IF(AM140="B+","3.2",IF(AM140="B","2.8",IF(AM140="C+","2.4",IF(AM140="C","2",IF(AM140="D+","1.6",IF(AM140="D","1.2",IF(AM140="E","0.8",""))))))))))</f>
        <v/>
      </c>
      <c r="BI140" s="26" t="str">
        <f>IF(ISBLANK('DATA ENTRY'!W140),"",IF(AN140="A+","4",IF(AN140="A","3.6",IF(AN140="B+","3.2",IF(AN140="B","2.8",IF(AN140="C+","2.4",IF(AN140="C","2",IF(AN140="D+","1.6",IF(AN140="D","1.2",IF(AN140="E","0.8",""))))))))))</f>
        <v/>
      </c>
      <c r="BJ140" s="26" t="str">
        <f>IF(ISBLANK('DATA ENTRY'!X140),"",IF(AO140="A+","4",IF(AO140="A","3.6",IF(AO140="B+","3.2",IF(AO140="B","2.8",IF(AO140="C+","2.4",IF(AO140="C","2",IF(AO140="D+","1.6",IF(AO140="D","1.2",IF(AO140="E","0.8",""))))))))))</f>
        <v/>
      </c>
      <c r="BK140" s="26" t="str">
        <f>IF(ISBLANK('DATA ENTRY'!Y140),"",IF(AP140="A+","4",IF(AP140="A","3.6",IF(AP140="B+","3.2",IF(AP140="B","2.8",IF(AP140="C+","2.4",IF(AP140="C","2",IF(AP140="D+","1.6",IF(AP140="D","1.2",IF(AP140="E","0.8",""))))))))))</f>
        <v/>
      </c>
      <c r="BL140" s="26" t="str">
        <f>IF(ISBLANK('DATA ENTRY'!Z140),"",IF(AQ140="A+","4",IF(AQ140="A","3.6",IF(AQ140="B+","3.2",IF(AQ140="B","2.8",IF(AQ140="C+","2.4",IF(AQ140="C","2",IF(AQ140="D+","1.6",IF(AQ140="D","1.2",IF(AQ140="E","0.8",""))))))))))</f>
        <v/>
      </c>
    </row>
    <row r="141" spans="2:64" x14ac:dyDescent="0.25">
      <c r="B141" s="26" t="str">
        <f>IF(ISBLANK('DATA ENTRY'!G141),"",'DATA ENTRY'!G141)</f>
        <v/>
      </c>
      <c r="C141" s="26" t="str">
        <f>IF(ISBLANK('DATA ENTRY'!H141),"",'DATA ENTRY'!H141)</f>
        <v/>
      </c>
      <c r="D141" s="26" t="str">
        <f t="shared" si="41"/>
        <v/>
      </c>
      <c r="E141" s="26" t="str">
        <f>IF(ISBLANK('DATA ENTRY'!J141),"",'DATA ENTRY'!J141)</f>
        <v/>
      </c>
      <c r="F141" s="26" t="str">
        <f>IF(ISBLANK('DATA ENTRY'!K141),"",'DATA ENTRY'!K141)</f>
        <v/>
      </c>
      <c r="G141" s="26" t="str">
        <f t="shared" si="42"/>
        <v/>
      </c>
      <c r="H141" s="26" t="str">
        <f>IF(ISBLANK('DATA ENTRY'!M141),"",'DATA ENTRY'!M141)</f>
        <v/>
      </c>
      <c r="I141" s="26" t="str">
        <f>IF(ISBLANK('DATA ENTRY'!M141),"",'DATA ENTRY'!N141)</f>
        <v/>
      </c>
      <c r="J141" s="26" t="str">
        <f t="shared" si="60"/>
        <v/>
      </c>
      <c r="K141" s="26" t="str">
        <f>IF(ISBLANK('DATA ENTRY'!P141),"",'DATA ENTRY'!P141)</f>
        <v/>
      </c>
      <c r="L141" s="26" t="str">
        <f>IF(ISBLANK('DATA ENTRY'!Q141),"",'DATA ENTRY'!Q141)</f>
        <v/>
      </c>
      <c r="M141" s="26" t="str">
        <f t="shared" si="43"/>
        <v/>
      </c>
      <c r="N141" s="26" t="str">
        <f>IF(ISBLANK('DATA ENTRY'!S141),"",'DATA ENTRY'!S141)</f>
        <v/>
      </c>
      <c r="O141" s="26" t="str">
        <f>IF(ISBLANK('DATA ENTRY'!T141),"",'DATA ENTRY'!T141)</f>
        <v/>
      </c>
      <c r="P141" s="26" t="str">
        <f t="shared" si="44"/>
        <v/>
      </c>
      <c r="Q141" s="26" t="str">
        <f>IF(ISBLANK('DATA ENTRY'!V141),"",'DATA ENTRY'!V141)</f>
        <v/>
      </c>
      <c r="R141" s="26" t="str">
        <f>IF(ISBLANK('DATA ENTRY'!W141),"",'DATA ENTRY'!W141)</f>
        <v/>
      </c>
      <c r="S141" s="26" t="str">
        <f t="shared" si="45"/>
        <v/>
      </c>
      <c r="T141" s="26" t="str">
        <f>IF(ISBLANK('DATA ENTRY'!Y141),"",'DATA ENTRY'!Y141)</f>
        <v/>
      </c>
      <c r="U141" s="26" t="str">
        <f>IF(ISBLANK('DATA ENTRY'!Z141),"",'DATA ENTRY'!Z141)</f>
        <v/>
      </c>
      <c r="V141" s="26" t="str">
        <f t="shared" si="46"/>
        <v/>
      </c>
      <c r="W141" s="26" t="str">
        <f>IF(ISBLANK('DATA ENTRY'!$F141),"",IF(LEDGER!B141="AB","AB",IF(LEDGER!B141&gt;=0.9*'MARK LOOKUP'!B141,"A+",IF(LEDGER!B141&gt;=0.8*'MARK LOOKUP'!B141,"A",IF(LEDGER!B141&gt;=0.7*'MARK LOOKUP'!B141,"B+",IF(LEDGER!B141&gt;=0.6*'MARK LOOKUP'!B141,"B",IF(LEDGER!B141&gt;=0.5*'MARK LOOKUP'!B141,"C+",IF(LEDGER!B141&gt;=0.4*'MARK LOOKUP'!B141,"C+",IF(LEDGER!B141&gt;=0.35*'MARK LOOKUP'!B141,"D","NG")))))))))</f>
        <v/>
      </c>
      <c r="X141" s="26" t="str">
        <f>IF(ISBLANK('DATA ENTRY'!$G141),"",IF(LEDGER!C141="AB","AB",IF(LEDGER!C141&gt;=0.9*'MARK LOOKUP'!C141,"A+",IF(LEDGER!C141&gt;=0.8*'MARK LOOKUP'!C141,"A",IF(LEDGER!C141&gt;=0.7*'MARK LOOKUP'!C141,"B+",IF(LEDGER!C141&gt;=0.6*'MARK LOOKUP'!C141,"B",IF(LEDGER!C141&gt;=0.5*'MARK LOOKUP'!C141,"C+",IF(LEDGER!C141&gt;=0.4*'MARK LOOKUP'!C141,"C+",IF(LEDGER!C141&gt;=0.35*'MARK LOOKUP'!C141,"D","N.G.")))))))))</f>
        <v/>
      </c>
      <c r="Y141" s="26" t="b">
        <f>IF(ISNUMBER(D141),IF(D141&gt;=0.9*'MARK LOOKUP'!D141,"A+",IF(D141&gt;=0.8*'MARK LOOKUP'!D141,"A",IF(D141&gt;=0.7*'MARK LOOKUP'!D141,"B+",IF(D141&gt;=0.6*'MARK LOOKUP'!D141,"B",IF(D141&gt;=0.5*'MARK LOOKUP'!D141,"C+",IF(D141&gt;=0.4*'MARK LOOKUP'!D141,"C",IF(D141&gt;=0.35*'MARK LOOKUP'!D141,"D","N.G."))))))))</f>
        <v>0</v>
      </c>
      <c r="Z141" s="26" t="str">
        <f>IF(ISBLANK('DATA ENTRY'!J141),"",IF(LEDGER!E141="AB","AB",IF(LEDGER!E141&gt;=0.9*'MARK LOOKUP'!E141,"A+",IF(LEDGER!E141&gt;=0.8*'MARK LOOKUP'!E141,"A",IF(LEDGER!E141&gt;=0.7*'MARK LOOKUP'!E141,"B+",IF(LEDGER!E141&gt;=0.6*'MARK LOOKUP'!E141,"B",IF(LEDGER!E141&gt;=0.5*'MARK LOOKUP'!E141,"C+",IF(LEDGER!E141&gt;=0.4*'MARK LOOKUP'!E141,"C",IF(LEDGER!E141&gt;=0.35*'MARK LOOKUP'!E141,"D","NG")))))))))</f>
        <v/>
      </c>
      <c r="AA141" s="26" t="str">
        <f>IF(ISBLANK('DATA ENTRY'!K141),"",IF(LEDGER!F141="AB","AB",IF(LEDGER!F141&gt;=0.9*'MARK LOOKUP'!F141,"A+",IF(LEDGER!F141&gt;=0.8*'MARK LOOKUP'!F141,"A",IF(LEDGER!F141&gt;=0.7*'MARK LOOKUP'!F141,"B+",IF(LEDGER!F141&gt;=0.6*'MARK LOOKUP'!F141,"B",IF(LEDGER!F141&gt;=0.5*'MARK LOOKUP'!F141,"C+",IF(LEDGER!F141&gt;=0.4*'MARK LOOKUP'!F141,"C",IF(LEDGER!F141&gt;=0.35*'MARK LOOKUP'!F141,"D","NG")))))))))</f>
        <v/>
      </c>
      <c r="AB141" s="26" t="b">
        <f>IF(ISNUMBER(G141),IF(D141&gt;=0.9*'MARK LOOKUP'!G141,"A+",IF(G141&gt;=0.8*'MARK LOOKUP'!G141,"A",IF(G141&gt;=0.7*'MARK LOOKUP'!G141,"B+",IF(G141&gt;=0.6*'MARK LOOKUP'!G141,"B",IF(G141&gt;=0.5*'MARK LOOKUP'!G141,"C+",IF(G141&gt;=0.4*'MARK LOOKUP'!G141,"C",IF(G141&gt;=0.35*'MARK LOOKUP'!G141,"D","NG"))))))))</f>
        <v>0</v>
      </c>
      <c r="AC141" s="26" t="str">
        <f>IF(ISBLANK('DATA ENTRY'!M141),"",IF(LEDGER!H141="AB","AB",IF(LEDGER!H141&gt;=0.9*'MARK LOOKUP'!H141,"A+",IF(LEDGER!H141&gt;=0.8*'MARK LOOKUP'!H141,"A",IF(LEDGER!H141&gt;=0.7*'MARK LOOKUP'!H141,"B+",IF(LEDGER!H141&gt;=0.6*'MARK LOOKUP'!H141,"B",IF(LEDGER!H141&gt;=0.5*'MARK LOOKUP'!H141,"C+",IF(LEDGER!H141&gt;=0.4*'MARK LOOKUP'!H141,"C",IF(LEDGER!H141&gt;=0.35*'MARK LOOKUP'!H141,"D","NG")))))))))</f>
        <v/>
      </c>
      <c r="AD141" s="26" t="str">
        <f>IF(ISBLANK('DATA ENTRY'!N141),"",IF(LEDGER!I141="AB","AB",IF(LEDGER!I141&gt;=0.9*'MARK LOOKUP'!I141,"A+",IF(LEDGER!I141&gt;=0.8*'MARK LOOKUP'!I141,"A",IF(LEDGER!I141&gt;=0.7*'MARK LOOKUP'!I141,"B+",IF(LEDGER!I141&gt;=0.6*'MARK LOOKUP'!I141,"B",IF(LEDGER!I141&gt;=0.5*'MARK LOOKUP'!I141,"C+",IF(LEDGER!I141&gt;=0.4*'MARK LOOKUP'!I141,"C",IF(LEDGER!I141&gt;=0.35*'MARK LOOKUP'!I141,"D","NG")))))))))</f>
        <v/>
      </c>
      <c r="AE141" s="26" t="str">
        <f>IF(ISNUMBER(J141),IF(J141&gt;=0.9*'MARK LOOKUP'!J141,"A+",IF(J141&gt;=0.8*'MARK LOOKUP'!J141,"A",IF(J141&gt;=0.7*'MARK LOOKUP'!J141,"B+",IF(J141&gt;=0.6*'MARK LOOKUP'!J141,"B",IF(J141&gt;=0.5*'MARK LOOKUP'!J141,"C+",IF(J141&gt;=0.4*'MARK LOOKUP'!J141,"C",IF(J141&gt;=0.35*'MARK LOOKUP'!J141,"D","NG"))))))),"")</f>
        <v/>
      </c>
      <c r="AF141" s="26" t="str">
        <f>IF(ISBLANK('DATA ENTRY'!P141),"",IF(LEDGER!K141="Ab","AB",IF(LEDGER!K141&gt;=0.9*'MARK LOOKUP'!K141,"A+",IF(LEDGER!K141&gt;=0.8*'MARK LOOKUP'!K141,"A",IF(LEDGER!K141&gt;=0.7*'MARK LOOKUP'!K141,"B+",IF(LEDGER!K141&gt;=0.6*'MARK LOOKUP'!K141,"B",IF(LEDGER!K141&gt;=0.5*'MARK LOOKUP'!K141,"C+",IF(LEDGER!K141&gt;=0.4*'MARK LOOKUP'!K141,"C",IF(LEDGER!K141&gt;=0.35*'MARK LOOKUP'!K141,"D","NG")))))))))</f>
        <v/>
      </c>
      <c r="AG141" s="26" t="str">
        <f>IF(ISBLANK('DATA ENTRY'!Q141),"",IF(LEDGER!L141="Ab","AB",IF(LEDGER!L141&gt;=0.9*'MARK LOOKUP'!L141,"A+",IF(LEDGER!L141&gt;=0.8*'MARK LOOKUP'!L141,"A",IF(LEDGER!L141&gt;=0.7*'MARK LOOKUP'!L141,"B+",IF(LEDGER!L141&gt;=0.6*'MARK LOOKUP'!L141,"B",IF(LEDGER!L141&gt;=0.5*'MARK LOOKUP'!L141,"C+",IF(LEDGER!L141&gt;=0.4*'MARK LOOKUP'!L141,"C",IF(LEDGER!L141&gt;=0.35*'MARK LOOKUP'!L141,"D","NG")))))))))</f>
        <v/>
      </c>
      <c r="AH141" s="26" t="str">
        <f>IF(ISNUMBER(M141),IF(M141&gt;=0.9*'MARK LOOKUP'!M141,"A+",IF(M141&gt;=0.8*'MARK LOOKUP'!M141,"A",IF(M141&gt;=0.7*'MARK LOOKUP'!M141,"B+",IF(M141&gt;=0.6*'MARK LOOKUP'!M141,"B",IF(M141&gt;=0.5*'MARK LOOKUP'!M141,"C+",IF(M141&gt;=0.4*'MARK LOOKUP'!M141,"C",IF(M141&gt;=0.35*'MARK LOOKUP'!M141,"D","NG"))))))),"")</f>
        <v/>
      </c>
      <c r="AI141" s="26" t="str">
        <f>IF(ISBLANK('DATA ENTRY'!S141),"",IF(N141="Ab","AB",IF(N141&gt;=0.9*'MARK LOOKUP'!N141,"A+",IF(N141&gt;=0.8*'MARK LOOKUP'!N141,"A",IF(N141&gt;=0.7*'MARK LOOKUP'!N141,"B+",IF(N141&gt;=0.6*'MARK LOOKUP'!N141,"B",IF(N141&gt;=0.5*'MARK LOOKUP'!N141,"C+",IF(N141&gt;=0.4*'MARK LOOKUP'!N141,"C",IF(N141&gt;=0.35*'MARK LOOKUP'!N141,"D","NG")))))))))</f>
        <v/>
      </c>
      <c r="AJ141" s="26" t="str">
        <f>IF(ISBLANK('DATA ENTRY'!T141),"",IF(O141="Ab","AB",IF(O141&gt;=0.9*'MARK LOOKUP'!O141,"A+",IF(O141&gt;=0.8*'MARK LOOKUP'!O141,"A",IF(O141&gt;=0.7*'MARK LOOKUP'!O141,"B+",IF(O141&gt;=0.6*'MARK LOOKUP'!O141,"B",IF(O141&gt;=0.5*'MARK LOOKUP'!O141,"C+",IF(O141&gt;=0.4*'MARK LOOKUP'!O141,"C",IF(O141&gt;=0.35*'MARK LOOKUP'!O141,"D","NG")))))))))</f>
        <v/>
      </c>
      <c r="AK141" s="26" t="str">
        <f>IF(ISNUMBER(P141),IF(P141&gt;=0.9*'MARK LOOKUP'!P141,"A+",IF(P141&gt;=0.8*'MARK LOOKUP'!P141,"A",IF(P141&gt;=0.7*'MARK LOOKUP'!P141,"B+",IF(P141&gt;=0.6*'MARK LOOKUP'!P141,"B",IF(P141&gt;=0.5*'MARK LOOKUP'!P141,"C+",IF(P141&gt;=0.4*'MARK LOOKUP'!P141,"C",IF(P141&gt;=0.35*'MARK LOOKUP'!P141,"D","NG"))))))),"")</f>
        <v/>
      </c>
      <c r="AL141" s="26" t="str">
        <f>IF(ISBLANK('DATA ENTRY'!V141),"",IF(Q141="Ab","AB",IF(Q141&gt;=0.9*'MARK LOOKUP'!Q141,"A+",IF(Q141&gt;=0.8*'MARK LOOKUP'!Q141,"A",IF(Q141&gt;=0.7*'MARK LOOKUP'!Q141,"B+",IF(Q141&gt;=0.6*'MARK LOOKUP'!Q141,"B",IF(Q141&gt;=0.5*'MARK LOOKUP'!Q141,"C+",IF(Q141&gt;=0.4*'MARK LOOKUP'!Q141,"C",IF(Q141&gt;=0.35*'MARK LOOKUP'!Q141,"D","NG")))))))))</f>
        <v/>
      </c>
      <c r="AM141" s="26" t="str">
        <f>IF(ISBLANK('DATA ENTRY'!W141),"",IF(R141="Ab","AB",IF(R141&gt;=0.9*'MARK LOOKUP'!R141,"A+",IF(R141&gt;=0.8*'MARK LOOKUP'!R141,"A",IF(R141&gt;=0.7*'MARK LOOKUP'!R141,"B+",IF(R141&gt;=0.6*'MARK LOOKUP'!R141,"B",IF(R141&gt;=0.5*'MARK LOOKUP'!R141,"C+",IF(R141&gt;=0.4*'MARK LOOKUP'!R141,"C",IF(R141&gt;=0.35*'MARK LOOKUP'!R141,"D","NG")))))))))</f>
        <v/>
      </c>
      <c r="AN141" s="26" t="str">
        <f>IF(ISNUMBER(S141),IF(S141&gt;=0.9*'MARK LOOKUP'!S141,"A+",IF(S141&gt;=0.8*'MARK LOOKUP'!S141,"A",IF(S141&gt;=0.7*'MARK LOOKUP'!S141,"B+",IF(S141&gt;=0.6*'MARK LOOKUP'!S141,"B",IF(S141&gt;=0.5*'MARK LOOKUP'!S141,"C+",IF(S141&gt;=0.4*'MARK LOOKUP'!S141,"C",IF(S141&gt;=0.35*'MARK LOOKUP'!S141,"D","NG"))))))),"")</f>
        <v/>
      </c>
      <c r="AO141" s="26" t="str">
        <f>IF(ISBLANK('DATA ENTRY'!Y141),"",IF(T141="AB","AB",IF(T141&gt;=0.9*'MARK LOOKUP'!T141,"A+",IF(T141&gt;=0.8*'MARK LOOKUP'!T141,"A",IF(T141&gt;=0.7*'MARK LOOKUP'!T141,"B+",IF(T141&gt;=0.6*'MARK LOOKUP'!T141,"B",IF(T141&gt;=0.5*'MARK LOOKUP'!T141,"C+",IF(T141&gt;=0.4*'MARK LOOKUP'!T141,"C",IF(T141&gt;=0.35*'MARK LOOKUP'!T141,"D","NG")))))))))</f>
        <v/>
      </c>
      <c r="AP141" s="26" t="str">
        <f>IF(ISBLANK('DATA ENTRY'!Z141),"",IF(U141="AB","AB",IF(U141&gt;=0.9*'MARK LOOKUP'!U141,"A+",IF(U141&gt;=0.8*'MARK LOOKUP'!U141,"A",IF(U141&gt;=0.7*'MARK LOOKUP'!U141,"B+",IF(U141&gt;=0.6*'MARK LOOKUP'!U141,"B",IF(U141&gt;=0.5*'MARK LOOKUP'!U141,"C+",IF(U141&gt;=0.4*'MARK LOOKUP'!U141,"C",IF(U141&gt;=0.35*'MARK LOOKUP'!U141,"D","NG")))))))))</f>
        <v/>
      </c>
      <c r="AQ141" s="26" t="str">
        <f>IF(ISNUMBER(V141),IF(V141&gt;=0.9*'MARK LOOKUP'!V141,"A+",IF(V141&gt;=0.8*'MARK LOOKUP'!V141,"A",IF(V141&gt;=0.7*'MARK LOOKUP'!V141,"B+",IF(V141&gt;=0.6*'MARK LOOKUP'!S141,"B",IF(V141&gt;=0.5*'MARK LOOKUP'!V141,"C+",IF(V141&gt;=0.4*'MARK LOOKUP'!V141,"C",IF(V141&gt;=0.35*'MARK LOOKUP'!V141,"D","NG"))))))),"")</f>
        <v/>
      </c>
      <c r="AR141" s="26" t="str">
        <f t="shared" si="47"/>
        <v/>
      </c>
      <c r="AS141" s="26" t="str">
        <f t="shared" si="48"/>
        <v/>
      </c>
      <c r="AT141" s="26" t="str">
        <f t="shared" si="49"/>
        <v/>
      </c>
      <c r="AU141" s="26" t="str">
        <f t="shared" si="50"/>
        <v/>
      </c>
      <c r="AV141" s="26" t="str">
        <f t="shared" si="51"/>
        <v/>
      </c>
      <c r="AW141" s="26" t="str">
        <f t="shared" si="52"/>
        <v/>
      </c>
      <c r="AX141" s="26" t="str">
        <f t="shared" si="53"/>
        <v/>
      </c>
      <c r="AY141" s="26" t="str">
        <f t="shared" si="54"/>
        <v/>
      </c>
      <c r="AZ141" s="26" t="str">
        <f t="shared" si="55"/>
        <v/>
      </c>
      <c r="BA141" s="26" t="str">
        <f t="shared" si="56"/>
        <v/>
      </c>
      <c r="BB141" s="26" t="str">
        <f t="shared" si="57"/>
        <v/>
      </c>
      <c r="BC141" s="26" t="str">
        <f t="shared" si="58"/>
        <v/>
      </c>
      <c r="BD141" s="26" t="str">
        <f t="shared" si="59"/>
        <v/>
      </c>
      <c r="BE141" s="26" t="str">
        <f>IF(ISBLANK('DATA ENTRY'!S141),"",IF(AJ141="A+","4",IF(AJ141="A","3.6",IF(AJ141="B+","3.2",IF(AJ141="B","2.8",IF(AJ141="C+","2.4",IF(AJ141="C","2",IF(AJ141="D+","1.6",IF(AJ141="D","1.2",IF(AJ141="E","0.8",""))))))))))</f>
        <v/>
      </c>
      <c r="BF141" s="26" t="str">
        <f>IF(ISBLANK('DATA ENTRY'!T141),"",IF(AK141="A+","4",IF(AK141="A","3.6",IF(AK141="B+","3.2",IF(AK141="B","2.8",IF(AK141="C+","2.4",IF(AK141="C","2",IF(AK141="D+","1.6",IF(AK141="D","1.2",IF(AK141="E","0.8",""))))))))))</f>
        <v/>
      </c>
      <c r="BG141" s="26" t="str">
        <f>IF(ISBLANK('DATA ENTRY'!U141),"",IF(AL141="A+","4",IF(AL141="A","3.6",IF(AL141="B+","3.2",IF(AL141="B","2.8",IF(AL141="C+","2.4",IF(AL141="C","2",IF(AL141="D+","1.6",IF(AL141="D","1.2",IF(AL141="E","0.8",""))))))))))</f>
        <v/>
      </c>
      <c r="BH141" s="26" t="str">
        <f>IF(ISBLANK('DATA ENTRY'!V141),"",IF(AM141="A+","4",IF(AM141="A","3.6",IF(AM141="B+","3.2",IF(AM141="B","2.8",IF(AM141="C+","2.4",IF(AM141="C","2",IF(AM141="D+","1.6",IF(AM141="D","1.2",IF(AM141="E","0.8",""))))))))))</f>
        <v/>
      </c>
      <c r="BI141" s="26" t="str">
        <f>IF(ISBLANK('DATA ENTRY'!W141),"",IF(AN141="A+","4",IF(AN141="A","3.6",IF(AN141="B+","3.2",IF(AN141="B","2.8",IF(AN141="C+","2.4",IF(AN141="C","2",IF(AN141="D+","1.6",IF(AN141="D","1.2",IF(AN141="E","0.8",""))))))))))</f>
        <v/>
      </c>
      <c r="BJ141" s="26" t="str">
        <f>IF(ISBLANK('DATA ENTRY'!X141),"",IF(AO141="A+","4",IF(AO141="A","3.6",IF(AO141="B+","3.2",IF(AO141="B","2.8",IF(AO141="C+","2.4",IF(AO141="C","2",IF(AO141="D+","1.6",IF(AO141="D","1.2",IF(AO141="E","0.8",""))))))))))</f>
        <v/>
      </c>
      <c r="BK141" s="26" t="str">
        <f>IF(ISBLANK('DATA ENTRY'!Y141),"",IF(AP141="A+","4",IF(AP141="A","3.6",IF(AP141="B+","3.2",IF(AP141="B","2.8",IF(AP141="C+","2.4",IF(AP141="C","2",IF(AP141="D+","1.6",IF(AP141="D","1.2",IF(AP141="E","0.8",""))))))))))</f>
        <v/>
      </c>
      <c r="BL141" s="26" t="str">
        <f>IF(ISBLANK('DATA ENTRY'!Z141),"",IF(AQ141="A+","4",IF(AQ141="A","3.6",IF(AQ141="B+","3.2",IF(AQ141="B","2.8",IF(AQ141="C+","2.4",IF(AQ141="C","2",IF(AQ141="D+","1.6",IF(AQ141="D","1.2",IF(AQ141="E","0.8",""))))))))))</f>
        <v/>
      </c>
    </row>
    <row r="142" spans="2:64" x14ac:dyDescent="0.25">
      <c r="B142" s="26" t="str">
        <f>IF(ISBLANK('DATA ENTRY'!G142),"",'DATA ENTRY'!G142)</f>
        <v/>
      </c>
      <c r="C142" s="26" t="str">
        <f>IF(ISBLANK('DATA ENTRY'!H142),"",'DATA ENTRY'!H142)</f>
        <v/>
      </c>
      <c r="D142" s="26" t="str">
        <f t="shared" si="41"/>
        <v/>
      </c>
      <c r="E142" s="26" t="str">
        <f>IF(ISBLANK('DATA ENTRY'!J142),"",'DATA ENTRY'!J142)</f>
        <v/>
      </c>
      <c r="F142" s="26" t="str">
        <f>IF(ISBLANK('DATA ENTRY'!K142),"",'DATA ENTRY'!K142)</f>
        <v/>
      </c>
      <c r="G142" s="26" t="str">
        <f t="shared" si="42"/>
        <v/>
      </c>
      <c r="H142" s="26" t="str">
        <f>IF(ISBLANK('DATA ENTRY'!M142),"",'DATA ENTRY'!M142)</f>
        <v/>
      </c>
      <c r="I142" s="26" t="str">
        <f>IF(ISBLANK('DATA ENTRY'!M142),"",'DATA ENTRY'!N142)</f>
        <v/>
      </c>
      <c r="J142" s="26" t="str">
        <f t="shared" si="60"/>
        <v/>
      </c>
      <c r="K142" s="26" t="str">
        <f>IF(ISBLANK('DATA ENTRY'!P142),"",'DATA ENTRY'!P142)</f>
        <v/>
      </c>
      <c r="L142" s="26" t="str">
        <f>IF(ISBLANK('DATA ENTRY'!Q142),"",'DATA ENTRY'!Q142)</f>
        <v/>
      </c>
      <c r="M142" s="26" t="str">
        <f t="shared" si="43"/>
        <v/>
      </c>
      <c r="N142" s="26" t="str">
        <f>IF(ISBLANK('DATA ENTRY'!S142),"",'DATA ENTRY'!S142)</f>
        <v/>
      </c>
      <c r="O142" s="26" t="str">
        <f>IF(ISBLANK('DATA ENTRY'!T142),"",'DATA ENTRY'!T142)</f>
        <v/>
      </c>
      <c r="P142" s="26" t="str">
        <f t="shared" si="44"/>
        <v/>
      </c>
      <c r="Q142" s="26" t="str">
        <f>IF(ISBLANK('DATA ENTRY'!V142),"",'DATA ENTRY'!V142)</f>
        <v/>
      </c>
      <c r="R142" s="26" t="str">
        <f>IF(ISBLANK('DATA ENTRY'!W142),"",'DATA ENTRY'!W142)</f>
        <v/>
      </c>
      <c r="S142" s="26" t="str">
        <f t="shared" si="45"/>
        <v/>
      </c>
      <c r="T142" s="26" t="str">
        <f>IF(ISBLANK('DATA ENTRY'!Y142),"",'DATA ENTRY'!Y142)</f>
        <v/>
      </c>
      <c r="U142" s="26" t="str">
        <f>IF(ISBLANK('DATA ENTRY'!Z142),"",'DATA ENTRY'!Z142)</f>
        <v/>
      </c>
      <c r="V142" s="26" t="str">
        <f t="shared" si="46"/>
        <v/>
      </c>
      <c r="W142" s="26" t="str">
        <f>IF(ISBLANK('DATA ENTRY'!$F142),"",IF(LEDGER!B142="AB","AB",IF(LEDGER!B142&gt;=0.9*'MARK LOOKUP'!B142,"A+",IF(LEDGER!B142&gt;=0.8*'MARK LOOKUP'!B142,"A",IF(LEDGER!B142&gt;=0.7*'MARK LOOKUP'!B142,"B+",IF(LEDGER!B142&gt;=0.6*'MARK LOOKUP'!B142,"B",IF(LEDGER!B142&gt;=0.5*'MARK LOOKUP'!B142,"C+",IF(LEDGER!B142&gt;=0.4*'MARK LOOKUP'!B142,"C+",IF(LEDGER!B142&gt;=0.35*'MARK LOOKUP'!B142,"D","NG")))))))))</f>
        <v/>
      </c>
      <c r="X142" s="26" t="str">
        <f>IF(ISBLANK('DATA ENTRY'!$G142),"",IF(LEDGER!C142="AB","AB",IF(LEDGER!C142&gt;=0.9*'MARK LOOKUP'!C142,"A+",IF(LEDGER!C142&gt;=0.8*'MARK LOOKUP'!C142,"A",IF(LEDGER!C142&gt;=0.7*'MARK LOOKUP'!C142,"B+",IF(LEDGER!C142&gt;=0.6*'MARK LOOKUP'!C142,"B",IF(LEDGER!C142&gt;=0.5*'MARK LOOKUP'!C142,"C+",IF(LEDGER!C142&gt;=0.4*'MARK LOOKUP'!C142,"C+",IF(LEDGER!C142&gt;=0.35*'MARK LOOKUP'!C142,"D","N.G.")))))))))</f>
        <v/>
      </c>
      <c r="Y142" s="26" t="b">
        <f>IF(ISNUMBER(D142),IF(D142&gt;=0.9*'MARK LOOKUP'!D142,"A+",IF(D142&gt;=0.8*'MARK LOOKUP'!D142,"A",IF(D142&gt;=0.7*'MARK LOOKUP'!D142,"B+",IF(D142&gt;=0.6*'MARK LOOKUP'!D142,"B",IF(D142&gt;=0.5*'MARK LOOKUP'!D142,"C+",IF(D142&gt;=0.4*'MARK LOOKUP'!D142,"C",IF(D142&gt;=0.35*'MARK LOOKUP'!D142,"D","N.G."))))))))</f>
        <v>0</v>
      </c>
      <c r="Z142" s="26" t="str">
        <f>IF(ISBLANK('DATA ENTRY'!J142),"",IF(LEDGER!E142="AB","AB",IF(LEDGER!E142&gt;=0.9*'MARK LOOKUP'!E142,"A+",IF(LEDGER!E142&gt;=0.8*'MARK LOOKUP'!E142,"A",IF(LEDGER!E142&gt;=0.7*'MARK LOOKUP'!E142,"B+",IF(LEDGER!E142&gt;=0.6*'MARK LOOKUP'!E142,"B",IF(LEDGER!E142&gt;=0.5*'MARK LOOKUP'!E142,"C+",IF(LEDGER!E142&gt;=0.4*'MARK LOOKUP'!E142,"C",IF(LEDGER!E142&gt;=0.35*'MARK LOOKUP'!E142,"D","NG")))))))))</f>
        <v/>
      </c>
      <c r="AA142" s="26" t="str">
        <f>IF(ISBLANK('DATA ENTRY'!K142),"",IF(LEDGER!F142="AB","AB",IF(LEDGER!F142&gt;=0.9*'MARK LOOKUP'!F142,"A+",IF(LEDGER!F142&gt;=0.8*'MARK LOOKUP'!F142,"A",IF(LEDGER!F142&gt;=0.7*'MARK LOOKUP'!F142,"B+",IF(LEDGER!F142&gt;=0.6*'MARK LOOKUP'!F142,"B",IF(LEDGER!F142&gt;=0.5*'MARK LOOKUP'!F142,"C+",IF(LEDGER!F142&gt;=0.4*'MARK LOOKUP'!F142,"C",IF(LEDGER!F142&gt;=0.35*'MARK LOOKUP'!F142,"D","NG")))))))))</f>
        <v/>
      </c>
      <c r="AB142" s="26" t="b">
        <f>IF(ISNUMBER(G142),IF(D142&gt;=0.9*'MARK LOOKUP'!G142,"A+",IF(G142&gt;=0.8*'MARK LOOKUP'!G142,"A",IF(G142&gt;=0.7*'MARK LOOKUP'!G142,"B+",IF(G142&gt;=0.6*'MARK LOOKUP'!G142,"B",IF(G142&gt;=0.5*'MARK LOOKUP'!G142,"C+",IF(G142&gt;=0.4*'MARK LOOKUP'!G142,"C",IF(G142&gt;=0.35*'MARK LOOKUP'!G142,"D","NG"))))))))</f>
        <v>0</v>
      </c>
      <c r="AC142" s="26" t="str">
        <f>IF(ISBLANK('DATA ENTRY'!M142),"",IF(LEDGER!H142="AB","AB",IF(LEDGER!H142&gt;=0.9*'MARK LOOKUP'!H142,"A+",IF(LEDGER!H142&gt;=0.8*'MARK LOOKUP'!H142,"A",IF(LEDGER!H142&gt;=0.7*'MARK LOOKUP'!H142,"B+",IF(LEDGER!H142&gt;=0.6*'MARK LOOKUP'!H142,"B",IF(LEDGER!H142&gt;=0.5*'MARK LOOKUP'!H142,"C+",IF(LEDGER!H142&gt;=0.4*'MARK LOOKUP'!H142,"C",IF(LEDGER!H142&gt;=0.35*'MARK LOOKUP'!H142,"D","NG")))))))))</f>
        <v/>
      </c>
      <c r="AD142" s="26" t="str">
        <f>IF(ISBLANK('DATA ENTRY'!N142),"",IF(LEDGER!I142="AB","AB",IF(LEDGER!I142&gt;=0.9*'MARK LOOKUP'!I142,"A+",IF(LEDGER!I142&gt;=0.8*'MARK LOOKUP'!I142,"A",IF(LEDGER!I142&gt;=0.7*'MARK LOOKUP'!I142,"B+",IF(LEDGER!I142&gt;=0.6*'MARK LOOKUP'!I142,"B",IF(LEDGER!I142&gt;=0.5*'MARK LOOKUP'!I142,"C+",IF(LEDGER!I142&gt;=0.4*'MARK LOOKUP'!I142,"C",IF(LEDGER!I142&gt;=0.35*'MARK LOOKUP'!I142,"D","NG")))))))))</f>
        <v/>
      </c>
      <c r="AE142" s="26" t="str">
        <f>IF(ISNUMBER(J142),IF(J142&gt;=0.9*'MARK LOOKUP'!J142,"A+",IF(J142&gt;=0.8*'MARK LOOKUP'!J142,"A",IF(J142&gt;=0.7*'MARK LOOKUP'!J142,"B+",IF(J142&gt;=0.6*'MARK LOOKUP'!J142,"B",IF(J142&gt;=0.5*'MARK LOOKUP'!J142,"C+",IF(J142&gt;=0.4*'MARK LOOKUP'!J142,"C",IF(J142&gt;=0.35*'MARK LOOKUP'!J142,"D","NG"))))))),"")</f>
        <v/>
      </c>
      <c r="AF142" s="26" t="str">
        <f>IF(ISBLANK('DATA ENTRY'!P142),"",IF(LEDGER!K142="Ab","AB",IF(LEDGER!K142&gt;=0.9*'MARK LOOKUP'!K142,"A+",IF(LEDGER!K142&gt;=0.8*'MARK LOOKUP'!K142,"A",IF(LEDGER!K142&gt;=0.7*'MARK LOOKUP'!K142,"B+",IF(LEDGER!K142&gt;=0.6*'MARK LOOKUP'!K142,"B",IF(LEDGER!K142&gt;=0.5*'MARK LOOKUP'!K142,"C+",IF(LEDGER!K142&gt;=0.4*'MARK LOOKUP'!K142,"C",IF(LEDGER!K142&gt;=0.35*'MARK LOOKUP'!K142,"D","NG")))))))))</f>
        <v/>
      </c>
      <c r="AG142" s="26" t="str">
        <f>IF(ISBLANK('DATA ENTRY'!Q142),"",IF(LEDGER!L142="Ab","AB",IF(LEDGER!L142&gt;=0.9*'MARK LOOKUP'!L142,"A+",IF(LEDGER!L142&gt;=0.8*'MARK LOOKUP'!L142,"A",IF(LEDGER!L142&gt;=0.7*'MARK LOOKUP'!L142,"B+",IF(LEDGER!L142&gt;=0.6*'MARK LOOKUP'!L142,"B",IF(LEDGER!L142&gt;=0.5*'MARK LOOKUP'!L142,"C+",IF(LEDGER!L142&gt;=0.4*'MARK LOOKUP'!L142,"C",IF(LEDGER!L142&gt;=0.35*'MARK LOOKUP'!L142,"D","NG")))))))))</f>
        <v/>
      </c>
      <c r="AH142" s="26" t="str">
        <f>IF(ISNUMBER(M142),IF(M142&gt;=0.9*'MARK LOOKUP'!M142,"A+",IF(M142&gt;=0.8*'MARK LOOKUP'!M142,"A",IF(M142&gt;=0.7*'MARK LOOKUP'!M142,"B+",IF(M142&gt;=0.6*'MARK LOOKUP'!M142,"B",IF(M142&gt;=0.5*'MARK LOOKUP'!M142,"C+",IF(M142&gt;=0.4*'MARK LOOKUP'!M142,"C",IF(M142&gt;=0.35*'MARK LOOKUP'!M142,"D","NG"))))))),"")</f>
        <v/>
      </c>
      <c r="AI142" s="26" t="str">
        <f>IF(ISBLANK('DATA ENTRY'!S142),"",IF(N142="Ab","AB",IF(N142&gt;=0.9*'MARK LOOKUP'!N142,"A+",IF(N142&gt;=0.8*'MARK LOOKUP'!N142,"A",IF(N142&gt;=0.7*'MARK LOOKUP'!N142,"B+",IF(N142&gt;=0.6*'MARK LOOKUP'!N142,"B",IF(N142&gt;=0.5*'MARK LOOKUP'!N142,"C+",IF(N142&gt;=0.4*'MARK LOOKUP'!N142,"C",IF(N142&gt;=0.35*'MARK LOOKUP'!N142,"D","NG")))))))))</f>
        <v/>
      </c>
      <c r="AJ142" s="26" t="str">
        <f>IF(ISBLANK('DATA ENTRY'!T142),"",IF(O142="Ab","AB",IF(O142&gt;=0.9*'MARK LOOKUP'!O142,"A+",IF(O142&gt;=0.8*'MARK LOOKUP'!O142,"A",IF(O142&gt;=0.7*'MARK LOOKUP'!O142,"B+",IF(O142&gt;=0.6*'MARK LOOKUP'!O142,"B",IF(O142&gt;=0.5*'MARK LOOKUP'!O142,"C+",IF(O142&gt;=0.4*'MARK LOOKUP'!O142,"C",IF(O142&gt;=0.35*'MARK LOOKUP'!O142,"D","NG")))))))))</f>
        <v/>
      </c>
      <c r="AK142" s="26" t="str">
        <f>IF(ISNUMBER(P142),IF(P142&gt;=0.9*'MARK LOOKUP'!P142,"A+",IF(P142&gt;=0.8*'MARK LOOKUP'!P142,"A",IF(P142&gt;=0.7*'MARK LOOKUP'!P142,"B+",IF(P142&gt;=0.6*'MARK LOOKUP'!P142,"B",IF(P142&gt;=0.5*'MARK LOOKUP'!P142,"C+",IF(P142&gt;=0.4*'MARK LOOKUP'!P142,"C",IF(P142&gt;=0.35*'MARK LOOKUP'!P142,"D","NG"))))))),"")</f>
        <v/>
      </c>
      <c r="AL142" s="26" t="str">
        <f>IF(ISBLANK('DATA ENTRY'!V142),"",IF(Q142="Ab","AB",IF(Q142&gt;=0.9*'MARK LOOKUP'!Q142,"A+",IF(Q142&gt;=0.8*'MARK LOOKUP'!Q142,"A",IF(Q142&gt;=0.7*'MARK LOOKUP'!Q142,"B+",IF(Q142&gt;=0.6*'MARK LOOKUP'!Q142,"B",IF(Q142&gt;=0.5*'MARK LOOKUP'!Q142,"C+",IF(Q142&gt;=0.4*'MARK LOOKUP'!Q142,"C",IF(Q142&gt;=0.35*'MARK LOOKUP'!Q142,"D","NG")))))))))</f>
        <v/>
      </c>
      <c r="AM142" s="26" t="str">
        <f>IF(ISBLANK('DATA ENTRY'!W142),"",IF(R142="Ab","AB",IF(R142&gt;=0.9*'MARK LOOKUP'!R142,"A+",IF(R142&gt;=0.8*'MARK LOOKUP'!R142,"A",IF(R142&gt;=0.7*'MARK LOOKUP'!R142,"B+",IF(R142&gt;=0.6*'MARK LOOKUP'!R142,"B",IF(R142&gt;=0.5*'MARK LOOKUP'!R142,"C+",IF(R142&gt;=0.4*'MARK LOOKUP'!R142,"C",IF(R142&gt;=0.35*'MARK LOOKUP'!R142,"D","NG")))))))))</f>
        <v/>
      </c>
      <c r="AN142" s="26" t="str">
        <f>IF(ISNUMBER(S142),IF(S142&gt;=0.9*'MARK LOOKUP'!S142,"A+",IF(S142&gt;=0.8*'MARK LOOKUP'!S142,"A",IF(S142&gt;=0.7*'MARK LOOKUP'!S142,"B+",IF(S142&gt;=0.6*'MARK LOOKUP'!S142,"B",IF(S142&gt;=0.5*'MARK LOOKUP'!S142,"C+",IF(S142&gt;=0.4*'MARK LOOKUP'!S142,"C",IF(S142&gt;=0.35*'MARK LOOKUP'!S142,"D","NG"))))))),"")</f>
        <v/>
      </c>
      <c r="AO142" s="26" t="str">
        <f>IF(ISBLANK('DATA ENTRY'!Y142),"",IF(T142="AB","AB",IF(T142&gt;=0.9*'MARK LOOKUP'!T142,"A+",IF(T142&gt;=0.8*'MARK LOOKUP'!T142,"A",IF(T142&gt;=0.7*'MARK LOOKUP'!T142,"B+",IF(T142&gt;=0.6*'MARK LOOKUP'!T142,"B",IF(T142&gt;=0.5*'MARK LOOKUP'!T142,"C+",IF(T142&gt;=0.4*'MARK LOOKUP'!T142,"C",IF(T142&gt;=0.35*'MARK LOOKUP'!T142,"D","NG")))))))))</f>
        <v/>
      </c>
      <c r="AP142" s="26" t="str">
        <f>IF(ISBLANK('DATA ENTRY'!Z142),"",IF(U142="AB","AB",IF(U142&gt;=0.9*'MARK LOOKUP'!U142,"A+",IF(U142&gt;=0.8*'MARK LOOKUP'!U142,"A",IF(U142&gt;=0.7*'MARK LOOKUP'!U142,"B+",IF(U142&gt;=0.6*'MARK LOOKUP'!U142,"B",IF(U142&gt;=0.5*'MARK LOOKUP'!U142,"C+",IF(U142&gt;=0.4*'MARK LOOKUP'!U142,"C",IF(U142&gt;=0.35*'MARK LOOKUP'!U142,"D","NG")))))))))</f>
        <v/>
      </c>
      <c r="AQ142" s="26" t="str">
        <f>IF(ISNUMBER(V142),IF(V142&gt;=0.9*'MARK LOOKUP'!V142,"A+",IF(V142&gt;=0.8*'MARK LOOKUP'!V142,"A",IF(V142&gt;=0.7*'MARK LOOKUP'!V142,"B+",IF(V142&gt;=0.6*'MARK LOOKUP'!S142,"B",IF(V142&gt;=0.5*'MARK LOOKUP'!V142,"C+",IF(V142&gt;=0.4*'MARK LOOKUP'!V142,"C",IF(V142&gt;=0.35*'MARK LOOKUP'!V142,"D","NG"))))))),"")</f>
        <v/>
      </c>
      <c r="AR142" s="26" t="str">
        <f t="shared" si="47"/>
        <v/>
      </c>
      <c r="AS142" s="26" t="str">
        <f t="shared" si="48"/>
        <v/>
      </c>
      <c r="AT142" s="26" t="str">
        <f t="shared" si="49"/>
        <v/>
      </c>
      <c r="AU142" s="26" t="str">
        <f t="shared" si="50"/>
        <v/>
      </c>
      <c r="AV142" s="26" t="str">
        <f t="shared" si="51"/>
        <v/>
      </c>
      <c r="AW142" s="26" t="str">
        <f t="shared" si="52"/>
        <v/>
      </c>
      <c r="AX142" s="26" t="str">
        <f t="shared" si="53"/>
        <v/>
      </c>
      <c r="AY142" s="26" t="str">
        <f t="shared" si="54"/>
        <v/>
      </c>
      <c r="AZ142" s="26" t="str">
        <f t="shared" si="55"/>
        <v/>
      </c>
      <c r="BA142" s="26" t="str">
        <f t="shared" si="56"/>
        <v/>
      </c>
      <c r="BB142" s="26" t="str">
        <f t="shared" si="57"/>
        <v/>
      </c>
      <c r="BC142" s="26" t="str">
        <f t="shared" si="58"/>
        <v/>
      </c>
      <c r="BD142" s="26" t="str">
        <f t="shared" si="59"/>
        <v/>
      </c>
      <c r="BE142" s="26" t="str">
        <f>IF(ISBLANK('DATA ENTRY'!S142),"",IF(AJ142="A+","4",IF(AJ142="A","3.6",IF(AJ142="B+","3.2",IF(AJ142="B","2.8",IF(AJ142="C+","2.4",IF(AJ142="C","2",IF(AJ142="D+","1.6",IF(AJ142="D","1.2",IF(AJ142="E","0.8",""))))))))))</f>
        <v/>
      </c>
      <c r="BF142" s="26" t="str">
        <f>IF(ISBLANK('DATA ENTRY'!T142),"",IF(AK142="A+","4",IF(AK142="A","3.6",IF(AK142="B+","3.2",IF(AK142="B","2.8",IF(AK142="C+","2.4",IF(AK142="C","2",IF(AK142="D+","1.6",IF(AK142="D","1.2",IF(AK142="E","0.8",""))))))))))</f>
        <v/>
      </c>
      <c r="BG142" s="26" t="str">
        <f>IF(ISBLANK('DATA ENTRY'!U142),"",IF(AL142="A+","4",IF(AL142="A","3.6",IF(AL142="B+","3.2",IF(AL142="B","2.8",IF(AL142="C+","2.4",IF(AL142="C","2",IF(AL142="D+","1.6",IF(AL142="D","1.2",IF(AL142="E","0.8",""))))))))))</f>
        <v/>
      </c>
      <c r="BH142" s="26" t="str">
        <f>IF(ISBLANK('DATA ENTRY'!V142),"",IF(AM142="A+","4",IF(AM142="A","3.6",IF(AM142="B+","3.2",IF(AM142="B","2.8",IF(AM142="C+","2.4",IF(AM142="C","2",IF(AM142="D+","1.6",IF(AM142="D","1.2",IF(AM142="E","0.8",""))))))))))</f>
        <v/>
      </c>
      <c r="BI142" s="26" t="str">
        <f>IF(ISBLANK('DATA ENTRY'!W142),"",IF(AN142="A+","4",IF(AN142="A","3.6",IF(AN142="B+","3.2",IF(AN142="B","2.8",IF(AN142="C+","2.4",IF(AN142="C","2",IF(AN142="D+","1.6",IF(AN142="D","1.2",IF(AN142="E","0.8",""))))))))))</f>
        <v/>
      </c>
      <c r="BJ142" s="26" t="str">
        <f>IF(ISBLANK('DATA ENTRY'!X142),"",IF(AO142="A+","4",IF(AO142="A","3.6",IF(AO142="B+","3.2",IF(AO142="B","2.8",IF(AO142="C+","2.4",IF(AO142="C","2",IF(AO142="D+","1.6",IF(AO142="D","1.2",IF(AO142="E","0.8",""))))))))))</f>
        <v/>
      </c>
      <c r="BK142" s="26" t="str">
        <f>IF(ISBLANK('DATA ENTRY'!Y142),"",IF(AP142="A+","4",IF(AP142="A","3.6",IF(AP142="B+","3.2",IF(AP142="B","2.8",IF(AP142="C+","2.4",IF(AP142="C","2",IF(AP142="D+","1.6",IF(AP142="D","1.2",IF(AP142="E","0.8",""))))))))))</f>
        <v/>
      </c>
      <c r="BL142" s="26" t="str">
        <f>IF(ISBLANK('DATA ENTRY'!Z142),"",IF(AQ142="A+","4",IF(AQ142="A","3.6",IF(AQ142="B+","3.2",IF(AQ142="B","2.8",IF(AQ142="C+","2.4",IF(AQ142="C","2",IF(AQ142="D+","1.6",IF(AQ142="D","1.2",IF(AQ142="E","0.8",""))))))))))</f>
        <v/>
      </c>
    </row>
    <row r="143" spans="2:64" x14ac:dyDescent="0.25">
      <c r="B143" s="26" t="str">
        <f>IF(ISBLANK('DATA ENTRY'!G143),"",'DATA ENTRY'!G143)</f>
        <v/>
      </c>
      <c r="C143" s="26" t="str">
        <f>IF(ISBLANK('DATA ENTRY'!H143),"",'DATA ENTRY'!H143)</f>
        <v/>
      </c>
      <c r="D143" s="26" t="str">
        <f t="shared" si="41"/>
        <v/>
      </c>
      <c r="E143" s="26" t="str">
        <f>IF(ISBLANK('DATA ENTRY'!J143),"",'DATA ENTRY'!J143)</f>
        <v/>
      </c>
      <c r="F143" s="26" t="str">
        <f>IF(ISBLANK('DATA ENTRY'!K143),"",'DATA ENTRY'!K143)</f>
        <v/>
      </c>
      <c r="G143" s="26" t="str">
        <f t="shared" si="42"/>
        <v/>
      </c>
      <c r="H143" s="26" t="str">
        <f>IF(ISBLANK('DATA ENTRY'!M143),"",'DATA ENTRY'!M143)</f>
        <v/>
      </c>
      <c r="I143" s="26" t="str">
        <f>IF(ISBLANK('DATA ENTRY'!M143),"",'DATA ENTRY'!N143)</f>
        <v/>
      </c>
      <c r="J143" s="26" t="str">
        <f t="shared" si="60"/>
        <v/>
      </c>
      <c r="K143" s="26" t="str">
        <f>IF(ISBLANK('DATA ENTRY'!P143),"",'DATA ENTRY'!P143)</f>
        <v/>
      </c>
      <c r="L143" s="26" t="str">
        <f>IF(ISBLANK('DATA ENTRY'!Q143),"",'DATA ENTRY'!Q143)</f>
        <v/>
      </c>
      <c r="M143" s="26" t="str">
        <f t="shared" si="43"/>
        <v/>
      </c>
      <c r="N143" s="26" t="str">
        <f>IF(ISBLANK('DATA ENTRY'!S143),"",'DATA ENTRY'!S143)</f>
        <v/>
      </c>
      <c r="O143" s="26" t="str">
        <f>IF(ISBLANK('DATA ENTRY'!T143),"",'DATA ENTRY'!T143)</f>
        <v/>
      </c>
      <c r="P143" s="26" t="str">
        <f t="shared" si="44"/>
        <v/>
      </c>
      <c r="Q143" s="26" t="str">
        <f>IF(ISBLANK('DATA ENTRY'!V143),"",'DATA ENTRY'!V143)</f>
        <v/>
      </c>
      <c r="R143" s="26" t="str">
        <f>IF(ISBLANK('DATA ENTRY'!W143),"",'DATA ENTRY'!W143)</f>
        <v/>
      </c>
      <c r="S143" s="26" t="str">
        <f t="shared" si="45"/>
        <v/>
      </c>
      <c r="T143" s="26" t="str">
        <f>IF(ISBLANK('DATA ENTRY'!Y143),"",'DATA ENTRY'!Y143)</f>
        <v/>
      </c>
      <c r="U143" s="26" t="str">
        <f>IF(ISBLANK('DATA ENTRY'!Z143),"",'DATA ENTRY'!Z143)</f>
        <v/>
      </c>
      <c r="V143" s="26" t="str">
        <f t="shared" si="46"/>
        <v/>
      </c>
      <c r="W143" s="26" t="str">
        <f>IF(ISBLANK('DATA ENTRY'!$F143),"",IF(LEDGER!B143="AB","AB",IF(LEDGER!B143&gt;=0.9*'MARK LOOKUP'!B143,"A+",IF(LEDGER!B143&gt;=0.8*'MARK LOOKUP'!B143,"A",IF(LEDGER!B143&gt;=0.7*'MARK LOOKUP'!B143,"B+",IF(LEDGER!B143&gt;=0.6*'MARK LOOKUP'!B143,"B",IF(LEDGER!B143&gt;=0.5*'MARK LOOKUP'!B143,"C+",IF(LEDGER!B143&gt;=0.4*'MARK LOOKUP'!B143,"C+",IF(LEDGER!B143&gt;=0.35*'MARK LOOKUP'!B143,"D","NG")))))))))</f>
        <v/>
      </c>
      <c r="X143" s="26" t="str">
        <f>IF(ISBLANK('DATA ENTRY'!$G143),"",IF(LEDGER!C143="AB","AB",IF(LEDGER!C143&gt;=0.9*'MARK LOOKUP'!C143,"A+",IF(LEDGER!C143&gt;=0.8*'MARK LOOKUP'!C143,"A",IF(LEDGER!C143&gt;=0.7*'MARK LOOKUP'!C143,"B+",IF(LEDGER!C143&gt;=0.6*'MARK LOOKUP'!C143,"B",IF(LEDGER!C143&gt;=0.5*'MARK LOOKUP'!C143,"C+",IF(LEDGER!C143&gt;=0.4*'MARK LOOKUP'!C143,"C+",IF(LEDGER!C143&gt;=0.35*'MARK LOOKUP'!C143,"D","N.G.")))))))))</f>
        <v/>
      </c>
      <c r="Y143" s="26" t="b">
        <f>IF(ISNUMBER(D143),IF(D143&gt;=0.9*'MARK LOOKUP'!D143,"A+",IF(D143&gt;=0.8*'MARK LOOKUP'!D143,"A",IF(D143&gt;=0.7*'MARK LOOKUP'!D143,"B+",IF(D143&gt;=0.6*'MARK LOOKUP'!D143,"B",IF(D143&gt;=0.5*'MARK LOOKUP'!D143,"C+",IF(D143&gt;=0.4*'MARK LOOKUP'!D143,"C",IF(D143&gt;=0.35*'MARK LOOKUP'!D143,"D","N.G."))))))))</f>
        <v>0</v>
      </c>
      <c r="Z143" s="26" t="str">
        <f>IF(ISBLANK('DATA ENTRY'!J143),"",IF(LEDGER!E143="AB","AB",IF(LEDGER!E143&gt;=0.9*'MARK LOOKUP'!E143,"A+",IF(LEDGER!E143&gt;=0.8*'MARK LOOKUP'!E143,"A",IF(LEDGER!E143&gt;=0.7*'MARK LOOKUP'!E143,"B+",IF(LEDGER!E143&gt;=0.6*'MARK LOOKUP'!E143,"B",IF(LEDGER!E143&gt;=0.5*'MARK LOOKUP'!E143,"C+",IF(LEDGER!E143&gt;=0.4*'MARK LOOKUP'!E143,"C",IF(LEDGER!E143&gt;=0.35*'MARK LOOKUP'!E143,"D","NG")))))))))</f>
        <v/>
      </c>
      <c r="AA143" s="26" t="str">
        <f>IF(ISBLANK('DATA ENTRY'!K143),"",IF(LEDGER!F143="AB","AB",IF(LEDGER!F143&gt;=0.9*'MARK LOOKUP'!F143,"A+",IF(LEDGER!F143&gt;=0.8*'MARK LOOKUP'!F143,"A",IF(LEDGER!F143&gt;=0.7*'MARK LOOKUP'!F143,"B+",IF(LEDGER!F143&gt;=0.6*'MARK LOOKUP'!F143,"B",IF(LEDGER!F143&gt;=0.5*'MARK LOOKUP'!F143,"C+",IF(LEDGER!F143&gt;=0.4*'MARK LOOKUP'!F143,"C",IF(LEDGER!F143&gt;=0.35*'MARK LOOKUP'!F143,"D","NG")))))))))</f>
        <v/>
      </c>
      <c r="AB143" s="26" t="b">
        <f>IF(ISNUMBER(G143),IF(D143&gt;=0.9*'MARK LOOKUP'!G143,"A+",IF(G143&gt;=0.8*'MARK LOOKUP'!G143,"A",IF(G143&gt;=0.7*'MARK LOOKUP'!G143,"B+",IF(G143&gt;=0.6*'MARK LOOKUP'!G143,"B",IF(G143&gt;=0.5*'MARK LOOKUP'!G143,"C+",IF(G143&gt;=0.4*'MARK LOOKUP'!G143,"C",IF(G143&gt;=0.35*'MARK LOOKUP'!G143,"D","NG"))))))))</f>
        <v>0</v>
      </c>
      <c r="AC143" s="26" t="str">
        <f>IF(ISBLANK('DATA ENTRY'!M143),"",IF(LEDGER!H143="AB","AB",IF(LEDGER!H143&gt;=0.9*'MARK LOOKUP'!H143,"A+",IF(LEDGER!H143&gt;=0.8*'MARK LOOKUP'!H143,"A",IF(LEDGER!H143&gt;=0.7*'MARK LOOKUP'!H143,"B+",IF(LEDGER!H143&gt;=0.6*'MARK LOOKUP'!H143,"B",IF(LEDGER!H143&gt;=0.5*'MARK LOOKUP'!H143,"C+",IF(LEDGER!H143&gt;=0.4*'MARK LOOKUP'!H143,"C",IF(LEDGER!H143&gt;=0.35*'MARK LOOKUP'!H143,"D","NG")))))))))</f>
        <v/>
      </c>
      <c r="AD143" s="26" t="str">
        <f>IF(ISBLANK('DATA ENTRY'!N143),"",IF(LEDGER!I143="AB","AB",IF(LEDGER!I143&gt;=0.9*'MARK LOOKUP'!I143,"A+",IF(LEDGER!I143&gt;=0.8*'MARK LOOKUP'!I143,"A",IF(LEDGER!I143&gt;=0.7*'MARK LOOKUP'!I143,"B+",IF(LEDGER!I143&gt;=0.6*'MARK LOOKUP'!I143,"B",IF(LEDGER!I143&gt;=0.5*'MARK LOOKUP'!I143,"C+",IF(LEDGER!I143&gt;=0.4*'MARK LOOKUP'!I143,"C",IF(LEDGER!I143&gt;=0.35*'MARK LOOKUP'!I143,"D","NG")))))))))</f>
        <v/>
      </c>
      <c r="AE143" s="26" t="str">
        <f>IF(ISNUMBER(J143),IF(J143&gt;=0.9*'MARK LOOKUP'!J143,"A+",IF(J143&gt;=0.8*'MARK LOOKUP'!J143,"A",IF(J143&gt;=0.7*'MARK LOOKUP'!J143,"B+",IF(J143&gt;=0.6*'MARK LOOKUP'!J143,"B",IF(J143&gt;=0.5*'MARK LOOKUP'!J143,"C+",IF(J143&gt;=0.4*'MARK LOOKUP'!J143,"C",IF(J143&gt;=0.35*'MARK LOOKUP'!J143,"D","NG"))))))),"")</f>
        <v/>
      </c>
      <c r="AF143" s="26" t="str">
        <f>IF(ISBLANK('DATA ENTRY'!P143),"",IF(LEDGER!K143="Ab","AB",IF(LEDGER!K143&gt;=0.9*'MARK LOOKUP'!K143,"A+",IF(LEDGER!K143&gt;=0.8*'MARK LOOKUP'!K143,"A",IF(LEDGER!K143&gt;=0.7*'MARK LOOKUP'!K143,"B+",IF(LEDGER!K143&gt;=0.6*'MARK LOOKUP'!K143,"B",IF(LEDGER!K143&gt;=0.5*'MARK LOOKUP'!K143,"C+",IF(LEDGER!K143&gt;=0.4*'MARK LOOKUP'!K143,"C",IF(LEDGER!K143&gt;=0.35*'MARK LOOKUP'!K143,"D","NG")))))))))</f>
        <v/>
      </c>
      <c r="AG143" s="26" t="str">
        <f>IF(ISBLANK('DATA ENTRY'!Q143),"",IF(LEDGER!L143="Ab","AB",IF(LEDGER!L143&gt;=0.9*'MARK LOOKUP'!L143,"A+",IF(LEDGER!L143&gt;=0.8*'MARK LOOKUP'!L143,"A",IF(LEDGER!L143&gt;=0.7*'MARK LOOKUP'!L143,"B+",IF(LEDGER!L143&gt;=0.6*'MARK LOOKUP'!L143,"B",IF(LEDGER!L143&gt;=0.5*'MARK LOOKUP'!L143,"C+",IF(LEDGER!L143&gt;=0.4*'MARK LOOKUP'!L143,"C",IF(LEDGER!L143&gt;=0.35*'MARK LOOKUP'!L143,"D","NG")))))))))</f>
        <v/>
      </c>
      <c r="AH143" s="26" t="str">
        <f>IF(ISNUMBER(M143),IF(M143&gt;=0.9*'MARK LOOKUP'!M143,"A+",IF(M143&gt;=0.8*'MARK LOOKUP'!M143,"A",IF(M143&gt;=0.7*'MARK LOOKUP'!M143,"B+",IF(M143&gt;=0.6*'MARK LOOKUP'!M143,"B",IF(M143&gt;=0.5*'MARK LOOKUP'!M143,"C+",IF(M143&gt;=0.4*'MARK LOOKUP'!M143,"C",IF(M143&gt;=0.35*'MARK LOOKUP'!M143,"D","NG"))))))),"")</f>
        <v/>
      </c>
      <c r="AI143" s="26" t="str">
        <f>IF(ISBLANK('DATA ENTRY'!S143),"",IF(N143="Ab","AB",IF(N143&gt;=0.9*'MARK LOOKUP'!N143,"A+",IF(N143&gt;=0.8*'MARK LOOKUP'!N143,"A",IF(N143&gt;=0.7*'MARK LOOKUP'!N143,"B+",IF(N143&gt;=0.6*'MARK LOOKUP'!N143,"B",IF(N143&gt;=0.5*'MARK LOOKUP'!N143,"C+",IF(N143&gt;=0.4*'MARK LOOKUP'!N143,"C",IF(N143&gt;=0.35*'MARK LOOKUP'!N143,"D","NG")))))))))</f>
        <v/>
      </c>
      <c r="AJ143" s="26" t="str">
        <f>IF(ISBLANK('DATA ENTRY'!T143),"",IF(O143="Ab","AB",IF(O143&gt;=0.9*'MARK LOOKUP'!O143,"A+",IF(O143&gt;=0.8*'MARK LOOKUP'!O143,"A",IF(O143&gt;=0.7*'MARK LOOKUP'!O143,"B+",IF(O143&gt;=0.6*'MARK LOOKUP'!O143,"B",IF(O143&gt;=0.5*'MARK LOOKUP'!O143,"C+",IF(O143&gt;=0.4*'MARK LOOKUP'!O143,"C",IF(O143&gt;=0.35*'MARK LOOKUP'!O143,"D","NG")))))))))</f>
        <v/>
      </c>
      <c r="AK143" s="26" t="str">
        <f>IF(ISNUMBER(P143),IF(P143&gt;=0.9*'MARK LOOKUP'!P143,"A+",IF(P143&gt;=0.8*'MARK LOOKUP'!P143,"A",IF(P143&gt;=0.7*'MARK LOOKUP'!P143,"B+",IF(P143&gt;=0.6*'MARK LOOKUP'!P143,"B",IF(P143&gt;=0.5*'MARK LOOKUP'!P143,"C+",IF(P143&gt;=0.4*'MARK LOOKUP'!P143,"C",IF(P143&gt;=0.35*'MARK LOOKUP'!P143,"D","NG"))))))),"")</f>
        <v/>
      </c>
      <c r="AL143" s="26" t="str">
        <f>IF(ISBLANK('DATA ENTRY'!V143),"",IF(Q143="Ab","AB",IF(Q143&gt;=0.9*'MARK LOOKUP'!Q143,"A+",IF(Q143&gt;=0.8*'MARK LOOKUP'!Q143,"A",IF(Q143&gt;=0.7*'MARK LOOKUP'!Q143,"B+",IF(Q143&gt;=0.6*'MARK LOOKUP'!Q143,"B",IF(Q143&gt;=0.5*'MARK LOOKUP'!Q143,"C+",IF(Q143&gt;=0.4*'MARK LOOKUP'!Q143,"C",IF(Q143&gt;=0.35*'MARK LOOKUP'!Q143,"D","NG")))))))))</f>
        <v/>
      </c>
      <c r="AM143" s="26" t="str">
        <f>IF(ISBLANK('DATA ENTRY'!W143),"",IF(R143="Ab","AB",IF(R143&gt;=0.9*'MARK LOOKUP'!R143,"A+",IF(R143&gt;=0.8*'MARK LOOKUP'!R143,"A",IF(R143&gt;=0.7*'MARK LOOKUP'!R143,"B+",IF(R143&gt;=0.6*'MARK LOOKUP'!R143,"B",IF(R143&gt;=0.5*'MARK LOOKUP'!R143,"C+",IF(R143&gt;=0.4*'MARK LOOKUP'!R143,"C",IF(R143&gt;=0.35*'MARK LOOKUP'!R143,"D","NG")))))))))</f>
        <v/>
      </c>
      <c r="AN143" s="26" t="str">
        <f>IF(ISNUMBER(S143),IF(S143&gt;=0.9*'MARK LOOKUP'!S143,"A+",IF(S143&gt;=0.8*'MARK LOOKUP'!S143,"A",IF(S143&gt;=0.7*'MARK LOOKUP'!S143,"B+",IF(S143&gt;=0.6*'MARK LOOKUP'!S143,"B",IF(S143&gt;=0.5*'MARK LOOKUP'!S143,"C+",IF(S143&gt;=0.4*'MARK LOOKUP'!S143,"C",IF(S143&gt;=0.35*'MARK LOOKUP'!S143,"D","NG"))))))),"")</f>
        <v/>
      </c>
      <c r="AO143" s="26" t="str">
        <f>IF(ISBLANK('DATA ENTRY'!Y143),"",IF(T143="AB","AB",IF(T143&gt;=0.9*'MARK LOOKUP'!T143,"A+",IF(T143&gt;=0.8*'MARK LOOKUP'!T143,"A",IF(T143&gt;=0.7*'MARK LOOKUP'!T143,"B+",IF(T143&gt;=0.6*'MARK LOOKUP'!T143,"B",IF(T143&gt;=0.5*'MARK LOOKUP'!T143,"C+",IF(T143&gt;=0.4*'MARK LOOKUP'!T143,"C",IF(T143&gt;=0.35*'MARK LOOKUP'!T143,"D","NG")))))))))</f>
        <v/>
      </c>
      <c r="AP143" s="26" t="str">
        <f>IF(ISBLANK('DATA ENTRY'!Z143),"",IF(U143="AB","AB",IF(U143&gt;=0.9*'MARK LOOKUP'!U143,"A+",IF(U143&gt;=0.8*'MARK LOOKUP'!U143,"A",IF(U143&gt;=0.7*'MARK LOOKUP'!U143,"B+",IF(U143&gt;=0.6*'MARK LOOKUP'!U143,"B",IF(U143&gt;=0.5*'MARK LOOKUP'!U143,"C+",IF(U143&gt;=0.4*'MARK LOOKUP'!U143,"C",IF(U143&gt;=0.35*'MARK LOOKUP'!U143,"D","NG")))))))))</f>
        <v/>
      </c>
      <c r="AQ143" s="26" t="str">
        <f>IF(ISNUMBER(V143),IF(V143&gt;=0.9*'MARK LOOKUP'!V143,"A+",IF(V143&gt;=0.8*'MARK LOOKUP'!V143,"A",IF(V143&gt;=0.7*'MARK LOOKUP'!V143,"B+",IF(V143&gt;=0.6*'MARK LOOKUP'!S143,"B",IF(V143&gt;=0.5*'MARK LOOKUP'!V143,"C+",IF(V143&gt;=0.4*'MARK LOOKUP'!V143,"C",IF(V143&gt;=0.35*'MARK LOOKUP'!V143,"D","NG"))))))),"")</f>
        <v/>
      </c>
      <c r="AR143" s="26" t="str">
        <f t="shared" si="47"/>
        <v/>
      </c>
      <c r="AS143" s="26" t="str">
        <f t="shared" si="48"/>
        <v/>
      </c>
      <c r="AT143" s="26" t="str">
        <f t="shared" si="49"/>
        <v/>
      </c>
      <c r="AU143" s="26" t="str">
        <f t="shared" si="50"/>
        <v/>
      </c>
      <c r="AV143" s="26" t="str">
        <f t="shared" si="51"/>
        <v/>
      </c>
      <c r="AW143" s="26" t="str">
        <f t="shared" si="52"/>
        <v/>
      </c>
      <c r="AX143" s="26" t="str">
        <f t="shared" si="53"/>
        <v/>
      </c>
      <c r="AY143" s="26" t="str">
        <f t="shared" si="54"/>
        <v/>
      </c>
      <c r="AZ143" s="26" t="str">
        <f t="shared" si="55"/>
        <v/>
      </c>
      <c r="BA143" s="26" t="str">
        <f t="shared" si="56"/>
        <v/>
      </c>
      <c r="BB143" s="26" t="str">
        <f t="shared" si="57"/>
        <v/>
      </c>
      <c r="BC143" s="26" t="str">
        <f t="shared" si="58"/>
        <v/>
      </c>
      <c r="BD143" s="26" t="str">
        <f t="shared" si="59"/>
        <v/>
      </c>
      <c r="BE143" s="26" t="str">
        <f>IF(ISBLANK('DATA ENTRY'!S143),"",IF(AJ143="A+","4",IF(AJ143="A","3.6",IF(AJ143="B+","3.2",IF(AJ143="B","2.8",IF(AJ143="C+","2.4",IF(AJ143="C","2",IF(AJ143="D+","1.6",IF(AJ143="D","1.2",IF(AJ143="E","0.8",""))))))))))</f>
        <v/>
      </c>
      <c r="BF143" s="26" t="str">
        <f>IF(ISBLANK('DATA ENTRY'!T143),"",IF(AK143="A+","4",IF(AK143="A","3.6",IF(AK143="B+","3.2",IF(AK143="B","2.8",IF(AK143="C+","2.4",IF(AK143="C","2",IF(AK143="D+","1.6",IF(AK143="D","1.2",IF(AK143="E","0.8",""))))))))))</f>
        <v/>
      </c>
      <c r="BG143" s="26" t="str">
        <f>IF(ISBLANK('DATA ENTRY'!U143),"",IF(AL143="A+","4",IF(AL143="A","3.6",IF(AL143="B+","3.2",IF(AL143="B","2.8",IF(AL143="C+","2.4",IF(AL143="C","2",IF(AL143="D+","1.6",IF(AL143="D","1.2",IF(AL143="E","0.8",""))))))))))</f>
        <v/>
      </c>
      <c r="BH143" s="26" t="str">
        <f>IF(ISBLANK('DATA ENTRY'!V143),"",IF(AM143="A+","4",IF(AM143="A","3.6",IF(AM143="B+","3.2",IF(AM143="B","2.8",IF(AM143="C+","2.4",IF(AM143="C","2",IF(AM143="D+","1.6",IF(AM143="D","1.2",IF(AM143="E","0.8",""))))))))))</f>
        <v/>
      </c>
      <c r="BI143" s="26" t="str">
        <f>IF(ISBLANK('DATA ENTRY'!W143),"",IF(AN143="A+","4",IF(AN143="A","3.6",IF(AN143="B+","3.2",IF(AN143="B","2.8",IF(AN143="C+","2.4",IF(AN143="C","2",IF(AN143="D+","1.6",IF(AN143="D","1.2",IF(AN143="E","0.8",""))))))))))</f>
        <v/>
      </c>
      <c r="BJ143" s="26" t="str">
        <f>IF(ISBLANK('DATA ENTRY'!X143),"",IF(AO143="A+","4",IF(AO143="A","3.6",IF(AO143="B+","3.2",IF(AO143="B","2.8",IF(AO143="C+","2.4",IF(AO143="C","2",IF(AO143="D+","1.6",IF(AO143="D","1.2",IF(AO143="E","0.8",""))))))))))</f>
        <v/>
      </c>
      <c r="BK143" s="26" t="str">
        <f>IF(ISBLANK('DATA ENTRY'!Y143),"",IF(AP143="A+","4",IF(AP143="A","3.6",IF(AP143="B+","3.2",IF(AP143="B","2.8",IF(AP143="C+","2.4",IF(AP143="C","2",IF(AP143="D+","1.6",IF(AP143="D","1.2",IF(AP143="E","0.8",""))))))))))</f>
        <v/>
      </c>
      <c r="BL143" s="26" t="str">
        <f>IF(ISBLANK('DATA ENTRY'!Z143),"",IF(AQ143="A+","4",IF(AQ143="A","3.6",IF(AQ143="B+","3.2",IF(AQ143="B","2.8",IF(AQ143="C+","2.4",IF(AQ143="C","2",IF(AQ143="D+","1.6",IF(AQ143="D","1.2",IF(AQ143="E","0.8",""))))))))))</f>
        <v/>
      </c>
    </row>
    <row r="144" spans="2:64" x14ac:dyDescent="0.25">
      <c r="B144" s="26" t="str">
        <f>IF(ISBLANK('DATA ENTRY'!G144),"",'DATA ENTRY'!G144)</f>
        <v/>
      </c>
      <c r="C144" s="26" t="str">
        <f>IF(ISBLANK('DATA ENTRY'!H144),"",'DATA ENTRY'!H144)</f>
        <v/>
      </c>
      <c r="D144" s="26" t="str">
        <f t="shared" si="41"/>
        <v/>
      </c>
      <c r="E144" s="26" t="str">
        <f>IF(ISBLANK('DATA ENTRY'!J144),"",'DATA ENTRY'!J144)</f>
        <v/>
      </c>
      <c r="F144" s="26" t="str">
        <f>IF(ISBLANK('DATA ENTRY'!K144),"",'DATA ENTRY'!K144)</f>
        <v/>
      </c>
      <c r="G144" s="26" t="str">
        <f t="shared" si="42"/>
        <v/>
      </c>
      <c r="H144" s="26" t="str">
        <f>IF(ISBLANK('DATA ENTRY'!M144),"",'DATA ENTRY'!M144)</f>
        <v/>
      </c>
      <c r="I144" s="26" t="str">
        <f>IF(ISBLANK('DATA ENTRY'!M144),"",'DATA ENTRY'!N144)</f>
        <v/>
      </c>
      <c r="J144" s="26" t="str">
        <f t="shared" si="60"/>
        <v/>
      </c>
      <c r="K144" s="26" t="str">
        <f>IF(ISBLANK('DATA ENTRY'!P144),"",'DATA ENTRY'!P144)</f>
        <v/>
      </c>
      <c r="L144" s="26" t="str">
        <f>IF(ISBLANK('DATA ENTRY'!Q144),"",'DATA ENTRY'!Q144)</f>
        <v/>
      </c>
      <c r="M144" s="26" t="str">
        <f t="shared" si="43"/>
        <v/>
      </c>
      <c r="N144" s="26" t="str">
        <f>IF(ISBLANK('DATA ENTRY'!S144),"",'DATA ENTRY'!S144)</f>
        <v/>
      </c>
      <c r="O144" s="26" t="str">
        <f>IF(ISBLANK('DATA ENTRY'!T144),"",'DATA ENTRY'!T144)</f>
        <v/>
      </c>
      <c r="P144" s="26" t="str">
        <f t="shared" si="44"/>
        <v/>
      </c>
      <c r="Q144" s="26" t="str">
        <f>IF(ISBLANK('DATA ENTRY'!V144),"",'DATA ENTRY'!V144)</f>
        <v/>
      </c>
      <c r="R144" s="26" t="str">
        <f>IF(ISBLANK('DATA ENTRY'!W144),"",'DATA ENTRY'!W144)</f>
        <v/>
      </c>
      <c r="S144" s="26" t="str">
        <f t="shared" si="45"/>
        <v/>
      </c>
      <c r="T144" s="26" t="str">
        <f>IF(ISBLANK('DATA ENTRY'!Y144),"",'DATA ENTRY'!Y144)</f>
        <v/>
      </c>
      <c r="U144" s="26" t="str">
        <f>IF(ISBLANK('DATA ENTRY'!Z144),"",'DATA ENTRY'!Z144)</f>
        <v/>
      </c>
      <c r="V144" s="26" t="str">
        <f t="shared" si="46"/>
        <v/>
      </c>
      <c r="W144" s="26" t="str">
        <f>IF(ISBLANK('DATA ENTRY'!$F144),"",IF(LEDGER!B144="AB","AB",IF(LEDGER!B144&gt;=0.9*'MARK LOOKUP'!B144,"A+",IF(LEDGER!B144&gt;=0.8*'MARK LOOKUP'!B144,"A",IF(LEDGER!B144&gt;=0.7*'MARK LOOKUP'!B144,"B+",IF(LEDGER!B144&gt;=0.6*'MARK LOOKUP'!B144,"B",IF(LEDGER!B144&gt;=0.5*'MARK LOOKUP'!B144,"C+",IF(LEDGER!B144&gt;=0.4*'MARK LOOKUP'!B144,"C+",IF(LEDGER!B144&gt;=0.35*'MARK LOOKUP'!B144,"D","NG")))))))))</f>
        <v/>
      </c>
      <c r="X144" s="26" t="str">
        <f>IF(ISBLANK('DATA ENTRY'!$G144),"",IF(LEDGER!C144="AB","AB",IF(LEDGER!C144&gt;=0.9*'MARK LOOKUP'!C144,"A+",IF(LEDGER!C144&gt;=0.8*'MARK LOOKUP'!C144,"A",IF(LEDGER!C144&gt;=0.7*'MARK LOOKUP'!C144,"B+",IF(LEDGER!C144&gt;=0.6*'MARK LOOKUP'!C144,"B",IF(LEDGER!C144&gt;=0.5*'MARK LOOKUP'!C144,"C+",IF(LEDGER!C144&gt;=0.4*'MARK LOOKUP'!C144,"C+",IF(LEDGER!C144&gt;=0.35*'MARK LOOKUP'!C144,"D","N.G.")))))))))</f>
        <v/>
      </c>
      <c r="Y144" s="26" t="b">
        <f>IF(ISNUMBER(D144),IF(D144&gt;=0.9*'MARK LOOKUP'!D144,"A+",IF(D144&gt;=0.8*'MARK LOOKUP'!D144,"A",IF(D144&gt;=0.7*'MARK LOOKUP'!D144,"B+",IF(D144&gt;=0.6*'MARK LOOKUP'!D144,"B",IF(D144&gt;=0.5*'MARK LOOKUP'!D144,"C+",IF(D144&gt;=0.4*'MARK LOOKUP'!D144,"C",IF(D144&gt;=0.35*'MARK LOOKUP'!D144,"D","N.G."))))))))</f>
        <v>0</v>
      </c>
      <c r="Z144" s="26" t="str">
        <f>IF(ISBLANK('DATA ENTRY'!J144),"",IF(LEDGER!E144="AB","AB",IF(LEDGER!E144&gt;=0.9*'MARK LOOKUP'!E144,"A+",IF(LEDGER!E144&gt;=0.8*'MARK LOOKUP'!E144,"A",IF(LEDGER!E144&gt;=0.7*'MARK LOOKUP'!E144,"B+",IF(LEDGER!E144&gt;=0.6*'MARK LOOKUP'!E144,"B",IF(LEDGER!E144&gt;=0.5*'MARK LOOKUP'!E144,"C+",IF(LEDGER!E144&gt;=0.4*'MARK LOOKUP'!E144,"C",IF(LEDGER!E144&gt;=0.35*'MARK LOOKUP'!E144,"D","NG")))))))))</f>
        <v/>
      </c>
      <c r="AA144" s="26" t="str">
        <f>IF(ISBLANK('DATA ENTRY'!K144),"",IF(LEDGER!F144="AB","AB",IF(LEDGER!F144&gt;=0.9*'MARK LOOKUP'!F144,"A+",IF(LEDGER!F144&gt;=0.8*'MARK LOOKUP'!F144,"A",IF(LEDGER!F144&gt;=0.7*'MARK LOOKUP'!F144,"B+",IF(LEDGER!F144&gt;=0.6*'MARK LOOKUP'!F144,"B",IF(LEDGER!F144&gt;=0.5*'MARK LOOKUP'!F144,"C+",IF(LEDGER!F144&gt;=0.4*'MARK LOOKUP'!F144,"C",IF(LEDGER!F144&gt;=0.35*'MARK LOOKUP'!F144,"D","NG")))))))))</f>
        <v/>
      </c>
      <c r="AB144" s="26" t="b">
        <f>IF(ISNUMBER(G144),IF(D144&gt;=0.9*'MARK LOOKUP'!G144,"A+",IF(G144&gt;=0.8*'MARK LOOKUP'!G144,"A",IF(G144&gt;=0.7*'MARK LOOKUP'!G144,"B+",IF(G144&gt;=0.6*'MARK LOOKUP'!G144,"B",IF(G144&gt;=0.5*'MARK LOOKUP'!G144,"C+",IF(G144&gt;=0.4*'MARK LOOKUP'!G144,"C",IF(G144&gt;=0.35*'MARK LOOKUP'!G144,"D","NG"))))))))</f>
        <v>0</v>
      </c>
      <c r="AC144" s="26" t="str">
        <f>IF(ISBLANK('DATA ENTRY'!M144),"",IF(LEDGER!H144="AB","AB",IF(LEDGER!H144&gt;=0.9*'MARK LOOKUP'!H144,"A+",IF(LEDGER!H144&gt;=0.8*'MARK LOOKUP'!H144,"A",IF(LEDGER!H144&gt;=0.7*'MARK LOOKUP'!H144,"B+",IF(LEDGER!H144&gt;=0.6*'MARK LOOKUP'!H144,"B",IF(LEDGER!H144&gt;=0.5*'MARK LOOKUP'!H144,"C+",IF(LEDGER!H144&gt;=0.4*'MARK LOOKUP'!H144,"C",IF(LEDGER!H144&gt;=0.35*'MARK LOOKUP'!H144,"D","NG")))))))))</f>
        <v/>
      </c>
      <c r="AD144" s="26" t="str">
        <f>IF(ISBLANK('DATA ENTRY'!N144),"",IF(LEDGER!I144="AB","AB",IF(LEDGER!I144&gt;=0.9*'MARK LOOKUP'!I144,"A+",IF(LEDGER!I144&gt;=0.8*'MARK LOOKUP'!I144,"A",IF(LEDGER!I144&gt;=0.7*'MARK LOOKUP'!I144,"B+",IF(LEDGER!I144&gt;=0.6*'MARK LOOKUP'!I144,"B",IF(LEDGER!I144&gt;=0.5*'MARK LOOKUP'!I144,"C+",IF(LEDGER!I144&gt;=0.4*'MARK LOOKUP'!I144,"C",IF(LEDGER!I144&gt;=0.35*'MARK LOOKUP'!I144,"D","NG")))))))))</f>
        <v/>
      </c>
      <c r="AE144" s="26" t="str">
        <f>IF(ISNUMBER(J144),IF(J144&gt;=0.9*'MARK LOOKUP'!J144,"A+",IF(J144&gt;=0.8*'MARK LOOKUP'!J144,"A",IF(J144&gt;=0.7*'MARK LOOKUP'!J144,"B+",IF(J144&gt;=0.6*'MARK LOOKUP'!J144,"B",IF(J144&gt;=0.5*'MARK LOOKUP'!J144,"C+",IF(J144&gt;=0.4*'MARK LOOKUP'!J144,"C",IF(J144&gt;=0.35*'MARK LOOKUP'!J144,"D","NG"))))))),"")</f>
        <v/>
      </c>
      <c r="AF144" s="26" t="str">
        <f>IF(ISBLANK('DATA ENTRY'!P144),"",IF(LEDGER!K144="Ab","AB",IF(LEDGER!K144&gt;=0.9*'MARK LOOKUP'!K144,"A+",IF(LEDGER!K144&gt;=0.8*'MARK LOOKUP'!K144,"A",IF(LEDGER!K144&gt;=0.7*'MARK LOOKUP'!K144,"B+",IF(LEDGER!K144&gt;=0.6*'MARK LOOKUP'!K144,"B",IF(LEDGER!K144&gt;=0.5*'MARK LOOKUP'!K144,"C+",IF(LEDGER!K144&gt;=0.4*'MARK LOOKUP'!K144,"C",IF(LEDGER!K144&gt;=0.35*'MARK LOOKUP'!K144,"D","NG")))))))))</f>
        <v/>
      </c>
      <c r="AG144" s="26" t="str">
        <f>IF(ISBLANK('DATA ENTRY'!Q144),"",IF(LEDGER!L144="Ab","AB",IF(LEDGER!L144&gt;=0.9*'MARK LOOKUP'!L144,"A+",IF(LEDGER!L144&gt;=0.8*'MARK LOOKUP'!L144,"A",IF(LEDGER!L144&gt;=0.7*'MARK LOOKUP'!L144,"B+",IF(LEDGER!L144&gt;=0.6*'MARK LOOKUP'!L144,"B",IF(LEDGER!L144&gt;=0.5*'MARK LOOKUP'!L144,"C+",IF(LEDGER!L144&gt;=0.4*'MARK LOOKUP'!L144,"C",IF(LEDGER!L144&gt;=0.35*'MARK LOOKUP'!L144,"D","NG")))))))))</f>
        <v/>
      </c>
      <c r="AH144" s="26" t="str">
        <f>IF(ISNUMBER(M144),IF(M144&gt;=0.9*'MARK LOOKUP'!M144,"A+",IF(M144&gt;=0.8*'MARK LOOKUP'!M144,"A",IF(M144&gt;=0.7*'MARK LOOKUP'!M144,"B+",IF(M144&gt;=0.6*'MARK LOOKUP'!M144,"B",IF(M144&gt;=0.5*'MARK LOOKUP'!M144,"C+",IF(M144&gt;=0.4*'MARK LOOKUP'!M144,"C",IF(M144&gt;=0.35*'MARK LOOKUP'!M144,"D","NG"))))))),"")</f>
        <v/>
      </c>
      <c r="AI144" s="26" t="str">
        <f>IF(ISBLANK('DATA ENTRY'!S144),"",IF(N144="Ab","AB",IF(N144&gt;=0.9*'MARK LOOKUP'!N144,"A+",IF(N144&gt;=0.8*'MARK LOOKUP'!N144,"A",IF(N144&gt;=0.7*'MARK LOOKUP'!N144,"B+",IF(N144&gt;=0.6*'MARK LOOKUP'!N144,"B",IF(N144&gt;=0.5*'MARK LOOKUP'!N144,"C+",IF(N144&gt;=0.4*'MARK LOOKUP'!N144,"C",IF(N144&gt;=0.35*'MARK LOOKUP'!N144,"D","NG")))))))))</f>
        <v/>
      </c>
      <c r="AJ144" s="26" t="str">
        <f>IF(ISBLANK('DATA ENTRY'!T144),"",IF(O144="Ab","AB",IF(O144&gt;=0.9*'MARK LOOKUP'!O144,"A+",IF(O144&gt;=0.8*'MARK LOOKUP'!O144,"A",IF(O144&gt;=0.7*'MARK LOOKUP'!O144,"B+",IF(O144&gt;=0.6*'MARK LOOKUP'!O144,"B",IF(O144&gt;=0.5*'MARK LOOKUP'!O144,"C+",IF(O144&gt;=0.4*'MARK LOOKUP'!O144,"C",IF(O144&gt;=0.35*'MARK LOOKUP'!O144,"D","NG")))))))))</f>
        <v/>
      </c>
      <c r="AK144" s="26" t="str">
        <f>IF(ISNUMBER(P144),IF(P144&gt;=0.9*'MARK LOOKUP'!P144,"A+",IF(P144&gt;=0.8*'MARK LOOKUP'!P144,"A",IF(P144&gt;=0.7*'MARK LOOKUP'!P144,"B+",IF(P144&gt;=0.6*'MARK LOOKUP'!P144,"B",IF(P144&gt;=0.5*'MARK LOOKUP'!P144,"C+",IF(P144&gt;=0.4*'MARK LOOKUP'!P144,"C",IF(P144&gt;=0.35*'MARK LOOKUP'!P144,"D","NG"))))))),"")</f>
        <v/>
      </c>
      <c r="AL144" s="26" t="str">
        <f>IF(ISBLANK('DATA ENTRY'!V144),"",IF(Q144="Ab","AB",IF(Q144&gt;=0.9*'MARK LOOKUP'!Q144,"A+",IF(Q144&gt;=0.8*'MARK LOOKUP'!Q144,"A",IF(Q144&gt;=0.7*'MARK LOOKUP'!Q144,"B+",IF(Q144&gt;=0.6*'MARK LOOKUP'!Q144,"B",IF(Q144&gt;=0.5*'MARK LOOKUP'!Q144,"C+",IF(Q144&gt;=0.4*'MARK LOOKUP'!Q144,"C",IF(Q144&gt;=0.35*'MARK LOOKUP'!Q144,"D","NG")))))))))</f>
        <v/>
      </c>
      <c r="AM144" s="26" t="str">
        <f>IF(ISBLANK('DATA ENTRY'!W144),"",IF(R144="Ab","AB",IF(R144&gt;=0.9*'MARK LOOKUP'!R144,"A+",IF(R144&gt;=0.8*'MARK LOOKUP'!R144,"A",IF(R144&gt;=0.7*'MARK LOOKUP'!R144,"B+",IF(R144&gt;=0.6*'MARK LOOKUP'!R144,"B",IF(R144&gt;=0.5*'MARK LOOKUP'!R144,"C+",IF(R144&gt;=0.4*'MARK LOOKUP'!R144,"C",IF(R144&gt;=0.35*'MARK LOOKUP'!R144,"D","NG")))))))))</f>
        <v/>
      </c>
      <c r="AN144" s="26" t="str">
        <f>IF(ISNUMBER(S144),IF(S144&gt;=0.9*'MARK LOOKUP'!S144,"A+",IF(S144&gt;=0.8*'MARK LOOKUP'!S144,"A",IF(S144&gt;=0.7*'MARK LOOKUP'!S144,"B+",IF(S144&gt;=0.6*'MARK LOOKUP'!S144,"B",IF(S144&gt;=0.5*'MARK LOOKUP'!S144,"C+",IF(S144&gt;=0.4*'MARK LOOKUP'!S144,"C",IF(S144&gt;=0.35*'MARK LOOKUP'!S144,"D","NG"))))))),"")</f>
        <v/>
      </c>
      <c r="AO144" s="26" t="str">
        <f>IF(ISBLANK('DATA ENTRY'!Y144),"",IF(T144="AB","AB",IF(T144&gt;=0.9*'MARK LOOKUP'!T144,"A+",IF(T144&gt;=0.8*'MARK LOOKUP'!T144,"A",IF(T144&gt;=0.7*'MARK LOOKUP'!T144,"B+",IF(T144&gt;=0.6*'MARK LOOKUP'!T144,"B",IF(T144&gt;=0.5*'MARK LOOKUP'!T144,"C+",IF(T144&gt;=0.4*'MARK LOOKUP'!T144,"C",IF(T144&gt;=0.35*'MARK LOOKUP'!T144,"D","NG")))))))))</f>
        <v/>
      </c>
      <c r="AP144" s="26" t="str">
        <f>IF(ISBLANK('DATA ENTRY'!Z144),"",IF(U144="AB","AB",IF(U144&gt;=0.9*'MARK LOOKUP'!U144,"A+",IF(U144&gt;=0.8*'MARK LOOKUP'!U144,"A",IF(U144&gt;=0.7*'MARK LOOKUP'!U144,"B+",IF(U144&gt;=0.6*'MARK LOOKUP'!U144,"B",IF(U144&gt;=0.5*'MARK LOOKUP'!U144,"C+",IF(U144&gt;=0.4*'MARK LOOKUP'!U144,"C",IF(U144&gt;=0.35*'MARK LOOKUP'!U144,"D","NG")))))))))</f>
        <v/>
      </c>
      <c r="AQ144" s="26" t="str">
        <f>IF(ISNUMBER(V144),IF(V144&gt;=0.9*'MARK LOOKUP'!V144,"A+",IF(V144&gt;=0.8*'MARK LOOKUP'!V144,"A",IF(V144&gt;=0.7*'MARK LOOKUP'!V144,"B+",IF(V144&gt;=0.6*'MARK LOOKUP'!S144,"B",IF(V144&gt;=0.5*'MARK LOOKUP'!V144,"C+",IF(V144&gt;=0.4*'MARK LOOKUP'!V144,"C",IF(V144&gt;=0.35*'MARK LOOKUP'!V144,"D","NG"))))))),"")</f>
        <v/>
      </c>
      <c r="AR144" s="26" t="str">
        <f t="shared" si="47"/>
        <v/>
      </c>
      <c r="AS144" s="26" t="str">
        <f t="shared" si="48"/>
        <v/>
      </c>
      <c r="AT144" s="26" t="str">
        <f t="shared" si="49"/>
        <v/>
      </c>
      <c r="AU144" s="26" t="str">
        <f t="shared" si="50"/>
        <v/>
      </c>
      <c r="AV144" s="26" t="str">
        <f t="shared" si="51"/>
        <v/>
      </c>
      <c r="AW144" s="26" t="str">
        <f t="shared" si="52"/>
        <v/>
      </c>
      <c r="AX144" s="26" t="str">
        <f t="shared" si="53"/>
        <v/>
      </c>
      <c r="AY144" s="26" t="str">
        <f t="shared" si="54"/>
        <v/>
      </c>
      <c r="AZ144" s="26" t="str">
        <f t="shared" si="55"/>
        <v/>
      </c>
      <c r="BA144" s="26" t="str">
        <f t="shared" si="56"/>
        <v/>
      </c>
      <c r="BB144" s="26" t="str">
        <f t="shared" si="57"/>
        <v/>
      </c>
      <c r="BC144" s="26" t="str">
        <f t="shared" si="58"/>
        <v/>
      </c>
      <c r="BD144" s="26" t="str">
        <f t="shared" si="59"/>
        <v/>
      </c>
      <c r="BE144" s="26" t="str">
        <f>IF(ISBLANK('DATA ENTRY'!S144),"",IF(AJ144="A+","4",IF(AJ144="A","3.6",IF(AJ144="B+","3.2",IF(AJ144="B","2.8",IF(AJ144="C+","2.4",IF(AJ144="C","2",IF(AJ144="D+","1.6",IF(AJ144="D","1.2",IF(AJ144="E","0.8",""))))))))))</f>
        <v/>
      </c>
      <c r="BF144" s="26" t="str">
        <f>IF(ISBLANK('DATA ENTRY'!T144),"",IF(AK144="A+","4",IF(AK144="A","3.6",IF(AK144="B+","3.2",IF(AK144="B","2.8",IF(AK144="C+","2.4",IF(AK144="C","2",IF(AK144="D+","1.6",IF(AK144="D","1.2",IF(AK144="E","0.8",""))))))))))</f>
        <v/>
      </c>
      <c r="BG144" s="26" t="str">
        <f>IF(ISBLANK('DATA ENTRY'!U144),"",IF(AL144="A+","4",IF(AL144="A","3.6",IF(AL144="B+","3.2",IF(AL144="B","2.8",IF(AL144="C+","2.4",IF(AL144="C","2",IF(AL144="D+","1.6",IF(AL144="D","1.2",IF(AL144="E","0.8",""))))))))))</f>
        <v/>
      </c>
      <c r="BH144" s="26" t="str">
        <f>IF(ISBLANK('DATA ENTRY'!V144),"",IF(AM144="A+","4",IF(AM144="A","3.6",IF(AM144="B+","3.2",IF(AM144="B","2.8",IF(AM144="C+","2.4",IF(AM144="C","2",IF(AM144="D+","1.6",IF(AM144="D","1.2",IF(AM144="E","0.8",""))))))))))</f>
        <v/>
      </c>
      <c r="BI144" s="26" t="str">
        <f>IF(ISBLANK('DATA ENTRY'!W144),"",IF(AN144="A+","4",IF(AN144="A","3.6",IF(AN144="B+","3.2",IF(AN144="B","2.8",IF(AN144="C+","2.4",IF(AN144="C","2",IF(AN144="D+","1.6",IF(AN144="D","1.2",IF(AN144="E","0.8",""))))))))))</f>
        <v/>
      </c>
      <c r="BJ144" s="26" t="str">
        <f>IF(ISBLANK('DATA ENTRY'!X144),"",IF(AO144="A+","4",IF(AO144="A","3.6",IF(AO144="B+","3.2",IF(AO144="B","2.8",IF(AO144="C+","2.4",IF(AO144="C","2",IF(AO144="D+","1.6",IF(AO144="D","1.2",IF(AO144="E","0.8",""))))))))))</f>
        <v/>
      </c>
      <c r="BK144" s="26" t="str">
        <f>IF(ISBLANK('DATA ENTRY'!Y144),"",IF(AP144="A+","4",IF(AP144="A","3.6",IF(AP144="B+","3.2",IF(AP144="B","2.8",IF(AP144="C+","2.4",IF(AP144="C","2",IF(AP144="D+","1.6",IF(AP144="D","1.2",IF(AP144="E","0.8",""))))))))))</f>
        <v/>
      </c>
      <c r="BL144" s="26" t="str">
        <f>IF(ISBLANK('DATA ENTRY'!Z144),"",IF(AQ144="A+","4",IF(AQ144="A","3.6",IF(AQ144="B+","3.2",IF(AQ144="B","2.8",IF(AQ144="C+","2.4",IF(AQ144="C","2",IF(AQ144="D+","1.6",IF(AQ144="D","1.2",IF(AQ144="E","0.8",""))))))))))</f>
        <v/>
      </c>
    </row>
    <row r="145" spans="2:64" x14ac:dyDescent="0.25">
      <c r="B145" s="26" t="str">
        <f>IF(ISBLANK('DATA ENTRY'!G145),"",'DATA ENTRY'!G145)</f>
        <v/>
      </c>
      <c r="C145" s="26" t="str">
        <f>IF(ISBLANK('DATA ENTRY'!H145),"",'DATA ENTRY'!H145)</f>
        <v/>
      </c>
      <c r="D145" s="26" t="str">
        <f t="shared" si="41"/>
        <v/>
      </c>
      <c r="E145" s="26" t="str">
        <f>IF(ISBLANK('DATA ENTRY'!J145),"",'DATA ENTRY'!J145)</f>
        <v/>
      </c>
      <c r="F145" s="26" t="str">
        <f>IF(ISBLANK('DATA ENTRY'!K145),"",'DATA ENTRY'!K145)</f>
        <v/>
      </c>
      <c r="G145" s="26" t="str">
        <f t="shared" si="42"/>
        <v/>
      </c>
      <c r="H145" s="26" t="str">
        <f>IF(ISBLANK('DATA ENTRY'!M145),"",'DATA ENTRY'!M145)</f>
        <v/>
      </c>
      <c r="I145" s="26" t="str">
        <f>IF(ISBLANK('DATA ENTRY'!M145),"",'DATA ENTRY'!N145)</f>
        <v/>
      </c>
      <c r="J145" s="26" t="str">
        <f t="shared" si="60"/>
        <v/>
      </c>
      <c r="K145" s="26" t="str">
        <f>IF(ISBLANK('DATA ENTRY'!P145),"",'DATA ENTRY'!P145)</f>
        <v/>
      </c>
      <c r="L145" s="26" t="str">
        <f>IF(ISBLANK('DATA ENTRY'!Q145),"",'DATA ENTRY'!Q145)</f>
        <v/>
      </c>
      <c r="M145" s="26" t="str">
        <f t="shared" si="43"/>
        <v/>
      </c>
      <c r="N145" s="26" t="str">
        <f>IF(ISBLANK('DATA ENTRY'!S145),"",'DATA ENTRY'!S145)</f>
        <v/>
      </c>
      <c r="O145" s="26" t="str">
        <f>IF(ISBLANK('DATA ENTRY'!T145),"",'DATA ENTRY'!T145)</f>
        <v/>
      </c>
      <c r="P145" s="26" t="str">
        <f t="shared" si="44"/>
        <v/>
      </c>
      <c r="Q145" s="26" t="str">
        <f>IF(ISBLANK('DATA ENTRY'!V145),"",'DATA ENTRY'!V145)</f>
        <v/>
      </c>
      <c r="R145" s="26" t="str">
        <f>IF(ISBLANK('DATA ENTRY'!W145),"",'DATA ENTRY'!W145)</f>
        <v/>
      </c>
      <c r="S145" s="26" t="str">
        <f t="shared" si="45"/>
        <v/>
      </c>
      <c r="T145" s="26" t="str">
        <f>IF(ISBLANK('DATA ENTRY'!Y145),"",'DATA ENTRY'!Y145)</f>
        <v/>
      </c>
      <c r="U145" s="26" t="str">
        <f>IF(ISBLANK('DATA ENTRY'!Z145),"",'DATA ENTRY'!Z145)</f>
        <v/>
      </c>
      <c r="V145" s="26" t="str">
        <f t="shared" si="46"/>
        <v/>
      </c>
      <c r="W145" s="26" t="str">
        <f>IF(ISBLANK('DATA ENTRY'!$F145),"",IF(LEDGER!B145="AB","AB",IF(LEDGER!B145&gt;=0.9*'MARK LOOKUP'!B145,"A+",IF(LEDGER!B145&gt;=0.8*'MARK LOOKUP'!B145,"A",IF(LEDGER!B145&gt;=0.7*'MARK LOOKUP'!B145,"B+",IF(LEDGER!B145&gt;=0.6*'MARK LOOKUP'!B145,"B",IF(LEDGER!B145&gt;=0.5*'MARK LOOKUP'!B145,"C+",IF(LEDGER!B145&gt;=0.4*'MARK LOOKUP'!B145,"C+",IF(LEDGER!B145&gt;=0.35*'MARK LOOKUP'!B145,"D","NG")))))))))</f>
        <v/>
      </c>
      <c r="X145" s="26" t="str">
        <f>IF(ISBLANK('DATA ENTRY'!$G145),"",IF(LEDGER!C145="AB","AB",IF(LEDGER!C145&gt;=0.9*'MARK LOOKUP'!C145,"A+",IF(LEDGER!C145&gt;=0.8*'MARK LOOKUP'!C145,"A",IF(LEDGER!C145&gt;=0.7*'MARK LOOKUP'!C145,"B+",IF(LEDGER!C145&gt;=0.6*'MARK LOOKUP'!C145,"B",IF(LEDGER!C145&gt;=0.5*'MARK LOOKUP'!C145,"C+",IF(LEDGER!C145&gt;=0.4*'MARK LOOKUP'!C145,"C+",IF(LEDGER!C145&gt;=0.35*'MARK LOOKUP'!C145,"D","N.G.")))))))))</f>
        <v/>
      </c>
      <c r="Y145" s="26" t="b">
        <f>IF(ISNUMBER(D145),IF(D145&gt;=0.9*'MARK LOOKUP'!D145,"A+",IF(D145&gt;=0.8*'MARK LOOKUP'!D145,"A",IF(D145&gt;=0.7*'MARK LOOKUP'!D145,"B+",IF(D145&gt;=0.6*'MARK LOOKUP'!D145,"B",IF(D145&gt;=0.5*'MARK LOOKUP'!D145,"C+",IF(D145&gt;=0.4*'MARK LOOKUP'!D145,"C",IF(D145&gt;=0.35*'MARK LOOKUP'!D145,"D","N.G."))))))))</f>
        <v>0</v>
      </c>
      <c r="Z145" s="26" t="str">
        <f>IF(ISBLANK('DATA ENTRY'!J145),"",IF(LEDGER!E145="AB","AB",IF(LEDGER!E145&gt;=0.9*'MARK LOOKUP'!E145,"A+",IF(LEDGER!E145&gt;=0.8*'MARK LOOKUP'!E145,"A",IF(LEDGER!E145&gt;=0.7*'MARK LOOKUP'!E145,"B+",IF(LEDGER!E145&gt;=0.6*'MARK LOOKUP'!E145,"B",IF(LEDGER!E145&gt;=0.5*'MARK LOOKUP'!E145,"C+",IF(LEDGER!E145&gt;=0.4*'MARK LOOKUP'!E145,"C",IF(LEDGER!E145&gt;=0.35*'MARK LOOKUP'!E145,"D","NG")))))))))</f>
        <v/>
      </c>
      <c r="AA145" s="26" t="str">
        <f>IF(ISBLANK('DATA ENTRY'!K145),"",IF(LEDGER!F145="AB","AB",IF(LEDGER!F145&gt;=0.9*'MARK LOOKUP'!F145,"A+",IF(LEDGER!F145&gt;=0.8*'MARK LOOKUP'!F145,"A",IF(LEDGER!F145&gt;=0.7*'MARK LOOKUP'!F145,"B+",IF(LEDGER!F145&gt;=0.6*'MARK LOOKUP'!F145,"B",IF(LEDGER!F145&gt;=0.5*'MARK LOOKUP'!F145,"C+",IF(LEDGER!F145&gt;=0.4*'MARK LOOKUP'!F145,"C",IF(LEDGER!F145&gt;=0.35*'MARK LOOKUP'!F145,"D","NG")))))))))</f>
        <v/>
      </c>
      <c r="AB145" s="26" t="b">
        <f>IF(ISNUMBER(G145),IF(D145&gt;=0.9*'MARK LOOKUP'!G145,"A+",IF(G145&gt;=0.8*'MARK LOOKUP'!G145,"A",IF(G145&gt;=0.7*'MARK LOOKUP'!G145,"B+",IF(G145&gt;=0.6*'MARK LOOKUP'!G145,"B",IF(G145&gt;=0.5*'MARK LOOKUP'!G145,"C+",IF(G145&gt;=0.4*'MARK LOOKUP'!G145,"C",IF(G145&gt;=0.35*'MARK LOOKUP'!G145,"D","NG"))))))))</f>
        <v>0</v>
      </c>
      <c r="AC145" s="26" t="str">
        <f>IF(ISBLANK('DATA ENTRY'!M145),"",IF(LEDGER!H145="AB","AB",IF(LEDGER!H145&gt;=0.9*'MARK LOOKUP'!H145,"A+",IF(LEDGER!H145&gt;=0.8*'MARK LOOKUP'!H145,"A",IF(LEDGER!H145&gt;=0.7*'MARK LOOKUP'!H145,"B+",IF(LEDGER!H145&gt;=0.6*'MARK LOOKUP'!H145,"B",IF(LEDGER!H145&gt;=0.5*'MARK LOOKUP'!H145,"C+",IF(LEDGER!H145&gt;=0.4*'MARK LOOKUP'!H145,"C",IF(LEDGER!H145&gt;=0.35*'MARK LOOKUP'!H145,"D","NG")))))))))</f>
        <v/>
      </c>
      <c r="AD145" s="26" t="str">
        <f>IF(ISBLANK('DATA ENTRY'!N145),"",IF(LEDGER!I145="AB","AB",IF(LEDGER!I145&gt;=0.9*'MARK LOOKUP'!I145,"A+",IF(LEDGER!I145&gt;=0.8*'MARK LOOKUP'!I145,"A",IF(LEDGER!I145&gt;=0.7*'MARK LOOKUP'!I145,"B+",IF(LEDGER!I145&gt;=0.6*'MARK LOOKUP'!I145,"B",IF(LEDGER!I145&gt;=0.5*'MARK LOOKUP'!I145,"C+",IF(LEDGER!I145&gt;=0.4*'MARK LOOKUP'!I145,"C",IF(LEDGER!I145&gt;=0.35*'MARK LOOKUP'!I145,"D","NG")))))))))</f>
        <v/>
      </c>
      <c r="AE145" s="26" t="str">
        <f>IF(ISNUMBER(J145),IF(J145&gt;=0.9*'MARK LOOKUP'!J145,"A+",IF(J145&gt;=0.8*'MARK LOOKUP'!J145,"A",IF(J145&gt;=0.7*'MARK LOOKUP'!J145,"B+",IF(J145&gt;=0.6*'MARK LOOKUP'!J145,"B",IF(J145&gt;=0.5*'MARK LOOKUP'!J145,"C+",IF(J145&gt;=0.4*'MARK LOOKUP'!J145,"C",IF(J145&gt;=0.35*'MARK LOOKUP'!J145,"D","NG"))))))),"")</f>
        <v/>
      </c>
      <c r="AF145" s="26" t="str">
        <f>IF(ISBLANK('DATA ENTRY'!P145),"",IF(LEDGER!K145="Ab","AB",IF(LEDGER!K145&gt;=0.9*'MARK LOOKUP'!K145,"A+",IF(LEDGER!K145&gt;=0.8*'MARK LOOKUP'!K145,"A",IF(LEDGER!K145&gt;=0.7*'MARK LOOKUP'!K145,"B+",IF(LEDGER!K145&gt;=0.6*'MARK LOOKUP'!K145,"B",IF(LEDGER!K145&gt;=0.5*'MARK LOOKUP'!K145,"C+",IF(LEDGER!K145&gt;=0.4*'MARK LOOKUP'!K145,"C",IF(LEDGER!K145&gt;=0.35*'MARK LOOKUP'!K145,"D","NG")))))))))</f>
        <v/>
      </c>
      <c r="AG145" s="26" t="str">
        <f>IF(ISBLANK('DATA ENTRY'!Q145),"",IF(LEDGER!L145="Ab","AB",IF(LEDGER!L145&gt;=0.9*'MARK LOOKUP'!L145,"A+",IF(LEDGER!L145&gt;=0.8*'MARK LOOKUP'!L145,"A",IF(LEDGER!L145&gt;=0.7*'MARK LOOKUP'!L145,"B+",IF(LEDGER!L145&gt;=0.6*'MARK LOOKUP'!L145,"B",IF(LEDGER!L145&gt;=0.5*'MARK LOOKUP'!L145,"C+",IF(LEDGER!L145&gt;=0.4*'MARK LOOKUP'!L145,"C",IF(LEDGER!L145&gt;=0.35*'MARK LOOKUP'!L145,"D","NG")))))))))</f>
        <v/>
      </c>
      <c r="AH145" s="26" t="str">
        <f>IF(ISNUMBER(M145),IF(M145&gt;=0.9*'MARK LOOKUP'!M145,"A+",IF(M145&gt;=0.8*'MARK LOOKUP'!M145,"A",IF(M145&gt;=0.7*'MARK LOOKUP'!M145,"B+",IF(M145&gt;=0.6*'MARK LOOKUP'!M145,"B",IF(M145&gt;=0.5*'MARK LOOKUP'!M145,"C+",IF(M145&gt;=0.4*'MARK LOOKUP'!M145,"C",IF(M145&gt;=0.35*'MARK LOOKUP'!M145,"D","NG"))))))),"")</f>
        <v/>
      </c>
      <c r="AI145" s="26" t="str">
        <f>IF(ISBLANK('DATA ENTRY'!S145),"",IF(N145="Ab","AB",IF(N145&gt;=0.9*'MARK LOOKUP'!N145,"A+",IF(N145&gt;=0.8*'MARK LOOKUP'!N145,"A",IF(N145&gt;=0.7*'MARK LOOKUP'!N145,"B+",IF(N145&gt;=0.6*'MARK LOOKUP'!N145,"B",IF(N145&gt;=0.5*'MARK LOOKUP'!N145,"C+",IF(N145&gt;=0.4*'MARK LOOKUP'!N145,"C",IF(N145&gt;=0.35*'MARK LOOKUP'!N145,"D","NG")))))))))</f>
        <v/>
      </c>
      <c r="AJ145" s="26" t="str">
        <f>IF(ISBLANK('DATA ENTRY'!T145),"",IF(O145="Ab","AB",IF(O145&gt;=0.9*'MARK LOOKUP'!O145,"A+",IF(O145&gt;=0.8*'MARK LOOKUP'!O145,"A",IF(O145&gt;=0.7*'MARK LOOKUP'!O145,"B+",IF(O145&gt;=0.6*'MARK LOOKUP'!O145,"B",IF(O145&gt;=0.5*'MARK LOOKUP'!O145,"C+",IF(O145&gt;=0.4*'MARK LOOKUP'!O145,"C",IF(O145&gt;=0.35*'MARK LOOKUP'!O145,"D","NG")))))))))</f>
        <v/>
      </c>
      <c r="AK145" s="26" t="str">
        <f>IF(ISNUMBER(P145),IF(P145&gt;=0.9*'MARK LOOKUP'!P145,"A+",IF(P145&gt;=0.8*'MARK LOOKUP'!P145,"A",IF(P145&gt;=0.7*'MARK LOOKUP'!P145,"B+",IF(P145&gt;=0.6*'MARK LOOKUP'!P145,"B",IF(P145&gt;=0.5*'MARK LOOKUP'!P145,"C+",IF(P145&gt;=0.4*'MARK LOOKUP'!P145,"C",IF(P145&gt;=0.35*'MARK LOOKUP'!P145,"D","NG"))))))),"")</f>
        <v/>
      </c>
      <c r="AL145" s="26" t="str">
        <f>IF(ISBLANK('DATA ENTRY'!V145),"",IF(Q145="Ab","AB",IF(Q145&gt;=0.9*'MARK LOOKUP'!Q145,"A+",IF(Q145&gt;=0.8*'MARK LOOKUP'!Q145,"A",IF(Q145&gt;=0.7*'MARK LOOKUP'!Q145,"B+",IF(Q145&gt;=0.6*'MARK LOOKUP'!Q145,"B",IF(Q145&gt;=0.5*'MARK LOOKUP'!Q145,"C+",IF(Q145&gt;=0.4*'MARK LOOKUP'!Q145,"C",IF(Q145&gt;=0.35*'MARK LOOKUP'!Q145,"D","NG")))))))))</f>
        <v/>
      </c>
      <c r="AM145" s="26" t="str">
        <f>IF(ISBLANK('DATA ENTRY'!W145),"",IF(R145="Ab","AB",IF(R145&gt;=0.9*'MARK LOOKUP'!R145,"A+",IF(R145&gt;=0.8*'MARK LOOKUP'!R145,"A",IF(R145&gt;=0.7*'MARK LOOKUP'!R145,"B+",IF(R145&gt;=0.6*'MARK LOOKUP'!R145,"B",IF(R145&gt;=0.5*'MARK LOOKUP'!R145,"C+",IF(R145&gt;=0.4*'MARK LOOKUP'!R145,"C",IF(R145&gt;=0.35*'MARK LOOKUP'!R145,"D","NG")))))))))</f>
        <v/>
      </c>
      <c r="AN145" s="26" t="str">
        <f>IF(ISNUMBER(S145),IF(S145&gt;=0.9*'MARK LOOKUP'!S145,"A+",IF(S145&gt;=0.8*'MARK LOOKUP'!S145,"A",IF(S145&gt;=0.7*'MARK LOOKUP'!S145,"B+",IF(S145&gt;=0.6*'MARK LOOKUP'!S145,"B",IF(S145&gt;=0.5*'MARK LOOKUP'!S145,"C+",IF(S145&gt;=0.4*'MARK LOOKUP'!S145,"C",IF(S145&gt;=0.35*'MARK LOOKUP'!S145,"D","NG"))))))),"")</f>
        <v/>
      </c>
      <c r="AO145" s="26" t="str">
        <f>IF(ISBLANK('DATA ENTRY'!Y145),"",IF(T145="AB","AB",IF(T145&gt;=0.9*'MARK LOOKUP'!T145,"A+",IF(T145&gt;=0.8*'MARK LOOKUP'!T145,"A",IF(T145&gt;=0.7*'MARK LOOKUP'!T145,"B+",IF(T145&gt;=0.6*'MARK LOOKUP'!T145,"B",IF(T145&gt;=0.5*'MARK LOOKUP'!T145,"C+",IF(T145&gt;=0.4*'MARK LOOKUP'!T145,"C",IF(T145&gt;=0.35*'MARK LOOKUP'!T145,"D","NG")))))))))</f>
        <v/>
      </c>
      <c r="AP145" s="26" t="str">
        <f>IF(ISBLANK('DATA ENTRY'!Z145),"",IF(U145="AB","AB",IF(U145&gt;=0.9*'MARK LOOKUP'!U145,"A+",IF(U145&gt;=0.8*'MARK LOOKUP'!U145,"A",IF(U145&gt;=0.7*'MARK LOOKUP'!U145,"B+",IF(U145&gt;=0.6*'MARK LOOKUP'!U145,"B",IF(U145&gt;=0.5*'MARK LOOKUP'!U145,"C+",IF(U145&gt;=0.4*'MARK LOOKUP'!U145,"C",IF(U145&gt;=0.35*'MARK LOOKUP'!U145,"D","NG")))))))))</f>
        <v/>
      </c>
      <c r="AQ145" s="26" t="str">
        <f>IF(ISNUMBER(V145),IF(V145&gt;=0.9*'MARK LOOKUP'!V145,"A+",IF(V145&gt;=0.8*'MARK LOOKUP'!V145,"A",IF(V145&gt;=0.7*'MARK LOOKUP'!V145,"B+",IF(V145&gt;=0.6*'MARK LOOKUP'!S145,"B",IF(V145&gt;=0.5*'MARK LOOKUP'!V145,"C+",IF(V145&gt;=0.4*'MARK LOOKUP'!V145,"C",IF(V145&gt;=0.35*'MARK LOOKUP'!V145,"D","NG"))))))),"")</f>
        <v/>
      </c>
      <c r="AR145" s="26" t="str">
        <f t="shared" si="47"/>
        <v/>
      </c>
      <c r="AS145" s="26" t="str">
        <f t="shared" si="48"/>
        <v/>
      </c>
      <c r="AT145" s="26" t="str">
        <f t="shared" si="49"/>
        <v/>
      </c>
      <c r="AU145" s="26" t="str">
        <f t="shared" si="50"/>
        <v/>
      </c>
      <c r="AV145" s="26" t="str">
        <f t="shared" si="51"/>
        <v/>
      </c>
      <c r="AW145" s="26" t="str">
        <f t="shared" si="52"/>
        <v/>
      </c>
      <c r="AX145" s="26" t="str">
        <f t="shared" si="53"/>
        <v/>
      </c>
      <c r="AY145" s="26" t="str">
        <f t="shared" si="54"/>
        <v/>
      </c>
      <c r="AZ145" s="26" t="str">
        <f t="shared" si="55"/>
        <v/>
      </c>
      <c r="BA145" s="26" t="str">
        <f t="shared" si="56"/>
        <v/>
      </c>
      <c r="BB145" s="26" t="str">
        <f t="shared" si="57"/>
        <v/>
      </c>
      <c r="BC145" s="26" t="str">
        <f t="shared" si="58"/>
        <v/>
      </c>
      <c r="BD145" s="26" t="str">
        <f t="shared" si="59"/>
        <v/>
      </c>
      <c r="BE145" s="26" t="str">
        <f>IF(ISBLANK('DATA ENTRY'!S145),"",IF(AJ145="A+","4",IF(AJ145="A","3.6",IF(AJ145="B+","3.2",IF(AJ145="B","2.8",IF(AJ145="C+","2.4",IF(AJ145="C","2",IF(AJ145="D+","1.6",IF(AJ145="D","1.2",IF(AJ145="E","0.8",""))))))))))</f>
        <v/>
      </c>
      <c r="BF145" s="26" t="str">
        <f>IF(ISBLANK('DATA ENTRY'!T145),"",IF(AK145="A+","4",IF(AK145="A","3.6",IF(AK145="B+","3.2",IF(AK145="B","2.8",IF(AK145="C+","2.4",IF(AK145="C","2",IF(AK145="D+","1.6",IF(AK145="D","1.2",IF(AK145="E","0.8",""))))))))))</f>
        <v/>
      </c>
      <c r="BG145" s="26" t="str">
        <f>IF(ISBLANK('DATA ENTRY'!U145),"",IF(AL145="A+","4",IF(AL145="A","3.6",IF(AL145="B+","3.2",IF(AL145="B","2.8",IF(AL145="C+","2.4",IF(AL145="C","2",IF(AL145="D+","1.6",IF(AL145="D","1.2",IF(AL145="E","0.8",""))))))))))</f>
        <v/>
      </c>
      <c r="BH145" s="26" t="str">
        <f>IF(ISBLANK('DATA ENTRY'!V145),"",IF(AM145="A+","4",IF(AM145="A","3.6",IF(AM145="B+","3.2",IF(AM145="B","2.8",IF(AM145="C+","2.4",IF(AM145="C","2",IF(AM145="D+","1.6",IF(AM145="D","1.2",IF(AM145="E","0.8",""))))))))))</f>
        <v/>
      </c>
      <c r="BI145" s="26" t="str">
        <f>IF(ISBLANK('DATA ENTRY'!W145),"",IF(AN145="A+","4",IF(AN145="A","3.6",IF(AN145="B+","3.2",IF(AN145="B","2.8",IF(AN145="C+","2.4",IF(AN145="C","2",IF(AN145="D+","1.6",IF(AN145="D","1.2",IF(AN145="E","0.8",""))))))))))</f>
        <v/>
      </c>
      <c r="BJ145" s="26" t="str">
        <f>IF(ISBLANK('DATA ENTRY'!X145),"",IF(AO145="A+","4",IF(AO145="A","3.6",IF(AO145="B+","3.2",IF(AO145="B","2.8",IF(AO145="C+","2.4",IF(AO145="C","2",IF(AO145="D+","1.6",IF(AO145="D","1.2",IF(AO145="E","0.8",""))))))))))</f>
        <v/>
      </c>
      <c r="BK145" s="26" t="str">
        <f>IF(ISBLANK('DATA ENTRY'!Y145),"",IF(AP145="A+","4",IF(AP145="A","3.6",IF(AP145="B+","3.2",IF(AP145="B","2.8",IF(AP145="C+","2.4",IF(AP145="C","2",IF(AP145="D+","1.6",IF(AP145="D","1.2",IF(AP145="E","0.8",""))))))))))</f>
        <v/>
      </c>
      <c r="BL145" s="26" t="str">
        <f>IF(ISBLANK('DATA ENTRY'!Z145),"",IF(AQ145="A+","4",IF(AQ145="A","3.6",IF(AQ145="B+","3.2",IF(AQ145="B","2.8",IF(AQ145="C+","2.4",IF(AQ145="C","2",IF(AQ145="D+","1.6",IF(AQ145="D","1.2",IF(AQ145="E","0.8",""))))))))))</f>
        <v/>
      </c>
    </row>
    <row r="146" spans="2:64" x14ac:dyDescent="0.25">
      <c r="B146" s="26" t="str">
        <f>IF(ISBLANK('DATA ENTRY'!G146),"",'DATA ENTRY'!G146)</f>
        <v/>
      </c>
      <c r="C146" s="26" t="str">
        <f>IF(ISBLANK('DATA ENTRY'!H146),"",'DATA ENTRY'!H146)</f>
        <v/>
      </c>
      <c r="D146" s="26" t="str">
        <f t="shared" si="41"/>
        <v/>
      </c>
      <c r="E146" s="26" t="str">
        <f>IF(ISBLANK('DATA ENTRY'!J146),"",'DATA ENTRY'!J146)</f>
        <v/>
      </c>
      <c r="F146" s="26" t="str">
        <f>IF(ISBLANK('DATA ENTRY'!K146),"",'DATA ENTRY'!K146)</f>
        <v/>
      </c>
      <c r="G146" s="26" t="str">
        <f t="shared" si="42"/>
        <v/>
      </c>
      <c r="H146" s="26" t="str">
        <f>IF(ISBLANK('DATA ENTRY'!M146),"",'DATA ENTRY'!M146)</f>
        <v/>
      </c>
      <c r="I146" s="26" t="str">
        <f>IF(ISBLANK('DATA ENTRY'!M146),"",'DATA ENTRY'!N146)</f>
        <v/>
      </c>
      <c r="J146" s="26" t="str">
        <f t="shared" si="60"/>
        <v/>
      </c>
      <c r="K146" s="26" t="str">
        <f>IF(ISBLANK('DATA ENTRY'!P146),"",'DATA ENTRY'!P146)</f>
        <v/>
      </c>
      <c r="L146" s="26" t="str">
        <f>IF(ISBLANK('DATA ENTRY'!Q146),"",'DATA ENTRY'!Q146)</f>
        <v/>
      </c>
      <c r="M146" s="26" t="str">
        <f t="shared" si="43"/>
        <v/>
      </c>
      <c r="N146" s="26" t="str">
        <f>IF(ISBLANK('DATA ENTRY'!S146),"",'DATA ENTRY'!S146)</f>
        <v/>
      </c>
      <c r="O146" s="26" t="str">
        <f>IF(ISBLANK('DATA ENTRY'!T146),"",'DATA ENTRY'!T146)</f>
        <v/>
      </c>
      <c r="P146" s="26" t="str">
        <f t="shared" si="44"/>
        <v/>
      </c>
      <c r="Q146" s="26" t="str">
        <f>IF(ISBLANK('DATA ENTRY'!V146),"",'DATA ENTRY'!V146)</f>
        <v/>
      </c>
      <c r="R146" s="26" t="str">
        <f>IF(ISBLANK('DATA ENTRY'!W146),"",'DATA ENTRY'!W146)</f>
        <v/>
      </c>
      <c r="S146" s="26" t="str">
        <f t="shared" si="45"/>
        <v/>
      </c>
      <c r="T146" s="26" t="str">
        <f>IF(ISBLANK('DATA ENTRY'!Y146),"",'DATA ENTRY'!Y146)</f>
        <v/>
      </c>
      <c r="U146" s="26" t="str">
        <f>IF(ISBLANK('DATA ENTRY'!Z146),"",'DATA ENTRY'!Z146)</f>
        <v/>
      </c>
      <c r="V146" s="26" t="str">
        <f t="shared" si="46"/>
        <v/>
      </c>
      <c r="W146" s="26" t="str">
        <f>IF(ISBLANK('DATA ENTRY'!$F146),"",IF(LEDGER!B146="AB","AB",IF(LEDGER!B146&gt;=0.9*'MARK LOOKUP'!B146,"A+",IF(LEDGER!B146&gt;=0.8*'MARK LOOKUP'!B146,"A",IF(LEDGER!B146&gt;=0.7*'MARK LOOKUP'!B146,"B+",IF(LEDGER!B146&gt;=0.6*'MARK LOOKUP'!B146,"B",IF(LEDGER!B146&gt;=0.5*'MARK LOOKUP'!B146,"C+",IF(LEDGER!B146&gt;=0.4*'MARK LOOKUP'!B146,"C+",IF(LEDGER!B146&gt;=0.35*'MARK LOOKUP'!B146,"D","NG")))))))))</f>
        <v/>
      </c>
      <c r="X146" s="26" t="str">
        <f>IF(ISBLANK('DATA ENTRY'!$G146),"",IF(LEDGER!C146="AB","AB",IF(LEDGER!C146&gt;=0.9*'MARK LOOKUP'!C146,"A+",IF(LEDGER!C146&gt;=0.8*'MARK LOOKUP'!C146,"A",IF(LEDGER!C146&gt;=0.7*'MARK LOOKUP'!C146,"B+",IF(LEDGER!C146&gt;=0.6*'MARK LOOKUP'!C146,"B",IF(LEDGER!C146&gt;=0.5*'MARK LOOKUP'!C146,"C+",IF(LEDGER!C146&gt;=0.4*'MARK LOOKUP'!C146,"C+",IF(LEDGER!C146&gt;=0.35*'MARK LOOKUP'!C146,"D","N.G.")))))))))</f>
        <v/>
      </c>
      <c r="Y146" s="26" t="b">
        <f>IF(ISNUMBER(D146),IF(D146&gt;=0.9*'MARK LOOKUP'!D146,"A+",IF(D146&gt;=0.8*'MARK LOOKUP'!D146,"A",IF(D146&gt;=0.7*'MARK LOOKUP'!D146,"B+",IF(D146&gt;=0.6*'MARK LOOKUP'!D146,"B",IF(D146&gt;=0.5*'MARK LOOKUP'!D146,"C+",IF(D146&gt;=0.4*'MARK LOOKUP'!D146,"C",IF(D146&gt;=0.35*'MARK LOOKUP'!D146,"D","N.G."))))))))</f>
        <v>0</v>
      </c>
      <c r="Z146" s="26" t="str">
        <f>IF(ISBLANK('DATA ENTRY'!J146),"",IF(LEDGER!E146="AB","AB",IF(LEDGER!E146&gt;=0.9*'MARK LOOKUP'!E146,"A+",IF(LEDGER!E146&gt;=0.8*'MARK LOOKUP'!E146,"A",IF(LEDGER!E146&gt;=0.7*'MARK LOOKUP'!E146,"B+",IF(LEDGER!E146&gt;=0.6*'MARK LOOKUP'!E146,"B",IF(LEDGER!E146&gt;=0.5*'MARK LOOKUP'!E146,"C+",IF(LEDGER!E146&gt;=0.4*'MARK LOOKUP'!E146,"C",IF(LEDGER!E146&gt;=0.35*'MARK LOOKUP'!E146,"D","NG")))))))))</f>
        <v/>
      </c>
      <c r="AA146" s="26" t="str">
        <f>IF(ISBLANK('DATA ENTRY'!K146),"",IF(LEDGER!F146="AB","AB",IF(LEDGER!F146&gt;=0.9*'MARK LOOKUP'!F146,"A+",IF(LEDGER!F146&gt;=0.8*'MARK LOOKUP'!F146,"A",IF(LEDGER!F146&gt;=0.7*'MARK LOOKUP'!F146,"B+",IF(LEDGER!F146&gt;=0.6*'MARK LOOKUP'!F146,"B",IF(LEDGER!F146&gt;=0.5*'MARK LOOKUP'!F146,"C+",IF(LEDGER!F146&gt;=0.4*'MARK LOOKUP'!F146,"C",IF(LEDGER!F146&gt;=0.35*'MARK LOOKUP'!F146,"D","NG")))))))))</f>
        <v/>
      </c>
      <c r="AB146" s="26" t="b">
        <f>IF(ISNUMBER(G146),IF(D146&gt;=0.9*'MARK LOOKUP'!G146,"A+",IF(G146&gt;=0.8*'MARK LOOKUP'!G146,"A",IF(G146&gt;=0.7*'MARK LOOKUP'!G146,"B+",IF(G146&gt;=0.6*'MARK LOOKUP'!G146,"B",IF(G146&gt;=0.5*'MARK LOOKUP'!G146,"C+",IF(G146&gt;=0.4*'MARK LOOKUP'!G146,"C",IF(G146&gt;=0.35*'MARK LOOKUP'!G146,"D","NG"))))))))</f>
        <v>0</v>
      </c>
      <c r="AC146" s="26" t="str">
        <f>IF(ISBLANK('DATA ENTRY'!M146),"",IF(LEDGER!H146="AB","AB",IF(LEDGER!H146&gt;=0.9*'MARK LOOKUP'!H146,"A+",IF(LEDGER!H146&gt;=0.8*'MARK LOOKUP'!H146,"A",IF(LEDGER!H146&gt;=0.7*'MARK LOOKUP'!H146,"B+",IF(LEDGER!H146&gt;=0.6*'MARK LOOKUP'!H146,"B",IF(LEDGER!H146&gt;=0.5*'MARK LOOKUP'!H146,"C+",IF(LEDGER!H146&gt;=0.4*'MARK LOOKUP'!H146,"C",IF(LEDGER!H146&gt;=0.35*'MARK LOOKUP'!H146,"D","NG")))))))))</f>
        <v/>
      </c>
      <c r="AD146" s="26" t="str">
        <f>IF(ISBLANK('DATA ENTRY'!N146),"",IF(LEDGER!I146="AB","AB",IF(LEDGER!I146&gt;=0.9*'MARK LOOKUP'!I146,"A+",IF(LEDGER!I146&gt;=0.8*'MARK LOOKUP'!I146,"A",IF(LEDGER!I146&gt;=0.7*'MARK LOOKUP'!I146,"B+",IF(LEDGER!I146&gt;=0.6*'MARK LOOKUP'!I146,"B",IF(LEDGER!I146&gt;=0.5*'MARK LOOKUP'!I146,"C+",IF(LEDGER!I146&gt;=0.4*'MARK LOOKUP'!I146,"C",IF(LEDGER!I146&gt;=0.35*'MARK LOOKUP'!I146,"D","NG")))))))))</f>
        <v/>
      </c>
      <c r="AE146" s="26" t="str">
        <f>IF(ISNUMBER(J146),IF(J146&gt;=0.9*'MARK LOOKUP'!J146,"A+",IF(J146&gt;=0.8*'MARK LOOKUP'!J146,"A",IF(J146&gt;=0.7*'MARK LOOKUP'!J146,"B+",IF(J146&gt;=0.6*'MARK LOOKUP'!J146,"B",IF(J146&gt;=0.5*'MARK LOOKUP'!J146,"C+",IF(J146&gt;=0.4*'MARK LOOKUP'!J146,"C",IF(J146&gt;=0.35*'MARK LOOKUP'!J146,"D","NG"))))))),"")</f>
        <v/>
      </c>
      <c r="AF146" s="26" t="str">
        <f>IF(ISBLANK('DATA ENTRY'!P146),"",IF(LEDGER!K146="Ab","AB",IF(LEDGER!K146&gt;=0.9*'MARK LOOKUP'!K146,"A+",IF(LEDGER!K146&gt;=0.8*'MARK LOOKUP'!K146,"A",IF(LEDGER!K146&gt;=0.7*'MARK LOOKUP'!K146,"B+",IF(LEDGER!K146&gt;=0.6*'MARK LOOKUP'!K146,"B",IF(LEDGER!K146&gt;=0.5*'MARK LOOKUP'!K146,"C+",IF(LEDGER!K146&gt;=0.4*'MARK LOOKUP'!K146,"C",IF(LEDGER!K146&gt;=0.35*'MARK LOOKUP'!K146,"D","NG")))))))))</f>
        <v/>
      </c>
      <c r="AG146" s="26" t="str">
        <f>IF(ISBLANK('DATA ENTRY'!Q146),"",IF(LEDGER!L146="Ab","AB",IF(LEDGER!L146&gt;=0.9*'MARK LOOKUP'!L146,"A+",IF(LEDGER!L146&gt;=0.8*'MARK LOOKUP'!L146,"A",IF(LEDGER!L146&gt;=0.7*'MARK LOOKUP'!L146,"B+",IF(LEDGER!L146&gt;=0.6*'MARK LOOKUP'!L146,"B",IF(LEDGER!L146&gt;=0.5*'MARK LOOKUP'!L146,"C+",IF(LEDGER!L146&gt;=0.4*'MARK LOOKUP'!L146,"C",IF(LEDGER!L146&gt;=0.35*'MARK LOOKUP'!L146,"D","NG")))))))))</f>
        <v/>
      </c>
      <c r="AH146" s="26" t="str">
        <f>IF(ISNUMBER(M146),IF(M146&gt;=0.9*'MARK LOOKUP'!M146,"A+",IF(M146&gt;=0.8*'MARK LOOKUP'!M146,"A",IF(M146&gt;=0.7*'MARK LOOKUP'!M146,"B+",IF(M146&gt;=0.6*'MARK LOOKUP'!M146,"B",IF(M146&gt;=0.5*'MARK LOOKUP'!M146,"C+",IF(M146&gt;=0.4*'MARK LOOKUP'!M146,"C",IF(M146&gt;=0.35*'MARK LOOKUP'!M146,"D","NG"))))))),"")</f>
        <v/>
      </c>
      <c r="AI146" s="26" t="str">
        <f>IF(ISBLANK('DATA ENTRY'!S146),"",IF(N146="Ab","AB",IF(N146&gt;=0.9*'MARK LOOKUP'!N146,"A+",IF(N146&gt;=0.8*'MARK LOOKUP'!N146,"A",IF(N146&gt;=0.7*'MARK LOOKUP'!N146,"B+",IF(N146&gt;=0.6*'MARK LOOKUP'!N146,"B",IF(N146&gt;=0.5*'MARK LOOKUP'!N146,"C+",IF(N146&gt;=0.4*'MARK LOOKUP'!N146,"C",IF(N146&gt;=0.35*'MARK LOOKUP'!N146,"D","NG")))))))))</f>
        <v/>
      </c>
      <c r="AJ146" s="26" t="str">
        <f>IF(ISBLANK('DATA ENTRY'!T146),"",IF(O146="Ab","AB",IF(O146&gt;=0.9*'MARK LOOKUP'!O146,"A+",IF(O146&gt;=0.8*'MARK LOOKUP'!O146,"A",IF(O146&gt;=0.7*'MARK LOOKUP'!O146,"B+",IF(O146&gt;=0.6*'MARK LOOKUP'!O146,"B",IF(O146&gt;=0.5*'MARK LOOKUP'!O146,"C+",IF(O146&gt;=0.4*'MARK LOOKUP'!O146,"C",IF(O146&gt;=0.35*'MARK LOOKUP'!O146,"D","NG")))))))))</f>
        <v/>
      </c>
      <c r="AK146" s="26" t="str">
        <f>IF(ISNUMBER(P146),IF(P146&gt;=0.9*'MARK LOOKUP'!P146,"A+",IF(P146&gt;=0.8*'MARK LOOKUP'!P146,"A",IF(P146&gt;=0.7*'MARK LOOKUP'!P146,"B+",IF(P146&gt;=0.6*'MARK LOOKUP'!P146,"B",IF(P146&gt;=0.5*'MARK LOOKUP'!P146,"C+",IF(P146&gt;=0.4*'MARK LOOKUP'!P146,"C",IF(P146&gt;=0.35*'MARK LOOKUP'!P146,"D","NG"))))))),"")</f>
        <v/>
      </c>
      <c r="AL146" s="26" t="str">
        <f>IF(ISBLANK('DATA ENTRY'!V146),"",IF(Q146="Ab","AB",IF(Q146&gt;=0.9*'MARK LOOKUP'!Q146,"A+",IF(Q146&gt;=0.8*'MARK LOOKUP'!Q146,"A",IF(Q146&gt;=0.7*'MARK LOOKUP'!Q146,"B+",IF(Q146&gt;=0.6*'MARK LOOKUP'!Q146,"B",IF(Q146&gt;=0.5*'MARK LOOKUP'!Q146,"C+",IF(Q146&gt;=0.4*'MARK LOOKUP'!Q146,"C",IF(Q146&gt;=0.35*'MARK LOOKUP'!Q146,"D","NG")))))))))</f>
        <v/>
      </c>
      <c r="AM146" s="26" t="str">
        <f>IF(ISBLANK('DATA ENTRY'!W146),"",IF(R146="Ab","AB",IF(R146&gt;=0.9*'MARK LOOKUP'!R146,"A+",IF(R146&gt;=0.8*'MARK LOOKUP'!R146,"A",IF(R146&gt;=0.7*'MARK LOOKUP'!R146,"B+",IF(R146&gt;=0.6*'MARK LOOKUP'!R146,"B",IF(R146&gt;=0.5*'MARK LOOKUP'!R146,"C+",IF(R146&gt;=0.4*'MARK LOOKUP'!R146,"C",IF(R146&gt;=0.35*'MARK LOOKUP'!R146,"D","NG")))))))))</f>
        <v/>
      </c>
      <c r="AN146" s="26" t="str">
        <f>IF(ISNUMBER(S146),IF(S146&gt;=0.9*'MARK LOOKUP'!S146,"A+",IF(S146&gt;=0.8*'MARK LOOKUP'!S146,"A",IF(S146&gt;=0.7*'MARK LOOKUP'!S146,"B+",IF(S146&gt;=0.6*'MARK LOOKUP'!S146,"B",IF(S146&gt;=0.5*'MARK LOOKUP'!S146,"C+",IF(S146&gt;=0.4*'MARK LOOKUP'!S146,"C",IF(S146&gt;=0.35*'MARK LOOKUP'!S146,"D","NG"))))))),"")</f>
        <v/>
      </c>
      <c r="AO146" s="26" t="str">
        <f>IF(ISBLANK('DATA ENTRY'!Y146),"",IF(T146="AB","AB",IF(T146&gt;=0.9*'MARK LOOKUP'!T146,"A+",IF(T146&gt;=0.8*'MARK LOOKUP'!T146,"A",IF(T146&gt;=0.7*'MARK LOOKUP'!T146,"B+",IF(T146&gt;=0.6*'MARK LOOKUP'!T146,"B",IF(T146&gt;=0.5*'MARK LOOKUP'!T146,"C+",IF(T146&gt;=0.4*'MARK LOOKUP'!T146,"C",IF(T146&gt;=0.35*'MARK LOOKUP'!T146,"D","NG")))))))))</f>
        <v/>
      </c>
      <c r="AP146" s="26" t="str">
        <f>IF(ISBLANK('DATA ENTRY'!Z146),"",IF(U146="AB","AB",IF(U146&gt;=0.9*'MARK LOOKUP'!U146,"A+",IF(U146&gt;=0.8*'MARK LOOKUP'!U146,"A",IF(U146&gt;=0.7*'MARK LOOKUP'!U146,"B+",IF(U146&gt;=0.6*'MARK LOOKUP'!U146,"B",IF(U146&gt;=0.5*'MARK LOOKUP'!U146,"C+",IF(U146&gt;=0.4*'MARK LOOKUP'!U146,"C",IF(U146&gt;=0.35*'MARK LOOKUP'!U146,"D","NG")))))))))</f>
        <v/>
      </c>
      <c r="AQ146" s="26" t="str">
        <f>IF(ISNUMBER(V146),IF(V146&gt;=0.9*'MARK LOOKUP'!V146,"A+",IF(V146&gt;=0.8*'MARK LOOKUP'!V146,"A",IF(V146&gt;=0.7*'MARK LOOKUP'!V146,"B+",IF(V146&gt;=0.6*'MARK LOOKUP'!S146,"B",IF(V146&gt;=0.5*'MARK LOOKUP'!V146,"C+",IF(V146&gt;=0.4*'MARK LOOKUP'!V146,"C",IF(V146&gt;=0.35*'MARK LOOKUP'!V146,"D","NG"))))))),"")</f>
        <v/>
      </c>
      <c r="AR146" s="26" t="str">
        <f t="shared" si="47"/>
        <v/>
      </c>
      <c r="AS146" s="26" t="str">
        <f t="shared" si="48"/>
        <v/>
      </c>
      <c r="AT146" s="26" t="str">
        <f t="shared" si="49"/>
        <v/>
      </c>
      <c r="AU146" s="26" t="str">
        <f t="shared" si="50"/>
        <v/>
      </c>
      <c r="AV146" s="26" t="str">
        <f t="shared" si="51"/>
        <v/>
      </c>
      <c r="AW146" s="26" t="str">
        <f t="shared" si="52"/>
        <v/>
      </c>
      <c r="AX146" s="26" t="str">
        <f t="shared" si="53"/>
        <v/>
      </c>
      <c r="AY146" s="26" t="str">
        <f t="shared" si="54"/>
        <v/>
      </c>
      <c r="AZ146" s="26" t="str">
        <f t="shared" si="55"/>
        <v/>
      </c>
      <c r="BA146" s="26" t="str">
        <f t="shared" si="56"/>
        <v/>
      </c>
      <c r="BB146" s="26" t="str">
        <f t="shared" si="57"/>
        <v/>
      </c>
      <c r="BC146" s="26" t="str">
        <f t="shared" si="58"/>
        <v/>
      </c>
      <c r="BD146" s="26" t="str">
        <f t="shared" si="59"/>
        <v/>
      </c>
      <c r="BE146" s="26" t="str">
        <f>IF(ISBLANK('DATA ENTRY'!S146),"",IF(AJ146="A+","4",IF(AJ146="A","3.6",IF(AJ146="B+","3.2",IF(AJ146="B","2.8",IF(AJ146="C+","2.4",IF(AJ146="C","2",IF(AJ146="D+","1.6",IF(AJ146="D","1.2",IF(AJ146="E","0.8",""))))))))))</f>
        <v/>
      </c>
      <c r="BF146" s="26" t="str">
        <f>IF(ISBLANK('DATA ENTRY'!T146),"",IF(AK146="A+","4",IF(AK146="A","3.6",IF(AK146="B+","3.2",IF(AK146="B","2.8",IF(AK146="C+","2.4",IF(AK146="C","2",IF(AK146="D+","1.6",IF(AK146="D","1.2",IF(AK146="E","0.8",""))))))))))</f>
        <v/>
      </c>
      <c r="BG146" s="26" t="str">
        <f>IF(ISBLANK('DATA ENTRY'!U146),"",IF(AL146="A+","4",IF(AL146="A","3.6",IF(AL146="B+","3.2",IF(AL146="B","2.8",IF(AL146="C+","2.4",IF(AL146="C","2",IF(AL146="D+","1.6",IF(AL146="D","1.2",IF(AL146="E","0.8",""))))))))))</f>
        <v/>
      </c>
      <c r="BH146" s="26" t="str">
        <f>IF(ISBLANK('DATA ENTRY'!V146),"",IF(AM146="A+","4",IF(AM146="A","3.6",IF(AM146="B+","3.2",IF(AM146="B","2.8",IF(AM146="C+","2.4",IF(AM146="C","2",IF(AM146="D+","1.6",IF(AM146="D","1.2",IF(AM146="E","0.8",""))))))))))</f>
        <v/>
      </c>
      <c r="BI146" s="26" t="str">
        <f>IF(ISBLANK('DATA ENTRY'!W146),"",IF(AN146="A+","4",IF(AN146="A","3.6",IF(AN146="B+","3.2",IF(AN146="B","2.8",IF(AN146="C+","2.4",IF(AN146="C","2",IF(AN146="D+","1.6",IF(AN146="D","1.2",IF(AN146="E","0.8",""))))))))))</f>
        <v/>
      </c>
      <c r="BJ146" s="26" t="str">
        <f>IF(ISBLANK('DATA ENTRY'!X146),"",IF(AO146="A+","4",IF(AO146="A","3.6",IF(AO146="B+","3.2",IF(AO146="B","2.8",IF(AO146="C+","2.4",IF(AO146="C","2",IF(AO146="D+","1.6",IF(AO146="D","1.2",IF(AO146="E","0.8",""))))))))))</f>
        <v/>
      </c>
      <c r="BK146" s="26" t="str">
        <f>IF(ISBLANK('DATA ENTRY'!Y146),"",IF(AP146="A+","4",IF(AP146="A","3.6",IF(AP146="B+","3.2",IF(AP146="B","2.8",IF(AP146="C+","2.4",IF(AP146="C","2",IF(AP146="D+","1.6",IF(AP146="D","1.2",IF(AP146="E","0.8",""))))))))))</f>
        <v/>
      </c>
      <c r="BL146" s="26" t="str">
        <f>IF(ISBLANK('DATA ENTRY'!Z146),"",IF(AQ146="A+","4",IF(AQ146="A","3.6",IF(AQ146="B+","3.2",IF(AQ146="B","2.8",IF(AQ146="C+","2.4",IF(AQ146="C","2",IF(AQ146="D+","1.6",IF(AQ146="D","1.2",IF(AQ146="E","0.8",""))))))))))</f>
        <v/>
      </c>
    </row>
    <row r="147" spans="2:64" x14ac:dyDescent="0.25">
      <c r="B147" s="26" t="str">
        <f>IF(ISBLANK('DATA ENTRY'!G147),"",'DATA ENTRY'!G147)</f>
        <v/>
      </c>
      <c r="C147" s="26" t="str">
        <f>IF(ISBLANK('DATA ENTRY'!H147),"",'DATA ENTRY'!H147)</f>
        <v/>
      </c>
      <c r="D147" s="26" t="str">
        <f t="shared" si="41"/>
        <v/>
      </c>
      <c r="E147" s="26" t="str">
        <f>IF(ISBLANK('DATA ENTRY'!J147),"",'DATA ENTRY'!J147)</f>
        <v/>
      </c>
      <c r="F147" s="26" t="str">
        <f>IF(ISBLANK('DATA ENTRY'!K147),"",'DATA ENTRY'!K147)</f>
        <v/>
      </c>
      <c r="G147" s="26" t="str">
        <f t="shared" si="42"/>
        <v/>
      </c>
      <c r="H147" s="26" t="str">
        <f>IF(ISBLANK('DATA ENTRY'!M147),"",'DATA ENTRY'!M147)</f>
        <v/>
      </c>
      <c r="I147" s="26" t="str">
        <f>IF(ISBLANK('DATA ENTRY'!M147),"",'DATA ENTRY'!N147)</f>
        <v/>
      </c>
      <c r="J147" s="26" t="str">
        <f t="shared" si="60"/>
        <v/>
      </c>
      <c r="K147" s="26" t="str">
        <f>IF(ISBLANK('DATA ENTRY'!P147),"",'DATA ENTRY'!P147)</f>
        <v/>
      </c>
      <c r="L147" s="26" t="str">
        <f>IF(ISBLANK('DATA ENTRY'!Q147),"",'DATA ENTRY'!Q147)</f>
        <v/>
      </c>
      <c r="M147" s="26" t="str">
        <f t="shared" si="43"/>
        <v/>
      </c>
      <c r="N147" s="26" t="str">
        <f>IF(ISBLANK('DATA ENTRY'!S147),"",'DATA ENTRY'!S147)</f>
        <v/>
      </c>
      <c r="O147" s="26" t="str">
        <f>IF(ISBLANK('DATA ENTRY'!T147),"",'DATA ENTRY'!T147)</f>
        <v/>
      </c>
      <c r="P147" s="26" t="str">
        <f t="shared" si="44"/>
        <v/>
      </c>
      <c r="Q147" s="26" t="str">
        <f>IF(ISBLANK('DATA ENTRY'!V147),"",'DATA ENTRY'!V147)</f>
        <v/>
      </c>
      <c r="R147" s="26" t="str">
        <f>IF(ISBLANK('DATA ENTRY'!W147),"",'DATA ENTRY'!W147)</f>
        <v/>
      </c>
      <c r="S147" s="26" t="str">
        <f t="shared" si="45"/>
        <v/>
      </c>
      <c r="T147" s="26" t="str">
        <f>IF(ISBLANK('DATA ENTRY'!Y147),"",'DATA ENTRY'!Y147)</f>
        <v/>
      </c>
      <c r="U147" s="26" t="str">
        <f>IF(ISBLANK('DATA ENTRY'!Z147),"",'DATA ENTRY'!Z147)</f>
        <v/>
      </c>
      <c r="V147" s="26" t="str">
        <f t="shared" si="46"/>
        <v/>
      </c>
      <c r="W147" s="26" t="str">
        <f>IF(ISBLANK('DATA ENTRY'!$F147),"",IF(LEDGER!B147="AB","AB",IF(LEDGER!B147&gt;=0.9*'MARK LOOKUP'!B147,"A+",IF(LEDGER!B147&gt;=0.8*'MARK LOOKUP'!B147,"A",IF(LEDGER!B147&gt;=0.7*'MARK LOOKUP'!B147,"B+",IF(LEDGER!B147&gt;=0.6*'MARK LOOKUP'!B147,"B",IF(LEDGER!B147&gt;=0.5*'MARK LOOKUP'!B147,"C+",IF(LEDGER!B147&gt;=0.4*'MARK LOOKUP'!B147,"C+",IF(LEDGER!B147&gt;=0.35*'MARK LOOKUP'!B147,"D","NG")))))))))</f>
        <v/>
      </c>
      <c r="X147" s="26" t="str">
        <f>IF(ISBLANK('DATA ENTRY'!$G147),"",IF(LEDGER!C147="AB","AB",IF(LEDGER!C147&gt;=0.9*'MARK LOOKUP'!C147,"A+",IF(LEDGER!C147&gt;=0.8*'MARK LOOKUP'!C147,"A",IF(LEDGER!C147&gt;=0.7*'MARK LOOKUP'!C147,"B+",IF(LEDGER!C147&gt;=0.6*'MARK LOOKUP'!C147,"B",IF(LEDGER!C147&gt;=0.5*'MARK LOOKUP'!C147,"C+",IF(LEDGER!C147&gt;=0.4*'MARK LOOKUP'!C147,"C+",IF(LEDGER!C147&gt;=0.35*'MARK LOOKUP'!C147,"D","N.G.")))))))))</f>
        <v/>
      </c>
      <c r="Y147" s="26" t="b">
        <f>IF(ISNUMBER(D147),IF(D147&gt;=0.9*'MARK LOOKUP'!D147,"A+",IF(D147&gt;=0.8*'MARK LOOKUP'!D147,"A",IF(D147&gt;=0.7*'MARK LOOKUP'!D147,"B+",IF(D147&gt;=0.6*'MARK LOOKUP'!D147,"B",IF(D147&gt;=0.5*'MARK LOOKUP'!D147,"C+",IF(D147&gt;=0.4*'MARK LOOKUP'!D147,"C",IF(D147&gt;=0.35*'MARK LOOKUP'!D147,"D","N.G."))))))))</f>
        <v>0</v>
      </c>
      <c r="Z147" s="26" t="str">
        <f>IF(ISBLANK('DATA ENTRY'!J147),"",IF(LEDGER!E147="AB","AB",IF(LEDGER!E147&gt;=0.9*'MARK LOOKUP'!E147,"A+",IF(LEDGER!E147&gt;=0.8*'MARK LOOKUP'!E147,"A",IF(LEDGER!E147&gt;=0.7*'MARK LOOKUP'!E147,"B+",IF(LEDGER!E147&gt;=0.6*'MARK LOOKUP'!E147,"B",IF(LEDGER!E147&gt;=0.5*'MARK LOOKUP'!E147,"C+",IF(LEDGER!E147&gt;=0.4*'MARK LOOKUP'!E147,"C",IF(LEDGER!E147&gt;=0.35*'MARK LOOKUP'!E147,"D","NG")))))))))</f>
        <v/>
      </c>
      <c r="AA147" s="26" t="str">
        <f>IF(ISBLANK('DATA ENTRY'!K147),"",IF(LEDGER!F147="AB","AB",IF(LEDGER!F147&gt;=0.9*'MARK LOOKUP'!F147,"A+",IF(LEDGER!F147&gt;=0.8*'MARK LOOKUP'!F147,"A",IF(LEDGER!F147&gt;=0.7*'MARK LOOKUP'!F147,"B+",IF(LEDGER!F147&gt;=0.6*'MARK LOOKUP'!F147,"B",IF(LEDGER!F147&gt;=0.5*'MARK LOOKUP'!F147,"C+",IF(LEDGER!F147&gt;=0.4*'MARK LOOKUP'!F147,"C",IF(LEDGER!F147&gt;=0.35*'MARK LOOKUP'!F147,"D","NG")))))))))</f>
        <v/>
      </c>
      <c r="AB147" s="26" t="b">
        <f>IF(ISNUMBER(G147),IF(D147&gt;=0.9*'MARK LOOKUP'!G147,"A+",IF(G147&gt;=0.8*'MARK LOOKUP'!G147,"A",IF(G147&gt;=0.7*'MARK LOOKUP'!G147,"B+",IF(G147&gt;=0.6*'MARK LOOKUP'!G147,"B",IF(G147&gt;=0.5*'MARK LOOKUP'!G147,"C+",IF(G147&gt;=0.4*'MARK LOOKUP'!G147,"C",IF(G147&gt;=0.35*'MARK LOOKUP'!G147,"D","NG"))))))))</f>
        <v>0</v>
      </c>
      <c r="AC147" s="26" t="str">
        <f>IF(ISBLANK('DATA ENTRY'!M147),"",IF(LEDGER!H147="AB","AB",IF(LEDGER!H147&gt;=0.9*'MARK LOOKUP'!H147,"A+",IF(LEDGER!H147&gt;=0.8*'MARK LOOKUP'!H147,"A",IF(LEDGER!H147&gt;=0.7*'MARK LOOKUP'!H147,"B+",IF(LEDGER!H147&gt;=0.6*'MARK LOOKUP'!H147,"B",IF(LEDGER!H147&gt;=0.5*'MARK LOOKUP'!H147,"C+",IF(LEDGER!H147&gt;=0.4*'MARK LOOKUP'!H147,"C",IF(LEDGER!H147&gt;=0.35*'MARK LOOKUP'!H147,"D","NG")))))))))</f>
        <v/>
      </c>
      <c r="AD147" s="26" t="str">
        <f>IF(ISBLANK('DATA ENTRY'!N147),"",IF(LEDGER!I147="AB","AB",IF(LEDGER!I147&gt;=0.9*'MARK LOOKUP'!I147,"A+",IF(LEDGER!I147&gt;=0.8*'MARK LOOKUP'!I147,"A",IF(LEDGER!I147&gt;=0.7*'MARK LOOKUP'!I147,"B+",IF(LEDGER!I147&gt;=0.6*'MARK LOOKUP'!I147,"B",IF(LEDGER!I147&gt;=0.5*'MARK LOOKUP'!I147,"C+",IF(LEDGER!I147&gt;=0.4*'MARK LOOKUP'!I147,"C",IF(LEDGER!I147&gt;=0.35*'MARK LOOKUP'!I147,"D","NG")))))))))</f>
        <v/>
      </c>
      <c r="AE147" s="26" t="str">
        <f>IF(ISNUMBER(J147),IF(J147&gt;=0.9*'MARK LOOKUP'!J147,"A+",IF(J147&gt;=0.8*'MARK LOOKUP'!J147,"A",IF(J147&gt;=0.7*'MARK LOOKUP'!J147,"B+",IF(J147&gt;=0.6*'MARK LOOKUP'!J147,"B",IF(J147&gt;=0.5*'MARK LOOKUP'!J147,"C+",IF(J147&gt;=0.4*'MARK LOOKUP'!J147,"C",IF(J147&gt;=0.35*'MARK LOOKUP'!J147,"D","NG"))))))),"")</f>
        <v/>
      </c>
      <c r="AF147" s="26" t="str">
        <f>IF(ISBLANK('DATA ENTRY'!P147),"",IF(LEDGER!K147="Ab","AB",IF(LEDGER!K147&gt;=0.9*'MARK LOOKUP'!K147,"A+",IF(LEDGER!K147&gt;=0.8*'MARK LOOKUP'!K147,"A",IF(LEDGER!K147&gt;=0.7*'MARK LOOKUP'!K147,"B+",IF(LEDGER!K147&gt;=0.6*'MARK LOOKUP'!K147,"B",IF(LEDGER!K147&gt;=0.5*'MARK LOOKUP'!K147,"C+",IF(LEDGER!K147&gt;=0.4*'MARK LOOKUP'!K147,"C",IF(LEDGER!K147&gt;=0.35*'MARK LOOKUP'!K147,"D","NG")))))))))</f>
        <v/>
      </c>
      <c r="AG147" s="26" t="str">
        <f>IF(ISBLANK('DATA ENTRY'!Q147),"",IF(LEDGER!L147="Ab","AB",IF(LEDGER!L147&gt;=0.9*'MARK LOOKUP'!L147,"A+",IF(LEDGER!L147&gt;=0.8*'MARK LOOKUP'!L147,"A",IF(LEDGER!L147&gt;=0.7*'MARK LOOKUP'!L147,"B+",IF(LEDGER!L147&gt;=0.6*'MARK LOOKUP'!L147,"B",IF(LEDGER!L147&gt;=0.5*'MARK LOOKUP'!L147,"C+",IF(LEDGER!L147&gt;=0.4*'MARK LOOKUP'!L147,"C",IF(LEDGER!L147&gt;=0.35*'MARK LOOKUP'!L147,"D","NG")))))))))</f>
        <v/>
      </c>
      <c r="AH147" s="26" t="str">
        <f>IF(ISNUMBER(M147),IF(M147&gt;=0.9*'MARK LOOKUP'!M147,"A+",IF(M147&gt;=0.8*'MARK LOOKUP'!M147,"A",IF(M147&gt;=0.7*'MARK LOOKUP'!M147,"B+",IF(M147&gt;=0.6*'MARK LOOKUP'!M147,"B",IF(M147&gt;=0.5*'MARK LOOKUP'!M147,"C+",IF(M147&gt;=0.4*'MARK LOOKUP'!M147,"C",IF(M147&gt;=0.35*'MARK LOOKUP'!M147,"D","NG"))))))),"")</f>
        <v/>
      </c>
      <c r="AI147" s="26" t="str">
        <f>IF(ISBLANK('DATA ENTRY'!S147),"",IF(N147="Ab","AB",IF(N147&gt;=0.9*'MARK LOOKUP'!N147,"A+",IF(N147&gt;=0.8*'MARK LOOKUP'!N147,"A",IF(N147&gt;=0.7*'MARK LOOKUP'!N147,"B+",IF(N147&gt;=0.6*'MARK LOOKUP'!N147,"B",IF(N147&gt;=0.5*'MARK LOOKUP'!N147,"C+",IF(N147&gt;=0.4*'MARK LOOKUP'!N147,"C",IF(N147&gt;=0.35*'MARK LOOKUP'!N147,"D","NG")))))))))</f>
        <v/>
      </c>
      <c r="AJ147" s="26" t="str">
        <f>IF(ISBLANK('DATA ENTRY'!T147),"",IF(O147="Ab","AB",IF(O147&gt;=0.9*'MARK LOOKUP'!O147,"A+",IF(O147&gt;=0.8*'MARK LOOKUP'!O147,"A",IF(O147&gt;=0.7*'MARK LOOKUP'!O147,"B+",IF(O147&gt;=0.6*'MARK LOOKUP'!O147,"B",IF(O147&gt;=0.5*'MARK LOOKUP'!O147,"C+",IF(O147&gt;=0.4*'MARK LOOKUP'!O147,"C",IF(O147&gt;=0.35*'MARK LOOKUP'!O147,"D","NG")))))))))</f>
        <v/>
      </c>
      <c r="AK147" s="26" t="str">
        <f>IF(ISNUMBER(P147),IF(P147&gt;=0.9*'MARK LOOKUP'!P147,"A+",IF(P147&gt;=0.8*'MARK LOOKUP'!P147,"A",IF(P147&gt;=0.7*'MARK LOOKUP'!P147,"B+",IF(P147&gt;=0.6*'MARK LOOKUP'!P147,"B",IF(P147&gt;=0.5*'MARK LOOKUP'!P147,"C+",IF(P147&gt;=0.4*'MARK LOOKUP'!P147,"C",IF(P147&gt;=0.35*'MARK LOOKUP'!P147,"D","NG"))))))),"")</f>
        <v/>
      </c>
      <c r="AL147" s="26" t="str">
        <f>IF(ISBLANK('DATA ENTRY'!V147),"",IF(Q147="Ab","AB",IF(Q147&gt;=0.9*'MARK LOOKUP'!Q147,"A+",IF(Q147&gt;=0.8*'MARK LOOKUP'!Q147,"A",IF(Q147&gt;=0.7*'MARK LOOKUP'!Q147,"B+",IF(Q147&gt;=0.6*'MARK LOOKUP'!Q147,"B",IF(Q147&gt;=0.5*'MARK LOOKUP'!Q147,"C+",IF(Q147&gt;=0.4*'MARK LOOKUP'!Q147,"C",IF(Q147&gt;=0.35*'MARK LOOKUP'!Q147,"D","NG")))))))))</f>
        <v/>
      </c>
      <c r="AM147" s="26" t="str">
        <f>IF(ISBLANK('DATA ENTRY'!W147),"",IF(R147="Ab","AB",IF(R147&gt;=0.9*'MARK LOOKUP'!R147,"A+",IF(R147&gt;=0.8*'MARK LOOKUP'!R147,"A",IF(R147&gt;=0.7*'MARK LOOKUP'!R147,"B+",IF(R147&gt;=0.6*'MARK LOOKUP'!R147,"B",IF(R147&gt;=0.5*'MARK LOOKUP'!R147,"C+",IF(R147&gt;=0.4*'MARK LOOKUP'!R147,"C",IF(R147&gt;=0.35*'MARK LOOKUP'!R147,"D","NG")))))))))</f>
        <v/>
      </c>
      <c r="AN147" s="26" t="str">
        <f>IF(ISNUMBER(S147),IF(S147&gt;=0.9*'MARK LOOKUP'!S147,"A+",IF(S147&gt;=0.8*'MARK LOOKUP'!S147,"A",IF(S147&gt;=0.7*'MARK LOOKUP'!S147,"B+",IF(S147&gt;=0.6*'MARK LOOKUP'!S147,"B",IF(S147&gt;=0.5*'MARK LOOKUP'!S147,"C+",IF(S147&gt;=0.4*'MARK LOOKUP'!S147,"C",IF(S147&gt;=0.35*'MARK LOOKUP'!S147,"D","NG"))))))),"")</f>
        <v/>
      </c>
      <c r="AO147" s="26" t="str">
        <f>IF(ISBLANK('DATA ENTRY'!Y147),"",IF(T147="AB","AB",IF(T147&gt;=0.9*'MARK LOOKUP'!T147,"A+",IF(T147&gt;=0.8*'MARK LOOKUP'!T147,"A",IF(T147&gt;=0.7*'MARK LOOKUP'!T147,"B+",IF(T147&gt;=0.6*'MARK LOOKUP'!T147,"B",IF(T147&gt;=0.5*'MARK LOOKUP'!T147,"C+",IF(T147&gt;=0.4*'MARK LOOKUP'!T147,"C",IF(T147&gt;=0.35*'MARK LOOKUP'!T147,"D","NG")))))))))</f>
        <v/>
      </c>
      <c r="AP147" s="26" t="str">
        <f>IF(ISBLANK('DATA ENTRY'!Z147),"",IF(U147="AB","AB",IF(U147&gt;=0.9*'MARK LOOKUP'!U147,"A+",IF(U147&gt;=0.8*'MARK LOOKUP'!U147,"A",IF(U147&gt;=0.7*'MARK LOOKUP'!U147,"B+",IF(U147&gt;=0.6*'MARK LOOKUP'!U147,"B",IF(U147&gt;=0.5*'MARK LOOKUP'!U147,"C+",IF(U147&gt;=0.4*'MARK LOOKUP'!U147,"C",IF(U147&gt;=0.35*'MARK LOOKUP'!U147,"D","NG")))))))))</f>
        <v/>
      </c>
      <c r="AQ147" s="26" t="str">
        <f>IF(ISNUMBER(V147),IF(V147&gt;=0.9*'MARK LOOKUP'!V147,"A+",IF(V147&gt;=0.8*'MARK LOOKUP'!V147,"A",IF(V147&gt;=0.7*'MARK LOOKUP'!V147,"B+",IF(V147&gt;=0.6*'MARK LOOKUP'!S147,"B",IF(V147&gt;=0.5*'MARK LOOKUP'!V147,"C+",IF(V147&gt;=0.4*'MARK LOOKUP'!V147,"C",IF(V147&gt;=0.35*'MARK LOOKUP'!V147,"D","NG"))))))),"")</f>
        <v/>
      </c>
      <c r="AR147" s="26" t="str">
        <f t="shared" si="47"/>
        <v/>
      </c>
      <c r="AS147" s="26" t="str">
        <f t="shared" si="48"/>
        <v/>
      </c>
      <c r="AT147" s="26" t="str">
        <f t="shared" si="49"/>
        <v/>
      </c>
      <c r="AU147" s="26" t="str">
        <f t="shared" si="50"/>
        <v/>
      </c>
      <c r="AV147" s="26" t="str">
        <f t="shared" si="51"/>
        <v/>
      </c>
      <c r="AW147" s="26" t="str">
        <f t="shared" si="52"/>
        <v/>
      </c>
      <c r="AX147" s="26" t="str">
        <f t="shared" si="53"/>
        <v/>
      </c>
      <c r="AY147" s="26" t="str">
        <f t="shared" si="54"/>
        <v/>
      </c>
      <c r="AZ147" s="26" t="str">
        <f t="shared" si="55"/>
        <v/>
      </c>
      <c r="BA147" s="26" t="str">
        <f t="shared" si="56"/>
        <v/>
      </c>
      <c r="BB147" s="26" t="str">
        <f t="shared" si="57"/>
        <v/>
      </c>
      <c r="BC147" s="26" t="str">
        <f t="shared" si="58"/>
        <v/>
      </c>
      <c r="BD147" s="26" t="str">
        <f t="shared" si="59"/>
        <v/>
      </c>
      <c r="BE147" s="26" t="str">
        <f>IF(ISBLANK('DATA ENTRY'!S147),"",IF(AJ147="A+","4",IF(AJ147="A","3.6",IF(AJ147="B+","3.2",IF(AJ147="B","2.8",IF(AJ147="C+","2.4",IF(AJ147="C","2",IF(AJ147="D+","1.6",IF(AJ147="D","1.2",IF(AJ147="E","0.8",""))))))))))</f>
        <v/>
      </c>
      <c r="BF147" s="26" t="str">
        <f>IF(ISBLANK('DATA ENTRY'!T147),"",IF(AK147="A+","4",IF(AK147="A","3.6",IF(AK147="B+","3.2",IF(AK147="B","2.8",IF(AK147="C+","2.4",IF(AK147="C","2",IF(AK147="D+","1.6",IF(AK147="D","1.2",IF(AK147="E","0.8",""))))))))))</f>
        <v/>
      </c>
      <c r="BG147" s="26" t="str">
        <f>IF(ISBLANK('DATA ENTRY'!U147),"",IF(AL147="A+","4",IF(AL147="A","3.6",IF(AL147="B+","3.2",IF(AL147="B","2.8",IF(AL147="C+","2.4",IF(AL147="C","2",IF(AL147="D+","1.6",IF(AL147="D","1.2",IF(AL147="E","0.8",""))))))))))</f>
        <v/>
      </c>
      <c r="BH147" s="26" t="str">
        <f>IF(ISBLANK('DATA ENTRY'!V147),"",IF(AM147="A+","4",IF(AM147="A","3.6",IF(AM147="B+","3.2",IF(AM147="B","2.8",IF(AM147="C+","2.4",IF(AM147="C","2",IF(AM147="D+","1.6",IF(AM147="D","1.2",IF(AM147="E","0.8",""))))))))))</f>
        <v/>
      </c>
      <c r="BI147" s="26" t="str">
        <f>IF(ISBLANK('DATA ENTRY'!W147),"",IF(AN147="A+","4",IF(AN147="A","3.6",IF(AN147="B+","3.2",IF(AN147="B","2.8",IF(AN147="C+","2.4",IF(AN147="C","2",IF(AN147="D+","1.6",IF(AN147="D","1.2",IF(AN147="E","0.8",""))))))))))</f>
        <v/>
      </c>
      <c r="BJ147" s="26" t="str">
        <f>IF(ISBLANK('DATA ENTRY'!X147),"",IF(AO147="A+","4",IF(AO147="A","3.6",IF(AO147="B+","3.2",IF(AO147="B","2.8",IF(AO147="C+","2.4",IF(AO147="C","2",IF(AO147="D+","1.6",IF(AO147="D","1.2",IF(AO147="E","0.8",""))))))))))</f>
        <v/>
      </c>
      <c r="BK147" s="26" t="str">
        <f>IF(ISBLANK('DATA ENTRY'!Y147),"",IF(AP147="A+","4",IF(AP147="A","3.6",IF(AP147="B+","3.2",IF(AP147="B","2.8",IF(AP147="C+","2.4",IF(AP147="C","2",IF(AP147="D+","1.6",IF(AP147="D","1.2",IF(AP147="E","0.8",""))))))))))</f>
        <v/>
      </c>
      <c r="BL147" s="26" t="str">
        <f>IF(ISBLANK('DATA ENTRY'!Z147),"",IF(AQ147="A+","4",IF(AQ147="A","3.6",IF(AQ147="B+","3.2",IF(AQ147="B","2.8",IF(AQ147="C+","2.4",IF(AQ147="C","2",IF(AQ147="D+","1.6",IF(AQ147="D","1.2",IF(AQ147="E","0.8",""))))))))))</f>
        <v/>
      </c>
    </row>
    <row r="148" spans="2:64" x14ac:dyDescent="0.25">
      <c r="B148" s="26" t="str">
        <f>IF(ISBLANK('DATA ENTRY'!G148),"",'DATA ENTRY'!G148)</f>
        <v/>
      </c>
      <c r="C148" s="26" t="str">
        <f>IF(ISBLANK('DATA ENTRY'!H148),"",'DATA ENTRY'!H148)</f>
        <v/>
      </c>
      <c r="D148" s="26" t="str">
        <f t="shared" si="41"/>
        <v/>
      </c>
      <c r="E148" s="26" t="str">
        <f>IF(ISBLANK('DATA ENTRY'!J148),"",'DATA ENTRY'!J148)</f>
        <v/>
      </c>
      <c r="F148" s="26" t="str">
        <f>IF(ISBLANK('DATA ENTRY'!K148),"",'DATA ENTRY'!K148)</f>
        <v/>
      </c>
      <c r="G148" s="26" t="str">
        <f t="shared" si="42"/>
        <v/>
      </c>
      <c r="H148" s="26" t="str">
        <f>IF(ISBLANK('DATA ENTRY'!M148),"",'DATA ENTRY'!M148)</f>
        <v/>
      </c>
      <c r="I148" s="26" t="str">
        <f>IF(ISBLANK('DATA ENTRY'!M148),"",'DATA ENTRY'!N148)</f>
        <v/>
      </c>
      <c r="J148" s="26" t="str">
        <f t="shared" si="60"/>
        <v/>
      </c>
      <c r="K148" s="26" t="str">
        <f>IF(ISBLANK('DATA ENTRY'!P148),"",'DATA ENTRY'!P148)</f>
        <v/>
      </c>
      <c r="L148" s="26" t="str">
        <f>IF(ISBLANK('DATA ENTRY'!Q148),"",'DATA ENTRY'!Q148)</f>
        <v/>
      </c>
      <c r="M148" s="26" t="str">
        <f t="shared" si="43"/>
        <v/>
      </c>
      <c r="N148" s="26" t="str">
        <f>IF(ISBLANK('DATA ENTRY'!S148),"",'DATA ENTRY'!S148)</f>
        <v/>
      </c>
      <c r="O148" s="26" t="str">
        <f>IF(ISBLANK('DATA ENTRY'!T148),"",'DATA ENTRY'!T148)</f>
        <v/>
      </c>
      <c r="P148" s="26" t="str">
        <f t="shared" si="44"/>
        <v/>
      </c>
      <c r="Q148" s="26" t="str">
        <f>IF(ISBLANK('DATA ENTRY'!V148),"",'DATA ENTRY'!V148)</f>
        <v/>
      </c>
      <c r="R148" s="26" t="str">
        <f>IF(ISBLANK('DATA ENTRY'!W148),"",'DATA ENTRY'!W148)</f>
        <v/>
      </c>
      <c r="S148" s="26" t="str">
        <f t="shared" si="45"/>
        <v/>
      </c>
      <c r="T148" s="26" t="str">
        <f>IF(ISBLANK('DATA ENTRY'!Y148),"",'DATA ENTRY'!Y148)</f>
        <v/>
      </c>
      <c r="U148" s="26" t="str">
        <f>IF(ISBLANK('DATA ENTRY'!Z148),"",'DATA ENTRY'!Z148)</f>
        <v/>
      </c>
      <c r="V148" s="26" t="str">
        <f t="shared" si="46"/>
        <v/>
      </c>
      <c r="W148" s="26" t="str">
        <f>IF(ISBLANK('DATA ENTRY'!$F148),"",IF(LEDGER!B148="AB","AB",IF(LEDGER!B148&gt;=0.9*'MARK LOOKUP'!B148,"A+",IF(LEDGER!B148&gt;=0.8*'MARK LOOKUP'!B148,"A",IF(LEDGER!B148&gt;=0.7*'MARK LOOKUP'!B148,"B+",IF(LEDGER!B148&gt;=0.6*'MARK LOOKUP'!B148,"B",IF(LEDGER!B148&gt;=0.5*'MARK LOOKUP'!B148,"C+",IF(LEDGER!B148&gt;=0.4*'MARK LOOKUP'!B148,"C+",IF(LEDGER!B148&gt;=0.35*'MARK LOOKUP'!B148,"D","NG")))))))))</f>
        <v/>
      </c>
      <c r="X148" s="26" t="str">
        <f>IF(ISBLANK('DATA ENTRY'!$G148),"",IF(LEDGER!C148="AB","AB",IF(LEDGER!C148&gt;=0.9*'MARK LOOKUP'!C148,"A+",IF(LEDGER!C148&gt;=0.8*'MARK LOOKUP'!C148,"A",IF(LEDGER!C148&gt;=0.7*'MARK LOOKUP'!C148,"B+",IF(LEDGER!C148&gt;=0.6*'MARK LOOKUP'!C148,"B",IF(LEDGER!C148&gt;=0.5*'MARK LOOKUP'!C148,"C+",IF(LEDGER!C148&gt;=0.4*'MARK LOOKUP'!C148,"C+",IF(LEDGER!C148&gt;=0.35*'MARK LOOKUP'!C148,"D","N.G.")))))))))</f>
        <v/>
      </c>
      <c r="Y148" s="26" t="b">
        <f>IF(ISNUMBER(D148),IF(D148&gt;=0.9*'MARK LOOKUP'!D148,"A+",IF(D148&gt;=0.8*'MARK LOOKUP'!D148,"A",IF(D148&gt;=0.7*'MARK LOOKUP'!D148,"B+",IF(D148&gt;=0.6*'MARK LOOKUP'!D148,"B",IF(D148&gt;=0.5*'MARK LOOKUP'!D148,"C+",IF(D148&gt;=0.4*'MARK LOOKUP'!D148,"C",IF(D148&gt;=0.35*'MARK LOOKUP'!D148,"D","N.G."))))))))</f>
        <v>0</v>
      </c>
      <c r="Z148" s="26" t="str">
        <f>IF(ISBLANK('DATA ENTRY'!J148),"",IF(LEDGER!E148="AB","AB",IF(LEDGER!E148&gt;=0.9*'MARK LOOKUP'!E148,"A+",IF(LEDGER!E148&gt;=0.8*'MARK LOOKUP'!E148,"A",IF(LEDGER!E148&gt;=0.7*'MARK LOOKUP'!E148,"B+",IF(LEDGER!E148&gt;=0.6*'MARK LOOKUP'!E148,"B",IF(LEDGER!E148&gt;=0.5*'MARK LOOKUP'!E148,"C+",IF(LEDGER!E148&gt;=0.4*'MARK LOOKUP'!E148,"C",IF(LEDGER!E148&gt;=0.35*'MARK LOOKUP'!E148,"D","NG")))))))))</f>
        <v/>
      </c>
      <c r="AA148" s="26" t="str">
        <f>IF(ISBLANK('DATA ENTRY'!K148),"",IF(LEDGER!F148="AB","AB",IF(LEDGER!F148&gt;=0.9*'MARK LOOKUP'!F148,"A+",IF(LEDGER!F148&gt;=0.8*'MARK LOOKUP'!F148,"A",IF(LEDGER!F148&gt;=0.7*'MARK LOOKUP'!F148,"B+",IF(LEDGER!F148&gt;=0.6*'MARK LOOKUP'!F148,"B",IF(LEDGER!F148&gt;=0.5*'MARK LOOKUP'!F148,"C+",IF(LEDGER!F148&gt;=0.4*'MARK LOOKUP'!F148,"C",IF(LEDGER!F148&gt;=0.35*'MARK LOOKUP'!F148,"D","NG")))))))))</f>
        <v/>
      </c>
      <c r="AB148" s="26" t="b">
        <f>IF(ISNUMBER(G148),IF(D148&gt;=0.9*'MARK LOOKUP'!G148,"A+",IF(G148&gt;=0.8*'MARK LOOKUP'!G148,"A",IF(G148&gt;=0.7*'MARK LOOKUP'!G148,"B+",IF(G148&gt;=0.6*'MARK LOOKUP'!G148,"B",IF(G148&gt;=0.5*'MARK LOOKUP'!G148,"C+",IF(G148&gt;=0.4*'MARK LOOKUP'!G148,"C",IF(G148&gt;=0.35*'MARK LOOKUP'!G148,"D","NG"))))))))</f>
        <v>0</v>
      </c>
      <c r="AC148" s="26" t="str">
        <f>IF(ISBLANK('DATA ENTRY'!M148),"",IF(LEDGER!H148="AB","AB",IF(LEDGER!H148&gt;=0.9*'MARK LOOKUP'!H148,"A+",IF(LEDGER!H148&gt;=0.8*'MARK LOOKUP'!H148,"A",IF(LEDGER!H148&gt;=0.7*'MARK LOOKUP'!H148,"B+",IF(LEDGER!H148&gt;=0.6*'MARK LOOKUP'!H148,"B",IF(LEDGER!H148&gt;=0.5*'MARK LOOKUP'!H148,"C+",IF(LEDGER!H148&gt;=0.4*'MARK LOOKUP'!H148,"C",IF(LEDGER!H148&gt;=0.35*'MARK LOOKUP'!H148,"D","NG")))))))))</f>
        <v/>
      </c>
      <c r="AD148" s="26" t="str">
        <f>IF(ISBLANK('DATA ENTRY'!N148),"",IF(LEDGER!I148="AB","AB",IF(LEDGER!I148&gt;=0.9*'MARK LOOKUP'!I148,"A+",IF(LEDGER!I148&gt;=0.8*'MARK LOOKUP'!I148,"A",IF(LEDGER!I148&gt;=0.7*'MARK LOOKUP'!I148,"B+",IF(LEDGER!I148&gt;=0.6*'MARK LOOKUP'!I148,"B",IF(LEDGER!I148&gt;=0.5*'MARK LOOKUP'!I148,"C+",IF(LEDGER!I148&gt;=0.4*'MARK LOOKUP'!I148,"C",IF(LEDGER!I148&gt;=0.35*'MARK LOOKUP'!I148,"D","NG")))))))))</f>
        <v/>
      </c>
      <c r="AE148" s="26" t="str">
        <f>IF(ISNUMBER(J148),IF(J148&gt;=0.9*'MARK LOOKUP'!J148,"A+",IF(J148&gt;=0.8*'MARK LOOKUP'!J148,"A",IF(J148&gt;=0.7*'MARK LOOKUP'!J148,"B+",IF(J148&gt;=0.6*'MARK LOOKUP'!J148,"B",IF(J148&gt;=0.5*'MARK LOOKUP'!J148,"C+",IF(J148&gt;=0.4*'MARK LOOKUP'!J148,"C",IF(J148&gt;=0.35*'MARK LOOKUP'!J148,"D","NG"))))))),"")</f>
        <v/>
      </c>
      <c r="AF148" s="26" t="str">
        <f>IF(ISBLANK('DATA ENTRY'!P148),"",IF(LEDGER!K148="Ab","AB",IF(LEDGER!K148&gt;=0.9*'MARK LOOKUP'!K148,"A+",IF(LEDGER!K148&gt;=0.8*'MARK LOOKUP'!K148,"A",IF(LEDGER!K148&gt;=0.7*'MARK LOOKUP'!K148,"B+",IF(LEDGER!K148&gt;=0.6*'MARK LOOKUP'!K148,"B",IF(LEDGER!K148&gt;=0.5*'MARK LOOKUP'!K148,"C+",IF(LEDGER!K148&gt;=0.4*'MARK LOOKUP'!K148,"C",IF(LEDGER!K148&gt;=0.35*'MARK LOOKUP'!K148,"D","NG")))))))))</f>
        <v/>
      </c>
      <c r="AG148" s="26" t="str">
        <f>IF(ISBLANK('DATA ENTRY'!Q148),"",IF(LEDGER!L148="Ab","AB",IF(LEDGER!L148&gt;=0.9*'MARK LOOKUP'!L148,"A+",IF(LEDGER!L148&gt;=0.8*'MARK LOOKUP'!L148,"A",IF(LEDGER!L148&gt;=0.7*'MARK LOOKUP'!L148,"B+",IF(LEDGER!L148&gt;=0.6*'MARK LOOKUP'!L148,"B",IF(LEDGER!L148&gt;=0.5*'MARK LOOKUP'!L148,"C+",IF(LEDGER!L148&gt;=0.4*'MARK LOOKUP'!L148,"C",IF(LEDGER!L148&gt;=0.35*'MARK LOOKUP'!L148,"D","NG")))))))))</f>
        <v/>
      </c>
      <c r="AH148" s="26" t="str">
        <f>IF(ISNUMBER(M148),IF(M148&gt;=0.9*'MARK LOOKUP'!M148,"A+",IF(M148&gt;=0.8*'MARK LOOKUP'!M148,"A",IF(M148&gt;=0.7*'MARK LOOKUP'!M148,"B+",IF(M148&gt;=0.6*'MARK LOOKUP'!M148,"B",IF(M148&gt;=0.5*'MARK LOOKUP'!M148,"C+",IF(M148&gt;=0.4*'MARK LOOKUP'!M148,"C",IF(M148&gt;=0.35*'MARK LOOKUP'!M148,"D","NG"))))))),"")</f>
        <v/>
      </c>
      <c r="AI148" s="26" t="str">
        <f>IF(ISBLANK('DATA ENTRY'!S148),"",IF(N148="Ab","AB",IF(N148&gt;=0.9*'MARK LOOKUP'!N148,"A+",IF(N148&gt;=0.8*'MARK LOOKUP'!N148,"A",IF(N148&gt;=0.7*'MARK LOOKUP'!N148,"B+",IF(N148&gt;=0.6*'MARK LOOKUP'!N148,"B",IF(N148&gt;=0.5*'MARK LOOKUP'!N148,"C+",IF(N148&gt;=0.4*'MARK LOOKUP'!N148,"C",IF(N148&gt;=0.35*'MARK LOOKUP'!N148,"D","NG")))))))))</f>
        <v/>
      </c>
      <c r="AJ148" s="26" t="str">
        <f>IF(ISBLANK('DATA ENTRY'!T148),"",IF(O148="Ab","AB",IF(O148&gt;=0.9*'MARK LOOKUP'!O148,"A+",IF(O148&gt;=0.8*'MARK LOOKUP'!O148,"A",IF(O148&gt;=0.7*'MARK LOOKUP'!O148,"B+",IF(O148&gt;=0.6*'MARK LOOKUP'!O148,"B",IF(O148&gt;=0.5*'MARK LOOKUP'!O148,"C+",IF(O148&gt;=0.4*'MARK LOOKUP'!O148,"C",IF(O148&gt;=0.35*'MARK LOOKUP'!O148,"D","NG")))))))))</f>
        <v/>
      </c>
      <c r="AK148" s="26" t="str">
        <f>IF(ISNUMBER(P148),IF(P148&gt;=0.9*'MARK LOOKUP'!P148,"A+",IF(P148&gt;=0.8*'MARK LOOKUP'!P148,"A",IF(P148&gt;=0.7*'MARK LOOKUP'!P148,"B+",IF(P148&gt;=0.6*'MARK LOOKUP'!P148,"B",IF(P148&gt;=0.5*'MARK LOOKUP'!P148,"C+",IF(P148&gt;=0.4*'MARK LOOKUP'!P148,"C",IF(P148&gt;=0.35*'MARK LOOKUP'!P148,"D","NG"))))))),"")</f>
        <v/>
      </c>
      <c r="AL148" s="26" t="str">
        <f>IF(ISBLANK('DATA ENTRY'!V148),"",IF(Q148="Ab","AB",IF(Q148&gt;=0.9*'MARK LOOKUP'!Q148,"A+",IF(Q148&gt;=0.8*'MARK LOOKUP'!Q148,"A",IF(Q148&gt;=0.7*'MARK LOOKUP'!Q148,"B+",IF(Q148&gt;=0.6*'MARK LOOKUP'!Q148,"B",IF(Q148&gt;=0.5*'MARK LOOKUP'!Q148,"C+",IF(Q148&gt;=0.4*'MARK LOOKUP'!Q148,"C",IF(Q148&gt;=0.35*'MARK LOOKUP'!Q148,"D","NG")))))))))</f>
        <v/>
      </c>
      <c r="AM148" s="26" t="str">
        <f>IF(ISBLANK('DATA ENTRY'!W148),"",IF(R148="Ab","AB",IF(R148&gt;=0.9*'MARK LOOKUP'!R148,"A+",IF(R148&gt;=0.8*'MARK LOOKUP'!R148,"A",IF(R148&gt;=0.7*'MARK LOOKUP'!R148,"B+",IF(R148&gt;=0.6*'MARK LOOKUP'!R148,"B",IF(R148&gt;=0.5*'MARK LOOKUP'!R148,"C+",IF(R148&gt;=0.4*'MARK LOOKUP'!R148,"C",IF(R148&gt;=0.35*'MARK LOOKUP'!R148,"D","NG")))))))))</f>
        <v/>
      </c>
      <c r="AN148" s="26" t="str">
        <f>IF(ISNUMBER(S148),IF(S148&gt;=0.9*'MARK LOOKUP'!S148,"A+",IF(S148&gt;=0.8*'MARK LOOKUP'!S148,"A",IF(S148&gt;=0.7*'MARK LOOKUP'!S148,"B+",IF(S148&gt;=0.6*'MARK LOOKUP'!S148,"B",IF(S148&gt;=0.5*'MARK LOOKUP'!S148,"C+",IF(S148&gt;=0.4*'MARK LOOKUP'!S148,"C",IF(S148&gt;=0.35*'MARK LOOKUP'!S148,"D","NG"))))))),"")</f>
        <v/>
      </c>
      <c r="AO148" s="26" t="str">
        <f>IF(ISBLANK('DATA ENTRY'!Y148),"",IF(T148="AB","AB",IF(T148&gt;=0.9*'MARK LOOKUP'!T148,"A+",IF(T148&gt;=0.8*'MARK LOOKUP'!T148,"A",IF(T148&gt;=0.7*'MARK LOOKUP'!T148,"B+",IF(T148&gt;=0.6*'MARK LOOKUP'!T148,"B",IF(T148&gt;=0.5*'MARK LOOKUP'!T148,"C+",IF(T148&gt;=0.4*'MARK LOOKUP'!T148,"C",IF(T148&gt;=0.35*'MARK LOOKUP'!T148,"D","NG")))))))))</f>
        <v/>
      </c>
      <c r="AP148" s="26" t="str">
        <f>IF(ISBLANK('DATA ENTRY'!Z148),"",IF(U148="AB","AB",IF(U148&gt;=0.9*'MARK LOOKUP'!U148,"A+",IF(U148&gt;=0.8*'MARK LOOKUP'!U148,"A",IF(U148&gt;=0.7*'MARK LOOKUP'!U148,"B+",IF(U148&gt;=0.6*'MARK LOOKUP'!U148,"B",IF(U148&gt;=0.5*'MARK LOOKUP'!U148,"C+",IF(U148&gt;=0.4*'MARK LOOKUP'!U148,"C",IF(U148&gt;=0.35*'MARK LOOKUP'!U148,"D","NG")))))))))</f>
        <v/>
      </c>
      <c r="AQ148" s="26" t="str">
        <f>IF(ISNUMBER(V148),IF(V148&gt;=0.9*'MARK LOOKUP'!V148,"A+",IF(V148&gt;=0.8*'MARK LOOKUP'!V148,"A",IF(V148&gt;=0.7*'MARK LOOKUP'!V148,"B+",IF(V148&gt;=0.6*'MARK LOOKUP'!S148,"B",IF(V148&gt;=0.5*'MARK LOOKUP'!V148,"C+",IF(V148&gt;=0.4*'MARK LOOKUP'!V148,"C",IF(V148&gt;=0.35*'MARK LOOKUP'!V148,"D","NG"))))))),"")</f>
        <v/>
      </c>
      <c r="AR148" s="26" t="str">
        <f t="shared" si="47"/>
        <v/>
      </c>
      <c r="AS148" s="26" t="str">
        <f t="shared" si="48"/>
        <v/>
      </c>
      <c r="AT148" s="26" t="str">
        <f t="shared" si="49"/>
        <v/>
      </c>
      <c r="AU148" s="26" t="str">
        <f t="shared" si="50"/>
        <v/>
      </c>
      <c r="AV148" s="26" t="str">
        <f t="shared" si="51"/>
        <v/>
      </c>
      <c r="AW148" s="26" t="str">
        <f t="shared" si="52"/>
        <v/>
      </c>
      <c r="AX148" s="26" t="str">
        <f t="shared" si="53"/>
        <v/>
      </c>
      <c r="AY148" s="26" t="str">
        <f t="shared" si="54"/>
        <v/>
      </c>
      <c r="AZ148" s="26" t="str">
        <f t="shared" si="55"/>
        <v/>
      </c>
      <c r="BA148" s="26" t="str">
        <f t="shared" si="56"/>
        <v/>
      </c>
      <c r="BB148" s="26" t="str">
        <f t="shared" si="57"/>
        <v/>
      </c>
      <c r="BC148" s="26" t="str">
        <f t="shared" si="58"/>
        <v/>
      </c>
      <c r="BD148" s="26" t="str">
        <f t="shared" si="59"/>
        <v/>
      </c>
      <c r="BE148" s="26" t="str">
        <f>IF(ISBLANK('DATA ENTRY'!S148),"",IF(AJ148="A+","4",IF(AJ148="A","3.6",IF(AJ148="B+","3.2",IF(AJ148="B","2.8",IF(AJ148="C+","2.4",IF(AJ148="C","2",IF(AJ148="D+","1.6",IF(AJ148="D","1.2",IF(AJ148="E","0.8",""))))))))))</f>
        <v/>
      </c>
      <c r="BF148" s="26" t="str">
        <f>IF(ISBLANK('DATA ENTRY'!T148),"",IF(AK148="A+","4",IF(AK148="A","3.6",IF(AK148="B+","3.2",IF(AK148="B","2.8",IF(AK148="C+","2.4",IF(AK148="C","2",IF(AK148="D+","1.6",IF(AK148="D","1.2",IF(AK148="E","0.8",""))))))))))</f>
        <v/>
      </c>
      <c r="BG148" s="26" t="str">
        <f>IF(ISBLANK('DATA ENTRY'!U148),"",IF(AL148="A+","4",IF(AL148="A","3.6",IF(AL148="B+","3.2",IF(AL148="B","2.8",IF(AL148="C+","2.4",IF(AL148="C","2",IF(AL148="D+","1.6",IF(AL148="D","1.2",IF(AL148="E","0.8",""))))))))))</f>
        <v/>
      </c>
      <c r="BH148" s="26" t="str">
        <f>IF(ISBLANK('DATA ENTRY'!V148),"",IF(AM148="A+","4",IF(AM148="A","3.6",IF(AM148="B+","3.2",IF(AM148="B","2.8",IF(AM148="C+","2.4",IF(AM148="C","2",IF(AM148="D+","1.6",IF(AM148="D","1.2",IF(AM148="E","0.8",""))))))))))</f>
        <v/>
      </c>
      <c r="BI148" s="26" t="str">
        <f>IF(ISBLANK('DATA ENTRY'!W148),"",IF(AN148="A+","4",IF(AN148="A","3.6",IF(AN148="B+","3.2",IF(AN148="B","2.8",IF(AN148="C+","2.4",IF(AN148="C","2",IF(AN148="D+","1.6",IF(AN148="D","1.2",IF(AN148="E","0.8",""))))))))))</f>
        <v/>
      </c>
      <c r="BJ148" s="26" t="str">
        <f>IF(ISBLANK('DATA ENTRY'!X148),"",IF(AO148="A+","4",IF(AO148="A","3.6",IF(AO148="B+","3.2",IF(AO148="B","2.8",IF(AO148="C+","2.4",IF(AO148="C","2",IF(AO148="D+","1.6",IF(AO148="D","1.2",IF(AO148="E","0.8",""))))))))))</f>
        <v/>
      </c>
      <c r="BK148" s="26" t="str">
        <f>IF(ISBLANK('DATA ENTRY'!Y148),"",IF(AP148="A+","4",IF(AP148="A","3.6",IF(AP148="B+","3.2",IF(AP148="B","2.8",IF(AP148="C+","2.4",IF(AP148="C","2",IF(AP148="D+","1.6",IF(AP148="D","1.2",IF(AP148="E","0.8",""))))))))))</f>
        <v/>
      </c>
      <c r="BL148" s="26" t="str">
        <f>IF(ISBLANK('DATA ENTRY'!Z148),"",IF(AQ148="A+","4",IF(AQ148="A","3.6",IF(AQ148="B+","3.2",IF(AQ148="B","2.8",IF(AQ148="C+","2.4",IF(AQ148="C","2",IF(AQ148="D+","1.6",IF(AQ148="D","1.2",IF(AQ148="E","0.8",""))))))))))</f>
        <v/>
      </c>
    </row>
    <row r="149" spans="2:64" x14ac:dyDescent="0.25">
      <c r="B149" s="26" t="str">
        <f>IF(ISBLANK('DATA ENTRY'!G149),"",'DATA ENTRY'!G149)</f>
        <v/>
      </c>
      <c r="C149" s="26" t="str">
        <f>IF(ISBLANK('DATA ENTRY'!H149),"",'DATA ENTRY'!H149)</f>
        <v/>
      </c>
      <c r="D149" s="26" t="str">
        <f t="shared" si="41"/>
        <v/>
      </c>
      <c r="E149" s="26" t="str">
        <f>IF(ISBLANK('DATA ENTRY'!J149),"",'DATA ENTRY'!J149)</f>
        <v/>
      </c>
      <c r="F149" s="26" t="str">
        <f>IF(ISBLANK('DATA ENTRY'!K149),"",'DATA ENTRY'!K149)</f>
        <v/>
      </c>
      <c r="G149" s="26" t="str">
        <f t="shared" si="42"/>
        <v/>
      </c>
      <c r="H149" s="26" t="str">
        <f>IF(ISBLANK('DATA ENTRY'!M149),"",'DATA ENTRY'!M149)</f>
        <v/>
      </c>
      <c r="I149" s="26" t="str">
        <f>IF(ISBLANK('DATA ENTRY'!M149),"",'DATA ENTRY'!N149)</f>
        <v/>
      </c>
      <c r="J149" s="26" t="str">
        <f t="shared" si="60"/>
        <v/>
      </c>
      <c r="K149" s="26" t="str">
        <f>IF(ISBLANK('DATA ENTRY'!P149),"",'DATA ENTRY'!P149)</f>
        <v/>
      </c>
      <c r="L149" s="26" t="str">
        <f>IF(ISBLANK('DATA ENTRY'!Q149),"",'DATA ENTRY'!Q149)</f>
        <v/>
      </c>
      <c r="M149" s="26" t="str">
        <f t="shared" si="43"/>
        <v/>
      </c>
      <c r="N149" s="26" t="str">
        <f>IF(ISBLANK('DATA ENTRY'!S149),"",'DATA ENTRY'!S149)</f>
        <v/>
      </c>
      <c r="O149" s="26" t="str">
        <f>IF(ISBLANK('DATA ENTRY'!T149),"",'DATA ENTRY'!T149)</f>
        <v/>
      </c>
      <c r="P149" s="26" t="str">
        <f t="shared" si="44"/>
        <v/>
      </c>
      <c r="Q149" s="26" t="str">
        <f>IF(ISBLANK('DATA ENTRY'!V149),"",'DATA ENTRY'!V149)</f>
        <v/>
      </c>
      <c r="R149" s="26" t="str">
        <f>IF(ISBLANK('DATA ENTRY'!W149),"",'DATA ENTRY'!W149)</f>
        <v/>
      </c>
      <c r="S149" s="26" t="str">
        <f t="shared" si="45"/>
        <v/>
      </c>
      <c r="T149" s="26" t="str">
        <f>IF(ISBLANK('DATA ENTRY'!Y149),"",'DATA ENTRY'!Y149)</f>
        <v/>
      </c>
      <c r="U149" s="26" t="str">
        <f>IF(ISBLANK('DATA ENTRY'!Z149),"",'DATA ENTRY'!Z149)</f>
        <v/>
      </c>
      <c r="V149" s="26" t="str">
        <f t="shared" si="46"/>
        <v/>
      </c>
      <c r="W149" s="26" t="str">
        <f>IF(ISBLANK('DATA ENTRY'!$F149),"",IF(LEDGER!B149="AB","AB",IF(LEDGER!B149&gt;=0.9*'MARK LOOKUP'!B149,"A+",IF(LEDGER!B149&gt;=0.8*'MARK LOOKUP'!B149,"A",IF(LEDGER!B149&gt;=0.7*'MARK LOOKUP'!B149,"B+",IF(LEDGER!B149&gt;=0.6*'MARK LOOKUP'!B149,"B",IF(LEDGER!B149&gt;=0.5*'MARK LOOKUP'!B149,"C+",IF(LEDGER!B149&gt;=0.4*'MARK LOOKUP'!B149,"C+",IF(LEDGER!B149&gt;=0.35*'MARK LOOKUP'!B149,"D","NG")))))))))</f>
        <v/>
      </c>
      <c r="X149" s="26" t="str">
        <f>IF(ISBLANK('DATA ENTRY'!$G149),"",IF(LEDGER!C149="AB","AB",IF(LEDGER!C149&gt;=0.9*'MARK LOOKUP'!C149,"A+",IF(LEDGER!C149&gt;=0.8*'MARK LOOKUP'!C149,"A",IF(LEDGER!C149&gt;=0.7*'MARK LOOKUP'!C149,"B+",IF(LEDGER!C149&gt;=0.6*'MARK LOOKUP'!C149,"B",IF(LEDGER!C149&gt;=0.5*'MARK LOOKUP'!C149,"C+",IF(LEDGER!C149&gt;=0.4*'MARK LOOKUP'!C149,"C+",IF(LEDGER!C149&gt;=0.35*'MARK LOOKUP'!C149,"D","N.G.")))))))))</f>
        <v/>
      </c>
      <c r="Y149" s="26" t="b">
        <f>IF(ISNUMBER(D149),IF(D149&gt;=0.9*'MARK LOOKUP'!D149,"A+",IF(D149&gt;=0.8*'MARK LOOKUP'!D149,"A",IF(D149&gt;=0.7*'MARK LOOKUP'!D149,"B+",IF(D149&gt;=0.6*'MARK LOOKUP'!D149,"B",IF(D149&gt;=0.5*'MARK LOOKUP'!D149,"C+",IF(D149&gt;=0.4*'MARK LOOKUP'!D149,"C",IF(D149&gt;=0.35*'MARK LOOKUP'!D149,"D","N.G."))))))))</f>
        <v>0</v>
      </c>
      <c r="Z149" s="26" t="str">
        <f>IF(ISBLANK('DATA ENTRY'!J149),"",IF(LEDGER!E149="AB","AB",IF(LEDGER!E149&gt;=0.9*'MARK LOOKUP'!E149,"A+",IF(LEDGER!E149&gt;=0.8*'MARK LOOKUP'!E149,"A",IF(LEDGER!E149&gt;=0.7*'MARK LOOKUP'!E149,"B+",IF(LEDGER!E149&gt;=0.6*'MARK LOOKUP'!E149,"B",IF(LEDGER!E149&gt;=0.5*'MARK LOOKUP'!E149,"C+",IF(LEDGER!E149&gt;=0.4*'MARK LOOKUP'!E149,"C",IF(LEDGER!E149&gt;=0.35*'MARK LOOKUP'!E149,"D","NG")))))))))</f>
        <v/>
      </c>
      <c r="AA149" s="26" t="str">
        <f>IF(ISBLANK('DATA ENTRY'!K149),"",IF(LEDGER!F149="AB","AB",IF(LEDGER!F149&gt;=0.9*'MARK LOOKUP'!F149,"A+",IF(LEDGER!F149&gt;=0.8*'MARK LOOKUP'!F149,"A",IF(LEDGER!F149&gt;=0.7*'MARK LOOKUP'!F149,"B+",IF(LEDGER!F149&gt;=0.6*'MARK LOOKUP'!F149,"B",IF(LEDGER!F149&gt;=0.5*'MARK LOOKUP'!F149,"C+",IF(LEDGER!F149&gt;=0.4*'MARK LOOKUP'!F149,"C",IF(LEDGER!F149&gt;=0.35*'MARK LOOKUP'!F149,"D","NG")))))))))</f>
        <v/>
      </c>
      <c r="AB149" s="26" t="b">
        <f>IF(ISNUMBER(G149),IF(D149&gt;=0.9*'MARK LOOKUP'!G149,"A+",IF(G149&gt;=0.8*'MARK LOOKUP'!G149,"A",IF(G149&gt;=0.7*'MARK LOOKUP'!G149,"B+",IF(G149&gt;=0.6*'MARK LOOKUP'!G149,"B",IF(G149&gt;=0.5*'MARK LOOKUP'!G149,"C+",IF(G149&gt;=0.4*'MARK LOOKUP'!G149,"C",IF(G149&gt;=0.35*'MARK LOOKUP'!G149,"D","NG"))))))))</f>
        <v>0</v>
      </c>
      <c r="AC149" s="26" t="str">
        <f>IF(ISBLANK('DATA ENTRY'!M149),"",IF(LEDGER!H149="AB","AB",IF(LEDGER!H149&gt;=0.9*'MARK LOOKUP'!H149,"A+",IF(LEDGER!H149&gt;=0.8*'MARK LOOKUP'!H149,"A",IF(LEDGER!H149&gt;=0.7*'MARK LOOKUP'!H149,"B+",IF(LEDGER!H149&gt;=0.6*'MARK LOOKUP'!H149,"B",IF(LEDGER!H149&gt;=0.5*'MARK LOOKUP'!H149,"C+",IF(LEDGER!H149&gt;=0.4*'MARK LOOKUP'!H149,"C",IF(LEDGER!H149&gt;=0.35*'MARK LOOKUP'!H149,"D","NG")))))))))</f>
        <v/>
      </c>
      <c r="AD149" s="26" t="str">
        <f>IF(ISBLANK('DATA ENTRY'!N149),"",IF(LEDGER!I149="AB","AB",IF(LEDGER!I149&gt;=0.9*'MARK LOOKUP'!I149,"A+",IF(LEDGER!I149&gt;=0.8*'MARK LOOKUP'!I149,"A",IF(LEDGER!I149&gt;=0.7*'MARK LOOKUP'!I149,"B+",IF(LEDGER!I149&gt;=0.6*'MARK LOOKUP'!I149,"B",IF(LEDGER!I149&gt;=0.5*'MARK LOOKUP'!I149,"C+",IF(LEDGER!I149&gt;=0.4*'MARK LOOKUP'!I149,"C",IF(LEDGER!I149&gt;=0.35*'MARK LOOKUP'!I149,"D","NG")))))))))</f>
        <v/>
      </c>
      <c r="AE149" s="26" t="str">
        <f>IF(ISNUMBER(J149),IF(J149&gt;=0.9*'MARK LOOKUP'!J149,"A+",IF(J149&gt;=0.8*'MARK LOOKUP'!J149,"A",IF(J149&gt;=0.7*'MARK LOOKUP'!J149,"B+",IF(J149&gt;=0.6*'MARK LOOKUP'!J149,"B",IF(J149&gt;=0.5*'MARK LOOKUP'!J149,"C+",IF(J149&gt;=0.4*'MARK LOOKUP'!J149,"C",IF(J149&gt;=0.35*'MARK LOOKUP'!J149,"D","NG"))))))),"")</f>
        <v/>
      </c>
      <c r="AF149" s="26" t="str">
        <f>IF(ISBLANK('DATA ENTRY'!P149),"",IF(LEDGER!K149="Ab","AB",IF(LEDGER!K149&gt;=0.9*'MARK LOOKUP'!K149,"A+",IF(LEDGER!K149&gt;=0.8*'MARK LOOKUP'!K149,"A",IF(LEDGER!K149&gt;=0.7*'MARK LOOKUP'!K149,"B+",IF(LEDGER!K149&gt;=0.6*'MARK LOOKUP'!K149,"B",IF(LEDGER!K149&gt;=0.5*'MARK LOOKUP'!K149,"C+",IF(LEDGER!K149&gt;=0.4*'MARK LOOKUP'!K149,"C",IF(LEDGER!K149&gt;=0.35*'MARK LOOKUP'!K149,"D","NG")))))))))</f>
        <v/>
      </c>
      <c r="AG149" s="26" t="str">
        <f>IF(ISBLANK('DATA ENTRY'!Q149),"",IF(LEDGER!L149="Ab","AB",IF(LEDGER!L149&gt;=0.9*'MARK LOOKUP'!L149,"A+",IF(LEDGER!L149&gt;=0.8*'MARK LOOKUP'!L149,"A",IF(LEDGER!L149&gt;=0.7*'MARK LOOKUP'!L149,"B+",IF(LEDGER!L149&gt;=0.6*'MARK LOOKUP'!L149,"B",IF(LEDGER!L149&gt;=0.5*'MARK LOOKUP'!L149,"C+",IF(LEDGER!L149&gt;=0.4*'MARK LOOKUP'!L149,"C",IF(LEDGER!L149&gt;=0.35*'MARK LOOKUP'!L149,"D","NG")))))))))</f>
        <v/>
      </c>
      <c r="AH149" s="26" t="str">
        <f>IF(ISNUMBER(M149),IF(M149&gt;=0.9*'MARK LOOKUP'!M149,"A+",IF(M149&gt;=0.8*'MARK LOOKUP'!M149,"A",IF(M149&gt;=0.7*'MARK LOOKUP'!M149,"B+",IF(M149&gt;=0.6*'MARK LOOKUP'!M149,"B",IF(M149&gt;=0.5*'MARK LOOKUP'!M149,"C+",IF(M149&gt;=0.4*'MARK LOOKUP'!M149,"C",IF(M149&gt;=0.35*'MARK LOOKUP'!M149,"D","NG"))))))),"")</f>
        <v/>
      </c>
      <c r="AI149" s="26" t="str">
        <f>IF(ISBLANK('DATA ENTRY'!S149),"",IF(N149="Ab","AB",IF(N149&gt;=0.9*'MARK LOOKUP'!N149,"A+",IF(N149&gt;=0.8*'MARK LOOKUP'!N149,"A",IF(N149&gt;=0.7*'MARK LOOKUP'!N149,"B+",IF(N149&gt;=0.6*'MARK LOOKUP'!N149,"B",IF(N149&gt;=0.5*'MARK LOOKUP'!N149,"C+",IF(N149&gt;=0.4*'MARK LOOKUP'!N149,"C",IF(N149&gt;=0.35*'MARK LOOKUP'!N149,"D","NG")))))))))</f>
        <v/>
      </c>
      <c r="AJ149" s="26" t="str">
        <f>IF(ISBLANK('DATA ENTRY'!T149),"",IF(O149="Ab","AB",IF(O149&gt;=0.9*'MARK LOOKUP'!O149,"A+",IF(O149&gt;=0.8*'MARK LOOKUP'!O149,"A",IF(O149&gt;=0.7*'MARK LOOKUP'!O149,"B+",IF(O149&gt;=0.6*'MARK LOOKUP'!O149,"B",IF(O149&gt;=0.5*'MARK LOOKUP'!O149,"C+",IF(O149&gt;=0.4*'MARK LOOKUP'!O149,"C",IF(O149&gt;=0.35*'MARK LOOKUP'!O149,"D","NG")))))))))</f>
        <v/>
      </c>
      <c r="AK149" s="26" t="str">
        <f>IF(ISNUMBER(P149),IF(P149&gt;=0.9*'MARK LOOKUP'!P149,"A+",IF(P149&gt;=0.8*'MARK LOOKUP'!P149,"A",IF(P149&gt;=0.7*'MARK LOOKUP'!P149,"B+",IF(P149&gt;=0.6*'MARK LOOKUP'!P149,"B",IF(P149&gt;=0.5*'MARK LOOKUP'!P149,"C+",IF(P149&gt;=0.4*'MARK LOOKUP'!P149,"C",IF(P149&gt;=0.35*'MARK LOOKUP'!P149,"D","NG"))))))),"")</f>
        <v/>
      </c>
      <c r="AL149" s="26" t="str">
        <f>IF(ISBLANK('DATA ENTRY'!V149),"",IF(Q149="Ab","AB",IF(Q149&gt;=0.9*'MARK LOOKUP'!Q149,"A+",IF(Q149&gt;=0.8*'MARK LOOKUP'!Q149,"A",IF(Q149&gt;=0.7*'MARK LOOKUP'!Q149,"B+",IF(Q149&gt;=0.6*'MARK LOOKUP'!Q149,"B",IF(Q149&gt;=0.5*'MARK LOOKUP'!Q149,"C+",IF(Q149&gt;=0.4*'MARK LOOKUP'!Q149,"C",IF(Q149&gt;=0.35*'MARK LOOKUP'!Q149,"D","NG")))))))))</f>
        <v/>
      </c>
      <c r="AM149" s="26" t="str">
        <f>IF(ISBLANK('DATA ENTRY'!W149),"",IF(R149="Ab","AB",IF(R149&gt;=0.9*'MARK LOOKUP'!R149,"A+",IF(R149&gt;=0.8*'MARK LOOKUP'!R149,"A",IF(R149&gt;=0.7*'MARK LOOKUP'!R149,"B+",IF(R149&gt;=0.6*'MARK LOOKUP'!R149,"B",IF(R149&gt;=0.5*'MARK LOOKUP'!R149,"C+",IF(R149&gt;=0.4*'MARK LOOKUP'!R149,"C",IF(R149&gt;=0.35*'MARK LOOKUP'!R149,"D","NG")))))))))</f>
        <v/>
      </c>
      <c r="AN149" s="26" t="str">
        <f>IF(ISNUMBER(S149),IF(S149&gt;=0.9*'MARK LOOKUP'!S149,"A+",IF(S149&gt;=0.8*'MARK LOOKUP'!S149,"A",IF(S149&gt;=0.7*'MARK LOOKUP'!S149,"B+",IF(S149&gt;=0.6*'MARK LOOKUP'!S149,"B",IF(S149&gt;=0.5*'MARK LOOKUP'!S149,"C+",IF(S149&gt;=0.4*'MARK LOOKUP'!S149,"C",IF(S149&gt;=0.35*'MARK LOOKUP'!S149,"D","NG"))))))),"")</f>
        <v/>
      </c>
      <c r="AO149" s="26" t="str">
        <f>IF(ISBLANK('DATA ENTRY'!Y149),"",IF(T149="AB","AB",IF(T149&gt;=0.9*'MARK LOOKUP'!T149,"A+",IF(T149&gt;=0.8*'MARK LOOKUP'!T149,"A",IF(T149&gt;=0.7*'MARK LOOKUP'!T149,"B+",IF(T149&gt;=0.6*'MARK LOOKUP'!T149,"B",IF(T149&gt;=0.5*'MARK LOOKUP'!T149,"C+",IF(T149&gt;=0.4*'MARK LOOKUP'!T149,"C",IF(T149&gt;=0.35*'MARK LOOKUP'!T149,"D","NG")))))))))</f>
        <v/>
      </c>
      <c r="AP149" s="26" t="str">
        <f>IF(ISBLANK('DATA ENTRY'!Z149),"",IF(U149="AB","AB",IF(U149&gt;=0.9*'MARK LOOKUP'!U149,"A+",IF(U149&gt;=0.8*'MARK LOOKUP'!U149,"A",IF(U149&gt;=0.7*'MARK LOOKUP'!U149,"B+",IF(U149&gt;=0.6*'MARK LOOKUP'!U149,"B",IF(U149&gt;=0.5*'MARK LOOKUP'!U149,"C+",IF(U149&gt;=0.4*'MARK LOOKUP'!U149,"C",IF(U149&gt;=0.35*'MARK LOOKUP'!U149,"D","NG")))))))))</f>
        <v/>
      </c>
      <c r="AQ149" s="26" t="str">
        <f>IF(ISNUMBER(V149),IF(V149&gt;=0.9*'MARK LOOKUP'!V149,"A+",IF(V149&gt;=0.8*'MARK LOOKUP'!V149,"A",IF(V149&gt;=0.7*'MARK LOOKUP'!V149,"B+",IF(V149&gt;=0.6*'MARK LOOKUP'!S149,"B",IF(V149&gt;=0.5*'MARK LOOKUP'!V149,"C+",IF(V149&gt;=0.4*'MARK LOOKUP'!V149,"C",IF(V149&gt;=0.35*'MARK LOOKUP'!V149,"D","NG"))))))),"")</f>
        <v/>
      </c>
      <c r="AR149" s="26" t="str">
        <f t="shared" si="47"/>
        <v/>
      </c>
      <c r="AS149" s="26" t="str">
        <f t="shared" si="48"/>
        <v/>
      </c>
      <c r="AT149" s="26" t="str">
        <f t="shared" si="49"/>
        <v/>
      </c>
      <c r="AU149" s="26" t="str">
        <f t="shared" si="50"/>
        <v/>
      </c>
      <c r="AV149" s="26" t="str">
        <f t="shared" si="51"/>
        <v/>
      </c>
      <c r="AW149" s="26" t="str">
        <f t="shared" si="52"/>
        <v/>
      </c>
      <c r="AX149" s="26" t="str">
        <f t="shared" si="53"/>
        <v/>
      </c>
      <c r="AY149" s="26" t="str">
        <f t="shared" si="54"/>
        <v/>
      </c>
      <c r="AZ149" s="26" t="str">
        <f t="shared" si="55"/>
        <v/>
      </c>
      <c r="BA149" s="26" t="str">
        <f t="shared" si="56"/>
        <v/>
      </c>
      <c r="BB149" s="26" t="str">
        <f t="shared" si="57"/>
        <v/>
      </c>
      <c r="BC149" s="26" t="str">
        <f t="shared" si="58"/>
        <v/>
      </c>
      <c r="BD149" s="26" t="str">
        <f t="shared" si="59"/>
        <v/>
      </c>
      <c r="BE149" s="26" t="str">
        <f>IF(ISBLANK('DATA ENTRY'!S149),"",IF(AJ149="A+","4",IF(AJ149="A","3.6",IF(AJ149="B+","3.2",IF(AJ149="B","2.8",IF(AJ149="C+","2.4",IF(AJ149="C","2",IF(AJ149="D+","1.6",IF(AJ149="D","1.2",IF(AJ149="E","0.8",""))))))))))</f>
        <v/>
      </c>
      <c r="BF149" s="26" t="str">
        <f>IF(ISBLANK('DATA ENTRY'!T149),"",IF(AK149="A+","4",IF(AK149="A","3.6",IF(AK149="B+","3.2",IF(AK149="B","2.8",IF(AK149="C+","2.4",IF(AK149="C","2",IF(AK149="D+","1.6",IF(AK149="D","1.2",IF(AK149="E","0.8",""))))))))))</f>
        <v/>
      </c>
      <c r="BG149" s="26" t="str">
        <f>IF(ISBLANK('DATA ENTRY'!U149),"",IF(AL149="A+","4",IF(AL149="A","3.6",IF(AL149="B+","3.2",IF(AL149="B","2.8",IF(AL149="C+","2.4",IF(AL149="C","2",IF(AL149="D+","1.6",IF(AL149="D","1.2",IF(AL149="E","0.8",""))))))))))</f>
        <v/>
      </c>
      <c r="BH149" s="26" t="str">
        <f>IF(ISBLANK('DATA ENTRY'!V149),"",IF(AM149="A+","4",IF(AM149="A","3.6",IF(AM149="B+","3.2",IF(AM149="B","2.8",IF(AM149="C+","2.4",IF(AM149="C","2",IF(AM149="D+","1.6",IF(AM149="D","1.2",IF(AM149="E","0.8",""))))))))))</f>
        <v/>
      </c>
      <c r="BI149" s="26" t="str">
        <f>IF(ISBLANK('DATA ENTRY'!W149),"",IF(AN149="A+","4",IF(AN149="A","3.6",IF(AN149="B+","3.2",IF(AN149="B","2.8",IF(AN149="C+","2.4",IF(AN149="C","2",IF(AN149="D+","1.6",IF(AN149="D","1.2",IF(AN149="E","0.8",""))))))))))</f>
        <v/>
      </c>
      <c r="BJ149" s="26" t="str">
        <f>IF(ISBLANK('DATA ENTRY'!X149),"",IF(AO149="A+","4",IF(AO149="A","3.6",IF(AO149="B+","3.2",IF(AO149="B","2.8",IF(AO149="C+","2.4",IF(AO149="C","2",IF(AO149="D+","1.6",IF(AO149="D","1.2",IF(AO149="E","0.8",""))))))))))</f>
        <v/>
      </c>
      <c r="BK149" s="26" t="str">
        <f>IF(ISBLANK('DATA ENTRY'!Y149),"",IF(AP149="A+","4",IF(AP149="A","3.6",IF(AP149="B+","3.2",IF(AP149="B","2.8",IF(AP149="C+","2.4",IF(AP149="C","2",IF(AP149="D+","1.6",IF(AP149="D","1.2",IF(AP149="E","0.8",""))))))))))</f>
        <v/>
      </c>
      <c r="BL149" s="26" t="str">
        <f>IF(ISBLANK('DATA ENTRY'!Z149),"",IF(AQ149="A+","4",IF(AQ149="A","3.6",IF(AQ149="B+","3.2",IF(AQ149="B","2.8",IF(AQ149="C+","2.4",IF(AQ149="C","2",IF(AQ149="D+","1.6",IF(AQ149="D","1.2",IF(AQ149="E","0.8",""))))))))))</f>
        <v/>
      </c>
    </row>
    <row r="150" spans="2:64" x14ac:dyDescent="0.25">
      <c r="B150" s="26" t="str">
        <f>IF(ISBLANK('DATA ENTRY'!G150),"",'DATA ENTRY'!G150)</f>
        <v/>
      </c>
      <c r="C150" s="26" t="str">
        <f>IF(ISBLANK('DATA ENTRY'!H150),"",'DATA ENTRY'!H150)</f>
        <v/>
      </c>
      <c r="D150" s="26" t="str">
        <f t="shared" si="41"/>
        <v/>
      </c>
      <c r="E150" s="26" t="str">
        <f>IF(ISBLANK('DATA ENTRY'!J150),"",'DATA ENTRY'!J150)</f>
        <v/>
      </c>
      <c r="F150" s="26" t="str">
        <f>IF(ISBLANK('DATA ENTRY'!K150),"",'DATA ENTRY'!K150)</f>
        <v/>
      </c>
      <c r="G150" s="26" t="str">
        <f t="shared" si="42"/>
        <v/>
      </c>
      <c r="H150" s="26" t="str">
        <f>IF(ISBLANK('DATA ENTRY'!M150),"",'DATA ENTRY'!M150)</f>
        <v/>
      </c>
      <c r="I150" s="26" t="str">
        <f>IF(ISBLANK('DATA ENTRY'!M150),"",'DATA ENTRY'!N150)</f>
        <v/>
      </c>
      <c r="J150" s="26" t="str">
        <f t="shared" si="60"/>
        <v/>
      </c>
      <c r="K150" s="26" t="str">
        <f>IF(ISBLANK('DATA ENTRY'!P150),"",'DATA ENTRY'!P150)</f>
        <v/>
      </c>
      <c r="L150" s="26" t="str">
        <f>IF(ISBLANK('DATA ENTRY'!Q150),"",'DATA ENTRY'!Q150)</f>
        <v/>
      </c>
      <c r="M150" s="26" t="str">
        <f t="shared" si="43"/>
        <v/>
      </c>
      <c r="N150" s="26" t="str">
        <f>IF(ISBLANK('DATA ENTRY'!S150),"",'DATA ENTRY'!S150)</f>
        <v/>
      </c>
      <c r="O150" s="26" t="str">
        <f>IF(ISBLANK('DATA ENTRY'!T150),"",'DATA ENTRY'!T150)</f>
        <v/>
      </c>
      <c r="P150" s="26" t="str">
        <f t="shared" si="44"/>
        <v/>
      </c>
      <c r="Q150" s="26" t="str">
        <f>IF(ISBLANK('DATA ENTRY'!V150),"",'DATA ENTRY'!V150)</f>
        <v/>
      </c>
      <c r="R150" s="26" t="str">
        <f>IF(ISBLANK('DATA ENTRY'!W150),"",'DATA ENTRY'!W150)</f>
        <v/>
      </c>
      <c r="S150" s="26" t="str">
        <f t="shared" si="45"/>
        <v/>
      </c>
      <c r="T150" s="26" t="str">
        <f>IF(ISBLANK('DATA ENTRY'!Y150),"",'DATA ENTRY'!Y150)</f>
        <v/>
      </c>
      <c r="U150" s="26" t="str">
        <f>IF(ISBLANK('DATA ENTRY'!Z150),"",'DATA ENTRY'!Z150)</f>
        <v/>
      </c>
      <c r="V150" s="26" t="str">
        <f t="shared" si="46"/>
        <v/>
      </c>
      <c r="W150" s="26" t="str">
        <f>IF(ISBLANK('DATA ENTRY'!$F150),"",IF(LEDGER!B150="AB","AB",IF(LEDGER!B150&gt;=0.9*'MARK LOOKUP'!B150,"A+",IF(LEDGER!B150&gt;=0.8*'MARK LOOKUP'!B150,"A",IF(LEDGER!B150&gt;=0.7*'MARK LOOKUP'!B150,"B+",IF(LEDGER!B150&gt;=0.6*'MARK LOOKUP'!B150,"B",IF(LEDGER!B150&gt;=0.5*'MARK LOOKUP'!B150,"C+",IF(LEDGER!B150&gt;=0.4*'MARK LOOKUP'!B150,"C+",IF(LEDGER!B150&gt;=0.35*'MARK LOOKUP'!B150,"D","NG")))))))))</f>
        <v/>
      </c>
      <c r="X150" s="26" t="str">
        <f>IF(ISBLANK('DATA ENTRY'!$G150),"",IF(LEDGER!C150="AB","AB",IF(LEDGER!C150&gt;=0.9*'MARK LOOKUP'!C150,"A+",IF(LEDGER!C150&gt;=0.8*'MARK LOOKUP'!C150,"A",IF(LEDGER!C150&gt;=0.7*'MARK LOOKUP'!C150,"B+",IF(LEDGER!C150&gt;=0.6*'MARK LOOKUP'!C150,"B",IF(LEDGER!C150&gt;=0.5*'MARK LOOKUP'!C150,"C+",IF(LEDGER!C150&gt;=0.4*'MARK LOOKUP'!C150,"C+",IF(LEDGER!C150&gt;=0.35*'MARK LOOKUP'!C150,"D","N.G.")))))))))</f>
        <v/>
      </c>
      <c r="Y150" s="26" t="b">
        <f>IF(ISNUMBER(D150),IF(D150&gt;=0.9*'MARK LOOKUP'!D150,"A+",IF(D150&gt;=0.8*'MARK LOOKUP'!D150,"A",IF(D150&gt;=0.7*'MARK LOOKUP'!D150,"B+",IF(D150&gt;=0.6*'MARK LOOKUP'!D150,"B",IF(D150&gt;=0.5*'MARK LOOKUP'!D150,"C+",IF(D150&gt;=0.4*'MARK LOOKUP'!D150,"C",IF(D150&gt;=0.35*'MARK LOOKUP'!D150,"D","N.G."))))))))</f>
        <v>0</v>
      </c>
      <c r="Z150" s="26" t="str">
        <f>IF(ISBLANK('DATA ENTRY'!J150),"",IF(LEDGER!E150="AB","AB",IF(LEDGER!E150&gt;=0.9*'MARK LOOKUP'!E150,"A+",IF(LEDGER!E150&gt;=0.8*'MARK LOOKUP'!E150,"A",IF(LEDGER!E150&gt;=0.7*'MARK LOOKUP'!E150,"B+",IF(LEDGER!E150&gt;=0.6*'MARK LOOKUP'!E150,"B",IF(LEDGER!E150&gt;=0.5*'MARK LOOKUP'!E150,"C+",IF(LEDGER!E150&gt;=0.4*'MARK LOOKUP'!E150,"C",IF(LEDGER!E150&gt;=0.35*'MARK LOOKUP'!E150,"D","NG")))))))))</f>
        <v/>
      </c>
      <c r="AA150" s="26" t="str">
        <f>IF(ISBLANK('DATA ENTRY'!K150),"",IF(LEDGER!F150="AB","AB",IF(LEDGER!F150&gt;=0.9*'MARK LOOKUP'!F150,"A+",IF(LEDGER!F150&gt;=0.8*'MARK LOOKUP'!F150,"A",IF(LEDGER!F150&gt;=0.7*'MARK LOOKUP'!F150,"B+",IF(LEDGER!F150&gt;=0.6*'MARK LOOKUP'!F150,"B",IF(LEDGER!F150&gt;=0.5*'MARK LOOKUP'!F150,"C+",IF(LEDGER!F150&gt;=0.4*'MARK LOOKUP'!F150,"C",IF(LEDGER!F150&gt;=0.35*'MARK LOOKUP'!F150,"D","NG")))))))))</f>
        <v/>
      </c>
      <c r="AB150" s="26" t="b">
        <f>IF(ISNUMBER(G150),IF(D150&gt;=0.9*'MARK LOOKUP'!G150,"A+",IF(G150&gt;=0.8*'MARK LOOKUP'!G150,"A",IF(G150&gt;=0.7*'MARK LOOKUP'!G150,"B+",IF(G150&gt;=0.6*'MARK LOOKUP'!G150,"B",IF(G150&gt;=0.5*'MARK LOOKUP'!G150,"C+",IF(G150&gt;=0.4*'MARK LOOKUP'!G150,"C",IF(G150&gt;=0.35*'MARK LOOKUP'!G150,"D","NG"))))))))</f>
        <v>0</v>
      </c>
      <c r="AC150" s="26" t="str">
        <f>IF(ISBLANK('DATA ENTRY'!M150),"",IF(LEDGER!H150="AB","AB",IF(LEDGER!H150&gt;=0.9*'MARK LOOKUP'!H150,"A+",IF(LEDGER!H150&gt;=0.8*'MARK LOOKUP'!H150,"A",IF(LEDGER!H150&gt;=0.7*'MARK LOOKUP'!H150,"B+",IF(LEDGER!H150&gt;=0.6*'MARK LOOKUP'!H150,"B",IF(LEDGER!H150&gt;=0.5*'MARK LOOKUP'!H150,"C+",IF(LEDGER!H150&gt;=0.4*'MARK LOOKUP'!H150,"C",IF(LEDGER!H150&gt;=0.35*'MARK LOOKUP'!H150,"D","NG")))))))))</f>
        <v/>
      </c>
      <c r="AD150" s="26" t="str">
        <f>IF(ISBLANK('DATA ENTRY'!N150),"",IF(LEDGER!I150="AB","AB",IF(LEDGER!I150&gt;=0.9*'MARK LOOKUP'!I150,"A+",IF(LEDGER!I150&gt;=0.8*'MARK LOOKUP'!I150,"A",IF(LEDGER!I150&gt;=0.7*'MARK LOOKUP'!I150,"B+",IF(LEDGER!I150&gt;=0.6*'MARK LOOKUP'!I150,"B",IF(LEDGER!I150&gt;=0.5*'MARK LOOKUP'!I150,"C+",IF(LEDGER!I150&gt;=0.4*'MARK LOOKUP'!I150,"C",IF(LEDGER!I150&gt;=0.35*'MARK LOOKUP'!I150,"D","NG")))))))))</f>
        <v/>
      </c>
      <c r="AE150" s="26" t="str">
        <f>IF(ISNUMBER(J150),IF(J150&gt;=0.9*'MARK LOOKUP'!J150,"A+",IF(J150&gt;=0.8*'MARK LOOKUP'!J150,"A",IF(J150&gt;=0.7*'MARK LOOKUP'!J150,"B+",IF(J150&gt;=0.6*'MARK LOOKUP'!J150,"B",IF(J150&gt;=0.5*'MARK LOOKUP'!J150,"C+",IF(J150&gt;=0.4*'MARK LOOKUP'!J150,"C",IF(J150&gt;=0.35*'MARK LOOKUP'!J150,"D","NG"))))))),"")</f>
        <v/>
      </c>
      <c r="AF150" s="26" t="str">
        <f>IF(ISBLANK('DATA ENTRY'!P150),"",IF(LEDGER!K150="Ab","AB",IF(LEDGER!K150&gt;=0.9*'MARK LOOKUP'!K150,"A+",IF(LEDGER!K150&gt;=0.8*'MARK LOOKUP'!K150,"A",IF(LEDGER!K150&gt;=0.7*'MARK LOOKUP'!K150,"B+",IF(LEDGER!K150&gt;=0.6*'MARK LOOKUP'!K150,"B",IF(LEDGER!K150&gt;=0.5*'MARK LOOKUP'!K150,"C+",IF(LEDGER!K150&gt;=0.4*'MARK LOOKUP'!K150,"C",IF(LEDGER!K150&gt;=0.35*'MARK LOOKUP'!K150,"D","NG")))))))))</f>
        <v/>
      </c>
      <c r="AG150" s="26" t="str">
        <f>IF(ISBLANK('DATA ENTRY'!Q150),"",IF(LEDGER!L150="Ab","AB",IF(LEDGER!L150&gt;=0.9*'MARK LOOKUP'!L150,"A+",IF(LEDGER!L150&gt;=0.8*'MARK LOOKUP'!L150,"A",IF(LEDGER!L150&gt;=0.7*'MARK LOOKUP'!L150,"B+",IF(LEDGER!L150&gt;=0.6*'MARK LOOKUP'!L150,"B",IF(LEDGER!L150&gt;=0.5*'MARK LOOKUP'!L150,"C+",IF(LEDGER!L150&gt;=0.4*'MARK LOOKUP'!L150,"C",IF(LEDGER!L150&gt;=0.35*'MARK LOOKUP'!L150,"D","NG")))))))))</f>
        <v/>
      </c>
      <c r="AH150" s="26" t="str">
        <f>IF(ISNUMBER(M150),IF(M150&gt;=0.9*'MARK LOOKUP'!M150,"A+",IF(M150&gt;=0.8*'MARK LOOKUP'!M150,"A",IF(M150&gt;=0.7*'MARK LOOKUP'!M150,"B+",IF(M150&gt;=0.6*'MARK LOOKUP'!M150,"B",IF(M150&gt;=0.5*'MARK LOOKUP'!M150,"C+",IF(M150&gt;=0.4*'MARK LOOKUP'!M150,"C",IF(M150&gt;=0.35*'MARK LOOKUP'!M150,"D","NG"))))))),"")</f>
        <v/>
      </c>
      <c r="AI150" s="26" t="str">
        <f>IF(ISBLANK('DATA ENTRY'!S150),"",IF(N150="Ab","AB",IF(N150&gt;=0.9*'MARK LOOKUP'!N150,"A+",IF(N150&gt;=0.8*'MARK LOOKUP'!N150,"A",IF(N150&gt;=0.7*'MARK LOOKUP'!N150,"B+",IF(N150&gt;=0.6*'MARK LOOKUP'!N150,"B",IF(N150&gt;=0.5*'MARK LOOKUP'!N150,"C+",IF(N150&gt;=0.4*'MARK LOOKUP'!N150,"C",IF(N150&gt;=0.35*'MARK LOOKUP'!N150,"D","NG")))))))))</f>
        <v/>
      </c>
      <c r="AJ150" s="26" t="str">
        <f>IF(ISBLANK('DATA ENTRY'!T150),"",IF(O150="Ab","AB",IF(O150&gt;=0.9*'MARK LOOKUP'!O150,"A+",IF(O150&gt;=0.8*'MARK LOOKUP'!O150,"A",IF(O150&gt;=0.7*'MARK LOOKUP'!O150,"B+",IF(O150&gt;=0.6*'MARK LOOKUP'!O150,"B",IF(O150&gt;=0.5*'MARK LOOKUP'!O150,"C+",IF(O150&gt;=0.4*'MARK LOOKUP'!O150,"C",IF(O150&gt;=0.35*'MARK LOOKUP'!O150,"D","NG")))))))))</f>
        <v/>
      </c>
      <c r="AK150" s="26" t="str">
        <f>IF(ISNUMBER(P150),IF(P150&gt;=0.9*'MARK LOOKUP'!P150,"A+",IF(P150&gt;=0.8*'MARK LOOKUP'!P150,"A",IF(P150&gt;=0.7*'MARK LOOKUP'!P150,"B+",IF(P150&gt;=0.6*'MARK LOOKUP'!P150,"B",IF(P150&gt;=0.5*'MARK LOOKUP'!P150,"C+",IF(P150&gt;=0.4*'MARK LOOKUP'!P150,"C",IF(P150&gt;=0.35*'MARK LOOKUP'!P150,"D","NG"))))))),"")</f>
        <v/>
      </c>
      <c r="AL150" s="26" t="str">
        <f>IF(ISBLANK('DATA ENTRY'!V150),"",IF(Q150="Ab","AB",IF(Q150&gt;=0.9*'MARK LOOKUP'!Q150,"A+",IF(Q150&gt;=0.8*'MARK LOOKUP'!Q150,"A",IF(Q150&gt;=0.7*'MARK LOOKUP'!Q150,"B+",IF(Q150&gt;=0.6*'MARK LOOKUP'!Q150,"B",IF(Q150&gt;=0.5*'MARK LOOKUP'!Q150,"C+",IF(Q150&gt;=0.4*'MARK LOOKUP'!Q150,"C",IF(Q150&gt;=0.35*'MARK LOOKUP'!Q150,"D","NG")))))))))</f>
        <v/>
      </c>
      <c r="AM150" s="26" t="str">
        <f>IF(ISBLANK('DATA ENTRY'!W150),"",IF(R150="Ab","AB",IF(R150&gt;=0.9*'MARK LOOKUP'!R150,"A+",IF(R150&gt;=0.8*'MARK LOOKUP'!R150,"A",IF(R150&gt;=0.7*'MARK LOOKUP'!R150,"B+",IF(R150&gt;=0.6*'MARK LOOKUP'!R150,"B",IF(R150&gt;=0.5*'MARK LOOKUP'!R150,"C+",IF(R150&gt;=0.4*'MARK LOOKUP'!R150,"C",IF(R150&gt;=0.35*'MARK LOOKUP'!R150,"D","NG")))))))))</f>
        <v/>
      </c>
      <c r="AN150" s="26" t="str">
        <f>IF(ISNUMBER(S150),IF(S150&gt;=0.9*'MARK LOOKUP'!S150,"A+",IF(S150&gt;=0.8*'MARK LOOKUP'!S150,"A",IF(S150&gt;=0.7*'MARK LOOKUP'!S150,"B+",IF(S150&gt;=0.6*'MARK LOOKUP'!S150,"B",IF(S150&gt;=0.5*'MARK LOOKUP'!S150,"C+",IF(S150&gt;=0.4*'MARK LOOKUP'!S150,"C",IF(S150&gt;=0.35*'MARK LOOKUP'!S150,"D","NG"))))))),"")</f>
        <v/>
      </c>
      <c r="AO150" s="26" t="str">
        <f>IF(ISBLANK('DATA ENTRY'!Y150),"",IF(T150="AB","AB",IF(T150&gt;=0.9*'MARK LOOKUP'!T150,"A+",IF(T150&gt;=0.8*'MARK LOOKUP'!T150,"A",IF(T150&gt;=0.7*'MARK LOOKUP'!T150,"B+",IF(T150&gt;=0.6*'MARK LOOKUP'!T150,"B",IF(T150&gt;=0.5*'MARK LOOKUP'!T150,"C+",IF(T150&gt;=0.4*'MARK LOOKUP'!T150,"C",IF(T150&gt;=0.35*'MARK LOOKUP'!T150,"D","NG")))))))))</f>
        <v/>
      </c>
      <c r="AP150" s="26" t="str">
        <f>IF(ISBLANK('DATA ENTRY'!Z150),"",IF(U150="AB","AB",IF(U150&gt;=0.9*'MARK LOOKUP'!U150,"A+",IF(U150&gt;=0.8*'MARK LOOKUP'!U150,"A",IF(U150&gt;=0.7*'MARK LOOKUP'!U150,"B+",IF(U150&gt;=0.6*'MARK LOOKUP'!U150,"B",IF(U150&gt;=0.5*'MARK LOOKUP'!U150,"C+",IF(U150&gt;=0.4*'MARK LOOKUP'!U150,"C",IF(U150&gt;=0.35*'MARK LOOKUP'!U150,"D","NG")))))))))</f>
        <v/>
      </c>
      <c r="AQ150" s="26" t="str">
        <f>IF(ISNUMBER(V150),IF(V150&gt;=0.9*'MARK LOOKUP'!V150,"A+",IF(V150&gt;=0.8*'MARK LOOKUP'!V150,"A",IF(V150&gt;=0.7*'MARK LOOKUP'!V150,"B+",IF(V150&gt;=0.6*'MARK LOOKUP'!S150,"B",IF(V150&gt;=0.5*'MARK LOOKUP'!V150,"C+",IF(V150&gt;=0.4*'MARK LOOKUP'!V150,"C",IF(V150&gt;=0.35*'MARK LOOKUP'!V150,"D","NG"))))))),"")</f>
        <v/>
      </c>
      <c r="AR150" s="26" t="str">
        <f t="shared" si="47"/>
        <v/>
      </c>
      <c r="AS150" s="26" t="str">
        <f t="shared" si="48"/>
        <v/>
      </c>
      <c r="AT150" s="26" t="str">
        <f t="shared" si="49"/>
        <v/>
      </c>
      <c r="AU150" s="26" t="str">
        <f t="shared" si="50"/>
        <v/>
      </c>
      <c r="AV150" s="26" t="str">
        <f t="shared" si="51"/>
        <v/>
      </c>
      <c r="AW150" s="26" t="str">
        <f t="shared" si="52"/>
        <v/>
      </c>
      <c r="AX150" s="26" t="str">
        <f t="shared" si="53"/>
        <v/>
      </c>
      <c r="AY150" s="26" t="str">
        <f t="shared" si="54"/>
        <v/>
      </c>
      <c r="AZ150" s="26" t="str">
        <f t="shared" si="55"/>
        <v/>
      </c>
      <c r="BA150" s="26" t="str">
        <f t="shared" si="56"/>
        <v/>
      </c>
      <c r="BB150" s="26" t="str">
        <f t="shared" si="57"/>
        <v/>
      </c>
      <c r="BC150" s="26" t="str">
        <f t="shared" si="58"/>
        <v/>
      </c>
      <c r="BD150" s="26" t="str">
        <f t="shared" si="59"/>
        <v/>
      </c>
      <c r="BE150" s="26" t="str">
        <f>IF(ISBLANK('DATA ENTRY'!S150),"",IF(AJ150="A+","4",IF(AJ150="A","3.6",IF(AJ150="B+","3.2",IF(AJ150="B","2.8",IF(AJ150="C+","2.4",IF(AJ150="C","2",IF(AJ150="D+","1.6",IF(AJ150="D","1.2",IF(AJ150="E","0.8",""))))))))))</f>
        <v/>
      </c>
      <c r="BF150" s="26" t="str">
        <f>IF(ISBLANK('DATA ENTRY'!T150),"",IF(AK150="A+","4",IF(AK150="A","3.6",IF(AK150="B+","3.2",IF(AK150="B","2.8",IF(AK150="C+","2.4",IF(AK150="C","2",IF(AK150="D+","1.6",IF(AK150="D","1.2",IF(AK150="E","0.8",""))))))))))</f>
        <v/>
      </c>
      <c r="BG150" s="26" t="str">
        <f>IF(ISBLANK('DATA ENTRY'!U150),"",IF(AL150="A+","4",IF(AL150="A","3.6",IF(AL150="B+","3.2",IF(AL150="B","2.8",IF(AL150="C+","2.4",IF(AL150="C","2",IF(AL150="D+","1.6",IF(AL150="D","1.2",IF(AL150="E","0.8",""))))))))))</f>
        <v/>
      </c>
      <c r="BH150" s="26" t="str">
        <f>IF(ISBLANK('DATA ENTRY'!V150),"",IF(AM150="A+","4",IF(AM150="A","3.6",IF(AM150="B+","3.2",IF(AM150="B","2.8",IF(AM150="C+","2.4",IF(AM150="C","2",IF(AM150="D+","1.6",IF(AM150="D","1.2",IF(AM150="E","0.8",""))))))))))</f>
        <v/>
      </c>
      <c r="BI150" s="26" t="str">
        <f>IF(ISBLANK('DATA ENTRY'!W150),"",IF(AN150="A+","4",IF(AN150="A","3.6",IF(AN150="B+","3.2",IF(AN150="B","2.8",IF(AN150="C+","2.4",IF(AN150="C","2",IF(AN150="D+","1.6",IF(AN150="D","1.2",IF(AN150="E","0.8",""))))))))))</f>
        <v/>
      </c>
      <c r="BJ150" s="26" t="str">
        <f>IF(ISBLANK('DATA ENTRY'!X150),"",IF(AO150="A+","4",IF(AO150="A","3.6",IF(AO150="B+","3.2",IF(AO150="B","2.8",IF(AO150="C+","2.4",IF(AO150="C","2",IF(AO150="D+","1.6",IF(AO150="D","1.2",IF(AO150="E","0.8",""))))))))))</f>
        <v/>
      </c>
      <c r="BK150" s="26" t="str">
        <f>IF(ISBLANK('DATA ENTRY'!Y150),"",IF(AP150="A+","4",IF(AP150="A","3.6",IF(AP150="B+","3.2",IF(AP150="B","2.8",IF(AP150="C+","2.4",IF(AP150="C","2",IF(AP150="D+","1.6",IF(AP150="D","1.2",IF(AP150="E","0.8",""))))))))))</f>
        <v/>
      </c>
      <c r="BL150" s="26" t="str">
        <f>IF(ISBLANK('DATA ENTRY'!Z150),"",IF(AQ150="A+","4",IF(AQ150="A","3.6",IF(AQ150="B+","3.2",IF(AQ150="B","2.8",IF(AQ150="C+","2.4",IF(AQ150="C","2",IF(AQ150="D+","1.6",IF(AQ150="D","1.2",IF(AQ150="E","0.8",""))))))))))</f>
        <v/>
      </c>
    </row>
    <row r="151" spans="2:64" x14ac:dyDescent="0.25">
      <c r="B151" s="26" t="str">
        <f>IF(ISBLANK('DATA ENTRY'!G151),"",'DATA ENTRY'!G151)</f>
        <v/>
      </c>
      <c r="C151" s="26" t="str">
        <f>IF(ISBLANK('DATA ENTRY'!H151),"",'DATA ENTRY'!H151)</f>
        <v/>
      </c>
      <c r="D151" s="26" t="str">
        <f t="shared" si="41"/>
        <v/>
      </c>
      <c r="E151" s="26" t="str">
        <f>IF(ISBLANK('DATA ENTRY'!J151),"",'DATA ENTRY'!J151)</f>
        <v/>
      </c>
      <c r="F151" s="26" t="str">
        <f>IF(ISBLANK('DATA ENTRY'!K151),"",'DATA ENTRY'!K151)</f>
        <v/>
      </c>
      <c r="G151" s="26" t="str">
        <f t="shared" si="42"/>
        <v/>
      </c>
      <c r="H151" s="26" t="str">
        <f>IF(ISBLANK('DATA ENTRY'!M151),"",'DATA ENTRY'!M151)</f>
        <v/>
      </c>
      <c r="I151" s="26" t="str">
        <f>IF(ISBLANK('DATA ENTRY'!M151),"",'DATA ENTRY'!N151)</f>
        <v/>
      </c>
      <c r="J151" s="26" t="str">
        <f t="shared" si="60"/>
        <v/>
      </c>
      <c r="K151" s="26" t="str">
        <f>IF(ISBLANK('DATA ENTRY'!P151),"",'DATA ENTRY'!P151)</f>
        <v/>
      </c>
      <c r="L151" s="26" t="str">
        <f>IF(ISBLANK('DATA ENTRY'!Q151),"",'DATA ENTRY'!Q151)</f>
        <v/>
      </c>
      <c r="M151" s="26" t="str">
        <f t="shared" si="43"/>
        <v/>
      </c>
      <c r="N151" s="26" t="str">
        <f>IF(ISBLANK('DATA ENTRY'!S151),"",'DATA ENTRY'!S151)</f>
        <v/>
      </c>
      <c r="O151" s="26" t="str">
        <f>IF(ISBLANK('DATA ENTRY'!T151),"",'DATA ENTRY'!T151)</f>
        <v/>
      </c>
      <c r="P151" s="26" t="str">
        <f t="shared" si="44"/>
        <v/>
      </c>
      <c r="Q151" s="26" t="str">
        <f>IF(ISBLANK('DATA ENTRY'!V151),"",'DATA ENTRY'!V151)</f>
        <v/>
      </c>
      <c r="R151" s="26" t="str">
        <f>IF(ISBLANK('DATA ENTRY'!W151),"",'DATA ENTRY'!W151)</f>
        <v/>
      </c>
      <c r="S151" s="26" t="str">
        <f t="shared" si="45"/>
        <v/>
      </c>
      <c r="T151" s="26" t="str">
        <f>IF(ISBLANK('DATA ENTRY'!Y151),"",'DATA ENTRY'!Y151)</f>
        <v/>
      </c>
      <c r="U151" s="26" t="str">
        <f>IF(ISBLANK('DATA ENTRY'!Z151),"",'DATA ENTRY'!Z151)</f>
        <v/>
      </c>
      <c r="V151" s="26" t="str">
        <f t="shared" si="46"/>
        <v/>
      </c>
      <c r="W151" s="26" t="str">
        <f>IF(ISBLANK('DATA ENTRY'!$F151),"",IF(LEDGER!B151="AB","AB",IF(LEDGER!B151&gt;=0.9*'MARK LOOKUP'!B151,"A+",IF(LEDGER!B151&gt;=0.8*'MARK LOOKUP'!B151,"A",IF(LEDGER!B151&gt;=0.7*'MARK LOOKUP'!B151,"B+",IF(LEDGER!B151&gt;=0.6*'MARK LOOKUP'!B151,"B",IF(LEDGER!B151&gt;=0.5*'MARK LOOKUP'!B151,"C+",IF(LEDGER!B151&gt;=0.4*'MARK LOOKUP'!B151,"C+",IF(LEDGER!B151&gt;=0.35*'MARK LOOKUP'!B151,"D","NG")))))))))</f>
        <v/>
      </c>
      <c r="X151" s="26" t="str">
        <f>IF(ISBLANK('DATA ENTRY'!$G151),"",IF(LEDGER!C151="AB","AB",IF(LEDGER!C151&gt;=0.9*'MARK LOOKUP'!C151,"A+",IF(LEDGER!C151&gt;=0.8*'MARK LOOKUP'!C151,"A",IF(LEDGER!C151&gt;=0.7*'MARK LOOKUP'!C151,"B+",IF(LEDGER!C151&gt;=0.6*'MARK LOOKUP'!C151,"B",IF(LEDGER!C151&gt;=0.5*'MARK LOOKUP'!C151,"C+",IF(LEDGER!C151&gt;=0.4*'MARK LOOKUP'!C151,"C+",IF(LEDGER!C151&gt;=0.35*'MARK LOOKUP'!C151,"D","N.G.")))))))))</f>
        <v/>
      </c>
      <c r="Y151" s="26" t="b">
        <f>IF(ISNUMBER(D151),IF(D151&gt;=0.9*'MARK LOOKUP'!D151,"A+",IF(D151&gt;=0.8*'MARK LOOKUP'!D151,"A",IF(D151&gt;=0.7*'MARK LOOKUP'!D151,"B+",IF(D151&gt;=0.6*'MARK LOOKUP'!D151,"B",IF(D151&gt;=0.5*'MARK LOOKUP'!D151,"C+",IF(D151&gt;=0.4*'MARK LOOKUP'!D151,"C",IF(D151&gt;=0.35*'MARK LOOKUP'!D151,"D","N.G."))))))))</f>
        <v>0</v>
      </c>
      <c r="Z151" s="26" t="str">
        <f>IF(ISBLANK('DATA ENTRY'!J151),"",IF(LEDGER!E151="AB","AB",IF(LEDGER!E151&gt;=0.9*'MARK LOOKUP'!E151,"A+",IF(LEDGER!E151&gt;=0.8*'MARK LOOKUP'!E151,"A",IF(LEDGER!E151&gt;=0.7*'MARK LOOKUP'!E151,"B+",IF(LEDGER!E151&gt;=0.6*'MARK LOOKUP'!E151,"B",IF(LEDGER!E151&gt;=0.5*'MARK LOOKUP'!E151,"C+",IF(LEDGER!E151&gt;=0.4*'MARK LOOKUP'!E151,"C",IF(LEDGER!E151&gt;=0.35*'MARK LOOKUP'!E151,"D","NG")))))))))</f>
        <v/>
      </c>
      <c r="AA151" s="26" t="str">
        <f>IF(ISBLANK('DATA ENTRY'!K151),"",IF(LEDGER!F151="AB","AB",IF(LEDGER!F151&gt;=0.9*'MARK LOOKUP'!F151,"A+",IF(LEDGER!F151&gt;=0.8*'MARK LOOKUP'!F151,"A",IF(LEDGER!F151&gt;=0.7*'MARK LOOKUP'!F151,"B+",IF(LEDGER!F151&gt;=0.6*'MARK LOOKUP'!F151,"B",IF(LEDGER!F151&gt;=0.5*'MARK LOOKUP'!F151,"C+",IF(LEDGER!F151&gt;=0.4*'MARK LOOKUP'!F151,"C",IF(LEDGER!F151&gt;=0.35*'MARK LOOKUP'!F151,"D","NG")))))))))</f>
        <v/>
      </c>
      <c r="AB151" s="26" t="b">
        <f>IF(ISNUMBER(G151),IF(D151&gt;=0.9*'MARK LOOKUP'!G151,"A+",IF(G151&gt;=0.8*'MARK LOOKUP'!G151,"A",IF(G151&gt;=0.7*'MARK LOOKUP'!G151,"B+",IF(G151&gt;=0.6*'MARK LOOKUP'!G151,"B",IF(G151&gt;=0.5*'MARK LOOKUP'!G151,"C+",IF(G151&gt;=0.4*'MARK LOOKUP'!G151,"C",IF(G151&gt;=0.35*'MARK LOOKUP'!G151,"D","NG"))))))))</f>
        <v>0</v>
      </c>
      <c r="AC151" s="26" t="str">
        <f>IF(ISBLANK('DATA ENTRY'!M151),"",IF(LEDGER!H151="AB","AB",IF(LEDGER!H151&gt;=0.9*'MARK LOOKUP'!H151,"A+",IF(LEDGER!H151&gt;=0.8*'MARK LOOKUP'!H151,"A",IF(LEDGER!H151&gt;=0.7*'MARK LOOKUP'!H151,"B+",IF(LEDGER!H151&gt;=0.6*'MARK LOOKUP'!H151,"B",IF(LEDGER!H151&gt;=0.5*'MARK LOOKUP'!H151,"C+",IF(LEDGER!H151&gt;=0.4*'MARK LOOKUP'!H151,"C",IF(LEDGER!H151&gt;=0.35*'MARK LOOKUP'!H151,"D","NG")))))))))</f>
        <v/>
      </c>
      <c r="AD151" s="26" t="str">
        <f>IF(ISBLANK('DATA ENTRY'!N151),"",IF(LEDGER!I151="AB","AB",IF(LEDGER!I151&gt;=0.9*'MARK LOOKUP'!I151,"A+",IF(LEDGER!I151&gt;=0.8*'MARK LOOKUP'!I151,"A",IF(LEDGER!I151&gt;=0.7*'MARK LOOKUP'!I151,"B+",IF(LEDGER!I151&gt;=0.6*'MARK LOOKUP'!I151,"B",IF(LEDGER!I151&gt;=0.5*'MARK LOOKUP'!I151,"C+",IF(LEDGER!I151&gt;=0.4*'MARK LOOKUP'!I151,"C",IF(LEDGER!I151&gt;=0.35*'MARK LOOKUP'!I151,"D","NG")))))))))</f>
        <v/>
      </c>
      <c r="AE151" s="26" t="str">
        <f>IF(ISNUMBER(J151),IF(J151&gt;=0.9*'MARK LOOKUP'!J151,"A+",IF(J151&gt;=0.8*'MARK LOOKUP'!J151,"A",IF(J151&gt;=0.7*'MARK LOOKUP'!J151,"B+",IF(J151&gt;=0.6*'MARK LOOKUP'!J151,"B",IF(J151&gt;=0.5*'MARK LOOKUP'!J151,"C+",IF(J151&gt;=0.4*'MARK LOOKUP'!J151,"C",IF(J151&gt;=0.35*'MARK LOOKUP'!J151,"D","NG"))))))),"")</f>
        <v/>
      </c>
      <c r="AF151" s="26" t="str">
        <f>IF(ISBLANK('DATA ENTRY'!P151),"",IF(LEDGER!K151="Ab","AB",IF(LEDGER!K151&gt;=0.9*'MARK LOOKUP'!K151,"A+",IF(LEDGER!K151&gt;=0.8*'MARK LOOKUP'!K151,"A",IF(LEDGER!K151&gt;=0.7*'MARK LOOKUP'!K151,"B+",IF(LEDGER!K151&gt;=0.6*'MARK LOOKUP'!K151,"B",IF(LEDGER!K151&gt;=0.5*'MARK LOOKUP'!K151,"C+",IF(LEDGER!K151&gt;=0.4*'MARK LOOKUP'!K151,"C",IF(LEDGER!K151&gt;=0.35*'MARK LOOKUP'!K151,"D","NG")))))))))</f>
        <v/>
      </c>
      <c r="AG151" s="26" t="str">
        <f>IF(ISBLANK('DATA ENTRY'!Q151),"",IF(LEDGER!L151="Ab","AB",IF(LEDGER!L151&gt;=0.9*'MARK LOOKUP'!L151,"A+",IF(LEDGER!L151&gt;=0.8*'MARK LOOKUP'!L151,"A",IF(LEDGER!L151&gt;=0.7*'MARK LOOKUP'!L151,"B+",IF(LEDGER!L151&gt;=0.6*'MARK LOOKUP'!L151,"B",IF(LEDGER!L151&gt;=0.5*'MARK LOOKUP'!L151,"C+",IF(LEDGER!L151&gt;=0.4*'MARK LOOKUP'!L151,"C",IF(LEDGER!L151&gt;=0.35*'MARK LOOKUP'!L151,"D","NG")))))))))</f>
        <v/>
      </c>
      <c r="AH151" s="26" t="str">
        <f>IF(ISNUMBER(M151),IF(M151&gt;=0.9*'MARK LOOKUP'!M151,"A+",IF(M151&gt;=0.8*'MARK LOOKUP'!M151,"A",IF(M151&gt;=0.7*'MARK LOOKUP'!M151,"B+",IF(M151&gt;=0.6*'MARK LOOKUP'!M151,"B",IF(M151&gt;=0.5*'MARK LOOKUP'!M151,"C+",IF(M151&gt;=0.4*'MARK LOOKUP'!M151,"C",IF(M151&gt;=0.35*'MARK LOOKUP'!M151,"D","NG"))))))),"")</f>
        <v/>
      </c>
      <c r="AI151" s="26" t="str">
        <f>IF(ISBLANK('DATA ENTRY'!S151),"",IF(N151="Ab","AB",IF(N151&gt;=0.9*'MARK LOOKUP'!N151,"A+",IF(N151&gt;=0.8*'MARK LOOKUP'!N151,"A",IF(N151&gt;=0.7*'MARK LOOKUP'!N151,"B+",IF(N151&gt;=0.6*'MARK LOOKUP'!N151,"B",IF(N151&gt;=0.5*'MARK LOOKUP'!N151,"C+",IF(N151&gt;=0.4*'MARK LOOKUP'!N151,"C",IF(N151&gt;=0.35*'MARK LOOKUP'!N151,"D","NG")))))))))</f>
        <v/>
      </c>
      <c r="AJ151" s="26" t="str">
        <f>IF(ISBLANK('DATA ENTRY'!T151),"",IF(O151="Ab","AB",IF(O151&gt;=0.9*'MARK LOOKUP'!O151,"A+",IF(O151&gt;=0.8*'MARK LOOKUP'!O151,"A",IF(O151&gt;=0.7*'MARK LOOKUP'!O151,"B+",IF(O151&gt;=0.6*'MARK LOOKUP'!O151,"B",IF(O151&gt;=0.5*'MARK LOOKUP'!O151,"C+",IF(O151&gt;=0.4*'MARK LOOKUP'!O151,"C",IF(O151&gt;=0.35*'MARK LOOKUP'!O151,"D","NG")))))))))</f>
        <v/>
      </c>
      <c r="AK151" s="26" t="str">
        <f>IF(ISNUMBER(P151),IF(P151&gt;=0.9*'MARK LOOKUP'!P151,"A+",IF(P151&gt;=0.8*'MARK LOOKUP'!P151,"A",IF(P151&gt;=0.7*'MARK LOOKUP'!P151,"B+",IF(P151&gt;=0.6*'MARK LOOKUP'!P151,"B",IF(P151&gt;=0.5*'MARK LOOKUP'!P151,"C+",IF(P151&gt;=0.4*'MARK LOOKUP'!P151,"C",IF(P151&gt;=0.35*'MARK LOOKUP'!P151,"D","NG"))))))),"")</f>
        <v/>
      </c>
      <c r="AL151" s="26" t="str">
        <f>IF(ISBLANK('DATA ENTRY'!V151),"",IF(Q151="Ab","AB",IF(Q151&gt;=0.9*'MARK LOOKUP'!Q151,"A+",IF(Q151&gt;=0.8*'MARK LOOKUP'!Q151,"A",IF(Q151&gt;=0.7*'MARK LOOKUP'!Q151,"B+",IF(Q151&gt;=0.6*'MARK LOOKUP'!Q151,"B",IF(Q151&gt;=0.5*'MARK LOOKUP'!Q151,"C+",IF(Q151&gt;=0.4*'MARK LOOKUP'!Q151,"C",IF(Q151&gt;=0.35*'MARK LOOKUP'!Q151,"D","NG")))))))))</f>
        <v/>
      </c>
      <c r="AM151" s="26" t="str">
        <f>IF(ISBLANK('DATA ENTRY'!W151),"",IF(R151="Ab","AB",IF(R151&gt;=0.9*'MARK LOOKUP'!R151,"A+",IF(R151&gt;=0.8*'MARK LOOKUP'!R151,"A",IF(R151&gt;=0.7*'MARK LOOKUP'!R151,"B+",IF(R151&gt;=0.6*'MARK LOOKUP'!R151,"B",IF(R151&gt;=0.5*'MARK LOOKUP'!R151,"C+",IF(R151&gt;=0.4*'MARK LOOKUP'!R151,"C",IF(R151&gt;=0.35*'MARK LOOKUP'!R151,"D","NG")))))))))</f>
        <v/>
      </c>
      <c r="AN151" s="26" t="str">
        <f>IF(ISNUMBER(S151),IF(S151&gt;=0.9*'MARK LOOKUP'!S151,"A+",IF(S151&gt;=0.8*'MARK LOOKUP'!S151,"A",IF(S151&gt;=0.7*'MARK LOOKUP'!S151,"B+",IF(S151&gt;=0.6*'MARK LOOKUP'!S151,"B",IF(S151&gt;=0.5*'MARK LOOKUP'!S151,"C+",IF(S151&gt;=0.4*'MARK LOOKUP'!S151,"C",IF(S151&gt;=0.35*'MARK LOOKUP'!S151,"D","NG"))))))),"")</f>
        <v/>
      </c>
      <c r="AO151" s="26" t="str">
        <f>IF(ISBLANK('DATA ENTRY'!Y151),"",IF(T151="AB","AB",IF(T151&gt;=0.9*'MARK LOOKUP'!T151,"A+",IF(T151&gt;=0.8*'MARK LOOKUP'!T151,"A",IF(T151&gt;=0.7*'MARK LOOKUP'!T151,"B+",IF(T151&gt;=0.6*'MARK LOOKUP'!T151,"B",IF(T151&gt;=0.5*'MARK LOOKUP'!T151,"C+",IF(T151&gt;=0.4*'MARK LOOKUP'!T151,"C",IF(T151&gt;=0.35*'MARK LOOKUP'!T151,"D","NG")))))))))</f>
        <v/>
      </c>
      <c r="AP151" s="26" t="str">
        <f>IF(ISBLANK('DATA ENTRY'!Z151),"",IF(U151="AB","AB",IF(U151&gt;=0.9*'MARK LOOKUP'!U151,"A+",IF(U151&gt;=0.8*'MARK LOOKUP'!U151,"A",IF(U151&gt;=0.7*'MARK LOOKUP'!U151,"B+",IF(U151&gt;=0.6*'MARK LOOKUP'!U151,"B",IF(U151&gt;=0.5*'MARK LOOKUP'!U151,"C+",IF(U151&gt;=0.4*'MARK LOOKUP'!U151,"C",IF(U151&gt;=0.35*'MARK LOOKUP'!U151,"D","NG")))))))))</f>
        <v/>
      </c>
      <c r="AQ151" s="26" t="str">
        <f>IF(ISNUMBER(V151),IF(V151&gt;=0.9*'MARK LOOKUP'!V151,"A+",IF(V151&gt;=0.8*'MARK LOOKUP'!V151,"A",IF(V151&gt;=0.7*'MARK LOOKUP'!V151,"B+",IF(V151&gt;=0.6*'MARK LOOKUP'!S151,"B",IF(V151&gt;=0.5*'MARK LOOKUP'!V151,"C+",IF(V151&gt;=0.4*'MARK LOOKUP'!V151,"C",IF(V151&gt;=0.35*'MARK LOOKUP'!V151,"D","NG"))))))),"")</f>
        <v/>
      </c>
      <c r="AR151" s="26" t="str">
        <f t="shared" si="47"/>
        <v/>
      </c>
      <c r="AS151" s="26" t="str">
        <f t="shared" si="48"/>
        <v/>
      </c>
      <c r="AT151" s="26" t="str">
        <f t="shared" si="49"/>
        <v/>
      </c>
      <c r="AU151" s="26" t="str">
        <f t="shared" si="50"/>
        <v/>
      </c>
      <c r="AV151" s="26" t="str">
        <f t="shared" si="51"/>
        <v/>
      </c>
      <c r="AW151" s="26" t="str">
        <f t="shared" si="52"/>
        <v/>
      </c>
      <c r="AX151" s="26" t="str">
        <f t="shared" si="53"/>
        <v/>
      </c>
      <c r="AY151" s="26" t="str">
        <f t="shared" si="54"/>
        <v/>
      </c>
      <c r="AZ151" s="26" t="str">
        <f t="shared" si="55"/>
        <v/>
      </c>
      <c r="BA151" s="26" t="str">
        <f t="shared" si="56"/>
        <v/>
      </c>
      <c r="BB151" s="26" t="str">
        <f t="shared" si="57"/>
        <v/>
      </c>
      <c r="BC151" s="26" t="str">
        <f t="shared" si="58"/>
        <v/>
      </c>
      <c r="BD151" s="26" t="str">
        <f t="shared" si="59"/>
        <v/>
      </c>
      <c r="BE151" s="26" t="str">
        <f>IF(ISBLANK('DATA ENTRY'!S151),"",IF(AJ151="A+","4",IF(AJ151="A","3.6",IF(AJ151="B+","3.2",IF(AJ151="B","2.8",IF(AJ151="C+","2.4",IF(AJ151="C","2",IF(AJ151="D+","1.6",IF(AJ151="D","1.2",IF(AJ151="E","0.8",""))))))))))</f>
        <v/>
      </c>
      <c r="BF151" s="26" t="str">
        <f>IF(ISBLANK('DATA ENTRY'!T151),"",IF(AK151="A+","4",IF(AK151="A","3.6",IF(AK151="B+","3.2",IF(AK151="B","2.8",IF(AK151="C+","2.4",IF(AK151="C","2",IF(AK151="D+","1.6",IF(AK151="D","1.2",IF(AK151="E","0.8",""))))))))))</f>
        <v/>
      </c>
      <c r="BG151" s="26" t="str">
        <f>IF(ISBLANK('DATA ENTRY'!U151),"",IF(AL151="A+","4",IF(AL151="A","3.6",IF(AL151="B+","3.2",IF(AL151="B","2.8",IF(AL151="C+","2.4",IF(AL151="C","2",IF(AL151="D+","1.6",IF(AL151="D","1.2",IF(AL151="E","0.8",""))))))))))</f>
        <v/>
      </c>
      <c r="BH151" s="26" t="str">
        <f>IF(ISBLANK('DATA ENTRY'!V151),"",IF(AM151="A+","4",IF(AM151="A","3.6",IF(AM151="B+","3.2",IF(AM151="B","2.8",IF(AM151="C+","2.4",IF(AM151="C","2",IF(AM151="D+","1.6",IF(AM151="D","1.2",IF(AM151="E","0.8",""))))))))))</f>
        <v/>
      </c>
      <c r="BI151" s="26" t="str">
        <f>IF(ISBLANK('DATA ENTRY'!W151),"",IF(AN151="A+","4",IF(AN151="A","3.6",IF(AN151="B+","3.2",IF(AN151="B","2.8",IF(AN151="C+","2.4",IF(AN151="C","2",IF(AN151="D+","1.6",IF(AN151="D","1.2",IF(AN151="E","0.8",""))))))))))</f>
        <v/>
      </c>
      <c r="BJ151" s="26" t="str">
        <f>IF(ISBLANK('DATA ENTRY'!X151),"",IF(AO151="A+","4",IF(AO151="A","3.6",IF(AO151="B+","3.2",IF(AO151="B","2.8",IF(AO151="C+","2.4",IF(AO151="C","2",IF(AO151="D+","1.6",IF(AO151="D","1.2",IF(AO151="E","0.8",""))))))))))</f>
        <v/>
      </c>
      <c r="BK151" s="26" t="str">
        <f>IF(ISBLANK('DATA ENTRY'!Y151),"",IF(AP151="A+","4",IF(AP151="A","3.6",IF(AP151="B+","3.2",IF(AP151="B","2.8",IF(AP151="C+","2.4",IF(AP151="C","2",IF(AP151="D+","1.6",IF(AP151="D","1.2",IF(AP151="E","0.8",""))))))))))</f>
        <v/>
      </c>
      <c r="BL151" s="26" t="str">
        <f>IF(ISBLANK('DATA ENTRY'!Z151),"",IF(AQ151="A+","4",IF(AQ151="A","3.6",IF(AQ151="B+","3.2",IF(AQ151="B","2.8",IF(AQ151="C+","2.4",IF(AQ151="C","2",IF(AQ151="D+","1.6",IF(AQ151="D","1.2",IF(AQ151="E","0.8",""))))))))))</f>
        <v/>
      </c>
    </row>
    <row r="152" spans="2:64" x14ac:dyDescent="0.25">
      <c r="B152" s="26" t="str">
        <f>IF(ISBLANK('DATA ENTRY'!G152),"",'DATA ENTRY'!G152)</f>
        <v/>
      </c>
      <c r="C152" s="26" t="str">
        <f>IF(ISBLANK('DATA ENTRY'!H152),"",'DATA ENTRY'!H152)</f>
        <v/>
      </c>
      <c r="D152" s="26" t="str">
        <f t="shared" si="41"/>
        <v/>
      </c>
      <c r="E152" s="26" t="str">
        <f>IF(ISBLANK('DATA ENTRY'!J152),"",'DATA ENTRY'!J152)</f>
        <v/>
      </c>
      <c r="F152" s="26" t="str">
        <f>IF(ISBLANK('DATA ENTRY'!K152),"",'DATA ENTRY'!K152)</f>
        <v/>
      </c>
      <c r="G152" s="26" t="str">
        <f t="shared" si="42"/>
        <v/>
      </c>
      <c r="H152" s="26" t="str">
        <f>IF(ISBLANK('DATA ENTRY'!M152),"",'DATA ENTRY'!M152)</f>
        <v/>
      </c>
      <c r="I152" s="26" t="str">
        <f>IF(ISBLANK('DATA ENTRY'!M152),"",'DATA ENTRY'!N152)</f>
        <v/>
      </c>
      <c r="J152" s="26" t="str">
        <f t="shared" si="60"/>
        <v/>
      </c>
      <c r="K152" s="26" t="str">
        <f>IF(ISBLANK('DATA ENTRY'!P152),"",'DATA ENTRY'!P152)</f>
        <v/>
      </c>
      <c r="L152" s="26" t="str">
        <f>IF(ISBLANK('DATA ENTRY'!Q152),"",'DATA ENTRY'!Q152)</f>
        <v/>
      </c>
      <c r="M152" s="26" t="str">
        <f t="shared" si="43"/>
        <v/>
      </c>
      <c r="N152" s="26" t="str">
        <f>IF(ISBLANK('DATA ENTRY'!S152),"",'DATA ENTRY'!S152)</f>
        <v/>
      </c>
      <c r="O152" s="26" t="str">
        <f>IF(ISBLANK('DATA ENTRY'!T152),"",'DATA ENTRY'!T152)</f>
        <v/>
      </c>
      <c r="P152" s="26" t="str">
        <f t="shared" si="44"/>
        <v/>
      </c>
      <c r="Q152" s="26" t="str">
        <f>IF(ISBLANK('DATA ENTRY'!V152),"",'DATA ENTRY'!V152)</f>
        <v/>
      </c>
      <c r="R152" s="26" t="str">
        <f>IF(ISBLANK('DATA ENTRY'!W152),"",'DATA ENTRY'!W152)</f>
        <v/>
      </c>
      <c r="S152" s="26" t="str">
        <f t="shared" si="45"/>
        <v/>
      </c>
      <c r="T152" s="26" t="str">
        <f>IF(ISBLANK('DATA ENTRY'!Y152),"",'DATA ENTRY'!Y152)</f>
        <v/>
      </c>
      <c r="U152" s="26" t="str">
        <f>IF(ISBLANK('DATA ENTRY'!Z152),"",'DATA ENTRY'!Z152)</f>
        <v/>
      </c>
      <c r="V152" s="26" t="str">
        <f t="shared" si="46"/>
        <v/>
      </c>
      <c r="W152" s="26" t="str">
        <f>IF(ISBLANK('DATA ENTRY'!$F152),"",IF(LEDGER!B152="AB","AB",IF(LEDGER!B152&gt;=0.9*'MARK LOOKUP'!B152,"A+",IF(LEDGER!B152&gt;=0.8*'MARK LOOKUP'!B152,"A",IF(LEDGER!B152&gt;=0.7*'MARK LOOKUP'!B152,"B+",IF(LEDGER!B152&gt;=0.6*'MARK LOOKUP'!B152,"B",IF(LEDGER!B152&gt;=0.5*'MARK LOOKUP'!B152,"C+",IF(LEDGER!B152&gt;=0.4*'MARK LOOKUP'!B152,"C+",IF(LEDGER!B152&gt;=0.35*'MARK LOOKUP'!B152,"D","NG")))))))))</f>
        <v/>
      </c>
      <c r="X152" s="26" t="str">
        <f>IF(ISBLANK('DATA ENTRY'!$G152),"",IF(LEDGER!C152="AB","AB",IF(LEDGER!C152&gt;=0.9*'MARK LOOKUP'!C152,"A+",IF(LEDGER!C152&gt;=0.8*'MARK LOOKUP'!C152,"A",IF(LEDGER!C152&gt;=0.7*'MARK LOOKUP'!C152,"B+",IF(LEDGER!C152&gt;=0.6*'MARK LOOKUP'!C152,"B",IF(LEDGER!C152&gt;=0.5*'MARK LOOKUP'!C152,"C+",IF(LEDGER!C152&gt;=0.4*'MARK LOOKUP'!C152,"C+",IF(LEDGER!C152&gt;=0.35*'MARK LOOKUP'!C152,"D","N.G.")))))))))</f>
        <v/>
      </c>
      <c r="Y152" s="26" t="b">
        <f>IF(ISNUMBER(D152),IF(D152&gt;=0.9*'MARK LOOKUP'!D152,"A+",IF(D152&gt;=0.8*'MARK LOOKUP'!D152,"A",IF(D152&gt;=0.7*'MARK LOOKUP'!D152,"B+",IF(D152&gt;=0.6*'MARK LOOKUP'!D152,"B",IF(D152&gt;=0.5*'MARK LOOKUP'!D152,"C+",IF(D152&gt;=0.4*'MARK LOOKUP'!D152,"C",IF(D152&gt;=0.35*'MARK LOOKUP'!D152,"D","N.G."))))))))</f>
        <v>0</v>
      </c>
      <c r="Z152" s="26" t="str">
        <f>IF(ISBLANK('DATA ENTRY'!J152),"",IF(LEDGER!E152="AB","AB",IF(LEDGER!E152&gt;=0.9*'MARK LOOKUP'!E152,"A+",IF(LEDGER!E152&gt;=0.8*'MARK LOOKUP'!E152,"A",IF(LEDGER!E152&gt;=0.7*'MARK LOOKUP'!E152,"B+",IF(LEDGER!E152&gt;=0.6*'MARK LOOKUP'!E152,"B",IF(LEDGER!E152&gt;=0.5*'MARK LOOKUP'!E152,"C+",IF(LEDGER!E152&gt;=0.4*'MARK LOOKUP'!E152,"C",IF(LEDGER!E152&gt;=0.35*'MARK LOOKUP'!E152,"D","NG")))))))))</f>
        <v/>
      </c>
      <c r="AA152" s="26" t="str">
        <f>IF(ISBLANK('DATA ENTRY'!K152),"",IF(LEDGER!F152="AB","AB",IF(LEDGER!F152&gt;=0.9*'MARK LOOKUP'!F152,"A+",IF(LEDGER!F152&gt;=0.8*'MARK LOOKUP'!F152,"A",IF(LEDGER!F152&gt;=0.7*'MARK LOOKUP'!F152,"B+",IF(LEDGER!F152&gt;=0.6*'MARK LOOKUP'!F152,"B",IF(LEDGER!F152&gt;=0.5*'MARK LOOKUP'!F152,"C+",IF(LEDGER!F152&gt;=0.4*'MARK LOOKUP'!F152,"C",IF(LEDGER!F152&gt;=0.35*'MARK LOOKUP'!F152,"D","NG")))))))))</f>
        <v/>
      </c>
      <c r="AB152" s="26" t="b">
        <f>IF(ISNUMBER(G152),IF(D152&gt;=0.9*'MARK LOOKUP'!G152,"A+",IF(G152&gt;=0.8*'MARK LOOKUP'!G152,"A",IF(G152&gt;=0.7*'MARK LOOKUP'!G152,"B+",IF(G152&gt;=0.6*'MARK LOOKUP'!G152,"B",IF(G152&gt;=0.5*'MARK LOOKUP'!G152,"C+",IF(G152&gt;=0.4*'MARK LOOKUP'!G152,"C",IF(G152&gt;=0.35*'MARK LOOKUP'!G152,"D","NG"))))))))</f>
        <v>0</v>
      </c>
      <c r="AC152" s="26" t="str">
        <f>IF(ISBLANK('DATA ENTRY'!M152),"",IF(LEDGER!H152="AB","AB",IF(LEDGER!H152&gt;=0.9*'MARK LOOKUP'!H152,"A+",IF(LEDGER!H152&gt;=0.8*'MARK LOOKUP'!H152,"A",IF(LEDGER!H152&gt;=0.7*'MARK LOOKUP'!H152,"B+",IF(LEDGER!H152&gt;=0.6*'MARK LOOKUP'!H152,"B",IF(LEDGER!H152&gt;=0.5*'MARK LOOKUP'!H152,"C+",IF(LEDGER!H152&gt;=0.4*'MARK LOOKUP'!H152,"C",IF(LEDGER!H152&gt;=0.35*'MARK LOOKUP'!H152,"D","NG")))))))))</f>
        <v/>
      </c>
      <c r="AD152" s="26" t="str">
        <f>IF(ISBLANK('DATA ENTRY'!N152),"",IF(LEDGER!I152="AB","AB",IF(LEDGER!I152&gt;=0.9*'MARK LOOKUP'!I152,"A+",IF(LEDGER!I152&gt;=0.8*'MARK LOOKUP'!I152,"A",IF(LEDGER!I152&gt;=0.7*'MARK LOOKUP'!I152,"B+",IF(LEDGER!I152&gt;=0.6*'MARK LOOKUP'!I152,"B",IF(LEDGER!I152&gt;=0.5*'MARK LOOKUP'!I152,"C+",IF(LEDGER!I152&gt;=0.4*'MARK LOOKUP'!I152,"C",IF(LEDGER!I152&gt;=0.35*'MARK LOOKUP'!I152,"D","NG")))))))))</f>
        <v/>
      </c>
      <c r="AE152" s="26" t="str">
        <f>IF(ISNUMBER(J152),IF(J152&gt;=0.9*'MARK LOOKUP'!J152,"A+",IF(J152&gt;=0.8*'MARK LOOKUP'!J152,"A",IF(J152&gt;=0.7*'MARK LOOKUP'!J152,"B+",IF(J152&gt;=0.6*'MARK LOOKUP'!J152,"B",IF(J152&gt;=0.5*'MARK LOOKUP'!J152,"C+",IF(J152&gt;=0.4*'MARK LOOKUP'!J152,"C",IF(J152&gt;=0.35*'MARK LOOKUP'!J152,"D","NG"))))))),"")</f>
        <v/>
      </c>
      <c r="AF152" s="26" t="str">
        <f>IF(ISBLANK('DATA ENTRY'!P152),"",IF(LEDGER!K152="Ab","AB",IF(LEDGER!K152&gt;=0.9*'MARK LOOKUP'!K152,"A+",IF(LEDGER!K152&gt;=0.8*'MARK LOOKUP'!K152,"A",IF(LEDGER!K152&gt;=0.7*'MARK LOOKUP'!K152,"B+",IF(LEDGER!K152&gt;=0.6*'MARK LOOKUP'!K152,"B",IF(LEDGER!K152&gt;=0.5*'MARK LOOKUP'!K152,"C+",IF(LEDGER!K152&gt;=0.4*'MARK LOOKUP'!K152,"C",IF(LEDGER!K152&gt;=0.35*'MARK LOOKUP'!K152,"D","NG")))))))))</f>
        <v/>
      </c>
      <c r="AG152" s="26" t="str">
        <f>IF(ISBLANK('DATA ENTRY'!Q152),"",IF(LEDGER!L152="Ab","AB",IF(LEDGER!L152&gt;=0.9*'MARK LOOKUP'!L152,"A+",IF(LEDGER!L152&gt;=0.8*'MARK LOOKUP'!L152,"A",IF(LEDGER!L152&gt;=0.7*'MARK LOOKUP'!L152,"B+",IF(LEDGER!L152&gt;=0.6*'MARK LOOKUP'!L152,"B",IF(LEDGER!L152&gt;=0.5*'MARK LOOKUP'!L152,"C+",IF(LEDGER!L152&gt;=0.4*'MARK LOOKUP'!L152,"C",IF(LEDGER!L152&gt;=0.35*'MARK LOOKUP'!L152,"D","NG")))))))))</f>
        <v/>
      </c>
      <c r="AH152" s="26" t="str">
        <f>IF(ISNUMBER(M152),IF(M152&gt;=0.9*'MARK LOOKUP'!M152,"A+",IF(M152&gt;=0.8*'MARK LOOKUP'!M152,"A",IF(M152&gt;=0.7*'MARK LOOKUP'!M152,"B+",IF(M152&gt;=0.6*'MARK LOOKUP'!M152,"B",IF(M152&gt;=0.5*'MARK LOOKUP'!M152,"C+",IF(M152&gt;=0.4*'MARK LOOKUP'!M152,"C",IF(M152&gt;=0.35*'MARK LOOKUP'!M152,"D","NG"))))))),"")</f>
        <v/>
      </c>
      <c r="AI152" s="26" t="str">
        <f>IF(ISBLANK('DATA ENTRY'!S152),"",IF(N152="Ab","AB",IF(N152&gt;=0.9*'MARK LOOKUP'!N152,"A+",IF(N152&gt;=0.8*'MARK LOOKUP'!N152,"A",IF(N152&gt;=0.7*'MARK LOOKUP'!N152,"B+",IF(N152&gt;=0.6*'MARK LOOKUP'!N152,"B",IF(N152&gt;=0.5*'MARK LOOKUP'!N152,"C+",IF(N152&gt;=0.4*'MARK LOOKUP'!N152,"C",IF(N152&gt;=0.35*'MARK LOOKUP'!N152,"D","NG")))))))))</f>
        <v/>
      </c>
      <c r="AJ152" s="26" t="str">
        <f>IF(ISBLANK('DATA ENTRY'!T152),"",IF(O152="Ab","AB",IF(O152&gt;=0.9*'MARK LOOKUP'!O152,"A+",IF(O152&gt;=0.8*'MARK LOOKUP'!O152,"A",IF(O152&gt;=0.7*'MARK LOOKUP'!O152,"B+",IF(O152&gt;=0.6*'MARK LOOKUP'!O152,"B",IF(O152&gt;=0.5*'MARK LOOKUP'!O152,"C+",IF(O152&gt;=0.4*'MARK LOOKUP'!O152,"C",IF(O152&gt;=0.35*'MARK LOOKUP'!O152,"D","NG")))))))))</f>
        <v/>
      </c>
      <c r="AK152" s="26" t="str">
        <f>IF(ISNUMBER(P152),IF(P152&gt;=0.9*'MARK LOOKUP'!P152,"A+",IF(P152&gt;=0.8*'MARK LOOKUP'!P152,"A",IF(P152&gt;=0.7*'MARK LOOKUP'!P152,"B+",IF(P152&gt;=0.6*'MARK LOOKUP'!P152,"B",IF(P152&gt;=0.5*'MARK LOOKUP'!P152,"C+",IF(P152&gt;=0.4*'MARK LOOKUP'!P152,"C",IF(P152&gt;=0.35*'MARK LOOKUP'!P152,"D","NG"))))))),"")</f>
        <v/>
      </c>
      <c r="AL152" s="26" t="str">
        <f>IF(ISBLANK('DATA ENTRY'!V152),"",IF(Q152="Ab","AB",IF(Q152&gt;=0.9*'MARK LOOKUP'!Q152,"A+",IF(Q152&gt;=0.8*'MARK LOOKUP'!Q152,"A",IF(Q152&gt;=0.7*'MARK LOOKUP'!Q152,"B+",IF(Q152&gt;=0.6*'MARK LOOKUP'!Q152,"B",IF(Q152&gt;=0.5*'MARK LOOKUP'!Q152,"C+",IF(Q152&gt;=0.4*'MARK LOOKUP'!Q152,"C",IF(Q152&gt;=0.35*'MARK LOOKUP'!Q152,"D","NG")))))))))</f>
        <v/>
      </c>
      <c r="AM152" s="26" t="str">
        <f>IF(ISBLANK('DATA ENTRY'!W152),"",IF(R152="Ab","AB",IF(R152&gt;=0.9*'MARK LOOKUP'!R152,"A+",IF(R152&gt;=0.8*'MARK LOOKUP'!R152,"A",IF(R152&gt;=0.7*'MARK LOOKUP'!R152,"B+",IF(R152&gt;=0.6*'MARK LOOKUP'!R152,"B",IF(R152&gt;=0.5*'MARK LOOKUP'!R152,"C+",IF(R152&gt;=0.4*'MARK LOOKUP'!R152,"C",IF(R152&gt;=0.35*'MARK LOOKUP'!R152,"D","NG")))))))))</f>
        <v/>
      </c>
      <c r="AN152" s="26" t="str">
        <f>IF(ISNUMBER(S152),IF(S152&gt;=0.9*'MARK LOOKUP'!S152,"A+",IF(S152&gt;=0.8*'MARK LOOKUP'!S152,"A",IF(S152&gt;=0.7*'MARK LOOKUP'!S152,"B+",IF(S152&gt;=0.6*'MARK LOOKUP'!S152,"B",IF(S152&gt;=0.5*'MARK LOOKUP'!S152,"C+",IF(S152&gt;=0.4*'MARK LOOKUP'!S152,"C",IF(S152&gt;=0.35*'MARK LOOKUP'!S152,"D","NG"))))))),"")</f>
        <v/>
      </c>
      <c r="AO152" s="26" t="str">
        <f>IF(ISBLANK('DATA ENTRY'!Y152),"",IF(T152="AB","AB",IF(T152&gt;=0.9*'MARK LOOKUP'!T152,"A+",IF(T152&gt;=0.8*'MARK LOOKUP'!T152,"A",IF(T152&gt;=0.7*'MARK LOOKUP'!T152,"B+",IF(T152&gt;=0.6*'MARK LOOKUP'!T152,"B",IF(T152&gt;=0.5*'MARK LOOKUP'!T152,"C+",IF(T152&gt;=0.4*'MARK LOOKUP'!T152,"C",IF(T152&gt;=0.35*'MARK LOOKUP'!T152,"D","NG")))))))))</f>
        <v/>
      </c>
      <c r="AP152" s="26" t="str">
        <f>IF(ISBLANK('DATA ENTRY'!Z152),"",IF(U152="AB","AB",IF(U152&gt;=0.9*'MARK LOOKUP'!U152,"A+",IF(U152&gt;=0.8*'MARK LOOKUP'!U152,"A",IF(U152&gt;=0.7*'MARK LOOKUP'!U152,"B+",IF(U152&gt;=0.6*'MARK LOOKUP'!U152,"B",IF(U152&gt;=0.5*'MARK LOOKUP'!U152,"C+",IF(U152&gt;=0.4*'MARK LOOKUP'!U152,"C",IF(U152&gt;=0.35*'MARK LOOKUP'!U152,"D","NG")))))))))</f>
        <v/>
      </c>
      <c r="AQ152" s="26" t="str">
        <f>IF(ISNUMBER(V152),IF(V152&gt;=0.9*'MARK LOOKUP'!V152,"A+",IF(V152&gt;=0.8*'MARK LOOKUP'!V152,"A",IF(V152&gt;=0.7*'MARK LOOKUP'!V152,"B+",IF(V152&gt;=0.6*'MARK LOOKUP'!S152,"B",IF(V152&gt;=0.5*'MARK LOOKUP'!V152,"C+",IF(V152&gt;=0.4*'MARK LOOKUP'!V152,"C",IF(V152&gt;=0.35*'MARK LOOKUP'!V152,"D","NG"))))))),"")</f>
        <v/>
      </c>
      <c r="AR152" s="26" t="str">
        <f t="shared" si="47"/>
        <v/>
      </c>
      <c r="AS152" s="26" t="str">
        <f t="shared" si="48"/>
        <v/>
      </c>
      <c r="AT152" s="26" t="str">
        <f t="shared" si="49"/>
        <v/>
      </c>
      <c r="AU152" s="26" t="str">
        <f t="shared" si="50"/>
        <v/>
      </c>
      <c r="AV152" s="26" t="str">
        <f t="shared" si="51"/>
        <v/>
      </c>
      <c r="AW152" s="26" t="str">
        <f t="shared" si="52"/>
        <v/>
      </c>
      <c r="AX152" s="26" t="str">
        <f t="shared" si="53"/>
        <v/>
      </c>
      <c r="AY152" s="26" t="str">
        <f t="shared" si="54"/>
        <v/>
      </c>
      <c r="AZ152" s="26" t="str">
        <f t="shared" si="55"/>
        <v/>
      </c>
      <c r="BA152" s="26" t="str">
        <f t="shared" si="56"/>
        <v/>
      </c>
      <c r="BB152" s="26" t="str">
        <f t="shared" si="57"/>
        <v/>
      </c>
      <c r="BC152" s="26" t="str">
        <f t="shared" si="58"/>
        <v/>
      </c>
      <c r="BD152" s="26" t="str">
        <f t="shared" si="59"/>
        <v/>
      </c>
      <c r="BE152" s="26" t="str">
        <f>IF(ISBLANK('DATA ENTRY'!S152),"",IF(AJ152="A+","4",IF(AJ152="A","3.6",IF(AJ152="B+","3.2",IF(AJ152="B","2.8",IF(AJ152="C+","2.4",IF(AJ152="C","2",IF(AJ152="D+","1.6",IF(AJ152="D","1.2",IF(AJ152="E","0.8",""))))))))))</f>
        <v/>
      </c>
      <c r="BF152" s="26" t="str">
        <f>IF(ISBLANK('DATA ENTRY'!T152),"",IF(AK152="A+","4",IF(AK152="A","3.6",IF(AK152="B+","3.2",IF(AK152="B","2.8",IF(AK152="C+","2.4",IF(AK152="C","2",IF(AK152="D+","1.6",IF(AK152="D","1.2",IF(AK152="E","0.8",""))))))))))</f>
        <v/>
      </c>
      <c r="BG152" s="26" t="str">
        <f>IF(ISBLANK('DATA ENTRY'!U152),"",IF(AL152="A+","4",IF(AL152="A","3.6",IF(AL152="B+","3.2",IF(AL152="B","2.8",IF(AL152="C+","2.4",IF(AL152="C","2",IF(AL152="D+","1.6",IF(AL152="D","1.2",IF(AL152="E","0.8",""))))))))))</f>
        <v/>
      </c>
      <c r="BH152" s="26" t="str">
        <f>IF(ISBLANK('DATA ENTRY'!V152),"",IF(AM152="A+","4",IF(AM152="A","3.6",IF(AM152="B+","3.2",IF(AM152="B","2.8",IF(AM152="C+","2.4",IF(AM152="C","2",IF(AM152="D+","1.6",IF(AM152="D","1.2",IF(AM152="E","0.8",""))))))))))</f>
        <v/>
      </c>
      <c r="BI152" s="26" t="str">
        <f>IF(ISBLANK('DATA ENTRY'!W152),"",IF(AN152="A+","4",IF(AN152="A","3.6",IF(AN152="B+","3.2",IF(AN152="B","2.8",IF(AN152="C+","2.4",IF(AN152="C","2",IF(AN152="D+","1.6",IF(AN152="D","1.2",IF(AN152="E","0.8",""))))))))))</f>
        <v/>
      </c>
      <c r="BJ152" s="26" t="str">
        <f>IF(ISBLANK('DATA ENTRY'!X152),"",IF(AO152="A+","4",IF(AO152="A","3.6",IF(AO152="B+","3.2",IF(AO152="B","2.8",IF(AO152="C+","2.4",IF(AO152="C","2",IF(AO152="D+","1.6",IF(AO152="D","1.2",IF(AO152="E","0.8",""))))))))))</f>
        <v/>
      </c>
      <c r="BK152" s="26" t="str">
        <f>IF(ISBLANK('DATA ENTRY'!Y152),"",IF(AP152="A+","4",IF(AP152="A","3.6",IF(AP152="B+","3.2",IF(AP152="B","2.8",IF(AP152="C+","2.4",IF(AP152="C","2",IF(AP152="D+","1.6",IF(AP152="D","1.2",IF(AP152="E","0.8",""))))))))))</f>
        <v/>
      </c>
      <c r="BL152" s="26" t="str">
        <f>IF(ISBLANK('DATA ENTRY'!Z152),"",IF(AQ152="A+","4",IF(AQ152="A","3.6",IF(AQ152="B+","3.2",IF(AQ152="B","2.8",IF(AQ152="C+","2.4",IF(AQ152="C","2",IF(AQ152="D+","1.6",IF(AQ152="D","1.2",IF(AQ152="E","0.8",""))))))))))</f>
        <v/>
      </c>
    </row>
    <row r="153" spans="2:64" x14ac:dyDescent="0.25">
      <c r="B153" s="26" t="str">
        <f>IF(ISBLANK('DATA ENTRY'!G153),"",'DATA ENTRY'!G153)</f>
        <v/>
      </c>
      <c r="C153" s="26" t="str">
        <f>IF(ISBLANK('DATA ENTRY'!H153),"",'DATA ENTRY'!H153)</f>
        <v/>
      </c>
      <c r="D153" s="26" t="str">
        <f t="shared" si="41"/>
        <v/>
      </c>
      <c r="E153" s="26" t="str">
        <f>IF(ISBLANK('DATA ENTRY'!J153),"",'DATA ENTRY'!J153)</f>
        <v/>
      </c>
      <c r="F153" s="26" t="str">
        <f>IF(ISBLANK('DATA ENTRY'!K153),"",'DATA ENTRY'!K153)</f>
        <v/>
      </c>
      <c r="G153" s="26" t="str">
        <f t="shared" si="42"/>
        <v/>
      </c>
      <c r="H153" s="26" t="str">
        <f>IF(ISBLANK('DATA ENTRY'!M153),"",'DATA ENTRY'!M153)</f>
        <v/>
      </c>
      <c r="I153" s="26" t="str">
        <f>IF(ISBLANK('DATA ENTRY'!M153),"",'DATA ENTRY'!N153)</f>
        <v/>
      </c>
      <c r="J153" s="26" t="str">
        <f t="shared" si="60"/>
        <v/>
      </c>
      <c r="K153" s="26" t="str">
        <f>IF(ISBLANK('DATA ENTRY'!P153),"",'DATA ENTRY'!P153)</f>
        <v/>
      </c>
      <c r="L153" s="26" t="str">
        <f>IF(ISBLANK('DATA ENTRY'!Q153),"",'DATA ENTRY'!Q153)</f>
        <v/>
      </c>
      <c r="M153" s="26" t="str">
        <f t="shared" si="43"/>
        <v/>
      </c>
      <c r="N153" s="26" t="str">
        <f>IF(ISBLANK('DATA ENTRY'!S153),"",'DATA ENTRY'!S153)</f>
        <v/>
      </c>
      <c r="O153" s="26" t="str">
        <f>IF(ISBLANK('DATA ENTRY'!T153),"",'DATA ENTRY'!T153)</f>
        <v/>
      </c>
      <c r="P153" s="26" t="str">
        <f t="shared" si="44"/>
        <v/>
      </c>
      <c r="Q153" s="26" t="str">
        <f>IF(ISBLANK('DATA ENTRY'!V153),"",'DATA ENTRY'!V153)</f>
        <v/>
      </c>
      <c r="R153" s="26" t="str">
        <f>IF(ISBLANK('DATA ENTRY'!W153),"",'DATA ENTRY'!W153)</f>
        <v/>
      </c>
      <c r="S153" s="26" t="str">
        <f t="shared" si="45"/>
        <v/>
      </c>
      <c r="T153" s="26" t="str">
        <f>IF(ISBLANK('DATA ENTRY'!Y153),"",'DATA ENTRY'!Y153)</f>
        <v/>
      </c>
      <c r="U153" s="26" t="str">
        <f>IF(ISBLANK('DATA ENTRY'!Z153),"",'DATA ENTRY'!Z153)</f>
        <v/>
      </c>
      <c r="V153" s="26" t="str">
        <f t="shared" si="46"/>
        <v/>
      </c>
      <c r="W153" s="26" t="str">
        <f>IF(ISBLANK('DATA ENTRY'!$F153),"",IF(LEDGER!B153="AB","AB",IF(LEDGER!B153&gt;=0.9*'MARK LOOKUP'!B153,"A+",IF(LEDGER!B153&gt;=0.8*'MARK LOOKUP'!B153,"A",IF(LEDGER!B153&gt;=0.7*'MARK LOOKUP'!B153,"B+",IF(LEDGER!B153&gt;=0.6*'MARK LOOKUP'!B153,"B",IF(LEDGER!B153&gt;=0.5*'MARK LOOKUP'!B153,"C+",IF(LEDGER!B153&gt;=0.4*'MARK LOOKUP'!B153,"C+",IF(LEDGER!B153&gt;=0.35*'MARK LOOKUP'!B153,"D","NG")))))))))</f>
        <v/>
      </c>
      <c r="X153" s="26" t="str">
        <f>IF(ISBLANK('DATA ENTRY'!$G153),"",IF(LEDGER!C153="AB","AB",IF(LEDGER!C153&gt;=0.9*'MARK LOOKUP'!C153,"A+",IF(LEDGER!C153&gt;=0.8*'MARK LOOKUP'!C153,"A",IF(LEDGER!C153&gt;=0.7*'MARK LOOKUP'!C153,"B+",IF(LEDGER!C153&gt;=0.6*'MARK LOOKUP'!C153,"B",IF(LEDGER!C153&gt;=0.5*'MARK LOOKUP'!C153,"C+",IF(LEDGER!C153&gt;=0.4*'MARK LOOKUP'!C153,"C+",IF(LEDGER!C153&gt;=0.35*'MARK LOOKUP'!C153,"D","N.G.")))))))))</f>
        <v/>
      </c>
      <c r="Y153" s="26" t="b">
        <f>IF(ISNUMBER(D153),IF(D153&gt;=0.9*'MARK LOOKUP'!D153,"A+",IF(D153&gt;=0.8*'MARK LOOKUP'!D153,"A",IF(D153&gt;=0.7*'MARK LOOKUP'!D153,"B+",IF(D153&gt;=0.6*'MARK LOOKUP'!D153,"B",IF(D153&gt;=0.5*'MARK LOOKUP'!D153,"C+",IF(D153&gt;=0.4*'MARK LOOKUP'!D153,"C",IF(D153&gt;=0.35*'MARK LOOKUP'!D153,"D","N.G."))))))))</f>
        <v>0</v>
      </c>
      <c r="Z153" s="26" t="str">
        <f>IF(ISBLANK('DATA ENTRY'!J153),"",IF(LEDGER!E153="AB","AB",IF(LEDGER!E153&gt;=0.9*'MARK LOOKUP'!E153,"A+",IF(LEDGER!E153&gt;=0.8*'MARK LOOKUP'!E153,"A",IF(LEDGER!E153&gt;=0.7*'MARK LOOKUP'!E153,"B+",IF(LEDGER!E153&gt;=0.6*'MARK LOOKUP'!E153,"B",IF(LEDGER!E153&gt;=0.5*'MARK LOOKUP'!E153,"C+",IF(LEDGER!E153&gt;=0.4*'MARK LOOKUP'!E153,"C",IF(LEDGER!E153&gt;=0.35*'MARK LOOKUP'!E153,"D","NG")))))))))</f>
        <v/>
      </c>
      <c r="AA153" s="26" t="str">
        <f>IF(ISBLANK('DATA ENTRY'!K153),"",IF(LEDGER!F153="AB","AB",IF(LEDGER!F153&gt;=0.9*'MARK LOOKUP'!F153,"A+",IF(LEDGER!F153&gt;=0.8*'MARK LOOKUP'!F153,"A",IF(LEDGER!F153&gt;=0.7*'MARK LOOKUP'!F153,"B+",IF(LEDGER!F153&gt;=0.6*'MARK LOOKUP'!F153,"B",IF(LEDGER!F153&gt;=0.5*'MARK LOOKUP'!F153,"C+",IF(LEDGER!F153&gt;=0.4*'MARK LOOKUP'!F153,"C",IF(LEDGER!F153&gt;=0.35*'MARK LOOKUP'!F153,"D","NG")))))))))</f>
        <v/>
      </c>
      <c r="AB153" s="26" t="b">
        <f>IF(ISNUMBER(G153),IF(D153&gt;=0.9*'MARK LOOKUP'!G153,"A+",IF(G153&gt;=0.8*'MARK LOOKUP'!G153,"A",IF(G153&gt;=0.7*'MARK LOOKUP'!G153,"B+",IF(G153&gt;=0.6*'MARK LOOKUP'!G153,"B",IF(G153&gt;=0.5*'MARK LOOKUP'!G153,"C+",IF(G153&gt;=0.4*'MARK LOOKUP'!G153,"C",IF(G153&gt;=0.35*'MARK LOOKUP'!G153,"D","NG"))))))))</f>
        <v>0</v>
      </c>
      <c r="AC153" s="26" t="str">
        <f>IF(ISBLANK('DATA ENTRY'!M153),"",IF(LEDGER!H153="AB","AB",IF(LEDGER!H153&gt;=0.9*'MARK LOOKUP'!H153,"A+",IF(LEDGER!H153&gt;=0.8*'MARK LOOKUP'!H153,"A",IF(LEDGER!H153&gt;=0.7*'MARK LOOKUP'!H153,"B+",IF(LEDGER!H153&gt;=0.6*'MARK LOOKUP'!H153,"B",IF(LEDGER!H153&gt;=0.5*'MARK LOOKUP'!H153,"C+",IF(LEDGER!H153&gt;=0.4*'MARK LOOKUP'!H153,"C",IF(LEDGER!H153&gt;=0.35*'MARK LOOKUP'!H153,"D","NG")))))))))</f>
        <v/>
      </c>
      <c r="AD153" s="26" t="str">
        <f>IF(ISBLANK('DATA ENTRY'!N153),"",IF(LEDGER!I153="AB","AB",IF(LEDGER!I153&gt;=0.9*'MARK LOOKUP'!I153,"A+",IF(LEDGER!I153&gt;=0.8*'MARK LOOKUP'!I153,"A",IF(LEDGER!I153&gt;=0.7*'MARK LOOKUP'!I153,"B+",IF(LEDGER!I153&gt;=0.6*'MARK LOOKUP'!I153,"B",IF(LEDGER!I153&gt;=0.5*'MARK LOOKUP'!I153,"C+",IF(LEDGER!I153&gt;=0.4*'MARK LOOKUP'!I153,"C",IF(LEDGER!I153&gt;=0.35*'MARK LOOKUP'!I153,"D","NG")))))))))</f>
        <v/>
      </c>
      <c r="AE153" s="26" t="str">
        <f>IF(ISNUMBER(J153),IF(J153&gt;=0.9*'MARK LOOKUP'!J153,"A+",IF(J153&gt;=0.8*'MARK LOOKUP'!J153,"A",IF(J153&gt;=0.7*'MARK LOOKUP'!J153,"B+",IF(J153&gt;=0.6*'MARK LOOKUP'!J153,"B",IF(J153&gt;=0.5*'MARK LOOKUP'!J153,"C+",IF(J153&gt;=0.4*'MARK LOOKUP'!J153,"C",IF(J153&gt;=0.35*'MARK LOOKUP'!J153,"D","NG"))))))),"")</f>
        <v/>
      </c>
      <c r="AF153" s="26" t="str">
        <f>IF(ISBLANK('DATA ENTRY'!P153),"",IF(LEDGER!K153="Ab","AB",IF(LEDGER!K153&gt;=0.9*'MARK LOOKUP'!K153,"A+",IF(LEDGER!K153&gt;=0.8*'MARK LOOKUP'!K153,"A",IF(LEDGER!K153&gt;=0.7*'MARK LOOKUP'!K153,"B+",IF(LEDGER!K153&gt;=0.6*'MARK LOOKUP'!K153,"B",IF(LEDGER!K153&gt;=0.5*'MARK LOOKUP'!K153,"C+",IF(LEDGER!K153&gt;=0.4*'MARK LOOKUP'!K153,"C",IF(LEDGER!K153&gt;=0.35*'MARK LOOKUP'!K153,"D","NG")))))))))</f>
        <v/>
      </c>
      <c r="AG153" s="26" t="str">
        <f>IF(ISBLANK('DATA ENTRY'!Q153),"",IF(LEDGER!L153="Ab","AB",IF(LEDGER!L153&gt;=0.9*'MARK LOOKUP'!L153,"A+",IF(LEDGER!L153&gt;=0.8*'MARK LOOKUP'!L153,"A",IF(LEDGER!L153&gt;=0.7*'MARK LOOKUP'!L153,"B+",IF(LEDGER!L153&gt;=0.6*'MARK LOOKUP'!L153,"B",IF(LEDGER!L153&gt;=0.5*'MARK LOOKUP'!L153,"C+",IF(LEDGER!L153&gt;=0.4*'MARK LOOKUP'!L153,"C",IF(LEDGER!L153&gt;=0.35*'MARK LOOKUP'!L153,"D","NG")))))))))</f>
        <v/>
      </c>
      <c r="AH153" s="26" t="str">
        <f>IF(ISNUMBER(M153),IF(M153&gt;=0.9*'MARK LOOKUP'!M153,"A+",IF(M153&gt;=0.8*'MARK LOOKUP'!M153,"A",IF(M153&gt;=0.7*'MARK LOOKUP'!M153,"B+",IF(M153&gt;=0.6*'MARK LOOKUP'!M153,"B",IF(M153&gt;=0.5*'MARK LOOKUP'!M153,"C+",IF(M153&gt;=0.4*'MARK LOOKUP'!M153,"C",IF(M153&gt;=0.35*'MARK LOOKUP'!M153,"D","NG"))))))),"")</f>
        <v/>
      </c>
      <c r="AI153" s="26" t="str">
        <f>IF(ISBLANK('DATA ENTRY'!S153),"",IF(N153="Ab","AB",IF(N153&gt;=0.9*'MARK LOOKUP'!N153,"A+",IF(N153&gt;=0.8*'MARK LOOKUP'!N153,"A",IF(N153&gt;=0.7*'MARK LOOKUP'!N153,"B+",IF(N153&gt;=0.6*'MARK LOOKUP'!N153,"B",IF(N153&gt;=0.5*'MARK LOOKUP'!N153,"C+",IF(N153&gt;=0.4*'MARK LOOKUP'!N153,"C",IF(N153&gt;=0.35*'MARK LOOKUP'!N153,"D","NG")))))))))</f>
        <v/>
      </c>
      <c r="AJ153" s="26" t="str">
        <f>IF(ISBLANK('DATA ENTRY'!T153),"",IF(O153="Ab","AB",IF(O153&gt;=0.9*'MARK LOOKUP'!O153,"A+",IF(O153&gt;=0.8*'MARK LOOKUP'!O153,"A",IF(O153&gt;=0.7*'MARK LOOKUP'!O153,"B+",IF(O153&gt;=0.6*'MARK LOOKUP'!O153,"B",IF(O153&gt;=0.5*'MARK LOOKUP'!O153,"C+",IF(O153&gt;=0.4*'MARK LOOKUP'!O153,"C",IF(O153&gt;=0.35*'MARK LOOKUP'!O153,"D","NG")))))))))</f>
        <v/>
      </c>
      <c r="AK153" s="26" t="str">
        <f>IF(ISNUMBER(P153),IF(P153&gt;=0.9*'MARK LOOKUP'!P153,"A+",IF(P153&gt;=0.8*'MARK LOOKUP'!P153,"A",IF(P153&gt;=0.7*'MARK LOOKUP'!P153,"B+",IF(P153&gt;=0.6*'MARK LOOKUP'!P153,"B",IF(P153&gt;=0.5*'MARK LOOKUP'!P153,"C+",IF(P153&gt;=0.4*'MARK LOOKUP'!P153,"C",IF(P153&gt;=0.35*'MARK LOOKUP'!P153,"D","NG"))))))),"")</f>
        <v/>
      </c>
      <c r="AL153" s="26" t="str">
        <f>IF(ISBLANK('DATA ENTRY'!V153),"",IF(Q153="Ab","AB",IF(Q153&gt;=0.9*'MARK LOOKUP'!Q153,"A+",IF(Q153&gt;=0.8*'MARK LOOKUP'!Q153,"A",IF(Q153&gt;=0.7*'MARK LOOKUP'!Q153,"B+",IF(Q153&gt;=0.6*'MARK LOOKUP'!Q153,"B",IF(Q153&gt;=0.5*'MARK LOOKUP'!Q153,"C+",IF(Q153&gt;=0.4*'MARK LOOKUP'!Q153,"C",IF(Q153&gt;=0.35*'MARK LOOKUP'!Q153,"D","NG")))))))))</f>
        <v/>
      </c>
      <c r="AM153" s="26" t="str">
        <f>IF(ISBLANK('DATA ENTRY'!W153),"",IF(R153="Ab","AB",IF(R153&gt;=0.9*'MARK LOOKUP'!R153,"A+",IF(R153&gt;=0.8*'MARK LOOKUP'!R153,"A",IF(R153&gt;=0.7*'MARK LOOKUP'!R153,"B+",IF(R153&gt;=0.6*'MARK LOOKUP'!R153,"B",IF(R153&gt;=0.5*'MARK LOOKUP'!R153,"C+",IF(R153&gt;=0.4*'MARK LOOKUP'!R153,"C",IF(R153&gt;=0.35*'MARK LOOKUP'!R153,"D","NG")))))))))</f>
        <v/>
      </c>
      <c r="AN153" s="26" t="str">
        <f>IF(ISNUMBER(S153),IF(S153&gt;=0.9*'MARK LOOKUP'!S153,"A+",IF(S153&gt;=0.8*'MARK LOOKUP'!S153,"A",IF(S153&gt;=0.7*'MARK LOOKUP'!S153,"B+",IF(S153&gt;=0.6*'MARK LOOKUP'!S153,"B",IF(S153&gt;=0.5*'MARK LOOKUP'!S153,"C+",IF(S153&gt;=0.4*'MARK LOOKUP'!S153,"C",IF(S153&gt;=0.35*'MARK LOOKUP'!S153,"D","NG"))))))),"")</f>
        <v/>
      </c>
      <c r="AO153" s="26" t="str">
        <f>IF(ISBLANK('DATA ENTRY'!Y153),"",IF(T153="AB","AB",IF(T153&gt;=0.9*'MARK LOOKUP'!T153,"A+",IF(T153&gt;=0.8*'MARK LOOKUP'!T153,"A",IF(T153&gt;=0.7*'MARK LOOKUP'!T153,"B+",IF(T153&gt;=0.6*'MARK LOOKUP'!T153,"B",IF(T153&gt;=0.5*'MARK LOOKUP'!T153,"C+",IF(T153&gt;=0.4*'MARK LOOKUP'!T153,"C",IF(T153&gt;=0.35*'MARK LOOKUP'!T153,"D","NG")))))))))</f>
        <v/>
      </c>
      <c r="AP153" s="26" t="str">
        <f>IF(ISBLANK('DATA ENTRY'!Z153),"",IF(U153="AB","AB",IF(U153&gt;=0.9*'MARK LOOKUP'!U153,"A+",IF(U153&gt;=0.8*'MARK LOOKUP'!U153,"A",IF(U153&gt;=0.7*'MARK LOOKUP'!U153,"B+",IF(U153&gt;=0.6*'MARK LOOKUP'!U153,"B",IF(U153&gt;=0.5*'MARK LOOKUP'!U153,"C+",IF(U153&gt;=0.4*'MARK LOOKUP'!U153,"C",IF(U153&gt;=0.35*'MARK LOOKUP'!U153,"D","NG")))))))))</f>
        <v/>
      </c>
      <c r="AQ153" s="26" t="str">
        <f>IF(ISNUMBER(V153),IF(V153&gt;=0.9*'MARK LOOKUP'!V153,"A+",IF(V153&gt;=0.8*'MARK LOOKUP'!V153,"A",IF(V153&gt;=0.7*'MARK LOOKUP'!V153,"B+",IF(V153&gt;=0.6*'MARK LOOKUP'!S153,"B",IF(V153&gt;=0.5*'MARK LOOKUP'!V153,"C+",IF(V153&gt;=0.4*'MARK LOOKUP'!V153,"C",IF(V153&gt;=0.35*'MARK LOOKUP'!V153,"D","NG"))))))),"")</f>
        <v/>
      </c>
      <c r="AR153" s="26" t="str">
        <f t="shared" si="47"/>
        <v/>
      </c>
      <c r="AS153" s="26" t="str">
        <f t="shared" si="48"/>
        <v/>
      </c>
      <c r="AT153" s="26" t="str">
        <f t="shared" si="49"/>
        <v/>
      </c>
      <c r="AU153" s="26" t="str">
        <f t="shared" si="50"/>
        <v/>
      </c>
      <c r="AV153" s="26" t="str">
        <f t="shared" si="51"/>
        <v/>
      </c>
      <c r="AW153" s="26" t="str">
        <f t="shared" si="52"/>
        <v/>
      </c>
      <c r="AX153" s="26" t="str">
        <f t="shared" si="53"/>
        <v/>
      </c>
      <c r="AY153" s="26" t="str">
        <f t="shared" si="54"/>
        <v/>
      </c>
      <c r="AZ153" s="26" t="str">
        <f t="shared" si="55"/>
        <v/>
      </c>
      <c r="BA153" s="26" t="str">
        <f t="shared" si="56"/>
        <v/>
      </c>
      <c r="BB153" s="26" t="str">
        <f t="shared" si="57"/>
        <v/>
      </c>
      <c r="BC153" s="26" t="str">
        <f t="shared" si="58"/>
        <v/>
      </c>
      <c r="BD153" s="26" t="str">
        <f t="shared" si="59"/>
        <v/>
      </c>
      <c r="BE153" s="26" t="str">
        <f>IF(ISBLANK('DATA ENTRY'!S153),"",IF(AJ153="A+","4",IF(AJ153="A","3.6",IF(AJ153="B+","3.2",IF(AJ153="B","2.8",IF(AJ153="C+","2.4",IF(AJ153="C","2",IF(AJ153="D+","1.6",IF(AJ153="D","1.2",IF(AJ153="E","0.8",""))))))))))</f>
        <v/>
      </c>
      <c r="BF153" s="26" t="str">
        <f>IF(ISBLANK('DATA ENTRY'!T153),"",IF(AK153="A+","4",IF(AK153="A","3.6",IF(AK153="B+","3.2",IF(AK153="B","2.8",IF(AK153="C+","2.4",IF(AK153="C","2",IF(AK153="D+","1.6",IF(AK153="D","1.2",IF(AK153="E","0.8",""))))))))))</f>
        <v/>
      </c>
      <c r="BG153" s="26" t="str">
        <f>IF(ISBLANK('DATA ENTRY'!U153),"",IF(AL153="A+","4",IF(AL153="A","3.6",IF(AL153="B+","3.2",IF(AL153="B","2.8",IF(AL153="C+","2.4",IF(AL153="C","2",IF(AL153="D+","1.6",IF(AL153="D","1.2",IF(AL153="E","0.8",""))))))))))</f>
        <v/>
      </c>
      <c r="BH153" s="26" t="str">
        <f>IF(ISBLANK('DATA ENTRY'!V153),"",IF(AM153="A+","4",IF(AM153="A","3.6",IF(AM153="B+","3.2",IF(AM153="B","2.8",IF(AM153="C+","2.4",IF(AM153="C","2",IF(AM153="D+","1.6",IF(AM153="D","1.2",IF(AM153="E","0.8",""))))))))))</f>
        <v/>
      </c>
      <c r="BI153" s="26" t="str">
        <f>IF(ISBLANK('DATA ENTRY'!W153),"",IF(AN153="A+","4",IF(AN153="A","3.6",IF(AN153="B+","3.2",IF(AN153="B","2.8",IF(AN153="C+","2.4",IF(AN153="C","2",IF(AN153="D+","1.6",IF(AN153="D","1.2",IF(AN153="E","0.8",""))))))))))</f>
        <v/>
      </c>
      <c r="BJ153" s="26" t="str">
        <f>IF(ISBLANK('DATA ENTRY'!X153),"",IF(AO153="A+","4",IF(AO153="A","3.6",IF(AO153="B+","3.2",IF(AO153="B","2.8",IF(AO153="C+","2.4",IF(AO153="C","2",IF(AO153="D+","1.6",IF(AO153="D","1.2",IF(AO153="E","0.8",""))))))))))</f>
        <v/>
      </c>
      <c r="BK153" s="26" t="str">
        <f>IF(ISBLANK('DATA ENTRY'!Y153),"",IF(AP153="A+","4",IF(AP153="A","3.6",IF(AP153="B+","3.2",IF(AP153="B","2.8",IF(AP153="C+","2.4",IF(AP153="C","2",IF(AP153="D+","1.6",IF(AP153="D","1.2",IF(AP153="E","0.8",""))))))))))</f>
        <v/>
      </c>
      <c r="BL153" s="26" t="str">
        <f>IF(ISBLANK('DATA ENTRY'!Z153),"",IF(AQ153="A+","4",IF(AQ153="A","3.6",IF(AQ153="B+","3.2",IF(AQ153="B","2.8",IF(AQ153="C+","2.4",IF(AQ153="C","2",IF(AQ153="D+","1.6",IF(AQ153="D","1.2",IF(AQ153="E","0.8",""))))))))))</f>
        <v/>
      </c>
    </row>
    <row r="154" spans="2:64" x14ac:dyDescent="0.25">
      <c r="B154" s="26" t="str">
        <f>IF(ISBLANK('DATA ENTRY'!G154),"",'DATA ENTRY'!G154)</f>
        <v/>
      </c>
      <c r="C154" s="26" t="str">
        <f>IF(ISBLANK('DATA ENTRY'!H154),"",'DATA ENTRY'!H154)</f>
        <v/>
      </c>
      <c r="D154" s="26" t="str">
        <f t="shared" si="41"/>
        <v/>
      </c>
      <c r="E154" s="26" t="str">
        <f>IF(ISBLANK('DATA ENTRY'!J154),"",'DATA ENTRY'!J154)</f>
        <v/>
      </c>
      <c r="F154" s="26" t="str">
        <f>IF(ISBLANK('DATA ENTRY'!K154),"",'DATA ENTRY'!K154)</f>
        <v/>
      </c>
      <c r="G154" s="26" t="str">
        <f t="shared" si="42"/>
        <v/>
      </c>
      <c r="H154" s="26" t="str">
        <f>IF(ISBLANK('DATA ENTRY'!M154),"",'DATA ENTRY'!M154)</f>
        <v/>
      </c>
      <c r="I154" s="26" t="str">
        <f>IF(ISBLANK('DATA ENTRY'!M154),"",'DATA ENTRY'!N154)</f>
        <v/>
      </c>
      <c r="J154" s="26" t="str">
        <f t="shared" si="60"/>
        <v/>
      </c>
      <c r="K154" s="26" t="str">
        <f>IF(ISBLANK('DATA ENTRY'!P154),"",'DATA ENTRY'!P154)</f>
        <v/>
      </c>
      <c r="L154" s="26" t="str">
        <f>IF(ISBLANK('DATA ENTRY'!Q154),"",'DATA ENTRY'!Q154)</f>
        <v/>
      </c>
      <c r="M154" s="26" t="str">
        <f t="shared" si="43"/>
        <v/>
      </c>
      <c r="N154" s="26" t="str">
        <f>IF(ISBLANK('DATA ENTRY'!S154),"",'DATA ENTRY'!S154)</f>
        <v/>
      </c>
      <c r="O154" s="26" t="str">
        <f>IF(ISBLANK('DATA ENTRY'!T154),"",'DATA ENTRY'!T154)</f>
        <v/>
      </c>
      <c r="P154" s="26" t="str">
        <f t="shared" si="44"/>
        <v/>
      </c>
      <c r="Q154" s="26" t="str">
        <f>IF(ISBLANK('DATA ENTRY'!V154),"",'DATA ENTRY'!V154)</f>
        <v/>
      </c>
      <c r="R154" s="26" t="str">
        <f>IF(ISBLANK('DATA ENTRY'!W154),"",'DATA ENTRY'!W154)</f>
        <v/>
      </c>
      <c r="S154" s="26" t="str">
        <f t="shared" si="45"/>
        <v/>
      </c>
      <c r="T154" s="26" t="str">
        <f>IF(ISBLANK('DATA ENTRY'!Y154),"",'DATA ENTRY'!Y154)</f>
        <v/>
      </c>
      <c r="U154" s="26" t="str">
        <f>IF(ISBLANK('DATA ENTRY'!Z154),"",'DATA ENTRY'!Z154)</f>
        <v/>
      </c>
      <c r="V154" s="26" t="str">
        <f t="shared" si="46"/>
        <v/>
      </c>
      <c r="W154" s="26" t="str">
        <f>IF(ISBLANK('DATA ENTRY'!$F154),"",IF(LEDGER!B154="AB","AB",IF(LEDGER!B154&gt;=0.9*'MARK LOOKUP'!B154,"A+",IF(LEDGER!B154&gt;=0.8*'MARK LOOKUP'!B154,"A",IF(LEDGER!B154&gt;=0.7*'MARK LOOKUP'!B154,"B+",IF(LEDGER!B154&gt;=0.6*'MARK LOOKUP'!B154,"B",IF(LEDGER!B154&gt;=0.5*'MARK LOOKUP'!B154,"C+",IF(LEDGER!B154&gt;=0.4*'MARK LOOKUP'!B154,"C+",IF(LEDGER!B154&gt;=0.35*'MARK LOOKUP'!B154,"D","NG")))))))))</f>
        <v/>
      </c>
      <c r="X154" s="26" t="str">
        <f>IF(ISBLANK('DATA ENTRY'!$G154),"",IF(LEDGER!C154="AB","AB",IF(LEDGER!C154&gt;=0.9*'MARK LOOKUP'!C154,"A+",IF(LEDGER!C154&gt;=0.8*'MARK LOOKUP'!C154,"A",IF(LEDGER!C154&gt;=0.7*'MARK LOOKUP'!C154,"B+",IF(LEDGER!C154&gt;=0.6*'MARK LOOKUP'!C154,"B",IF(LEDGER!C154&gt;=0.5*'MARK LOOKUP'!C154,"C+",IF(LEDGER!C154&gt;=0.4*'MARK LOOKUP'!C154,"C+",IF(LEDGER!C154&gt;=0.35*'MARK LOOKUP'!C154,"D","N.G.")))))))))</f>
        <v/>
      </c>
      <c r="Y154" s="26" t="b">
        <f>IF(ISNUMBER(D154),IF(D154&gt;=0.9*'MARK LOOKUP'!D154,"A+",IF(D154&gt;=0.8*'MARK LOOKUP'!D154,"A",IF(D154&gt;=0.7*'MARK LOOKUP'!D154,"B+",IF(D154&gt;=0.6*'MARK LOOKUP'!D154,"B",IF(D154&gt;=0.5*'MARK LOOKUP'!D154,"C+",IF(D154&gt;=0.4*'MARK LOOKUP'!D154,"C",IF(D154&gt;=0.35*'MARK LOOKUP'!D154,"D","N.G."))))))))</f>
        <v>0</v>
      </c>
      <c r="Z154" s="26" t="str">
        <f>IF(ISBLANK('DATA ENTRY'!J154),"",IF(LEDGER!E154="AB","AB",IF(LEDGER!E154&gt;=0.9*'MARK LOOKUP'!E154,"A+",IF(LEDGER!E154&gt;=0.8*'MARK LOOKUP'!E154,"A",IF(LEDGER!E154&gt;=0.7*'MARK LOOKUP'!E154,"B+",IF(LEDGER!E154&gt;=0.6*'MARK LOOKUP'!E154,"B",IF(LEDGER!E154&gt;=0.5*'MARK LOOKUP'!E154,"C+",IF(LEDGER!E154&gt;=0.4*'MARK LOOKUP'!E154,"C",IF(LEDGER!E154&gt;=0.35*'MARK LOOKUP'!E154,"D","NG")))))))))</f>
        <v/>
      </c>
      <c r="AA154" s="26" t="str">
        <f>IF(ISBLANK('DATA ENTRY'!K154),"",IF(LEDGER!F154="AB","AB",IF(LEDGER!F154&gt;=0.9*'MARK LOOKUP'!F154,"A+",IF(LEDGER!F154&gt;=0.8*'MARK LOOKUP'!F154,"A",IF(LEDGER!F154&gt;=0.7*'MARK LOOKUP'!F154,"B+",IF(LEDGER!F154&gt;=0.6*'MARK LOOKUP'!F154,"B",IF(LEDGER!F154&gt;=0.5*'MARK LOOKUP'!F154,"C+",IF(LEDGER!F154&gt;=0.4*'MARK LOOKUP'!F154,"C",IF(LEDGER!F154&gt;=0.35*'MARK LOOKUP'!F154,"D","NG")))))))))</f>
        <v/>
      </c>
      <c r="AB154" s="26" t="b">
        <f>IF(ISNUMBER(G154),IF(D154&gt;=0.9*'MARK LOOKUP'!G154,"A+",IF(G154&gt;=0.8*'MARK LOOKUP'!G154,"A",IF(G154&gt;=0.7*'MARK LOOKUP'!G154,"B+",IF(G154&gt;=0.6*'MARK LOOKUP'!G154,"B",IF(G154&gt;=0.5*'MARK LOOKUP'!G154,"C+",IF(G154&gt;=0.4*'MARK LOOKUP'!G154,"C",IF(G154&gt;=0.35*'MARK LOOKUP'!G154,"D","NG"))))))))</f>
        <v>0</v>
      </c>
      <c r="AC154" s="26" t="str">
        <f>IF(ISBLANK('DATA ENTRY'!M154),"",IF(LEDGER!H154="AB","AB",IF(LEDGER!H154&gt;=0.9*'MARK LOOKUP'!H154,"A+",IF(LEDGER!H154&gt;=0.8*'MARK LOOKUP'!H154,"A",IF(LEDGER!H154&gt;=0.7*'MARK LOOKUP'!H154,"B+",IF(LEDGER!H154&gt;=0.6*'MARK LOOKUP'!H154,"B",IF(LEDGER!H154&gt;=0.5*'MARK LOOKUP'!H154,"C+",IF(LEDGER!H154&gt;=0.4*'MARK LOOKUP'!H154,"C",IF(LEDGER!H154&gt;=0.35*'MARK LOOKUP'!H154,"D","NG")))))))))</f>
        <v/>
      </c>
      <c r="AD154" s="26" t="str">
        <f>IF(ISBLANK('DATA ENTRY'!N154),"",IF(LEDGER!I154="AB","AB",IF(LEDGER!I154&gt;=0.9*'MARK LOOKUP'!I154,"A+",IF(LEDGER!I154&gt;=0.8*'MARK LOOKUP'!I154,"A",IF(LEDGER!I154&gt;=0.7*'MARK LOOKUP'!I154,"B+",IF(LEDGER!I154&gt;=0.6*'MARK LOOKUP'!I154,"B",IF(LEDGER!I154&gt;=0.5*'MARK LOOKUP'!I154,"C+",IF(LEDGER!I154&gt;=0.4*'MARK LOOKUP'!I154,"C",IF(LEDGER!I154&gt;=0.35*'MARK LOOKUP'!I154,"D","NG")))))))))</f>
        <v/>
      </c>
      <c r="AE154" s="26" t="str">
        <f>IF(ISNUMBER(J154),IF(J154&gt;=0.9*'MARK LOOKUP'!J154,"A+",IF(J154&gt;=0.8*'MARK LOOKUP'!J154,"A",IF(J154&gt;=0.7*'MARK LOOKUP'!J154,"B+",IF(J154&gt;=0.6*'MARK LOOKUP'!J154,"B",IF(J154&gt;=0.5*'MARK LOOKUP'!J154,"C+",IF(J154&gt;=0.4*'MARK LOOKUP'!J154,"C",IF(J154&gt;=0.35*'MARK LOOKUP'!J154,"D","NG"))))))),"")</f>
        <v/>
      </c>
      <c r="AF154" s="26" t="str">
        <f>IF(ISBLANK('DATA ENTRY'!P154),"",IF(LEDGER!K154="Ab","AB",IF(LEDGER!K154&gt;=0.9*'MARK LOOKUP'!K154,"A+",IF(LEDGER!K154&gt;=0.8*'MARK LOOKUP'!K154,"A",IF(LEDGER!K154&gt;=0.7*'MARK LOOKUP'!K154,"B+",IF(LEDGER!K154&gt;=0.6*'MARK LOOKUP'!K154,"B",IF(LEDGER!K154&gt;=0.5*'MARK LOOKUP'!K154,"C+",IF(LEDGER!K154&gt;=0.4*'MARK LOOKUP'!K154,"C",IF(LEDGER!K154&gt;=0.35*'MARK LOOKUP'!K154,"D","NG")))))))))</f>
        <v/>
      </c>
      <c r="AG154" s="26" t="str">
        <f>IF(ISBLANK('DATA ENTRY'!Q154),"",IF(LEDGER!L154="Ab","AB",IF(LEDGER!L154&gt;=0.9*'MARK LOOKUP'!L154,"A+",IF(LEDGER!L154&gt;=0.8*'MARK LOOKUP'!L154,"A",IF(LEDGER!L154&gt;=0.7*'MARK LOOKUP'!L154,"B+",IF(LEDGER!L154&gt;=0.6*'MARK LOOKUP'!L154,"B",IF(LEDGER!L154&gt;=0.5*'MARK LOOKUP'!L154,"C+",IF(LEDGER!L154&gt;=0.4*'MARK LOOKUP'!L154,"C",IF(LEDGER!L154&gt;=0.35*'MARK LOOKUP'!L154,"D","NG")))))))))</f>
        <v/>
      </c>
      <c r="AH154" s="26" t="str">
        <f>IF(ISNUMBER(M154),IF(M154&gt;=0.9*'MARK LOOKUP'!M154,"A+",IF(M154&gt;=0.8*'MARK LOOKUP'!M154,"A",IF(M154&gt;=0.7*'MARK LOOKUP'!M154,"B+",IF(M154&gt;=0.6*'MARK LOOKUP'!M154,"B",IF(M154&gt;=0.5*'MARK LOOKUP'!M154,"C+",IF(M154&gt;=0.4*'MARK LOOKUP'!M154,"C",IF(M154&gt;=0.35*'MARK LOOKUP'!M154,"D","NG"))))))),"")</f>
        <v/>
      </c>
      <c r="AI154" s="26" t="str">
        <f>IF(ISBLANK('DATA ENTRY'!S154),"",IF(N154="Ab","AB",IF(N154&gt;=0.9*'MARK LOOKUP'!N154,"A+",IF(N154&gt;=0.8*'MARK LOOKUP'!N154,"A",IF(N154&gt;=0.7*'MARK LOOKUP'!N154,"B+",IF(N154&gt;=0.6*'MARK LOOKUP'!N154,"B",IF(N154&gt;=0.5*'MARK LOOKUP'!N154,"C+",IF(N154&gt;=0.4*'MARK LOOKUP'!N154,"C",IF(N154&gt;=0.35*'MARK LOOKUP'!N154,"D","NG")))))))))</f>
        <v/>
      </c>
      <c r="AJ154" s="26" t="str">
        <f>IF(ISBLANK('DATA ENTRY'!T154),"",IF(O154="Ab","AB",IF(O154&gt;=0.9*'MARK LOOKUP'!O154,"A+",IF(O154&gt;=0.8*'MARK LOOKUP'!O154,"A",IF(O154&gt;=0.7*'MARK LOOKUP'!O154,"B+",IF(O154&gt;=0.6*'MARK LOOKUP'!O154,"B",IF(O154&gt;=0.5*'MARK LOOKUP'!O154,"C+",IF(O154&gt;=0.4*'MARK LOOKUP'!O154,"C",IF(O154&gt;=0.35*'MARK LOOKUP'!O154,"D","NG")))))))))</f>
        <v/>
      </c>
      <c r="AK154" s="26" t="str">
        <f>IF(ISNUMBER(P154),IF(P154&gt;=0.9*'MARK LOOKUP'!P154,"A+",IF(P154&gt;=0.8*'MARK LOOKUP'!P154,"A",IF(P154&gt;=0.7*'MARK LOOKUP'!P154,"B+",IF(P154&gt;=0.6*'MARK LOOKUP'!P154,"B",IF(P154&gt;=0.5*'MARK LOOKUP'!P154,"C+",IF(P154&gt;=0.4*'MARK LOOKUP'!P154,"C",IF(P154&gt;=0.35*'MARK LOOKUP'!P154,"D","NG"))))))),"")</f>
        <v/>
      </c>
      <c r="AL154" s="26" t="str">
        <f>IF(ISBLANK('DATA ENTRY'!V154),"",IF(Q154="Ab","AB",IF(Q154&gt;=0.9*'MARK LOOKUP'!Q154,"A+",IF(Q154&gt;=0.8*'MARK LOOKUP'!Q154,"A",IF(Q154&gt;=0.7*'MARK LOOKUP'!Q154,"B+",IF(Q154&gt;=0.6*'MARK LOOKUP'!Q154,"B",IF(Q154&gt;=0.5*'MARK LOOKUP'!Q154,"C+",IF(Q154&gt;=0.4*'MARK LOOKUP'!Q154,"C",IF(Q154&gt;=0.35*'MARK LOOKUP'!Q154,"D","NG")))))))))</f>
        <v/>
      </c>
      <c r="AM154" s="26" t="str">
        <f>IF(ISBLANK('DATA ENTRY'!W154),"",IF(R154="Ab","AB",IF(R154&gt;=0.9*'MARK LOOKUP'!R154,"A+",IF(R154&gt;=0.8*'MARK LOOKUP'!R154,"A",IF(R154&gt;=0.7*'MARK LOOKUP'!R154,"B+",IF(R154&gt;=0.6*'MARK LOOKUP'!R154,"B",IF(R154&gt;=0.5*'MARK LOOKUP'!R154,"C+",IF(R154&gt;=0.4*'MARK LOOKUP'!R154,"C",IF(R154&gt;=0.35*'MARK LOOKUP'!R154,"D","NG")))))))))</f>
        <v/>
      </c>
      <c r="AN154" s="26" t="str">
        <f>IF(ISNUMBER(S154),IF(S154&gt;=0.9*'MARK LOOKUP'!S154,"A+",IF(S154&gt;=0.8*'MARK LOOKUP'!S154,"A",IF(S154&gt;=0.7*'MARK LOOKUP'!S154,"B+",IF(S154&gt;=0.6*'MARK LOOKUP'!S154,"B",IF(S154&gt;=0.5*'MARK LOOKUP'!S154,"C+",IF(S154&gt;=0.4*'MARK LOOKUP'!S154,"C",IF(S154&gt;=0.35*'MARK LOOKUP'!S154,"D","NG"))))))),"")</f>
        <v/>
      </c>
      <c r="AO154" s="26" t="str">
        <f>IF(ISBLANK('DATA ENTRY'!Y154),"",IF(T154="AB","AB",IF(T154&gt;=0.9*'MARK LOOKUP'!T154,"A+",IF(T154&gt;=0.8*'MARK LOOKUP'!T154,"A",IF(T154&gt;=0.7*'MARK LOOKUP'!T154,"B+",IF(T154&gt;=0.6*'MARK LOOKUP'!T154,"B",IF(T154&gt;=0.5*'MARK LOOKUP'!T154,"C+",IF(T154&gt;=0.4*'MARK LOOKUP'!T154,"C",IF(T154&gt;=0.35*'MARK LOOKUP'!T154,"D","NG")))))))))</f>
        <v/>
      </c>
      <c r="AP154" s="26" t="str">
        <f>IF(ISBLANK('DATA ENTRY'!Z154),"",IF(U154="AB","AB",IF(U154&gt;=0.9*'MARK LOOKUP'!U154,"A+",IF(U154&gt;=0.8*'MARK LOOKUP'!U154,"A",IF(U154&gt;=0.7*'MARK LOOKUP'!U154,"B+",IF(U154&gt;=0.6*'MARK LOOKUP'!U154,"B",IF(U154&gt;=0.5*'MARK LOOKUP'!U154,"C+",IF(U154&gt;=0.4*'MARK LOOKUP'!U154,"C",IF(U154&gt;=0.35*'MARK LOOKUP'!U154,"D","NG")))))))))</f>
        <v/>
      </c>
      <c r="AQ154" s="26" t="str">
        <f>IF(ISNUMBER(V154),IF(V154&gt;=0.9*'MARK LOOKUP'!V154,"A+",IF(V154&gt;=0.8*'MARK LOOKUP'!V154,"A",IF(V154&gt;=0.7*'MARK LOOKUP'!V154,"B+",IF(V154&gt;=0.6*'MARK LOOKUP'!S154,"B",IF(V154&gt;=0.5*'MARK LOOKUP'!V154,"C+",IF(V154&gt;=0.4*'MARK LOOKUP'!V154,"C",IF(V154&gt;=0.35*'MARK LOOKUP'!V154,"D","NG"))))))),"")</f>
        <v/>
      </c>
      <c r="AR154" s="26" t="str">
        <f t="shared" si="47"/>
        <v/>
      </c>
      <c r="AS154" s="26" t="str">
        <f t="shared" si="48"/>
        <v/>
      </c>
      <c r="AT154" s="26" t="str">
        <f t="shared" si="49"/>
        <v/>
      </c>
      <c r="AU154" s="26" t="str">
        <f t="shared" si="50"/>
        <v/>
      </c>
      <c r="AV154" s="26" t="str">
        <f t="shared" si="51"/>
        <v/>
      </c>
      <c r="AW154" s="26" t="str">
        <f t="shared" si="52"/>
        <v/>
      </c>
      <c r="AX154" s="26" t="str">
        <f t="shared" si="53"/>
        <v/>
      </c>
      <c r="AY154" s="26" t="str">
        <f t="shared" si="54"/>
        <v/>
      </c>
      <c r="AZ154" s="26" t="str">
        <f t="shared" si="55"/>
        <v/>
      </c>
      <c r="BA154" s="26" t="str">
        <f t="shared" si="56"/>
        <v/>
      </c>
      <c r="BB154" s="26" t="str">
        <f t="shared" si="57"/>
        <v/>
      </c>
      <c r="BC154" s="26" t="str">
        <f t="shared" si="58"/>
        <v/>
      </c>
      <c r="BD154" s="26" t="str">
        <f t="shared" si="59"/>
        <v/>
      </c>
      <c r="BE154" s="26" t="str">
        <f>IF(ISBLANK('DATA ENTRY'!S154),"",IF(AJ154="A+","4",IF(AJ154="A","3.6",IF(AJ154="B+","3.2",IF(AJ154="B","2.8",IF(AJ154="C+","2.4",IF(AJ154="C","2",IF(AJ154="D+","1.6",IF(AJ154="D","1.2",IF(AJ154="E","0.8",""))))))))))</f>
        <v/>
      </c>
      <c r="BF154" s="26" t="str">
        <f>IF(ISBLANK('DATA ENTRY'!T154),"",IF(AK154="A+","4",IF(AK154="A","3.6",IF(AK154="B+","3.2",IF(AK154="B","2.8",IF(AK154="C+","2.4",IF(AK154="C","2",IF(AK154="D+","1.6",IF(AK154="D","1.2",IF(AK154="E","0.8",""))))))))))</f>
        <v/>
      </c>
      <c r="BG154" s="26" t="str">
        <f>IF(ISBLANK('DATA ENTRY'!U154),"",IF(AL154="A+","4",IF(AL154="A","3.6",IF(AL154="B+","3.2",IF(AL154="B","2.8",IF(AL154="C+","2.4",IF(AL154="C","2",IF(AL154="D+","1.6",IF(AL154="D","1.2",IF(AL154="E","0.8",""))))))))))</f>
        <v/>
      </c>
      <c r="BH154" s="26" t="str">
        <f>IF(ISBLANK('DATA ENTRY'!V154),"",IF(AM154="A+","4",IF(AM154="A","3.6",IF(AM154="B+","3.2",IF(AM154="B","2.8",IF(AM154="C+","2.4",IF(AM154="C","2",IF(AM154="D+","1.6",IF(AM154="D","1.2",IF(AM154="E","0.8",""))))))))))</f>
        <v/>
      </c>
      <c r="BI154" s="26" t="str">
        <f>IF(ISBLANK('DATA ENTRY'!W154),"",IF(AN154="A+","4",IF(AN154="A","3.6",IF(AN154="B+","3.2",IF(AN154="B","2.8",IF(AN154="C+","2.4",IF(AN154="C","2",IF(AN154="D+","1.6",IF(AN154="D","1.2",IF(AN154="E","0.8",""))))))))))</f>
        <v/>
      </c>
      <c r="BJ154" s="26" t="str">
        <f>IF(ISBLANK('DATA ENTRY'!X154),"",IF(AO154="A+","4",IF(AO154="A","3.6",IF(AO154="B+","3.2",IF(AO154="B","2.8",IF(AO154="C+","2.4",IF(AO154="C","2",IF(AO154="D+","1.6",IF(AO154="D","1.2",IF(AO154="E","0.8",""))))))))))</f>
        <v/>
      </c>
      <c r="BK154" s="26" t="str">
        <f>IF(ISBLANK('DATA ENTRY'!Y154),"",IF(AP154="A+","4",IF(AP154="A","3.6",IF(AP154="B+","3.2",IF(AP154="B","2.8",IF(AP154="C+","2.4",IF(AP154="C","2",IF(AP154="D+","1.6",IF(AP154="D","1.2",IF(AP154="E","0.8",""))))))))))</f>
        <v/>
      </c>
      <c r="BL154" s="26" t="str">
        <f>IF(ISBLANK('DATA ENTRY'!Z154),"",IF(AQ154="A+","4",IF(AQ154="A","3.6",IF(AQ154="B+","3.2",IF(AQ154="B","2.8",IF(AQ154="C+","2.4",IF(AQ154="C","2",IF(AQ154="D+","1.6",IF(AQ154="D","1.2",IF(AQ154="E","0.8",""))))))))))</f>
        <v/>
      </c>
    </row>
    <row r="155" spans="2:64" x14ac:dyDescent="0.25">
      <c r="B155" s="26" t="str">
        <f>IF(ISBLANK('DATA ENTRY'!G155),"",'DATA ENTRY'!G155)</f>
        <v/>
      </c>
      <c r="C155" s="26" t="str">
        <f>IF(ISBLANK('DATA ENTRY'!H155),"",'DATA ENTRY'!H155)</f>
        <v/>
      </c>
      <c r="D155" s="26" t="str">
        <f t="shared" si="41"/>
        <v/>
      </c>
      <c r="E155" s="26" t="str">
        <f>IF(ISBLANK('DATA ENTRY'!J155),"",'DATA ENTRY'!J155)</f>
        <v/>
      </c>
      <c r="F155" s="26" t="str">
        <f>IF(ISBLANK('DATA ENTRY'!K155),"",'DATA ENTRY'!K155)</f>
        <v/>
      </c>
      <c r="G155" s="26" t="str">
        <f t="shared" si="42"/>
        <v/>
      </c>
      <c r="H155" s="26" t="str">
        <f>IF(ISBLANK('DATA ENTRY'!M155),"",'DATA ENTRY'!M155)</f>
        <v/>
      </c>
      <c r="I155" s="26" t="str">
        <f>IF(ISBLANK('DATA ENTRY'!M155),"",'DATA ENTRY'!N155)</f>
        <v/>
      </c>
      <c r="J155" s="26" t="str">
        <f t="shared" si="60"/>
        <v/>
      </c>
      <c r="K155" s="26" t="str">
        <f>IF(ISBLANK('DATA ENTRY'!P155),"",'DATA ENTRY'!P155)</f>
        <v/>
      </c>
      <c r="L155" s="26" t="str">
        <f>IF(ISBLANK('DATA ENTRY'!Q155),"",'DATA ENTRY'!Q155)</f>
        <v/>
      </c>
      <c r="M155" s="26" t="str">
        <f t="shared" si="43"/>
        <v/>
      </c>
      <c r="N155" s="26" t="str">
        <f>IF(ISBLANK('DATA ENTRY'!S155),"",'DATA ENTRY'!S155)</f>
        <v/>
      </c>
      <c r="O155" s="26" t="str">
        <f>IF(ISBLANK('DATA ENTRY'!T155),"",'DATA ENTRY'!T155)</f>
        <v/>
      </c>
      <c r="P155" s="26" t="str">
        <f t="shared" si="44"/>
        <v/>
      </c>
      <c r="Q155" s="26" t="str">
        <f>IF(ISBLANK('DATA ENTRY'!V155),"",'DATA ENTRY'!V155)</f>
        <v/>
      </c>
      <c r="R155" s="26" t="str">
        <f>IF(ISBLANK('DATA ENTRY'!W155),"",'DATA ENTRY'!W155)</f>
        <v/>
      </c>
      <c r="S155" s="26" t="str">
        <f t="shared" si="45"/>
        <v/>
      </c>
      <c r="T155" s="26" t="str">
        <f>IF(ISBLANK('DATA ENTRY'!Y155),"",'DATA ENTRY'!Y155)</f>
        <v/>
      </c>
      <c r="U155" s="26" t="str">
        <f>IF(ISBLANK('DATA ENTRY'!Z155),"",'DATA ENTRY'!Z155)</f>
        <v/>
      </c>
      <c r="V155" s="26" t="str">
        <f t="shared" si="46"/>
        <v/>
      </c>
      <c r="W155" s="26" t="str">
        <f>IF(ISBLANK('DATA ENTRY'!$F155),"",IF(LEDGER!B155="AB","AB",IF(LEDGER!B155&gt;=0.9*'MARK LOOKUP'!B155,"A+",IF(LEDGER!B155&gt;=0.8*'MARK LOOKUP'!B155,"A",IF(LEDGER!B155&gt;=0.7*'MARK LOOKUP'!B155,"B+",IF(LEDGER!B155&gt;=0.6*'MARK LOOKUP'!B155,"B",IF(LEDGER!B155&gt;=0.5*'MARK LOOKUP'!B155,"C+",IF(LEDGER!B155&gt;=0.4*'MARK LOOKUP'!B155,"C+",IF(LEDGER!B155&gt;=0.35*'MARK LOOKUP'!B155,"D","NG")))))))))</f>
        <v/>
      </c>
      <c r="X155" s="26" t="str">
        <f>IF(ISBLANK('DATA ENTRY'!$G155),"",IF(LEDGER!C155="AB","AB",IF(LEDGER!C155&gt;=0.9*'MARK LOOKUP'!C155,"A+",IF(LEDGER!C155&gt;=0.8*'MARK LOOKUP'!C155,"A",IF(LEDGER!C155&gt;=0.7*'MARK LOOKUP'!C155,"B+",IF(LEDGER!C155&gt;=0.6*'MARK LOOKUP'!C155,"B",IF(LEDGER!C155&gt;=0.5*'MARK LOOKUP'!C155,"C+",IF(LEDGER!C155&gt;=0.4*'MARK LOOKUP'!C155,"C+",IF(LEDGER!C155&gt;=0.35*'MARK LOOKUP'!C155,"D","N.G.")))))))))</f>
        <v/>
      </c>
      <c r="Y155" s="26" t="b">
        <f>IF(ISNUMBER(D155),IF(D155&gt;=0.9*'MARK LOOKUP'!D155,"A+",IF(D155&gt;=0.8*'MARK LOOKUP'!D155,"A",IF(D155&gt;=0.7*'MARK LOOKUP'!D155,"B+",IF(D155&gt;=0.6*'MARK LOOKUP'!D155,"B",IF(D155&gt;=0.5*'MARK LOOKUP'!D155,"C+",IF(D155&gt;=0.4*'MARK LOOKUP'!D155,"C",IF(D155&gt;=0.35*'MARK LOOKUP'!D155,"D","N.G."))))))))</f>
        <v>0</v>
      </c>
      <c r="Z155" s="26" t="str">
        <f>IF(ISBLANK('DATA ENTRY'!J155),"",IF(LEDGER!E155="AB","AB",IF(LEDGER!E155&gt;=0.9*'MARK LOOKUP'!E155,"A+",IF(LEDGER!E155&gt;=0.8*'MARK LOOKUP'!E155,"A",IF(LEDGER!E155&gt;=0.7*'MARK LOOKUP'!E155,"B+",IF(LEDGER!E155&gt;=0.6*'MARK LOOKUP'!E155,"B",IF(LEDGER!E155&gt;=0.5*'MARK LOOKUP'!E155,"C+",IF(LEDGER!E155&gt;=0.4*'MARK LOOKUP'!E155,"C",IF(LEDGER!E155&gt;=0.35*'MARK LOOKUP'!E155,"D","NG")))))))))</f>
        <v/>
      </c>
      <c r="AA155" s="26" t="str">
        <f>IF(ISBLANK('DATA ENTRY'!K155),"",IF(LEDGER!F155="AB","AB",IF(LEDGER!F155&gt;=0.9*'MARK LOOKUP'!F155,"A+",IF(LEDGER!F155&gt;=0.8*'MARK LOOKUP'!F155,"A",IF(LEDGER!F155&gt;=0.7*'MARK LOOKUP'!F155,"B+",IF(LEDGER!F155&gt;=0.6*'MARK LOOKUP'!F155,"B",IF(LEDGER!F155&gt;=0.5*'MARK LOOKUP'!F155,"C+",IF(LEDGER!F155&gt;=0.4*'MARK LOOKUP'!F155,"C",IF(LEDGER!F155&gt;=0.35*'MARK LOOKUP'!F155,"D","NG")))))))))</f>
        <v/>
      </c>
      <c r="AB155" s="26" t="b">
        <f>IF(ISNUMBER(G155),IF(D155&gt;=0.9*'MARK LOOKUP'!G155,"A+",IF(G155&gt;=0.8*'MARK LOOKUP'!G155,"A",IF(G155&gt;=0.7*'MARK LOOKUP'!G155,"B+",IF(G155&gt;=0.6*'MARK LOOKUP'!G155,"B",IF(G155&gt;=0.5*'MARK LOOKUP'!G155,"C+",IF(G155&gt;=0.4*'MARK LOOKUP'!G155,"C",IF(G155&gt;=0.35*'MARK LOOKUP'!G155,"D","NG"))))))))</f>
        <v>0</v>
      </c>
      <c r="AC155" s="26" t="str">
        <f>IF(ISBLANK('DATA ENTRY'!M155),"",IF(LEDGER!H155="AB","AB",IF(LEDGER!H155&gt;=0.9*'MARK LOOKUP'!H155,"A+",IF(LEDGER!H155&gt;=0.8*'MARK LOOKUP'!H155,"A",IF(LEDGER!H155&gt;=0.7*'MARK LOOKUP'!H155,"B+",IF(LEDGER!H155&gt;=0.6*'MARK LOOKUP'!H155,"B",IF(LEDGER!H155&gt;=0.5*'MARK LOOKUP'!H155,"C+",IF(LEDGER!H155&gt;=0.4*'MARK LOOKUP'!H155,"C",IF(LEDGER!H155&gt;=0.35*'MARK LOOKUP'!H155,"D","NG")))))))))</f>
        <v/>
      </c>
      <c r="AD155" s="26" t="str">
        <f>IF(ISBLANK('DATA ENTRY'!N155),"",IF(LEDGER!I155="AB","AB",IF(LEDGER!I155&gt;=0.9*'MARK LOOKUP'!I155,"A+",IF(LEDGER!I155&gt;=0.8*'MARK LOOKUP'!I155,"A",IF(LEDGER!I155&gt;=0.7*'MARK LOOKUP'!I155,"B+",IF(LEDGER!I155&gt;=0.6*'MARK LOOKUP'!I155,"B",IF(LEDGER!I155&gt;=0.5*'MARK LOOKUP'!I155,"C+",IF(LEDGER!I155&gt;=0.4*'MARK LOOKUP'!I155,"C",IF(LEDGER!I155&gt;=0.35*'MARK LOOKUP'!I155,"D","NG")))))))))</f>
        <v/>
      </c>
      <c r="AE155" s="26" t="str">
        <f>IF(ISNUMBER(J155),IF(J155&gt;=0.9*'MARK LOOKUP'!J155,"A+",IF(J155&gt;=0.8*'MARK LOOKUP'!J155,"A",IF(J155&gt;=0.7*'MARK LOOKUP'!J155,"B+",IF(J155&gt;=0.6*'MARK LOOKUP'!J155,"B",IF(J155&gt;=0.5*'MARK LOOKUP'!J155,"C+",IF(J155&gt;=0.4*'MARK LOOKUP'!J155,"C",IF(J155&gt;=0.35*'MARK LOOKUP'!J155,"D","NG"))))))),"")</f>
        <v/>
      </c>
      <c r="AF155" s="26" t="str">
        <f>IF(ISBLANK('DATA ENTRY'!P155),"",IF(LEDGER!K155="Ab","AB",IF(LEDGER!K155&gt;=0.9*'MARK LOOKUP'!K155,"A+",IF(LEDGER!K155&gt;=0.8*'MARK LOOKUP'!K155,"A",IF(LEDGER!K155&gt;=0.7*'MARK LOOKUP'!K155,"B+",IF(LEDGER!K155&gt;=0.6*'MARK LOOKUP'!K155,"B",IF(LEDGER!K155&gt;=0.5*'MARK LOOKUP'!K155,"C+",IF(LEDGER!K155&gt;=0.4*'MARK LOOKUP'!K155,"C",IF(LEDGER!K155&gt;=0.35*'MARK LOOKUP'!K155,"D","NG")))))))))</f>
        <v/>
      </c>
      <c r="AG155" s="26" t="str">
        <f>IF(ISBLANK('DATA ENTRY'!Q155),"",IF(LEDGER!L155="Ab","AB",IF(LEDGER!L155&gt;=0.9*'MARK LOOKUP'!L155,"A+",IF(LEDGER!L155&gt;=0.8*'MARK LOOKUP'!L155,"A",IF(LEDGER!L155&gt;=0.7*'MARK LOOKUP'!L155,"B+",IF(LEDGER!L155&gt;=0.6*'MARK LOOKUP'!L155,"B",IF(LEDGER!L155&gt;=0.5*'MARK LOOKUP'!L155,"C+",IF(LEDGER!L155&gt;=0.4*'MARK LOOKUP'!L155,"C",IF(LEDGER!L155&gt;=0.35*'MARK LOOKUP'!L155,"D","NG")))))))))</f>
        <v/>
      </c>
      <c r="AH155" s="26" t="str">
        <f>IF(ISNUMBER(M155),IF(M155&gt;=0.9*'MARK LOOKUP'!M155,"A+",IF(M155&gt;=0.8*'MARK LOOKUP'!M155,"A",IF(M155&gt;=0.7*'MARK LOOKUP'!M155,"B+",IF(M155&gt;=0.6*'MARK LOOKUP'!M155,"B",IF(M155&gt;=0.5*'MARK LOOKUP'!M155,"C+",IF(M155&gt;=0.4*'MARK LOOKUP'!M155,"C",IF(M155&gt;=0.35*'MARK LOOKUP'!M155,"D","NG"))))))),"")</f>
        <v/>
      </c>
      <c r="AI155" s="26" t="str">
        <f>IF(ISBLANK('DATA ENTRY'!S155),"",IF(N155="Ab","AB",IF(N155&gt;=0.9*'MARK LOOKUP'!N155,"A+",IF(N155&gt;=0.8*'MARK LOOKUP'!N155,"A",IF(N155&gt;=0.7*'MARK LOOKUP'!N155,"B+",IF(N155&gt;=0.6*'MARK LOOKUP'!N155,"B",IF(N155&gt;=0.5*'MARK LOOKUP'!N155,"C+",IF(N155&gt;=0.4*'MARK LOOKUP'!N155,"C",IF(N155&gt;=0.35*'MARK LOOKUP'!N155,"D","NG")))))))))</f>
        <v/>
      </c>
      <c r="AJ155" s="26" t="str">
        <f>IF(ISBLANK('DATA ENTRY'!T155),"",IF(O155="Ab","AB",IF(O155&gt;=0.9*'MARK LOOKUP'!O155,"A+",IF(O155&gt;=0.8*'MARK LOOKUP'!O155,"A",IF(O155&gt;=0.7*'MARK LOOKUP'!O155,"B+",IF(O155&gt;=0.6*'MARK LOOKUP'!O155,"B",IF(O155&gt;=0.5*'MARK LOOKUP'!O155,"C+",IF(O155&gt;=0.4*'MARK LOOKUP'!O155,"C",IF(O155&gt;=0.35*'MARK LOOKUP'!O155,"D","NG")))))))))</f>
        <v/>
      </c>
      <c r="AK155" s="26" t="str">
        <f>IF(ISNUMBER(P155),IF(P155&gt;=0.9*'MARK LOOKUP'!P155,"A+",IF(P155&gt;=0.8*'MARK LOOKUP'!P155,"A",IF(P155&gt;=0.7*'MARK LOOKUP'!P155,"B+",IF(P155&gt;=0.6*'MARK LOOKUP'!P155,"B",IF(P155&gt;=0.5*'MARK LOOKUP'!P155,"C+",IF(P155&gt;=0.4*'MARK LOOKUP'!P155,"C",IF(P155&gt;=0.35*'MARK LOOKUP'!P155,"D","NG"))))))),"")</f>
        <v/>
      </c>
      <c r="AL155" s="26" t="str">
        <f>IF(ISBLANK('DATA ENTRY'!V155),"",IF(Q155="Ab","AB",IF(Q155&gt;=0.9*'MARK LOOKUP'!Q155,"A+",IF(Q155&gt;=0.8*'MARK LOOKUP'!Q155,"A",IF(Q155&gt;=0.7*'MARK LOOKUP'!Q155,"B+",IF(Q155&gt;=0.6*'MARK LOOKUP'!Q155,"B",IF(Q155&gt;=0.5*'MARK LOOKUP'!Q155,"C+",IF(Q155&gt;=0.4*'MARK LOOKUP'!Q155,"C",IF(Q155&gt;=0.35*'MARK LOOKUP'!Q155,"D","NG")))))))))</f>
        <v/>
      </c>
      <c r="AM155" s="26" t="str">
        <f>IF(ISBLANK('DATA ENTRY'!W155),"",IF(R155="Ab","AB",IF(R155&gt;=0.9*'MARK LOOKUP'!R155,"A+",IF(R155&gt;=0.8*'MARK LOOKUP'!R155,"A",IF(R155&gt;=0.7*'MARK LOOKUP'!R155,"B+",IF(R155&gt;=0.6*'MARK LOOKUP'!R155,"B",IF(R155&gt;=0.5*'MARK LOOKUP'!R155,"C+",IF(R155&gt;=0.4*'MARK LOOKUP'!R155,"C",IF(R155&gt;=0.35*'MARK LOOKUP'!R155,"D","NG")))))))))</f>
        <v/>
      </c>
      <c r="AN155" s="26" t="str">
        <f>IF(ISNUMBER(S155),IF(S155&gt;=0.9*'MARK LOOKUP'!S155,"A+",IF(S155&gt;=0.8*'MARK LOOKUP'!S155,"A",IF(S155&gt;=0.7*'MARK LOOKUP'!S155,"B+",IF(S155&gt;=0.6*'MARK LOOKUP'!S155,"B",IF(S155&gt;=0.5*'MARK LOOKUP'!S155,"C+",IF(S155&gt;=0.4*'MARK LOOKUP'!S155,"C",IF(S155&gt;=0.35*'MARK LOOKUP'!S155,"D","NG"))))))),"")</f>
        <v/>
      </c>
      <c r="AO155" s="26" t="str">
        <f>IF(ISBLANK('DATA ENTRY'!Y155),"",IF(T155="AB","AB",IF(T155&gt;=0.9*'MARK LOOKUP'!T155,"A+",IF(T155&gt;=0.8*'MARK LOOKUP'!T155,"A",IF(T155&gt;=0.7*'MARK LOOKUP'!T155,"B+",IF(T155&gt;=0.6*'MARK LOOKUP'!T155,"B",IF(T155&gt;=0.5*'MARK LOOKUP'!T155,"C+",IF(T155&gt;=0.4*'MARK LOOKUP'!T155,"C",IF(T155&gt;=0.35*'MARK LOOKUP'!T155,"D","NG")))))))))</f>
        <v/>
      </c>
      <c r="AP155" s="26" t="str">
        <f>IF(ISBLANK('DATA ENTRY'!Z155),"",IF(U155="AB","AB",IF(U155&gt;=0.9*'MARK LOOKUP'!U155,"A+",IF(U155&gt;=0.8*'MARK LOOKUP'!U155,"A",IF(U155&gt;=0.7*'MARK LOOKUP'!U155,"B+",IF(U155&gt;=0.6*'MARK LOOKUP'!U155,"B",IF(U155&gt;=0.5*'MARK LOOKUP'!U155,"C+",IF(U155&gt;=0.4*'MARK LOOKUP'!U155,"C",IF(U155&gt;=0.35*'MARK LOOKUP'!U155,"D","NG")))))))))</f>
        <v/>
      </c>
      <c r="AQ155" s="26" t="str">
        <f>IF(ISNUMBER(V155),IF(V155&gt;=0.9*'MARK LOOKUP'!V155,"A+",IF(V155&gt;=0.8*'MARK LOOKUP'!V155,"A",IF(V155&gt;=0.7*'MARK LOOKUP'!V155,"B+",IF(V155&gt;=0.6*'MARK LOOKUP'!S155,"B",IF(V155&gt;=0.5*'MARK LOOKUP'!V155,"C+",IF(V155&gt;=0.4*'MARK LOOKUP'!V155,"C",IF(V155&gt;=0.35*'MARK LOOKUP'!V155,"D","NG"))))))),"")</f>
        <v/>
      </c>
      <c r="AR155" s="26" t="str">
        <f t="shared" si="47"/>
        <v/>
      </c>
      <c r="AS155" s="26" t="str">
        <f t="shared" si="48"/>
        <v/>
      </c>
      <c r="AT155" s="26" t="str">
        <f t="shared" si="49"/>
        <v/>
      </c>
      <c r="AU155" s="26" t="str">
        <f t="shared" si="50"/>
        <v/>
      </c>
      <c r="AV155" s="26" t="str">
        <f t="shared" si="51"/>
        <v/>
      </c>
      <c r="AW155" s="26" t="str">
        <f t="shared" si="52"/>
        <v/>
      </c>
      <c r="AX155" s="26" t="str">
        <f t="shared" si="53"/>
        <v/>
      </c>
      <c r="AY155" s="26" t="str">
        <f t="shared" si="54"/>
        <v/>
      </c>
      <c r="AZ155" s="26" t="str">
        <f t="shared" si="55"/>
        <v/>
      </c>
      <c r="BA155" s="26" t="str">
        <f t="shared" si="56"/>
        <v/>
      </c>
      <c r="BB155" s="26" t="str">
        <f t="shared" si="57"/>
        <v/>
      </c>
      <c r="BC155" s="26" t="str">
        <f t="shared" si="58"/>
        <v/>
      </c>
      <c r="BD155" s="26" t="str">
        <f t="shared" si="59"/>
        <v/>
      </c>
      <c r="BE155" s="26" t="str">
        <f>IF(ISBLANK('DATA ENTRY'!S155),"",IF(AJ155="A+","4",IF(AJ155="A","3.6",IF(AJ155="B+","3.2",IF(AJ155="B","2.8",IF(AJ155="C+","2.4",IF(AJ155="C","2",IF(AJ155="D+","1.6",IF(AJ155="D","1.2",IF(AJ155="E","0.8",""))))))))))</f>
        <v/>
      </c>
      <c r="BF155" s="26" t="str">
        <f>IF(ISBLANK('DATA ENTRY'!T155),"",IF(AK155="A+","4",IF(AK155="A","3.6",IF(AK155="B+","3.2",IF(AK155="B","2.8",IF(AK155="C+","2.4",IF(AK155="C","2",IF(AK155="D+","1.6",IF(AK155="D","1.2",IF(AK155="E","0.8",""))))))))))</f>
        <v/>
      </c>
      <c r="BG155" s="26" t="str">
        <f>IF(ISBLANK('DATA ENTRY'!U155),"",IF(AL155="A+","4",IF(AL155="A","3.6",IF(AL155="B+","3.2",IF(AL155="B","2.8",IF(AL155="C+","2.4",IF(AL155="C","2",IF(AL155="D+","1.6",IF(AL155="D","1.2",IF(AL155="E","0.8",""))))))))))</f>
        <v/>
      </c>
      <c r="BH155" s="26" t="str">
        <f>IF(ISBLANK('DATA ENTRY'!V155),"",IF(AM155="A+","4",IF(AM155="A","3.6",IF(AM155="B+","3.2",IF(AM155="B","2.8",IF(AM155="C+","2.4",IF(AM155="C","2",IF(AM155="D+","1.6",IF(AM155="D","1.2",IF(AM155="E","0.8",""))))))))))</f>
        <v/>
      </c>
      <c r="BI155" s="26" t="str">
        <f>IF(ISBLANK('DATA ENTRY'!W155),"",IF(AN155="A+","4",IF(AN155="A","3.6",IF(AN155="B+","3.2",IF(AN155="B","2.8",IF(AN155="C+","2.4",IF(AN155="C","2",IF(AN155="D+","1.6",IF(AN155="D","1.2",IF(AN155="E","0.8",""))))))))))</f>
        <v/>
      </c>
      <c r="BJ155" s="26" t="str">
        <f>IF(ISBLANK('DATA ENTRY'!X155),"",IF(AO155="A+","4",IF(AO155="A","3.6",IF(AO155="B+","3.2",IF(AO155="B","2.8",IF(AO155="C+","2.4",IF(AO155="C","2",IF(AO155="D+","1.6",IF(AO155="D","1.2",IF(AO155="E","0.8",""))))))))))</f>
        <v/>
      </c>
      <c r="BK155" s="26" t="str">
        <f>IF(ISBLANK('DATA ENTRY'!Y155),"",IF(AP155="A+","4",IF(AP155="A","3.6",IF(AP155="B+","3.2",IF(AP155="B","2.8",IF(AP155="C+","2.4",IF(AP155="C","2",IF(AP155="D+","1.6",IF(AP155="D","1.2",IF(AP155="E","0.8",""))))))))))</f>
        <v/>
      </c>
      <c r="BL155" s="26" t="str">
        <f>IF(ISBLANK('DATA ENTRY'!Z155),"",IF(AQ155="A+","4",IF(AQ155="A","3.6",IF(AQ155="B+","3.2",IF(AQ155="B","2.8",IF(AQ155="C+","2.4",IF(AQ155="C","2",IF(AQ155="D+","1.6",IF(AQ155="D","1.2",IF(AQ155="E","0.8",""))))))))))</f>
        <v/>
      </c>
    </row>
    <row r="156" spans="2:64" x14ac:dyDescent="0.25">
      <c r="B156" s="26" t="str">
        <f>IF(ISBLANK('DATA ENTRY'!G156),"",'DATA ENTRY'!G156)</f>
        <v/>
      </c>
      <c r="C156" s="26" t="str">
        <f>IF(ISBLANK('DATA ENTRY'!H156),"",'DATA ENTRY'!H156)</f>
        <v/>
      </c>
      <c r="D156" s="26" t="str">
        <f t="shared" si="41"/>
        <v/>
      </c>
      <c r="E156" s="26" t="str">
        <f>IF(ISBLANK('DATA ENTRY'!J156),"",'DATA ENTRY'!J156)</f>
        <v/>
      </c>
      <c r="F156" s="26" t="str">
        <f>IF(ISBLANK('DATA ENTRY'!K156),"",'DATA ENTRY'!K156)</f>
        <v/>
      </c>
      <c r="G156" s="26" t="str">
        <f t="shared" si="42"/>
        <v/>
      </c>
      <c r="H156" s="26" t="str">
        <f>IF(ISBLANK('DATA ENTRY'!M156),"",'DATA ENTRY'!M156)</f>
        <v/>
      </c>
      <c r="I156" s="26" t="str">
        <f>IF(ISBLANK('DATA ENTRY'!M156),"",'DATA ENTRY'!N156)</f>
        <v/>
      </c>
      <c r="J156" s="26" t="str">
        <f t="shared" si="60"/>
        <v/>
      </c>
      <c r="K156" s="26" t="str">
        <f>IF(ISBLANK('DATA ENTRY'!P156),"",'DATA ENTRY'!P156)</f>
        <v/>
      </c>
      <c r="L156" s="26" t="str">
        <f>IF(ISBLANK('DATA ENTRY'!Q156),"",'DATA ENTRY'!Q156)</f>
        <v/>
      </c>
      <c r="M156" s="26" t="str">
        <f t="shared" si="43"/>
        <v/>
      </c>
      <c r="N156" s="26" t="str">
        <f>IF(ISBLANK('DATA ENTRY'!S156),"",'DATA ENTRY'!S156)</f>
        <v/>
      </c>
      <c r="O156" s="26" t="str">
        <f>IF(ISBLANK('DATA ENTRY'!T156),"",'DATA ENTRY'!T156)</f>
        <v/>
      </c>
      <c r="P156" s="26" t="str">
        <f t="shared" si="44"/>
        <v/>
      </c>
      <c r="Q156" s="26" t="str">
        <f>IF(ISBLANK('DATA ENTRY'!V156),"",'DATA ENTRY'!V156)</f>
        <v/>
      </c>
      <c r="R156" s="26" t="str">
        <f>IF(ISBLANK('DATA ENTRY'!W156),"",'DATA ENTRY'!W156)</f>
        <v/>
      </c>
      <c r="S156" s="26" t="str">
        <f t="shared" si="45"/>
        <v/>
      </c>
      <c r="T156" s="26" t="str">
        <f>IF(ISBLANK('DATA ENTRY'!Y156),"",'DATA ENTRY'!Y156)</f>
        <v/>
      </c>
      <c r="U156" s="26" t="str">
        <f>IF(ISBLANK('DATA ENTRY'!Z156),"",'DATA ENTRY'!Z156)</f>
        <v/>
      </c>
      <c r="V156" s="26" t="str">
        <f t="shared" si="46"/>
        <v/>
      </c>
      <c r="W156" s="26" t="str">
        <f>IF(ISBLANK('DATA ENTRY'!$F156),"",IF(LEDGER!B156="AB","AB",IF(LEDGER!B156&gt;=0.9*'MARK LOOKUP'!B156,"A+",IF(LEDGER!B156&gt;=0.8*'MARK LOOKUP'!B156,"A",IF(LEDGER!B156&gt;=0.7*'MARK LOOKUP'!B156,"B+",IF(LEDGER!B156&gt;=0.6*'MARK LOOKUP'!B156,"B",IF(LEDGER!B156&gt;=0.5*'MARK LOOKUP'!B156,"C+",IF(LEDGER!B156&gt;=0.4*'MARK LOOKUP'!B156,"C+",IF(LEDGER!B156&gt;=0.35*'MARK LOOKUP'!B156,"D","NG")))))))))</f>
        <v/>
      </c>
      <c r="X156" s="26" t="str">
        <f>IF(ISBLANK('DATA ENTRY'!$G156),"",IF(LEDGER!C156="AB","AB",IF(LEDGER!C156&gt;=0.9*'MARK LOOKUP'!C156,"A+",IF(LEDGER!C156&gt;=0.8*'MARK LOOKUP'!C156,"A",IF(LEDGER!C156&gt;=0.7*'MARK LOOKUP'!C156,"B+",IF(LEDGER!C156&gt;=0.6*'MARK LOOKUP'!C156,"B",IF(LEDGER!C156&gt;=0.5*'MARK LOOKUP'!C156,"C+",IF(LEDGER!C156&gt;=0.4*'MARK LOOKUP'!C156,"C+",IF(LEDGER!C156&gt;=0.35*'MARK LOOKUP'!C156,"D","N.G.")))))))))</f>
        <v/>
      </c>
      <c r="Y156" s="26" t="b">
        <f>IF(ISNUMBER(D156),IF(D156&gt;=0.9*'MARK LOOKUP'!D156,"A+",IF(D156&gt;=0.8*'MARK LOOKUP'!D156,"A",IF(D156&gt;=0.7*'MARK LOOKUP'!D156,"B+",IF(D156&gt;=0.6*'MARK LOOKUP'!D156,"B",IF(D156&gt;=0.5*'MARK LOOKUP'!D156,"C+",IF(D156&gt;=0.4*'MARK LOOKUP'!D156,"C",IF(D156&gt;=0.35*'MARK LOOKUP'!D156,"D","N.G."))))))))</f>
        <v>0</v>
      </c>
      <c r="Z156" s="26" t="str">
        <f>IF(ISBLANK('DATA ENTRY'!J156),"",IF(LEDGER!E156="AB","AB",IF(LEDGER!E156&gt;=0.9*'MARK LOOKUP'!E156,"A+",IF(LEDGER!E156&gt;=0.8*'MARK LOOKUP'!E156,"A",IF(LEDGER!E156&gt;=0.7*'MARK LOOKUP'!E156,"B+",IF(LEDGER!E156&gt;=0.6*'MARK LOOKUP'!E156,"B",IF(LEDGER!E156&gt;=0.5*'MARK LOOKUP'!E156,"C+",IF(LEDGER!E156&gt;=0.4*'MARK LOOKUP'!E156,"C",IF(LEDGER!E156&gt;=0.35*'MARK LOOKUP'!E156,"D","NG")))))))))</f>
        <v/>
      </c>
      <c r="AA156" s="26" t="str">
        <f>IF(ISBLANK('DATA ENTRY'!K156),"",IF(LEDGER!F156="AB","AB",IF(LEDGER!F156&gt;=0.9*'MARK LOOKUP'!F156,"A+",IF(LEDGER!F156&gt;=0.8*'MARK LOOKUP'!F156,"A",IF(LEDGER!F156&gt;=0.7*'MARK LOOKUP'!F156,"B+",IF(LEDGER!F156&gt;=0.6*'MARK LOOKUP'!F156,"B",IF(LEDGER!F156&gt;=0.5*'MARK LOOKUP'!F156,"C+",IF(LEDGER!F156&gt;=0.4*'MARK LOOKUP'!F156,"C",IF(LEDGER!F156&gt;=0.35*'MARK LOOKUP'!F156,"D","NG")))))))))</f>
        <v/>
      </c>
      <c r="AB156" s="26" t="b">
        <f>IF(ISNUMBER(G156),IF(D156&gt;=0.9*'MARK LOOKUP'!G156,"A+",IF(G156&gt;=0.8*'MARK LOOKUP'!G156,"A",IF(G156&gt;=0.7*'MARK LOOKUP'!G156,"B+",IF(G156&gt;=0.6*'MARK LOOKUP'!G156,"B",IF(G156&gt;=0.5*'MARK LOOKUP'!G156,"C+",IF(G156&gt;=0.4*'MARK LOOKUP'!G156,"C",IF(G156&gt;=0.35*'MARK LOOKUP'!G156,"D","NG"))))))))</f>
        <v>0</v>
      </c>
      <c r="AC156" s="26" t="str">
        <f>IF(ISBLANK('DATA ENTRY'!M156),"",IF(LEDGER!H156="AB","AB",IF(LEDGER!H156&gt;=0.9*'MARK LOOKUP'!H156,"A+",IF(LEDGER!H156&gt;=0.8*'MARK LOOKUP'!H156,"A",IF(LEDGER!H156&gt;=0.7*'MARK LOOKUP'!H156,"B+",IF(LEDGER!H156&gt;=0.6*'MARK LOOKUP'!H156,"B",IF(LEDGER!H156&gt;=0.5*'MARK LOOKUP'!H156,"C+",IF(LEDGER!H156&gt;=0.4*'MARK LOOKUP'!H156,"C",IF(LEDGER!H156&gt;=0.35*'MARK LOOKUP'!H156,"D","NG")))))))))</f>
        <v/>
      </c>
      <c r="AD156" s="26" t="str">
        <f>IF(ISBLANK('DATA ENTRY'!N156),"",IF(LEDGER!I156="AB","AB",IF(LEDGER!I156&gt;=0.9*'MARK LOOKUP'!I156,"A+",IF(LEDGER!I156&gt;=0.8*'MARK LOOKUP'!I156,"A",IF(LEDGER!I156&gt;=0.7*'MARK LOOKUP'!I156,"B+",IF(LEDGER!I156&gt;=0.6*'MARK LOOKUP'!I156,"B",IF(LEDGER!I156&gt;=0.5*'MARK LOOKUP'!I156,"C+",IF(LEDGER!I156&gt;=0.4*'MARK LOOKUP'!I156,"C",IF(LEDGER!I156&gt;=0.35*'MARK LOOKUP'!I156,"D","NG")))))))))</f>
        <v/>
      </c>
      <c r="AE156" s="26" t="str">
        <f>IF(ISNUMBER(J156),IF(J156&gt;=0.9*'MARK LOOKUP'!J156,"A+",IF(J156&gt;=0.8*'MARK LOOKUP'!J156,"A",IF(J156&gt;=0.7*'MARK LOOKUP'!J156,"B+",IF(J156&gt;=0.6*'MARK LOOKUP'!J156,"B",IF(J156&gt;=0.5*'MARK LOOKUP'!J156,"C+",IF(J156&gt;=0.4*'MARK LOOKUP'!J156,"C",IF(J156&gt;=0.35*'MARK LOOKUP'!J156,"D","NG"))))))),"")</f>
        <v/>
      </c>
      <c r="AF156" s="26" t="str">
        <f>IF(ISBLANK('DATA ENTRY'!P156),"",IF(LEDGER!K156="Ab","AB",IF(LEDGER!K156&gt;=0.9*'MARK LOOKUP'!K156,"A+",IF(LEDGER!K156&gt;=0.8*'MARK LOOKUP'!K156,"A",IF(LEDGER!K156&gt;=0.7*'MARK LOOKUP'!K156,"B+",IF(LEDGER!K156&gt;=0.6*'MARK LOOKUP'!K156,"B",IF(LEDGER!K156&gt;=0.5*'MARK LOOKUP'!K156,"C+",IF(LEDGER!K156&gt;=0.4*'MARK LOOKUP'!K156,"C",IF(LEDGER!K156&gt;=0.35*'MARK LOOKUP'!K156,"D","NG")))))))))</f>
        <v/>
      </c>
      <c r="AG156" s="26" t="str">
        <f>IF(ISBLANK('DATA ENTRY'!Q156),"",IF(LEDGER!L156="Ab","AB",IF(LEDGER!L156&gt;=0.9*'MARK LOOKUP'!L156,"A+",IF(LEDGER!L156&gt;=0.8*'MARK LOOKUP'!L156,"A",IF(LEDGER!L156&gt;=0.7*'MARK LOOKUP'!L156,"B+",IF(LEDGER!L156&gt;=0.6*'MARK LOOKUP'!L156,"B",IF(LEDGER!L156&gt;=0.5*'MARK LOOKUP'!L156,"C+",IF(LEDGER!L156&gt;=0.4*'MARK LOOKUP'!L156,"C",IF(LEDGER!L156&gt;=0.35*'MARK LOOKUP'!L156,"D","NG")))))))))</f>
        <v/>
      </c>
      <c r="AH156" s="26" t="str">
        <f>IF(ISNUMBER(M156),IF(M156&gt;=0.9*'MARK LOOKUP'!M156,"A+",IF(M156&gt;=0.8*'MARK LOOKUP'!M156,"A",IF(M156&gt;=0.7*'MARK LOOKUP'!M156,"B+",IF(M156&gt;=0.6*'MARK LOOKUP'!M156,"B",IF(M156&gt;=0.5*'MARK LOOKUP'!M156,"C+",IF(M156&gt;=0.4*'MARK LOOKUP'!M156,"C",IF(M156&gt;=0.35*'MARK LOOKUP'!M156,"D","NG"))))))),"")</f>
        <v/>
      </c>
      <c r="AI156" s="26" t="str">
        <f>IF(ISBLANK('DATA ENTRY'!S156),"",IF(N156="Ab","AB",IF(N156&gt;=0.9*'MARK LOOKUP'!N156,"A+",IF(N156&gt;=0.8*'MARK LOOKUP'!N156,"A",IF(N156&gt;=0.7*'MARK LOOKUP'!N156,"B+",IF(N156&gt;=0.6*'MARK LOOKUP'!N156,"B",IF(N156&gt;=0.5*'MARK LOOKUP'!N156,"C+",IF(N156&gt;=0.4*'MARK LOOKUP'!N156,"C",IF(N156&gt;=0.35*'MARK LOOKUP'!N156,"D","NG")))))))))</f>
        <v/>
      </c>
      <c r="AJ156" s="26" t="str">
        <f>IF(ISBLANK('DATA ENTRY'!T156),"",IF(O156="Ab","AB",IF(O156&gt;=0.9*'MARK LOOKUP'!O156,"A+",IF(O156&gt;=0.8*'MARK LOOKUP'!O156,"A",IF(O156&gt;=0.7*'MARK LOOKUP'!O156,"B+",IF(O156&gt;=0.6*'MARK LOOKUP'!O156,"B",IF(O156&gt;=0.5*'MARK LOOKUP'!O156,"C+",IF(O156&gt;=0.4*'MARK LOOKUP'!O156,"C",IF(O156&gt;=0.35*'MARK LOOKUP'!O156,"D","NG")))))))))</f>
        <v/>
      </c>
      <c r="AK156" s="26" t="str">
        <f>IF(ISNUMBER(P156),IF(P156&gt;=0.9*'MARK LOOKUP'!P156,"A+",IF(P156&gt;=0.8*'MARK LOOKUP'!P156,"A",IF(P156&gt;=0.7*'MARK LOOKUP'!P156,"B+",IF(P156&gt;=0.6*'MARK LOOKUP'!P156,"B",IF(P156&gt;=0.5*'MARK LOOKUP'!P156,"C+",IF(P156&gt;=0.4*'MARK LOOKUP'!P156,"C",IF(P156&gt;=0.35*'MARK LOOKUP'!P156,"D","NG"))))))),"")</f>
        <v/>
      </c>
      <c r="AL156" s="26" t="str">
        <f>IF(ISBLANK('DATA ENTRY'!V156),"",IF(Q156="Ab","AB",IF(Q156&gt;=0.9*'MARK LOOKUP'!Q156,"A+",IF(Q156&gt;=0.8*'MARK LOOKUP'!Q156,"A",IF(Q156&gt;=0.7*'MARK LOOKUP'!Q156,"B+",IF(Q156&gt;=0.6*'MARK LOOKUP'!Q156,"B",IF(Q156&gt;=0.5*'MARK LOOKUP'!Q156,"C+",IF(Q156&gt;=0.4*'MARK LOOKUP'!Q156,"C",IF(Q156&gt;=0.35*'MARK LOOKUP'!Q156,"D","NG")))))))))</f>
        <v/>
      </c>
      <c r="AM156" s="26" t="str">
        <f>IF(ISBLANK('DATA ENTRY'!W156),"",IF(R156="Ab","AB",IF(R156&gt;=0.9*'MARK LOOKUP'!R156,"A+",IF(R156&gt;=0.8*'MARK LOOKUP'!R156,"A",IF(R156&gt;=0.7*'MARK LOOKUP'!R156,"B+",IF(R156&gt;=0.6*'MARK LOOKUP'!R156,"B",IF(R156&gt;=0.5*'MARK LOOKUP'!R156,"C+",IF(R156&gt;=0.4*'MARK LOOKUP'!R156,"C",IF(R156&gt;=0.35*'MARK LOOKUP'!R156,"D","NG")))))))))</f>
        <v/>
      </c>
      <c r="AN156" s="26" t="str">
        <f>IF(ISNUMBER(S156),IF(S156&gt;=0.9*'MARK LOOKUP'!S156,"A+",IF(S156&gt;=0.8*'MARK LOOKUP'!S156,"A",IF(S156&gt;=0.7*'MARK LOOKUP'!S156,"B+",IF(S156&gt;=0.6*'MARK LOOKUP'!S156,"B",IF(S156&gt;=0.5*'MARK LOOKUP'!S156,"C+",IF(S156&gt;=0.4*'MARK LOOKUP'!S156,"C",IF(S156&gt;=0.35*'MARK LOOKUP'!S156,"D","NG"))))))),"")</f>
        <v/>
      </c>
      <c r="AO156" s="26" t="str">
        <f>IF(ISBLANK('DATA ENTRY'!Y156),"",IF(T156="AB","AB",IF(T156&gt;=0.9*'MARK LOOKUP'!T156,"A+",IF(T156&gt;=0.8*'MARK LOOKUP'!T156,"A",IF(T156&gt;=0.7*'MARK LOOKUP'!T156,"B+",IF(T156&gt;=0.6*'MARK LOOKUP'!T156,"B",IF(T156&gt;=0.5*'MARK LOOKUP'!T156,"C+",IF(T156&gt;=0.4*'MARK LOOKUP'!T156,"C",IF(T156&gt;=0.35*'MARK LOOKUP'!T156,"D","NG")))))))))</f>
        <v/>
      </c>
      <c r="AP156" s="26" t="str">
        <f>IF(ISBLANK('DATA ENTRY'!Z156),"",IF(U156="AB","AB",IF(U156&gt;=0.9*'MARK LOOKUP'!U156,"A+",IF(U156&gt;=0.8*'MARK LOOKUP'!U156,"A",IF(U156&gt;=0.7*'MARK LOOKUP'!U156,"B+",IF(U156&gt;=0.6*'MARK LOOKUP'!U156,"B",IF(U156&gt;=0.5*'MARK LOOKUP'!U156,"C+",IF(U156&gt;=0.4*'MARK LOOKUP'!U156,"C",IF(U156&gt;=0.35*'MARK LOOKUP'!U156,"D","NG")))))))))</f>
        <v/>
      </c>
      <c r="AQ156" s="26" t="str">
        <f>IF(ISNUMBER(V156),IF(V156&gt;=0.9*'MARK LOOKUP'!V156,"A+",IF(V156&gt;=0.8*'MARK LOOKUP'!V156,"A",IF(V156&gt;=0.7*'MARK LOOKUP'!V156,"B+",IF(V156&gt;=0.6*'MARK LOOKUP'!S156,"B",IF(V156&gt;=0.5*'MARK LOOKUP'!V156,"C+",IF(V156&gt;=0.4*'MARK LOOKUP'!V156,"C",IF(V156&gt;=0.35*'MARK LOOKUP'!V156,"D","NG"))))))),"")</f>
        <v/>
      </c>
      <c r="AR156" s="26" t="str">
        <f t="shared" si="47"/>
        <v/>
      </c>
      <c r="AS156" s="26" t="str">
        <f t="shared" si="48"/>
        <v/>
      </c>
      <c r="AT156" s="26" t="str">
        <f t="shared" si="49"/>
        <v/>
      </c>
      <c r="AU156" s="26" t="str">
        <f t="shared" si="50"/>
        <v/>
      </c>
      <c r="AV156" s="26" t="str">
        <f t="shared" si="51"/>
        <v/>
      </c>
      <c r="AW156" s="26" t="str">
        <f t="shared" si="52"/>
        <v/>
      </c>
      <c r="AX156" s="26" t="str">
        <f t="shared" si="53"/>
        <v/>
      </c>
      <c r="AY156" s="26" t="str">
        <f t="shared" si="54"/>
        <v/>
      </c>
      <c r="AZ156" s="26" t="str">
        <f t="shared" si="55"/>
        <v/>
      </c>
      <c r="BA156" s="26" t="str">
        <f t="shared" si="56"/>
        <v/>
      </c>
      <c r="BB156" s="26" t="str">
        <f t="shared" si="57"/>
        <v/>
      </c>
      <c r="BC156" s="26" t="str">
        <f t="shared" si="58"/>
        <v/>
      </c>
      <c r="BD156" s="26" t="str">
        <f t="shared" si="59"/>
        <v/>
      </c>
      <c r="BE156" s="26" t="str">
        <f>IF(ISBLANK('DATA ENTRY'!S156),"",IF(AJ156="A+","4",IF(AJ156="A","3.6",IF(AJ156="B+","3.2",IF(AJ156="B","2.8",IF(AJ156="C+","2.4",IF(AJ156="C","2",IF(AJ156="D+","1.6",IF(AJ156="D","1.2",IF(AJ156="E","0.8",""))))))))))</f>
        <v/>
      </c>
      <c r="BF156" s="26" t="str">
        <f>IF(ISBLANK('DATA ENTRY'!T156),"",IF(AK156="A+","4",IF(AK156="A","3.6",IF(AK156="B+","3.2",IF(AK156="B","2.8",IF(AK156="C+","2.4",IF(AK156="C","2",IF(AK156="D+","1.6",IF(AK156="D","1.2",IF(AK156="E","0.8",""))))))))))</f>
        <v/>
      </c>
      <c r="BG156" s="26" t="str">
        <f>IF(ISBLANK('DATA ENTRY'!U156),"",IF(AL156="A+","4",IF(AL156="A","3.6",IF(AL156="B+","3.2",IF(AL156="B","2.8",IF(AL156="C+","2.4",IF(AL156="C","2",IF(AL156="D+","1.6",IF(AL156="D","1.2",IF(AL156="E","0.8",""))))))))))</f>
        <v/>
      </c>
      <c r="BH156" s="26" t="str">
        <f>IF(ISBLANK('DATA ENTRY'!V156),"",IF(AM156="A+","4",IF(AM156="A","3.6",IF(AM156="B+","3.2",IF(AM156="B","2.8",IF(AM156="C+","2.4",IF(AM156="C","2",IF(AM156="D+","1.6",IF(AM156="D","1.2",IF(AM156="E","0.8",""))))))))))</f>
        <v/>
      </c>
      <c r="BI156" s="26" t="str">
        <f>IF(ISBLANK('DATA ENTRY'!W156),"",IF(AN156="A+","4",IF(AN156="A","3.6",IF(AN156="B+","3.2",IF(AN156="B","2.8",IF(AN156="C+","2.4",IF(AN156="C","2",IF(AN156="D+","1.6",IF(AN156="D","1.2",IF(AN156="E","0.8",""))))))))))</f>
        <v/>
      </c>
      <c r="BJ156" s="26" t="str">
        <f>IF(ISBLANK('DATA ENTRY'!X156),"",IF(AO156="A+","4",IF(AO156="A","3.6",IF(AO156="B+","3.2",IF(AO156="B","2.8",IF(AO156="C+","2.4",IF(AO156="C","2",IF(AO156="D+","1.6",IF(AO156="D","1.2",IF(AO156="E","0.8",""))))))))))</f>
        <v/>
      </c>
      <c r="BK156" s="26" t="str">
        <f>IF(ISBLANK('DATA ENTRY'!Y156),"",IF(AP156="A+","4",IF(AP156="A","3.6",IF(AP156="B+","3.2",IF(AP156="B","2.8",IF(AP156="C+","2.4",IF(AP156="C","2",IF(AP156="D+","1.6",IF(AP156="D","1.2",IF(AP156="E","0.8",""))))))))))</f>
        <v/>
      </c>
      <c r="BL156" s="26" t="str">
        <f>IF(ISBLANK('DATA ENTRY'!Z156),"",IF(AQ156="A+","4",IF(AQ156="A","3.6",IF(AQ156="B+","3.2",IF(AQ156="B","2.8",IF(AQ156="C+","2.4",IF(AQ156="C","2",IF(AQ156="D+","1.6",IF(AQ156="D","1.2",IF(AQ156="E","0.8",""))))))))))</f>
        <v/>
      </c>
    </row>
    <row r="157" spans="2:64" x14ac:dyDescent="0.25">
      <c r="B157" s="26" t="str">
        <f>IF(ISBLANK('DATA ENTRY'!G157),"",'DATA ENTRY'!G157)</f>
        <v/>
      </c>
      <c r="C157" s="26" t="str">
        <f>IF(ISBLANK('DATA ENTRY'!H157),"",'DATA ENTRY'!H157)</f>
        <v/>
      </c>
      <c r="D157" s="26" t="str">
        <f t="shared" si="41"/>
        <v/>
      </c>
      <c r="E157" s="26" t="str">
        <f>IF(ISBLANK('DATA ENTRY'!J157),"",'DATA ENTRY'!J157)</f>
        <v/>
      </c>
      <c r="F157" s="26" t="str">
        <f>IF(ISBLANK('DATA ENTRY'!K157),"",'DATA ENTRY'!K157)</f>
        <v/>
      </c>
      <c r="G157" s="26" t="str">
        <f t="shared" si="42"/>
        <v/>
      </c>
      <c r="H157" s="26" t="str">
        <f>IF(ISBLANK('DATA ENTRY'!M157),"",'DATA ENTRY'!M157)</f>
        <v/>
      </c>
      <c r="I157" s="26" t="str">
        <f>IF(ISBLANK('DATA ENTRY'!M157),"",'DATA ENTRY'!N157)</f>
        <v/>
      </c>
      <c r="J157" s="26" t="str">
        <f t="shared" si="60"/>
        <v/>
      </c>
      <c r="K157" s="26" t="str">
        <f>IF(ISBLANK('DATA ENTRY'!P157),"",'DATA ENTRY'!P157)</f>
        <v/>
      </c>
      <c r="L157" s="26" t="str">
        <f>IF(ISBLANK('DATA ENTRY'!Q157),"",'DATA ENTRY'!Q157)</f>
        <v/>
      </c>
      <c r="M157" s="26" t="str">
        <f t="shared" si="43"/>
        <v/>
      </c>
      <c r="N157" s="26" t="str">
        <f>IF(ISBLANK('DATA ENTRY'!S157),"",'DATA ENTRY'!S157)</f>
        <v/>
      </c>
      <c r="O157" s="26" t="str">
        <f>IF(ISBLANK('DATA ENTRY'!T157),"",'DATA ENTRY'!T157)</f>
        <v/>
      </c>
      <c r="P157" s="26" t="str">
        <f t="shared" si="44"/>
        <v/>
      </c>
      <c r="Q157" s="26" t="str">
        <f>IF(ISBLANK('DATA ENTRY'!V157),"",'DATA ENTRY'!V157)</f>
        <v/>
      </c>
      <c r="R157" s="26" t="str">
        <f>IF(ISBLANK('DATA ENTRY'!W157),"",'DATA ENTRY'!W157)</f>
        <v/>
      </c>
      <c r="S157" s="26" t="str">
        <f t="shared" si="45"/>
        <v/>
      </c>
      <c r="T157" s="26" t="str">
        <f>IF(ISBLANK('DATA ENTRY'!Y157),"",'DATA ENTRY'!Y157)</f>
        <v/>
      </c>
      <c r="U157" s="26" t="str">
        <f>IF(ISBLANK('DATA ENTRY'!Z157),"",'DATA ENTRY'!Z157)</f>
        <v/>
      </c>
      <c r="V157" s="26" t="str">
        <f t="shared" si="46"/>
        <v/>
      </c>
      <c r="W157" s="26" t="str">
        <f>IF(ISBLANK('DATA ENTRY'!$F157),"",IF(LEDGER!B157="AB","AB",IF(LEDGER!B157&gt;=0.9*'MARK LOOKUP'!B157,"A+",IF(LEDGER!B157&gt;=0.8*'MARK LOOKUP'!B157,"A",IF(LEDGER!B157&gt;=0.7*'MARK LOOKUP'!B157,"B+",IF(LEDGER!B157&gt;=0.6*'MARK LOOKUP'!B157,"B",IF(LEDGER!B157&gt;=0.5*'MARK LOOKUP'!B157,"C+",IF(LEDGER!B157&gt;=0.4*'MARK LOOKUP'!B157,"C+",IF(LEDGER!B157&gt;=0.35*'MARK LOOKUP'!B157,"D","NG")))))))))</f>
        <v/>
      </c>
      <c r="X157" s="26" t="str">
        <f>IF(ISBLANK('DATA ENTRY'!$G157),"",IF(LEDGER!C157="AB","AB",IF(LEDGER!C157&gt;=0.9*'MARK LOOKUP'!C157,"A+",IF(LEDGER!C157&gt;=0.8*'MARK LOOKUP'!C157,"A",IF(LEDGER!C157&gt;=0.7*'MARK LOOKUP'!C157,"B+",IF(LEDGER!C157&gt;=0.6*'MARK LOOKUP'!C157,"B",IF(LEDGER!C157&gt;=0.5*'MARK LOOKUP'!C157,"C+",IF(LEDGER!C157&gt;=0.4*'MARK LOOKUP'!C157,"C+",IF(LEDGER!C157&gt;=0.35*'MARK LOOKUP'!C157,"D","N.G.")))))))))</f>
        <v/>
      </c>
      <c r="Y157" s="26" t="b">
        <f>IF(ISNUMBER(D157),IF(D157&gt;=0.9*'MARK LOOKUP'!D157,"A+",IF(D157&gt;=0.8*'MARK LOOKUP'!D157,"A",IF(D157&gt;=0.7*'MARK LOOKUP'!D157,"B+",IF(D157&gt;=0.6*'MARK LOOKUP'!D157,"B",IF(D157&gt;=0.5*'MARK LOOKUP'!D157,"C+",IF(D157&gt;=0.4*'MARK LOOKUP'!D157,"C",IF(D157&gt;=0.35*'MARK LOOKUP'!D157,"D","N.G."))))))))</f>
        <v>0</v>
      </c>
      <c r="Z157" s="26" t="str">
        <f>IF(ISBLANK('DATA ENTRY'!J157),"",IF(LEDGER!E157="AB","AB",IF(LEDGER!E157&gt;=0.9*'MARK LOOKUP'!E157,"A+",IF(LEDGER!E157&gt;=0.8*'MARK LOOKUP'!E157,"A",IF(LEDGER!E157&gt;=0.7*'MARK LOOKUP'!E157,"B+",IF(LEDGER!E157&gt;=0.6*'MARK LOOKUP'!E157,"B",IF(LEDGER!E157&gt;=0.5*'MARK LOOKUP'!E157,"C+",IF(LEDGER!E157&gt;=0.4*'MARK LOOKUP'!E157,"C",IF(LEDGER!E157&gt;=0.35*'MARK LOOKUP'!E157,"D","NG")))))))))</f>
        <v/>
      </c>
      <c r="AA157" s="26" t="str">
        <f>IF(ISBLANK('DATA ENTRY'!K157),"",IF(LEDGER!F157="AB","AB",IF(LEDGER!F157&gt;=0.9*'MARK LOOKUP'!F157,"A+",IF(LEDGER!F157&gt;=0.8*'MARK LOOKUP'!F157,"A",IF(LEDGER!F157&gt;=0.7*'MARK LOOKUP'!F157,"B+",IF(LEDGER!F157&gt;=0.6*'MARK LOOKUP'!F157,"B",IF(LEDGER!F157&gt;=0.5*'MARK LOOKUP'!F157,"C+",IF(LEDGER!F157&gt;=0.4*'MARK LOOKUP'!F157,"C",IF(LEDGER!F157&gt;=0.35*'MARK LOOKUP'!F157,"D","NG")))))))))</f>
        <v/>
      </c>
      <c r="AB157" s="26" t="b">
        <f>IF(ISNUMBER(G157),IF(D157&gt;=0.9*'MARK LOOKUP'!G157,"A+",IF(G157&gt;=0.8*'MARK LOOKUP'!G157,"A",IF(G157&gt;=0.7*'MARK LOOKUP'!G157,"B+",IF(G157&gt;=0.6*'MARK LOOKUP'!G157,"B",IF(G157&gt;=0.5*'MARK LOOKUP'!G157,"C+",IF(G157&gt;=0.4*'MARK LOOKUP'!G157,"C",IF(G157&gt;=0.35*'MARK LOOKUP'!G157,"D","NG"))))))))</f>
        <v>0</v>
      </c>
      <c r="AC157" s="26" t="str">
        <f>IF(ISBLANK('DATA ENTRY'!M157),"",IF(LEDGER!H157="AB","AB",IF(LEDGER!H157&gt;=0.9*'MARK LOOKUP'!H157,"A+",IF(LEDGER!H157&gt;=0.8*'MARK LOOKUP'!H157,"A",IF(LEDGER!H157&gt;=0.7*'MARK LOOKUP'!H157,"B+",IF(LEDGER!H157&gt;=0.6*'MARK LOOKUP'!H157,"B",IF(LEDGER!H157&gt;=0.5*'MARK LOOKUP'!H157,"C+",IF(LEDGER!H157&gt;=0.4*'MARK LOOKUP'!H157,"C",IF(LEDGER!H157&gt;=0.35*'MARK LOOKUP'!H157,"D","NG")))))))))</f>
        <v/>
      </c>
      <c r="AD157" s="26" t="str">
        <f>IF(ISBLANK('DATA ENTRY'!N157),"",IF(LEDGER!I157="AB","AB",IF(LEDGER!I157&gt;=0.9*'MARK LOOKUP'!I157,"A+",IF(LEDGER!I157&gt;=0.8*'MARK LOOKUP'!I157,"A",IF(LEDGER!I157&gt;=0.7*'MARK LOOKUP'!I157,"B+",IF(LEDGER!I157&gt;=0.6*'MARK LOOKUP'!I157,"B",IF(LEDGER!I157&gt;=0.5*'MARK LOOKUP'!I157,"C+",IF(LEDGER!I157&gt;=0.4*'MARK LOOKUP'!I157,"C",IF(LEDGER!I157&gt;=0.35*'MARK LOOKUP'!I157,"D","NG")))))))))</f>
        <v/>
      </c>
      <c r="AE157" s="26" t="str">
        <f>IF(ISNUMBER(J157),IF(J157&gt;=0.9*'MARK LOOKUP'!J157,"A+",IF(J157&gt;=0.8*'MARK LOOKUP'!J157,"A",IF(J157&gt;=0.7*'MARK LOOKUP'!J157,"B+",IF(J157&gt;=0.6*'MARK LOOKUP'!J157,"B",IF(J157&gt;=0.5*'MARK LOOKUP'!J157,"C+",IF(J157&gt;=0.4*'MARK LOOKUP'!J157,"C",IF(J157&gt;=0.35*'MARK LOOKUP'!J157,"D","NG"))))))),"")</f>
        <v/>
      </c>
      <c r="AF157" s="26" t="str">
        <f>IF(ISBLANK('DATA ENTRY'!P157),"",IF(LEDGER!K157="Ab","AB",IF(LEDGER!K157&gt;=0.9*'MARK LOOKUP'!K157,"A+",IF(LEDGER!K157&gt;=0.8*'MARK LOOKUP'!K157,"A",IF(LEDGER!K157&gt;=0.7*'MARK LOOKUP'!K157,"B+",IF(LEDGER!K157&gt;=0.6*'MARK LOOKUP'!K157,"B",IF(LEDGER!K157&gt;=0.5*'MARK LOOKUP'!K157,"C+",IF(LEDGER!K157&gt;=0.4*'MARK LOOKUP'!K157,"C",IF(LEDGER!K157&gt;=0.35*'MARK LOOKUP'!K157,"D","NG")))))))))</f>
        <v/>
      </c>
      <c r="AG157" s="26" t="str">
        <f>IF(ISBLANK('DATA ENTRY'!Q157),"",IF(LEDGER!L157="Ab","AB",IF(LEDGER!L157&gt;=0.9*'MARK LOOKUP'!L157,"A+",IF(LEDGER!L157&gt;=0.8*'MARK LOOKUP'!L157,"A",IF(LEDGER!L157&gt;=0.7*'MARK LOOKUP'!L157,"B+",IF(LEDGER!L157&gt;=0.6*'MARK LOOKUP'!L157,"B",IF(LEDGER!L157&gt;=0.5*'MARK LOOKUP'!L157,"C+",IF(LEDGER!L157&gt;=0.4*'MARK LOOKUP'!L157,"C",IF(LEDGER!L157&gt;=0.35*'MARK LOOKUP'!L157,"D","NG")))))))))</f>
        <v/>
      </c>
      <c r="AH157" s="26" t="str">
        <f>IF(ISNUMBER(M157),IF(M157&gt;=0.9*'MARK LOOKUP'!M157,"A+",IF(M157&gt;=0.8*'MARK LOOKUP'!M157,"A",IF(M157&gt;=0.7*'MARK LOOKUP'!M157,"B+",IF(M157&gt;=0.6*'MARK LOOKUP'!M157,"B",IF(M157&gt;=0.5*'MARK LOOKUP'!M157,"C+",IF(M157&gt;=0.4*'MARK LOOKUP'!M157,"C",IF(M157&gt;=0.35*'MARK LOOKUP'!M157,"D","NG"))))))),"")</f>
        <v/>
      </c>
      <c r="AI157" s="26" t="str">
        <f>IF(ISBLANK('DATA ENTRY'!S157),"",IF(N157="Ab","AB",IF(N157&gt;=0.9*'MARK LOOKUP'!N157,"A+",IF(N157&gt;=0.8*'MARK LOOKUP'!N157,"A",IF(N157&gt;=0.7*'MARK LOOKUP'!N157,"B+",IF(N157&gt;=0.6*'MARK LOOKUP'!N157,"B",IF(N157&gt;=0.5*'MARK LOOKUP'!N157,"C+",IF(N157&gt;=0.4*'MARK LOOKUP'!N157,"C",IF(N157&gt;=0.35*'MARK LOOKUP'!N157,"D","NG")))))))))</f>
        <v/>
      </c>
      <c r="AJ157" s="26" t="str">
        <f>IF(ISBLANK('DATA ENTRY'!T157),"",IF(O157="Ab","AB",IF(O157&gt;=0.9*'MARK LOOKUP'!O157,"A+",IF(O157&gt;=0.8*'MARK LOOKUP'!O157,"A",IF(O157&gt;=0.7*'MARK LOOKUP'!O157,"B+",IF(O157&gt;=0.6*'MARK LOOKUP'!O157,"B",IF(O157&gt;=0.5*'MARK LOOKUP'!O157,"C+",IF(O157&gt;=0.4*'MARK LOOKUP'!O157,"C",IF(O157&gt;=0.35*'MARK LOOKUP'!O157,"D","NG")))))))))</f>
        <v/>
      </c>
      <c r="AK157" s="26" t="str">
        <f>IF(ISNUMBER(P157),IF(P157&gt;=0.9*'MARK LOOKUP'!P157,"A+",IF(P157&gt;=0.8*'MARK LOOKUP'!P157,"A",IF(P157&gt;=0.7*'MARK LOOKUP'!P157,"B+",IF(P157&gt;=0.6*'MARK LOOKUP'!P157,"B",IF(P157&gt;=0.5*'MARK LOOKUP'!P157,"C+",IF(P157&gt;=0.4*'MARK LOOKUP'!P157,"C",IF(P157&gt;=0.35*'MARK LOOKUP'!P157,"D","NG"))))))),"")</f>
        <v/>
      </c>
      <c r="AL157" s="26" t="str">
        <f>IF(ISBLANK('DATA ENTRY'!V157),"",IF(Q157="Ab","AB",IF(Q157&gt;=0.9*'MARK LOOKUP'!Q157,"A+",IF(Q157&gt;=0.8*'MARK LOOKUP'!Q157,"A",IF(Q157&gt;=0.7*'MARK LOOKUP'!Q157,"B+",IF(Q157&gt;=0.6*'MARK LOOKUP'!Q157,"B",IF(Q157&gt;=0.5*'MARK LOOKUP'!Q157,"C+",IF(Q157&gt;=0.4*'MARK LOOKUP'!Q157,"C",IF(Q157&gt;=0.35*'MARK LOOKUP'!Q157,"D","NG")))))))))</f>
        <v/>
      </c>
      <c r="AM157" s="26" t="str">
        <f>IF(ISBLANK('DATA ENTRY'!W157),"",IF(R157="Ab","AB",IF(R157&gt;=0.9*'MARK LOOKUP'!R157,"A+",IF(R157&gt;=0.8*'MARK LOOKUP'!R157,"A",IF(R157&gt;=0.7*'MARK LOOKUP'!R157,"B+",IF(R157&gt;=0.6*'MARK LOOKUP'!R157,"B",IF(R157&gt;=0.5*'MARK LOOKUP'!R157,"C+",IF(R157&gt;=0.4*'MARK LOOKUP'!R157,"C",IF(R157&gt;=0.35*'MARK LOOKUP'!R157,"D","NG")))))))))</f>
        <v/>
      </c>
      <c r="AN157" s="26" t="str">
        <f>IF(ISNUMBER(S157),IF(S157&gt;=0.9*'MARK LOOKUP'!S157,"A+",IF(S157&gt;=0.8*'MARK LOOKUP'!S157,"A",IF(S157&gt;=0.7*'MARK LOOKUP'!S157,"B+",IF(S157&gt;=0.6*'MARK LOOKUP'!S157,"B",IF(S157&gt;=0.5*'MARK LOOKUP'!S157,"C+",IF(S157&gt;=0.4*'MARK LOOKUP'!S157,"C",IF(S157&gt;=0.35*'MARK LOOKUP'!S157,"D","NG"))))))),"")</f>
        <v/>
      </c>
      <c r="AO157" s="26" t="str">
        <f>IF(ISBLANK('DATA ENTRY'!Y157),"",IF(T157="AB","AB",IF(T157&gt;=0.9*'MARK LOOKUP'!T157,"A+",IF(T157&gt;=0.8*'MARK LOOKUP'!T157,"A",IF(T157&gt;=0.7*'MARK LOOKUP'!T157,"B+",IF(T157&gt;=0.6*'MARK LOOKUP'!T157,"B",IF(T157&gt;=0.5*'MARK LOOKUP'!T157,"C+",IF(T157&gt;=0.4*'MARK LOOKUP'!T157,"C",IF(T157&gt;=0.35*'MARK LOOKUP'!T157,"D","NG")))))))))</f>
        <v/>
      </c>
      <c r="AP157" s="26" t="str">
        <f>IF(ISBLANK('DATA ENTRY'!Z157),"",IF(U157="AB","AB",IF(U157&gt;=0.9*'MARK LOOKUP'!U157,"A+",IF(U157&gt;=0.8*'MARK LOOKUP'!U157,"A",IF(U157&gt;=0.7*'MARK LOOKUP'!U157,"B+",IF(U157&gt;=0.6*'MARK LOOKUP'!U157,"B",IF(U157&gt;=0.5*'MARK LOOKUP'!U157,"C+",IF(U157&gt;=0.4*'MARK LOOKUP'!U157,"C",IF(U157&gt;=0.35*'MARK LOOKUP'!U157,"D","NG")))))))))</f>
        <v/>
      </c>
      <c r="AQ157" s="26" t="str">
        <f>IF(ISNUMBER(V157),IF(V157&gt;=0.9*'MARK LOOKUP'!V157,"A+",IF(V157&gt;=0.8*'MARK LOOKUP'!V157,"A",IF(V157&gt;=0.7*'MARK LOOKUP'!V157,"B+",IF(V157&gt;=0.6*'MARK LOOKUP'!S157,"B",IF(V157&gt;=0.5*'MARK LOOKUP'!V157,"C+",IF(V157&gt;=0.4*'MARK LOOKUP'!V157,"C",IF(V157&gt;=0.35*'MARK LOOKUP'!V157,"D","NG"))))))),"")</f>
        <v/>
      </c>
      <c r="AR157" s="26" t="str">
        <f t="shared" si="47"/>
        <v/>
      </c>
      <c r="AS157" s="26" t="str">
        <f t="shared" si="48"/>
        <v/>
      </c>
      <c r="AT157" s="26" t="str">
        <f t="shared" si="49"/>
        <v/>
      </c>
      <c r="AU157" s="26" t="str">
        <f t="shared" si="50"/>
        <v/>
      </c>
      <c r="AV157" s="26" t="str">
        <f t="shared" si="51"/>
        <v/>
      </c>
      <c r="AW157" s="26" t="str">
        <f t="shared" si="52"/>
        <v/>
      </c>
      <c r="AX157" s="26" t="str">
        <f t="shared" si="53"/>
        <v/>
      </c>
      <c r="AY157" s="26" t="str">
        <f t="shared" si="54"/>
        <v/>
      </c>
      <c r="AZ157" s="26" t="str">
        <f t="shared" si="55"/>
        <v/>
      </c>
      <c r="BA157" s="26" t="str">
        <f t="shared" si="56"/>
        <v/>
      </c>
      <c r="BB157" s="26" t="str">
        <f t="shared" si="57"/>
        <v/>
      </c>
      <c r="BC157" s="26" t="str">
        <f t="shared" si="58"/>
        <v/>
      </c>
      <c r="BD157" s="26" t="str">
        <f t="shared" si="59"/>
        <v/>
      </c>
      <c r="BE157" s="26" t="str">
        <f>IF(ISBLANK('DATA ENTRY'!S157),"",IF(AJ157="A+","4",IF(AJ157="A","3.6",IF(AJ157="B+","3.2",IF(AJ157="B","2.8",IF(AJ157="C+","2.4",IF(AJ157="C","2",IF(AJ157="D+","1.6",IF(AJ157="D","1.2",IF(AJ157="E","0.8",""))))))))))</f>
        <v/>
      </c>
      <c r="BF157" s="26" t="str">
        <f>IF(ISBLANK('DATA ENTRY'!T157),"",IF(AK157="A+","4",IF(AK157="A","3.6",IF(AK157="B+","3.2",IF(AK157="B","2.8",IF(AK157="C+","2.4",IF(AK157="C","2",IF(AK157="D+","1.6",IF(AK157="D","1.2",IF(AK157="E","0.8",""))))))))))</f>
        <v/>
      </c>
      <c r="BG157" s="26" t="str">
        <f>IF(ISBLANK('DATA ENTRY'!U157),"",IF(AL157="A+","4",IF(AL157="A","3.6",IF(AL157="B+","3.2",IF(AL157="B","2.8",IF(AL157="C+","2.4",IF(AL157="C","2",IF(AL157="D+","1.6",IF(AL157="D","1.2",IF(AL157="E","0.8",""))))))))))</f>
        <v/>
      </c>
      <c r="BH157" s="26" t="str">
        <f>IF(ISBLANK('DATA ENTRY'!V157),"",IF(AM157="A+","4",IF(AM157="A","3.6",IF(AM157="B+","3.2",IF(AM157="B","2.8",IF(AM157="C+","2.4",IF(AM157="C","2",IF(AM157="D+","1.6",IF(AM157="D","1.2",IF(AM157="E","0.8",""))))))))))</f>
        <v/>
      </c>
      <c r="BI157" s="26" t="str">
        <f>IF(ISBLANK('DATA ENTRY'!W157),"",IF(AN157="A+","4",IF(AN157="A","3.6",IF(AN157="B+","3.2",IF(AN157="B","2.8",IF(AN157="C+","2.4",IF(AN157="C","2",IF(AN157="D+","1.6",IF(AN157="D","1.2",IF(AN157="E","0.8",""))))))))))</f>
        <v/>
      </c>
      <c r="BJ157" s="26" t="str">
        <f>IF(ISBLANK('DATA ENTRY'!X157),"",IF(AO157="A+","4",IF(AO157="A","3.6",IF(AO157="B+","3.2",IF(AO157="B","2.8",IF(AO157="C+","2.4",IF(AO157="C","2",IF(AO157="D+","1.6",IF(AO157="D","1.2",IF(AO157="E","0.8",""))))))))))</f>
        <v/>
      </c>
      <c r="BK157" s="26" t="str">
        <f>IF(ISBLANK('DATA ENTRY'!Y157),"",IF(AP157="A+","4",IF(AP157="A","3.6",IF(AP157="B+","3.2",IF(AP157="B","2.8",IF(AP157="C+","2.4",IF(AP157="C","2",IF(AP157="D+","1.6",IF(AP157="D","1.2",IF(AP157="E","0.8",""))))))))))</f>
        <v/>
      </c>
      <c r="BL157" s="26" t="str">
        <f>IF(ISBLANK('DATA ENTRY'!Z157),"",IF(AQ157="A+","4",IF(AQ157="A","3.6",IF(AQ157="B+","3.2",IF(AQ157="B","2.8",IF(AQ157="C+","2.4",IF(AQ157="C","2",IF(AQ157="D+","1.6",IF(AQ157="D","1.2",IF(AQ157="E","0.8",""))))))))))</f>
        <v/>
      </c>
    </row>
    <row r="158" spans="2:64" x14ac:dyDescent="0.25">
      <c r="B158" s="26" t="str">
        <f>IF(ISBLANK('DATA ENTRY'!G158),"",'DATA ENTRY'!G158)</f>
        <v/>
      </c>
      <c r="C158" s="26" t="str">
        <f>IF(ISBLANK('DATA ENTRY'!H158),"",'DATA ENTRY'!H158)</f>
        <v/>
      </c>
      <c r="D158" s="26" t="str">
        <f t="shared" si="41"/>
        <v/>
      </c>
      <c r="E158" s="26" t="str">
        <f>IF(ISBLANK('DATA ENTRY'!J158),"",'DATA ENTRY'!J158)</f>
        <v/>
      </c>
      <c r="F158" s="26" t="str">
        <f>IF(ISBLANK('DATA ENTRY'!K158),"",'DATA ENTRY'!K158)</f>
        <v/>
      </c>
      <c r="G158" s="26" t="str">
        <f t="shared" si="42"/>
        <v/>
      </c>
      <c r="H158" s="26" t="str">
        <f>IF(ISBLANK('DATA ENTRY'!M158),"",'DATA ENTRY'!M158)</f>
        <v/>
      </c>
      <c r="I158" s="26" t="str">
        <f>IF(ISBLANK('DATA ENTRY'!M158),"",'DATA ENTRY'!N158)</f>
        <v/>
      </c>
      <c r="J158" s="26" t="str">
        <f t="shared" si="60"/>
        <v/>
      </c>
      <c r="K158" s="26" t="str">
        <f>IF(ISBLANK('DATA ENTRY'!P158),"",'DATA ENTRY'!P158)</f>
        <v/>
      </c>
      <c r="L158" s="26" t="str">
        <f>IF(ISBLANK('DATA ENTRY'!Q158),"",'DATA ENTRY'!Q158)</f>
        <v/>
      </c>
      <c r="M158" s="26" t="str">
        <f t="shared" si="43"/>
        <v/>
      </c>
      <c r="N158" s="26" t="str">
        <f>IF(ISBLANK('DATA ENTRY'!S158),"",'DATA ENTRY'!S158)</f>
        <v/>
      </c>
      <c r="O158" s="26" t="str">
        <f>IF(ISBLANK('DATA ENTRY'!T158),"",'DATA ENTRY'!T158)</f>
        <v/>
      </c>
      <c r="P158" s="26" t="str">
        <f t="shared" si="44"/>
        <v/>
      </c>
      <c r="Q158" s="26" t="str">
        <f>IF(ISBLANK('DATA ENTRY'!V158),"",'DATA ENTRY'!V158)</f>
        <v/>
      </c>
      <c r="R158" s="26" t="str">
        <f>IF(ISBLANK('DATA ENTRY'!W158),"",'DATA ENTRY'!W158)</f>
        <v/>
      </c>
      <c r="S158" s="26" t="str">
        <f t="shared" si="45"/>
        <v/>
      </c>
      <c r="T158" s="26" t="str">
        <f>IF(ISBLANK('DATA ENTRY'!Y158),"",'DATA ENTRY'!Y158)</f>
        <v/>
      </c>
      <c r="U158" s="26" t="str">
        <f>IF(ISBLANK('DATA ENTRY'!Z158),"",'DATA ENTRY'!Z158)</f>
        <v/>
      </c>
      <c r="V158" s="26" t="str">
        <f t="shared" si="46"/>
        <v/>
      </c>
      <c r="W158" s="26" t="str">
        <f>IF(ISBLANK('DATA ENTRY'!$F158),"",IF(LEDGER!B158="AB","AB",IF(LEDGER!B158&gt;=0.9*'MARK LOOKUP'!B158,"A+",IF(LEDGER!B158&gt;=0.8*'MARK LOOKUP'!B158,"A",IF(LEDGER!B158&gt;=0.7*'MARK LOOKUP'!B158,"B+",IF(LEDGER!B158&gt;=0.6*'MARK LOOKUP'!B158,"B",IF(LEDGER!B158&gt;=0.5*'MARK LOOKUP'!B158,"C+",IF(LEDGER!B158&gt;=0.4*'MARK LOOKUP'!B158,"C+",IF(LEDGER!B158&gt;=0.35*'MARK LOOKUP'!B158,"D","NG")))))))))</f>
        <v/>
      </c>
      <c r="X158" s="26" t="str">
        <f>IF(ISBLANK('DATA ENTRY'!$G158),"",IF(LEDGER!C158="AB","AB",IF(LEDGER!C158&gt;=0.9*'MARK LOOKUP'!C158,"A+",IF(LEDGER!C158&gt;=0.8*'MARK LOOKUP'!C158,"A",IF(LEDGER!C158&gt;=0.7*'MARK LOOKUP'!C158,"B+",IF(LEDGER!C158&gt;=0.6*'MARK LOOKUP'!C158,"B",IF(LEDGER!C158&gt;=0.5*'MARK LOOKUP'!C158,"C+",IF(LEDGER!C158&gt;=0.4*'MARK LOOKUP'!C158,"C+",IF(LEDGER!C158&gt;=0.35*'MARK LOOKUP'!C158,"D","N.G.")))))))))</f>
        <v/>
      </c>
      <c r="Y158" s="26" t="b">
        <f>IF(ISNUMBER(D158),IF(D158&gt;=0.9*'MARK LOOKUP'!D158,"A+",IF(D158&gt;=0.8*'MARK LOOKUP'!D158,"A",IF(D158&gt;=0.7*'MARK LOOKUP'!D158,"B+",IF(D158&gt;=0.6*'MARK LOOKUP'!D158,"B",IF(D158&gt;=0.5*'MARK LOOKUP'!D158,"C+",IF(D158&gt;=0.4*'MARK LOOKUP'!D158,"C",IF(D158&gt;=0.35*'MARK LOOKUP'!D158,"D","N.G."))))))))</f>
        <v>0</v>
      </c>
      <c r="Z158" s="26" t="str">
        <f>IF(ISBLANK('DATA ENTRY'!J158),"",IF(LEDGER!E158="AB","AB",IF(LEDGER!E158&gt;=0.9*'MARK LOOKUP'!E158,"A+",IF(LEDGER!E158&gt;=0.8*'MARK LOOKUP'!E158,"A",IF(LEDGER!E158&gt;=0.7*'MARK LOOKUP'!E158,"B+",IF(LEDGER!E158&gt;=0.6*'MARK LOOKUP'!E158,"B",IF(LEDGER!E158&gt;=0.5*'MARK LOOKUP'!E158,"C+",IF(LEDGER!E158&gt;=0.4*'MARK LOOKUP'!E158,"C",IF(LEDGER!E158&gt;=0.35*'MARK LOOKUP'!E158,"D","NG")))))))))</f>
        <v/>
      </c>
      <c r="AA158" s="26" t="str">
        <f>IF(ISBLANK('DATA ENTRY'!K158),"",IF(LEDGER!F158="AB","AB",IF(LEDGER!F158&gt;=0.9*'MARK LOOKUP'!F158,"A+",IF(LEDGER!F158&gt;=0.8*'MARK LOOKUP'!F158,"A",IF(LEDGER!F158&gt;=0.7*'MARK LOOKUP'!F158,"B+",IF(LEDGER!F158&gt;=0.6*'MARK LOOKUP'!F158,"B",IF(LEDGER!F158&gt;=0.5*'MARK LOOKUP'!F158,"C+",IF(LEDGER!F158&gt;=0.4*'MARK LOOKUP'!F158,"C",IF(LEDGER!F158&gt;=0.35*'MARK LOOKUP'!F158,"D","NG")))))))))</f>
        <v/>
      </c>
      <c r="AB158" s="26" t="b">
        <f>IF(ISNUMBER(G158),IF(D158&gt;=0.9*'MARK LOOKUP'!G158,"A+",IF(G158&gt;=0.8*'MARK LOOKUP'!G158,"A",IF(G158&gt;=0.7*'MARK LOOKUP'!G158,"B+",IF(G158&gt;=0.6*'MARK LOOKUP'!G158,"B",IF(G158&gt;=0.5*'MARK LOOKUP'!G158,"C+",IF(G158&gt;=0.4*'MARK LOOKUP'!G158,"C",IF(G158&gt;=0.35*'MARK LOOKUP'!G158,"D","NG"))))))))</f>
        <v>0</v>
      </c>
      <c r="AC158" s="26" t="str">
        <f>IF(ISBLANK('DATA ENTRY'!M158),"",IF(LEDGER!H158="AB","AB",IF(LEDGER!H158&gt;=0.9*'MARK LOOKUP'!H158,"A+",IF(LEDGER!H158&gt;=0.8*'MARK LOOKUP'!H158,"A",IF(LEDGER!H158&gt;=0.7*'MARK LOOKUP'!H158,"B+",IF(LEDGER!H158&gt;=0.6*'MARK LOOKUP'!H158,"B",IF(LEDGER!H158&gt;=0.5*'MARK LOOKUP'!H158,"C+",IF(LEDGER!H158&gt;=0.4*'MARK LOOKUP'!H158,"C",IF(LEDGER!H158&gt;=0.35*'MARK LOOKUP'!H158,"D","NG")))))))))</f>
        <v/>
      </c>
      <c r="AD158" s="26" t="str">
        <f>IF(ISBLANK('DATA ENTRY'!N158),"",IF(LEDGER!I158="AB","AB",IF(LEDGER!I158&gt;=0.9*'MARK LOOKUP'!I158,"A+",IF(LEDGER!I158&gt;=0.8*'MARK LOOKUP'!I158,"A",IF(LEDGER!I158&gt;=0.7*'MARK LOOKUP'!I158,"B+",IF(LEDGER!I158&gt;=0.6*'MARK LOOKUP'!I158,"B",IF(LEDGER!I158&gt;=0.5*'MARK LOOKUP'!I158,"C+",IF(LEDGER!I158&gt;=0.4*'MARK LOOKUP'!I158,"C",IF(LEDGER!I158&gt;=0.35*'MARK LOOKUP'!I158,"D","NG")))))))))</f>
        <v/>
      </c>
      <c r="AE158" s="26" t="str">
        <f>IF(ISNUMBER(J158),IF(J158&gt;=0.9*'MARK LOOKUP'!J158,"A+",IF(J158&gt;=0.8*'MARK LOOKUP'!J158,"A",IF(J158&gt;=0.7*'MARK LOOKUP'!J158,"B+",IF(J158&gt;=0.6*'MARK LOOKUP'!J158,"B",IF(J158&gt;=0.5*'MARK LOOKUP'!J158,"C+",IF(J158&gt;=0.4*'MARK LOOKUP'!J158,"C",IF(J158&gt;=0.35*'MARK LOOKUP'!J158,"D","NG"))))))),"")</f>
        <v/>
      </c>
      <c r="AF158" s="26" t="str">
        <f>IF(ISBLANK('DATA ENTRY'!P158),"",IF(LEDGER!K158="Ab","AB",IF(LEDGER!K158&gt;=0.9*'MARK LOOKUP'!K158,"A+",IF(LEDGER!K158&gt;=0.8*'MARK LOOKUP'!K158,"A",IF(LEDGER!K158&gt;=0.7*'MARK LOOKUP'!K158,"B+",IF(LEDGER!K158&gt;=0.6*'MARK LOOKUP'!K158,"B",IF(LEDGER!K158&gt;=0.5*'MARK LOOKUP'!K158,"C+",IF(LEDGER!K158&gt;=0.4*'MARK LOOKUP'!K158,"C",IF(LEDGER!K158&gt;=0.35*'MARK LOOKUP'!K158,"D","NG")))))))))</f>
        <v/>
      </c>
      <c r="AG158" s="26" t="str">
        <f>IF(ISBLANK('DATA ENTRY'!Q158),"",IF(LEDGER!L158="Ab","AB",IF(LEDGER!L158&gt;=0.9*'MARK LOOKUP'!L158,"A+",IF(LEDGER!L158&gt;=0.8*'MARK LOOKUP'!L158,"A",IF(LEDGER!L158&gt;=0.7*'MARK LOOKUP'!L158,"B+",IF(LEDGER!L158&gt;=0.6*'MARK LOOKUP'!L158,"B",IF(LEDGER!L158&gt;=0.5*'MARK LOOKUP'!L158,"C+",IF(LEDGER!L158&gt;=0.4*'MARK LOOKUP'!L158,"C",IF(LEDGER!L158&gt;=0.35*'MARK LOOKUP'!L158,"D","NG")))))))))</f>
        <v/>
      </c>
      <c r="AH158" s="26" t="str">
        <f>IF(ISNUMBER(M158),IF(M158&gt;=0.9*'MARK LOOKUP'!M158,"A+",IF(M158&gt;=0.8*'MARK LOOKUP'!M158,"A",IF(M158&gt;=0.7*'MARK LOOKUP'!M158,"B+",IF(M158&gt;=0.6*'MARK LOOKUP'!M158,"B",IF(M158&gt;=0.5*'MARK LOOKUP'!M158,"C+",IF(M158&gt;=0.4*'MARK LOOKUP'!M158,"C",IF(M158&gt;=0.35*'MARK LOOKUP'!M158,"D","NG"))))))),"")</f>
        <v/>
      </c>
      <c r="AI158" s="26" t="str">
        <f>IF(ISBLANK('DATA ENTRY'!S158),"",IF(N158="Ab","AB",IF(N158&gt;=0.9*'MARK LOOKUP'!N158,"A+",IF(N158&gt;=0.8*'MARK LOOKUP'!N158,"A",IF(N158&gt;=0.7*'MARK LOOKUP'!N158,"B+",IF(N158&gt;=0.6*'MARK LOOKUP'!N158,"B",IF(N158&gt;=0.5*'MARK LOOKUP'!N158,"C+",IF(N158&gt;=0.4*'MARK LOOKUP'!N158,"C",IF(N158&gt;=0.35*'MARK LOOKUP'!N158,"D","NG")))))))))</f>
        <v/>
      </c>
      <c r="AJ158" s="26" t="str">
        <f>IF(ISBLANK('DATA ENTRY'!T158),"",IF(O158="Ab","AB",IF(O158&gt;=0.9*'MARK LOOKUP'!O158,"A+",IF(O158&gt;=0.8*'MARK LOOKUP'!O158,"A",IF(O158&gt;=0.7*'MARK LOOKUP'!O158,"B+",IF(O158&gt;=0.6*'MARK LOOKUP'!O158,"B",IF(O158&gt;=0.5*'MARK LOOKUP'!O158,"C+",IF(O158&gt;=0.4*'MARK LOOKUP'!O158,"C",IF(O158&gt;=0.35*'MARK LOOKUP'!O158,"D","NG")))))))))</f>
        <v/>
      </c>
      <c r="AK158" s="26" t="str">
        <f>IF(ISNUMBER(P158),IF(P158&gt;=0.9*'MARK LOOKUP'!P158,"A+",IF(P158&gt;=0.8*'MARK LOOKUP'!P158,"A",IF(P158&gt;=0.7*'MARK LOOKUP'!P158,"B+",IF(P158&gt;=0.6*'MARK LOOKUP'!P158,"B",IF(P158&gt;=0.5*'MARK LOOKUP'!P158,"C+",IF(P158&gt;=0.4*'MARK LOOKUP'!P158,"C",IF(P158&gt;=0.35*'MARK LOOKUP'!P158,"D","NG"))))))),"")</f>
        <v/>
      </c>
      <c r="AL158" s="26" t="str">
        <f>IF(ISBLANK('DATA ENTRY'!V158),"",IF(Q158="Ab","AB",IF(Q158&gt;=0.9*'MARK LOOKUP'!Q158,"A+",IF(Q158&gt;=0.8*'MARK LOOKUP'!Q158,"A",IF(Q158&gt;=0.7*'MARK LOOKUP'!Q158,"B+",IF(Q158&gt;=0.6*'MARK LOOKUP'!Q158,"B",IF(Q158&gt;=0.5*'MARK LOOKUP'!Q158,"C+",IF(Q158&gt;=0.4*'MARK LOOKUP'!Q158,"C",IF(Q158&gt;=0.35*'MARK LOOKUP'!Q158,"D","NG")))))))))</f>
        <v/>
      </c>
      <c r="AM158" s="26" t="str">
        <f>IF(ISBLANK('DATA ENTRY'!W158),"",IF(R158="Ab","AB",IF(R158&gt;=0.9*'MARK LOOKUP'!R158,"A+",IF(R158&gt;=0.8*'MARK LOOKUP'!R158,"A",IF(R158&gt;=0.7*'MARK LOOKUP'!R158,"B+",IF(R158&gt;=0.6*'MARK LOOKUP'!R158,"B",IF(R158&gt;=0.5*'MARK LOOKUP'!R158,"C+",IF(R158&gt;=0.4*'MARK LOOKUP'!R158,"C",IF(R158&gt;=0.35*'MARK LOOKUP'!R158,"D","NG")))))))))</f>
        <v/>
      </c>
      <c r="AN158" s="26" t="str">
        <f>IF(ISNUMBER(S158),IF(S158&gt;=0.9*'MARK LOOKUP'!S158,"A+",IF(S158&gt;=0.8*'MARK LOOKUP'!S158,"A",IF(S158&gt;=0.7*'MARK LOOKUP'!S158,"B+",IF(S158&gt;=0.6*'MARK LOOKUP'!S158,"B",IF(S158&gt;=0.5*'MARK LOOKUP'!S158,"C+",IF(S158&gt;=0.4*'MARK LOOKUP'!S158,"C",IF(S158&gt;=0.35*'MARK LOOKUP'!S158,"D","NG"))))))),"")</f>
        <v/>
      </c>
      <c r="AO158" s="26" t="str">
        <f>IF(ISBLANK('DATA ENTRY'!Y158),"",IF(T158="AB","AB",IF(T158&gt;=0.9*'MARK LOOKUP'!T158,"A+",IF(T158&gt;=0.8*'MARK LOOKUP'!T158,"A",IF(T158&gt;=0.7*'MARK LOOKUP'!T158,"B+",IF(T158&gt;=0.6*'MARK LOOKUP'!T158,"B",IF(T158&gt;=0.5*'MARK LOOKUP'!T158,"C+",IF(T158&gt;=0.4*'MARK LOOKUP'!T158,"C",IF(T158&gt;=0.35*'MARK LOOKUP'!T158,"D","NG")))))))))</f>
        <v/>
      </c>
      <c r="AP158" s="26" t="str">
        <f>IF(ISBLANK('DATA ENTRY'!Z158),"",IF(U158="AB","AB",IF(U158&gt;=0.9*'MARK LOOKUP'!U158,"A+",IF(U158&gt;=0.8*'MARK LOOKUP'!U158,"A",IF(U158&gt;=0.7*'MARK LOOKUP'!U158,"B+",IF(U158&gt;=0.6*'MARK LOOKUP'!U158,"B",IF(U158&gt;=0.5*'MARK LOOKUP'!U158,"C+",IF(U158&gt;=0.4*'MARK LOOKUP'!U158,"C",IF(U158&gt;=0.35*'MARK LOOKUP'!U158,"D","NG")))))))))</f>
        <v/>
      </c>
      <c r="AQ158" s="26" t="str">
        <f>IF(ISNUMBER(V158),IF(V158&gt;=0.9*'MARK LOOKUP'!V158,"A+",IF(V158&gt;=0.8*'MARK LOOKUP'!V158,"A",IF(V158&gt;=0.7*'MARK LOOKUP'!V158,"B+",IF(V158&gt;=0.6*'MARK LOOKUP'!S158,"B",IF(V158&gt;=0.5*'MARK LOOKUP'!V158,"C+",IF(V158&gt;=0.4*'MARK LOOKUP'!V158,"C",IF(V158&gt;=0.35*'MARK LOOKUP'!V158,"D","NG"))))))),"")</f>
        <v/>
      </c>
      <c r="AR158" s="26" t="str">
        <f t="shared" si="47"/>
        <v/>
      </c>
      <c r="AS158" s="26" t="str">
        <f t="shared" si="48"/>
        <v/>
      </c>
      <c r="AT158" s="26" t="str">
        <f t="shared" si="49"/>
        <v/>
      </c>
      <c r="AU158" s="26" t="str">
        <f t="shared" si="50"/>
        <v/>
      </c>
      <c r="AV158" s="26" t="str">
        <f t="shared" si="51"/>
        <v/>
      </c>
      <c r="AW158" s="26" t="str">
        <f t="shared" si="52"/>
        <v/>
      </c>
      <c r="AX158" s="26" t="str">
        <f t="shared" si="53"/>
        <v/>
      </c>
      <c r="AY158" s="26" t="str">
        <f t="shared" si="54"/>
        <v/>
      </c>
      <c r="AZ158" s="26" t="str">
        <f t="shared" si="55"/>
        <v/>
      </c>
      <c r="BA158" s="26" t="str">
        <f t="shared" si="56"/>
        <v/>
      </c>
      <c r="BB158" s="26" t="str">
        <f t="shared" si="57"/>
        <v/>
      </c>
      <c r="BC158" s="26" t="str">
        <f t="shared" si="58"/>
        <v/>
      </c>
      <c r="BD158" s="26" t="str">
        <f t="shared" si="59"/>
        <v/>
      </c>
      <c r="BE158" s="26" t="str">
        <f>IF(ISBLANK('DATA ENTRY'!S158),"",IF(AJ158="A+","4",IF(AJ158="A","3.6",IF(AJ158="B+","3.2",IF(AJ158="B","2.8",IF(AJ158="C+","2.4",IF(AJ158="C","2",IF(AJ158="D+","1.6",IF(AJ158="D","1.2",IF(AJ158="E","0.8",""))))))))))</f>
        <v/>
      </c>
      <c r="BF158" s="26" t="str">
        <f>IF(ISBLANK('DATA ENTRY'!T158),"",IF(AK158="A+","4",IF(AK158="A","3.6",IF(AK158="B+","3.2",IF(AK158="B","2.8",IF(AK158="C+","2.4",IF(AK158="C","2",IF(AK158="D+","1.6",IF(AK158="D","1.2",IF(AK158="E","0.8",""))))))))))</f>
        <v/>
      </c>
      <c r="BG158" s="26" t="str">
        <f>IF(ISBLANK('DATA ENTRY'!U158),"",IF(AL158="A+","4",IF(AL158="A","3.6",IF(AL158="B+","3.2",IF(AL158="B","2.8",IF(AL158="C+","2.4",IF(AL158="C","2",IF(AL158="D+","1.6",IF(AL158="D","1.2",IF(AL158="E","0.8",""))))))))))</f>
        <v/>
      </c>
      <c r="BH158" s="26" t="str">
        <f>IF(ISBLANK('DATA ENTRY'!V158),"",IF(AM158="A+","4",IF(AM158="A","3.6",IF(AM158="B+","3.2",IF(AM158="B","2.8",IF(AM158="C+","2.4",IF(AM158="C","2",IF(AM158="D+","1.6",IF(AM158="D","1.2",IF(AM158="E","0.8",""))))))))))</f>
        <v/>
      </c>
      <c r="BI158" s="26" t="str">
        <f>IF(ISBLANK('DATA ENTRY'!W158),"",IF(AN158="A+","4",IF(AN158="A","3.6",IF(AN158="B+","3.2",IF(AN158="B","2.8",IF(AN158="C+","2.4",IF(AN158="C","2",IF(AN158="D+","1.6",IF(AN158="D","1.2",IF(AN158="E","0.8",""))))))))))</f>
        <v/>
      </c>
      <c r="BJ158" s="26" t="str">
        <f>IF(ISBLANK('DATA ENTRY'!X158),"",IF(AO158="A+","4",IF(AO158="A","3.6",IF(AO158="B+","3.2",IF(AO158="B","2.8",IF(AO158="C+","2.4",IF(AO158="C","2",IF(AO158="D+","1.6",IF(AO158="D","1.2",IF(AO158="E","0.8",""))))))))))</f>
        <v/>
      </c>
      <c r="BK158" s="26" t="str">
        <f>IF(ISBLANK('DATA ENTRY'!Y158),"",IF(AP158="A+","4",IF(AP158="A","3.6",IF(AP158="B+","3.2",IF(AP158="B","2.8",IF(AP158="C+","2.4",IF(AP158="C","2",IF(AP158="D+","1.6",IF(AP158="D","1.2",IF(AP158="E","0.8",""))))))))))</f>
        <v/>
      </c>
      <c r="BL158" s="26" t="str">
        <f>IF(ISBLANK('DATA ENTRY'!Z158),"",IF(AQ158="A+","4",IF(AQ158="A","3.6",IF(AQ158="B+","3.2",IF(AQ158="B","2.8",IF(AQ158="C+","2.4",IF(AQ158="C","2",IF(AQ158="D+","1.6",IF(AQ158="D","1.2",IF(AQ158="E","0.8",""))))))))))</f>
        <v/>
      </c>
    </row>
    <row r="159" spans="2:64" x14ac:dyDescent="0.25">
      <c r="B159" s="26" t="str">
        <f>IF(ISBLANK('DATA ENTRY'!G159),"",'DATA ENTRY'!G159)</f>
        <v/>
      </c>
      <c r="C159" s="26" t="str">
        <f>IF(ISBLANK('DATA ENTRY'!H159),"",'DATA ENTRY'!H159)</f>
        <v/>
      </c>
      <c r="D159" s="26" t="str">
        <f t="shared" si="41"/>
        <v/>
      </c>
      <c r="E159" s="26" t="str">
        <f>IF(ISBLANK('DATA ENTRY'!J159),"",'DATA ENTRY'!J159)</f>
        <v/>
      </c>
      <c r="F159" s="26" t="str">
        <f>IF(ISBLANK('DATA ENTRY'!K159),"",'DATA ENTRY'!K159)</f>
        <v/>
      </c>
      <c r="G159" s="26" t="str">
        <f t="shared" si="42"/>
        <v/>
      </c>
      <c r="H159" s="26" t="str">
        <f>IF(ISBLANK('DATA ENTRY'!M159),"",'DATA ENTRY'!M159)</f>
        <v/>
      </c>
      <c r="I159" s="26" t="str">
        <f>IF(ISBLANK('DATA ENTRY'!M159),"",'DATA ENTRY'!N159)</f>
        <v/>
      </c>
      <c r="J159" s="26" t="str">
        <f t="shared" si="60"/>
        <v/>
      </c>
      <c r="K159" s="26" t="str">
        <f>IF(ISBLANK('DATA ENTRY'!P159),"",'DATA ENTRY'!P159)</f>
        <v/>
      </c>
      <c r="L159" s="26" t="str">
        <f>IF(ISBLANK('DATA ENTRY'!Q159),"",'DATA ENTRY'!Q159)</f>
        <v/>
      </c>
      <c r="M159" s="26" t="str">
        <f t="shared" si="43"/>
        <v/>
      </c>
      <c r="N159" s="26" t="str">
        <f>IF(ISBLANK('DATA ENTRY'!S159),"",'DATA ENTRY'!S159)</f>
        <v/>
      </c>
      <c r="O159" s="26" t="str">
        <f>IF(ISBLANK('DATA ENTRY'!T159),"",'DATA ENTRY'!T159)</f>
        <v/>
      </c>
      <c r="P159" s="26" t="str">
        <f t="shared" si="44"/>
        <v/>
      </c>
      <c r="Q159" s="26" t="str">
        <f>IF(ISBLANK('DATA ENTRY'!V159),"",'DATA ENTRY'!V159)</f>
        <v/>
      </c>
      <c r="R159" s="26" t="str">
        <f>IF(ISBLANK('DATA ENTRY'!W159),"",'DATA ENTRY'!W159)</f>
        <v/>
      </c>
      <c r="S159" s="26" t="str">
        <f t="shared" si="45"/>
        <v/>
      </c>
      <c r="T159" s="26" t="str">
        <f>IF(ISBLANK('DATA ENTRY'!Y159),"",'DATA ENTRY'!Y159)</f>
        <v/>
      </c>
      <c r="U159" s="26" t="str">
        <f>IF(ISBLANK('DATA ENTRY'!Z159),"",'DATA ENTRY'!Z159)</f>
        <v/>
      </c>
      <c r="V159" s="26" t="str">
        <f t="shared" si="46"/>
        <v/>
      </c>
      <c r="W159" s="26" t="str">
        <f>IF(ISBLANK('DATA ENTRY'!$F159),"",IF(LEDGER!B159="AB","AB",IF(LEDGER!B159&gt;=0.9*'MARK LOOKUP'!B159,"A+",IF(LEDGER!B159&gt;=0.8*'MARK LOOKUP'!B159,"A",IF(LEDGER!B159&gt;=0.7*'MARK LOOKUP'!B159,"B+",IF(LEDGER!B159&gt;=0.6*'MARK LOOKUP'!B159,"B",IF(LEDGER!B159&gt;=0.5*'MARK LOOKUP'!B159,"C+",IF(LEDGER!B159&gt;=0.4*'MARK LOOKUP'!B159,"C+",IF(LEDGER!B159&gt;=0.35*'MARK LOOKUP'!B159,"D","NG")))))))))</f>
        <v/>
      </c>
      <c r="X159" s="26" t="str">
        <f>IF(ISBLANK('DATA ENTRY'!$G159),"",IF(LEDGER!C159="AB","AB",IF(LEDGER!C159&gt;=0.9*'MARK LOOKUP'!C159,"A+",IF(LEDGER!C159&gt;=0.8*'MARK LOOKUP'!C159,"A",IF(LEDGER!C159&gt;=0.7*'MARK LOOKUP'!C159,"B+",IF(LEDGER!C159&gt;=0.6*'MARK LOOKUP'!C159,"B",IF(LEDGER!C159&gt;=0.5*'MARK LOOKUP'!C159,"C+",IF(LEDGER!C159&gt;=0.4*'MARK LOOKUP'!C159,"C+",IF(LEDGER!C159&gt;=0.35*'MARK LOOKUP'!C159,"D","N.G.")))))))))</f>
        <v/>
      </c>
      <c r="Y159" s="26" t="b">
        <f>IF(ISNUMBER(D159),IF(D159&gt;=0.9*'MARK LOOKUP'!D159,"A+",IF(D159&gt;=0.8*'MARK LOOKUP'!D159,"A",IF(D159&gt;=0.7*'MARK LOOKUP'!D159,"B+",IF(D159&gt;=0.6*'MARK LOOKUP'!D159,"B",IF(D159&gt;=0.5*'MARK LOOKUP'!D159,"C+",IF(D159&gt;=0.4*'MARK LOOKUP'!D159,"C",IF(D159&gt;=0.35*'MARK LOOKUP'!D159,"D","N.G."))))))))</f>
        <v>0</v>
      </c>
      <c r="Z159" s="26" t="str">
        <f>IF(ISBLANK('DATA ENTRY'!J159),"",IF(LEDGER!E159="AB","AB",IF(LEDGER!E159&gt;=0.9*'MARK LOOKUP'!E159,"A+",IF(LEDGER!E159&gt;=0.8*'MARK LOOKUP'!E159,"A",IF(LEDGER!E159&gt;=0.7*'MARK LOOKUP'!E159,"B+",IF(LEDGER!E159&gt;=0.6*'MARK LOOKUP'!E159,"B",IF(LEDGER!E159&gt;=0.5*'MARK LOOKUP'!E159,"C+",IF(LEDGER!E159&gt;=0.4*'MARK LOOKUP'!E159,"C",IF(LEDGER!E159&gt;=0.35*'MARK LOOKUP'!E159,"D","NG")))))))))</f>
        <v/>
      </c>
      <c r="AA159" s="26" t="str">
        <f>IF(ISBLANK('DATA ENTRY'!K159),"",IF(LEDGER!F159="AB","AB",IF(LEDGER!F159&gt;=0.9*'MARK LOOKUP'!F159,"A+",IF(LEDGER!F159&gt;=0.8*'MARK LOOKUP'!F159,"A",IF(LEDGER!F159&gt;=0.7*'MARK LOOKUP'!F159,"B+",IF(LEDGER!F159&gt;=0.6*'MARK LOOKUP'!F159,"B",IF(LEDGER!F159&gt;=0.5*'MARK LOOKUP'!F159,"C+",IF(LEDGER!F159&gt;=0.4*'MARK LOOKUP'!F159,"C",IF(LEDGER!F159&gt;=0.35*'MARK LOOKUP'!F159,"D","NG")))))))))</f>
        <v/>
      </c>
      <c r="AB159" s="26" t="b">
        <f>IF(ISNUMBER(G159),IF(D159&gt;=0.9*'MARK LOOKUP'!G159,"A+",IF(G159&gt;=0.8*'MARK LOOKUP'!G159,"A",IF(G159&gt;=0.7*'MARK LOOKUP'!G159,"B+",IF(G159&gt;=0.6*'MARK LOOKUP'!G159,"B",IF(G159&gt;=0.5*'MARK LOOKUP'!G159,"C+",IF(G159&gt;=0.4*'MARK LOOKUP'!G159,"C",IF(G159&gt;=0.35*'MARK LOOKUP'!G159,"D","NG"))))))))</f>
        <v>0</v>
      </c>
      <c r="AC159" s="26" t="str">
        <f>IF(ISBLANK('DATA ENTRY'!M159),"",IF(LEDGER!H159="AB","AB",IF(LEDGER!H159&gt;=0.9*'MARK LOOKUP'!H159,"A+",IF(LEDGER!H159&gt;=0.8*'MARK LOOKUP'!H159,"A",IF(LEDGER!H159&gt;=0.7*'MARK LOOKUP'!H159,"B+",IF(LEDGER!H159&gt;=0.6*'MARK LOOKUP'!H159,"B",IF(LEDGER!H159&gt;=0.5*'MARK LOOKUP'!H159,"C+",IF(LEDGER!H159&gt;=0.4*'MARK LOOKUP'!H159,"C",IF(LEDGER!H159&gt;=0.35*'MARK LOOKUP'!H159,"D","NG")))))))))</f>
        <v/>
      </c>
      <c r="AD159" s="26" t="str">
        <f>IF(ISBLANK('DATA ENTRY'!N159),"",IF(LEDGER!I159="AB","AB",IF(LEDGER!I159&gt;=0.9*'MARK LOOKUP'!I159,"A+",IF(LEDGER!I159&gt;=0.8*'MARK LOOKUP'!I159,"A",IF(LEDGER!I159&gt;=0.7*'MARK LOOKUP'!I159,"B+",IF(LEDGER!I159&gt;=0.6*'MARK LOOKUP'!I159,"B",IF(LEDGER!I159&gt;=0.5*'MARK LOOKUP'!I159,"C+",IF(LEDGER!I159&gt;=0.4*'MARK LOOKUP'!I159,"C",IF(LEDGER!I159&gt;=0.35*'MARK LOOKUP'!I159,"D","NG")))))))))</f>
        <v/>
      </c>
      <c r="AE159" s="26" t="str">
        <f>IF(ISNUMBER(J159),IF(J159&gt;=0.9*'MARK LOOKUP'!J159,"A+",IF(J159&gt;=0.8*'MARK LOOKUP'!J159,"A",IF(J159&gt;=0.7*'MARK LOOKUP'!J159,"B+",IF(J159&gt;=0.6*'MARK LOOKUP'!J159,"B",IF(J159&gt;=0.5*'MARK LOOKUP'!J159,"C+",IF(J159&gt;=0.4*'MARK LOOKUP'!J159,"C",IF(J159&gt;=0.35*'MARK LOOKUP'!J159,"D","NG"))))))),"")</f>
        <v/>
      </c>
      <c r="AF159" s="26" t="str">
        <f>IF(ISBLANK('DATA ENTRY'!P159),"",IF(LEDGER!K159="Ab","AB",IF(LEDGER!K159&gt;=0.9*'MARK LOOKUP'!K159,"A+",IF(LEDGER!K159&gt;=0.8*'MARK LOOKUP'!K159,"A",IF(LEDGER!K159&gt;=0.7*'MARK LOOKUP'!K159,"B+",IF(LEDGER!K159&gt;=0.6*'MARK LOOKUP'!K159,"B",IF(LEDGER!K159&gt;=0.5*'MARK LOOKUP'!K159,"C+",IF(LEDGER!K159&gt;=0.4*'MARK LOOKUP'!K159,"C",IF(LEDGER!K159&gt;=0.35*'MARK LOOKUP'!K159,"D","NG")))))))))</f>
        <v/>
      </c>
      <c r="AG159" s="26" t="str">
        <f>IF(ISBLANK('DATA ENTRY'!Q159),"",IF(LEDGER!L159="Ab","AB",IF(LEDGER!L159&gt;=0.9*'MARK LOOKUP'!L159,"A+",IF(LEDGER!L159&gt;=0.8*'MARK LOOKUP'!L159,"A",IF(LEDGER!L159&gt;=0.7*'MARK LOOKUP'!L159,"B+",IF(LEDGER!L159&gt;=0.6*'MARK LOOKUP'!L159,"B",IF(LEDGER!L159&gt;=0.5*'MARK LOOKUP'!L159,"C+",IF(LEDGER!L159&gt;=0.4*'MARK LOOKUP'!L159,"C",IF(LEDGER!L159&gt;=0.35*'MARK LOOKUP'!L159,"D","NG")))))))))</f>
        <v/>
      </c>
      <c r="AH159" s="26" t="str">
        <f>IF(ISNUMBER(M159),IF(M159&gt;=0.9*'MARK LOOKUP'!M159,"A+",IF(M159&gt;=0.8*'MARK LOOKUP'!M159,"A",IF(M159&gt;=0.7*'MARK LOOKUP'!M159,"B+",IF(M159&gt;=0.6*'MARK LOOKUP'!M159,"B",IF(M159&gt;=0.5*'MARK LOOKUP'!M159,"C+",IF(M159&gt;=0.4*'MARK LOOKUP'!M159,"C",IF(M159&gt;=0.35*'MARK LOOKUP'!M159,"D","NG"))))))),"")</f>
        <v/>
      </c>
      <c r="AI159" s="26" t="str">
        <f>IF(ISBLANK('DATA ENTRY'!S159),"",IF(N159="Ab","AB",IF(N159&gt;=0.9*'MARK LOOKUP'!N159,"A+",IF(N159&gt;=0.8*'MARK LOOKUP'!N159,"A",IF(N159&gt;=0.7*'MARK LOOKUP'!N159,"B+",IF(N159&gt;=0.6*'MARK LOOKUP'!N159,"B",IF(N159&gt;=0.5*'MARK LOOKUP'!N159,"C+",IF(N159&gt;=0.4*'MARK LOOKUP'!N159,"C",IF(N159&gt;=0.35*'MARK LOOKUP'!N159,"D","NG")))))))))</f>
        <v/>
      </c>
      <c r="AJ159" s="26" t="str">
        <f>IF(ISBLANK('DATA ENTRY'!T159),"",IF(O159="Ab","AB",IF(O159&gt;=0.9*'MARK LOOKUP'!O159,"A+",IF(O159&gt;=0.8*'MARK LOOKUP'!O159,"A",IF(O159&gt;=0.7*'MARK LOOKUP'!O159,"B+",IF(O159&gt;=0.6*'MARK LOOKUP'!O159,"B",IF(O159&gt;=0.5*'MARK LOOKUP'!O159,"C+",IF(O159&gt;=0.4*'MARK LOOKUP'!O159,"C",IF(O159&gt;=0.35*'MARK LOOKUP'!O159,"D","NG")))))))))</f>
        <v/>
      </c>
      <c r="AK159" s="26" t="str">
        <f>IF(ISNUMBER(P159),IF(P159&gt;=0.9*'MARK LOOKUP'!P159,"A+",IF(P159&gt;=0.8*'MARK LOOKUP'!P159,"A",IF(P159&gt;=0.7*'MARK LOOKUP'!P159,"B+",IF(P159&gt;=0.6*'MARK LOOKUP'!P159,"B",IF(P159&gt;=0.5*'MARK LOOKUP'!P159,"C+",IF(P159&gt;=0.4*'MARK LOOKUP'!P159,"C",IF(P159&gt;=0.35*'MARK LOOKUP'!P159,"D","NG"))))))),"")</f>
        <v/>
      </c>
      <c r="AL159" s="26" t="str">
        <f>IF(ISBLANK('DATA ENTRY'!V159),"",IF(Q159="Ab","AB",IF(Q159&gt;=0.9*'MARK LOOKUP'!Q159,"A+",IF(Q159&gt;=0.8*'MARK LOOKUP'!Q159,"A",IF(Q159&gt;=0.7*'MARK LOOKUP'!Q159,"B+",IF(Q159&gt;=0.6*'MARK LOOKUP'!Q159,"B",IF(Q159&gt;=0.5*'MARK LOOKUP'!Q159,"C+",IF(Q159&gt;=0.4*'MARK LOOKUP'!Q159,"C",IF(Q159&gt;=0.35*'MARK LOOKUP'!Q159,"D","NG")))))))))</f>
        <v/>
      </c>
      <c r="AM159" s="26" t="str">
        <f>IF(ISBLANK('DATA ENTRY'!W159),"",IF(R159="Ab","AB",IF(R159&gt;=0.9*'MARK LOOKUP'!R159,"A+",IF(R159&gt;=0.8*'MARK LOOKUP'!R159,"A",IF(R159&gt;=0.7*'MARK LOOKUP'!R159,"B+",IF(R159&gt;=0.6*'MARK LOOKUP'!R159,"B",IF(R159&gt;=0.5*'MARK LOOKUP'!R159,"C+",IF(R159&gt;=0.4*'MARK LOOKUP'!R159,"C",IF(R159&gt;=0.35*'MARK LOOKUP'!R159,"D","NG")))))))))</f>
        <v/>
      </c>
      <c r="AN159" s="26" t="str">
        <f>IF(ISNUMBER(S159),IF(S159&gt;=0.9*'MARK LOOKUP'!S159,"A+",IF(S159&gt;=0.8*'MARK LOOKUP'!S159,"A",IF(S159&gt;=0.7*'MARK LOOKUP'!S159,"B+",IF(S159&gt;=0.6*'MARK LOOKUP'!S159,"B",IF(S159&gt;=0.5*'MARK LOOKUP'!S159,"C+",IF(S159&gt;=0.4*'MARK LOOKUP'!S159,"C",IF(S159&gt;=0.35*'MARK LOOKUP'!S159,"D","NG"))))))),"")</f>
        <v/>
      </c>
      <c r="AO159" s="26" t="str">
        <f>IF(ISBLANK('DATA ENTRY'!Y159),"",IF(T159="AB","AB",IF(T159&gt;=0.9*'MARK LOOKUP'!T159,"A+",IF(T159&gt;=0.8*'MARK LOOKUP'!T159,"A",IF(T159&gt;=0.7*'MARK LOOKUP'!T159,"B+",IF(T159&gt;=0.6*'MARK LOOKUP'!T159,"B",IF(T159&gt;=0.5*'MARK LOOKUP'!T159,"C+",IF(T159&gt;=0.4*'MARK LOOKUP'!T159,"C",IF(T159&gt;=0.35*'MARK LOOKUP'!T159,"D","NG")))))))))</f>
        <v/>
      </c>
      <c r="AP159" s="26" t="str">
        <f>IF(ISBLANK('DATA ENTRY'!Z159),"",IF(U159="AB","AB",IF(U159&gt;=0.9*'MARK LOOKUP'!U159,"A+",IF(U159&gt;=0.8*'MARK LOOKUP'!U159,"A",IF(U159&gt;=0.7*'MARK LOOKUP'!U159,"B+",IF(U159&gt;=0.6*'MARK LOOKUP'!U159,"B",IF(U159&gt;=0.5*'MARK LOOKUP'!U159,"C+",IF(U159&gt;=0.4*'MARK LOOKUP'!U159,"C",IF(U159&gt;=0.35*'MARK LOOKUP'!U159,"D","NG")))))))))</f>
        <v/>
      </c>
      <c r="AQ159" s="26" t="str">
        <f>IF(ISNUMBER(V159),IF(V159&gt;=0.9*'MARK LOOKUP'!V159,"A+",IF(V159&gt;=0.8*'MARK LOOKUP'!V159,"A",IF(V159&gt;=0.7*'MARK LOOKUP'!V159,"B+",IF(V159&gt;=0.6*'MARK LOOKUP'!S159,"B",IF(V159&gt;=0.5*'MARK LOOKUP'!V159,"C+",IF(V159&gt;=0.4*'MARK LOOKUP'!V159,"C",IF(V159&gt;=0.35*'MARK LOOKUP'!V159,"D","NG"))))))),"")</f>
        <v/>
      </c>
      <c r="AR159" s="26" t="str">
        <f t="shared" si="47"/>
        <v/>
      </c>
      <c r="AS159" s="26" t="str">
        <f t="shared" si="48"/>
        <v/>
      </c>
      <c r="AT159" s="26" t="str">
        <f t="shared" si="49"/>
        <v/>
      </c>
      <c r="AU159" s="26" t="str">
        <f t="shared" si="50"/>
        <v/>
      </c>
      <c r="AV159" s="26" t="str">
        <f t="shared" si="51"/>
        <v/>
      </c>
      <c r="AW159" s="26" t="str">
        <f t="shared" si="52"/>
        <v/>
      </c>
      <c r="AX159" s="26" t="str">
        <f t="shared" si="53"/>
        <v/>
      </c>
      <c r="AY159" s="26" t="str">
        <f t="shared" si="54"/>
        <v/>
      </c>
      <c r="AZ159" s="26" t="str">
        <f t="shared" si="55"/>
        <v/>
      </c>
      <c r="BA159" s="26" t="str">
        <f t="shared" si="56"/>
        <v/>
      </c>
      <c r="BB159" s="26" t="str">
        <f t="shared" si="57"/>
        <v/>
      </c>
      <c r="BC159" s="26" t="str">
        <f t="shared" si="58"/>
        <v/>
      </c>
      <c r="BD159" s="26" t="str">
        <f t="shared" si="59"/>
        <v/>
      </c>
      <c r="BE159" s="26" t="str">
        <f>IF(ISBLANK('DATA ENTRY'!S159),"",IF(AJ159="A+","4",IF(AJ159="A","3.6",IF(AJ159="B+","3.2",IF(AJ159="B","2.8",IF(AJ159="C+","2.4",IF(AJ159="C","2",IF(AJ159="D+","1.6",IF(AJ159="D","1.2",IF(AJ159="E","0.8",""))))))))))</f>
        <v/>
      </c>
      <c r="BF159" s="26" t="str">
        <f>IF(ISBLANK('DATA ENTRY'!T159),"",IF(AK159="A+","4",IF(AK159="A","3.6",IF(AK159="B+","3.2",IF(AK159="B","2.8",IF(AK159="C+","2.4",IF(AK159="C","2",IF(AK159="D+","1.6",IF(AK159="D","1.2",IF(AK159="E","0.8",""))))))))))</f>
        <v/>
      </c>
      <c r="BG159" s="26" t="str">
        <f>IF(ISBLANK('DATA ENTRY'!U159),"",IF(AL159="A+","4",IF(AL159="A","3.6",IF(AL159="B+","3.2",IF(AL159="B","2.8",IF(AL159="C+","2.4",IF(AL159="C","2",IF(AL159="D+","1.6",IF(AL159="D","1.2",IF(AL159="E","0.8",""))))))))))</f>
        <v/>
      </c>
      <c r="BH159" s="26" t="str">
        <f>IF(ISBLANK('DATA ENTRY'!V159),"",IF(AM159="A+","4",IF(AM159="A","3.6",IF(AM159="B+","3.2",IF(AM159="B","2.8",IF(AM159="C+","2.4",IF(AM159="C","2",IF(AM159="D+","1.6",IF(AM159="D","1.2",IF(AM159="E","0.8",""))))))))))</f>
        <v/>
      </c>
      <c r="BI159" s="26" t="str">
        <f>IF(ISBLANK('DATA ENTRY'!W159),"",IF(AN159="A+","4",IF(AN159="A","3.6",IF(AN159="B+","3.2",IF(AN159="B","2.8",IF(AN159="C+","2.4",IF(AN159="C","2",IF(AN159="D+","1.6",IF(AN159="D","1.2",IF(AN159="E","0.8",""))))))))))</f>
        <v/>
      </c>
      <c r="BJ159" s="26" t="str">
        <f>IF(ISBLANK('DATA ENTRY'!X159),"",IF(AO159="A+","4",IF(AO159="A","3.6",IF(AO159="B+","3.2",IF(AO159="B","2.8",IF(AO159="C+","2.4",IF(AO159="C","2",IF(AO159="D+","1.6",IF(AO159="D","1.2",IF(AO159="E","0.8",""))))))))))</f>
        <v/>
      </c>
      <c r="BK159" s="26" t="str">
        <f>IF(ISBLANK('DATA ENTRY'!Y159),"",IF(AP159="A+","4",IF(AP159="A","3.6",IF(AP159="B+","3.2",IF(AP159="B","2.8",IF(AP159="C+","2.4",IF(AP159="C","2",IF(AP159="D+","1.6",IF(AP159="D","1.2",IF(AP159="E","0.8",""))))))))))</f>
        <v/>
      </c>
      <c r="BL159" s="26" t="str">
        <f>IF(ISBLANK('DATA ENTRY'!Z159),"",IF(AQ159="A+","4",IF(AQ159="A","3.6",IF(AQ159="B+","3.2",IF(AQ159="B","2.8",IF(AQ159="C+","2.4",IF(AQ159="C","2",IF(AQ159="D+","1.6",IF(AQ159="D","1.2",IF(AQ159="E","0.8",""))))))))))</f>
        <v/>
      </c>
    </row>
    <row r="160" spans="2:64" x14ac:dyDescent="0.25">
      <c r="B160" s="26" t="str">
        <f>IF(ISBLANK('DATA ENTRY'!G160),"",'DATA ENTRY'!G160)</f>
        <v/>
      </c>
      <c r="C160" s="26" t="str">
        <f>IF(ISBLANK('DATA ENTRY'!H160),"",'DATA ENTRY'!H160)</f>
        <v/>
      </c>
      <c r="D160" s="26" t="str">
        <f t="shared" si="41"/>
        <v/>
      </c>
      <c r="E160" s="26" t="str">
        <f>IF(ISBLANK('DATA ENTRY'!J160),"",'DATA ENTRY'!J160)</f>
        <v/>
      </c>
      <c r="F160" s="26" t="str">
        <f>IF(ISBLANK('DATA ENTRY'!K160),"",'DATA ENTRY'!K160)</f>
        <v/>
      </c>
      <c r="G160" s="26" t="str">
        <f t="shared" si="42"/>
        <v/>
      </c>
      <c r="H160" s="26" t="str">
        <f>IF(ISBLANK('DATA ENTRY'!M160),"",'DATA ENTRY'!M160)</f>
        <v/>
      </c>
      <c r="I160" s="26" t="str">
        <f>IF(ISBLANK('DATA ENTRY'!M160),"",'DATA ENTRY'!N160)</f>
        <v/>
      </c>
      <c r="J160" s="26" t="str">
        <f t="shared" si="60"/>
        <v/>
      </c>
      <c r="K160" s="26" t="str">
        <f>IF(ISBLANK('DATA ENTRY'!P160),"",'DATA ENTRY'!P160)</f>
        <v/>
      </c>
      <c r="L160" s="26" t="str">
        <f>IF(ISBLANK('DATA ENTRY'!Q160),"",'DATA ENTRY'!Q160)</f>
        <v/>
      </c>
      <c r="M160" s="26" t="str">
        <f t="shared" si="43"/>
        <v/>
      </c>
      <c r="N160" s="26" t="str">
        <f>IF(ISBLANK('DATA ENTRY'!S160),"",'DATA ENTRY'!S160)</f>
        <v/>
      </c>
      <c r="O160" s="26" t="str">
        <f>IF(ISBLANK('DATA ENTRY'!T160),"",'DATA ENTRY'!T160)</f>
        <v/>
      </c>
      <c r="P160" s="26" t="str">
        <f t="shared" si="44"/>
        <v/>
      </c>
      <c r="Q160" s="26" t="str">
        <f>IF(ISBLANK('DATA ENTRY'!V160),"",'DATA ENTRY'!V160)</f>
        <v/>
      </c>
      <c r="R160" s="26" t="str">
        <f>IF(ISBLANK('DATA ENTRY'!W160),"",'DATA ENTRY'!W160)</f>
        <v/>
      </c>
      <c r="S160" s="26" t="str">
        <f t="shared" si="45"/>
        <v/>
      </c>
      <c r="T160" s="26" t="str">
        <f>IF(ISBLANK('DATA ENTRY'!Y160),"",'DATA ENTRY'!Y160)</f>
        <v/>
      </c>
      <c r="U160" s="26" t="str">
        <f>IF(ISBLANK('DATA ENTRY'!Z160),"",'DATA ENTRY'!Z160)</f>
        <v/>
      </c>
      <c r="V160" s="26" t="str">
        <f t="shared" si="46"/>
        <v/>
      </c>
      <c r="W160" s="26" t="str">
        <f>IF(ISBLANK('DATA ENTRY'!$F160),"",IF(LEDGER!B160="AB","AB",IF(LEDGER!B160&gt;=0.9*'MARK LOOKUP'!B160,"A+",IF(LEDGER!B160&gt;=0.8*'MARK LOOKUP'!B160,"A",IF(LEDGER!B160&gt;=0.7*'MARK LOOKUP'!B160,"B+",IF(LEDGER!B160&gt;=0.6*'MARK LOOKUP'!B160,"B",IF(LEDGER!B160&gt;=0.5*'MARK LOOKUP'!B160,"C+",IF(LEDGER!B160&gt;=0.4*'MARK LOOKUP'!B160,"C+",IF(LEDGER!B160&gt;=0.35*'MARK LOOKUP'!B160,"D","NG")))))))))</f>
        <v/>
      </c>
      <c r="X160" s="26" t="str">
        <f>IF(ISBLANK('DATA ENTRY'!$G160),"",IF(LEDGER!C160="AB","AB",IF(LEDGER!C160&gt;=0.9*'MARK LOOKUP'!C160,"A+",IF(LEDGER!C160&gt;=0.8*'MARK LOOKUP'!C160,"A",IF(LEDGER!C160&gt;=0.7*'MARK LOOKUP'!C160,"B+",IF(LEDGER!C160&gt;=0.6*'MARK LOOKUP'!C160,"B",IF(LEDGER!C160&gt;=0.5*'MARK LOOKUP'!C160,"C+",IF(LEDGER!C160&gt;=0.4*'MARK LOOKUP'!C160,"C+",IF(LEDGER!C160&gt;=0.35*'MARK LOOKUP'!C160,"D","N.G.")))))))))</f>
        <v/>
      </c>
      <c r="Y160" s="26" t="b">
        <f>IF(ISNUMBER(D160),IF(D160&gt;=0.9*'MARK LOOKUP'!D160,"A+",IF(D160&gt;=0.8*'MARK LOOKUP'!D160,"A",IF(D160&gt;=0.7*'MARK LOOKUP'!D160,"B+",IF(D160&gt;=0.6*'MARK LOOKUP'!D160,"B",IF(D160&gt;=0.5*'MARK LOOKUP'!D160,"C+",IF(D160&gt;=0.4*'MARK LOOKUP'!D160,"C",IF(D160&gt;=0.35*'MARK LOOKUP'!D160,"D","N.G."))))))))</f>
        <v>0</v>
      </c>
      <c r="Z160" s="26" t="str">
        <f>IF(ISBLANK('DATA ENTRY'!J160),"",IF(LEDGER!E160="AB","AB",IF(LEDGER!E160&gt;=0.9*'MARK LOOKUP'!E160,"A+",IF(LEDGER!E160&gt;=0.8*'MARK LOOKUP'!E160,"A",IF(LEDGER!E160&gt;=0.7*'MARK LOOKUP'!E160,"B+",IF(LEDGER!E160&gt;=0.6*'MARK LOOKUP'!E160,"B",IF(LEDGER!E160&gt;=0.5*'MARK LOOKUP'!E160,"C+",IF(LEDGER!E160&gt;=0.4*'MARK LOOKUP'!E160,"C",IF(LEDGER!E160&gt;=0.35*'MARK LOOKUP'!E160,"D","NG")))))))))</f>
        <v/>
      </c>
      <c r="AA160" s="26" t="str">
        <f>IF(ISBLANK('DATA ENTRY'!K160),"",IF(LEDGER!F160="AB","AB",IF(LEDGER!F160&gt;=0.9*'MARK LOOKUP'!F160,"A+",IF(LEDGER!F160&gt;=0.8*'MARK LOOKUP'!F160,"A",IF(LEDGER!F160&gt;=0.7*'MARK LOOKUP'!F160,"B+",IF(LEDGER!F160&gt;=0.6*'MARK LOOKUP'!F160,"B",IF(LEDGER!F160&gt;=0.5*'MARK LOOKUP'!F160,"C+",IF(LEDGER!F160&gt;=0.4*'MARK LOOKUP'!F160,"C",IF(LEDGER!F160&gt;=0.35*'MARK LOOKUP'!F160,"D","NG")))))))))</f>
        <v/>
      </c>
      <c r="AB160" s="26" t="b">
        <f>IF(ISNUMBER(G160),IF(D160&gt;=0.9*'MARK LOOKUP'!G160,"A+",IF(G160&gt;=0.8*'MARK LOOKUP'!G160,"A",IF(G160&gt;=0.7*'MARK LOOKUP'!G160,"B+",IF(G160&gt;=0.6*'MARK LOOKUP'!G160,"B",IF(G160&gt;=0.5*'MARK LOOKUP'!G160,"C+",IF(G160&gt;=0.4*'MARK LOOKUP'!G160,"C",IF(G160&gt;=0.35*'MARK LOOKUP'!G160,"D","NG"))))))))</f>
        <v>0</v>
      </c>
      <c r="AC160" s="26" t="str">
        <f>IF(ISBLANK('DATA ENTRY'!M160),"",IF(LEDGER!H160="AB","AB",IF(LEDGER!H160&gt;=0.9*'MARK LOOKUP'!H160,"A+",IF(LEDGER!H160&gt;=0.8*'MARK LOOKUP'!H160,"A",IF(LEDGER!H160&gt;=0.7*'MARK LOOKUP'!H160,"B+",IF(LEDGER!H160&gt;=0.6*'MARK LOOKUP'!H160,"B",IF(LEDGER!H160&gt;=0.5*'MARK LOOKUP'!H160,"C+",IF(LEDGER!H160&gt;=0.4*'MARK LOOKUP'!H160,"C",IF(LEDGER!H160&gt;=0.35*'MARK LOOKUP'!H160,"D","NG")))))))))</f>
        <v/>
      </c>
      <c r="AD160" s="26" t="str">
        <f>IF(ISBLANK('DATA ENTRY'!N160),"",IF(LEDGER!I160="AB","AB",IF(LEDGER!I160&gt;=0.9*'MARK LOOKUP'!I160,"A+",IF(LEDGER!I160&gt;=0.8*'MARK LOOKUP'!I160,"A",IF(LEDGER!I160&gt;=0.7*'MARK LOOKUP'!I160,"B+",IF(LEDGER!I160&gt;=0.6*'MARK LOOKUP'!I160,"B",IF(LEDGER!I160&gt;=0.5*'MARK LOOKUP'!I160,"C+",IF(LEDGER!I160&gt;=0.4*'MARK LOOKUP'!I160,"C",IF(LEDGER!I160&gt;=0.35*'MARK LOOKUP'!I160,"D","NG")))))))))</f>
        <v/>
      </c>
      <c r="AE160" s="26" t="str">
        <f>IF(ISNUMBER(J160),IF(J160&gt;=0.9*'MARK LOOKUP'!J160,"A+",IF(J160&gt;=0.8*'MARK LOOKUP'!J160,"A",IF(J160&gt;=0.7*'MARK LOOKUP'!J160,"B+",IF(J160&gt;=0.6*'MARK LOOKUP'!J160,"B",IF(J160&gt;=0.5*'MARK LOOKUP'!J160,"C+",IF(J160&gt;=0.4*'MARK LOOKUP'!J160,"C",IF(J160&gt;=0.35*'MARK LOOKUP'!J160,"D","NG"))))))),"")</f>
        <v/>
      </c>
      <c r="AF160" s="26" t="str">
        <f>IF(ISBLANK('DATA ENTRY'!P160),"",IF(LEDGER!K160="Ab","AB",IF(LEDGER!K160&gt;=0.9*'MARK LOOKUP'!K160,"A+",IF(LEDGER!K160&gt;=0.8*'MARK LOOKUP'!K160,"A",IF(LEDGER!K160&gt;=0.7*'MARK LOOKUP'!K160,"B+",IF(LEDGER!K160&gt;=0.6*'MARK LOOKUP'!K160,"B",IF(LEDGER!K160&gt;=0.5*'MARK LOOKUP'!K160,"C+",IF(LEDGER!K160&gt;=0.4*'MARK LOOKUP'!K160,"C",IF(LEDGER!K160&gt;=0.35*'MARK LOOKUP'!K160,"D","NG")))))))))</f>
        <v/>
      </c>
      <c r="AG160" s="26" t="str">
        <f>IF(ISBLANK('DATA ENTRY'!Q160),"",IF(LEDGER!L160="Ab","AB",IF(LEDGER!L160&gt;=0.9*'MARK LOOKUP'!L160,"A+",IF(LEDGER!L160&gt;=0.8*'MARK LOOKUP'!L160,"A",IF(LEDGER!L160&gt;=0.7*'MARK LOOKUP'!L160,"B+",IF(LEDGER!L160&gt;=0.6*'MARK LOOKUP'!L160,"B",IF(LEDGER!L160&gt;=0.5*'MARK LOOKUP'!L160,"C+",IF(LEDGER!L160&gt;=0.4*'MARK LOOKUP'!L160,"C",IF(LEDGER!L160&gt;=0.35*'MARK LOOKUP'!L160,"D","NG")))))))))</f>
        <v/>
      </c>
      <c r="AH160" s="26" t="str">
        <f>IF(ISNUMBER(M160),IF(M160&gt;=0.9*'MARK LOOKUP'!M160,"A+",IF(M160&gt;=0.8*'MARK LOOKUP'!M160,"A",IF(M160&gt;=0.7*'MARK LOOKUP'!M160,"B+",IF(M160&gt;=0.6*'MARK LOOKUP'!M160,"B",IF(M160&gt;=0.5*'MARK LOOKUP'!M160,"C+",IF(M160&gt;=0.4*'MARK LOOKUP'!M160,"C",IF(M160&gt;=0.35*'MARK LOOKUP'!M160,"D","NG"))))))),"")</f>
        <v/>
      </c>
      <c r="AI160" s="26" t="str">
        <f>IF(ISBLANK('DATA ENTRY'!S160),"",IF(N160="Ab","AB",IF(N160&gt;=0.9*'MARK LOOKUP'!N160,"A+",IF(N160&gt;=0.8*'MARK LOOKUP'!N160,"A",IF(N160&gt;=0.7*'MARK LOOKUP'!N160,"B+",IF(N160&gt;=0.6*'MARK LOOKUP'!N160,"B",IF(N160&gt;=0.5*'MARK LOOKUP'!N160,"C+",IF(N160&gt;=0.4*'MARK LOOKUP'!N160,"C",IF(N160&gt;=0.35*'MARK LOOKUP'!N160,"D","NG")))))))))</f>
        <v/>
      </c>
      <c r="AJ160" s="26" t="str">
        <f>IF(ISBLANK('DATA ENTRY'!T160),"",IF(O160="Ab","AB",IF(O160&gt;=0.9*'MARK LOOKUP'!O160,"A+",IF(O160&gt;=0.8*'MARK LOOKUP'!O160,"A",IF(O160&gt;=0.7*'MARK LOOKUP'!O160,"B+",IF(O160&gt;=0.6*'MARK LOOKUP'!O160,"B",IF(O160&gt;=0.5*'MARK LOOKUP'!O160,"C+",IF(O160&gt;=0.4*'MARK LOOKUP'!O160,"C",IF(O160&gt;=0.35*'MARK LOOKUP'!O160,"D","NG")))))))))</f>
        <v/>
      </c>
      <c r="AK160" s="26" t="str">
        <f>IF(ISNUMBER(P160),IF(P160&gt;=0.9*'MARK LOOKUP'!P160,"A+",IF(P160&gt;=0.8*'MARK LOOKUP'!P160,"A",IF(P160&gt;=0.7*'MARK LOOKUP'!P160,"B+",IF(P160&gt;=0.6*'MARK LOOKUP'!P160,"B",IF(P160&gt;=0.5*'MARK LOOKUP'!P160,"C+",IF(P160&gt;=0.4*'MARK LOOKUP'!P160,"C",IF(P160&gt;=0.35*'MARK LOOKUP'!P160,"D","NG"))))))),"")</f>
        <v/>
      </c>
      <c r="AL160" s="26" t="str">
        <f>IF(ISBLANK('DATA ENTRY'!V160),"",IF(Q160="Ab","AB",IF(Q160&gt;=0.9*'MARK LOOKUP'!Q160,"A+",IF(Q160&gt;=0.8*'MARK LOOKUP'!Q160,"A",IF(Q160&gt;=0.7*'MARK LOOKUP'!Q160,"B+",IF(Q160&gt;=0.6*'MARK LOOKUP'!Q160,"B",IF(Q160&gt;=0.5*'MARK LOOKUP'!Q160,"C+",IF(Q160&gt;=0.4*'MARK LOOKUP'!Q160,"C",IF(Q160&gt;=0.35*'MARK LOOKUP'!Q160,"D","NG")))))))))</f>
        <v/>
      </c>
      <c r="AM160" s="26" t="str">
        <f>IF(ISBLANK('DATA ENTRY'!W160),"",IF(R160="Ab","AB",IF(R160&gt;=0.9*'MARK LOOKUP'!R160,"A+",IF(R160&gt;=0.8*'MARK LOOKUP'!R160,"A",IF(R160&gt;=0.7*'MARK LOOKUP'!R160,"B+",IF(R160&gt;=0.6*'MARK LOOKUP'!R160,"B",IF(R160&gt;=0.5*'MARK LOOKUP'!R160,"C+",IF(R160&gt;=0.4*'MARK LOOKUP'!R160,"C",IF(R160&gt;=0.35*'MARK LOOKUP'!R160,"D","NG")))))))))</f>
        <v/>
      </c>
      <c r="AN160" s="26" t="str">
        <f>IF(ISNUMBER(S160),IF(S160&gt;=0.9*'MARK LOOKUP'!S160,"A+",IF(S160&gt;=0.8*'MARK LOOKUP'!S160,"A",IF(S160&gt;=0.7*'MARK LOOKUP'!S160,"B+",IF(S160&gt;=0.6*'MARK LOOKUP'!S160,"B",IF(S160&gt;=0.5*'MARK LOOKUP'!S160,"C+",IF(S160&gt;=0.4*'MARK LOOKUP'!S160,"C",IF(S160&gt;=0.35*'MARK LOOKUP'!S160,"D","NG"))))))),"")</f>
        <v/>
      </c>
      <c r="AO160" s="26" t="str">
        <f>IF(ISBLANK('DATA ENTRY'!Y160),"",IF(T160="AB","AB",IF(T160&gt;=0.9*'MARK LOOKUP'!T160,"A+",IF(T160&gt;=0.8*'MARK LOOKUP'!T160,"A",IF(T160&gt;=0.7*'MARK LOOKUP'!T160,"B+",IF(T160&gt;=0.6*'MARK LOOKUP'!T160,"B",IF(T160&gt;=0.5*'MARK LOOKUP'!T160,"C+",IF(T160&gt;=0.4*'MARK LOOKUP'!T160,"C",IF(T160&gt;=0.35*'MARK LOOKUP'!T160,"D","NG")))))))))</f>
        <v/>
      </c>
      <c r="AP160" s="26" t="str">
        <f>IF(ISBLANK('DATA ENTRY'!Z160),"",IF(U160="AB","AB",IF(U160&gt;=0.9*'MARK LOOKUP'!U160,"A+",IF(U160&gt;=0.8*'MARK LOOKUP'!U160,"A",IF(U160&gt;=0.7*'MARK LOOKUP'!U160,"B+",IF(U160&gt;=0.6*'MARK LOOKUP'!U160,"B",IF(U160&gt;=0.5*'MARK LOOKUP'!U160,"C+",IF(U160&gt;=0.4*'MARK LOOKUP'!U160,"C",IF(U160&gt;=0.35*'MARK LOOKUP'!U160,"D","NG")))))))))</f>
        <v/>
      </c>
      <c r="AQ160" s="26" t="str">
        <f>IF(ISNUMBER(V160),IF(V160&gt;=0.9*'MARK LOOKUP'!V160,"A+",IF(V160&gt;=0.8*'MARK LOOKUP'!V160,"A",IF(V160&gt;=0.7*'MARK LOOKUP'!V160,"B+",IF(V160&gt;=0.6*'MARK LOOKUP'!S160,"B",IF(V160&gt;=0.5*'MARK LOOKUP'!V160,"C+",IF(V160&gt;=0.4*'MARK LOOKUP'!V160,"C",IF(V160&gt;=0.35*'MARK LOOKUP'!V160,"D","NG"))))))),"")</f>
        <v/>
      </c>
      <c r="AR160" s="26" t="str">
        <f t="shared" si="47"/>
        <v/>
      </c>
      <c r="AS160" s="26" t="str">
        <f t="shared" si="48"/>
        <v/>
      </c>
      <c r="AT160" s="26" t="str">
        <f t="shared" si="49"/>
        <v/>
      </c>
      <c r="AU160" s="26" t="str">
        <f t="shared" si="50"/>
        <v/>
      </c>
      <c r="AV160" s="26" t="str">
        <f t="shared" si="51"/>
        <v/>
      </c>
      <c r="AW160" s="26" t="str">
        <f t="shared" si="52"/>
        <v/>
      </c>
      <c r="AX160" s="26" t="str">
        <f t="shared" si="53"/>
        <v/>
      </c>
      <c r="AY160" s="26" t="str">
        <f t="shared" si="54"/>
        <v/>
      </c>
      <c r="AZ160" s="26" t="str">
        <f t="shared" si="55"/>
        <v/>
      </c>
      <c r="BA160" s="26" t="str">
        <f t="shared" si="56"/>
        <v/>
      </c>
      <c r="BB160" s="26" t="str">
        <f t="shared" si="57"/>
        <v/>
      </c>
      <c r="BC160" s="26" t="str">
        <f t="shared" si="58"/>
        <v/>
      </c>
      <c r="BD160" s="26" t="str">
        <f t="shared" si="59"/>
        <v/>
      </c>
      <c r="BE160" s="26" t="str">
        <f>IF(ISBLANK('DATA ENTRY'!S160),"",IF(AJ160="A+","4",IF(AJ160="A","3.6",IF(AJ160="B+","3.2",IF(AJ160="B","2.8",IF(AJ160="C+","2.4",IF(AJ160="C","2",IF(AJ160="D+","1.6",IF(AJ160="D","1.2",IF(AJ160="E","0.8",""))))))))))</f>
        <v/>
      </c>
      <c r="BF160" s="26" t="str">
        <f>IF(ISBLANK('DATA ENTRY'!T160),"",IF(AK160="A+","4",IF(AK160="A","3.6",IF(AK160="B+","3.2",IF(AK160="B","2.8",IF(AK160="C+","2.4",IF(AK160="C","2",IF(AK160="D+","1.6",IF(AK160="D","1.2",IF(AK160="E","0.8",""))))))))))</f>
        <v/>
      </c>
      <c r="BG160" s="26" t="str">
        <f>IF(ISBLANK('DATA ENTRY'!U160),"",IF(AL160="A+","4",IF(AL160="A","3.6",IF(AL160="B+","3.2",IF(AL160="B","2.8",IF(AL160="C+","2.4",IF(AL160="C","2",IF(AL160="D+","1.6",IF(AL160="D","1.2",IF(AL160="E","0.8",""))))))))))</f>
        <v/>
      </c>
      <c r="BH160" s="26" t="str">
        <f>IF(ISBLANK('DATA ENTRY'!V160),"",IF(AM160="A+","4",IF(AM160="A","3.6",IF(AM160="B+","3.2",IF(AM160="B","2.8",IF(AM160="C+","2.4",IF(AM160="C","2",IF(AM160="D+","1.6",IF(AM160="D","1.2",IF(AM160="E","0.8",""))))))))))</f>
        <v/>
      </c>
      <c r="BI160" s="26" t="str">
        <f>IF(ISBLANK('DATA ENTRY'!W160),"",IF(AN160="A+","4",IF(AN160="A","3.6",IF(AN160="B+","3.2",IF(AN160="B","2.8",IF(AN160="C+","2.4",IF(AN160="C","2",IF(AN160="D+","1.6",IF(AN160="D","1.2",IF(AN160="E","0.8",""))))))))))</f>
        <v/>
      </c>
      <c r="BJ160" s="26" t="str">
        <f>IF(ISBLANK('DATA ENTRY'!X160),"",IF(AO160="A+","4",IF(AO160="A","3.6",IF(AO160="B+","3.2",IF(AO160="B","2.8",IF(AO160="C+","2.4",IF(AO160="C","2",IF(AO160="D+","1.6",IF(AO160="D","1.2",IF(AO160="E","0.8",""))))))))))</f>
        <v/>
      </c>
      <c r="BK160" s="26" t="str">
        <f>IF(ISBLANK('DATA ENTRY'!Y160),"",IF(AP160="A+","4",IF(AP160="A","3.6",IF(AP160="B+","3.2",IF(AP160="B","2.8",IF(AP160="C+","2.4",IF(AP160="C","2",IF(AP160="D+","1.6",IF(AP160="D","1.2",IF(AP160="E","0.8",""))))))))))</f>
        <v/>
      </c>
      <c r="BL160" s="26" t="str">
        <f>IF(ISBLANK('DATA ENTRY'!Z160),"",IF(AQ160="A+","4",IF(AQ160="A","3.6",IF(AQ160="B+","3.2",IF(AQ160="B","2.8",IF(AQ160="C+","2.4",IF(AQ160="C","2",IF(AQ160="D+","1.6",IF(AQ160="D","1.2",IF(AQ160="E","0.8",""))))))))))</f>
        <v/>
      </c>
    </row>
    <row r="161" spans="2:64" x14ac:dyDescent="0.25">
      <c r="B161" s="26" t="str">
        <f>IF(ISBLANK('DATA ENTRY'!G161),"",'DATA ENTRY'!G161)</f>
        <v/>
      </c>
      <c r="C161" s="26" t="str">
        <f>IF(ISBLANK('DATA ENTRY'!H161),"",'DATA ENTRY'!H161)</f>
        <v/>
      </c>
      <c r="D161" s="26" t="str">
        <f t="shared" si="41"/>
        <v/>
      </c>
      <c r="E161" s="26" t="str">
        <f>IF(ISBLANK('DATA ENTRY'!J161),"",'DATA ENTRY'!J161)</f>
        <v/>
      </c>
      <c r="F161" s="26" t="str">
        <f>IF(ISBLANK('DATA ENTRY'!K161),"",'DATA ENTRY'!K161)</f>
        <v/>
      </c>
      <c r="G161" s="26" t="str">
        <f t="shared" si="42"/>
        <v/>
      </c>
      <c r="H161" s="26" t="str">
        <f>IF(ISBLANK('DATA ENTRY'!M161),"",'DATA ENTRY'!M161)</f>
        <v/>
      </c>
      <c r="I161" s="26" t="str">
        <f>IF(ISBLANK('DATA ENTRY'!M161),"",'DATA ENTRY'!N161)</f>
        <v/>
      </c>
      <c r="J161" s="26" t="str">
        <f t="shared" si="60"/>
        <v/>
      </c>
      <c r="K161" s="26" t="str">
        <f>IF(ISBLANK('DATA ENTRY'!P161),"",'DATA ENTRY'!P161)</f>
        <v/>
      </c>
      <c r="L161" s="26" t="str">
        <f>IF(ISBLANK('DATA ENTRY'!Q161),"",'DATA ENTRY'!Q161)</f>
        <v/>
      </c>
      <c r="M161" s="26" t="str">
        <f t="shared" si="43"/>
        <v/>
      </c>
      <c r="N161" s="26" t="str">
        <f>IF(ISBLANK('DATA ENTRY'!S161),"",'DATA ENTRY'!S161)</f>
        <v/>
      </c>
      <c r="O161" s="26" t="str">
        <f>IF(ISBLANK('DATA ENTRY'!T161),"",'DATA ENTRY'!T161)</f>
        <v/>
      </c>
      <c r="P161" s="26" t="str">
        <f t="shared" si="44"/>
        <v/>
      </c>
      <c r="Q161" s="26" t="str">
        <f>IF(ISBLANK('DATA ENTRY'!V161),"",'DATA ENTRY'!V161)</f>
        <v/>
      </c>
      <c r="R161" s="26" t="str">
        <f>IF(ISBLANK('DATA ENTRY'!W161),"",'DATA ENTRY'!W161)</f>
        <v/>
      </c>
      <c r="S161" s="26" t="str">
        <f t="shared" si="45"/>
        <v/>
      </c>
      <c r="T161" s="26" t="str">
        <f>IF(ISBLANK('DATA ENTRY'!Y161),"",'DATA ENTRY'!Y161)</f>
        <v/>
      </c>
      <c r="U161" s="26" t="str">
        <f>IF(ISBLANK('DATA ENTRY'!Z161),"",'DATA ENTRY'!Z161)</f>
        <v/>
      </c>
      <c r="V161" s="26" t="str">
        <f t="shared" si="46"/>
        <v/>
      </c>
      <c r="W161" s="26" t="str">
        <f>IF(ISBLANK('DATA ENTRY'!$F161),"",IF(LEDGER!B161="AB","AB",IF(LEDGER!B161&gt;=0.9*'MARK LOOKUP'!B161,"A+",IF(LEDGER!B161&gt;=0.8*'MARK LOOKUP'!B161,"A",IF(LEDGER!B161&gt;=0.7*'MARK LOOKUP'!B161,"B+",IF(LEDGER!B161&gt;=0.6*'MARK LOOKUP'!B161,"B",IF(LEDGER!B161&gt;=0.5*'MARK LOOKUP'!B161,"C+",IF(LEDGER!B161&gt;=0.4*'MARK LOOKUP'!B161,"C+",IF(LEDGER!B161&gt;=0.35*'MARK LOOKUP'!B161,"D","NG")))))))))</f>
        <v/>
      </c>
      <c r="X161" s="26" t="str">
        <f>IF(ISBLANK('DATA ENTRY'!$G161),"",IF(LEDGER!C161="AB","AB",IF(LEDGER!C161&gt;=0.9*'MARK LOOKUP'!C161,"A+",IF(LEDGER!C161&gt;=0.8*'MARK LOOKUP'!C161,"A",IF(LEDGER!C161&gt;=0.7*'MARK LOOKUP'!C161,"B+",IF(LEDGER!C161&gt;=0.6*'MARK LOOKUP'!C161,"B",IF(LEDGER!C161&gt;=0.5*'MARK LOOKUP'!C161,"C+",IF(LEDGER!C161&gt;=0.4*'MARK LOOKUP'!C161,"C+",IF(LEDGER!C161&gt;=0.35*'MARK LOOKUP'!C161,"D","N.G.")))))))))</f>
        <v/>
      </c>
      <c r="Y161" s="26" t="b">
        <f>IF(ISNUMBER(D161),IF(D161&gt;=0.9*'MARK LOOKUP'!D161,"A+",IF(D161&gt;=0.8*'MARK LOOKUP'!D161,"A",IF(D161&gt;=0.7*'MARK LOOKUP'!D161,"B+",IF(D161&gt;=0.6*'MARK LOOKUP'!D161,"B",IF(D161&gt;=0.5*'MARK LOOKUP'!D161,"C+",IF(D161&gt;=0.4*'MARK LOOKUP'!D161,"C",IF(D161&gt;=0.35*'MARK LOOKUP'!D161,"D","N.G."))))))))</f>
        <v>0</v>
      </c>
      <c r="Z161" s="26" t="str">
        <f>IF(ISBLANK('DATA ENTRY'!J161),"",IF(LEDGER!E161="AB","AB",IF(LEDGER!E161&gt;=0.9*'MARK LOOKUP'!E161,"A+",IF(LEDGER!E161&gt;=0.8*'MARK LOOKUP'!E161,"A",IF(LEDGER!E161&gt;=0.7*'MARK LOOKUP'!E161,"B+",IF(LEDGER!E161&gt;=0.6*'MARK LOOKUP'!E161,"B",IF(LEDGER!E161&gt;=0.5*'MARK LOOKUP'!E161,"C+",IF(LEDGER!E161&gt;=0.4*'MARK LOOKUP'!E161,"C",IF(LEDGER!E161&gt;=0.35*'MARK LOOKUP'!E161,"D","NG")))))))))</f>
        <v/>
      </c>
      <c r="AA161" s="26" t="str">
        <f>IF(ISBLANK('DATA ENTRY'!K161),"",IF(LEDGER!F161="AB","AB",IF(LEDGER!F161&gt;=0.9*'MARK LOOKUP'!F161,"A+",IF(LEDGER!F161&gt;=0.8*'MARK LOOKUP'!F161,"A",IF(LEDGER!F161&gt;=0.7*'MARK LOOKUP'!F161,"B+",IF(LEDGER!F161&gt;=0.6*'MARK LOOKUP'!F161,"B",IF(LEDGER!F161&gt;=0.5*'MARK LOOKUP'!F161,"C+",IF(LEDGER!F161&gt;=0.4*'MARK LOOKUP'!F161,"C",IF(LEDGER!F161&gt;=0.35*'MARK LOOKUP'!F161,"D","NG")))))))))</f>
        <v/>
      </c>
      <c r="AB161" s="26" t="b">
        <f>IF(ISNUMBER(G161),IF(D161&gt;=0.9*'MARK LOOKUP'!G161,"A+",IF(G161&gt;=0.8*'MARK LOOKUP'!G161,"A",IF(G161&gt;=0.7*'MARK LOOKUP'!G161,"B+",IF(G161&gt;=0.6*'MARK LOOKUP'!G161,"B",IF(G161&gt;=0.5*'MARK LOOKUP'!G161,"C+",IF(G161&gt;=0.4*'MARK LOOKUP'!G161,"C",IF(G161&gt;=0.35*'MARK LOOKUP'!G161,"D","NG"))))))))</f>
        <v>0</v>
      </c>
      <c r="AC161" s="26" t="str">
        <f>IF(ISBLANK('DATA ENTRY'!M161),"",IF(LEDGER!H161="AB","AB",IF(LEDGER!H161&gt;=0.9*'MARK LOOKUP'!H161,"A+",IF(LEDGER!H161&gt;=0.8*'MARK LOOKUP'!H161,"A",IF(LEDGER!H161&gt;=0.7*'MARK LOOKUP'!H161,"B+",IF(LEDGER!H161&gt;=0.6*'MARK LOOKUP'!H161,"B",IF(LEDGER!H161&gt;=0.5*'MARK LOOKUP'!H161,"C+",IF(LEDGER!H161&gt;=0.4*'MARK LOOKUP'!H161,"C",IF(LEDGER!H161&gt;=0.35*'MARK LOOKUP'!H161,"D","NG")))))))))</f>
        <v/>
      </c>
      <c r="AD161" s="26" t="str">
        <f>IF(ISBLANK('DATA ENTRY'!N161),"",IF(LEDGER!I161="AB","AB",IF(LEDGER!I161&gt;=0.9*'MARK LOOKUP'!I161,"A+",IF(LEDGER!I161&gt;=0.8*'MARK LOOKUP'!I161,"A",IF(LEDGER!I161&gt;=0.7*'MARK LOOKUP'!I161,"B+",IF(LEDGER!I161&gt;=0.6*'MARK LOOKUP'!I161,"B",IF(LEDGER!I161&gt;=0.5*'MARK LOOKUP'!I161,"C+",IF(LEDGER!I161&gt;=0.4*'MARK LOOKUP'!I161,"C",IF(LEDGER!I161&gt;=0.35*'MARK LOOKUP'!I161,"D","NG")))))))))</f>
        <v/>
      </c>
      <c r="AE161" s="26" t="str">
        <f>IF(ISNUMBER(J161),IF(J161&gt;=0.9*'MARK LOOKUP'!J161,"A+",IF(J161&gt;=0.8*'MARK LOOKUP'!J161,"A",IF(J161&gt;=0.7*'MARK LOOKUP'!J161,"B+",IF(J161&gt;=0.6*'MARK LOOKUP'!J161,"B",IF(J161&gt;=0.5*'MARK LOOKUP'!J161,"C+",IF(J161&gt;=0.4*'MARK LOOKUP'!J161,"C",IF(J161&gt;=0.35*'MARK LOOKUP'!J161,"D","NG"))))))),"")</f>
        <v/>
      </c>
      <c r="AF161" s="26" t="str">
        <f>IF(ISBLANK('DATA ENTRY'!P161),"",IF(LEDGER!K161="Ab","AB",IF(LEDGER!K161&gt;=0.9*'MARK LOOKUP'!K161,"A+",IF(LEDGER!K161&gt;=0.8*'MARK LOOKUP'!K161,"A",IF(LEDGER!K161&gt;=0.7*'MARK LOOKUP'!K161,"B+",IF(LEDGER!K161&gt;=0.6*'MARK LOOKUP'!K161,"B",IF(LEDGER!K161&gt;=0.5*'MARK LOOKUP'!K161,"C+",IF(LEDGER!K161&gt;=0.4*'MARK LOOKUP'!K161,"C",IF(LEDGER!K161&gt;=0.35*'MARK LOOKUP'!K161,"D","NG")))))))))</f>
        <v/>
      </c>
      <c r="AG161" s="26" t="str">
        <f>IF(ISBLANK('DATA ENTRY'!Q161),"",IF(LEDGER!L161="Ab","AB",IF(LEDGER!L161&gt;=0.9*'MARK LOOKUP'!L161,"A+",IF(LEDGER!L161&gt;=0.8*'MARK LOOKUP'!L161,"A",IF(LEDGER!L161&gt;=0.7*'MARK LOOKUP'!L161,"B+",IF(LEDGER!L161&gt;=0.6*'MARK LOOKUP'!L161,"B",IF(LEDGER!L161&gt;=0.5*'MARK LOOKUP'!L161,"C+",IF(LEDGER!L161&gt;=0.4*'MARK LOOKUP'!L161,"C",IF(LEDGER!L161&gt;=0.35*'MARK LOOKUP'!L161,"D","NG")))))))))</f>
        <v/>
      </c>
      <c r="AH161" s="26" t="str">
        <f>IF(ISNUMBER(M161),IF(M161&gt;=0.9*'MARK LOOKUP'!M161,"A+",IF(M161&gt;=0.8*'MARK LOOKUP'!M161,"A",IF(M161&gt;=0.7*'MARK LOOKUP'!M161,"B+",IF(M161&gt;=0.6*'MARK LOOKUP'!M161,"B",IF(M161&gt;=0.5*'MARK LOOKUP'!M161,"C+",IF(M161&gt;=0.4*'MARK LOOKUP'!M161,"C",IF(M161&gt;=0.35*'MARK LOOKUP'!M161,"D","NG"))))))),"")</f>
        <v/>
      </c>
      <c r="AI161" s="26" t="str">
        <f>IF(ISBLANK('DATA ENTRY'!S161),"",IF(N161="Ab","AB",IF(N161&gt;=0.9*'MARK LOOKUP'!N161,"A+",IF(N161&gt;=0.8*'MARK LOOKUP'!N161,"A",IF(N161&gt;=0.7*'MARK LOOKUP'!N161,"B+",IF(N161&gt;=0.6*'MARK LOOKUP'!N161,"B",IF(N161&gt;=0.5*'MARK LOOKUP'!N161,"C+",IF(N161&gt;=0.4*'MARK LOOKUP'!N161,"C",IF(N161&gt;=0.35*'MARK LOOKUP'!N161,"D","NG")))))))))</f>
        <v/>
      </c>
      <c r="AJ161" s="26" t="str">
        <f>IF(ISBLANK('DATA ENTRY'!T161),"",IF(O161="Ab","AB",IF(O161&gt;=0.9*'MARK LOOKUP'!O161,"A+",IF(O161&gt;=0.8*'MARK LOOKUP'!O161,"A",IF(O161&gt;=0.7*'MARK LOOKUP'!O161,"B+",IF(O161&gt;=0.6*'MARK LOOKUP'!O161,"B",IF(O161&gt;=0.5*'MARK LOOKUP'!O161,"C+",IF(O161&gt;=0.4*'MARK LOOKUP'!O161,"C",IF(O161&gt;=0.35*'MARK LOOKUP'!O161,"D","NG")))))))))</f>
        <v/>
      </c>
      <c r="AK161" s="26" t="str">
        <f>IF(ISNUMBER(P161),IF(P161&gt;=0.9*'MARK LOOKUP'!P161,"A+",IF(P161&gt;=0.8*'MARK LOOKUP'!P161,"A",IF(P161&gt;=0.7*'MARK LOOKUP'!P161,"B+",IF(P161&gt;=0.6*'MARK LOOKUP'!P161,"B",IF(P161&gt;=0.5*'MARK LOOKUP'!P161,"C+",IF(P161&gt;=0.4*'MARK LOOKUP'!P161,"C",IF(P161&gt;=0.35*'MARK LOOKUP'!P161,"D","NG"))))))),"")</f>
        <v/>
      </c>
      <c r="AL161" s="26" t="str">
        <f>IF(ISBLANK('DATA ENTRY'!V161),"",IF(Q161="Ab","AB",IF(Q161&gt;=0.9*'MARK LOOKUP'!Q161,"A+",IF(Q161&gt;=0.8*'MARK LOOKUP'!Q161,"A",IF(Q161&gt;=0.7*'MARK LOOKUP'!Q161,"B+",IF(Q161&gt;=0.6*'MARK LOOKUP'!Q161,"B",IF(Q161&gt;=0.5*'MARK LOOKUP'!Q161,"C+",IF(Q161&gt;=0.4*'MARK LOOKUP'!Q161,"C",IF(Q161&gt;=0.35*'MARK LOOKUP'!Q161,"D","NG")))))))))</f>
        <v/>
      </c>
      <c r="AM161" s="26" t="str">
        <f>IF(ISBLANK('DATA ENTRY'!W161),"",IF(R161="Ab","AB",IF(R161&gt;=0.9*'MARK LOOKUP'!R161,"A+",IF(R161&gt;=0.8*'MARK LOOKUP'!R161,"A",IF(R161&gt;=0.7*'MARK LOOKUP'!R161,"B+",IF(R161&gt;=0.6*'MARK LOOKUP'!R161,"B",IF(R161&gt;=0.5*'MARK LOOKUP'!R161,"C+",IF(R161&gt;=0.4*'MARK LOOKUP'!R161,"C",IF(R161&gt;=0.35*'MARK LOOKUP'!R161,"D","NG")))))))))</f>
        <v/>
      </c>
      <c r="AN161" s="26" t="str">
        <f>IF(ISNUMBER(S161),IF(S161&gt;=0.9*'MARK LOOKUP'!S161,"A+",IF(S161&gt;=0.8*'MARK LOOKUP'!S161,"A",IF(S161&gt;=0.7*'MARK LOOKUP'!S161,"B+",IF(S161&gt;=0.6*'MARK LOOKUP'!S161,"B",IF(S161&gt;=0.5*'MARK LOOKUP'!S161,"C+",IF(S161&gt;=0.4*'MARK LOOKUP'!S161,"C",IF(S161&gt;=0.35*'MARK LOOKUP'!S161,"D","NG"))))))),"")</f>
        <v/>
      </c>
      <c r="AO161" s="26" t="str">
        <f>IF(ISBLANK('DATA ENTRY'!Y161),"",IF(T161="AB","AB",IF(T161&gt;=0.9*'MARK LOOKUP'!T161,"A+",IF(T161&gt;=0.8*'MARK LOOKUP'!T161,"A",IF(T161&gt;=0.7*'MARK LOOKUP'!T161,"B+",IF(T161&gt;=0.6*'MARK LOOKUP'!T161,"B",IF(T161&gt;=0.5*'MARK LOOKUP'!T161,"C+",IF(T161&gt;=0.4*'MARK LOOKUP'!T161,"C",IF(T161&gt;=0.35*'MARK LOOKUP'!T161,"D","NG")))))))))</f>
        <v/>
      </c>
      <c r="AP161" s="26" t="str">
        <f>IF(ISBLANK('DATA ENTRY'!Z161),"",IF(U161="AB","AB",IF(U161&gt;=0.9*'MARK LOOKUP'!U161,"A+",IF(U161&gt;=0.8*'MARK LOOKUP'!U161,"A",IF(U161&gt;=0.7*'MARK LOOKUP'!U161,"B+",IF(U161&gt;=0.6*'MARK LOOKUP'!U161,"B",IF(U161&gt;=0.5*'MARK LOOKUP'!U161,"C+",IF(U161&gt;=0.4*'MARK LOOKUP'!U161,"C",IF(U161&gt;=0.35*'MARK LOOKUP'!U161,"D","NG")))))))))</f>
        <v/>
      </c>
      <c r="AQ161" s="26" t="str">
        <f>IF(ISNUMBER(V161),IF(V161&gt;=0.9*'MARK LOOKUP'!V161,"A+",IF(V161&gt;=0.8*'MARK LOOKUP'!V161,"A",IF(V161&gt;=0.7*'MARK LOOKUP'!V161,"B+",IF(V161&gt;=0.6*'MARK LOOKUP'!S161,"B",IF(V161&gt;=0.5*'MARK LOOKUP'!V161,"C+",IF(V161&gt;=0.4*'MARK LOOKUP'!V161,"C",IF(V161&gt;=0.35*'MARK LOOKUP'!V161,"D","NG"))))))),"")</f>
        <v/>
      </c>
      <c r="AR161" s="26" t="str">
        <f t="shared" si="47"/>
        <v/>
      </c>
      <c r="AS161" s="26" t="str">
        <f t="shared" si="48"/>
        <v/>
      </c>
      <c r="AT161" s="26" t="str">
        <f t="shared" si="49"/>
        <v/>
      </c>
      <c r="AU161" s="26" t="str">
        <f t="shared" si="50"/>
        <v/>
      </c>
      <c r="AV161" s="26" t="str">
        <f t="shared" si="51"/>
        <v/>
      </c>
      <c r="AW161" s="26" t="str">
        <f t="shared" si="52"/>
        <v/>
      </c>
      <c r="AX161" s="26" t="str">
        <f t="shared" si="53"/>
        <v/>
      </c>
      <c r="AY161" s="26" t="str">
        <f t="shared" si="54"/>
        <v/>
      </c>
      <c r="AZ161" s="26" t="str">
        <f t="shared" si="55"/>
        <v/>
      </c>
      <c r="BA161" s="26" t="str">
        <f t="shared" si="56"/>
        <v/>
      </c>
      <c r="BB161" s="26" t="str">
        <f t="shared" si="57"/>
        <v/>
      </c>
      <c r="BC161" s="26" t="str">
        <f t="shared" si="58"/>
        <v/>
      </c>
      <c r="BD161" s="26" t="str">
        <f t="shared" si="59"/>
        <v/>
      </c>
      <c r="BE161" s="26" t="str">
        <f>IF(ISBLANK('DATA ENTRY'!S161),"",IF(AJ161="A+","4",IF(AJ161="A","3.6",IF(AJ161="B+","3.2",IF(AJ161="B","2.8",IF(AJ161="C+","2.4",IF(AJ161="C","2",IF(AJ161="D+","1.6",IF(AJ161="D","1.2",IF(AJ161="E","0.8",""))))))))))</f>
        <v/>
      </c>
      <c r="BF161" s="26" t="str">
        <f>IF(ISBLANK('DATA ENTRY'!T161),"",IF(AK161="A+","4",IF(AK161="A","3.6",IF(AK161="B+","3.2",IF(AK161="B","2.8",IF(AK161="C+","2.4",IF(AK161="C","2",IF(AK161="D+","1.6",IF(AK161="D","1.2",IF(AK161="E","0.8",""))))))))))</f>
        <v/>
      </c>
      <c r="BG161" s="26" t="str">
        <f>IF(ISBLANK('DATA ENTRY'!U161),"",IF(AL161="A+","4",IF(AL161="A","3.6",IF(AL161="B+","3.2",IF(AL161="B","2.8",IF(AL161="C+","2.4",IF(AL161="C","2",IF(AL161="D+","1.6",IF(AL161="D","1.2",IF(AL161="E","0.8",""))))))))))</f>
        <v/>
      </c>
      <c r="BH161" s="26" t="str">
        <f>IF(ISBLANK('DATA ENTRY'!V161),"",IF(AM161="A+","4",IF(AM161="A","3.6",IF(AM161="B+","3.2",IF(AM161="B","2.8",IF(AM161="C+","2.4",IF(AM161="C","2",IF(AM161="D+","1.6",IF(AM161="D","1.2",IF(AM161="E","0.8",""))))))))))</f>
        <v/>
      </c>
      <c r="BI161" s="26" t="str">
        <f>IF(ISBLANK('DATA ENTRY'!W161),"",IF(AN161="A+","4",IF(AN161="A","3.6",IF(AN161="B+","3.2",IF(AN161="B","2.8",IF(AN161="C+","2.4",IF(AN161="C","2",IF(AN161="D+","1.6",IF(AN161="D","1.2",IF(AN161="E","0.8",""))))))))))</f>
        <v/>
      </c>
      <c r="BJ161" s="26" t="str">
        <f>IF(ISBLANK('DATA ENTRY'!X161),"",IF(AO161="A+","4",IF(AO161="A","3.6",IF(AO161="B+","3.2",IF(AO161="B","2.8",IF(AO161="C+","2.4",IF(AO161="C","2",IF(AO161="D+","1.6",IF(AO161="D","1.2",IF(AO161="E","0.8",""))))))))))</f>
        <v/>
      </c>
      <c r="BK161" s="26" t="str">
        <f>IF(ISBLANK('DATA ENTRY'!Y161),"",IF(AP161="A+","4",IF(AP161="A","3.6",IF(AP161="B+","3.2",IF(AP161="B","2.8",IF(AP161="C+","2.4",IF(AP161="C","2",IF(AP161="D+","1.6",IF(AP161="D","1.2",IF(AP161="E","0.8",""))))))))))</f>
        <v/>
      </c>
      <c r="BL161" s="26" t="str">
        <f>IF(ISBLANK('DATA ENTRY'!Z161),"",IF(AQ161="A+","4",IF(AQ161="A","3.6",IF(AQ161="B+","3.2",IF(AQ161="B","2.8",IF(AQ161="C+","2.4",IF(AQ161="C","2",IF(AQ161="D+","1.6",IF(AQ161="D","1.2",IF(AQ161="E","0.8",""))))))))))</f>
        <v/>
      </c>
    </row>
    <row r="162" spans="2:64" x14ac:dyDescent="0.25">
      <c r="B162" s="26" t="str">
        <f>IF(ISBLANK('DATA ENTRY'!G162),"",'DATA ENTRY'!G162)</f>
        <v/>
      </c>
      <c r="C162" s="26" t="str">
        <f>IF(ISBLANK('DATA ENTRY'!H162),"",'DATA ENTRY'!H162)</f>
        <v/>
      </c>
      <c r="D162" s="26" t="str">
        <f t="shared" si="41"/>
        <v/>
      </c>
      <c r="E162" s="26" t="str">
        <f>IF(ISBLANK('DATA ENTRY'!J162),"",'DATA ENTRY'!J162)</f>
        <v/>
      </c>
      <c r="F162" s="26" t="str">
        <f>IF(ISBLANK('DATA ENTRY'!K162),"",'DATA ENTRY'!K162)</f>
        <v/>
      </c>
      <c r="G162" s="26" t="str">
        <f t="shared" si="42"/>
        <v/>
      </c>
      <c r="H162" s="26" t="str">
        <f>IF(ISBLANK('DATA ENTRY'!M162),"",'DATA ENTRY'!M162)</f>
        <v/>
      </c>
      <c r="I162" s="26" t="str">
        <f>IF(ISBLANK('DATA ENTRY'!M162),"",'DATA ENTRY'!N162)</f>
        <v/>
      </c>
      <c r="J162" s="26" t="str">
        <f t="shared" si="60"/>
        <v/>
      </c>
      <c r="K162" s="26" t="str">
        <f>IF(ISBLANK('DATA ENTRY'!P162),"",'DATA ENTRY'!P162)</f>
        <v/>
      </c>
      <c r="L162" s="26" t="str">
        <f>IF(ISBLANK('DATA ENTRY'!Q162),"",'DATA ENTRY'!Q162)</f>
        <v/>
      </c>
      <c r="M162" s="26" t="str">
        <f t="shared" si="43"/>
        <v/>
      </c>
      <c r="N162" s="26" t="str">
        <f>IF(ISBLANK('DATA ENTRY'!S162),"",'DATA ENTRY'!S162)</f>
        <v/>
      </c>
      <c r="O162" s="26" t="str">
        <f>IF(ISBLANK('DATA ENTRY'!T162),"",'DATA ENTRY'!T162)</f>
        <v/>
      </c>
      <c r="P162" s="26" t="str">
        <f t="shared" si="44"/>
        <v/>
      </c>
      <c r="Q162" s="26" t="str">
        <f>IF(ISBLANK('DATA ENTRY'!V162),"",'DATA ENTRY'!V162)</f>
        <v/>
      </c>
      <c r="R162" s="26" t="str">
        <f>IF(ISBLANK('DATA ENTRY'!W162),"",'DATA ENTRY'!W162)</f>
        <v/>
      </c>
      <c r="S162" s="26" t="str">
        <f t="shared" si="45"/>
        <v/>
      </c>
      <c r="T162" s="26" t="str">
        <f>IF(ISBLANK('DATA ENTRY'!Y162),"",'DATA ENTRY'!Y162)</f>
        <v/>
      </c>
      <c r="U162" s="26" t="str">
        <f>IF(ISBLANK('DATA ENTRY'!Z162),"",'DATA ENTRY'!Z162)</f>
        <v/>
      </c>
      <c r="V162" s="26" t="str">
        <f t="shared" si="46"/>
        <v/>
      </c>
      <c r="W162" s="26" t="str">
        <f>IF(ISBLANK('DATA ENTRY'!$F162),"",IF(LEDGER!B162="AB","AB",IF(LEDGER!B162&gt;=0.9*'MARK LOOKUP'!B162,"A+",IF(LEDGER!B162&gt;=0.8*'MARK LOOKUP'!B162,"A",IF(LEDGER!B162&gt;=0.7*'MARK LOOKUP'!B162,"B+",IF(LEDGER!B162&gt;=0.6*'MARK LOOKUP'!B162,"B",IF(LEDGER!B162&gt;=0.5*'MARK LOOKUP'!B162,"C+",IF(LEDGER!B162&gt;=0.4*'MARK LOOKUP'!B162,"C+",IF(LEDGER!B162&gt;=0.35*'MARK LOOKUP'!B162,"D","NG")))))))))</f>
        <v/>
      </c>
      <c r="X162" s="26" t="str">
        <f>IF(ISBLANK('DATA ENTRY'!$G162),"",IF(LEDGER!C162="AB","AB",IF(LEDGER!C162&gt;=0.9*'MARK LOOKUP'!C162,"A+",IF(LEDGER!C162&gt;=0.8*'MARK LOOKUP'!C162,"A",IF(LEDGER!C162&gt;=0.7*'MARK LOOKUP'!C162,"B+",IF(LEDGER!C162&gt;=0.6*'MARK LOOKUP'!C162,"B",IF(LEDGER!C162&gt;=0.5*'MARK LOOKUP'!C162,"C+",IF(LEDGER!C162&gt;=0.4*'MARK LOOKUP'!C162,"C+",IF(LEDGER!C162&gt;=0.35*'MARK LOOKUP'!C162,"D","N.G.")))))))))</f>
        <v/>
      </c>
      <c r="Y162" s="26" t="b">
        <f>IF(ISNUMBER(D162),IF(D162&gt;=0.9*'MARK LOOKUP'!D162,"A+",IF(D162&gt;=0.8*'MARK LOOKUP'!D162,"A",IF(D162&gt;=0.7*'MARK LOOKUP'!D162,"B+",IF(D162&gt;=0.6*'MARK LOOKUP'!D162,"B",IF(D162&gt;=0.5*'MARK LOOKUP'!D162,"C+",IF(D162&gt;=0.4*'MARK LOOKUP'!D162,"C",IF(D162&gt;=0.35*'MARK LOOKUP'!D162,"D","N.G."))))))))</f>
        <v>0</v>
      </c>
      <c r="Z162" s="26" t="str">
        <f>IF(ISBLANK('DATA ENTRY'!J162),"",IF(LEDGER!E162="AB","AB",IF(LEDGER!E162&gt;=0.9*'MARK LOOKUP'!E162,"A+",IF(LEDGER!E162&gt;=0.8*'MARK LOOKUP'!E162,"A",IF(LEDGER!E162&gt;=0.7*'MARK LOOKUP'!E162,"B+",IF(LEDGER!E162&gt;=0.6*'MARK LOOKUP'!E162,"B",IF(LEDGER!E162&gt;=0.5*'MARK LOOKUP'!E162,"C+",IF(LEDGER!E162&gt;=0.4*'MARK LOOKUP'!E162,"C",IF(LEDGER!E162&gt;=0.35*'MARK LOOKUP'!E162,"D","NG")))))))))</f>
        <v/>
      </c>
      <c r="AA162" s="26" t="str">
        <f>IF(ISBLANK('DATA ENTRY'!K162),"",IF(LEDGER!F162="AB","AB",IF(LEDGER!F162&gt;=0.9*'MARK LOOKUP'!F162,"A+",IF(LEDGER!F162&gt;=0.8*'MARK LOOKUP'!F162,"A",IF(LEDGER!F162&gt;=0.7*'MARK LOOKUP'!F162,"B+",IF(LEDGER!F162&gt;=0.6*'MARK LOOKUP'!F162,"B",IF(LEDGER!F162&gt;=0.5*'MARK LOOKUP'!F162,"C+",IF(LEDGER!F162&gt;=0.4*'MARK LOOKUP'!F162,"C",IF(LEDGER!F162&gt;=0.35*'MARK LOOKUP'!F162,"D","NG")))))))))</f>
        <v/>
      </c>
      <c r="AB162" s="26" t="b">
        <f>IF(ISNUMBER(G162),IF(D162&gt;=0.9*'MARK LOOKUP'!G162,"A+",IF(G162&gt;=0.8*'MARK LOOKUP'!G162,"A",IF(G162&gt;=0.7*'MARK LOOKUP'!G162,"B+",IF(G162&gt;=0.6*'MARK LOOKUP'!G162,"B",IF(G162&gt;=0.5*'MARK LOOKUP'!G162,"C+",IF(G162&gt;=0.4*'MARK LOOKUP'!G162,"C",IF(G162&gt;=0.35*'MARK LOOKUP'!G162,"D","NG"))))))))</f>
        <v>0</v>
      </c>
      <c r="AC162" s="26" t="str">
        <f>IF(ISBLANK('DATA ENTRY'!M162),"",IF(LEDGER!H162="AB","AB",IF(LEDGER!H162&gt;=0.9*'MARK LOOKUP'!H162,"A+",IF(LEDGER!H162&gt;=0.8*'MARK LOOKUP'!H162,"A",IF(LEDGER!H162&gt;=0.7*'MARK LOOKUP'!H162,"B+",IF(LEDGER!H162&gt;=0.6*'MARK LOOKUP'!H162,"B",IF(LEDGER!H162&gt;=0.5*'MARK LOOKUP'!H162,"C+",IF(LEDGER!H162&gt;=0.4*'MARK LOOKUP'!H162,"C",IF(LEDGER!H162&gt;=0.35*'MARK LOOKUP'!H162,"D","NG")))))))))</f>
        <v/>
      </c>
      <c r="AD162" s="26" t="str">
        <f>IF(ISBLANK('DATA ENTRY'!N162),"",IF(LEDGER!I162="AB","AB",IF(LEDGER!I162&gt;=0.9*'MARK LOOKUP'!I162,"A+",IF(LEDGER!I162&gt;=0.8*'MARK LOOKUP'!I162,"A",IF(LEDGER!I162&gt;=0.7*'MARK LOOKUP'!I162,"B+",IF(LEDGER!I162&gt;=0.6*'MARK LOOKUP'!I162,"B",IF(LEDGER!I162&gt;=0.5*'MARK LOOKUP'!I162,"C+",IF(LEDGER!I162&gt;=0.4*'MARK LOOKUP'!I162,"C",IF(LEDGER!I162&gt;=0.35*'MARK LOOKUP'!I162,"D","NG")))))))))</f>
        <v/>
      </c>
      <c r="AE162" s="26" t="str">
        <f>IF(ISNUMBER(J162),IF(J162&gt;=0.9*'MARK LOOKUP'!J162,"A+",IF(J162&gt;=0.8*'MARK LOOKUP'!J162,"A",IF(J162&gt;=0.7*'MARK LOOKUP'!J162,"B+",IF(J162&gt;=0.6*'MARK LOOKUP'!J162,"B",IF(J162&gt;=0.5*'MARK LOOKUP'!J162,"C+",IF(J162&gt;=0.4*'MARK LOOKUP'!J162,"C",IF(J162&gt;=0.35*'MARK LOOKUP'!J162,"D","NG"))))))),"")</f>
        <v/>
      </c>
      <c r="AF162" s="26" t="str">
        <f>IF(ISBLANK('DATA ENTRY'!P162),"",IF(LEDGER!K162="Ab","AB",IF(LEDGER!K162&gt;=0.9*'MARK LOOKUP'!K162,"A+",IF(LEDGER!K162&gt;=0.8*'MARK LOOKUP'!K162,"A",IF(LEDGER!K162&gt;=0.7*'MARK LOOKUP'!K162,"B+",IF(LEDGER!K162&gt;=0.6*'MARK LOOKUP'!K162,"B",IF(LEDGER!K162&gt;=0.5*'MARK LOOKUP'!K162,"C+",IF(LEDGER!K162&gt;=0.4*'MARK LOOKUP'!K162,"C",IF(LEDGER!K162&gt;=0.35*'MARK LOOKUP'!K162,"D","NG")))))))))</f>
        <v/>
      </c>
      <c r="AG162" s="26" t="str">
        <f>IF(ISBLANK('DATA ENTRY'!Q162),"",IF(LEDGER!L162="Ab","AB",IF(LEDGER!L162&gt;=0.9*'MARK LOOKUP'!L162,"A+",IF(LEDGER!L162&gt;=0.8*'MARK LOOKUP'!L162,"A",IF(LEDGER!L162&gt;=0.7*'MARK LOOKUP'!L162,"B+",IF(LEDGER!L162&gt;=0.6*'MARK LOOKUP'!L162,"B",IF(LEDGER!L162&gt;=0.5*'MARK LOOKUP'!L162,"C+",IF(LEDGER!L162&gt;=0.4*'MARK LOOKUP'!L162,"C",IF(LEDGER!L162&gt;=0.35*'MARK LOOKUP'!L162,"D","NG")))))))))</f>
        <v/>
      </c>
      <c r="AH162" s="26" t="str">
        <f>IF(ISNUMBER(M162),IF(M162&gt;=0.9*'MARK LOOKUP'!M162,"A+",IF(M162&gt;=0.8*'MARK LOOKUP'!M162,"A",IF(M162&gt;=0.7*'MARK LOOKUP'!M162,"B+",IF(M162&gt;=0.6*'MARK LOOKUP'!M162,"B",IF(M162&gt;=0.5*'MARK LOOKUP'!M162,"C+",IF(M162&gt;=0.4*'MARK LOOKUP'!M162,"C",IF(M162&gt;=0.35*'MARK LOOKUP'!M162,"D","NG"))))))),"")</f>
        <v/>
      </c>
      <c r="AI162" s="26" t="str">
        <f>IF(ISBLANK('DATA ENTRY'!S162),"",IF(N162="Ab","AB",IF(N162&gt;=0.9*'MARK LOOKUP'!N162,"A+",IF(N162&gt;=0.8*'MARK LOOKUP'!N162,"A",IF(N162&gt;=0.7*'MARK LOOKUP'!N162,"B+",IF(N162&gt;=0.6*'MARK LOOKUP'!N162,"B",IF(N162&gt;=0.5*'MARK LOOKUP'!N162,"C+",IF(N162&gt;=0.4*'MARK LOOKUP'!N162,"C",IF(N162&gt;=0.35*'MARK LOOKUP'!N162,"D","NG")))))))))</f>
        <v/>
      </c>
      <c r="AJ162" s="26" t="str">
        <f>IF(ISBLANK('DATA ENTRY'!T162),"",IF(O162="Ab","AB",IF(O162&gt;=0.9*'MARK LOOKUP'!O162,"A+",IF(O162&gt;=0.8*'MARK LOOKUP'!O162,"A",IF(O162&gt;=0.7*'MARK LOOKUP'!O162,"B+",IF(O162&gt;=0.6*'MARK LOOKUP'!O162,"B",IF(O162&gt;=0.5*'MARK LOOKUP'!O162,"C+",IF(O162&gt;=0.4*'MARK LOOKUP'!O162,"C",IF(O162&gt;=0.35*'MARK LOOKUP'!O162,"D","NG")))))))))</f>
        <v/>
      </c>
      <c r="AK162" s="26" t="str">
        <f>IF(ISNUMBER(P162),IF(P162&gt;=0.9*'MARK LOOKUP'!P162,"A+",IF(P162&gt;=0.8*'MARK LOOKUP'!P162,"A",IF(P162&gt;=0.7*'MARK LOOKUP'!P162,"B+",IF(P162&gt;=0.6*'MARK LOOKUP'!P162,"B",IF(P162&gt;=0.5*'MARK LOOKUP'!P162,"C+",IF(P162&gt;=0.4*'MARK LOOKUP'!P162,"C",IF(P162&gt;=0.35*'MARK LOOKUP'!P162,"D","NG"))))))),"")</f>
        <v/>
      </c>
      <c r="AL162" s="26" t="str">
        <f>IF(ISBLANK('DATA ENTRY'!V162),"",IF(Q162="Ab","AB",IF(Q162&gt;=0.9*'MARK LOOKUP'!Q162,"A+",IF(Q162&gt;=0.8*'MARK LOOKUP'!Q162,"A",IF(Q162&gt;=0.7*'MARK LOOKUP'!Q162,"B+",IF(Q162&gt;=0.6*'MARK LOOKUP'!Q162,"B",IF(Q162&gt;=0.5*'MARK LOOKUP'!Q162,"C+",IF(Q162&gt;=0.4*'MARK LOOKUP'!Q162,"C",IF(Q162&gt;=0.35*'MARK LOOKUP'!Q162,"D","NG")))))))))</f>
        <v/>
      </c>
      <c r="AM162" s="26" t="str">
        <f>IF(ISBLANK('DATA ENTRY'!W162),"",IF(R162="Ab","AB",IF(R162&gt;=0.9*'MARK LOOKUP'!R162,"A+",IF(R162&gt;=0.8*'MARK LOOKUP'!R162,"A",IF(R162&gt;=0.7*'MARK LOOKUP'!R162,"B+",IF(R162&gt;=0.6*'MARK LOOKUP'!R162,"B",IF(R162&gt;=0.5*'MARK LOOKUP'!R162,"C+",IF(R162&gt;=0.4*'MARK LOOKUP'!R162,"C",IF(R162&gt;=0.35*'MARK LOOKUP'!R162,"D","NG")))))))))</f>
        <v/>
      </c>
      <c r="AN162" s="26" t="str">
        <f>IF(ISNUMBER(S162),IF(S162&gt;=0.9*'MARK LOOKUP'!S162,"A+",IF(S162&gt;=0.8*'MARK LOOKUP'!S162,"A",IF(S162&gt;=0.7*'MARK LOOKUP'!S162,"B+",IF(S162&gt;=0.6*'MARK LOOKUP'!S162,"B",IF(S162&gt;=0.5*'MARK LOOKUP'!S162,"C+",IF(S162&gt;=0.4*'MARK LOOKUP'!S162,"C",IF(S162&gt;=0.35*'MARK LOOKUP'!S162,"D","NG"))))))),"")</f>
        <v/>
      </c>
      <c r="AO162" s="26" t="str">
        <f>IF(ISBLANK('DATA ENTRY'!Y162),"",IF(T162="AB","AB",IF(T162&gt;=0.9*'MARK LOOKUP'!T162,"A+",IF(T162&gt;=0.8*'MARK LOOKUP'!T162,"A",IF(T162&gt;=0.7*'MARK LOOKUP'!T162,"B+",IF(T162&gt;=0.6*'MARK LOOKUP'!T162,"B",IF(T162&gt;=0.5*'MARK LOOKUP'!T162,"C+",IF(T162&gt;=0.4*'MARK LOOKUP'!T162,"C",IF(T162&gt;=0.35*'MARK LOOKUP'!T162,"D","NG")))))))))</f>
        <v/>
      </c>
      <c r="AP162" s="26" t="str">
        <f>IF(ISBLANK('DATA ENTRY'!Z162),"",IF(U162="AB","AB",IF(U162&gt;=0.9*'MARK LOOKUP'!U162,"A+",IF(U162&gt;=0.8*'MARK LOOKUP'!U162,"A",IF(U162&gt;=0.7*'MARK LOOKUP'!U162,"B+",IF(U162&gt;=0.6*'MARK LOOKUP'!U162,"B",IF(U162&gt;=0.5*'MARK LOOKUP'!U162,"C+",IF(U162&gt;=0.4*'MARK LOOKUP'!U162,"C",IF(U162&gt;=0.35*'MARK LOOKUP'!U162,"D","NG")))))))))</f>
        <v/>
      </c>
      <c r="AQ162" s="26" t="str">
        <f>IF(ISNUMBER(V162),IF(V162&gt;=0.9*'MARK LOOKUP'!V162,"A+",IF(V162&gt;=0.8*'MARK LOOKUP'!V162,"A",IF(V162&gt;=0.7*'MARK LOOKUP'!V162,"B+",IF(V162&gt;=0.6*'MARK LOOKUP'!S162,"B",IF(V162&gt;=0.5*'MARK LOOKUP'!V162,"C+",IF(V162&gt;=0.4*'MARK LOOKUP'!V162,"C",IF(V162&gt;=0.35*'MARK LOOKUP'!V162,"D","NG"))))))),"")</f>
        <v/>
      </c>
      <c r="AR162" s="26" t="str">
        <f t="shared" si="47"/>
        <v/>
      </c>
      <c r="AS162" s="26" t="str">
        <f t="shared" si="48"/>
        <v/>
      </c>
      <c r="AT162" s="26" t="str">
        <f t="shared" si="49"/>
        <v/>
      </c>
      <c r="AU162" s="26" t="str">
        <f t="shared" si="50"/>
        <v/>
      </c>
      <c r="AV162" s="26" t="str">
        <f t="shared" si="51"/>
        <v/>
      </c>
      <c r="AW162" s="26" t="str">
        <f t="shared" si="52"/>
        <v/>
      </c>
      <c r="AX162" s="26" t="str">
        <f t="shared" si="53"/>
        <v/>
      </c>
      <c r="AY162" s="26" t="str">
        <f t="shared" si="54"/>
        <v/>
      </c>
      <c r="AZ162" s="26" t="str">
        <f t="shared" si="55"/>
        <v/>
      </c>
      <c r="BA162" s="26" t="str">
        <f t="shared" si="56"/>
        <v/>
      </c>
      <c r="BB162" s="26" t="str">
        <f t="shared" si="57"/>
        <v/>
      </c>
      <c r="BC162" s="26" t="str">
        <f t="shared" si="58"/>
        <v/>
      </c>
      <c r="BD162" s="26" t="str">
        <f t="shared" si="59"/>
        <v/>
      </c>
      <c r="BE162" s="26" t="str">
        <f>IF(ISBLANK('DATA ENTRY'!S162),"",IF(AJ162="A+","4",IF(AJ162="A","3.6",IF(AJ162="B+","3.2",IF(AJ162="B","2.8",IF(AJ162="C+","2.4",IF(AJ162="C","2",IF(AJ162="D+","1.6",IF(AJ162="D","1.2",IF(AJ162="E","0.8",""))))))))))</f>
        <v/>
      </c>
      <c r="BF162" s="26" t="str">
        <f>IF(ISBLANK('DATA ENTRY'!T162),"",IF(AK162="A+","4",IF(AK162="A","3.6",IF(AK162="B+","3.2",IF(AK162="B","2.8",IF(AK162="C+","2.4",IF(AK162="C","2",IF(AK162="D+","1.6",IF(AK162="D","1.2",IF(AK162="E","0.8",""))))))))))</f>
        <v/>
      </c>
      <c r="BG162" s="26" t="str">
        <f>IF(ISBLANK('DATA ENTRY'!U162),"",IF(AL162="A+","4",IF(AL162="A","3.6",IF(AL162="B+","3.2",IF(AL162="B","2.8",IF(AL162="C+","2.4",IF(AL162="C","2",IF(AL162="D+","1.6",IF(AL162="D","1.2",IF(AL162="E","0.8",""))))))))))</f>
        <v/>
      </c>
      <c r="BH162" s="26" t="str">
        <f>IF(ISBLANK('DATA ENTRY'!V162),"",IF(AM162="A+","4",IF(AM162="A","3.6",IF(AM162="B+","3.2",IF(AM162="B","2.8",IF(AM162="C+","2.4",IF(AM162="C","2",IF(AM162="D+","1.6",IF(AM162="D","1.2",IF(AM162="E","0.8",""))))))))))</f>
        <v/>
      </c>
      <c r="BI162" s="26" t="str">
        <f>IF(ISBLANK('DATA ENTRY'!W162),"",IF(AN162="A+","4",IF(AN162="A","3.6",IF(AN162="B+","3.2",IF(AN162="B","2.8",IF(AN162="C+","2.4",IF(AN162="C","2",IF(AN162="D+","1.6",IF(AN162="D","1.2",IF(AN162="E","0.8",""))))))))))</f>
        <v/>
      </c>
      <c r="BJ162" s="26" t="str">
        <f>IF(ISBLANK('DATA ENTRY'!X162),"",IF(AO162="A+","4",IF(AO162="A","3.6",IF(AO162="B+","3.2",IF(AO162="B","2.8",IF(AO162="C+","2.4",IF(AO162="C","2",IF(AO162="D+","1.6",IF(AO162="D","1.2",IF(AO162="E","0.8",""))))))))))</f>
        <v/>
      </c>
      <c r="BK162" s="26" t="str">
        <f>IF(ISBLANK('DATA ENTRY'!Y162),"",IF(AP162="A+","4",IF(AP162="A","3.6",IF(AP162="B+","3.2",IF(AP162="B","2.8",IF(AP162="C+","2.4",IF(AP162="C","2",IF(AP162="D+","1.6",IF(AP162="D","1.2",IF(AP162="E","0.8",""))))))))))</f>
        <v/>
      </c>
      <c r="BL162" s="26" t="str">
        <f>IF(ISBLANK('DATA ENTRY'!Z162),"",IF(AQ162="A+","4",IF(AQ162="A","3.6",IF(AQ162="B+","3.2",IF(AQ162="B","2.8",IF(AQ162="C+","2.4",IF(AQ162="C","2",IF(AQ162="D+","1.6",IF(AQ162="D","1.2",IF(AQ162="E","0.8",""))))))))))</f>
        <v/>
      </c>
    </row>
    <row r="163" spans="2:64" x14ac:dyDescent="0.25">
      <c r="B163" s="26" t="str">
        <f>IF(ISBLANK('DATA ENTRY'!G163),"",'DATA ENTRY'!G163)</f>
        <v/>
      </c>
      <c r="C163" s="26" t="str">
        <f>IF(ISBLANK('DATA ENTRY'!H163),"",'DATA ENTRY'!H163)</f>
        <v/>
      </c>
      <c r="D163" s="26" t="str">
        <f t="shared" si="41"/>
        <v/>
      </c>
      <c r="E163" s="26" t="str">
        <f>IF(ISBLANK('DATA ENTRY'!J163),"",'DATA ENTRY'!J163)</f>
        <v/>
      </c>
      <c r="F163" s="26" t="str">
        <f>IF(ISBLANK('DATA ENTRY'!K163),"",'DATA ENTRY'!K163)</f>
        <v/>
      </c>
      <c r="G163" s="26" t="str">
        <f t="shared" si="42"/>
        <v/>
      </c>
      <c r="H163" s="26" t="str">
        <f>IF(ISBLANK('DATA ENTRY'!M163),"",'DATA ENTRY'!M163)</f>
        <v/>
      </c>
      <c r="I163" s="26" t="str">
        <f>IF(ISBLANK('DATA ENTRY'!M163),"",'DATA ENTRY'!N163)</f>
        <v/>
      </c>
      <c r="J163" s="26" t="str">
        <f t="shared" si="60"/>
        <v/>
      </c>
      <c r="K163" s="26" t="str">
        <f>IF(ISBLANK('DATA ENTRY'!P163),"",'DATA ENTRY'!P163)</f>
        <v/>
      </c>
      <c r="L163" s="26" t="str">
        <f>IF(ISBLANK('DATA ENTRY'!Q163),"",'DATA ENTRY'!Q163)</f>
        <v/>
      </c>
      <c r="M163" s="26" t="str">
        <f t="shared" si="43"/>
        <v/>
      </c>
      <c r="N163" s="26" t="str">
        <f>IF(ISBLANK('DATA ENTRY'!S163),"",'DATA ENTRY'!S163)</f>
        <v/>
      </c>
      <c r="O163" s="26" t="str">
        <f>IF(ISBLANK('DATA ENTRY'!T163),"",'DATA ENTRY'!T163)</f>
        <v/>
      </c>
      <c r="P163" s="26" t="str">
        <f t="shared" si="44"/>
        <v/>
      </c>
      <c r="Q163" s="26" t="str">
        <f>IF(ISBLANK('DATA ENTRY'!V163),"",'DATA ENTRY'!V163)</f>
        <v/>
      </c>
      <c r="R163" s="26" t="str">
        <f>IF(ISBLANK('DATA ENTRY'!W163),"",'DATA ENTRY'!W163)</f>
        <v/>
      </c>
      <c r="S163" s="26" t="str">
        <f t="shared" si="45"/>
        <v/>
      </c>
      <c r="T163" s="26" t="str">
        <f>IF(ISBLANK('DATA ENTRY'!Y163),"",'DATA ENTRY'!Y163)</f>
        <v/>
      </c>
      <c r="U163" s="26" t="str">
        <f>IF(ISBLANK('DATA ENTRY'!Z163),"",'DATA ENTRY'!Z163)</f>
        <v/>
      </c>
      <c r="V163" s="26" t="str">
        <f t="shared" si="46"/>
        <v/>
      </c>
      <c r="W163" s="26" t="str">
        <f>IF(ISBLANK('DATA ENTRY'!$F163),"",IF(LEDGER!B163="AB","AB",IF(LEDGER!B163&gt;=0.9*'MARK LOOKUP'!B163,"A+",IF(LEDGER!B163&gt;=0.8*'MARK LOOKUP'!B163,"A",IF(LEDGER!B163&gt;=0.7*'MARK LOOKUP'!B163,"B+",IF(LEDGER!B163&gt;=0.6*'MARK LOOKUP'!B163,"B",IF(LEDGER!B163&gt;=0.5*'MARK LOOKUP'!B163,"C+",IF(LEDGER!B163&gt;=0.4*'MARK LOOKUP'!B163,"C+",IF(LEDGER!B163&gt;=0.35*'MARK LOOKUP'!B163,"D","NG")))))))))</f>
        <v/>
      </c>
      <c r="X163" s="26" t="str">
        <f>IF(ISBLANK('DATA ENTRY'!$G163),"",IF(LEDGER!C163="AB","AB",IF(LEDGER!C163&gt;=0.9*'MARK LOOKUP'!C163,"A+",IF(LEDGER!C163&gt;=0.8*'MARK LOOKUP'!C163,"A",IF(LEDGER!C163&gt;=0.7*'MARK LOOKUP'!C163,"B+",IF(LEDGER!C163&gt;=0.6*'MARK LOOKUP'!C163,"B",IF(LEDGER!C163&gt;=0.5*'MARK LOOKUP'!C163,"C+",IF(LEDGER!C163&gt;=0.4*'MARK LOOKUP'!C163,"C+",IF(LEDGER!C163&gt;=0.35*'MARK LOOKUP'!C163,"D","N.G.")))))))))</f>
        <v/>
      </c>
      <c r="Y163" s="26" t="b">
        <f>IF(ISNUMBER(D163),IF(D163&gt;=0.9*'MARK LOOKUP'!D163,"A+",IF(D163&gt;=0.8*'MARK LOOKUP'!D163,"A",IF(D163&gt;=0.7*'MARK LOOKUP'!D163,"B+",IF(D163&gt;=0.6*'MARK LOOKUP'!D163,"B",IF(D163&gt;=0.5*'MARK LOOKUP'!D163,"C+",IF(D163&gt;=0.4*'MARK LOOKUP'!D163,"C",IF(D163&gt;=0.35*'MARK LOOKUP'!D163,"D","N.G."))))))))</f>
        <v>0</v>
      </c>
      <c r="Z163" s="26" t="str">
        <f>IF(ISBLANK('DATA ENTRY'!J163),"",IF(LEDGER!E163="AB","AB",IF(LEDGER!E163&gt;=0.9*'MARK LOOKUP'!E163,"A+",IF(LEDGER!E163&gt;=0.8*'MARK LOOKUP'!E163,"A",IF(LEDGER!E163&gt;=0.7*'MARK LOOKUP'!E163,"B+",IF(LEDGER!E163&gt;=0.6*'MARK LOOKUP'!E163,"B",IF(LEDGER!E163&gt;=0.5*'MARK LOOKUP'!E163,"C+",IF(LEDGER!E163&gt;=0.4*'MARK LOOKUP'!E163,"C",IF(LEDGER!E163&gt;=0.35*'MARK LOOKUP'!E163,"D","NG")))))))))</f>
        <v/>
      </c>
      <c r="AA163" s="26" t="str">
        <f>IF(ISBLANK('DATA ENTRY'!K163),"",IF(LEDGER!F163="AB","AB",IF(LEDGER!F163&gt;=0.9*'MARK LOOKUP'!F163,"A+",IF(LEDGER!F163&gt;=0.8*'MARK LOOKUP'!F163,"A",IF(LEDGER!F163&gt;=0.7*'MARK LOOKUP'!F163,"B+",IF(LEDGER!F163&gt;=0.6*'MARK LOOKUP'!F163,"B",IF(LEDGER!F163&gt;=0.5*'MARK LOOKUP'!F163,"C+",IF(LEDGER!F163&gt;=0.4*'MARK LOOKUP'!F163,"C",IF(LEDGER!F163&gt;=0.35*'MARK LOOKUP'!F163,"D","NG")))))))))</f>
        <v/>
      </c>
      <c r="AB163" s="26" t="b">
        <f>IF(ISNUMBER(G163),IF(D163&gt;=0.9*'MARK LOOKUP'!G163,"A+",IF(G163&gt;=0.8*'MARK LOOKUP'!G163,"A",IF(G163&gt;=0.7*'MARK LOOKUP'!G163,"B+",IF(G163&gt;=0.6*'MARK LOOKUP'!G163,"B",IF(G163&gt;=0.5*'MARK LOOKUP'!G163,"C+",IF(G163&gt;=0.4*'MARK LOOKUP'!G163,"C",IF(G163&gt;=0.35*'MARK LOOKUP'!G163,"D","NG"))))))))</f>
        <v>0</v>
      </c>
      <c r="AC163" s="26" t="str">
        <f>IF(ISBLANK('DATA ENTRY'!M163),"",IF(LEDGER!H163="AB","AB",IF(LEDGER!H163&gt;=0.9*'MARK LOOKUP'!H163,"A+",IF(LEDGER!H163&gt;=0.8*'MARK LOOKUP'!H163,"A",IF(LEDGER!H163&gt;=0.7*'MARK LOOKUP'!H163,"B+",IF(LEDGER!H163&gt;=0.6*'MARK LOOKUP'!H163,"B",IF(LEDGER!H163&gt;=0.5*'MARK LOOKUP'!H163,"C+",IF(LEDGER!H163&gt;=0.4*'MARK LOOKUP'!H163,"C",IF(LEDGER!H163&gt;=0.35*'MARK LOOKUP'!H163,"D","NG")))))))))</f>
        <v/>
      </c>
      <c r="AD163" s="26" t="str">
        <f>IF(ISBLANK('DATA ENTRY'!N163),"",IF(LEDGER!I163="AB","AB",IF(LEDGER!I163&gt;=0.9*'MARK LOOKUP'!I163,"A+",IF(LEDGER!I163&gt;=0.8*'MARK LOOKUP'!I163,"A",IF(LEDGER!I163&gt;=0.7*'MARK LOOKUP'!I163,"B+",IF(LEDGER!I163&gt;=0.6*'MARK LOOKUP'!I163,"B",IF(LEDGER!I163&gt;=0.5*'MARK LOOKUP'!I163,"C+",IF(LEDGER!I163&gt;=0.4*'MARK LOOKUP'!I163,"C",IF(LEDGER!I163&gt;=0.35*'MARK LOOKUP'!I163,"D","NG")))))))))</f>
        <v/>
      </c>
      <c r="AE163" s="26" t="str">
        <f>IF(ISNUMBER(J163),IF(J163&gt;=0.9*'MARK LOOKUP'!J163,"A+",IF(J163&gt;=0.8*'MARK LOOKUP'!J163,"A",IF(J163&gt;=0.7*'MARK LOOKUP'!J163,"B+",IF(J163&gt;=0.6*'MARK LOOKUP'!J163,"B",IF(J163&gt;=0.5*'MARK LOOKUP'!J163,"C+",IF(J163&gt;=0.4*'MARK LOOKUP'!J163,"C",IF(J163&gt;=0.35*'MARK LOOKUP'!J163,"D","NG"))))))),"")</f>
        <v/>
      </c>
      <c r="AF163" s="26" t="str">
        <f>IF(ISBLANK('DATA ENTRY'!P163),"",IF(LEDGER!K163="Ab","AB",IF(LEDGER!K163&gt;=0.9*'MARK LOOKUP'!K163,"A+",IF(LEDGER!K163&gt;=0.8*'MARK LOOKUP'!K163,"A",IF(LEDGER!K163&gt;=0.7*'MARK LOOKUP'!K163,"B+",IF(LEDGER!K163&gt;=0.6*'MARK LOOKUP'!K163,"B",IF(LEDGER!K163&gt;=0.5*'MARK LOOKUP'!K163,"C+",IF(LEDGER!K163&gt;=0.4*'MARK LOOKUP'!K163,"C",IF(LEDGER!K163&gt;=0.35*'MARK LOOKUP'!K163,"D","NG")))))))))</f>
        <v/>
      </c>
      <c r="AG163" s="26" t="str">
        <f>IF(ISBLANK('DATA ENTRY'!Q163),"",IF(LEDGER!L163="Ab","AB",IF(LEDGER!L163&gt;=0.9*'MARK LOOKUP'!L163,"A+",IF(LEDGER!L163&gt;=0.8*'MARK LOOKUP'!L163,"A",IF(LEDGER!L163&gt;=0.7*'MARK LOOKUP'!L163,"B+",IF(LEDGER!L163&gt;=0.6*'MARK LOOKUP'!L163,"B",IF(LEDGER!L163&gt;=0.5*'MARK LOOKUP'!L163,"C+",IF(LEDGER!L163&gt;=0.4*'MARK LOOKUP'!L163,"C",IF(LEDGER!L163&gt;=0.35*'MARK LOOKUP'!L163,"D","NG")))))))))</f>
        <v/>
      </c>
      <c r="AH163" s="26" t="str">
        <f>IF(ISNUMBER(M163),IF(M163&gt;=0.9*'MARK LOOKUP'!M163,"A+",IF(M163&gt;=0.8*'MARK LOOKUP'!M163,"A",IF(M163&gt;=0.7*'MARK LOOKUP'!M163,"B+",IF(M163&gt;=0.6*'MARK LOOKUP'!M163,"B",IF(M163&gt;=0.5*'MARK LOOKUP'!M163,"C+",IF(M163&gt;=0.4*'MARK LOOKUP'!M163,"C",IF(M163&gt;=0.35*'MARK LOOKUP'!M163,"D","NG"))))))),"")</f>
        <v/>
      </c>
      <c r="AI163" s="26" t="str">
        <f>IF(ISBLANK('DATA ENTRY'!S163),"",IF(N163="Ab","AB",IF(N163&gt;=0.9*'MARK LOOKUP'!N163,"A+",IF(N163&gt;=0.8*'MARK LOOKUP'!N163,"A",IF(N163&gt;=0.7*'MARK LOOKUP'!N163,"B+",IF(N163&gt;=0.6*'MARK LOOKUP'!N163,"B",IF(N163&gt;=0.5*'MARK LOOKUP'!N163,"C+",IF(N163&gt;=0.4*'MARK LOOKUP'!N163,"C",IF(N163&gt;=0.35*'MARK LOOKUP'!N163,"D","NG")))))))))</f>
        <v/>
      </c>
      <c r="AJ163" s="26" t="str">
        <f>IF(ISBLANK('DATA ENTRY'!T163),"",IF(O163="Ab","AB",IF(O163&gt;=0.9*'MARK LOOKUP'!O163,"A+",IF(O163&gt;=0.8*'MARK LOOKUP'!O163,"A",IF(O163&gt;=0.7*'MARK LOOKUP'!O163,"B+",IF(O163&gt;=0.6*'MARK LOOKUP'!O163,"B",IF(O163&gt;=0.5*'MARK LOOKUP'!O163,"C+",IF(O163&gt;=0.4*'MARK LOOKUP'!O163,"C",IF(O163&gt;=0.35*'MARK LOOKUP'!O163,"D","NG")))))))))</f>
        <v/>
      </c>
      <c r="AK163" s="26" t="str">
        <f>IF(ISNUMBER(P163),IF(P163&gt;=0.9*'MARK LOOKUP'!P163,"A+",IF(P163&gt;=0.8*'MARK LOOKUP'!P163,"A",IF(P163&gt;=0.7*'MARK LOOKUP'!P163,"B+",IF(P163&gt;=0.6*'MARK LOOKUP'!P163,"B",IF(P163&gt;=0.5*'MARK LOOKUP'!P163,"C+",IF(P163&gt;=0.4*'MARK LOOKUP'!P163,"C",IF(P163&gt;=0.35*'MARK LOOKUP'!P163,"D","NG"))))))),"")</f>
        <v/>
      </c>
      <c r="AL163" s="26" t="str">
        <f>IF(ISBLANK('DATA ENTRY'!V163),"",IF(Q163="Ab","AB",IF(Q163&gt;=0.9*'MARK LOOKUP'!Q163,"A+",IF(Q163&gt;=0.8*'MARK LOOKUP'!Q163,"A",IF(Q163&gt;=0.7*'MARK LOOKUP'!Q163,"B+",IF(Q163&gt;=0.6*'MARK LOOKUP'!Q163,"B",IF(Q163&gt;=0.5*'MARK LOOKUP'!Q163,"C+",IF(Q163&gt;=0.4*'MARK LOOKUP'!Q163,"C",IF(Q163&gt;=0.35*'MARK LOOKUP'!Q163,"D","NG")))))))))</f>
        <v/>
      </c>
      <c r="AM163" s="26" t="str">
        <f>IF(ISBLANK('DATA ENTRY'!W163),"",IF(R163="Ab","AB",IF(R163&gt;=0.9*'MARK LOOKUP'!R163,"A+",IF(R163&gt;=0.8*'MARK LOOKUP'!R163,"A",IF(R163&gt;=0.7*'MARK LOOKUP'!R163,"B+",IF(R163&gt;=0.6*'MARK LOOKUP'!R163,"B",IF(R163&gt;=0.5*'MARK LOOKUP'!R163,"C+",IF(R163&gt;=0.4*'MARK LOOKUP'!R163,"C",IF(R163&gt;=0.35*'MARK LOOKUP'!R163,"D","NG")))))))))</f>
        <v/>
      </c>
      <c r="AN163" s="26" t="str">
        <f>IF(ISNUMBER(S163),IF(S163&gt;=0.9*'MARK LOOKUP'!S163,"A+",IF(S163&gt;=0.8*'MARK LOOKUP'!S163,"A",IF(S163&gt;=0.7*'MARK LOOKUP'!S163,"B+",IF(S163&gt;=0.6*'MARK LOOKUP'!S163,"B",IF(S163&gt;=0.5*'MARK LOOKUP'!S163,"C+",IF(S163&gt;=0.4*'MARK LOOKUP'!S163,"C",IF(S163&gt;=0.35*'MARK LOOKUP'!S163,"D","NG"))))))),"")</f>
        <v/>
      </c>
      <c r="AO163" s="26" t="str">
        <f>IF(ISBLANK('DATA ENTRY'!Y163),"",IF(T163="AB","AB",IF(T163&gt;=0.9*'MARK LOOKUP'!T163,"A+",IF(T163&gt;=0.8*'MARK LOOKUP'!T163,"A",IF(T163&gt;=0.7*'MARK LOOKUP'!T163,"B+",IF(T163&gt;=0.6*'MARK LOOKUP'!T163,"B",IF(T163&gt;=0.5*'MARK LOOKUP'!T163,"C+",IF(T163&gt;=0.4*'MARK LOOKUP'!T163,"C",IF(T163&gt;=0.35*'MARK LOOKUP'!T163,"D","NG")))))))))</f>
        <v/>
      </c>
      <c r="AP163" s="26" t="str">
        <f>IF(ISBLANK('DATA ENTRY'!Z163),"",IF(U163="AB","AB",IF(U163&gt;=0.9*'MARK LOOKUP'!U163,"A+",IF(U163&gt;=0.8*'MARK LOOKUP'!U163,"A",IF(U163&gt;=0.7*'MARK LOOKUP'!U163,"B+",IF(U163&gt;=0.6*'MARK LOOKUP'!U163,"B",IF(U163&gt;=0.5*'MARK LOOKUP'!U163,"C+",IF(U163&gt;=0.4*'MARK LOOKUP'!U163,"C",IF(U163&gt;=0.35*'MARK LOOKUP'!U163,"D","NG")))))))))</f>
        <v/>
      </c>
      <c r="AQ163" s="26" t="str">
        <f>IF(ISNUMBER(V163),IF(V163&gt;=0.9*'MARK LOOKUP'!V163,"A+",IF(V163&gt;=0.8*'MARK LOOKUP'!V163,"A",IF(V163&gt;=0.7*'MARK LOOKUP'!V163,"B+",IF(V163&gt;=0.6*'MARK LOOKUP'!S163,"B",IF(V163&gt;=0.5*'MARK LOOKUP'!V163,"C+",IF(V163&gt;=0.4*'MARK LOOKUP'!V163,"C",IF(V163&gt;=0.35*'MARK LOOKUP'!V163,"D","NG"))))))),"")</f>
        <v/>
      </c>
      <c r="AR163" s="26" t="str">
        <f t="shared" si="47"/>
        <v/>
      </c>
      <c r="AS163" s="26" t="str">
        <f t="shared" si="48"/>
        <v/>
      </c>
      <c r="AT163" s="26" t="str">
        <f t="shared" si="49"/>
        <v/>
      </c>
      <c r="AU163" s="26" t="str">
        <f t="shared" si="50"/>
        <v/>
      </c>
      <c r="AV163" s="26" t="str">
        <f t="shared" si="51"/>
        <v/>
      </c>
      <c r="AW163" s="26" t="str">
        <f t="shared" si="52"/>
        <v/>
      </c>
      <c r="AX163" s="26" t="str">
        <f t="shared" si="53"/>
        <v/>
      </c>
      <c r="AY163" s="26" t="str">
        <f t="shared" si="54"/>
        <v/>
      </c>
      <c r="AZ163" s="26" t="str">
        <f t="shared" si="55"/>
        <v/>
      </c>
      <c r="BA163" s="26" t="str">
        <f t="shared" si="56"/>
        <v/>
      </c>
      <c r="BB163" s="26" t="str">
        <f t="shared" si="57"/>
        <v/>
      </c>
      <c r="BC163" s="26" t="str">
        <f t="shared" si="58"/>
        <v/>
      </c>
      <c r="BD163" s="26" t="str">
        <f t="shared" si="59"/>
        <v/>
      </c>
      <c r="BE163" s="26" t="str">
        <f>IF(ISBLANK('DATA ENTRY'!S163),"",IF(AJ163="A+","4",IF(AJ163="A","3.6",IF(AJ163="B+","3.2",IF(AJ163="B","2.8",IF(AJ163="C+","2.4",IF(AJ163="C","2",IF(AJ163="D+","1.6",IF(AJ163="D","1.2",IF(AJ163="E","0.8",""))))))))))</f>
        <v/>
      </c>
      <c r="BF163" s="26" t="str">
        <f>IF(ISBLANK('DATA ENTRY'!T163),"",IF(AK163="A+","4",IF(AK163="A","3.6",IF(AK163="B+","3.2",IF(AK163="B","2.8",IF(AK163="C+","2.4",IF(AK163="C","2",IF(AK163="D+","1.6",IF(AK163="D","1.2",IF(AK163="E","0.8",""))))))))))</f>
        <v/>
      </c>
      <c r="BG163" s="26" t="str">
        <f>IF(ISBLANK('DATA ENTRY'!U163),"",IF(AL163="A+","4",IF(AL163="A","3.6",IF(AL163="B+","3.2",IF(AL163="B","2.8",IF(AL163="C+","2.4",IF(AL163="C","2",IF(AL163="D+","1.6",IF(AL163="D","1.2",IF(AL163="E","0.8",""))))))))))</f>
        <v/>
      </c>
      <c r="BH163" s="26" t="str">
        <f>IF(ISBLANK('DATA ENTRY'!V163),"",IF(AM163="A+","4",IF(AM163="A","3.6",IF(AM163="B+","3.2",IF(AM163="B","2.8",IF(AM163="C+","2.4",IF(AM163="C","2",IF(AM163="D+","1.6",IF(AM163="D","1.2",IF(AM163="E","0.8",""))))))))))</f>
        <v/>
      </c>
      <c r="BI163" s="26" t="str">
        <f>IF(ISBLANK('DATA ENTRY'!W163),"",IF(AN163="A+","4",IF(AN163="A","3.6",IF(AN163="B+","3.2",IF(AN163="B","2.8",IF(AN163="C+","2.4",IF(AN163="C","2",IF(AN163="D+","1.6",IF(AN163="D","1.2",IF(AN163="E","0.8",""))))))))))</f>
        <v/>
      </c>
      <c r="BJ163" s="26" t="str">
        <f>IF(ISBLANK('DATA ENTRY'!X163),"",IF(AO163="A+","4",IF(AO163="A","3.6",IF(AO163="B+","3.2",IF(AO163="B","2.8",IF(AO163="C+","2.4",IF(AO163="C","2",IF(AO163="D+","1.6",IF(AO163="D","1.2",IF(AO163="E","0.8",""))))))))))</f>
        <v/>
      </c>
      <c r="BK163" s="26" t="str">
        <f>IF(ISBLANK('DATA ENTRY'!Y163),"",IF(AP163="A+","4",IF(AP163="A","3.6",IF(AP163="B+","3.2",IF(AP163="B","2.8",IF(AP163="C+","2.4",IF(AP163="C","2",IF(AP163="D+","1.6",IF(AP163="D","1.2",IF(AP163="E","0.8",""))))))))))</f>
        <v/>
      </c>
      <c r="BL163" s="26" t="str">
        <f>IF(ISBLANK('DATA ENTRY'!Z163),"",IF(AQ163="A+","4",IF(AQ163="A","3.6",IF(AQ163="B+","3.2",IF(AQ163="B","2.8",IF(AQ163="C+","2.4",IF(AQ163="C","2",IF(AQ163="D+","1.6",IF(AQ163="D","1.2",IF(AQ163="E","0.8",""))))))))))</f>
        <v/>
      </c>
    </row>
    <row r="164" spans="2:64" x14ac:dyDescent="0.25">
      <c r="B164" s="26" t="str">
        <f>IF(ISBLANK('DATA ENTRY'!G164),"",'DATA ENTRY'!G164)</f>
        <v/>
      </c>
      <c r="C164" s="26" t="str">
        <f>IF(ISBLANK('DATA ENTRY'!H164),"",'DATA ENTRY'!H164)</f>
        <v/>
      </c>
      <c r="D164" s="26" t="str">
        <f t="shared" si="41"/>
        <v/>
      </c>
      <c r="E164" s="26" t="str">
        <f>IF(ISBLANK('DATA ENTRY'!J164),"",'DATA ENTRY'!J164)</f>
        <v/>
      </c>
      <c r="F164" s="26" t="str">
        <f>IF(ISBLANK('DATA ENTRY'!K164),"",'DATA ENTRY'!K164)</f>
        <v/>
      </c>
      <c r="G164" s="26" t="str">
        <f t="shared" si="42"/>
        <v/>
      </c>
      <c r="H164" s="26" t="str">
        <f>IF(ISBLANK('DATA ENTRY'!M164),"",'DATA ENTRY'!M164)</f>
        <v/>
      </c>
      <c r="I164" s="26" t="str">
        <f>IF(ISBLANK('DATA ENTRY'!M164),"",'DATA ENTRY'!N164)</f>
        <v/>
      </c>
      <c r="J164" s="26" t="str">
        <f t="shared" si="60"/>
        <v/>
      </c>
      <c r="K164" s="26" t="str">
        <f>IF(ISBLANK('DATA ENTRY'!P164),"",'DATA ENTRY'!P164)</f>
        <v/>
      </c>
      <c r="L164" s="26" t="str">
        <f>IF(ISBLANK('DATA ENTRY'!Q164),"",'DATA ENTRY'!Q164)</f>
        <v/>
      </c>
      <c r="M164" s="26" t="str">
        <f t="shared" si="43"/>
        <v/>
      </c>
      <c r="N164" s="26" t="str">
        <f>IF(ISBLANK('DATA ENTRY'!S164),"",'DATA ENTRY'!S164)</f>
        <v/>
      </c>
      <c r="O164" s="26" t="str">
        <f>IF(ISBLANK('DATA ENTRY'!T164),"",'DATA ENTRY'!T164)</f>
        <v/>
      </c>
      <c r="P164" s="26" t="str">
        <f t="shared" si="44"/>
        <v/>
      </c>
      <c r="Q164" s="26" t="str">
        <f>IF(ISBLANK('DATA ENTRY'!V164),"",'DATA ENTRY'!V164)</f>
        <v/>
      </c>
      <c r="R164" s="26" t="str">
        <f>IF(ISBLANK('DATA ENTRY'!W164),"",'DATA ENTRY'!W164)</f>
        <v/>
      </c>
      <c r="S164" s="26" t="str">
        <f t="shared" si="45"/>
        <v/>
      </c>
      <c r="T164" s="26" t="str">
        <f>IF(ISBLANK('DATA ENTRY'!Y164),"",'DATA ENTRY'!Y164)</f>
        <v/>
      </c>
      <c r="U164" s="26" t="str">
        <f>IF(ISBLANK('DATA ENTRY'!Z164),"",'DATA ENTRY'!Z164)</f>
        <v/>
      </c>
      <c r="V164" s="26" t="str">
        <f t="shared" si="46"/>
        <v/>
      </c>
      <c r="W164" s="26" t="str">
        <f>IF(ISBLANK('DATA ENTRY'!$F164),"",IF(LEDGER!B164="AB","AB",IF(LEDGER!B164&gt;=0.9*'MARK LOOKUP'!B164,"A+",IF(LEDGER!B164&gt;=0.8*'MARK LOOKUP'!B164,"A",IF(LEDGER!B164&gt;=0.7*'MARK LOOKUP'!B164,"B+",IF(LEDGER!B164&gt;=0.6*'MARK LOOKUP'!B164,"B",IF(LEDGER!B164&gt;=0.5*'MARK LOOKUP'!B164,"C+",IF(LEDGER!B164&gt;=0.4*'MARK LOOKUP'!B164,"C+",IF(LEDGER!B164&gt;=0.35*'MARK LOOKUP'!B164,"D","NG")))))))))</f>
        <v/>
      </c>
      <c r="X164" s="26" t="str">
        <f>IF(ISBLANK('DATA ENTRY'!$G164),"",IF(LEDGER!C164="AB","AB",IF(LEDGER!C164&gt;=0.9*'MARK LOOKUP'!C164,"A+",IF(LEDGER!C164&gt;=0.8*'MARK LOOKUP'!C164,"A",IF(LEDGER!C164&gt;=0.7*'MARK LOOKUP'!C164,"B+",IF(LEDGER!C164&gt;=0.6*'MARK LOOKUP'!C164,"B",IF(LEDGER!C164&gt;=0.5*'MARK LOOKUP'!C164,"C+",IF(LEDGER!C164&gt;=0.4*'MARK LOOKUP'!C164,"C+",IF(LEDGER!C164&gt;=0.35*'MARK LOOKUP'!C164,"D","N.G.")))))))))</f>
        <v/>
      </c>
      <c r="Y164" s="26" t="b">
        <f>IF(ISNUMBER(D164),IF(D164&gt;=0.9*'MARK LOOKUP'!D164,"A+",IF(D164&gt;=0.8*'MARK LOOKUP'!D164,"A",IF(D164&gt;=0.7*'MARK LOOKUP'!D164,"B+",IF(D164&gt;=0.6*'MARK LOOKUP'!D164,"B",IF(D164&gt;=0.5*'MARK LOOKUP'!D164,"C+",IF(D164&gt;=0.4*'MARK LOOKUP'!D164,"C",IF(D164&gt;=0.35*'MARK LOOKUP'!D164,"D","N.G."))))))))</f>
        <v>0</v>
      </c>
      <c r="Z164" s="26" t="str">
        <f>IF(ISBLANK('DATA ENTRY'!J164),"",IF(LEDGER!E164="AB","AB",IF(LEDGER!E164&gt;=0.9*'MARK LOOKUP'!E164,"A+",IF(LEDGER!E164&gt;=0.8*'MARK LOOKUP'!E164,"A",IF(LEDGER!E164&gt;=0.7*'MARK LOOKUP'!E164,"B+",IF(LEDGER!E164&gt;=0.6*'MARK LOOKUP'!E164,"B",IF(LEDGER!E164&gt;=0.5*'MARK LOOKUP'!E164,"C+",IF(LEDGER!E164&gt;=0.4*'MARK LOOKUP'!E164,"C",IF(LEDGER!E164&gt;=0.35*'MARK LOOKUP'!E164,"D","NG")))))))))</f>
        <v/>
      </c>
      <c r="AA164" s="26" t="str">
        <f>IF(ISBLANK('DATA ENTRY'!K164),"",IF(LEDGER!F164="AB","AB",IF(LEDGER!F164&gt;=0.9*'MARK LOOKUP'!F164,"A+",IF(LEDGER!F164&gt;=0.8*'MARK LOOKUP'!F164,"A",IF(LEDGER!F164&gt;=0.7*'MARK LOOKUP'!F164,"B+",IF(LEDGER!F164&gt;=0.6*'MARK LOOKUP'!F164,"B",IF(LEDGER!F164&gt;=0.5*'MARK LOOKUP'!F164,"C+",IF(LEDGER!F164&gt;=0.4*'MARK LOOKUP'!F164,"C",IF(LEDGER!F164&gt;=0.35*'MARK LOOKUP'!F164,"D","NG")))))))))</f>
        <v/>
      </c>
      <c r="AB164" s="26" t="b">
        <f>IF(ISNUMBER(G164),IF(D164&gt;=0.9*'MARK LOOKUP'!G164,"A+",IF(G164&gt;=0.8*'MARK LOOKUP'!G164,"A",IF(G164&gt;=0.7*'MARK LOOKUP'!G164,"B+",IF(G164&gt;=0.6*'MARK LOOKUP'!G164,"B",IF(G164&gt;=0.5*'MARK LOOKUP'!G164,"C+",IF(G164&gt;=0.4*'MARK LOOKUP'!G164,"C",IF(G164&gt;=0.35*'MARK LOOKUP'!G164,"D","NG"))))))))</f>
        <v>0</v>
      </c>
      <c r="AC164" s="26" t="str">
        <f>IF(ISBLANK('DATA ENTRY'!M164),"",IF(LEDGER!H164="AB","AB",IF(LEDGER!H164&gt;=0.9*'MARK LOOKUP'!H164,"A+",IF(LEDGER!H164&gt;=0.8*'MARK LOOKUP'!H164,"A",IF(LEDGER!H164&gt;=0.7*'MARK LOOKUP'!H164,"B+",IF(LEDGER!H164&gt;=0.6*'MARK LOOKUP'!H164,"B",IF(LEDGER!H164&gt;=0.5*'MARK LOOKUP'!H164,"C+",IF(LEDGER!H164&gt;=0.4*'MARK LOOKUP'!H164,"C",IF(LEDGER!H164&gt;=0.35*'MARK LOOKUP'!H164,"D","NG")))))))))</f>
        <v/>
      </c>
      <c r="AD164" s="26" t="str">
        <f>IF(ISBLANK('DATA ENTRY'!N164),"",IF(LEDGER!I164="AB","AB",IF(LEDGER!I164&gt;=0.9*'MARK LOOKUP'!I164,"A+",IF(LEDGER!I164&gt;=0.8*'MARK LOOKUP'!I164,"A",IF(LEDGER!I164&gt;=0.7*'MARK LOOKUP'!I164,"B+",IF(LEDGER!I164&gt;=0.6*'MARK LOOKUP'!I164,"B",IF(LEDGER!I164&gt;=0.5*'MARK LOOKUP'!I164,"C+",IF(LEDGER!I164&gt;=0.4*'MARK LOOKUP'!I164,"C",IF(LEDGER!I164&gt;=0.35*'MARK LOOKUP'!I164,"D","NG")))))))))</f>
        <v/>
      </c>
      <c r="AE164" s="26" t="str">
        <f>IF(ISNUMBER(J164),IF(J164&gt;=0.9*'MARK LOOKUP'!J164,"A+",IF(J164&gt;=0.8*'MARK LOOKUP'!J164,"A",IF(J164&gt;=0.7*'MARK LOOKUP'!J164,"B+",IF(J164&gt;=0.6*'MARK LOOKUP'!J164,"B",IF(J164&gt;=0.5*'MARK LOOKUP'!J164,"C+",IF(J164&gt;=0.4*'MARK LOOKUP'!J164,"C",IF(J164&gt;=0.35*'MARK LOOKUP'!J164,"D","NG"))))))),"")</f>
        <v/>
      </c>
      <c r="AF164" s="26" t="str">
        <f>IF(ISBLANK('DATA ENTRY'!P164),"",IF(LEDGER!K164="Ab","AB",IF(LEDGER!K164&gt;=0.9*'MARK LOOKUP'!K164,"A+",IF(LEDGER!K164&gt;=0.8*'MARK LOOKUP'!K164,"A",IF(LEDGER!K164&gt;=0.7*'MARK LOOKUP'!K164,"B+",IF(LEDGER!K164&gt;=0.6*'MARK LOOKUP'!K164,"B",IF(LEDGER!K164&gt;=0.5*'MARK LOOKUP'!K164,"C+",IF(LEDGER!K164&gt;=0.4*'MARK LOOKUP'!K164,"C",IF(LEDGER!K164&gt;=0.35*'MARK LOOKUP'!K164,"D","NG")))))))))</f>
        <v/>
      </c>
      <c r="AG164" s="26" t="str">
        <f>IF(ISBLANK('DATA ENTRY'!Q164),"",IF(LEDGER!L164="Ab","AB",IF(LEDGER!L164&gt;=0.9*'MARK LOOKUP'!L164,"A+",IF(LEDGER!L164&gt;=0.8*'MARK LOOKUP'!L164,"A",IF(LEDGER!L164&gt;=0.7*'MARK LOOKUP'!L164,"B+",IF(LEDGER!L164&gt;=0.6*'MARK LOOKUP'!L164,"B",IF(LEDGER!L164&gt;=0.5*'MARK LOOKUP'!L164,"C+",IF(LEDGER!L164&gt;=0.4*'MARK LOOKUP'!L164,"C",IF(LEDGER!L164&gt;=0.35*'MARK LOOKUP'!L164,"D","NG")))))))))</f>
        <v/>
      </c>
      <c r="AH164" s="26" t="str">
        <f>IF(ISNUMBER(M164),IF(M164&gt;=0.9*'MARK LOOKUP'!M164,"A+",IF(M164&gt;=0.8*'MARK LOOKUP'!M164,"A",IF(M164&gt;=0.7*'MARK LOOKUP'!M164,"B+",IF(M164&gt;=0.6*'MARK LOOKUP'!M164,"B",IF(M164&gt;=0.5*'MARK LOOKUP'!M164,"C+",IF(M164&gt;=0.4*'MARK LOOKUP'!M164,"C",IF(M164&gt;=0.35*'MARK LOOKUP'!M164,"D","NG"))))))),"")</f>
        <v/>
      </c>
      <c r="AI164" s="26" t="str">
        <f>IF(ISBLANK('DATA ENTRY'!S164),"",IF(N164="Ab","AB",IF(N164&gt;=0.9*'MARK LOOKUP'!N164,"A+",IF(N164&gt;=0.8*'MARK LOOKUP'!N164,"A",IF(N164&gt;=0.7*'MARK LOOKUP'!N164,"B+",IF(N164&gt;=0.6*'MARK LOOKUP'!N164,"B",IF(N164&gt;=0.5*'MARK LOOKUP'!N164,"C+",IF(N164&gt;=0.4*'MARK LOOKUP'!N164,"C",IF(N164&gt;=0.35*'MARK LOOKUP'!N164,"D","NG")))))))))</f>
        <v/>
      </c>
      <c r="AJ164" s="26" t="str">
        <f>IF(ISBLANK('DATA ENTRY'!T164),"",IF(O164="Ab","AB",IF(O164&gt;=0.9*'MARK LOOKUP'!O164,"A+",IF(O164&gt;=0.8*'MARK LOOKUP'!O164,"A",IF(O164&gt;=0.7*'MARK LOOKUP'!O164,"B+",IF(O164&gt;=0.6*'MARK LOOKUP'!O164,"B",IF(O164&gt;=0.5*'MARK LOOKUP'!O164,"C+",IF(O164&gt;=0.4*'MARK LOOKUP'!O164,"C",IF(O164&gt;=0.35*'MARK LOOKUP'!O164,"D","NG")))))))))</f>
        <v/>
      </c>
      <c r="AK164" s="26" t="str">
        <f>IF(ISNUMBER(P164),IF(P164&gt;=0.9*'MARK LOOKUP'!P164,"A+",IF(P164&gt;=0.8*'MARK LOOKUP'!P164,"A",IF(P164&gt;=0.7*'MARK LOOKUP'!P164,"B+",IF(P164&gt;=0.6*'MARK LOOKUP'!P164,"B",IF(P164&gt;=0.5*'MARK LOOKUP'!P164,"C+",IF(P164&gt;=0.4*'MARK LOOKUP'!P164,"C",IF(P164&gt;=0.35*'MARK LOOKUP'!P164,"D","NG"))))))),"")</f>
        <v/>
      </c>
      <c r="AL164" s="26" t="str">
        <f>IF(ISBLANK('DATA ENTRY'!V164),"",IF(Q164="Ab","AB",IF(Q164&gt;=0.9*'MARK LOOKUP'!Q164,"A+",IF(Q164&gt;=0.8*'MARK LOOKUP'!Q164,"A",IF(Q164&gt;=0.7*'MARK LOOKUP'!Q164,"B+",IF(Q164&gt;=0.6*'MARK LOOKUP'!Q164,"B",IF(Q164&gt;=0.5*'MARK LOOKUP'!Q164,"C+",IF(Q164&gt;=0.4*'MARK LOOKUP'!Q164,"C",IF(Q164&gt;=0.35*'MARK LOOKUP'!Q164,"D","NG")))))))))</f>
        <v/>
      </c>
      <c r="AM164" s="26" t="str">
        <f>IF(ISBLANK('DATA ENTRY'!W164),"",IF(R164="Ab","AB",IF(R164&gt;=0.9*'MARK LOOKUP'!R164,"A+",IF(R164&gt;=0.8*'MARK LOOKUP'!R164,"A",IF(R164&gt;=0.7*'MARK LOOKUP'!R164,"B+",IF(R164&gt;=0.6*'MARK LOOKUP'!R164,"B",IF(R164&gt;=0.5*'MARK LOOKUP'!R164,"C+",IF(R164&gt;=0.4*'MARK LOOKUP'!R164,"C",IF(R164&gt;=0.35*'MARK LOOKUP'!R164,"D","NG")))))))))</f>
        <v/>
      </c>
      <c r="AN164" s="26" t="str">
        <f>IF(ISNUMBER(S164),IF(S164&gt;=0.9*'MARK LOOKUP'!S164,"A+",IF(S164&gt;=0.8*'MARK LOOKUP'!S164,"A",IF(S164&gt;=0.7*'MARK LOOKUP'!S164,"B+",IF(S164&gt;=0.6*'MARK LOOKUP'!S164,"B",IF(S164&gt;=0.5*'MARK LOOKUP'!S164,"C+",IF(S164&gt;=0.4*'MARK LOOKUP'!S164,"C",IF(S164&gt;=0.35*'MARK LOOKUP'!S164,"D","NG"))))))),"")</f>
        <v/>
      </c>
      <c r="AO164" s="26" t="str">
        <f>IF(ISBLANK('DATA ENTRY'!Y164),"",IF(T164="AB","AB",IF(T164&gt;=0.9*'MARK LOOKUP'!T164,"A+",IF(T164&gt;=0.8*'MARK LOOKUP'!T164,"A",IF(T164&gt;=0.7*'MARK LOOKUP'!T164,"B+",IF(T164&gt;=0.6*'MARK LOOKUP'!T164,"B",IF(T164&gt;=0.5*'MARK LOOKUP'!T164,"C+",IF(T164&gt;=0.4*'MARK LOOKUP'!T164,"C",IF(T164&gt;=0.35*'MARK LOOKUP'!T164,"D","NG")))))))))</f>
        <v/>
      </c>
      <c r="AP164" s="26" t="str">
        <f>IF(ISBLANK('DATA ENTRY'!Z164),"",IF(U164="AB","AB",IF(U164&gt;=0.9*'MARK LOOKUP'!U164,"A+",IF(U164&gt;=0.8*'MARK LOOKUP'!U164,"A",IF(U164&gt;=0.7*'MARK LOOKUP'!U164,"B+",IF(U164&gt;=0.6*'MARK LOOKUP'!U164,"B",IF(U164&gt;=0.5*'MARK LOOKUP'!U164,"C+",IF(U164&gt;=0.4*'MARK LOOKUP'!U164,"C",IF(U164&gt;=0.35*'MARK LOOKUP'!U164,"D","NG")))))))))</f>
        <v/>
      </c>
      <c r="AQ164" s="26" t="str">
        <f>IF(ISNUMBER(V164),IF(V164&gt;=0.9*'MARK LOOKUP'!V164,"A+",IF(V164&gt;=0.8*'MARK LOOKUP'!V164,"A",IF(V164&gt;=0.7*'MARK LOOKUP'!V164,"B+",IF(V164&gt;=0.6*'MARK LOOKUP'!S164,"B",IF(V164&gt;=0.5*'MARK LOOKUP'!V164,"C+",IF(V164&gt;=0.4*'MARK LOOKUP'!V164,"C",IF(V164&gt;=0.35*'MARK LOOKUP'!V164,"D","NG"))))))),"")</f>
        <v/>
      </c>
      <c r="AR164" s="26" t="str">
        <f t="shared" si="47"/>
        <v/>
      </c>
      <c r="AS164" s="26" t="str">
        <f t="shared" si="48"/>
        <v/>
      </c>
      <c r="AT164" s="26" t="str">
        <f t="shared" si="49"/>
        <v/>
      </c>
      <c r="AU164" s="26" t="str">
        <f t="shared" si="50"/>
        <v/>
      </c>
      <c r="AV164" s="26" t="str">
        <f t="shared" si="51"/>
        <v/>
      </c>
      <c r="AW164" s="26" t="str">
        <f t="shared" si="52"/>
        <v/>
      </c>
      <c r="AX164" s="26" t="str">
        <f t="shared" si="53"/>
        <v/>
      </c>
      <c r="AY164" s="26" t="str">
        <f t="shared" si="54"/>
        <v/>
      </c>
      <c r="AZ164" s="26" t="str">
        <f t="shared" si="55"/>
        <v/>
      </c>
      <c r="BA164" s="26" t="str">
        <f t="shared" si="56"/>
        <v/>
      </c>
      <c r="BB164" s="26" t="str">
        <f t="shared" si="57"/>
        <v/>
      </c>
      <c r="BC164" s="26" t="str">
        <f t="shared" si="58"/>
        <v/>
      </c>
      <c r="BD164" s="26" t="str">
        <f t="shared" si="59"/>
        <v/>
      </c>
      <c r="BE164" s="26" t="str">
        <f>IF(ISBLANK('DATA ENTRY'!S164),"",IF(AJ164="A+","4",IF(AJ164="A","3.6",IF(AJ164="B+","3.2",IF(AJ164="B","2.8",IF(AJ164="C+","2.4",IF(AJ164="C","2",IF(AJ164="D+","1.6",IF(AJ164="D","1.2",IF(AJ164="E","0.8",""))))))))))</f>
        <v/>
      </c>
      <c r="BF164" s="26" t="str">
        <f>IF(ISBLANK('DATA ENTRY'!T164),"",IF(AK164="A+","4",IF(AK164="A","3.6",IF(AK164="B+","3.2",IF(AK164="B","2.8",IF(AK164="C+","2.4",IF(AK164="C","2",IF(AK164="D+","1.6",IF(AK164="D","1.2",IF(AK164="E","0.8",""))))))))))</f>
        <v/>
      </c>
      <c r="BG164" s="26" t="str">
        <f>IF(ISBLANK('DATA ENTRY'!U164),"",IF(AL164="A+","4",IF(AL164="A","3.6",IF(AL164="B+","3.2",IF(AL164="B","2.8",IF(AL164="C+","2.4",IF(AL164="C","2",IF(AL164="D+","1.6",IF(AL164="D","1.2",IF(AL164="E","0.8",""))))))))))</f>
        <v/>
      </c>
      <c r="BH164" s="26" t="str">
        <f>IF(ISBLANK('DATA ENTRY'!V164),"",IF(AM164="A+","4",IF(AM164="A","3.6",IF(AM164="B+","3.2",IF(AM164="B","2.8",IF(AM164="C+","2.4",IF(AM164="C","2",IF(AM164="D+","1.6",IF(AM164="D","1.2",IF(AM164="E","0.8",""))))))))))</f>
        <v/>
      </c>
      <c r="BI164" s="26" t="str">
        <f>IF(ISBLANK('DATA ENTRY'!W164),"",IF(AN164="A+","4",IF(AN164="A","3.6",IF(AN164="B+","3.2",IF(AN164="B","2.8",IF(AN164="C+","2.4",IF(AN164="C","2",IF(AN164="D+","1.6",IF(AN164="D","1.2",IF(AN164="E","0.8",""))))))))))</f>
        <v/>
      </c>
      <c r="BJ164" s="26" t="str">
        <f>IF(ISBLANK('DATA ENTRY'!X164),"",IF(AO164="A+","4",IF(AO164="A","3.6",IF(AO164="B+","3.2",IF(AO164="B","2.8",IF(AO164="C+","2.4",IF(AO164="C","2",IF(AO164="D+","1.6",IF(AO164="D","1.2",IF(AO164="E","0.8",""))))))))))</f>
        <v/>
      </c>
      <c r="BK164" s="26" t="str">
        <f>IF(ISBLANK('DATA ENTRY'!Y164),"",IF(AP164="A+","4",IF(AP164="A","3.6",IF(AP164="B+","3.2",IF(AP164="B","2.8",IF(AP164="C+","2.4",IF(AP164="C","2",IF(AP164="D+","1.6",IF(AP164="D","1.2",IF(AP164="E","0.8",""))))))))))</f>
        <v/>
      </c>
      <c r="BL164" s="26" t="str">
        <f>IF(ISBLANK('DATA ENTRY'!Z164),"",IF(AQ164="A+","4",IF(AQ164="A","3.6",IF(AQ164="B+","3.2",IF(AQ164="B","2.8",IF(AQ164="C+","2.4",IF(AQ164="C","2",IF(AQ164="D+","1.6",IF(AQ164="D","1.2",IF(AQ164="E","0.8",""))))))))))</f>
        <v/>
      </c>
    </row>
    <row r="165" spans="2:64" x14ac:dyDescent="0.25">
      <c r="B165" s="26" t="str">
        <f>IF(ISBLANK('DATA ENTRY'!G165),"",'DATA ENTRY'!G165)</f>
        <v/>
      </c>
      <c r="C165" s="26" t="str">
        <f>IF(ISBLANK('DATA ENTRY'!H165),"",'DATA ENTRY'!H165)</f>
        <v/>
      </c>
      <c r="D165" s="26" t="str">
        <f t="shared" si="41"/>
        <v/>
      </c>
      <c r="E165" s="26" t="str">
        <f>IF(ISBLANK('DATA ENTRY'!J165),"",'DATA ENTRY'!J165)</f>
        <v/>
      </c>
      <c r="F165" s="26" t="str">
        <f>IF(ISBLANK('DATA ENTRY'!K165),"",'DATA ENTRY'!K165)</f>
        <v/>
      </c>
      <c r="G165" s="26" t="str">
        <f t="shared" si="42"/>
        <v/>
      </c>
      <c r="H165" s="26" t="str">
        <f>IF(ISBLANK('DATA ENTRY'!M165),"",'DATA ENTRY'!M165)</f>
        <v/>
      </c>
      <c r="I165" s="26" t="str">
        <f>IF(ISBLANK('DATA ENTRY'!M165),"",'DATA ENTRY'!N165)</f>
        <v/>
      </c>
      <c r="J165" s="26" t="str">
        <f t="shared" si="60"/>
        <v/>
      </c>
      <c r="K165" s="26" t="str">
        <f>IF(ISBLANK('DATA ENTRY'!P165),"",'DATA ENTRY'!P165)</f>
        <v/>
      </c>
      <c r="L165" s="26" t="str">
        <f>IF(ISBLANK('DATA ENTRY'!Q165),"",'DATA ENTRY'!Q165)</f>
        <v/>
      </c>
      <c r="M165" s="26" t="str">
        <f t="shared" si="43"/>
        <v/>
      </c>
      <c r="N165" s="26" t="str">
        <f>IF(ISBLANK('DATA ENTRY'!S165),"",'DATA ENTRY'!S165)</f>
        <v/>
      </c>
      <c r="O165" s="26" t="str">
        <f>IF(ISBLANK('DATA ENTRY'!T165),"",'DATA ENTRY'!T165)</f>
        <v/>
      </c>
      <c r="P165" s="26" t="str">
        <f t="shared" si="44"/>
        <v/>
      </c>
      <c r="Q165" s="26" t="str">
        <f>IF(ISBLANK('DATA ENTRY'!V165),"",'DATA ENTRY'!V165)</f>
        <v/>
      </c>
      <c r="R165" s="26" t="str">
        <f>IF(ISBLANK('DATA ENTRY'!W165),"",'DATA ENTRY'!W165)</f>
        <v/>
      </c>
      <c r="S165" s="26" t="str">
        <f t="shared" si="45"/>
        <v/>
      </c>
      <c r="T165" s="26" t="str">
        <f>IF(ISBLANK('DATA ENTRY'!Y165),"",'DATA ENTRY'!Y165)</f>
        <v/>
      </c>
      <c r="U165" s="26" t="str">
        <f>IF(ISBLANK('DATA ENTRY'!Z165),"",'DATA ENTRY'!Z165)</f>
        <v/>
      </c>
      <c r="V165" s="26" t="str">
        <f t="shared" si="46"/>
        <v/>
      </c>
      <c r="W165" s="26" t="str">
        <f>IF(ISBLANK('DATA ENTRY'!$F165),"",IF(LEDGER!B165="AB","AB",IF(LEDGER!B165&gt;=0.9*'MARK LOOKUP'!B165,"A+",IF(LEDGER!B165&gt;=0.8*'MARK LOOKUP'!B165,"A",IF(LEDGER!B165&gt;=0.7*'MARK LOOKUP'!B165,"B+",IF(LEDGER!B165&gt;=0.6*'MARK LOOKUP'!B165,"B",IF(LEDGER!B165&gt;=0.5*'MARK LOOKUP'!B165,"C+",IF(LEDGER!B165&gt;=0.4*'MARK LOOKUP'!B165,"C+",IF(LEDGER!B165&gt;=0.35*'MARK LOOKUP'!B165,"D","NG")))))))))</f>
        <v/>
      </c>
      <c r="X165" s="26" t="str">
        <f>IF(ISBLANK('DATA ENTRY'!$G165),"",IF(LEDGER!C165="AB","AB",IF(LEDGER!C165&gt;=0.9*'MARK LOOKUP'!C165,"A+",IF(LEDGER!C165&gt;=0.8*'MARK LOOKUP'!C165,"A",IF(LEDGER!C165&gt;=0.7*'MARK LOOKUP'!C165,"B+",IF(LEDGER!C165&gt;=0.6*'MARK LOOKUP'!C165,"B",IF(LEDGER!C165&gt;=0.5*'MARK LOOKUP'!C165,"C+",IF(LEDGER!C165&gt;=0.4*'MARK LOOKUP'!C165,"C+",IF(LEDGER!C165&gt;=0.35*'MARK LOOKUP'!C165,"D","N.G.")))))))))</f>
        <v/>
      </c>
      <c r="Y165" s="26" t="b">
        <f>IF(ISNUMBER(D165),IF(D165&gt;=0.9*'MARK LOOKUP'!D165,"A+",IF(D165&gt;=0.8*'MARK LOOKUP'!D165,"A",IF(D165&gt;=0.7*'MARK LOOKUP'!D165,"B+",IF(D165&gt;=0.6*'MARK LOOKUP'!D165,"B",IF(D165&gt;=0.5*'MARK LOOKUP'!D165,"C+",IF(D165&gt;=0.4*'MARK LOOKUP'!D165,"C",IF(D165&gt;=0.35*'MARK LOOKUP'!D165,"D","N.G."))))))))</f>
        <v>0</v>
      </c>
      <c r="Z165" s="26" t="str">
        <f>IF(ISBLANK('DATA ENTRY'!J165),"",IF(LEDGER!E165="AB","AB",IF(LEDGER!E165&gt;=0.9*'MARK LOOKUP'!E165,"A+",IF(LEDGER!E165&gt;=0.8*'MARK LOOKUP'!E165,"A",IF(LEDGER!E165&gt;=0.7*'MARK LOOKUP'!E165,"B+",IF(LEDGER!E165&gt;=0.6*'MARK LOOKUP'!E165,"B",IF(LEDGER!E165&gt;=0.5*'MARK LOOKUP'!E165,"C+",IF(LEDGER!E165&gt;=0.4*'MARK LOOKUP'!E165,"C",IF(LEDGER!E165&gt;=0.35*'MARK LOOKUP'!E165,"D","NG")))))))))</f>
        <v/>
      </c>
      <c r="AA165" s="26" t="str">
        <f>IF(ISBLANK('DATA ENTRY'!K165),"",IF(LEDGER!F165="AB","AB",IF(LEDGER!F165&gt;=0.9*'MARK LOOKUP'!F165,"A+",IF(LEDGER!F165&gt;=0.8*'MARK LOOKUP'!F165,"A",IF(LEDGER!F165&gt;=0.7*'MARK LOOKUP'!F165,"B+",IF(LEDGER!F165&gt;=0.6*'MARK LOOKUP'!F165,"B",IF(LEDGER!F165&gt;=0.5*'MARK LOOKUP'!F165,"C+",IF(LEDGER!F165&gt;=0.4*'MARK LOOKUP'!F165,"C",IF(LEDGER!F165&gt;=0.35*'MARK LOOKUP'!F165,"D","NG")))))))))</f>
        <v/>
      </c>
      <c r="AB165" s="26" t="b">
        <f>IF(ISNUMBER(G165),IF(D165&gt;=0.9*'MARK LOOKUP'!G165,"A+",IF(G165&gt;=0.8*'MARK LOOKUP'!G165,"A",IF(G165&gt;=0.7*'MARK LOOKUP'!G165,"B+",IF(G165&gt;=0.6*'MARK LOOKUP'!G165,"B",IF(G165&gt;=0.5*'MARK LOOKUP'!G165,"C+",IF(G165&gt;=0.4*'MARK LOOKUP'!G165,"C",IF(G165&gt;=0.35*'MARK LOOKUP'!G165,"D","NG"))))))))</f>
        <v>0</v>
      </c>
      <c r="AC165" s="26" t="str">
        <f>IF(ISBLANK('DATA ENTRY'!M165),"",IF(LEDGER!H165="AB","AB",IF(LEDGER!H165&gt;=0.9*'MARK LOOKUP'!H165,"A+",IF(LEDGER!H165&gt;=0.8*'MARK LOOKUP'!H165,"A",IF(LEDGER!H165&gt;=0.7*'MARK LOOKUP'!H165,"B+",IF(LEDGER!H165&gt;=0.6*'MARK LOOKUP'!H165,"B",IF(LEDGER!H165&gt;=0.5*'MARK LOOKUP'!H165,"C+",IF(LEDGER!H165&gt;=0.4*'MARK LOOKUP'!H165,"C",IF(LEDGER!H165&gt;=0.35*'MARK LOOKUP'!H165,"D","NG")))))))))</f>
        <v/>
      </c>
      <c r="AD165" s="26" t="str">
        <f>IF(ISBLANK('DATA ENTRY'!N165),"",IF(LEDGER!I165="AB","AB",IF(LEDGER!I165&gt;=0.9*'MARK LOOKUP'!I165,"A+",IF(LEDGER!I165&gt;=0.8*'MARK LOOKUP'!I165,"A",IF(LEDGER!I165&gt;=0.7*'MARK LOOKUP'!I165,"B+",IF(LEDGER!I165&gt;=0.6*'MARK LOOKUP'!I165,"B",IF(LEDGER!I165&gt;=0.5*'MARK LOOKUP'!I165,"C+",IF(LEDGER!I165&gt;=0.4*'MARK LOOKUP'!I165,"C",IF(LEDGER!I165&gt;=0.35*'MARK LOOKUP'!I165,"D","NG")))))))))</f>
        <v/>
      </c>
      <c r="AE165" s="26" t="str">
        <f>IF(ISNUMBER(J165),IF(J165&gt;=0.9*'MARK LOOKUP'!J165,"A+",IF(J165&gt;=0.8*'MARK LOOKUP'!J165,"A",IF(J165&gt;=0.7*'MARK LOOKUP'!J165,"B+",IF(J165&gt;=0.6*'MARK LOOKUP'!J165,"B",IF(J165&gt;=0.5*'MARK LOOKUP'!J165,"C+",IF(J165&gt;=0.4*'MARK LOOKUP'!J165,"C",IF(J165&gt;=0.35*'MARK LOOKUP'!J165,"D","NG"))))))),"")</f>
        <v/>
      </c>
      <c r="AF165" s="26" t="str">
        <f>IF(ISBLANK('DATA ENTRY'!P165),"",IF(LEDGER!K165="Ab","AB",IF(LEDGER!K165&gt;=0.9*'MARK LOOKUP'!K165,"A+",IF(LEDGER!K165&gt;=0.8*'MARK LOOKUP'!K165,"A",IF(LEDGER!K165&gt;=0.7*'MARK LOOKUP'!K165,"B+",IF(LEDGER!K165&gt;=0.6*'MARK LOOKUP'!K165,"B",IF(LEDGER!K165&gt;=0.5*'MARK LOOKUP'!K165,"C+",IF(LEDGER!K165&gt;=0.4*'MARK LOOKUP'!K165,"C",IF(LEDGER!K165&gt;=0.35*'MARK LOOKUP'!K165,"D","NG")))))))))</f>
        <v/>
      </c>
      <c r="AG165" s="26" t="str">
        <f>IF(ISBLANK('DATA ENTRY'!Q165),"",IF(LEDGER!L165="Ab","AB",IF(LEDGER!L165&gt;=0.9*'MARK LOOKUP'!L165,"A+",IF(LEDGER!L165&gt;=0.8*'MARK LOOKUP'!L165,"A",IF(LEDGER!L165&gt;=0.7*'MARK LOOKUP'!L165,"B+",IF(LEDGER!L165&gt;=0.6*'MARK LOOKUP'!L165,"B",IF(LEDGER!L165&gt;=0.5*'MARK LOOKUP'!L165,"C+",IF(LEDGER!L165&gt;=0.4*'MARK LOOKUP'!L165,"C",IF(LEDGER!L165&gt;=0.35*'MARK LOOKUP'!L165,"D","NG")))))))))</f>
        <v/>
      </c>
      <c r="AH165" s="26" t="str">
        <f>IF(ISNUMBER(M165),IF(M165&gt;=0.9*'MARK LOOKUP'!M165,"A+",IF(M165&gt;=0.8*'MARK LOOKUP'!M165,"A",IF(M165&gt;=0.7*'MARK LOOKUP'!M165,"B+",IF(M165&gt;=0.6*'MARK LOOKUP'!M165,"B",IF(M165&gt;=0.5*'MARK LOOKUP'!M165,"C+",IF(M165&gt;=0.4*'MARK LOOKUP'!M165,"C",IF(M165&gt;=0.35*'MARK LOOKUP'!M165,"D","NG"))))))),"")</f>
        <v/>
      </c>
      <c r="AI165" s="26" t="str">
        <f>IF(ISBLANK('DATA ENTRY'!S165),"",IF(N165="Ab","AB",IF(N165&gt;=0.9*'MARK LOOKUP'!N165,"A+",IF(N165&gt;=0.8*'MARK LOOKUP'!N165,"A",IF(N165&gt;=0.7*'MARK LOOKUP'!N165,"B+",IF(N165&gt;=0.6*'MARK LOOKUP'!N165,"B",IF(N165&gt;=0.5*'MARK LOOKUP'!N165,"C+",IF(N165&gt;=0.4*'MARK LOOKUP'!N165,"C",IF(N165&gt;=0.35*'MARK LOOKUP'!N165,"D","NG")))))))))</f>
        <v/>
      </c>
      <c r="AJ165" s="26" t="str">
        <f>IF(ISBLANK('DATA ENTRY'!T165),"",IF(O165="Ab","AB",IF(O165&gt;=0.9*'MARK LOOKUP'!O165,"A+",IF(O165&gt;=0.8*'MARK LOOKUP'!O165,"A",IF(O165&gt;=0.7*'MARK LOOKUP'!O165,"B+",IF(O165&gt;=0.6*'MARK LOOKUP'!O165,"B",IF(O165&gt;=0.5*'MARK LOOKUP'!O165,"C+",IF(O165&gt;=0.4*'MARK LOOKUP'!O165,"C",IF(O165&gt;=0.35*'MARK LOOKUP'!O165,"D","NG")))))))))</f>
        <v/>
      </c>
      <c r="AK165" s="26" t="str">
        <f>IF(ISNUMBER(P165),IF(P165&gt;=0.9*'MARK LOOKUP'!P165,"A+",IF(P165&gt;=0.8*'MARK LOOKUP'!P165,"A",IF(P165&gt;=0.7*'MARK LOOKUP'!P165,"B+",IF(P165&gt;=0.6*'MARK LOOKUP'!P165,"B",IF(P165&gt;=0.5*'MARK LOOKUP'!P165,"C+",IF(P165&gt;=0.4*'MARK LOOKUP'!P165,"C",IF(P165&gt;=0.35*'MARK LOOKUP'!P165,"D","NG"))))))),"")</f>
        <v/>
      </c>
      <c r="AL165" s="26" t="str">
        <f>IF(ISBLANK('DATA ENTRY'!V165),"",IF(Q165="Ab","AB",IF(Q165&gt;=0.9*'MARK LOOKUP'!Q165,"A+",IF(Q165&gt;=0.8*'MARK LOOKUP'!Q165,"A",IF(Q165&gt;=0.7*'MARK LOOKUP'!Q165,"B+",IF(Q165&gt;=0.6*'MARK LOOKUP'!Q165,"B",IF(Q165&gt;=0.5*'MARK LOOKUP'!Q165,"C+",IF(Q165&gt;=0.4*'MARK LOOKUP'!Q165,"C",IF(Q165&gt;=0.35*'MARK LOOKUP'!Q165,"D","NG")))))))))</f>
        <v/>
      </c>
      <c r="AM165" s="26" t="str">
        <f>IF(ISBLANK('DATA ENTRY'!W165),"",IF(R165="Ab","AB",IF(R165&gt;=0.9*'MARK LOOKUP'!R165,"A+",IF(R165&gt;=0.8*'MARK LOOKUP'!R165,"A",IF(R165&gt;=0.7*'MARK LOOKUP'!R165,"B+",IF(R165&gt;=0.6*'MARK LOOKUP'!R165,"B",IF(R165&gt;=0.5*'MARK LOOKUP'!R165,"C+",IF(R165&gt;=0.4*'MARK LOOKUP'!R165,"C",IF(R165&gt;=0.35*'MARK LOOKUP'!R165,"D","NG")))))))))</f>
        <v/>
      </c>
      <c r="AN165" s="26" t="str">
        <f>IF(ISNUMBER(S165),IF(S165&gt;=0.9*'MARK LOOKUP'!S165,"A+",IF(S165&gt;=0.8*'MARK LOOKUP'!S165,"A",IF(S165&gt;=0.7*'MARK LOOKUP'!S165,"B+",IF(S165&gt;=0.6*'MARK LOOKUP'!S165,"B",IF(S165&gt;=0.5*'MARK LOOKUP'!S165,"C+",IF(S165&gt;=0.4*'MARK LOOKUP'!S165,"C",IF(S165&gt;=0.35*'MARK LOOKUP'!S165,"D","NG"))))))),"")</f>
        <v/>
      </c>
      <c r="AO165" s="26" t="str">
        <f>IF(ISBLANK('DATA ENTRY'!Y165),"",IF(T165="AB","AB",IF(T165&gt;=0.9*'MARK LOOKUP'!T165,"A+",IF(T165&gt;=0.8*'MARK LOOKUP'!T165,"A",IF(T165&gt;=0.7*'MARK LOOKUP'!T165,"B+",IF(T165&gt;=0.6*'MARK LOOKUP'!T165,"B",IF(T165&gt;=0.5*'MARK LOOKUP'!T165,"C+",IF(T165&gt;=0.4*'MARK LOOKUP'!T165,"C",IF(T165&gt;=0.35*'MARK LOOKUP'!T165,"D","NG")))))))))</f>
        <v/>
      </c>
      <c r="AP165" s="26" t="str">
        <f>IF(ISBLANK('DATA ENTRY'!Z165),"",IF(U165="AB","AB",IF(U165&gt;=0.9*'MARK LOOKUP'!U165,"A+",IF(U165&gt;=0.8*'MARK LOOKUP'!U165,"A",IF(U165&gt;=0.7*'MARK LOOKUP'!U165,"B+",IF(U165&gt;=0.6*'MARK LOOKUP'!U165,"B",IF(U165&gt;=0.5*'MARK LOOKUP'!U165,"C+",IF(U165&gt;=0.4*'MARK LOOKUP'!U165,"C",IF(U165&gt;=0.35*'MARK LOOKUP'!U165,"D","NG")))))))))</f>
        <v/>
      </c>
      <c r="AQ165" s="26" t="str">
        <f>IF(ISNUMBER(V165),IF(V165&gt;=0.9*'MARK LOOKUP'!V165,"A+",IF(V165&gt;=0.8*'MARK LOOKUP'!V165,"A",IF(V165&gt;=0.7*'MARK LOOKUP'!V165,"B+",IF(V165&gt;=0.6*'MARK LOOKUP'!S165,"B",IF(V165&gt;=0.5*'MARK LOOKUP'!V165,"C+",IF(V165&gt;=0.4*'MARK LOOKUP'!V165,"C",IF(V165&gt;=0.35*'MARK LOOKUP'!V165,"D","NG"))))))),"")</f>
        <v/>
      </c>
      <c r="AR165" s="26" t="str">
        <f t="shared" si="47"/>
        <v/>
      </c>
      <c r="AS165" s="26" t="str">
        <f t="shared" si="48"/>
        <v/>
      </c>
      <c r="AT165" s="26" t="str">
        <f t="shared" si="49"/>
        <v/>
      </c>
      <c r="AU165" s="26" t="str">
        <f t="shared" si="50"/>
        <v/>
      </c>
      <c r="AV165" s="26" t="str">
        <f t="shared" si="51"/>
        <v/>
      </c>
      <c r="AW165" s="26" t="str">
        <f t="shared" si="52"/>
        <v/>
      </c>
      <c r="AX165" s="26" t="str">
        <f t="shared" si="53"/>
        <v/>
      </c>
      <c r="AY165" s="26" t="str">
        <f t="shared" si="54"/>
        <v/>
      </c>
      <c r="AZ165" s="26" t="str">
        <f t="shared" si="55"/>
        <v/>
      </c>
      <c r="BA165" s="26" t="str">
        <f t="shared" si="56"/>
        <v/>
      </c>
      <c r="BB165" s="26" t="str">
        <f t="shared" si="57"/>
        <v/>
      </c>
      <c r="BC165" s="26" t="str">
        <f t="shared" si="58"/>
        <v/>
      </c>
      <c r="BD165" s="26" t="str">
        <f t="shared" si="59"/>
        <v/>
      </c>
      <c r="BE165" s="26" t="str">
        <f>IF(ISBLANK('DATA ENTRY'!S165),"",IF(AJ165="A+","4",IF(AJ165="A","3.6",IF(AJ165="B+","3.2",IF(AJ165="B","2.8",IF(AJ165="C+","2.4",IF(AJ165="C","2",IF(AJ165="D+","1.6",IF(AJ165="D","1.2",IF(AJ165="E","0.8",""))))))))))</f>
        <v/>
      </c>
      <c r="BF165" s="26" t="str">
        <f>IF(ISBLANK('DATA ENTRY'!T165),"",IF(AK165="A+","4",IF(AK165="A","3.6",IF(AK165="B+","3.2",IF(AK165="B","2.8",IF(AK165="C+","2.4",IF(AK165="C","2",IF(AK165="D+","1.6",IF(AK165="D","1.2",IF(AK165="E","0.8",""))))))))))</f>
        <v/>
      </c>
      <c r="BG165" s="26" t="str">
        <f>IF(ISBLANK('DATA ENTRY'!U165),"",IF(AL165="A+","4",IF(AL165="A","3.6",IF(AL165="B+","3.2",IF(AL165="B","2.8",IF(AL165="C+","2.4",IF(AL165="C","2",IF(AL165="D+","1.6",IF(AL165="D","1.2",IF(AL165="E","0.8",""))))))))))</f>
        <v/>
      </c>
      <c r="BH165" s="26" t="str">
        <f>IF(ISBLANK('DATA ENTRY'!V165),"",IF(AM165="A+","4",IF(AM165="A","3.6",IF(AM165="B+","3.2",IF(AM165="B","2.8",IF(AM165="C+","2.4",IF(AM165="C","2",IF(AM165="D+","1.6",IF(AM165="D","1.2",IF(AM165="E","0.8",""))))))))))</f>
        <v/>
      </c>
      <c r="BI165" s="26" t="str">
        <f>IF(ISBLANK('DATA ENTRY'!W165),"",IF(AN165="A+","4",IF(AN165="A","3.6",IF(AN165="B+","3.2",IF(AN165="B","2.8",IF(AN165="C+","2.4",IF(AN165="C","2",IF(AN165="D+","1.6",IF(AN165="D","1.2",IF(AN165="E","0.8",""))))))))))</f>
        <v/>
      </c>
      <c r="BJ165" s="26" t="str">
        <f>IF(ISBLANK('DATA ENTRY'!X165),"",IF(AO165="A+","4",IF(AO165="A","3.6",IF(AO165="B+","3.2",IF(AO165="B","2.8",IF(AO165="C+","2.4",IF(AO165="C","2",IF(AO165="D+","1.6",IF(AO165="D","1.2",IF(AO165="E","0.8",""))))))))))</f>
        <v/>
      </c>
      <c r="BK165" s="26" t="str">
        <f>IF(ISBLANK('DATA ENTRY'!Y165),"",IF(AP165="A+","4",IF(AP165="A","3.6",IF(AP165="B+","3.2",IF(AP165="B","2.8",IF(AP165="C+","2.4",IF(AP165="C","2",IF(AP165="D+","1.6",IF(AP165="D","1.2",IF(AP165="E","0.8",""))))))))))</f>
        <v/>
      </c>
      <c r="BL165" s="26" t="str">
        <f>IF(ISBLANK('DATA ENTRY'!Z165),"",IF(AQ165="A+","4",IF(AQ165="A","3.6",IF(AQ165="B+","3.2",IF(AQ165="B","2.8",IF(AQ165="C+","2.4",IF(AQ165="C","2",IF(AQ165="D+","1.6",IF(AQ165="D","1.2",IF(AQ165="E","0.8",""))))))))))</f>
        <v/>
      </c>
    </row>
    <row r="166" spans="2:64" x14ac:dyDescent="0.25">
      <c r="B166" s="26" t="str">
        <f>IF(ISBLANK('DATA ENTRY'!G166),"",'DATA ENTRY'!G166)</f>
        <v/>
      </c>
      <c r="C166" s="26" t="str">
        <f>IF(ISBLANK('DATA ENTRY'!H166),"",'DATA ENTRY'!H166)</f>
        <v/>
      </c>
      <c r="D166" s="26" t="str">
        <f t="shared" si="41"/>
        <v/>
      </c>
      <c r="E166" s="26" t="str">
        <f>IF(ISBLANK('DATA ENTRY'!J166),"",'DATA ENTRY'!J166)</f>
        <v/>
      </c>
      <c r="F166" s="26" t="str">
        <f>IF(ISBLANK('DATA ENTRY'!K166),"",'DATA ENTRY'!K166)</f>
        <v/>
      </c>
      <c r="G166" s="26" t="str">
        <f t="shared" si="42"/>
        <v/>
      </c>
      <c r="H166" s="26" t="str">
        <f>IF(ISBLANK('DATA ENTRY'!M166),"",'DATA ENTRY'!M166)</f>
        <v/>
      </c>
      <c r="I166" s="26" t="str">
        <f>IF(ISBLANK('DATA ENTRY'!M166),"",'DATA ENTRY'!N166)</f>
        <v/>
      </c>
      <c r="J166" s="26" t="str">
        <f t="shared" si="60"/>
        <v/>
      </c>
      <c r="K166" s="26" t="str">
        <f>IF(ISBLANK('DATA ENTRY'!P166),"",'DATA ENTRY'!P166)</f>
        <v/>
      </c>
      <c r="L166" s="26" t="str">
        <f>IF(ISBLANK('DATA ENTRY'!Q166),"",'DATA ENTRY'!Q166)</f>
        <v/>
      </c>
      <c r="M166" s="26" t="str">
        <f t="shared" si="43"/>
        <v/>
      </c>
      <c r="N166" s="26" t="str">
        <f>IF(ISBLANK('DATA ENTRY'!S166),"",'DATA ENTRY'!S166)</f>
        <v/>
      </c>
      <c r="O166" s="26" t="str">
        <f>IF(ISBLANK('DATA ENTRY'!T166),"",'DATA ENTRY'!T166)</f>
        <v/>
      </c>
      <c r="P166" s="26" t="str">
        <f t="shared" si="44"/>
        <v/>
      </c>
      <c r="Q166" s="26" t="str">
        <f>IF(ISBLANK('DATA ENTRY'!V166),"",'DATA ENTRY'!V166)</f>
        <v/>
      </c>
      <c r="R166" s="26" t="str">
        <f>IF(ISBLANK('DATA ENTRY'!W166),"",'DATA ENTRY'!W166)</f>
        <v/>
      </c>
      <c r="S166" s="26" t="str">
        <f t="shared" si="45"/>
        <v/>
      </c>
      <c r="T166" s="26" t="str">
        <f>IF(ISBLANK('DATA ENTRY'!Y166),"",'DATA ENTRY'!Y166)</f>
        <v/>
      </c>
      <c r="U166" s="26" t="str">
        <f>IF(ISBLANK('DATA ENTRY'!Z166),"",'DATA ENTRY'!Z166)</f>
        <v/>
      </c>
      <c r="V166" s="26" t="str">
        <f t="shared" si="46"/>
        <v/>
      </c>
      <c r="W166" s="26" t="str">
        <f>IF(ISBLANK('DATA ENTRY'!$F166),"",IF(LEDGER!B166="AB","AB",IF(LEDGER!B166&gt;=0.9*'MARK LOOKUP'!B166,"A+",IF(LEDGER!B166&gt;=0.8*'MARK LOOKUP'!B166,"A",IF(LEDGER!B166&gt;=0.7*'MARK LOOKUP'!B166,"B+",IF(LEDGER!B166&gt;=0.6*'MARK LOOKUP'!B166,"B",IF(LEDGER!B166&gt;=0.5*'MARK LOOKUP'!B166,"C+",IF(LEDGER!B166&gt;=0.4*'MARK LOOKUP'!B166,"C+",IF(LEDGER!B166&gt;=0.35*'MARK LOOKUP'!B166,"D","NG")))))))))</f>
        <v/>
      </c>
      <c r="X166" s="26" t="str">
        <f>IF(ISBLANK('DATA ENTRY'!$G166),"",IF(LEDGER!C166="AB","AB",IF(LEDGER!C166&gt;=0.9*'MARK LOOKUP'!C166,"A+",IF(LEDGER!C166&gt;=0.8*'MARK LOOKUP'!C166,"A",IF(LEDGER!C166&gt;=0.7*'MARK LOOKUP'!C166,"B+",IF(LEDGER!C166&gt;=0.6*'MARK LOOKUP'!C166,"B",IF(LEDGER!C166&gt;=0.5*'MARK LOOKUP'!C166,"C+",IF(LEDGER!C166&gt;=0.4*'MARK LOOKUP'!C166,"C+",IF(LEDGER!C166&gt;=0.35*'MARK LOOKUP'!C166,"D","N.G.")))))))))</f>
        <v/>
      </c>
      <c r="Y166" s="26" t="b">
        <f>IF(ISNUMBER(D166),IF(D166&gt;=0.9*'MARK LOOKUP'!D166,"A+",IF(D166&gt;=0.8*'MARK LOOKUP'!D166,"A",IF(D166&gt;=0.7*'MARK LOOKUP'!D166,"B+",IF(D166&gt;=0.6*'MARK LOOKUP'!D166,"B",IF(D166&gt;=0.5*'MARK LOOKUP'!D166,"C+",IF(D166&gt;=0.4*'MARK LOOKUP'!D166,"C",IF(D166&gt;=0.35*'MARK LOOKUP'!D166,"D","N.G."))))))))</f>
        <v>0</v>
      </c>
      <c r="Z166" s="26" t="str">
        <f>IF(ISBLANK('DATA ENTRY'!J166),"",IF(LEDGER!E166="AB","AB",IF(LEDGER!E166&gt;=0.9*'MARK LOOKUP'!E166,"A+",IF(LEDGER!E166&gt;=0.8*'MARK LOOKUP'!E166,"A",IF(LEDGER!E166&gt;=0.7*'MARK LOOKUP'!E166,"B+",IF(LEDGER!E166&gt;=0.6*'MARK LOOKUP'!E166,"B",IF(LEDGER!E166&gt;=0.5*'MARK LOOKUP'!E166,"C+",IF(LEDGER!E166&gt;=0.4*'MARK LOOKUP'!E166,"C",IF(LEDGER!E166&gt;=0.35*'MARK LOOKUP'!E166,"D","NG")))))))))</f>
        <v/>
      </c>
      <c r="AA166" s="26" t="str">
        <f>IF(ISBLANK('DATA ENTRY'!K166),"",IF(LEDGER!F166="AB","AB",IF(LEDGER!F166&gt;=0.9*'MARK LOOKUP'!F166,"A+",IF(LEDGER!F166&gt;=0.8*'MARK LOOKUP'!F166,"A",IF(LEDGER!F166&gt;=0.7*'MARK LOOKUP'!F166,"B+",IF(LEDGER!F166&gt;=0.6*'MARK LOOKUP'!F166,"B",IF(LEDGER!F166&gt;=0.5*'MARK LOOKUP'!F166,"C+",IF(LEDGER!F166&gt;=0.4*'MARK LOOKUP'!F166,"C",IF(LEDGER!F166&gt;=0.35*'MARK LOOKUP'!F166,"D","NG")))))))))</f>
        <v/>
      </c>
      <c r="AB166" s="26" t="b">
        <f>IF(ISNUMBER(G166),IF(D166&gt;=0.9*'MARK LOOKUP'!G166,"A+",IF(G166&gt;=0.8*'MARK LOOKUP'!G166,"A",IF(G166&gt;=0.7*'MARK LOOKUP'!G166,"B+",IF(G166&gt;=0.6*'MARK LOOKUP'!G166,"B",IF(G166&gt;=0.5*'MARK LOOKUP'!G166,"C+",IF(G166&gt;=0.4*'MARK LOOKUP'!G166,"C",IF(G166&gt;=0.35*'MARK LOOKUP'!G166,"D","NG"))))))))</f>
        <v>0</v>
      </c>
      <c r="AC166" s="26" t="str">
        <f>IF(ISBLANK('DATA ENTRY'!M166),"",IF(LEDGER!H166="AB","AB",IF(LEDGER!H166&gt;=0.9*'MARK LOOKUP'!H166,"A+",IF(LEDGER!H166&gt;=0.8*'MARK LOOKUP'!H166,"A",IF(LEDGER!H166&gt;=0.7*'MARK LOOKUP'!H166,"B+",IF(LEDGER!H166&gt;=0.6*'MARK LOOKUP'!H166,"B",IF(LEDGER!H166&gt;=0.5*'MARK LOOKUP'!H166,"C+",IF(LEDGER!H166&gt;=0.4*'MARK LOOKUP'!H166,"C",IF(LEDGER!H166&gt;=0.35*'MARK LOOKUP'!H166,"D","NG")))))))))</f>
        <v/>
      </c>
      <c r="AD166" s="26" t="str">
        <f>IF(ISBLANK('DATA ENTRY'!N166),"",IF(LEDGER!I166="AB","AB",IF(LEDGER!I166&gt;=0.9*'MARK LOOKUP'!I166,"A+",IF(LEDGER!I166&gt;=0.8*'MARK LOOKUP'!I166,"A",IF(LEDGER!I166&gt;=0.7*'MARK LOOKUP'!I166,"B+",IF(LEDGER!I166&gt;=0.6*'MARK LOOKUP'!I166,"B",IF(LEDGER!I166&gt;=0.5*'MARK LOOKUP'!I166,"C+",IF(LEDGER!I166&gt;=0.4*'MARK LOOKUP'!I166,"C",IF(LEDGER!I166&gt;=0.35*'MARK LOOKUP'!I166,"D","NG")))))))))</f>
        <v/>
      </c>
      <c r="AE166" s="26" t="str">
        <f>IF(ISNUMBER(J166),IF(J166&gt;=0.9*'MARK LOOKUP'!J166,"A+",IF(J166&gt;=0.8*'MARK LOOKUP'!J166,"A",IF(J166&gt;=0.7*'MARK LOOKUP'!J166,"B+",IF(J166&gt;=0.6*'MARK LOOKUP'!J166,"B",IF(J166&gt;=0.5*'MARK LOOKUP'!J166,"C+",IF(J166&gt;=0.4*'MARK LOOKUP'!J166,"C",IF(J166&gt;=0.35*'MARK LOOKUP'!J166,"D","NG"))))))),"")</f>
        <v/>
      </c>
      <c r="AF166" s="26" t="str">
        <f>IF(ISBLANK('DATA ENTRY'!P166),"",IF(LEDGER!K166="Ab","AB",IF(LEDGER!K166&gt;=0.9*'MARK LOOKUP'!K166,"A+",IF(LEDGER!K166&gt;=0.8*'MARK LOOKUP'!K166,"A",IF(LEDGER!K166&gt;=0.7*'MARK LOOKUP'!K166,"B+",IF(LEDGER!K166&gt;=0.6*'MARK LOOKUP'!K166,"B",IF(LEDGER!K166&gt;=0.5*'MARK LOOKUP'!K166,"C+",IF(LEDGER!K166&gt;=0.4*'MARK LOOKUP'!K166,"C",IF(LEDGER!K166&gt;=0.35*'MARK LOOKUP'!K166,"D","NG")))))))))</f>
        <v/>
      </c>
      <c r="AG166" s="26" t="str">
        <f>IF(ISBLANK('DATA ENTRY'!Q166),"",IF(LEDGER!L166="Ab","AB",IF(LEDGER!L166&gt;=0.9*'MARK LOOKUP'!L166,"A+",IF(LEDGER!L166&gt;=0.8*'MARK LOOKUP'!L166,"A",IF(LEDGER!L166&gt;=0.7*'MARK LOOKUP'!L166,"B+",IF(LEDGER!L166&gt;=0.6*'MARK LOOKUP'!L166,"B",IF(LEDGER!L166&gt;=0.5*'MARK LOOKUP'!L166,"C+",IF(LEDGER!L166&gt;=0.4*'MARK LOOKUP'!L166,"C",IF(LEDGER!L166&gt;=0.35*'MARK LOOKUP'!L166,"D","NG")))))))))</f>
        <v/>
      </c>
      <c r="AH166" s="26" t="str">
        <f>IF(ISNUMBER(M166),IF(M166&gt;=0.9*'MARK LOOKUP'!M166,"A+",IF(M166&gt;=0.8*'MARK LOOKUP'!M166,"A",IF(M166&gt;=0.7*'MARK LOOKUP'!M166,"B+",IF(M166&gt;=0.6*'MARK LOOKUP'!M166,"B",IF(M166&gt;=0.5*'MARK LOOKUP'!M166,"C+",IF(M166&gt;=0.4*'MARK LOOKUP'!M166,"C",IF(M166&gt;=0.35*'MARK LOOKUP'!M166,"D","NG"))))))),"")</f>
        <v/>
      </c>
      <c r="AI166" s="26" t="str">
        <f>IF(ISBLANK('DATA ENTRY'!S166),"",IF(N166="Ab","AB",IF(N166&gt;=0.9*'MARK LOOKUP'!N166,"A+",IF(N166&gt;=0.8*'MARK LOOKUP'!N166,"A",IF(N166&gt;=0.7*'MARK LOOKUP'!N166,"B+",IF(N166&gt;=0.6*'MARK LOOKUP'!N166,"B",IF(N166&gt;=0.5*'MARK LOOKUP'!N166,"C+",IF(N166&gt;=0.4*'MARK LOOKUP'!N166,"C",IF(N166&gt;=0.35*'MARK LOOKUP'!N166,"D","NG")))))))))</f>
        <v/>
      </c>
      <c r="AJ166" s="26" t="str">
        <f>IF(ISBLANK('DATA ENTRY'!T166),"",IF(O166="Ab","AB",IF(O166&gt;=0.9*'MARK LOOKUP'!O166,"A+",IF(O166&gt;=0.8*'MARK LOOKUP'!O166,"A",IF(O166&gt;=0.7*'MARK LOOKUP'!O166,"B+",IF(O166&gt;=0.6*'MARK LOOKUP'!O166,"B",IF(O166&gt;=0.5*'MARK LOOKUP'!O166,"C+",IF(O166&gt;=0.4*'MARK LOOKUP'!O166,"C",IF(O166&gt;=0.35*'MARK LOOKUP'!O166,"D","NG")))))))))</f>
        <v/>
      </c>
      <c r="AK166" s="26" t="str">
        <f>IF(ISNUMBER(P166),IF(P166&gt;=0.9*'MARK LOOKUP'!P166,"A+",IF(P166&gt;=0.8*'MARK LOOKUP'!P166,"A",IF(P166&gt;=0.7*'MARK LOOKUP'!P166,"B+",IF(P166&gt;=0.6*'MARK LOOKUP'!P166,"B",IF(P166&gt;=0.5*'MARK LOOKUP'!P166,"C+",IF(P166&gt;=0.4*'MARK LOOKUP'!P166,"C",IF(P166&gt;=0.35*'MARK LOOKUP'!P166,"D","NG"))))))),"")</f>
        <v/>
      </c>
      <c r="AL166" s="26" t="str">
        <f>IF(ISBLANK('DATA ENTRY'!V166),"",IF(Q166="Ab","AB",IF(Q166&gt;=0.9*'MARK LOOKUP'!Q166,"A+",IF(Q166&gt;=0.8*'MARK LOOKUP'!Q166,"A",IF(Q166&gt;=0.7*'MARK LOOKUP'!Q166,"B+",IF(Q166&gt;=0.6*'MARK LOOKUP'!Q166,"B",IF(Q166&gt;=0.5*'MARK LOOKUP'!Q166,"C+",IF(Q166&gt;=0.4*'MARK LOOKUP'!Q166,"C",IF(Q166&gt;=0.35*'MARK LOOKUP'!Q166,"D","NG")))))))))</f>
        <v/>
      </c>
      <c r="AM166" s="26" t="str">
        <f>IF(ISBLANK('DATA ENTRY'!W166),"",IF(R166="Ab","AB",IF(R166&gt;=0.9*'MARK LOOKUP'!R166,"A+",IF(R166&gt;=0.8*'MARK LOOKUP'!R166,"A",IF(R166&gt;=0.7*'MARK LOOKUP'!R166,"B+",IF(R166&gt;=0.6*'MARK LOOKUP'!R166,"B",IF(R166&gt;=0.5*'MARK LOOKUP'!R166,"C+",IF(R166&gt;=0.4*'MARK LOOKUP'!R166,"C",IF(R166&gt;=0.35*'MARK LOOKUP'!R166,"D","NG")))))))))</f>
        <v/>
      </c>
      <c r="AN166" s="26" t="str">
        <f>IF(ISNUMBER(S166),IF(S166&gt;=0.9*'MARK LOOKUP'!S166,"A+",IF(S166&gt;=0.8*'MARK LOOKUP'!S166,"A",IF(S166&gt;=0.7*'MARK LOOKUP'!S166,"B+",IF(S166&gt;=0.6*'MARK LOOKUP'!S166,"B",IF(S166&gt;=0.5*'MARK LOOKUP'!S166,"C+",IF(S166&gt;=0.4*'MARK LOOKUP'!S166,"C",IF(S166&gt;=0.35*'MARK LOOKUP'!S166,"D","NG"))))))),"")</f>
        <v/>
      </c>
      <c r="AO166" s="26" t="str">
        <f>IF(ISBLANK('DATA ENTRY'!Y166),"",IF(T166="AB","AB",IF(T166&gt;=0.9*'MARK LOOKUP'!T166,"A+",IF(T166&gt;=0.8*'MARK LOOKUP'!T166,"A",IF(T166&gt;=0.7*'MARK LOOKUP'!T166,"B+",IF(T166&gt;=0.6*'MARK LOOKUP'!T166,"B",IF(T166&gt;=0.5*'MARK LOOKUP'!T166,"C+",IF(T166&gt;=0.4*'MARK LOOKUP'!T166,"C",IF(T166&gt;=0.35*'MARK LOOKUP'!T166,"D","NG")))))))))</f>
        <v/>
      </c>
      <c r="AP166" s="26" t="str">
        <f>IF(ISBLANK('DATA ENTRY'!Z166),"",IF(U166="AB","AB",IF(U166&gt;=0.9*'MARK LOOKUP'!U166,"A+",IF(U166&gt;=0.8*'MARK LOOKUP'!U166,"A",IF(U166&gt;=0.7*'MARK LOOKUP'!U166,"B+",IF(U166&gt;=0.6*'MARK LOOKUP'!U166,"B",IF(U166&gt;=0.5*'MARK LOOKUP'!U166,"C+",IF(U166&gt;=0.4*'MARK LOOKUP'!U166,"C",IF(U166&gt;=0.35*'MARK LOOKUP'!U166,"D","NG")))))))))</f>
        <v/>
      </c>
      <c r="AQ166" s="26" t="str">
        <f>IF(ISNUMBER(V166),IF(V166&gt;=0.9*'MARK LOOKUP'!V166,"A+",IF(V166&gt;=0.8*'MARK LOOKUP'!V166,"A",IF(V166&gt;=0.7*'MARK LOOKUP'!V166,"B+",IF(V166&gt;=0.6*'MARK LOOKUP'!S166,"B",IF(V166&gt;=0.5*'MARK LOOKUP'!V166,"C+",IF(V166&gt;=0.4*'MARK LOOKUP'!V166,"C",IF(V166&gt;=0.35*'MARK LOOKUP'!V166,"D","NG"))))))),"")</f>
        <v/>
      </c>
      <c r="AR166" s="26" t="str">
        <f t="shared" si="47"/>
        <v/>
      </c>
      <c r="AS166" s="26" t="str">
        <f t="shared" si="48"/>
        <v/>
      </c>
      <c r="AT166" s="26" t="str">
        <f t="shared" si="49"/>
        <v/>
      </c>
      <c r="AU166" s="26" t="str">
        <f t="shared" si="50"/>
        <v/>
      </c>
      <c r="AV166" s="26" t="str">
        <f t="shared" si="51"/>
        <v/>
      </c>
      <c r="AW166" s="26" t="str">
        <f t="shared" si="52"/>
        <v/>
      </c>
      <c r="AX166" s="26" t="str">
        <f t="shared" si="53"/>
        <v/>
      </c>
      <c r="AY166" s="26" t="str">
        <f t="shared" si="54"/>
        <v/>
      </c>
      <c r="AZ166" s="26" t="str">
        <f t="shared" si="55"/>
        <v/>
      </c>
      <c r="BA166" s="26" t="str">
        <f t="shared" si="56"/>
        <v/>
      </c>
      <c r="BB166" s="26" t="str">
        <f t="shared" si="57"/>
        <v/>
      </c>
      <c r="BC166" s="26" t="str">
        <f t="shared" si="58"/>
        <v/>
      </c>
      <c r="BD166" s="26" t="str">
        <f t="shared" si="59"/>
        <v/>
      </c>
      <c r="BE166" s="26" t="str">
        <f>IF(ISBLANK('DATA ENTRY'!S166),"",IF(AJ166="A+","4",IF(AJ166="A","3.6",IF(AJ166="B+","3.2",IF(AJ166="B","2.8",IF(AJ166="C+","2.4",IF(AJ166="C","2",IF(AJ166="D+","1.6",IF(AJ166="D","1.2",IF(AJ166="E","0.8",""))))))))))</f>
        <v/>
      </c>
      <c r="BF166" s="26" t="str">
        <f>IF(ISBLANK('DATA ENTRY'!T166),"",IF(AK166="A+","4",IF(AK166="A","3.6",IF(AK166="B+","3.2",IF(AK166="B","2.8",IF(AK166="C+","2.4",IF(AK166="C","2",IF(AK166="D+","1.6",IF(AK166="D","1.2",IF(AK166="E","0.8",""))))))))))</f>
        <v/>
      </c>
      <c r="BG166" s="26" t="str">
        <f>IF(ISBLANK('DATA ENTRY'!U166),"",IF(AL166="A+","4",IF(AL166="A","3.6",IF(AL166="B+","3.2",IF(AL166="B","2.8",IF(AL166="C+","2.4",IF(AL166="C","2",IF(AL166="D+","1.6",IF(AL166="D","1.2",IF(AL166="E","0.8",""))))))))))</f>
        <v/>
      </c>
      <c r="BH166" s="26" t="str">
        <f>IF(ISBLANK('DATA ENTRY'!V166),"",IF(AM166="A+","4",IF(AM166="A","3.6",IF(AM166="B+","3.2",IF(AM166="B","2.8",IF(AM166="C+","2.4",IF(AM166="C","2",IF(AM166="D+","1.6",IF(AM166="D","1.2",IF(AM166="E","0.8",""))))))))))</f>
        <v/>
      </c>
      <c r="BI166" s="26" t="str">
        <f>IF(ISBLANK('DATA ENTRY'!W166),"",IF(AN166="A+","4",IF(AN166="A","3.6",IF(AN166="B+","3.2",IF(AN166="B","2.8",IF(AN166="C+","2.4",IF(AN166="C","2",IF(AN166="D+","1.6",IF(AN166="D","1.2",IF(AN166="E","0.8",""))))))))))</f>
        <v/>
      </c>
      <c r="BJ166" s="26" t="str">
        <f>IF(ISBLANK('DATA ENTRY'!X166),"",IF(AO166="A+","4",IF(AO166="A","3.6",IF(AO166="B+","3.2",IF(AO166="B","2.8",IF(AO166="C+","2.4",IF(AO166="C","2",IF(AO166="D+","1.6",IF(AO166="D","1.2",IF(AO166="E","0.8",""))))))))))</f>
        <v/>
      </c>
      <c r="BK166" s="26" t="str">
        <f>IF(ISBLANK('DATA ENTRY'!Y166),"",IF(AP166="A+","4",IF(AP166="A","3.6",IF(AP166="B+","3.2",IF(AP166="B","2.8",IF(AP166="C+","2.4",IF(AP166="C","2",IF(AP166="D+","1.6",IF(AP166="D","1.2",IF(AP166="E","0.8",""))))))))))</f>
        <v/>
      </c>
      <c r="BL166" s="26" t="str">
        <f>IF(ISBLANK('DATA ENTRY'!Z166),"",IF(AQ166="A+","4",IF(AQ166="A","3.6",IF(AQ166="B+","3.2",IF(AQ166="B","2.8",IF(AQ166="C+","2.4",IF(AQ166="C","2",IF(AQ166="D+","1.6",IF(AQ166="D","1.2",IF(AQ166="E","0.8",""))))))))))</f>
        <v/>
      </c>
    </row>
    <row r="167" spans="2:64" x14ac:dyDescent="0.25">
      <c r="B167" s="26" t="str">
        <f>IF(ISBLANK('DATA ENTRY'!G167),"",'DATA ENTRY'!G167)</f>
        <v/>
      </c>
      <c r="C167" s="26" t="str">
        <f>IF(ISBLANK('DATA ENTRY'!H167),"",'DATA ENTRY'!H167)</f>
        <v/>
      </c>
      <c r="D167" s="26" t="str">
        <f t="shared" si="41"/>
        <v/>
      </c>
      <c r="E167" s="26" t="str">
        <f>IF(ISBLANK('DATA ENTRY'!J167),"",'DATA ENTRY'!J167)</f>
        <v/>
      </c>
      <c r="F167" s="26" t="str">
        <f>IF(ISBLANK('DATA ENTRY'!K167),"",'DATA ENTRY'!K167)</f>
        <v/>
      </c>
      <c r="G167" s="26" t="str">
        <f t="shared" si="42"/>
        <v/>
      </c>
      <c r="H167" s="26" t="str">
        <f>IF(ISBLANK('DATA ENTRY'!M167),"",'DATA ENTRY'!M167)</f>
        <v/>
      </c>
      <c r="I167" s="26" t="str">
        <f>IF(ISBLANK('DATA ENTRY'!M167),"",'DATA ENTRY'!N167)</f>
        <v/>
      </c>
      <c r="J167" s="26" t="str">
        <f t="shared" si="60"/>
        <v/>
      </c>
      <c r="K167" s="26" t="str">
        <f>IF(ISBLANK('DATA ENTRY'!P167),"",'DATA ENTRY'!P167)</f>
        <v/>
      </c>
      <c r="L167" s="26" t="str">
        <f>IF(ISBLANK('DATA ENTRY'!Q167),"",'DATA ENTRY'!Q167)</f>
        <v/>
      </c>
      <c r="M167" s="26" t="str">
        <f t="shared" si="43"/>
        <v/>
      </c>
      <c r="N167" s="26" t="str">
        <f>IF(ISBLANK('DATA ENTRY'!S167),"",'DATA ENTRY'!S167)</f>
        <v/>
      </c>
      <c r="O167" s="26" t="str">
        <f>IF(ISBLANK('DATA ENTRY'!T167),"",'DATA ENTRY'!T167)</f>
        <v/>
      </c>
      <c r="P167" s="26" t="str">
        <f t="shared" si="44"/>
        <v/>
      </c>
      <c r="Q167" s="26" t="str">
        <f>IF(ISBLANK('DATA ENTRY'!V167),"",'DATA ENTRY'!V167)</f>
        <v/>
      </c>
      <c r="R167" s="26" t="str">
        <f>IF(ISBLANK('DATA ENTRY'!W167),"",'DATA ENTRY'!W167)</f>
        <v/>
      </c>
      <c r="S167" s="26" t="str">
        <f t="shared" si="45"/>
        <v/>
      </c>
      <c r="T167" s="26" t="str">
        <f>IF(ISBLANK('DATA ENTRY'!Y167),"",'DATA ENTRY'!Y167)</f>
        <v/>
      </c>
      <c r="U167" s="26" t="str">
        <f>IF(ISBLANK('DATA ENTRY'!Z167),"",'DATA ENTRY'!Z167)</f>
        <v/>
      </c>
      <c r="V167" s="26" t="str">
        <f t="shared" si="46"/>
        <v/>
      </c>
      <c r="W167" s="26" t="str">
        <f>IF(ISBLANK('DATA ENTRY'!$F167),"",IF(LEDGER!B167="AB","AB",IF(LEDGER!B167&gt;=0.9*'MARK LOOKUP'!B167,"A+",IF(LEDGER!B167&gt;=0.8*'MARK LOOKUP'!B167,"A",IF(LEDGER!B167&gt;=0.7*'MARK LOOKUP'!B167,"B+",IF(LEDGER!B167&gt;=0.6*'MARK LOOKUP'!B167,"B",IF(LEDGER!B167&gt;=0.5*'MARK LOOKUP'!B167,"C+",IF(LEDGER!B167&gt;=0.4*'MARK LOOKUP'!B167,"C+",IF(LEDGER!B167&gt;=0.35*'MARK LOOKUP'!B167,"D","NG")))))))))</f>
        <v/>
      </c>
      <c r="X167" s="26" t="str">
        <f>IF(ISBLANK('DATA ENTRY'!$G167),"",IF(LEDGER!C167="AB","AB",IF(LEDGER!C167&gt;=0.9*'MARK LOOKUP'!C167,"A+",IF(LEDGER!C167&gt;=0.8*'MARK LOOKUP'!C167,"A",IF(LEDGER!C167&gt;=0.7*'MARK LOOKUP'!C167,"B+",IF(LEDGER!C167&gt;=0.6*'MARK LOOKUP'!C167,"B",IF(LEDGER!C167&gt;=0.5*'MARK LOOKUP'!C167,"C+",IF(LEDGER!C167&gt;=0.4*'MARK LOOKUP'!C167,"C+",IF(LEDGER!C167&gt;=0.35*'MARK LOOKUP'!C167,"D","N.G.")))))))))</f>
        <v/>
      </c>
      <c r="Y167" s="26" t="b">
        <f>IF(ISNUMBER(D167),IF(D167&gt;=0.9*'MARK LOOKUP'!D167,"A+",IF(D167&gt;=0.8*'MARK LOOKUP'!D167,"A",IF(D167&gt;=0.7*'MARK LOOKUP'!D167,"B+",IF(D167&gt;=0.6*'MARK LOOKUP'!D167,"B",IF(D167&gt;=0.5*'MARK LOOKUP'!D167,"C+",IF(D167&gt;=0.4*'MARK LOOKUP'!D167,"C",IF(D167&gt;=0.35*'MARK LOOKUP'!D167,"D","N.G."))))))))</f>
        <v>0</v>
      </c>
      <c r="Z167" s="26" t="str">
        <f>IF(ISBLANK('DATA ENTRY'!J167),"",IF(LEDGER!E167="AB","AB",IF(LEDGER!E167&gt;=0.9*'MARK LOOKUP'!E167,"A+",IF(LEDGER!E167&gt;=0.8*'MARK LOOKUP'!E167,"A",IF(LEDGER!E167&gt;=0.7*'MARK LOOKUP'!E167,"B+",IF(LEDGER!E167&gt;=0.6*'MARK LOOKUP'!E167,"B",IF(LEDGER!E167&gt;=0.5*'MARK LOOKUP'!E167,"C+",IF(LEDGER!E167&gt;=0.4*'MARK LOOKUP'!E167,"C",IF(LEDGER!E167&gt;=0.35*'MARK LOOKUP'!E167,"D","NG")))))))))</f>
        <v/>
      </c>
      <c r="AA167" s="26" t="str">
        <f>IF(ISBLANK('DATA ENTRY'!K167),"",IF(LEDGER!F167="AB","AB",IF(LEDGER!F167&gt;=0.9*'MARK LOOKUP'!F167,"A+",IF(LEDGER!F167&gt;=0.8*'MARK LOOKUP'!F167,"A",IF(LEDGER!F167&gt;=0.7*'MARK LOOKUP'!F167,"B+",IF(LEDGER!F167&gt;=0.6*'MARK LOOKUP'!F167,"B",IF(LEDGER!F167&gt;=0.5*'MARK LOOKUP'!F167,"C+",IF(LEDGER!F167&gt;=0.4*'MARK LOOKUP'!F167,"C",IF(LEDGER!F167&gt;=0.35*'MARK LOOKUP'!F167,"D","NG")))))))))</f>
        <v/>
      </c>
      <c r="AB167" s="26" t="b">
        <f>IF(ISNUMBER(G167),IF(D167&gt;=0.9*'MARK LOOKUP'!G167,"A+",IF(G167&gt;=0.8*'MARK LOOKUP'!G167,"A",IF(G167&gt;=0.7*'MARK LOOKUP'!G167,"B+",IF(G167&gt;=0.6*'MARK LOOKUP'!G167,"B",IF(G167&gt;=0.5*'MARK LOOKUP'!G167,"C+",IF(G167&gt;=0.4*'MARK LOOKUP'!G167,"C",IF(G167&gt;=0.35*'MARK LOOKUP'!G167,"D","NG"))))))))</f>
        <v>0</v>
      </c>
      <c r="AC167" s="26" t="str">
        <f>IF(ISBLANK('DATA ENTRY'!M167),"",IF(LEDGER!H167="AB","AB",IF(LEDGER!H167&gt;=0.9*'MARK LOOKUP'!H167,"A+",IF(LEDGER!H167&gt;=0.8*'MARK LOOKUP'!H167,"A",IF(LEDGER!H167&gt;=0.7*'MARK LOOKUP'!H167,"B+",IF(LEDGER!H167&gt;=0.6*'MARK LOOKUP'!H167,"B",IF(LEDGER!H167&gt;=0.5*'MARK LOOKUP'!H167,"C+",IF(LEDGER!H167&gt;=0.4*'MARK LOOKUP'!H167,"C",IF(LEDGER!H167&gt;=0.35*'MARK LOOKUP'!H167,"D","NG")))))))))</f>
        <v/>
      </c>
      <c r="AD167" s="26" t="str">
        <f>IF(ISBLANK('DATA ENTRY'!N167),"",IF(LEDGER!I167="AB","AB",IF(LEDGER!I167&gt;=0.9*'MARK LOOKUP'!I167,"A+",IF(LEDGER!I167&gt;=0.8*'MARK LOOKUP'!I167,"A",IF(LEDGER!I167&gt;=0.7*'MARK LOOKUP'!I167,"B+",IF(LEDGER!I167&gt;=0.6*'MARK LOOKUP'!I167,"B",IF(LEDGER!I167&gt;=0.5*'MARK LOOKUP'!I167,"C+",IF(LEDGER!I167&gt;=0.4*'MARK LOOKUP'!I167,"C",IF(LEDGER!I167&gt;=0.35*'MARK LOOKUP'!I167,"D","NG")))))))))</f>
        <v/>
      </c>
      <c r="AE167" s="26" t="str">
        <f>IF(ISNUMBER(J167),IF(J167&gt;=0.9*'MARK LOOKUP'!J167,"A+",IF(J167&gt;=0.8*'MARK LOOKUP'!J167,"A",IF(J167&gt;=0.7*'MARK LOOKUP'!J167,"B+",IF(J167&gt;=0.6*'MARK LOOKUP'!J167,"B",IF(J167&gt;=0.5*'MARK LOOKUP'!J167,"C+",IF(J167&gt;=0.4*'MARK LOOKUP'!J167,"C",IF(J167&gt;=0.35*'MARK LOOKUP'!J167,"D","NG"))))))),"")</f>
        <v/>
      </c>
      <c r="AF167" s="26" t="str">
        <f>IF(ISBLANK('DATA ENTRY'!P167),"",IF(LEDGER!K167="Ab","AB",IF(LEDGER!K167&gt;=0.9*'MARK LOOKUP'!K167,"A+",IF(LEDGER!K167&gt;=0.8*'MARK LOOKUP'!K167,"A",IF(LEDGER!K167&gt;=0.7*'MARK LOOKUP'!K167,"B+",IF(LEDGER!K167&gt;=0.6*'MARK LOOKUP'!K167,"B",IF(LEDGER!K167&gt;=0.5*'MARK LOOKUP'!K167,"C+",IF(LEDGER!K167&gt;=0.4*'MARK LOOKUP'!K167,"C",IF(LEDGER!K167&gt;=0.35*'MARK LOOKUP'!K167,"D","NG")))))))))</f>
        <v/>
      </c>
      <c r="AG167" s="26" t="str">
        <f>IF(ISBLANK('DATA ENTRY'!Q167),"",IF(LEDGER!L167="Ab","AB",IF(LEDGER!L167&gt;=0.9*'MARK LOOKUP'!L167,"A+",IF(LEDGER!L167&gt;=0.8*'MARK LOOKUP'!L167,"A",IF(LEDGER!L167&gt;=0.7*'MARK LOOKUP'!L167,"B+",IF(LEDGER!L167&gt;=0.6*'MARK LOOKUP'!L167,"B",IF(LEDGER!L167&gt;=0.5*'MARK LOOKUP'!L167,"C+",IF(LEDGER!L167&gt;=0.4*'MARK LOOKUP'!L167,"C",IF(LEDGER!L167&gt;=0.35*'MARK LOOKUP'!L167,"D","NG")))))))))</f>
        <v/>
      </c>
      <c r="AH167" s="26" t="str">
        <f>IF(ISNUMBER(M167),IF(M167&gt;=0.9*'MARK LOOKUP'!M167,"A+",IF(M167&gt;=0.8*'MARK LOOKUP'!M167,"A",IF(M167&gt;=0.7*'MARK LOOKUP'!M167,"B+",IF(M167&gt;=0.6*'MARK LOOKUP'!M167,"B",IF(M167&gt;=0.5*'MARK LOOKUP'!M167,"C+",IF(M167&gt;=0.4*'MARK LOOKUP'!M167,"C",IF(M167&gt;=0.35*'MARK LOOKUP'!M167,"D","NG"))))))),"")</f>
        <v/>
      </c>
      <c r="AI167" s="26" t="str">
        <f>IF(ISBLANK('DATA ENTRY'!S167),"",IF(N167="Ab","AB",IF(N167&gt;=0.9*'MARK LOOKUP'!N167,"A+",IF(N167&gt;=0.8*'MARK LOOKUP'!N167,"A",IF(N167&gt;=0.7*'MARK LOOKUP'!N167,"B+",IF(N167&gt;=0.6*'MARK LOOKUP'!N167,"B",IF(N167&gt;=0.5*'MARK LOOKUP'!N167,"C+",IF(N167&gt;=0.4*'MARK LOOKUP'!N167,"C",IF(N167&gt;=0.35*'MARK LOOKUP'!N167,"D","NG")))))))))</f>
        <v/>
      </c>
      <c r="AJ167" s="26" t="str">
        <f>IF(ISBLANK('DATA ENTRY'!T167),"",IF(O167="Ab","AB",IF(O167&gt;=0.9*'MARK LOOKUP'!O167,"A+",IF(O167&gt;=0.8*'MARK LOOKUP'!O167,"A",IF(O167&gt;=0.7*'MARK LOOKUP'!O167,"B+",IF(O167&gt;=0.6*'MARK LOOKUP'!O167,"B",IF(O167&gt;=0.5*'MARK LOOKUP'!O167,"C+",IF(O167&gt;=0.4*'MARK LOOKUP'!O167,"C",IF(O167&gt;=0.35*'MARK LOOKUP'!O167,"D","NG")))))))))</f>
        <v/>
      </c>
      <c r="AK167" s="26" t="str">
        <f>IF(ISNUMBER(P167),IF(P167&gt;=0.9*'MARK LOOKUP'!P167,"A+",IF(P167&gt;=0.8*'MARK LOOKUP'!P167,"A",IF(P167&gt;=0.7*'MARK LOOKUP'!P167,"B+",IF(P167&gt;=0.6*'MARK LOOKUP'!P167,"B",IF(P167&gt;=0.5*'MARK LOOKUP'!P167,"C+",IF(P167&gt;=0.4*'MARK LOOKUP'!P167,"C",IF(P167&gt;=0.35*'MARK LOOKUP'!P167,"D","NG"))))))),"")</f>
        <v/>
      </c>
      <c r="AL167" s="26" t="str">
        <f>IF(ISBLANK('DATA ENTRY'!V167),"",IF(Q167="Ab","AB",IF(Q167&gt;=0.9*'MARK LOOKUP'!Q167,"A+",IF(Q167&gt;=0.8*'MARK LOOKUP'!Q167,"A",IF(Q167&gt;=0.7*'MARK LOOKUP'!Q167,"B+",IF(Q167&gt;=0.6*'MARK LOOKUP'!Q167,"B",IF(Q167&gt;=0.5*'MARK LOOKUP'!Q167,"C+",IF(Q167&gt;=0.4*'MARK LOOKUP'!Q167,"C",IF(Q167&gt;=0.35*'MARK LOOKUP'!Q167,"D","NG")))))))))</f>
        <v/>
      </c>
      <c r="AM167" s="26" t="str">
        <f>IF(ISBLANK('DATA ENTRY'!W167),"",IF(R167="Ab","AB",IF(R167&gt;=0.9*'MARK LOOKUP'!R167,"A+",IF(R167&gt;=0.8*'MARK LOOKUP'!R167,"A",IF(R167&gt;=0.7*'MARK LOOKUP'!R167,"B+",IF(R167&gt;=0.6*'MARK LOOKUP'!R167,"B",IF(R167&gt;=0.5*'MARK LOOKUP'!R167,"C+",IF(R167&gt;=0.4*'MARK LOOKUP'!R167,"C",IF(R167&gt;=0.35*'MARK LOOKUP'!R167,"D","NG")))))))))</f>
        <v/>
      </c>
      <c r="AN167" s="26" t="str">
        <f>IF(ISNUMBER(S167),IF(S167&gt;=0.9*'MARK LOOKUP'!S167,"A+",IF(S167&gt;=0.8*'MARK LOOKUP'!S167,"A",IF(S167&gt;=0.7*'MARK LOOKUP'!S167,"B+",IF(S167&gt;=0.6*'MARK LOOKUP'!S167,"B",IF(S167&gt;=0.5*'MARK LOOKUP'!S167,"C+",IF(S167&gt;=0.4*'MARK LOOKUP'!S167,"C",IF(S167&gt;=0.35*'MARK LOOKUP'!S167,"D","NG"))))))),"")</f>
        <v/>
      </c>
      <c r="AO167" s="26" t="str">
        <f>IF(ISBLANK('DATA ENTRY'!Y167),"",IF(T167="AB","AB",IF(T167&gt;=0.9*'MARK LOOKUP'!T167,"A+",IF(T167&gt;=0.8*'MARK LOOKUP'!T167,"A",IF(T167&gt;=0.7*'MARK LOOKUP'!T167,"B+",IF(T167&gt;=0.6*'MARK LOOKUP'!T167,"B",IF(T167&gt;=0.5*'MARK LOOKUP'!T167,"C+",IF(T167&gt;=0.4*'MARK LOOKUP'!T167,"C",IF(T167&gt;=0.35*'MARK LOOKUP'!T167,"D","NG")))))))))</f>
        <v/>
      </c>
      <c r="AP167" s="26" t="str">
        <f>IF(ISBLANK('DATA ENTRY'!Z167),"",IF(U167="AB","AB",IF(U167&gt;=0.9*'MARK LOOKUP'!U167,"A+",IF(U167&gt;=0.8*'MARK LOOKUP'!U167,"A",IF(U167&gt;=0.7*'MARK LOOKUP'!U167,"B+",IF(U167&gt;=0.6*'MARK LOOKUP'!U167,"B",IF(U167&gt;=0.5*'MARK LOOKUP'!U167,"C+",IF(U167&gt;=0.4*'MARK LOOKUP'!U167,"C",IF(U167&gt;=0.35*'MARK LOOKUP'!U167,"D","NG")))))))))</f>
        <v/>
      </c>
      <c r="AQ167" s="26" t="str">
        <f>IF(ISNUMBER(V167),IF(V167&gt;=0.9*'MARK LOOKUP'!V167,"A+",IF(V167&gt;=0.8*'MARK LOOKUP'!V167,"A",IF(V167&gt;=0.7*'MARK LOOKUP'!V167,"B+",IF(V167&gt;=0.6*'MARK LOOKUP'!S167,"B",IF(V167&gt;=0.5*'MARK LOOKUP'!V167,"C+",IF(V167&gt;=0.4*'MARK LOOKUP'!V167,"C",IF(V167&gt;=0.35*'MARK LOOKUP'!V167,"D","NG"))))))),"")</f>
        <v/>
      </c>
      <c r="AR167" s="26" t="str">
        <f t="shared" si="47"/>
        <v/>
      </c>
      <c r="AS167" s="26" t="str">
        <f t="shared" si="48"/>
        <v/>
      </c>
      <c r="AT167" s="26" t="str">
        <f t="shared" si="49"/>
        <v/>
      </c>
      <c r="AU167" s="26" t="str">
        <f t="shared" si="50"/>
        <v/>
      </c>
      <c r="AV167" s="26" t="str">
        <f t="shared" si="51"/>
        <v/>
      </c>
      <c r="AW167" s="26" t="str">
        <f t="shared" si="52"/>
        <v/>
      </c>
      <c r="AX167" s="26" t="str">
        <f t="shared" si="53"/>
        <v/>
      </c>
      <c r="AY167" s="26" t="str">
        <f t="shared" si="54"/>
        <v/>
      </c>
      <c r="AZ167" s="26" t="str">
        <f t="shared" si="55"/>
        <v/>
      </c>
      <c r="BA167" s="26" t="str">
        <f t="shared" si="56"/>
        <v/>
      </c>
      <c r="BB167" s="26" t="str">
        <f t="shared" si="57"/>
        <v/>
      </c>
      <c r="BC167" s="26" t="str">
        <f t="shared" si="58"/>
        <v/>
      </c>
      <c r="BD167" s="26" t="str">
        <f t="shared" si="59"/>
        <v/>
      </c>
      <c r="BE167" s="26" t="str">
        <f>IF(ISBLANK('DATA ENTRY'!S167),"",IF(AJ167="A+","4",IF(AJ167="A","3.6",IF(AJ167="B+","3.2",IF(AJ167="B","2.8",IF(AJ167="C+","2.4",IF(AJ167="C","2",IF(AJ167="D+","1.6",IF(AJ167="D","1.2",IF(AJ167="E","0.8",""))))))))))</f>
        <v/>
      </c>
      <c r="BF167" s="26" t="str">
        <f>IF(ISBLANK('DATA ENTRY'!T167),"",IF(AK167="A+","4",IF(AK167="A","3.6",IF(AK167="B+","3.2",IF(AK167="B","2.8",IF(AK167="C+","2.4",IF(AK167="C","2",IF(AK167="D+","1.6",IF(AK167="D","1.2",IF(AK167="E","0.8",""))))))))))</f>
        <v/>
      </c>
      <c r="BG167" s="26" t="str">
        <f>IF(ISBLANK('DATA ENTRY'!U167),"",IF(AL167="A+","4",IF(AL167="A","3.6",IF(AL167="B+","3.2",IF(AL167="B","2.8",IF(AL167="C+","2.4",IF(AL167="C","2",IF(AL167="D+","1.6",IF(AL167="D","1.2",IF(AL167="E","0.8",""))))))))))</f>
        <v/>
      </c>
      <c r="BH167" s="26" t="str">
        <f>IF(ISBLANK('DATA ENTRY'!V167),"",IF(AM167="A+","4",IF(AM167="A","3.6",IF(AM167="B+","3.2",IF(AM167="B","2.8",IF(AM167="C+","2.4",IF(AM167="C","2",IF(AM167="D+","1.6",IF(AM167="D","1.2",IF(AM167="E","0.8",""))))))))))</f>
        <v/>
      </c>
      <c r="BI167" s="26" t="str">
        <f>IF(ISBLANK('DATA ENTRY'!W167),"",IF(AN167="A+","4",IF(AN167="A","3.6",IF(AN167="B+","3.2",IF(AN167="B","2.8",IF(AN167="C+","2.4",IF(AN167="C","2",IF(AN167="D+","1.6",IF(AN167="D","1.2",IF(AN167="E","0.8",""))))))))))</f>
        <v/>
      </c>
      <c r="BJ167" s="26" t="str">
        <f>IF(ISBLANK('DATA ENTRY'!X167),"",IF(AO167="A+","4",IF(AO167="A","3.6",IF(AO167="B+","3.2",IF(AO167="B","2.8",IF(AO167="C+","2.4",IF(AO167="C","2",IF(AO167="D+","1.6",IF(AO167="D","1.2",IF(AO167="E","0.8",""))))))))))</f>
        <v/>
      </c>
      <c r="BK167" s="26" t="str">
        <f>IF(ISBLANK('DATA ENTRY'!Y167),"",IF(AP167="A+","4",IF(AP167="A","3.6",IF(AP167="B+","3.2",IF(AP167="B","2.8",IF(AP167="C+","2.4",IF(AP167="C","2",IF(AP167="D+","1.6",IF(AP167="D","1.2",IF(AP167="E","0.8",""))))))))))</f>
        <v/>
      </c>
      <c r="BL167" s="26" t="str">
        <f>IF(ISBLANK('DATA ENTRY'!Z167),"",IF(AQ167="A+","4",IF(AQ167="A","3.6",IF(AQ167="B+","3.2",IF(AQ167="B","2.8",IF(AQ167="C+","2.4",IF(AQ167="C","2",IF(AQ167="D+","1.6",IF(AQ167="D","1.2",IF(AQ167="E","0.8",""))))))))))</f>
        <v/>
      </c>
    </row>
    <row r="168" spans="2:64" x14ac:dyDescent="0.25">
      <c r="B168" s="26" t="str">
        <f>IF(ISBLANK('DATA ENTRY'!G168),"",'DATA ENTRY'!G168)</f>
        <v/>
      </c>
      <c r="C168" s="26" t="str">
        <f>IF(ISBLANK('DATA ENTRY'!H168),"",'DATA ENTRY'!H168)</f>
        <v/>
      </c>
      <c r="D168" s="26" t="str">
        <f t="shared" si="41"/>
        <v/>
      </c>
      <c r="E168" s="26" t="str">
        <f>IF(ISBLANK('DATA ENTRY'!J168),"",'DATA ENTRY'!J168)</f>
        <v/>
      </c>
      <c r="F168" s="26" t="str">
        <f>IF(ISBLANK('DATA ENTRY'!K168),"",'DATA ENTRY'!K168)</f>
        <v/>
      </c>
      <c r="G168" s="26" t="str">
        <f t="shared" si="42"/>
        <v/>
      </c>
      <c r="H168" s="26" t="str">
        <f>IF(ISBLANK('DATA ENTRY'!M168),"",'DATA ENTRY'!M168)</f>
        <v/>
      </c>
      <c r="I168" s="26" t="str">
        <f>IF(ISBLANK('DATA ENTRY'!M168),"",'DATA ENTRY'!N168)</f>
        <v/>
      </c>
      <c r="J168" s="26" t="str">
        <f t="shared" si="60"/>
        <v/>
      </c>
      <c r="K168" s="26" t="str">
        <f>IF(ISBLANK('DATA ENTRY'!P168),"",'DATA ENTRY'!P168)</f>
        <v/>
      </c>
      <c r="L168" s="26" t="str">
        <f>IF(ISBLANK('DATA ENTRY'!Q168),"",'DATA ENTRY'!Q168)</f>
        <v/>
      </c>
      <c r="M168" s="26" t="str">
        <f t="shared" si="43"/>
        <v/>
      </c>
      <c r="N168" s="26" t="str">
        <f>IF(ISBLANK('DATA ENTRY'!S168),"",'DATA ENTRY'!S168)</f>
        <v/>
      </c>
      <c r="O168" s="26" t="str">
        <f>IF(ISBLANK('DATA ENTRY'!T168),"",'DATA ENTRY'!T168)</f>
        <v/>
      </c>
      <c r="P168" s="26" t="str">
        <f t="shared" si="44"/>
        <v/>
      </c>
      <c r="Q168" s="26" t="str">
        <f>IF(ISBLANK('DATA ENTRY'!V168),"",'DATA ENTRY'!V168)</f>
        <v/>
      </c>
      <c r="R168" s="26" t="str">
        <f>IF(ISBLANK('DATA ENTRY'!W168),"",'DATA ENTRY'!W168)</f>
        <v/>
      </c>
      <c r="S168" s="26" t="str">
        <f t="shared" si="45"/>
        <v/>
      </c>
      <c r="T168" s="26" t="str">
        <f>IF(ISBLANK('DATA ENTRY'!Y168),"",'DATA ENTRY'!Y168)</f>
        <v/>
      </c>
      <c r="U168" s="26" t="str">
        <f>IF(ISBLANK('DATA ENTRY'!Z168),"",'DATA ENTRY'!Z168)</f>
        <v/>
      </c>
      <c r="V168" s="26" t="str">
        <f t="shared" si="46"/>
        <v/>
      </c>
      <c r="W168" s="26" t="str">
        <f>IF(ISBLANK('DATA ENTRY'!$F168),"",IF(LEDGER!B168="AB","AB",IF(LEDGER!B168&gt;=0.9*'MARK LOOKUP'!B168,"A+",IF(LEDGER!B168&gt;=0.8*'MARK LOOKUP'!B168,"A",IF(LEDGER!B168&gt;=0.7*'MARK LOOKUP'!B168,"B+",IF(LEDGER!B168&gt;=0.6*'MARK LOOKUP'!B168,"B",IF(LEDGER!B168&gt;=0.5*'MARK LOOKUP'!B168,"C+",IF(LEDGER!B168&gt;=0.4*'MARK LOOKUP'!B168,"C+",IF(LEDGER!B168&gt;=0.35*'MARK LOOKUP'!B168,"D","NG")))))))))</f>
        <v/>
      </c>
      <c r="X168" s="26" t="str">
        <f>IF(ISBLANK('DATA ENTRY'!$G168),"",IF(LEDGER!C168="AB","AB",IF(LEDGER!C168&gt;=0.9*'MARK LOOKUP'!C168,"A+",IF(LEDGER!C168&gt;=0.8*'MARK LOOKUP'!C168,"A",IF(LEDGER!C168&gt;=0.7*'MARK LOOKUP'!C168,"B+",IF(LEDGER!C168&gt;=0.6*'MARK LOOKUP'!C168,"B",IF(LEDGER!C168&gt;=0.5*'MARK LOOKUP'!C168,"C+",IF(LEDGER!C168&gt;=0.4*'MARK LOOKUP'!C168,"C+",IF(LEDGER!C168&gt;=0.35*'MARK LOOKUP'!C168,"D","N.G.")))))))))</f>
        <v/>
      </c>
      <c r="Y168" s="26" t="b">
        <f>IF(ISNUMBER(D168),IF(D168&gt;=0.9*'MARK LOOKUP'!D168,"A+",IF(D168&gt;=0.8*'MARK LOOKUP'!D168,"A",IF(D168&gt;=0.7*'MARK LOOKUP'!D168,"B+",IF(D168&gt;=0.6*'MARK LOOKUP'!D168,"B",IF(D168&gt;=0.5*'MARK LOOKUP'!D168,"C+",IF(D168&gt;=0.4*'MARK LOOKUP'!D168,"C",IF(D168&gt;=0.35*'MARK LOOKUP'!D168,"D","N.G."))))))))</f>
        <v>0</v>
      </c>
      <c r="Z168" s="26" t="str">
        <f>IF(ISBLANK('DATA ENTRY'!J168),"",IF(LEDGER!E168="AB","AB",IF(LEDGER!E168&gt;=0.9*'MARK LOOKUP'!E168,"A+",IF(LEDGER!E168&gt;=0.8*'MARK LOOKUP'!E168,"A",IF(LEDGER!E168&gt;=0.7*'MARK LOOKUP'!E168,"B+",IF(LEDGER!E168&gt;=0.6*'MARK LOOKUP'!E168,"B",IF(LEDGER!E168&gt;=0.5*'MARK LOOKUP'!E168,"C+",IF(LEDGER!E168&gt;=0.4*'MARK LOOKUP'!E168,"C",IF(LEDGER!E168&gt;=0.35*'MARK LOOKUP'!E168,"D","NG")))))))))</f>
        <v/>
      </c>
      <c r="AA168" s="26" t="str">
        <f>IF(ISBLANK('DATA ENTRY'!K168),"",IF(LEDGER!F168="AB","AB",IF(LEDGER!F168&gt;=0.9*'MARK LOOKUP'!F168,"A+",IF(LEDGER!F168&gt;=0.8*'MARK LOOKUP'!F168,"A",IF(LEDGER!F168&gt;=0.7*'MARK LOOKUP'!F168,"B+",IF(LEDGER!F168&gt;=0.6*'MARK LOOKUP'!F168,"B",IF(LEDGER!F168&gt;=0.5*'MARK LOOKUP'!F168,"C+",IF(LEDGER!F168&gt;=0.4*'MARK LOOKUP'!F168,"C",IF(LEDGER!F168&gt;=0.35*'MARK LOOKUP'!F168,"D","NG")))))))))</f>
        <v/>
      </c>
      <c r="AB168" s="26" t="b">
        <f>IF(ISNUMBER(G168),IF(D168&gt;=0.9*'MARK LOOKUP'!G168,"A+",IF(G168&gt;=0.8*'MARK LOOKUP'!G168,"A",IF(G168&gt;=0.7*'MARK LOOKUP'!G168,"B+",IF(G168&gt;=0.6*'MARK LOOKUP'!G168,"B",IF(G168&gt;=0.5*'MARK LOOKUP'!G168,"C+",IF(G168&gt;=0.4*'MARK LOOKUP'!G168,"C",IF(G168&gt;=0.35*'MARK LOOKUP'!G168,"D","NG"))))))))</f>
        <v>0</v>
      </c>
      <c r="AC168" s="26" t="str">
        <f>IF(ISBLANK('DATA ENTRY'!M168),"",IF(LEDGER!H168="AB","AB",IF(LEDGER!H168&gt;=0.9*'MARK LOOKUP'!H168,"A+",IF(LEDGER!H168&gt;=0.8*'MARK LOOKUP'!H168,"A",IF(LEDGER!H168&gt;=0.7*'MARK LOOKUP'!H168,"B+",IF(LEDGER!H168&gt;=0.6*'MARK LOOKUP'!H168,"B",IF(LEDGER!H168&gt;=0.5*'MARK LOOKUP'!H168,"C+",IF(LEDGER!H168&gt;=0.4*'MARK LOOKUP'!H168,"C",IF(LEDGER!H168&gt;=0.35*'MARK LOOKUP'!H168,"D","NG")))))))))</f>
        <v/>
      </c>
      <c r="AD168" s="26" t="str">
        <f>IF(ISBLANK('DATA ENTRY'!N168),"",IF(LEDGER!I168="AB","AB",IF(LEDGER!I168&gt;=0.9*'MARK LOOKUP'!I168,"A+",IF(LEDGER!I168&gt;=0.8*'MARK LOOKUP'!I168,"A",IF(LEDGER!I168&gt;=0.7*'MARK LOOKUP'!I168,"B+",IF(LEDGER!I168&gt;=0.6*'MARK LOOKUP'!I168,"B",IF(LEDGER!I168&gt;=0.5*'MARK LOOKUP'!I168,"C+",IF(LEDGER!I168&gt;=0.4*'MARK LOOKUP'!I168,"C",IF(LEDGER!I168&gt;=0.35*'MARK LOOKUP'!I168,"D","NG")))))))))</f>
        <v/>
      </c>
      <c r="AE168" s="26" t="str">
        <f>IF(ISNUMBER(J168),IF(J168&gt;=0.9*'MARK LOOKUP'!J168,"A+",IF(J168&gt;=0.8*'MARK LOOKUP'!J168,"A",IF(J168&gt;=0.7*'MARK LOOKUP'!J168,"B+",IF(J168&gt;=0.6*'MARK LOOKUP'!J168,"B",IF(J168&gt;=0.5*'MARK LOOKUP'!J168,"C+",IF(J168&gt;=0.4*'MARK LOOKUP'!J168,"C",IF(J168&gt;=0.35*'MARK LOOKUP'!J168,"D","NG"))))))),"")</f>
        <v/>
      </c>
      <c r="AF168" s="26" t="str">
        <f>IF(ISBLANK('DATA ENTRY'!P168),"",IF(LEDGER!K168="Ab","AB",IF(LEDGER!K168&gt;=0.9*'MARK LOOKUP'!K168,"A+",IF(LEDGER!K168&gt;=0.8*'MARK LOOKUP'!K168,"A",IF(LEDGER!K168&gt;=0.7*'MARK LOOKUP'!K168,"B+",IF(LEDGER!K168&gt;=0.6*'MARK LOOKUP'!K168,"B",IF(LEDGER!K168&gt;=0.5*'MARK LOOKUP'!K168,"C+",IF(LEDGER!K168&gt;=0.4*'MARK LOOKUP'!K168,"C",IF(LEDGER!K168&gt;=0.35*'MARK LOOKUP'!K168,"D","NG")))))))))</f>
        <v/>
      </c>
      <c r="AG168" s="26" t="str">
        <f>IF(ISBLANK('DATA ENTRY'!Q168),"",IF(LEDGER!L168="Ab","AB",IF(LEDGER!L168&gt;=0.9*'MARK LOOKUP'!L168,"A+",IF(LEDGER!L168&gt;=0.8*'MARK LOOKUP'!L168,"A",IF(LEDGER!L168&gt;=0.7*'MARK LOOKUP'!L168,"B+",IF(LEDGER!L168&gt;=0.6*'MARK LOOKUP'!L168,"B",IF(LEDGER!L168&gt;=0.5*'MARK LOOKUP'!L168,"C+",IF(LEDGER!L168&gt;=0.4*'MARK LOOKUP'!L168,"C",IF(LEDGER!L168&gt;=0.35*'MARK LOOKUP'!L168,"D","NG")))))))))</f>
        <v/>
      </c>
      <c r="AH168" s="26" t="str">
        <f>IF(ISNUMBER(M168),IF(M168&gt;=0.9*'MARK LOOKUP'!M168,"A+",IF(M168&gt;=0.8*'MARK LOOKUP'!M168,"A",IF(M168&gt;=0.7*'MARK LOOKUP'!M168,"B+",IF(M168&gt;=0.6*'MARK LOOKUP'!M168,"B",IF(M168&gt;=0.5*'MARK LOOKUP'!M168,"C+",IF(M168&gt;=0.4*'MARK LOOKUP'!M168,"C",IF(M168&gt;=0.35*'MARK LOOKUP'!M168,"D","NG"))))))),"")</f>
        <v/>
      </c>
      <c r="AI168" s="26" t="str">
        <f>IF(ISBLANK('DATA ENTRY'!S168),"",IF(N168="Ab","AB",IF(N168&gt;=0.9*'MARK LOOKUP'!N168,"A+",IF(N168&gt;=0.8*'MARK LOOKUP'!N168,"A",IF(N168&gt;=0.7*'MARK LOOKUP'!N168,"B+",IF(N168&gt;=0.6*'MARK LOOKUP'!N168,"B",IF(N168&gt;=0.5*'MARK LOOKUP'!N168,"C+",IF(N168&gt;=0.4*'MARK LOOKUP'!N168,"C",IF(N168&gt;=0.35*'MARK LOOKUP'!N168,"D","NG")))))))))</f>
        <v/>
      </c>
      <c r="AJ168" s="26" t="str">
        <f>IF(ISBLANK('DATA ENTRY'!T168),"",IF(O168="Ab","AB",IF(O168&gt;=0.9*'MARK LOOKUP'!O168,"A+",IF(O168&gt;=0.8*'MARK LOOKUP'!O168,"A",IF(O168&gt;=0.7*'MARK LOOKUP'!O168,"B+",IF(O168&gt;=0.6*'MARK LOOKUP'!O168,"B",IF(O168&gt;=0.5*'MARK LOOKUP'!O168,"C+",IF(O168&gt;=0.4*'MARK LOOKUP'!O168,"C",IF(O168&gt;=0.35*'MARK LOOKUP'!O168,"D","NG")))))))))</f>
        <v/>
      </c>
      <c r="AK168" s="26" t="str">
        <f>IF(ISNUMBER(P168),IF(P168&gt;=0.9*'MARK LOOKUP'!P168,"A+",IF(P168&gt;=0.8*'MARK LOOKUP'!P168,"A",IF(P168&gt;=0.7*'MARK LOOKUP'!P168,"B+",IF(P168&gt;=0.6*'MARK LOOKUP'!P168,"B",IF(P168&gt;=0.5*'MARK LOOKUP'!P168,"C+",IF(P168&gt;=0.4*'MARK LOOKUP'!P168,"C",IF(P168&gt;=0.35*'MARK LOOKUP'!P168,"D","NG"))))))),"")</f>
        <v/>
      </c>
      <c r="AL168" s="26" t="str">
        <f>IF(ISBLANK('DATA ENTRY'!V168),"",IF(Q168="Ab","AB",IF(Q168&gt;=0.9*'MARK LOOKUP'!Q168,"A+",IF(Q168&gt;=0.8*'MARK LOOKUP'!Q168,"A",IF(Q168&gt;=0.7*'MARK LOOKUP'!Q168,"B+",IF(Q168&gt;=0.6*'MARK LOOKUP'!Q168,"B",IF(Q168&gt;=0.5*'MARK LOOKUP'!Q168,"C+",IF(Q168&gt;=0.4*'MARK LOOKUP'!Q168,"C",IF(Q168&gt;=0.35*'MARK LOOKUP'!Q168,"D","NG")))))))))</f>
        <v/>
      </c>
      <c r="AM168" s="26" t="str">
        <f>IF(ISBLANK('DATA ENTRY'!W168),"",IF(R168="Ab","AB",IF(R168&gt;=0.9*'MARK LOOKUP'!R168,"A+",IF(R168&gt;=0.8*'MARK LOOKUP'!R168,"A",IF(R168&gt;=0.7*'MARK LOOKUP'!R168,"B+",IF(R168&gt;=0.6*'MARK LOOKUP'!R168,"B",IF(R168&gt;=0.5*'MARK LOOKUP'!R168,"C+",IF(R168&gt;=0.4*'MARK LOOKUP'!R168,"C",IF(R168&gt;=0.35*'MARK LOOKUP'!R168,"D","NG")))))))))</f>
        <v/>
      </c>
      <c r="AN168" s="26" t="str">
        <f>IF(ISNUMBER(S168),IF(S168&gt;=0.9*'MARK LOOKUP'!S168,"A+",IF(S168&gt;=0.8*'MARK LOOKUP'!S168,"A",IF(S168&gt;=0.7*'MARK LOOKUP'!S168,"B+",IF(S168&gt;=0.6*'MARK LOOKUP'!S168,"B",IF(S168&gt;=0.5*'MARK LOOKUP'!S168,"C+",IF(S168&gt;=0.4*'MARK LOOKUP'!S168,"C",IF(S168&gt;=0.35*'MARK LOOKUP'!S168,"D","NG"))))))),"")</f>
        <v/>
      </c>
      <c r="AO168" s="26" t="str">
        <f>IF(ISBLANK('DATA ENTRY'!Y168),"",IF(T168="AB","AB",IF(T168&gt;=0.9*'MARK LOOKUP'!T168,"A+",IF(T168&gt;=0.8*'MARK LOOKUP'!T168,"A",IF(T168&gt;=0.7*'MARK LOOKUP'!T168,"B+",IF(T168&gt;=0.6*'MARK LOOKUP'!T168,"B",IF(T168&gt;=0.5*'MARK LOOKUP'!T168,"C+",IF(T168&gt;=0.4*'MARK LOOKUP'!T168,"C",IF(T168&gt;=0.35*'MARK LOOKUP'!T168,"D","NG")))))))))</f>
        <v/>
      </c>
      <c r="AP168" s="26" t="str">
        <f>IF(ISBLANK('DATA ENTRY'!Z168),"",IF(U168="AB","AB",IF(U168&gt;=0.9*'MARK LOOKUP'!U168,"A+",IF(U168&gt;=0.8*'MARK LOOKUP'!U168,"A",IF(U168&gt;=0.7*'MARK LOOKUP'!U168,"B+",IF(U168&gt;=0.6*'MARK LOOKUP'!U168,"B",IF(U168&gt;=0.5*'MARK LOOKUP'!U168,"C+",IF(U168&gt;=0.4*'MARK LOOKUP'!U168,"C",IF(U168&gt;=0.35*'MARK LOOKUP'!U168,"D","NG")))))))))</f>
        <v/>
      </c>
      <c r="AQ168" s="26" t="str">
        <f>IF(ISNUMBER(V168),IF(V168&gt;=0.9*'MARK LOOKUP'!V168,"A+",IF(V168&gt;=0.8*'MARK LOOKUP'!V168,"A",IF(V168&gt;=0.7*'MARK LOOKUP'!V168,"B+",IF(V168&gt;=0.6*'MARK LOOKUP'!S168,"B",IF(V168&gt;=0.5*'MARK LOOKUP'!V168,"C+",IF(V168&gt;=0.4*'MARK LOOKUP'!V168,"C",IF(V168&gt;=0.35*'MARK LOOKUP'!V168,"D","NG"))))))),"")</f>
        <v/>
      </c>
      <c r="AR168" s="26" t="str">
        <f t="shared" si="47"/>
        <v/>
      </c>
      <c r="AS168" s="26" t="str">
        <f t="shared" si="48"/>
        <v/>
      </c>
      <c r="AT168" s="26" t="str">
        <f t="shared" si="49"/>
        <v/>
      </c>
      <c r="AU168" s="26" t="str">
        <f t="shared" si="50"/>
        <v/>
      </c>
      <c r="AV168" s="26" t="str">
        <f t="shared" si="51"/>
        <v/>
      </c>
      <c r="AW168" s="26" t="str">
        <f t="shared" si="52"/>
        <v/>
      </c>
      <c r="AX168" s="26" t="str">
        <f t="shared" si="53"/>
        <v/>
      </c>
      <c r="AY168" s="26" t="str">
        <f t="shared" si="54"/>
        <v/>
      </c>
      <c r="AZ168" s="26" t="str">
        <f t="shared" si="55"/>
        <v/>
      </c>
      <c r="BA168" s="26" t="str">
        <f t="shared" si="56"/>
        <v/>
      </c>
      <c r="BB168" s="26" t="str">
        <f t="shared" si="57"/>
        <v/>
      </c>
      <c r="BC168" s="26" t="str">
        <f t="shared" si="58"/>
        <v/>
      </c>
      <c r="BD168" s="26" t="str">
        <f t="shared" si="59"/>
        <v/>
      </c>
      <c r="BE168" s="26" t="str">
        <f>IF(ISBLANK('DATA ENTRY'!S168),"",IF(AJ168="A+","4",IF(AJ168="A","3.6",IF(AJ168="B+","3.2",IF(AJ168="B","2.8",IF(AJ168="C+","2.4",IF(AJ168="C","2",IF(AJ168="D+","1.6",IF(AJ168="D","1.2",IF(AJ168="E","0.8",""))))))))))</f>
        <v/>
      </c>
      <c r="BF168" s="26" t="str">
        <f>IF(ISBLANK('DATA ENTRY'!T168),"",IF(AK168="A+","4",IF(AK168="A","3.6",IF(AK168="B+","3.2",IF(AK168="B","2.8",IF(AK168="C+","2.4",IF(AK168="C","2",IF(AK168="D+","1.6",IF(AK168="D","1.2",IF(AK168="E","0.8",""))))))))))</f>
        <v/>
      </c>
      <c r="BG168" s="26" t="str">
        <f>IF(ISBLANK('DATA ENTRY'!U168),"",IF(AL168="A+","4",IF(AL168="A","3.6",IF(AL168="B+","3.2",IF(AL168="B","2.8",IF(AL168="C+","2.4",IF(AL168="C","2",IF(AL168="D+","1.6",IF(AL168="D","1.2",IF(AL168="E","0.8",""))))))))))</f>
        <v/>
      </c>
      <c r="BH168" s="26" t="str">
        <f>IF(ISBLANK('DATA ENTRY'!V168),"",IF(AM168="A+","4",IF(AM168="A","3.6",IF(AM168="B+","3.2",IF(AM168="B","2.8",IF(AM168="C+","2.4",IF(AM168="C","2",IF(AM168="D+","1.6",IF(AM168="D","1.2",IF(AM168="E","0.8",""))))))))))</f>
        <v/>
      </c>
      <c r="BI168" s="26" t="str">
        <f>IF(ISBLANK('DATA ENTRY'!W168),"",IF(AN168="A+","4",IF(AN168="A","3.6",IF(AN168="B+","3.2",IF(AN168="B","2.8",IF(AN168="C+","2.4",IF(AN168="C","2",IF(AN168="D+","1.6",IF(AN168="D","1.2",IF(AN168="E","0.8",""))))))))))</f>
        <v/>
      </c>
      <c r="BJ168" s="26" t="str">
        <f>IF(ISBLANK('DATA ENTRY'!X168),"",IF(AO168="A+","4",IF(AO168="A","3.6",IF(AO168="B+","3.2",IF(AO168="B","2.8",IF(AO168="C+","2.4",IF(AO168="C","2",IF(AO168="D+","1.6",IF(AO168="D","1.2",IF(AO168="E","0.8",""))))))))))</f>
        <v/>
      </c>
      <c r="BK168" s="26" t="str">
        <f>IF(ISBLANK('DATA ENTRY'!Y168),"",IF(AP168="A+","4",IF(AP168="A","3.6",IF(AP168="B+","3.2",IF(AP168="B","2.8",IF(AP168="C+","2.4",IF(AP168="C","2",IF(AP168="D+","1.6",IF(AP168="D","1.2",IF(AP168="E","0.8",""))))))))))</f>
        <v/>
      </c>
      <c r="BL168" s="26" t="str">
        <f>IF(ISBLANK('DATA ENTRY'!Z168),"",IF(AQ168="A+","4",IF(AQ168="A","3.6",IF(AQ168="B+","3.2",IF(AQ168="B","2.8",IF(AQ168="C+","2.4",IF(AQ168="C","2",IF(AQ168="D+","1.6",IF(AQ168="D","1.2",IF(AQ168="E","0.8",""))))))))))</f>
        <v/>
      </c>
    </row>
    <row r="169" spans="2:64" x14ac:dyDescent="0.25">
      <c r="B169" s="26" t="str">
        <f>IF(ISBLANK('DATA ENTRY'!G169),"",'DATA ENTRY'!G169)</f>
        <v/>
      </c>
      <c r="C169" s="26" t="str">
        <f>IF(ISBLANK('DATA ENTRY'!H169),"",'DATA ENTRY'!H169)</f>
        <v/>
      </c>
      <c r="D169" s="26" t="str">
        <f t="shared" si="41"/>
        <v/>
      </c>
      <c r="E169" s="26" t="str">
        <f>IF(ISBLANK('DATA ENTRY'!J169),"",'DATA ENTRY'!J169)</f>
        <v/>
      </c>
      <c r="F169" s="26" t="str">
        <f>IF(ISBLANK('DATA ENTRY'!K169),"",'DATA ENTRY'!K169)</f>
        <v/>
      </c>
      <c r="G169" s="26" t="str">
        <f t="shared" si="42"/>
        <v/>
      </c>
      <c r="H169" s="26" t="str">
        <f>IF(ISBLANK('DATA ENTRY'!M169),"",'DATA ENTRY'!M169)</f>
        <v/>
      </c>
      <c r="I169" s="26" t="str">
        <f>IF(ISBLANK('DATA ENTRY'!M169),"",'DATA ENTRY'!N169)</f>
        <v/>
      </c>
      <c r="J169" s="26" t="str">
        <f t="shared" si="60"/>
        <v/>
      </c>
      <c r="K169" s="26" t="str">
        <f>IF(ISBLANK('DATA ENTRY'!P169),"",'DATA ENTRY'!P169)</f>
        <v/>
      </c>
      <c r="L169" s="26" t="str">
        <f>IF(ISBLANK('DATA ENTRY'!Q169),"",'DATA ENTRY'!Q169)</f>
        <v/>
      </c>
      <c r="M169" s="26" t="str">
        <f t="shared" si="43"/>
        <v/>
      </c>
      <c r="N169" s="26" t="str">
        <f>IF(ISBLANK('DATA ENTRY'!S169),"",'DATA ENTRY'!S169)</f>
        <v/>
      </c>
      <c r="O169" s="26" t="str">
        <f>IF(ISBLANK('DATA ENTRY'!T169),"",'DATA ENTRY'!T169)</f>
        <v/>
      </c>
      <c r="P169" s="26" t="str">
        <f t="shared" si="44"/>
        <v/>
      </c>
      <c r="Q169" s="26" t="str">
        <f>IF(ISBLANK('DATA ENTRY'!V169),"",'DATA ENTRY'!V169)</f>
        <v/>
      </c>
      <c r="R169" s="26" t="str">
        <f>IF(ISBLANK('DATA ENTRY'!W169),"",'DATA ENTRY'!W169)</f>
        <v/>
      </c>
      <c r="S169" s="26" t="str">
        <f t="shared" si="45"/>
        <v/>
      </c>
      <c r="T169" s="26" t="str">
        <f>IF(ISBLANK('DATA ENTRY'!Y169),"",'DATA ENTRY'!Y169)</f>
        <v/>
      </c>
      <c r="U169" s="26" t="str">
        <f>IF(ISBLANK('DATA ENTRY'!Z169),"",'DATA ENTRY'!Z169)</f>
        <v/>
      </c>
      <c r="V169" s="26" t="str">
        <f t="shared" si="46"/>
        <v/>
      </c>
      <c r="W169" s="26" t="str">
        <f>IF(ISBLANK('DATA ENTRY'!$F169),"",IF(LEDGER!B169="AB","AB",IF(LEDGER!B169&gt;=0.9*'MARK LOOKUP'!B169,"A+",IF(LEDGER!B169&gt;=0.8*'MARK LOOKUP'!B169,"A",IF(LEDGER!B169&gt;=0.7*'MARK LOOKUP'!B169,"B+",IF(LEDGER!B169&gt;=0.6*'MARK LOOKUP'!B169,"B",IF(LEDGER!B169&gt;=0.5*'MARK LOOKUP'!B169,"C+",IF(LEDGER!B169&gt;=0.4*'MARK LOOKUP'!B169,"C+",IF(LEDGER!B169&gt;=0.35*'MARK LOOKUP'!B169,"D","NG")))))))))</f>
        <v/>
      </c>
      <c r="X169" s="26" t="str">
        <f>IF(ISBLANK('DATA ENTRY'!$G169),"",IF(LEDGER!C169="AB","AB",IF(LEDGER!C169&gt;=0.9*'MARK LOOKUP'!C169,"A+",IF(LEDGER!C169&gt;=0.8*'MARK LOOKUP'!C169,"A",IF(LEDGER!C169&gt;=0.7*'MARK LOOKUP'!C169,"B+",IF(LEDGER!C169&gt;=0.6*'MARK LOOKUP'!C169,"B",IF(LEDGER!C169&gt;=0.5*'MARK LOOKUP'!C169,"C+",IF(LEDGER!C169&gt;=0.4*'MARK LOOKUP'!C169,"C+",IF(LEDGER!C169&gt;=0.35*'MARK LOOKUP'!C169,"D","N.G.")))))))))</f>
        <v/>
      </c>
      <c r="Y169" s="26" t="b">
        <f>IF(ISNUMBER(D169),IF(D169&gt;=0.9*'MARK LOOKUP'!D169,"A+",IF(D169&gt;=0.8*'MARK LOOKUP'!D169,"A",IF(D169&gt;=0.7*'MARK LOOKUP'!D169,"B+",IF(D169&gt;=0.6*'MARK LOOKUP'!D169,"B",IF(D169&gt;=0.5*'MARK LOOKUP'!D169,"C+",IF(D169&gt;=0.4*'MARK LOOKUP'!D169,"C",IF(D169&gt;=0.35*'MARK LOOKUP'!D169,"D","N.G."))))))))</f>
        <v>0</v>
      </c>
      <c r="Z169" s="26" t="str">
        <f>IF(ISBLANK('DATA ENTRY'!J169),"",IF(LEDGER!E169="AB","AB",IF(LEDGER!E169&gt;=0.9*'MARK LOOKUP'!E169,"A+",IF(LEDGER!E169&gt;=0.8*'MARK LOOKUP'!E169,"A",IF(LEDGER!E169&gt;=0.7*'MARK LOOKUP'!E169,"B+",IF(LEDGER!E169&gt;=0.6*'MARK LOOKUP'!E169,"B",IF(LEDGER!E169&gt;=0.5*'MARK LOOKUP'!E169,"C+",IF(LEDGER!E169&gt;=0.4*'MARK LOOKUP'!E169,"C",IF(LEDGER!E169&gt;=0.35*'MARK LOOKUP'!E169,"D","NG")))))))))</f>
        <v/>
      </c>
      <c r="AA169" s="26" t="str">
        <f>IF(ISBLANK('DATA ENTRY'!K169),"",IF(LEDGER!F169="AB","AB",IF(LEDGER!F169&gt;=0.9*'MARK LOOKUP'!F169,"A+",IF(LEDGER!F169&gt;=0.8*'MARK LOOKUP'!F169,"A",IF(LEDGER!F169&gt;=0.7*'MARK LOOKUP'!F169,"B+",IF(LEDGER!F169&gt;=0.6*'MARK LOOKUP'!F169,"B",IF(LEDGER!F169&gt;=0.5*'MARK LOOKUP'!F169,"C+",IF(LEDGER!F169&gt;=0.4*'MARK LOOKUP'!F169,"C",IF(LEDGER!F169&gt;=0.35*'MARK LOOKUP'!F169,"D","NG")))))))))</f>
        <v/>
      </c>
      <c r="AB169" s="26" t="b">
        <f>IF(ISNUMBER(G169),IF(D169&gt;=0.9*'MARK LOOKUP'!G169,"A+",IF(G169&gt;=0.8*'MARK LOOKUP'!G169,"A",IF(G169&gt;=0.7*'MARK LOOKUP'!G169,"B+",IF(G169&gt;=0.6*'MARK LOOKUP'!G169,"B",IF(G169&gt;=0.5*'MARK LOOKUP'!G169,"C+",IF(G169&gt;=0.4*'MARK LOOKUP'!G169,"C",IF(G169&gt;=0.35*'MARK LOOKUP'!G169,"D","NG"))))))))</f>
        <v>0</v>
      </c>
      <c r="AC169" s="26" t="str">
        <f>IF(ISBLANK('DATA ENTRY'!M169),"",IF(LEDGER!H169="AB","AB",IF(LEDGER!H169&gt;=0.9*'MARK LOOKUP'!H169,"A+",IF(LEDGER!H169&gt;=0.8*'MARK LOOKUP'!H169,"A",IF(LEDGER!H169&gt;=0.7*'MARK LOOKUP'!H169,"B+",IF(LEDGER!H169&gt;=0.6*'MARK LOOKUP'!H169,"B",IF(LEDGER!H169&gt;=0.5*'MARK LOOKUP'!H169,"C+",IF(LEDGER!H169&gt;=0.4*'MARK LOOKUP'!H169,"C",IF(LEDGER!H169&gt;=0.35*'MARK LOOKUP'!H169,"D","NG")))))))))</f>
        <v/>
      </c>
      <c r="AD169" s="26" t="str">
        <f>IF(ISBLANK('DATA ENTRY'!N169),"",IF(LEDGER!I169="AB","AB",IF(LEDGER!I169&gt;=0.9*'MARK LOOKUP'!I169,"A+",IF(LEDGER!I169&gt;=0.8*'MARK LOOKUP'!I169,"A",IF(LEDGER!I169&gt;=0.7*'MARK LOOKUP'!I169,"B+",IF(LEDGER!I169&gt;=0.6*'MARK LOOKUP'!I169,"B",IF(LEDGER!I169&gt;=0.5*'MARK LOOKUP'!I169,"C+",IF(LEDGER!I169&gt;=0.4*'MARK LOOKUP'!I169,"C",IF(LEDGER!I169&gt;=0.35*'MARK LOOKUP'!I169,"D","NG")))))))))</f>
        <v/>
      </c>
      <c r="AE169" s="26" t="str">
        <f>IF(ISNUMBER(J169),IF(J169&gt;=0.9*'MARK LOOKUP'!J169,"A+",IF(J169&gt;=0.8*'MARK LOOKUP'!J169,"A",IF(J169&gt;=0.7*'MARK LOOKUP'!J169,"B+",IF(J169&gt;=0.6*'MARK LOOKUP'!J169,"B",IF(J169&gt;=0.5*'MARK LOOKUP'!J169,"C+",IF(J169&gt;=0.4*'MARK LOOKUP'!J169,"C",IF(J169&gt;=0.35*'MARK LOOKUP'!J169,"D","NG"))))))),"")</f>
        <v/>
      </c>
      <c r="AF169" s="26" t="str">
        <f>IF(ISBLANK('DATA ENTRY'!P169),"",IF(LEDGER!K169="Ab","AB",IF(LEDGER!K169&gt;=0.9*'MARK LOOKUP'!K169,"A+",IF(LEDGER!K169&gt;=0.8*'MARK LOOKUP'!K169,"A",IF(LEDGER!K169&gt;=0.7*'MARK LOOKUP'!K169,"B+",IF(LEDGER!K169&gt;=0.6*'MARK LOOKUP'!K169,"B",IF(LEDGER!K169&gt;=0.5*'MARK LOOKUP'!K169,"C+",IF(LEDGER!K169&gt;=0.4*'MARK LOOKUP'!K169,"C",IF(LEDGER!K169&gt;=0.35*'MARK LOOKUP'!K169,"D","NG")))))))))</f>
        <v/>
      </c>
      <c r="AG169" s="26" t="str">
        <f>IF(ISBLANK('DATA ENTRY'!Q169),"",IF(LEDGER!L169="Ab","AB",IF(LEDGER!L169&gt;=0.9*'MARK LOOKUP'!L169,"A+",IF(LEDGER!L169&gt;=0.8*'MARK LOOKUP'!L169,"A",IF(LEDGER!L169&gt;=0.7*'MARK LOOKUP'!L169,"B+",IF(LEDGER!L169&gt;=0.6*'MARK LOOKUP'!L169,"B",IF(LEDGER!L169&gt;=0.5*'MARK LOOKUP'!L169,"C+",IF(LEDGER!L169&gt;=0.4*'MARK LOOKUP'!L169,"C",IF(LEDGER!L169&gt;=0.35*'MARK LOOKUP'!L169,"D","NG")))))))))</f>
        <v/>
      </c>
      <c r="AH169" s="26" t="str">
        <f>IF(ISNUMBER(M169),IF(M169&gt;=0.9*'MARK LOOKUP'!M169,"A+",IF(M169&gt;=0.8*'MARK LOOKUP'!M169,"A",IF(M169&gt;=0.7*'MARK LOOKUP'!M169,"B+",IF(M169&gt;=0.6*'MARK LOOKUP'!M169,"B",IF(M169&gt;=0.5*'MARK LOOKUP'!M169,"C+",IF(M169&gt;=0.4*'MARK LOOKUP'!M169,"C",IF(M169&gt;=0.35*'MARK LOOKUP'!M169,"D","NG"))))))),"")</f>
        <v/>
      </c>
      <c r="AI169" s="26" t="str">
        <f>IF(ISBLANK('DATA ENTRY'!S169),"",IF(N169="Ab","AB",IF(N169&gt;=0.9*'MARK LOOKUP'!N169,"A+",IF(N169&gt;=0.8*'MARK LOOKUP'!N169,"A",IF(N169&gt;=0.7*'MARK LOOKUP'!N169,"B+",IF(N169&gt;=0.6*'MARK LOOKUP'!N169,"B",IF(N169&gt;=0.5*'MARK LOOKUP'!N169,"C+",IF(N169&gt;=0.4*'MARK LOOKUP'!N169,"C",IF(N169&gt;=0.35*'MARK LOOKUP'!N169,"D","NG")))))))))</f>
        <v/>
      </c>
      <c r="AJ169" s="26" t="str">
        <f>IF(ISBLANK('DATA ENTRY'!T169),"",IF(O169="Ab","AB",IF(O169&gt;=0.9*'MARK LOOKUP'!O169,"A+",IF(O169&gt;=0.8*'MARK LOOKUP'!O169,"A",IF(O169&gt;=0.7*'MARK LOOKUP'!O169,"B+",IF(O169&gt;=0.6*'MARK LOOKUP'!O169,"B",IF(O169&gt;=0.5*'MARK LOOKUP'!O169,"C+",IF(O169&gt;=0.4*'MARK LOOKUP'!O169,"C",IF(O169&gt;=0.35*'MARK LOOKUP'!O169,"D","NG")))))))))</f>
        <v/>
      </c>
      <c r="AK169" s="26" t="str">
        <f>IF(ISNUMBER(P169),IF(P169&gt;=0.9*'MARK LOOKUP'!P169,"A+",IF(P169&gt;=0.8*'MARK LOOKUP'!P169,"A",IF(P169&gt;=0.7*'MARK LOOKUP'!P169,"B+",IF(P169&gt;=0.6*'MARK LOOKUP'!P169,"B",IF(P169&gt;=0.5*'MARK LOOKUP'!P169,"C+",IF(P169&gt;=0.4*'MARK LOOKUP'!P169,"C",IF(P169&gt;=0.35*'MARK LOOKUP'!P169,"D","NG"))))))),"")</f>
        <v/>
      </c>
      <c r="AL169" s="26" t="str">
        <f>IF(ISBLANK('DATA ENTRY'!V169),"",IF(Q169="Ab","AB",IF(Q169&gt;=0.9*'MARK LOOKUP'!Q169,"A+",IF(Q169&gt;=0.8*'MARK LOOKUP'!Q169,"A",IF(Q169&gt;=0.7*'MARK LOOKUP'!Q169,"B+",IF(Q169&gt;=0.6*'MARK LOOKUP'!Q169,"B",IF(Q169&gt;=0.5*'MARK LOOKUP'!Q169,"C+",IF(Q169&gt;=0.4*'MARK LOOKUP'!Q169,"C",IF(Q169&gt;=0.35*'MARK LOOKUP'!Q169,"D","NG")))))))))</f>
        <v/>
      </c>
      <c r="AM169" s="26" t="str">
        <f>IF(ISBLANK('DATA ENTRY'!W169),"",IF(R169="Ab","AB",IF(R169&gt;=0.9*'MARK LOOKUP'!R169,"A+",IF(R169&gt;=0.8*'MARK LOOKUP'!R169,"A",IF(R169&gt;=0.7*'MARK LOOKUP'!R169,"B+",IF(R169&gt;=0.6*'MARK LOOKUP'!R169,"B",IF(R169&gt;=0.5*'MARK LOOKUP'!R169,"C+",IF(R169&gt;=0.4*'MARK LOOKUP'!R169,"C",IF(R169&gt;=0.35*'MARK LOOKUP'!R169,"D","NG")))))))))</f>
        <v/>
      </c>
      <c r="AN169" s="26" t="str">
        <f>IF(ISNUMBER(S169),IF(S169&gt;=0.9*'MARK LOOKUP'!S169,"A+",IF(S169&gt;=0.8*'MARK LOOKUP'!S169,"A",IF(S169&gt;=0.7*'MARK LOOKUP'!S169,"B+",IF(S169&gt;=0.6*'MARK LOOKUP'!S169,"B",IF(S169&gt;=0.5*'MARK LOOKUP'!S169,"C+",IF(S169&gt;=0.4*'MARK LOOKUP'!S169,"C",IF(S169&gt;=0.35*'MARK LOOKUP'!S169,"D","NG"))))))),"")</f>
        <v/>
      </c>
      <c r="AO169" s="26" t="str">
        <f>IF(ISBLANK('DATA ENTRY'!Y169),"",IF(T169="AB","AB",IF(T169&gt;=0.9*'MARK LOOKUP'!T169,"A+",IF(T169&gt;=0.8*'MARK LOOKUP'!T169,"A",IF(T169&gt;=0.7*'MARK LOOKUP'!T169,"B+",IF(T169&gt;=0.6*'MARK LOOKUP'!T169,"B",IF(T169&gt;=0.5*'MARK LOOKUP'!T169,"C+",IF(T169&gt;=0.4*'MARK LOOKUP'!T169,"C",IF(T169&gt;=0.35*'MARK LOOKUP'!T169,"D","NG")))))))))</f>
        <v/>
      </c>
      <c r="AP169" s="26" t="str">
        <f>IF(ISBLANK('DATA ENTRY'!Z169),"",IF(U169="AB","AB",IF(U169&gt;=0.9*'MARK LOOKUP'!U169,"A+",IF(U169&gt;=0.8*'MARK LOOKUP'!U169,"A",IF(U169&gt;=0.7*'MARK LOOKUP'!U169,"B+",IF(U169&gt;=0.6*'MARK LOOKUP'!U169,"B",IF(U169&gt;=0.5*'MARK LOOKUP'!U169,"C+",IF(U169&gt;=0.4*'MARK LOOKUP'!U169,"C",IF(U169&gt;=0.35*'MARK LOOKUP'!U169,"D","NG")))))))))</f>
        <v/>
      </c>
      <c r="AQ169" s="26" t="str">
        <f>IF(ISNUMBER(V169),IF(V169&gt;=0.9*'MARK LOOKUP'!V169,"A+",IF(V169&gt;=0.8*'MARK LOOKUP'!V169,"A",IF(V169&gt;=0.7*'MARK LOOKUP'!V169,"B+",IF(V169&gt;=0.6*'MARK LOOKUP'!S169,"B",IF(V169&gt;=0.5*'MARK LOOKUP'!V169,"C+",IF(V169&gt;=0.4*'MARK LOOKUP'!V169,"C",IF(V169&gt;=0.35*'MARK LOOKUP'!V169,"D","NG"))))))),"")</f>
        <v/>
      </c>
      <c r="AR169" s="26" t="str">
        <f t="shared" si="47"/>
        <v/>
      </c>
      <c r="AS169" s="26" t="str">
        <f t="shared" si="48"/>
        <v/>
      </c>
      <c r="AT169" s="26" t="str">
        <f t="shared" si="49"/>
        <v/>
      </c>
      <c r="AU169" s="26" t="str">
        <f t="shared" si="50"/>
        <v/>
      </c>
      <c r="AV169" s="26" t="str">
        <f t="shared" si="51"/>
        <v/>
      </c>
      <c r="AW169" s="26" t="str">
        <f t="shared" si="52"/>
        <v/>
      </c>
      <c r="AX169" s="26" t="str">
        <f t="shared" si="53"/>
        <v/>
      </c>
      <c r="AY169" s="26" t="str">
        <f t="shared" si="54"/>
        <v/>
      </c>
      <c r="AZ169" s="26" t="str">
        <f t="shared" si="55"/>
        <v/>
      </c>
      <c r="BA169" s="26" t="str">
        <f t="shared" si="56"/>
        <v/>
      </c>
      <c r="BB169" s="26" t="str">
        <f t="shared" si="57"/>
        <v/>
      </c>
      <c r="BC169" s="26" t="str">
        <f t="shared" si="58"/>
        <v/>
      </c>
      <c r="BD169" s="26" t="str">
        <f t="shared" si="59"/>
        <v/>
      </c>
      <c r="BE169" s="26" t="str">
        <f>IF(ISBLANK('DATA ENTRY'!S169),"",IF(AJ169="A+","4",IF(AJ169="A","3.6",IF(AJ169="B+","3.2",IF(AJ169="B","2.8",IF(AJ169="C+","2.4",IF(AJ169="C","2",IF(AJ169="D+","1.6",IF(AJ169="D","1.2",IF(AJ169="E","0.8",""))))))))))</f>
        <v/>
      </c>
      <c r="BF169" s="26" t="str">
        <f>IF(ISBLANK('DATA ENTRY'!T169),"",IF(AK169="A+","4",IF(AK169="A","3.6",IF(AK169="B+","3.2",IF(AK169="B","2.8",IF(AK169="C+","2.4",IF(AK169="C","2",IF(AK169="D+","1.6",IF(AK169="D","1.2",IF(AK169="E","0.8",""))))))))))</f>
        <v/>
      </c>
      <c r="BG169" s="26" t="str">
        <f>IF(ISBLANK('DATA ENTRY'!U169),"",IF(AL169="A+","4",IF(AL169="A","3.6",IF(AL169="B+","3.2",IF(AL169="B","2.8",IF(AL169="C+","2.4",IF(AL169="C","2",IF(AL169="D+","1.6",IF(AL169="D","1.2",IF(AL169="E","0.8",""))))))))))</f>
        <v/>
      </c>
      <c r="BH169" s="26" t="str">
        <f>IF(ISBLANK('DATA ENTRY'!V169),"",IF(AM169="A+","4",IF(AM169="A","3.6",IF(AM169="B+","3.2",IF(AM169="B","2.8",IF(AM169="C+","2.4",IF(AM169="C","2",IF(AM169="D+","1.6",IF(AM169="D","1.2",IF(AM169="E","0.8",""))))))))))</f>
        <v/>
      </c>
      <c r="BI169" s="26" t="str">
        <f>IF(ISBLANK('DATA ENTRY'!W169),"",IF(AN169="A+","4",IF(AN169="A","3.6",IF(AN169="B+","3.2",IF(AN169="B","2.8",IF(AN169="C+","2.4",IF(AN169="C","2",IF(AN169="D+","1.6",IF(AN169="D","1.2",IF(AN169="E","0.8",""))))))))))</f>
        <v/>
      </c>
      <c r="BJ169" s="26" t="str">
        <f>IF(ISBLANK('DATA ENTRY'!X169),"",IF(AO169="A+","4",IF(AO169="A","3.6",IF(AO169="B+","3.2",IF(AO169="B","2.8",IF(AO169="C+","2.4",IF(AO169="C","2",IF(AO169="D+","1.6",IF(AO169="D","1.2",IF(AO169="E","0.8",""))))))))))</f>
        <v/>
      </c>
      <c r="BK169" s="26" t="str">
        <f>IF(ISBLANK('DATA ENTRY'!Y169),"",IF(AP169="A+","4",IF(AP169="A","3.6",IF(AP169="B+","3.2",IF(AP169="B","2.8",IF(AP169="C+","2.4",IF(AP169="C","2",IF(AP169="D+","1.6",IF(AP169="D","1.2",IF(AP169="E","0.8",""))))))))))</f>
        <v/>
      </c>
      <c r="BL169" s="26" t="str">
        <f>IF(ISBLANK('DATA ENTRY'!Z169),"",IF(AQ169="A+","4",IF(AQ169="A","3.6",IF(AQ169="B+","3.2",IF(AQ169="B","2.8",IF(AQ169="C+","2.4",IF(AQ169="C","2",IF(AQ169="D+","1.6",IF(AQ169="D","1.2",IF(AQ169="E","0.8",""))))))))))</f>
        <v/>
      </c>
    </row>
    <row r="170" spans="2:64" x14ac:dyDescent="0.25">
      <c r="B170" s="26" t="str">
        <f>IF(ISBLANK('DATA ENTRY'!G170),"",'DATA ENTRY'!G170)</f>
        <v/>
      </c>
      <c r="C170" s="26" t="str">
        <f>IF(ISBLANK('DATA ENTRY'!H170),"",'DATA ENTRY'!H170)</f>
        <v/>
      </c>
      <c r="D170" s="26" t="str">
        <f t="shared" si="41"/>
        <v/>
      </c>
      <c r="E170" s="26" t="str">
        <f>IF(ISBLANK('DATA ENTRY'!J170),"",'DATA ENTRY'!J170)</f>
        <v/>
      </c>
      <c r="F170" s="26" t="str">
        <f>IF(ISBLANK('DATA ENTRY'!K170),"",'DATA ENTRY'!K170)</f>
        <v/>
      </c>
      <c r="G170" s="26" t="str">
        <f t="shared" si="42"/>
        <v/>
      </c>
      <c r="H170" s="26" t="str">
        <f>IF(ISBLANK('DATA ENTRY'!M170),"",'DATA ENTRY'!M170)</f>
        <v/>
      </c>
      <c r="I170" s="26" t="str">
        <f>IF(ISBLANK('DATA ENTRY'!M170),"",'DATA ENTRY'!N170)</f>
        <v/>
      </c>
      <c r="J170" s="26" t="str">
        <f t="shared" si="60"/>
        <v/>
      </c>
      <c r="K170" s="26" t="str">
        <f>IF(ISBLANK('DATA ENTRY'!P170),"",'DATA ENTRY'!P170)</f>
        <v/>
      </c>
      <c r="L170" s="26" t="str">
        <f>IF(ISBLANK('DATA ENTRY'!Q170),"",'DATA ENTRY'!Q170)</f>
        <v/>
      </c>
      <c r="M170" s="26" t="str">
        <f t="shared" si="43"/>
        <v/>
      </c>
      <c r="N170" s="26" t="str">
        <f>IF(ISBLANK('DATA ENTRY'!S170),"",'DATA ENTRY'!S170)</f>
        <v/>
      </c>
      <c r="O170" s="26" t="str">
        <f>IF(ISBLANK('DATA ENTRY'!T170),"",'DATA ENTRY'!T170)</f>
        <v/>
      </c>
      <c r="P170" s="26" t="str">
        <f t="shared" si="44"/>
        <v/>
      </c>
      <c r="Q170" s="26" t="str">
        <f>IF(ISBLANK('DATA ENTRY'!V170),"",'DATA ENTRY'!V170)</f>
        <v/>
      </c>
      <c r="R170" s="26" t="str">
        <f>IF(ISBLANK('DATA ENTRY'!W170),"",'DATA ENTRY'!W170)</f>
        <v/>
      </c>
      <c r="S170" s="26" t="str">
        <f t="shared" si="45"/>
        <v/>
      </c>
      <c r="T170" s="26" t="str">
        <f>IF(ISBLANK('DATA ENTRY'!Y170),"",'DATA ENTRY'!Y170)</f>
        <v/>
      </c>
      <c r="U170" s="26" t="str">
        <f>IF(ISBLANK('DATA ENTRY'!Z170),"",'DATA ENTRY'!Z170)</f>
        <v/>
      </c>
      <c r="V170" s="26" t="str">
        <f t="shared" si="46"/>
        <v/>
      </c>
      <c r="W170" s="26" t="str">
        <f>IF(ISBLANK('DATA ENTRY'!$F170),"",IF(LEDGER!B170="AB","AB",IF(LEDGER!B170&gt;=0.9*'MARK LOOKUP'!B170,"A+",IF(LEDGER!B170&gt;=0.8*'MARK LOOKUP'!B170,"A",IF(LEDGER!B170&gt;=0.7*'MARK LOOKUP'!B170,"B+",IF(LEDGER!B170&gt;=0.6*'MARK LOOKUP'!B170,"B",IF(LEDGER!B170&gt;=0.5*'MARK LOOKUP'!B170,"C+",IF(LEDGER!B170&gt;=0.4*'MARK LOOKUP'!B170,"C+",IF(LEDGER!B170&gt;=0.35*'MARK LOOKUP'!B170,"D","NG")))))))))</f>
        <v/>
      </c>
      <c r="X170" s="26" t="str">
        <f>IF(ISBLANK('DATA ENTRY'!$G170),"",IF(LEDGER!C170="AB","AB",IF(LEDGER!C170&gt;=0.9*'MARK LOOKUP'!C170,"A+",IF(LEDGER!C170&gt;=0.8*'MARK LOOKUP'!C170,"A",IF(LEDGER!C170&gt;=0.7*'MARK LOOKUP'!C170,"B+",IF(LEDGER!C170&gt;=0.6*'MARK LOOKUP'!C170,"B",IF(LEDGER!C170&gt;=0.5*'MARK LOOKUP'!C170,"C+",IF(LEDGER!C170&gt;=0.4*'MARK LOOKUP'!C170,"C+",IF(LEDGER!C170&gt;=0.35*'MARK LOOKUP'!C170,"D","N.G.")))))))))</f>
        <v/>
      </c>
      <c r="Y170" s="26" t="b">
        <f>IF(ISNUMBER(D170),IF(D170&gt;=0.9*'MARK LOOKUP'!D170,"A+",IF(D170&gt;=0.8*'MARK LOOKUP'!D170,"A",IF(D170&gt;=0.7*'MARK LOOKUP'!D170,"B+",IF(D170&gt;=0.6*'MARK LOOKUP'!D170,"B",IF(D170&gt;=0.5*'MARK LOOKUP'!D170,"C+",IF(D170&gt;=0.4*'MARK LOOKUP'!D170,"C",IF(D170&gt;=0.35*'MARK LOOKUP'!D170,"D","N.G."))))))))</f>
        <v>0</v>
      </c>
      <c r="Z170" s="26" t="str">
        <f>IF(ISBLANK('DATA ENTRY'!J170),"",IF(LEDGER!E170="AB","AB",IF(LEDGER!E170&gt;=0.9*'MARK LOOKUP'!E170,"A+",IF(LEDGER!E170&gt;=0.8*'MARK LOOKUP'!E170,"A",IF(LEDGER!E170&gt;=0.7*'MARK LOOKUP'!E170,"B+",IF(LEDGER!E170&gt;=0.6*'MARK LOOKUP'!E170,"B",IF(LEDGER!E170&gt;=0.5*'MARK LOOKUP'!E170,"C+",IF(LEDGER!E170&gt;=0.4*'MARK LOOKUP'!E170,"C",IF(LEDGER!E170&gt;=0.35*'MARK LOOKUP'!E170,"D","NG")))))))))</f>
        <v/>
      </c>
      <c r="AA170" s="26" t="str">
        <f>IF(ISBLANK('DATA ENTRY'!K170),"",IF(LEDGER!F170="AB","AB",IF(LEDGER!F170&gt;=0.9*'MARK LOOKUP'!F170,"A+",IF(LEDGER!F170&gt;=0.8*'MARK LOOKUP'!F170,"A",IF(LEDGER!F170&gt;=0.7*'MARK LOOKUP'!F170,"B+",IF(LEDGER!F170&gt;=0.6*'MARK LOOKUP'!F170,"B",IF(LEDGER!F170&gt;=0.5*'MARK LOOKUP'!F170,"C+",IF(LEDGER!F170&gt;=0.4*'MARK LOOKUP'!F170,"C",IF(LEDGER!F170&gt;=0.35*'MARK LOOKUP'!F170,"D","NG")))))))))</f>
        <v/>
      </c>
      <c r="AB170" s="26" t="b">
        <f>IF(ISNUMBER(G170),IF(D170&gt;=0.9*'MARK LOOKUP'!G170,"A+",IF(G170&gt;=0.8*'MARK LOOKUP'!G170,"A",IF(G170&gt;=0.7*'MARK LOOKUP'!G170,"B+",IF(G170&gt;=0.6*'MARK LOOKUP'!G170,"B",IF(G170&gt;=0.5*'MARK LOOKUP'!G170,"C+",IF(G170&gt;=0.4*'MARK LOOKUP'!G170,"C",IF(G170&gt;=0.35*'MARK LOOKUP'!G170,"D","NG"))))))))</f>
        <v>0</v>
      </c>
      <c r="AC170" s="26" t="str">
        <f>IF(ISBLANK('DATA ENTRY'!M170),"",IF(LEDGER!H170="AB","AB",IF(LEDGER!H170&gt;=0.9*'MARK LOOKUP'!H170,"A+",IF(LEDGER!H170&gt;=0.8*'MARK LOOKUP'!H170,"A",IF(LEDGER!H170&gt;=0.7*'MARK LOOKUP'!H170,"B+",IF(LEDGER!H170&gt;=0.6*'MARK LOOKUP'!H170,"B",IF(LEDGER!H170&gt;=0.5*'MARK LOOKUP'!H170,"C+",IF(LEDGER!H170&gt;=0.4*'MARK LOOKUP'!H170,"C",IF(LEDGER!H170&gt;=0.35*'MARK LOOKUP'!H170,"D","NG")))))))))</f>
        <v/>
      </c>
      <c r="AD170" s="26" t="str">
        <f>IF(ISBLANK('DATA ENTRY'!N170),"",IF(LEDGER!I170="AB","AB",IF(LEDGER!I170&gt;=0.9*'MARK LOOKUP'!I170,"A+",IF(LEDGER!I170&gt;=0.8*'MARK LOOKUP'!I170,"A",IF(LEDGER!I170&gt;=0.7*'MARK LOOKUP'!I170,"B+",IF(LEDGER!I170&gt;=0.6*'MARK LOOKUP'!I170,"B",IF(LEDGER!I170&gt;=0.5*'MARK LOOKUP'!I170,"C+",IF(LEDGER!I170&gt;=0.4*'MARK LOOKUP'!I170,"C",IF(LEDGER!I170&gt;=0.35*'MARK LOOKUP'!I170,"D","NG")))))))))</f>
        <v/>
      </c>
      <c r="AE170" s="26" t="str">
        <f>IF(ISNUMBER(J170),IF(J170&gt;=0.9*'MARK LOOKUP'!J170,"A+",IF(J170&gt;=0.8*'MARK LOOKUP'!J170,"A",IF(J170&gt;=0.7*'MARK LOOKUP'!J170,"B+",IF(J170&gt;=0.6*'MARK LOOKUP'!J170,"B",IF(J170&gt;=0.5*'MARK LOOKUP'!J170,"C+",IF(J170&gt;=0.4*'MARK LOOKUP'!J170,"C",IF(J170&gt;=0.35*'MARK LOOKUP'!J170,"D","NG"))))))),"")</f>
        <v/>
      </c>
      <c r="AF170" s="26" t="str">
        <f>IF(ISBLANK('DATA ENTRY'!P170),"",IF(LEDGER!K170="Ab","AB",IF(LEDGER!K170&gt;=0.9*'MARK LOOKUP'!K170,"A+",IF(LEDGER!K170&gt;=0.8*'MARK LOOKUP'!K170,"A",IF(LEDGER!K170&gt;=0.7*'MARK LOOKUP'!K170,"B+",IF(LEDGER!K170&gt;=0.6*'MARK LOOKUP'!K170,"B",IF(LEDGER!K170&gt;=0.5*'MARK LOOKUP'!K170,"C+",IF(LEDGER!K170&gt;=0.4*'MARK LOOKUP'!K170,"C",IF(LEDGER!K170&gt;=0.35*'MARK LOOKUP'!K170,"D","NG")))))))))</f>
        <v/>
      </c>
      <c r="AG170" s="26" t="str">
        <f>IF(ISBLANK('DATA ENTRY'!Q170),"",IF(LEDGER!L170="Ab","AB",IF(LEDGER!L170&gt;=0.9*'MARK LOOKUP'!L170,"A+",IF(LEDGER!L170&gt;=0.8*'MARK LOOKUP'!L170,"A",IF(LEDGER!L170&gt;=0.7*'MARK LOOKUP'!L170,"B+",IF(LEDGER!L170&gt;=0.6*'MARK LOOKUP'!L170,"B",IF(LEDGER!L170&gt;=0.5*'MARK LOOKUP'!L170,"C+",IF(LEDGER!L170&gt;=0.4*'MARK LOOKUP'!L170,"C",IF(LEDGER!L170&gt;=0.35*'MARK LOOKUP'!L170,"D","NG")))))))))</f>
        <v/>
      </c>
      <c r="AH170" s="26" t="str">
        <f>IF(ISNUMBER(M170),IF(M170&gt;=0.9*'MARK LOOKUP'!M170,"A+",IF(M170&gt;=0.8*'MARK LOOKUP'!M170,"A",IF(M170&gt;=0.7*'MARK LOOKUP'!M170,"B+",IF(M170&gt;=0.6*'MARK LOOKUP'!M170,"B",IF(M170&gt;=0.5*'MARK LOOKUP'!M170,"C+",IF(M170&gt;=0.4*'MARK LOOKUP'!M170,"C",IF(M170&gt;=0.35*'MARK LOOKUP'!M170,"D","NG"))))))),"")</f>
        <v/>
      </c>
      <c r="AI170" s="26" t="str">
        <f>IF(ISBLANK('DATA ENTRY'!S170),"",IF(N170="Ab","AB",IF(N170&gt;=0.9*'MARK LOOKUP'!N170,"A+",IF(N170&gt;=0.8*'MARK LOOKUP'!N170,"A",IF(N170&gt;=0.7*'MARK LOOKUP'!N170,"B+",IF(N170&gt;=0.6*'MARK LOOKUP'!N170,"B",IF(N170&gt;=0.5*'MARK LOOKUP'!N170,"C+",IF(N170&gt;=0.4*'MARK LOOKUP'!N170,"C",IF(N170&gt;=0.35*'MARK LOOKUP'!N170,"D","NG")))))))))</f>
        <v/>
      </c>
      <c r="AJ170" s="26" t="str">
        <f>IF(ISBLANK('DATA ENTRY'!T170),"",IF(O170="Ab","AB",IF(O170&gt;=0.9*'MARK LOOKUP'!O170,"A+",IF(O170&gt;=0.8*'MARK LOOKUP'!O170,"A",IF(O170&gt;=0.7*'MARK LOOKUP'!O170,"B+",IF(O170&gt;=0.6*'MARK LOOKUP'!O170,"B",IF(O170&gt;=0.5*'MARK LOOKUP'!O170,"C+",IF(O170&gt;=0.4*'MARK LOOKUP'!O170,"C",IF(O170&gt;=0.35*'MARK LOOKUP'!O170,"D","NG")))))))))</f>
        <v/>
      </c>
      <c r="AK170" s="26" t="str">
        <f>IF(ISNUMBER(P170),IF(P170&gt;=0.9*'MARK LOOKUP'!P170,"A+",IF(P170&gt;=0.8*'MARK LOOKUP'!P170,"A",IF(P170&gt;=0.7*'MARK LOOKUP'!P170,"B+",IF(P170&gt;=0.6*'MARK LOOKUP'!P170,"B",IF(P170&gt;=0.5*'MARK LOOKUP'!P170,"C+",IF(P170&gt;=0.4*'MARK LOOKUP'!P170,"C",IF(P170&gt;=0.35*'MARK LOOKUP'!P170,"D","NG"))))))),"")</f>
        <v/>
      </c>
      <c r="AL170" s="26" t="str">
        <f>IF(ISBLANK('DATA ENTRY'!V170),"",IF(Q170="Ab","AB",IF(Q170&gt;=0.9*'MARK LOOKUP'!Q170,"A+",IF(Q170&gt;=0.8*'MARK LOOKUP'!Q170,"A",IF(Q170&gt;=0.7*'MARK LOOKUP'!Q170,"B+",IF(Q170&gt;=0.6*'MARK LOOKUP'!Q170,"B",IF(Q170&gt;=0.5*'MARK LOOKUP'!Q170,"C+",IF(Q170&gt;=0.4*'MARK LOOKUP'!Q170,"C",IF(Q170&gt;=0.35*'MARK LOOKUP'!Q170,"D","NG")))))))))</f>
        <v/>
      </c>
      <c r="AM170" s="26" t="str">
        <f>IF(ISBLANK('DATA ENTRY'!W170),"",IF(R170="Ab","AB",IF(R170&gt;=0.9*'MARK LOOKUP'!R170,"A+",IF(R170&gt;=0.8*'MARK LOOKUP'!R170,"A",IF(R170&gt;=0.7*'MARK LOOKUP'!R170,"B+",IF(R170&gt;=0.6*'MARK LOOKUP'!R170,"B",IF(R170&gt;=0.5*'MARK LOOKUP'!R170,"C+",IF(R170&gt;=0.4*'MARK LOOKUP'!R170,"C",IF(R170&gt;=0.35*'MARK LOOKUP'!R170,"D","NG")))))))))</f>
        <v/>
      </c>
      <c r="AN170" s="26" t="str">
        <f>IF(ISNUMBER(S170),IF(S170&gt;=0.9*'MARK LOOKUP'!S170,"A+",IF(S170&gt;=0.8*'MARK LOOKUP'!S170,"A",IF(S170&gt;=0.7*'MARK LOOKUP'!S170,"B+",IF(S170&gt;=0.6*'MARK LOOKUP'!S170,"B",IF(S170&gt;=0.5*'MARK LOOKUP'!S170,"C+",IF(S170&gt;=0.4*'MARK LOOKUP'!S170,"C",IF(S170&gt;=0.35*'MARK LOOKUP'!S170,"D","NG"))))))),"")</f>
        <v/>
      </c>
      <c r="AO170" s="26" t="str">
        <f>IF(ISBLANK('DATA ENTRY'!Y170),"",IF(T170="AB","AB",IF(T170&gt;=0.9*'MARK LOOKUP'!T170,"A+",IF(T170&gt;=0.8*'MARK LOOKUP'!T170,"A",IF(T170&gt;=0.7*'MARK LOOKUP'!T170,"B+",IF(T170&gt;=0.6*'MARK LOOKUP'!T170,"B",IF(T170&gt;=0.5*'MARK LOOKUP'!T170,"C+",IF(T170&gt;=0.4*'MARK LOOKUP'!T170,"C",IF(T170&gt;=0.35*'MARK LOOKUP'!T170,"D","NG")))))))))</f>
        <v/>
      </c>
      <c r="AP170" s="26" t="str">
        <f>IF(ISBLANK('DATA ENTRY'!Z170),"",IF(U170="AB","AB",IF(U170&gt;=0.9*'MARK LOOKUP'!U170,"A+",IF(U170&gt;=0.8*'MARK LOOKUP'!U170,"A",IF(U170&gt;=0.7*'MARK LOOKUP'!U170,"B+",IF(U170&gt;=0.6*'MARK LOOKUP'!U170,"B",IF(U170&gt;=0.5*'MARK LOOKUP'!U170,"C+",IF(U170&gt;=0.4*'MARK LOOKUP'!U170,"C",IF(U170&gt;=0.35*'MARK LOOKUP'!U170,"D","NG")))))))))</f>
        <v/>
      </c>
      <c r="AQ170" s="26" t="str">
        <f>IF(ISNUMBER(V170),IF(V170&gt;=0.9*'MARK LOOKUP'!V170,"A+",IF(V170&gt;=0.8*'MARK LOOKUP'!V170,"A",IF(V170&gt;=0.7*'MARK LOOKUP'!V170,"B+",IF(V170&gt;=0.6*'MARK LOOKUP'!S170,"B",IF(V170&gt;=0.5*'MARK LOOKUP'!V170,"C+",IF(V170&gt;=0.4*'MARK LOOKUP'!V170,"C",IF(V170&gt;=0.35*'MARK LOOKUP'!V170,"D","NG"))))))),"")</f>
        <v/>
      </c>
      <c r="AR170" s="26" t="str">
        <f t="shared" si="47"/>
        <v/>
      </c>
      <c r="AS170" s="26" t="str">
        <f t="shared" si="48"/>
        <v/>
      </c>
      <c r="AT170" s="26" t="str">
        <f t="shared" si="49"/>
        <v/>
      </c>
      <c r="AU170" s="26" t="str">
        <f t="shared" si="50"/>
        <v/>
      </c>
      <c r="AV170" s="26" t="str">
        <f t="shared" si="51"/>
        <v/>
      </c>
      <c r="AW170" s="26" t="str">
        <f t="shared" si="52"/>
        <v/>
      </c>
      <c r="AX170" s="26" t="str">
        <f t="shared" si="53"/>
        <v/>
      </c>
      <c r="AY170" s="26" t="str">
        <f t="shared" si="54"/>
        <v/>
      </c>
      <c r="AZ170" s="26" t="str">
        <f t="shared" si="55"/>
        <v/>
      </c>
      <c r="BA170" s="26" t="str">
        <f t="shared" si="56"/>
        <v/>
      </c>
      <c r="BB170" s="26" t="str">
        <f t="shared" si="57"/>
        <v/>
      </c>
      <c r="BC170" s="26" t="str">
        <f t="shared" si="58"/>
        <v/>
      </c>
      <c r="BD170" s="26" t="str">
        <f t="shared" si="59"/>
        <v/>
      </c>
      <c r="BE170" s="26" t="str">
        <f>IF(ISBLANK('DATA ENTRY'!S170),"",IF(AJ170="A+","4",IF(AJ170="A","3.6",IF(AJ170="B+","3.2",IF(AJ170="B","2.8",IF(AJ170="C+","2.4",IF(AJ170="C","2",IF(AJ170="D+","1.6",IF(AJ170="D","1.2",IF(AJ170="E","0.8",""))))))))))</f>
        <v/>
      </c>
      <c r="BF170" s="26" t="str">
        <f>IF(ISBLANK('DATA ENTRY'!T170),"",IF(AK170="A+","4",IF(AK170="A","3.6",IF(AK170="B+","3.2",IF(AK170="B","2.8",IF(AK170="C+","2.4",IF(AK170="C","2",IF(AK170="D+","1.6",IF(AK170="D","1.2",IF(AK170="E","0.8",""))))))))))</f>
        <v/>
      </c>
      <c r="BG170" s="26" t="str">
        <f>IF(ISBLANK('DATA ENTRY'!U170),"",IF(AL170="A+","4",IF(AL170="A","3.6",IF(AL170="B+","3.2",IF(AL170="B","2.8",IF(AL170="C+","2.4",IF(AL170="C","2",IF(AL170="D+","1.6",IF(AL170="D","1.2",IF(AL170="E","0.8",""))))))))))</f>
        <v/>
      </c>
      <c r="BH170" s="26" t="str">
        <f>IF(ISBLANK('DATA ENTRY'!V170),"",IF(AM170="A+","4",IF(AM170="A","3.6",IF(AM170="B+","3.2",IF(AM170="B","2.8",IF(AM170="C+","2.4",IF(AM170="C","2",IF(AM170="D+","1.6",IF(AM170="D","1.2",IF(AM170="E","0.8",""))))))))))</f>
        <v/>
      </c>
      <c r="BI170" s="26" t="str">
        <f>IF(ISBLANK('DATA ENTRY'!W170),"",IF(AN170="A+","4",IF(AN170="A","3.6",IF(AN170="B+","3.2",IF(AN170="B","2.8",IF(AN170="C+","2.4",IF(AN170="C","2",IF(AN170="D+","1.6",IF(AN170="D","1.2",IF(AN170="E","0.8",""))))))))))</f>
        <v/>
      </c>
      <c r="BJ170" s="26" t="str">
        <f>IF(ISBLANK('DATA ENTRY'!X170),"",IF(AO170="A+","4",IF(AO170="A","3.6",IF(AO170="B+","3.2",IF(AO170="B","2.8",IF(AO170="C+","2.4",IF(AO170="C","2",IF(AO170="D+","1.6",IF(AO170="D","1.2",IF(AO170="E","0.8",""))))))))))</f>
        <v/>
      </c>
      <c r="BK170" s="26" t="str">
        <f>IF(ISBLANK('DATA ENTRY'!Y170),"",IF(AP170="A+","4",IF(AP170="A","3.6",IF(AP170="B+","3.2",IF(AP170="B","2.8",IF(AP170="C+","2.4",IF(AP170="C","2",IF(AP170="D+","1.6",IF(AP170="D","1.2",IF(AP170="E","0.8",""))))))))))</f>
        <v/>
      </c>
      <c r="BL170" s="26" t="str">
        <f>IF(ISBLANK('DATA ENTRY'!Z170),"",IF(AQ170="A+","4",IF(AQ170="A","3.6",IF(AQ170="B+","3.2",IF(AQ170="B","2.8",IF(AQ170="C+","2.4",IF(AQ170="C","2",IF(AQ170="D+","1.6",IF(AQ170="D","1.2",IF(AQ170="E","0.8",""))))))))))</f>
        <v/>
      </c>
    </row>
    <row r="171" spans="2:64" x14ac:dyDescent="0.25">
      <c r="B171" s="26" t="str">
        <f>IF(ISBLANK('DATA ENTRY'!G171),"",'DATA ENTRY'!G171)</f>
        <v/>
      </c>
      <c r="C171" s="26" t="str">
        <f>IF(ISBLANK('DATA ENTRY'!H171),"",'DATA ENTRY'!H171)</f>
        <v/>
      </c>
      <c r="D171" s="26" t="str">
        <f t="shared" si="41"/>
        <v/>
      </c>
      <c r="E171" s="26" t="str">
        <f>IF(ISBLANK('DATA ENTRY'!J171),"",'DATA ENTRY'!J171)</f>
        <v/>
      </c>
      <c r="F171" s="26" t="str">
        <f>IF(ISBLANK('DATA ENTRY'!K171),"",'DATA ENTRY'!K171)</f>
        <v/>
      </c>
      <c r="G171" s="26" t="str">
        <f t="shared" si="42"/>
        <v/>
      </c>
      <c r="H171" s="26" t="str">
        <f>IF(ISBLANK('DATA ENTRY'!M171),"",'DATA ENTRY'!M171)</f>
        <v/>
      </c>
      <c r="I171" s="26" t="str">
        <f>IF(ISBLANK('DATA ENTRY'!M171),"",'DATA ENTRY'!N171)</f>
        <v/>
      </c>
      <c r="J171" s="26" t="str">
        <f t="shared" si="60"/>
        <v/>
      </c>
      <c r="K171" s="26" t="str">
        <f>IF(ISBLANK('DATA ENTRY'!P171),"",'DATA ENTRY'!P171)</f>
        <v/>
      </c>
      <c r="L171" s="26" t="str">
        <f>IF(ISBLANK('DATA ENTRY'!Q171),"",'DATA ENTRY'!Q171)</f>
        <v/>
      </c>
      <c r="M171" s="26" t="str">
        <f t="shared" si="43"/>
        <v/>
      </c>
      <c r="N171" s="26" t="str">
        <f>IF(ISBLANK('DATA ENTRY'!S171),"",'DATA ENTRY'!S171)</f>
        <v/>
      </c>
      <c r="O171" s="26" t="str">
        <f>IF(ISBLANK('DATA ENTRY'!T171),"",'DATA ENTRY'!T171)</f>
        <v/>
      </c>
      <c r="P171" s="26" t="str">
        <f t="shared" si="44"/>
        <v/>
      </c>
      <c r="Q171" s="26" t="str">
        <f>IF(ISBLANK('DATA ENTRY'!V171),"",'DATA ENTRY'!V171)</f>
        <v/>
      </c>
      <c r="R171" s="26" t="str">
        <f>IF(ISBLANK('DATA ENTRY'!W171),"",'DATA ENTRY'!W171)</f>
        <v/>
      </c>
      <c r="S171" s="26" t="str">
        <f t="shared" si="45"/>
        <v/>
      </c>
      <c r="T171" s="26" t="str">
        <f>IF(ISBLANK('DATA ENTRY'!Y171),"",'DATA ENTRY'!Y171)</f>
        <v/>
      </c>
      <c r="U171" s="26" t="str">
        <f>IF(ISBLANK('DATA ENTRY'!Z171),"",'DATA ENTRY'!Z171)</f>
        <v/>
      </c>
      <c r="V171" s="26" t="str">
        <f t="shared" si="46"/>
        <v/>
      </c>
      <c r="W171" s="26" t="str">
        <f>IF(ISBLANK('DATA ENTRY'!$F171),"",IF(LEDGER!B171="AB","AB",IF(LEDGER!B171&gt;=0.9*'MARK LOOKUP'!B171,"A+",IF(LEDGER!B171&gt;=0.8*'MARK LOOKUP'!B171,"A",IF(LEDGER!B171&gt;=0.7*'MARK LOOKUP'!B171,"B+",IF(LEDGER!B171&gt;=0.6*'MARK LOOKUP'!B171,"B",IF(LEDGER!B171&gt;=0.5*'MARK LOOKUP'!B171,"C+",IF(LEDGER!B171&gt;=0.4*'MARK LOOKUP'!B171,"C+",IF(LEDGER!B171&gt;=0.35*'MARK LOOKUP'!B171,"D","NG")))))))))</f>
        <v/>
      </c>
      <c r="X171" s="26" t="str">
        <f>IF(ISBLANK('DATA ENTRY'!$G171),"",IF(LEDGER!C171="AB","AB",IF(LEDGER!C171&gt;=0.9*'MARK LOOKUP'!C171,"A+",IF(LEDGER!C171&gt;=0.8*'MARK LOOKUP'!C171,"A",IF(LEDGER!C171&gt;=0.7*'MARK LOOKUP'!C171,"B+",IF(LEDGER!C171&gt;=0.6*'MARK LOOKUP'!C171,"B",IF(LEDGER!C171&gt;=0.5*'MARK LOOKUP'!C171,"C+",IF(LEDGER!C171&gt;=0.4*'MARK LOOKUP'!C171,"C+",IF(LEDGER!C171&gt;=0.35*'MARK LOOKUP'!C171,"D","N.G.")))))))))</f>
        <v/>
      </c>
      <c r="Y171" s="26" t="b">
        <f>IF(ISNUMBER(D171),IF(D171&gt;=0.9*'MARK LOOKUP'!D171,"A+",IF(D171&gt;=0.8*'MARK LOOKUP'!D171,"A",IF(D171&gt;=0.7*'MARK LOOKUP'!D171,"B+",IF(D171&gt;=0.6*'MARK LOOKUP'!D171,"B",IF(D171&gt;=0.5*'MARK LOOKUP'!D171,"C+",IF(D171&gt;=0.4*'MARK LOOKUP'!D171,"C",IF(D171&gt;=0.35*'MARK LOOKUP'!D171,"D","N.G."))))))))</f>
        <v>0</v>
      </c>
      <c r="Z171" s="26" t="str">
        <f>IF(ISBLANK('DATA ENTRY'!J171),"",IF(LEDGER!E171="AB","AB",IF(LEDGER!E171&gt;=0.9*'MARK LOOKUP'!E171,"A+",IF(LEDGER!E171&gt;=0.8*'MARK LOOKUP'!E171,"A",IF(LEDGER!E171&gt;=0.7*'MARK LOOKUP'!E171,"B+",IF(LEDGER!E171&gt;=0.6*'MARK LOOKUP'!E171,"B",IF(LEDGER!E171&gt;=0.5*'MARK LOOKUP'!E171,"C+",IF(LEDGER!E171&gt;=0.4*'MARK LOOKUP'!E171,"C",IF(LEDGER!E171&gt;=0.35*'MARK LOOKUP'!E171,"D","NG")))))))))</f>
        <v/>
      </c>
      <c r="AA171" s="26" t="str">
        <f>IF(ISBLANK('DATA ENTRY'!K171),"",IF(LEDGER!F171="AB","AB",IF(LEDGER!F171&gt;=0.9*'MARK LOOKUP'!F171,"A+",IF(LEDGER!F171&gt;=0.8*'MARK LOOKUP'!F171,"A",IF(LEDGER!F171&gt;=0.7*'MARK LOOKUP'!F171,"B+",IF(LEDGER!F171&gt;=0.6*'MARK LOOKUP'!F171,"B",IF(LEDGER!F171&gt;=0.5*'MARK LOOKUP'!F171,"C+",IF(LEDGER!F171&gt;=0.4*'MARK LOOKUP'!F171,"C",IF(LEDGER!F171&gt;=0.35*'MARK LOOKUP'!F171,"D","NG")))))))))</f>
        <v/>
      </c>
      <c r="AB171" s="26" t="b">
        <f>IF(ISNUMBER(G171),IF(D171&gt;=0.9*'MARK LOOKUP'!G171,"A+",IF(G171&gt;=0.8*'MARK LOOKUP'!G171,"A",IF(G171&gt;=0.7*'MARK LOOKUP'!G171,"B+",IF(G171&gt;=0.6*'MARK LOOKUP'!G171,"B",IF(G171&gt;=0.5*'MARK LOOKUP'!G171,"C+",IF(G171&gt;=0.4*'MARK LOOKUP'!G171,"C",IF(G171&gt;=0.35*'MARK LOOKUP'!G171,"D","NG"))))))))</f>
        <v>0</v>
      </c>
      <c r="AC171" s="26" t="str">
        <f>IF(ISBLANK('DATA ENTRY'!M171),"",IF(LEDGER!H171="AB","AB",IF(LEDGER!H171&gt;=0.9*'MARK LOOKUP'!H171,"A+",IF(LEDGER!H171&gt;=0.8*'MARK LOOKUP'!H171,"A",IF(LEDGER!H171&gt;=0.7*'MARK LOOKUP'!H171,"B+",IF(LEDGER!H171&gt;=0.6*'MARK LOOKUP'!H171,"B",IF(LEDGER!H171&gt;=0.5*'MARK LOOKUP'!H171,"C+",IF(LEDGER!H171&gt;=0.4*'MARK LOOKUP'!H171,"C",IF(LEDGER!H171&gt;=0.35*'MARK LOOKUP'!H171,"D","NG")))))))))</f>
        <v/>
      </c>
      <c r="AD171" s="26" t="str">
        <f>IF(ISBLANK('DATA ENTRY'!N171),"",IF(LEDGER!I171="AB","AB",IF(LEDGER!I171&gt;=0.9*'MARK LOOKUP'!I171,"A+",IF(LEDGER!I171&gt;=0.8*'MARK LOOKUP'!I171,"A",IF(LEDGER!I171&gt;=0.7*'MARK LOOKUP'!I171,"B+",IF(LEDGER!I171&gt;=0.6*'MARK LOOKUP'!I171,"B",IF(LEDGER!I171&gt;=0.5*'MARK LOOKUP'!I171,"C+",IF(LEDGER!I171&gt;=0.4*'MARK LOOKUP'!I171,"C",IF(LEDGER!I171&gt;=0.35*'MARK LOOKUP'!I171,"D","NG")))))))))</f>
        <v/>
      </c>
      <c r="AE171" s="26" t="str">
        <f>IF(ISNUMBER(J171),IF(J171&gt;=0.9*'MARK LOOKUP'!J171,"A+",IF(J171&gt;=0.8*'MARK LOOKUP'!J171,"A",IF(J171&gt;=0.7*'MARK LOOKUP'!J171,"B+",IF(J171&gt;=0.6*'MARK LOOKUP'!J171,"B",IF(J171&gt;=0.5*'MARK LOOKUP'!J171,"C+",IF(J171&gt;=0.4*'MARK LOOKUP'!J171,"C",IF(J171&gt;=0.35*'MARK LOOKUP'!J171,"D","NG"))))))),"")</f>
        <v/>
      </c>
      <c r="AF171" s="26" t="str">
        <f>IF(ISBLANK('DATA ENTRY'!P171),"",IF(LEDGER!K171="Ab","AB",IF(LEDGER!K171&gt;=0.9*'MARK LOOKUP'!K171,"A+",IF(LEDGER!K171&gt;=0.8*'MARK LOOKUP'!K171,"A",IF(LEDGER!K171&gt;=0.7*'MARK LOOKUP'!K171,"B+",IF(LEDGER!K171&gt;=0.6*'MARK LOOKUP'!K171,"B",IF(LEDGER!K171&gt;=0.5*'MARK LOOKUP'!K171,"C+",IF(LEDGER!K171&gt;=0.4*'MARK LOOKUP'!K171,"C",IF(LEDGER!K171&gt;=0.35*'MARK LOOKUP'!K171,"D","NG")))))))))</f>
        <v/>
      </c>
      <c r="AG171" s="26" t="str">
        <f>IF(ISBLANK('DATA ENTRY'!Q171),"",IF(LEDGER!L171="Ab","AB",IF(LEDGER!L171&gt;=0.9*'MARK LOOKUP'!L171,"A+",IF(LEDGER!L171&gt;=0.8*'MARK LOOKUP'!L171,"A",IF(LEDGER!L171&gt;=0.7*'MARK LOOKUP'!L171,"B+",IF(LEDGER!L171&gt;=0.6*'MARK LOOKUP'!L171,"B",IF(LEDGER!L171&gt;=0.5*'MARK LOOKUP'!L171,"C+",IF(LEDGER!L171&gt;=0.4*'MARK LOOKUP'!L171,"C",IF(LEDGER!L171&gt;=0.35*'MARK LOOKUP'!L171,"D","NG")))))))))</f>
        <v/>
      </c>
      <c r="AH171" s="26" t="str">
        <f>IF(ISNUMBER(M171),IF(M171&gt;=0.9*'MARK LOOKUP'!M171,"A+",IF(M171&gt;=0.8*'MARK LOOKUP'!M171,"A",IF(M171&gt;=0.7*'MARK LOOKUP'!M171,"B+",IF(M171&gt;=0.6*'MARK LOOKUP'!M171,"B",IF(M171&gt;=0.5*'MARK LOOKUP'!M171,"C+",IF(M171&gt;=0.4*'MARK LOOKUP'!M171,"C",IF(M171&gt;=0.35*'MARK LOOKUP'!M171,"D","NG"))))))),"")</f>
        <v/>
      </c>
      <c r="AI171" s="26" t="str">
        <f>IF(ISBLANK('DATA ENTRY'!S171),"",IF(N171="Ab","AB",IF(N171&gt;=0.9*'MARK LOOKUP'!N171,"A+",IF(N171&gt;=0.8*'MARK LOOKUP'!N171,"A",IF(N171&gt;=0.7*'MARK LOOKUP'!N171,"B+",IF(N171&gt;=0.6*'MARK LOOKUP'!N171,"B",IF(N171&gt;=0.5*'MARK LOOKUP'!N171,"C+",IF(N171&gt;=0.4*'MARK LOOKUP'!N171,"C",IF(N171&gt;=0.35*'MARK LOOKUP'!N171,"D","NG")))))))))</f>
        <v/>
      </c>
      <c r="AJ171" s="26" t="str">
        <f>IF(ISBLANK('DATA ENTRY'!T171),"",IF(O171="Ab","AB",IF(O171&gt;=0.9*'MARK LOOKUP'!O171,"A+",IF(O171&gt;=0.8*'MARK LOOKUP'!O171,"A",IF(O171&gt;=0.7*'MARK LOOKUP'!O171,"B+",IF(O171&gt;=0.6*'MARK LOOKUP'!O171,"B",IF(O171&gt;=0.5*'MARK LOOKUP'!O171,"C+",IF(O171&gt;=0.4*'MARK LOOKUP'!O171,"C",IF(O171&gt;=0.35*'MARK LOOKUP'!O171,"D","NG")))))))))</f>
        <v/>
      </c>
      <c r="AK171" s="26" t="str">
        <f>IF(ISNUMBER(P171),IF(P171&gt;=0.9*'MARK LOOKUP'!P171,"A+",IF(P171&gt;=0.8*'MARK LOOKUP'!P171,"A",IF(P171&gt;=0.7*'MARK LOOKUP'!P171,"B+",IF(P171&gt;=0.6*'MARK LOOKUP'!P171,"B",IF(P171&gt;=0.5*'MARK LOOKUP'!P171,"C+",IF(P171&gt;=0.4*'MARK LOOKUP'!P171,"C",IF(P171&gt;=0.35*'MARK LOOKUP'!P171,"D","NG"))))))),"")</f>
        <v/>
      </c>
      <c r="AL171" s="26" t="str">
        <f>IF(ISBLANK('DATA ENTRY'!V171),"",IF(Q171="Ab","AB",IF(Q171&gt;=0.9*'MARK LOOKUP'!Q171,"A+",IF(Q171&gt;=0.8*'MARK LOOKUP'!Q171,"A",IF(Q171&gt;=0.7*'MARK LOOKUP'!Q171,"B+",IF(Q171&gt;=0.6*'MARK LOOKUP'!Q171,"B",IF(Q171&gt;=0.5*'MARK LOOKUP'!Q171,"C+",IF(Q171&gt;=0.4*'MARK LOOKUP'!Q171,"C",IF(Q171&gt;=0.35*'MARK LOOKUP'!Q171,"D","NG")))))))))</f>
        <v/>
      </c>
      <c r="AM171" s="26" t="str">
        <f>IF(ISBLANK('DATA ENTRY'!W171),"",IF(R171="Ab","AB",IF(R171&gt;=0.9*'MARK LOOKUP'!R171,"A+",IF(R171&gt;=0.8*'MARK LOOKUP'!R171,"A",IF(R171&gt;=0.7*'MARK LOOKUP'!R171,"B+",IF(R171&gt;=0.6*'MARK LOOKUP'!R171,"B",IF(R171&gt;=0.5*'MARK LOOKUP'!R171,"C+",IF(R171&gt;=0.4*'MARK LOOKUP'!R171,"C",IF(R171&gt;=0.35*'MARK LOOKUP'!R171,"D","NG")))))))))</f>
        <v/>
      </c>
      <c r="AN171" s="26" t="str">
        <f>IF(ISNUMBER(S171),IF(S171&gt;=0.9*'MARK LOOKUP'!S171,"A+",IF(S171&gt;=0.8*'MARK LOOKUP'!S171,"A",IF(S171&gt;=0.7*'MARK LOOKUP'!S171,"B+",IF(S171&gt;=0.6*'MARK LOOKUP'!S171,"B",IF(S171&gt;=0.5*'MARK LOOKUP'!S171,"C+",IF(S171&gt;=0.4*'MARK LOOKUP'!S171,"C",IF(S171&gt;=0.35*'MARK LOOKUP'!S171,"D","NG"))))))),"")</f>
        <v/>
      </c>
      <c r="AO171" s="26" t="str">
        <f>IF(ISBLANK('DATA ENTRY'!Y171),"",IF(T171="AB","AB",IF(T171&gt;=0.9*'MARK LOOKUP'!T171,"A+",IF(T171&gt;=0.8*'MARK LOOKUP'!T171,"A",IF(T171&gt;=0.7*'MARK LOOKUP'!T171,"B+",IF(T171&gt;=0.6*'MARK LOOKUP'!T171,"B",IF(T171&gt;=0.5*'MARK LOOKUP'!T171,"C+",IF(T171&gt;=0.4*'MARK LOOKUP'!T171,"C",IF(T171&gt;=0.35*'MARK LOOKUP'!T171,"D","NG")))))))))</f>
        <v/>
      </c>
      <c r="AP171" s="26" t="str">
        <f>IF(ISBLANK('DATA ENTRY'!Z171),"",IF(U171="AB","AB",IF(U171&gt;=0.9*'MARK LOOKUP'!U171,"A+",IF(U171&gt;=0.8*'MARK LOOKUP'!U171,"A",IF(U171&gt;=0.7*'MARK LOOKUP'!U171,"B+",IF(U171&gt;=0.6*'MARK LOOKUP'!U171,"B",IF(U171&gt;=0.5*'MARK LOOKUP'!U171,"C+",IF(U171&gt;=0.4*'MARK LOOKUP'!U171,"C",IF(U171&gt;=0.35*'MARK LOOKUP'!U171,"D","NG")))))))))</f>
        <v/>
      </c>
      <c r="AQ171" s="26" t="str">
        <f>IF(ISNUMBER(V171),IF(V171&gt;=0.9*'MARK LOOKUP'!V171,"A+",IF(V171&gt;=0.8*'MARK LOOKUP'!V171,"A",IF(V171&gt;=0.7*'MARK LOOKUP'!V171,"B+",IF(V171&gt;=0.6*'MARK LOOKUP'!S171,"B",IF(V171&gt;=0.5*'MARK LOOKUP'!V171,"C+",IF(V171&gt;=0.4*'MARK LOOKUP'!V171,"C",IF(V171&gt;=0.35*'MARK LOOKUP'!V171,"D","NG"))))))),"")</f>
        <v/>
      </c>
      <c r="AR171" s="26" t="str">
        <f t="shared" si="47"/>
        <v/>
      </c>
      <c r="AS171" s="26" t="str">
        <f t="shared" si="48"/>
        <v/>
      </c>
      <c r="AT171" s="26" t="str">
        <f t="shared" si="49"/>
        <v/>
      </c>
      <c r="AU171" s="26" t="str">
        <f t="shared" si="50"/>
        <v/>
      </c>
      <c r="AV171" s="26" t="str">
        <f t="shared" si="51"/>
        <v/>
      </c>
      <c r="AW171" s="26" t="str">
        <f t="shared" si="52"/>
        <v/>
      </c>
      <c r="AX171" s="26" t="str">
        <f t="shared" si="53"/>
        <v/>
      </c>
      <c r="AY171" s="26" t="str">
        <f t="shared" si="54"/>
        <v/>
      </c>
      <c r="AZ171" s="26" t="str">
        <f t="shared" si="55"/>
        <v/>
      </c>
      <c r="BA171" s="26" t="str">
        <f t="shared" si="56"/>
        <v/>
      </c>
      <c r="BB171" s="26" t="str">
        <f t="shared" si="57"/>
        <v/>
      </c>
      <c r="BC171" s="26" t="str">
        <f t="shared" si="58"/>
        <v/>
      </c>
      <c r="BD171" s="26" t="str">
        <f t="shared" si="59"/>
        <v/>
      </c>
      <c r="BE171" s="26" t="str">
        <f>IF(ISBLANK('DATA ENTRY'!S171),"",IF(AJ171="A+","4",IF(AJ171="A","3.6",IF(AJ171="B+","3.2",IF(AJ171="B","2.8",IF(AJ171="C+","2.4",IF(AJ171="C","2",IF(AJ171="D+","1.6",IF(AJ171="D","1.2",IF(AJ171="E","0.8",""))))))))))</f>
        <v/>
      </c>
      <c r="BF171" s="26" t="str">
        <f>IF(ISBLANK('DATA ENTRY'!T171),"",IF(AK171="A+","4",IF(AK171="A","3.6",IF(AK171="B+","3.2",IF(AK171="B","2.8",IF(AK171="C+","2.4",IF(AK171="C","2",IF(AK171="D+","1.6",IF(AK171="D","1.2",IF(AK171="E","0.8",""))))))))))</f>
        <v/>
      </c>
      <c r="BG171" s="26" t="str">
        <f>IF(ISBLANK('DATA ENTRY'!U171),"",IF(AL171="A+","4",IF(AL171="A","3.6",IF(AL171="B+","3.2",IF(AL171="B","2.8",IF(AL171="C+","2.4",IF(AL171="C","2",IF(AL171="D+","1.6",IF(AL171="D","1.2",IF(AL171="E","0.8",""))))))))))</f>
        <v/>
      </c>
      <c r="BH171" s="26" t="str">
        <f>IF(ISBLANK('DATA ENTRY'!V171),"",IF(AM171="A+","4",IF(AM171="A","3.6",IF(AM171="B+","3.2",IF(AM171="B","2.8",IF(AM171="C+","2.4",IF(AM171="C","2",IF(AM171="D+","1.6",IF(AM171="D","1.2",IF(AM171="E","0.8",""))))))))))</f>
        <v/>
      </c>
      <c r="BI171" s="26" t="str">
        <f>IF(ISBLANK('DATA ENTRY'!W171),"",IF(AN171="A+","4",IF(AN171="A","3.6",IF(AN171="B+","3.2",IF(AN171="B","2.8",IF(AN171="C+","2.4",IF(AN171="C","2",IF(AN171="D+","1.6",IF(AN171="D","1.2",IF(AN171="E","0.8",""))))))))))</f>
        <v/>
      </c>
      <c r="BJ171" s="26" t="str">
        <f>IF(ISBLANK('DATA ENTRY'!X171),"",IF(AO171="A+","4",IF(AO171="A","3.6",IF(AO171="B+","3.2",IF(AO171="B","2.8",IF(AO171="C+","2.4",IF(AO171="C","2",IF(AO171="D+","1.6",IF(AO171="D","1.2",IF(AO171="E","0.8",""))))))))))</f>
        <v/>
      </c>
      <c r="BK171" s="26" t="str">
        <f>IF(ISBLANK('DATA ENTRY'!Y171),"",IF(AP171="A+","4",IF(AP171="A","3.6",IF(AP171="B+","3.2",IF(AP171="B","2.8",IF(AP171="C+","2.4",IF(AP171="C","2",IF(AP171="D+","1.6",IF(AP171="D","1.2",IF(AP171="E","0.8",""))))))))))</f>
        <v/>
      </c>
      <c r="BL171" s="26" t="str">
        <f>IF(ISBLANK('DATA ENTRY'!Z171),"",IF(AQ171="A+","4",IF(AQ171="A","3.6",IF(AQ171="B+","3.2",IF(AQ171="B","2.8",IF(AQ171="C+","2.4",IF(AQ171="C","2",IF(AQ171="D+","1.6",IF(AQ171="D","1.2",IF(AQ171="E","0.8",""))))))))))</f>
        <v/>
      </c>
    </row>
    <row r="172" spans="2:64" x14ac:dyDescent="0.25">
      <c r="B172" s="26" t="str">
        <f>IF(ISBLANK('DATA ENTRY'!G172),"",'DATA ENTRY'!G172)</f>
        <v/>
      </c>
      <c r="C172" s="26" t="str">
        <f>IF(ISBLANK('DATA ENTRY'!H172),"",'DATA ENTRY'!H172)</f>
        <v/>
      </c>
      <c r="D172" s="26" t="str">
        <f t="shared" si="41"/>
        <v/>
      </c>
      <c r="E172" s="26" t="str">
        <f>IF(ISBLANK('DATA ENTRY'!J172),"",'DATA ENTRY'!J172)</f>
        <v/>
      </c>
      <c r="F172" s="26" t="str">
        <f>IF(ISBLANK('DATA ENTRY'!K172),"",'DATA ENTRY'!K172)</f>
        <v/>
      </c>
      <c r="G172" s="26" t="str">
        <f t="shared" si="42"/>
        <v/>
      </c>
      <c r="H172" s="26" t="str">
        <f>IF(ISBLANK('DATA ENTRY'!M172),"",'DATA ENTRY'!M172)</f>
        <v/>
      </c>
      <c r="I172" s="26" t="str">
        <f>IF(ISBLANK('DATA ENTRY'!M172),"",'DATA ENTRY'!N172)</f>
        <v/>
      </c>
      <c r="J172" s="26" t="str">
        <f t="shared" si="60"/>
        <v/>
      </c>
      <c r="K172" s="26" t="str">
        <f>IF(ISBLANK('DATA ENTRY'!P172),"",'DATA ENTRY'!P172)</f>
        <v/>
      </c>
      <c r="L172" s="26" t="str">
        <f>IF(ISBLANK('DATA ENTRY'!Q172),"",'DATA ENTRY'!Q172)</f>
        <v/>
      </c>
      <c r="M172" s="26" t="str">
        <f t="shared" si="43"/>
        <v/>
      </c>
      <c r="N172" s="26" t="str">
        <f>IF(ISBLANK('DATA ENTRY'!S172),"",'DATA ENTRY'!S172)</f>
        <v/>
      </c>
      <c r="O172" s="26" t="str">
        <f>IF(ISBLANK('DATA ENTRY'!T172),"",'DATA ENTRY'!T172)</f>
        <v/>
      </c>
      <c r="P172" s="26" t="str">
        <f t="shared" si="44"/>
        <v/>
      </c>
      <c r="Q172" s="26" t="str">
        <f>IF(ISBLANK('DATA ENTRY'!V172),"",'DATA ENTRY'!V172)</f>
        <v/>
      </c>
      <c r="R172" s="26" t="str">
        <f>IF(ISBLANK('DATA ENTRY'!W172),"",'DATA ENTRY'!W172)</f>
        <v/>
      </c>
      <c r="S172" s="26" t="str">
        <f t="shared" si="45"/>
        <v/>
      </c>
      <c r="T172" s="26" t="str">
        <f>IF(ISBLANK('DATA ENTRY'!Y172),"",'DATA ENTRY'!Y172)</f>
        <v/>
      </c>
      <c r="U172" s="26" t="str">
        <f>IF(ISBLANK('DATA ENTRY'!Z172),"",'DATA ENTRY'!Z172)</f>
        <v/>
      </c>
      <c r="V172" s="26" t="str">
        <f t="shared" si="46"/>
        <v/>
      </c>
      <c r="W172" s="26" t="str">
        <f>IF(ISBLANK('DATA ENTRY'!$F172),"",IF(LEDGER!B172="AB","AB",IF(LEDGER!B172&gt;=0.9*'MARK LOOKUP'!B172,"A+",IF(LEDGER!B172&gt;=0.8*'MARK LOOKUP'!B172,"A",IF(LEDGER!B172&gt;=0.7*'MARK LOOKUP'!B172,"B+",IF(LEDGER!B172&gt;=0.6*'MARK LOOKUP'!B172,"B",IF(LEDGER!B172&gt;=0.5*'MARK LOOKUP'!B172,"C+",IF(LEDGER!B172&gt;=0.4*'MARK LOOKUP'!B172,"C+",IF(LEDGER!B172&gt;=0.35*'MARK LOOKUP'!B172,"D","NG")))))))))</f>
        <v/>
      </c>
      <c r="X172" s="26" t="str">
        <f>IF(ISBLANK('DATA ENTRY'!$G172),"",IF(LEDGER!C172="AB","AB",IF(LEDGER!C172&gt;=0.9*'MARK LOOKUP'!C172,"A+",IF(LEDGER!C172&gt;=0.8*'MARK LOOKUP'!C172,"A",IF(LEDGER!C172&gt;=0.7*'MARK LOOKUP'!C172,"B+",IF(LEDGER!C172&gt;=0.6*'MARK LOOKUP'!C172,"B",IF(LEDGER!C172&gt;=0.5*'MARK LOOKUP'!C172,"C+",IF(LEDGER!C172&gt;=0.4*'MARK LOOKUP'!C172,"C+",IF(LEDGER!C172&gt;=0.35*'MARK LOOKUP'!C172,"D","N.G.")))))))))</f>
        <v/>
      </c>
      <c r="Y172" s="26" t="b">
        <f>IF(ISNUMBER(D172),IF(D172&gt;=0.9*'MARK LOOKUP'!D172,"A+",IF(D172&gt;=0.8*'MARK LOOKUP'!D172,"A",IF(D172&gt;=0.7*'MARK LOOKUP'!D172,"B+",IF(D172&gt;=0.6*'MARK LOOKUP'!D172,"B",IF(D172&gt;=0.5*'MARK LOOKUP'!D172,"C+",IF(D172&gt;=0.4*'MARK LOOKUP'!D172,"C",IF(D172&gt;=0.35*'MARK LOOKUP'!D172,"D","N.G."))))))))</f>
        <v>0</v>
      </c>
      <c r="Z172" s="26" t="str">
        <f>IF(ISBLANK('DATA ENTRY'!J172),"",IF(LEDGER!E172="AB","AB",IF(LEDGER!E172&gt;=0.9*'MARK LOOKUP'!E172,"A+",IF(LEDGER!E172&gt;=0.8*'MARK LOOKUP'!E172,"A",IF(LEDGER!E172&gt;=0.7*'MARK LOOKUP'!E172,"B+",IF(LEDGER!E172&gt;=0.6*'MARK LOOKUP'!E172,"B",IF(LEDGER!E172&gt;=0.5*'MARK LOOKUP'!E172,"C+",IF(LEDGER!E172&gt;=0.4*'MARK LOOKUP'!E172,"C",IF(LEDGER!E172&gt;=0.35*'MARK LOOKUP'!E172,"D","NG")))))))))</f>
        <v/>
      </c>
      <c r="AA172" s="26" t="str">
        <f>IF(ISBLANK('DATA ENTRY'!K172),"",IF(LEDGER!F172="AB","AB",IF(LEDGER!F172&gt;=0.9*'MARK LOOKUP'!F172,"A+",IF(LEDGER!F172&gt;=0.8*'MARK LOOKUP'!F172,"A",IF(LEDGER!F172&gt;=0.7*'MARK LOOKUP'!F172,"B+",IF(LEDGER!F172&gt;=0.6*'MARK LOOKUP'!F172,"B",IF(LEDGER!F172&gt;=0.5*'MARK LOOKUP'!F172,"C+",IF(LEDGER!F172&gt;=0.4*'MARK LOOKUP'!F172,"C",IF(LEDGER!F172&gt;=0.35*'MARK LOOKUP'!F172,"D","NG")))))))))</f>
        <v/>
      </c>
      <c r="AB172" s="26" t="b">
        <f>IF(ISNUMBER(G172),IF(D172&gt;=0.9*'MARK LOOKUP'!G172,"A+",IF(G172&gt;=0.8*'MARK LOOKUP'!G172,"A",IF(G172&gt;=0.7*'MARK LOOKUP'!G172,"B+",IF(G172&gt;=0.6*'MARK LOOKUP'!G172,"B",IF(G172&gt;=0.5*'MARK LOOKUP'!G172,"C+",IF(G172&gt;=0.4*'MARK LOOKUP'!G172,"C",IF(G172&gt;=0.35*'MARK LOOKUP'!G172,"D","NG"))))))))</f>
        <v>0</v>
      </c>
      <c r="AC172" s="26" t="str">
        <f>IF(ISBLANK('DATA ENTRY'!M172),"",IF(LEDGER!H172="AB","AB",IF(LEDGER!H172&gt;=0.9*'MARK LOOKUP'!H172,"A+",IF(LEDGER!H172&gt;=0.8*'MARK LOOKUP'!H172,"A",IF(LEDGER!H172&gt;=0.7*'MARK LOOKUP'!H172,"B+",IF(LEDGER!H172&gt;=0.6*'MARK LOOKUP'!H172,"B",IF(LEDGER!H172&gt;=0.5*'MARK LOOKUP'!H172,"C+",IF(LEDGER!H172&gt;=0.4*'MARK LOOKUP'!H172,"C",IF(LEDGER!H172&gt;=0.35*'MARK LOOKUP'!H172,"D","NG")))))))))</f>
        <v/>
      </c>
      <c r="AD172" s="26" t="str">
        <f>IF(ISBLANK('DATA ENTRY'!N172),"",IF(LEDGER!I172="AB","AB",IF(LEDGER!I172&gt;=0.9*'MARK LOOKUP'!I172,"A+",IF(LEDGER!I172&gt;=0.8*'MARK LOOKUP'!I172,"A",IF(LEDGER!I172&gt;=0.7*'MARK LOOKUP'!I172,"B+",IF(LEDGER!I172&gt;=0.6*'MARK LOOKUP'!I172,"B",IF(LEDGER!I172&gt;=0.5*'MARK LOOKUP'!I172,"C+",IF(LEDGER!I172&gt;=0.4*'MARK LOOKUP'!I172,"C",IF(LEDGER!I172&gt;=0.35*'MARK LOOKUP'!I172,"D","NG")))))))))</f>
        <v/>
      </c>
      <c r="AE172" s="26" t="str">
        <f>IF(ISNUMBER(J172),IF(J172&gt;=0.9*'MARK LOOKUP'!J172,"A+",IF(J172&gt;=0.8*'MARK LOOKUP'!J172,"A",IF(J172&gt;=0.7*'MARK LOOKUP'!J172,"B+",IF(J172&gt;=0.6*'MARK LOOKUP'!J172,"B",IF(J172&gt;=0.5*'MARK LOOKUP'!J172,"C+",IF(J172&gt;=0.4*'MARK LOOKUP'!J172,"C",IF(J172&gt;=0.35*'MARK LOOKUP'!J172,"D","NG"))))))),"")</f>
        <v/>
      </c>
      <c r="AF172" s="26" t="str">
        <f>IF(ISBLANK('DATA ENTRY'!P172),"",IF(LEDGER!K172="Ab","AB",IF(LEDGER!K172&gt;=0.9*'MARK LOOKUP'!K172,"A+",IF(LEDGER!K172&gt;=0.8*'MARK LOOKUP'!K172,"A",IF(LEDGER!K172&gt;=0.7*'MARK LOOKUP'!K172,"B+",IF(LEDGER!K172&gt;=0.6*'MARK LOOKUP'!K172,"B",IF(LEDGER!K172&gt;=0.5*'MARK LOOKUP'!K172,"C+",IF(LEDGER!K172&gt;=0.4*'MARK LOOKUP'!K172,"C",IF(LEDGER!K172&gt;=0.35*'MARK LOOKUP'!K172,"D","NG")))))))))</f>
        <v/>
      </c>
      <c r="AG172" s="26" t="str">
        <f>IF(ISBLANK('DATA ENTRY'!Q172),"",IF(LEDGER!L172="Ab","AB",IF(LEDGER!L172&gt;=0.9*'MARK LOOKUP'!L172,"A+",IF(LEDGER!L172&gt;=0.8*'MARK LOOKUP'!L172,"A",IF(LEDGER!L172&gt;=0.7*'MARK LOOKUP'!L172,"B+",IF(LEDGER!L172&gt;=0.6*'MARK LOOKUP'!L172,"B",IF(LEDGER!L172&gt;=0.5*'MARK LOOKUP'!L172,"C+",IF(LEDGER!L172&gt;=0.4*'MARK LOOKUP'!L172,"C",IF(LEDGER!L172&gt;=0.35*'MARK LOOKUP'!L172,"D","NG")))))))))</f>
        <v/>
      </c>
      <c r="AH172" s="26" t="str">
        <f>IF(ISNUMBER(M172),IF(M172&gt;=0.9*'MARK LOOKUP'!M172,"A+",IF(M172&gt;=0.8*'MARK LOOKUP'!M172,"A",IF(M172&gt;=0.7*'MARK LOOKUP'!M172,"B+",IF(M172&gt;=0.6*'MARK LOOKUP'!M172,"B",IF(M172&gt;=0.5*'MARK LOOKUP'!M172,"C+",IF(M172&gt;=0.4*'MARK LOOKUP'!M172,"C",IF(M172&gt;=0.35*'MARK LOOKUP'!M172,"D","NG"))))))),"")</f>
        <v/>
      </c>
      <c r="AI172" s="26" t="str">
        <f>IF(ISBLANK('DATA ENTRY'!S172),"",IF(N172="Ab","AB",IF(N172&gt;=0.9*'MARK LOOKUP'!N172,"A+",IF(N172&gt;=0.8*'MARK LOOKUP'!N172,"A",IF(N172&gt;=0.7*'MARK LOOKUP'!N172,"B+",IF(N172&gt;=0.6*'MARK LOOKUP'!N172,"B",IF(N172&gt;=0.5*'MARK LOOKUP'!N172,"C+",IF(N172&gt;=0.4*'MARK LOOKUP'!N172,"C",IF(N172&gt;=0.35*'MARK LOOKUP'!N172,"D","NG")))))))))</f>
        <v/>
      </c>
      <c r="AJ172" s="26" t="str">
        <f>IF(ISBLANK('DATA ENTRY'!T172),"",IF(O172="Ab","AB",IF(O172&gt;=0.9*'MARK LOOKUP'!O172,"A+",IF(O172&gt;=0.8*'MARK LOOKUP'!O172,"A",IF(O172&gt;=0.7*'MARK LOOKUP'!O172,"B+",IF(O172&gt;=0.6*'MARK LOOKUP'!O172,"B",IF(O172&gt;=0.5*'MARK LOOKUP'!O172,"C+",IF(O172&gt;=0.4*'MARK LOOKUP'!O172,"C",IF(O172&gt;=0.35*'MARK LOOKUP'!O172,"D","NG")))))))))</f>
        <v/>
      </c>
      <c r="AK172" s="26" t="str">
        <f>IF(ISNUMBER(P172),IF(P172&gt;=0.9*'MARK LOOKUP'!P172,"A+",IF(P172&gt;=0.8*'MARK LOOKUP'!P172,"A",IF(P172&gt;=0.7*'MARK LOOKUP'!P172,"B+",IF(P172&gt;=0.6*'MARK LOOKUP'!P172,"B",IF(P172&gt;=0.5*'MARK LOOKUP'!P172,"C+",IF(P172&gt;=0.4*'MARK LOOKUP'!P172,"C",IF(P172&gt;=0.35*'MARK LOOKUP'!P172,"D","NG"))))))),"")</f>
        <v/>
      </c>
      <c r="AL172" s="26" t="str">
        <f>IF(ISBLANK('DATA ENTRY'!V172),"",IF(Q172="Ab","AB",IF(Q172&gt;=0.9*'MARK LOOKUP'!Q172,"A+",IF(Q172&gt;=0.8*'MARK LOOKUP'!Q172,"A",IF(Q172&gt;=0.7*'MARK LOOKUP'!Q172,"B+",IF(Q172&gt;=0.6*'MARK LOOKUP'!Q172,"B",IF(Q172&gt;=0.5*'MARK LOOKUP'!Q172,"C+",IF(Q172&gt;=0.4*'MARK LOOKUP'!Q172,"C",IF(Q172&gt;=0.35*'MARK LOOKUP'!Q172,"D","NG")))))))))</f>
        <v/>
      </c>
      <c r="AM172" s="26" t="str">
        <f>IF(ISBLANK('DATA ENTRY'!W172),"",IF(R172="Ab","AB",IF(R172&gt;=0.9*'MARK LOOKUP'!R172,"A+",IF(R172&gt;=0.8*'MARK LOOKUP'!R172,"A",IF(R172&gt;=0.7*'MARK LOOKUP'!R172,"B+",IF(R172&gt;=0.6*'MARK LOOKUP'!R172,"B",IF(R172&gt;=0.5*'MARK LOOKUP'!R172,"C+",IF(R172&gt;=0.4*'MARK LOOKUP'!R172,"C",IF(R172&gt;=0.35*'MARK LOOKUP'!R172,"D","NG")))))))))</f>
        <v/>
      </c>
      <c r="AN172" s="26" t="str">
        <f>IF(ISNUMBER(S172),IF(S172&gt;=0.9*'MARK LOOKUP'!S172,"A+",IF(S172&gt;=0.8*'MARK LOOKUP'!S172,"A",IF(S172&gt;=0.7*'MARK LOOKUP'!S172,"B+",IF(S172&gt;=0.6*'MARK LOOKUP'!S172,"B",IF(S172&gt;=0.5*'MARK LOOKUP'!S172,"C+",IF(S172&gt;=0.4*'MARK LOOKUP'!S172,"C",IF(S172&gt;=0.35*'MARK LOOKUP'!S172,"D","NG"))))))),"")</f>
        <v/>
      </c>
      <c r="AO172" s="26" t="str">
        <f>IF(ISBLANK('DATA ENTRY'!Y172),"",IF(T172="AB","AB",IF(T172&gt;=0.9*'MARK LOOKUP'!T172,"A+",IF(T172&gt;=0.8*'MARK LOOKUP'!T172,"A",IF(T172&gt;=0.7*'MARK LOOKUP'!T172,"B+",IF(T172&gt;=0.6*'MARK LOOKUP'!T172,"B",IF(T172&gt;=0.5*'MARK LOOKUP'!T172,"C+",IF(T172&gt;=0.4*'MARK LOOKUP'!T172,"C",IF(T172&gt;=0.35*'MARK LOOKUP'!T172,"D","NG")))))))))</f>
        <v/>
      </c>
      <c r="AP172" s="26" t="str">
        <f>IF(ISBLANK('DATA ENTRY'!Z172),"",IF(U172="AB","AB",IF(U172&gt;=0.9*'MARK LOOKUP'!U172,"A+",IF(U172&gt;=0.8*'MARK LOOKUP'!U172,"A",IF(U172&gt;=0.7*'MARK LOOKUP'!U172,"B+",IF(U172&gt;=0.6*'MARK LOOKUP'!U172,"B",IF(U172&gt;=0.5*'MARK LOOKUP'!U172,"C+",IF(U172&gt;=0.4*'MARK LOOKUP'!U172,"C",IF(U172&gt;=0.35*'MARK LOOKUP'!U172,"D","NG")))))))))</f>
        <v/>
      </c>
      <c r="AQ172" s="26" t="str">
        <f>IF(ISNUMBER(V172),IF(V172&gt;=0.9*'MARK LOOKUP'!V172,"A+",IF(V172&gt;=0.8*'MARK LOOKUP'!V172,"A",IF(V172&gt;=0.7*'MARK LOOKUP'!V172,"B+",IF(V172&gt;=0.6*'MARK LOOKUP'!S172,"B",IF(V172&gt;=0.5*'MARK LOOKUP'!V172,"C+",IF(V172&gt;=0.4*'MARK LOOKUP'!V172,"C",IF(V172&gt;=0.35*'MARK LOOKUP'!V172,"D","NG"))))))),"")</f>
        <v/>
      </c>
      <c r="AR172" s="26" t="str">
        <f t="shared" si="47"/>
        <v/>
      </c>
      <c r="AS172" s="26" t="str">
        <f t="shared" si="48"/>
        <v/>
      </c>
      <c r="AT172" s="26" t="str">
        <f t="shared" si="49"/>
        <v/>
      </c>
      <c r="AU172" s="26" t="str">
        <f t="shared" si="50"/>
        <v/>
      </c>
      <c r="AV172" s="26" t="str">
        <f t="shared" si="51"/>
        <v/>
      </c>
      <c r="AW172" s="26" t="str">
        <f t="shared" si="52"/>
        <v/>
      </c>
      <c r="AX172" s="26" t="str">
        <f t="shared" si="53"/>
        <v/>
      </c>
      <c r="AY172" s="26" t="str">
        <f t="shared" si="54"/>
        <v/>
      </c>
      <c r="AZ172" s="26" t="str">
        <f t="shared" si="55"/>
        <v/>
      </c>
      <c r="BA172" s="26" t="str">
        <f t="shared" si="56"/>
        <v/>
      </c>
      <c r="BB172" s="26" t="str">
        <f t="shared" si="57"/>
        <v/>
      </c>
      <c r="BC172" s="26" t="str">
        <f t="shared" si="58"/>
        <v/>
      </c>
      <c r="BD172" s="26" t="str">
        <f t="shared" si="59"/>
        <v/>
      </c>
      <c r="BE172" s="26" t="str">
        <f>IF(ISBLANK('DATA ENTRY'!S172),"",IF(AJ172="A+","4",IF(AJ172="A","3.6",IF(AJ172="B+","3.2",IF(AJ172="B","2.8",IF(AJ172="C+","2.4",IF(AJ172="C","2",IF(AJ172="D+","1.6",IF(AJ172="D","1.2",IF(AJ172="E","0.8",""))))))))))</f>
        <v/>
      </c>
      <c r="BF172" s="26" t="str">
        <f>IF(ISBLANK('DATA ENTRY'!T172),"",IF(AK172="A+","4",IF(AK172="A","3.6",IF(AK172="B+","3.2",IF(AK172="B","2.8",IF(AK172="C+","2.4",IF(AK172="C","2",IF(AK172="D+","1.6",IF(AK172="D","1.2",IF(AK172="E","0.8",""))))))))))</f>
        <v/>
      </c>
      <c r="BG172" s="26" t="str">
        <f>IF(ISBLANK('DATA ENTRY'!U172),"",IF(AL172="A+","4",IF(AL172="A","3.6",IF(AL172="B+","3.2",IF(AL172="B","2.8",IF(AL172="C+","2.4",IF(AL172="C","2",IF(AL172="D+","1.6",IF(AL172="D","1.2",IF(AL172="E","0.8",""))))))))))</f>
        <v/>
      </c>
      <c r="BH172" s="26" t="str">
        <f>IF(ISBLANK('DATA ENTRY'!V172),"",IF(AM172="A+","4",IF(AM172="A","3.6",IF(AM172="B+","3.2",IF(AM172="B","2.8",IF(AM172="C+","2.4",IF(AM172="C","2",IF(AM172="D+","1.6",IF(AM172="D","1.2",IF(AM172="E","0.8",""))))))))))</f>
        <v/>
      </c>
      <c r="BI172" s="26" t="str">
        <f>IF(ISBLANK('DATA ENTRY'!W172),"",IF(AN172="A+","4",IF(AN172="A","3.6",IF(AN172="B+","3.2",IF(AN172="B","2.8",IF(AN172="C+","2.4",IF(AN172="C","2",IF(AN172="D+","1.6",IF(AN172="D","1.2",IF(AN172="E","0.8",""))))))))))</f>
        <v/>
      </c>
      <c r="BJ172" s="26" t="str">
        <f>IF(ISBLANK('DATA ENTRY'!X172),"",IF(AO172="A+","4",IF(AO172="A","3.6",IF(AO172="B+","3.2",IF(AO172="B","2.8",IF(AO172="C+","2.4",IF(AO172="C","2",IF(AO172="D+","1.6",IF(AO172="D","1.2",IF(AO172="E","0.8",""))))))))))</f>
        <v/>
      </c>
      <c r="BK172" s="26" t="str">
        <f>IF(ISBLANK('DATA ENTRY'!Y172),"",IF(AP172="A+","4",IF(AP172="A","3.6",IF(AP172="B+","3.2",IF(AP172="B","2.8",IF(AP172="C+","2.4",IF(AP172="C","2",IF(AP172="D+","1.6",IF(AP172="D","1.2",IF(AP172="E","0.8",""))))))))))</f>
        <v/>
      </c>
      <c r="BL172" s="26" t="str">
        <f>IF(ISBLANK('DATA ENTRY'!Z172),"",IF(AQ172="A+","4",IF(AQ172="A","3.6",IF(AQ172="B+","3.2",IF(AQ172="B","2.8",IF(AQ172="C+","2.4",IF(AQ172="C","2",IF(AQ172="D+","1.6",IF(AQ172="D","1.2",IF(AQ172="E","0.8",""))))))))))</f>
        <v/>
      </c>
    </row>
    <row r="173" spans="2:64" x14ac:dyDescent="0.25">
      <c r="B173" s="26" t="str">
        <f>IF(ISBLANK('DATA ENTRY'!G173),"",'DATA ENTRY'!G173)</f>
        <v/>
      </c>
      <c r="C173" s="26" t="str">
        <f>IF(ISBLANK('DATA ENTRY'!H173),"",'DATA ENTRY'!H173)</f>
        <v/>
      </c>
      <c r="D173" s="26" t="str">
        <f t="shared" si="41"/>
        <v/>
      </c>
      <c r="E173" s="26" t="str">
        <f>IF(ISBLANK('DATA ENTRY'!J173),"",'DATA ENTRY'!J173)</f>
        <v/>
      </c>
      <c r="F173" s="26" t="str">
        <f>IF(ISBLANK('DATA ENTRY'!K173),"",'DATA ENTRY'!K173)</f>
        <v/>
      </c>
      <c r="G173" s="26" t="str">
        <f t="shared" si="42"/>
        <v/>
      </c>
      <c r="H173" s="26" t="str">
        <f>IF(ISBLANK('DATA ENTRY'!M173),"",'DATA ENTRY'!M173)</f>
        <v/>
      </c>
      <c r="I173" s="26" t="str">
        <f>IF(ISBLANK('DATA ENTRY'!M173),"",'DATA ENTRY'!N173)</f>
        <v/>
      </c>
      <c r="J173" s="26" t="str">
        <f t="shared" si="60"/>
        <v/>
      </c>
      <c r="K173" s="26" t="str">
        <f>IF(ISBLANK('DATA ENTRY'!P173),"",'DATA ENTRY'!P173)</f>
        <v/>
      </c>
      <c r="L173" s="26" t="str">
        <f>IF(ISBLANK('DATA ENTRY'!Q173),"",'DATA ENTRY'!Q173)</f>
        <v/>
      </c>
      <c r="M173" s="26" t="str">
        <f t="shared" si="43"/>
        <v/>
      </c>
      <c r="N173" s="26" t="str">
        <f>IF(ISBLANK('DATA ENTRY'!S173),"",'DATA ENTRY'!S173)</f>
        <v/>
      </c>
      <c r="O173" s="26" t="str">
        <f>IF(ISBLANK('DATA ENTRY'!T173),"",'DATA ENTRY'!T173)</f>
        <v/>
      </c>
      <c r="P173" s="26" t="str">
        <f t="shared" si="44"/>
        <v/>
      </c>
      <c r="Q173" s="26" t="str">
        <f>IF(ISBLANK('DATA ENTRY'!V173),"",'DATA ENTRY'!V173)</f>
        <v/>
      </c>
      <c r="R173" s="26" t="str">
        <f>IF(ISBLANK('DATA ENTRY'!W173),"",'DATA ENTRY'!W173)</f>
        <v/>
      </c>
      <c r="S173" s="26" t="str">
        <f t="shared" si="45"/>
        <v/>
      </c>
      <c r="T173" s="26" t="str">
        <f>IF(ISBLANK('DATA ENTRY'!Y173),"",'DATA ENTRY'!Y173)</f>
        <v/>
      </c>
      <c r="U173" s="26" t="str">
        <f>IF(ISBLANK('DATA ENTRY'!Z173),"",'DATA ENTRY'!Z173)</f>
        <v/>
      </c>
      <c r="V173" s="26" t="str">
        <f t="shared" si="46"/>
        <v/>
      </c>
      <c r="W173" s="26" t="str">
        <f>IF(ISBLANK('DATA ENTRY'!$F173),"",IF(LEDGER!B173="AB","AB",IF(LEDGER!B173&gt;=0.9*'MARK LOOKUP'!B173,"A+",IF(LEDGER!B173&gt;=0.8*'MARK LOOKUP'!B173,"A",IF(LEDGER!B173&gt;=0.7*'MARK LOOKUP'!B173,"B+",IF(LEDGER!B173&gt;=0.6*'MARK LOOKUP'!B173,"B",IF(LEDGER!B173&gt;=0.5*'MARK LOOKUP'!B173,"C+",IF(LEDGER!B173&gt;=0.4*'MARK LOOKUP'!B173,"C+",IF(LEDGER!B173&gt;=0.35*'MARK LOOKUP'!B173,"D","NG")))))))))</f>
        <v/>
      </c>
      <c r="X173" s="26" t="str">
        <f>IF(ISBLANK('DATA ENTRY'!$G173),"",IF(LEDGER!C173="AB","AB",IF(LEDGER!C173&gt;=0.9*'MARK LOOKUP'!C173,"A+",IF(LEDGER!C173&gt;=0.8*'MARK LOOKUP'!C173,"A",IF(LEDGER!C173&gt;=0.7*'MARK LOOKUP'!C173,"B+",IF(LEDGER!C173&gt;=0.6*'MARK LOOKUP'!C173,"B",IF(LEDGER!C173&gt;=0.5*'MARK LOOKUP'!C173,"C+",IF(LEDGER!C173&gt;=0.4*'MARK LOOKUP'!C173,"C+",IF(LEDGER!C173&gt;=0.35*'MARK LOOKUP'!C173,"D","N.G.")))))))))</f>
        <v/>
      </c>
      <c r="Y173" s="26" t="b">
        <f>IF(ISNUMBER(D173),IF(D173&gt;=0.9*'MARK LOOKUP'!D173,"A+",IF(D173&gt;=0.8*'MARK LOOKUP'!D173,"A",IF(D173&gt;=0.7*'MARK LOOKUP'!D173,"B+",IF(D173&gt;=0.6*'MARK LOOKUP'!D173,"B",IF(D173&gt;=0.5*'MARK LOOKUP'!D173,"C+",IF(D173&gt;=0.4*'MARK LOOKUP'!D173,"C",IF(D173&gt;=0.35*'MARK LOOKUP'!D173,"D","N.G."))))))))</f>
        <v>0</v>
      </c>
      <c r="Z173" s="26" t="str">
        <f>IF(ISBLANK('DATA ENTRY'!J173),"",IF(LEDGER!E173="AB","AB",IF(LEDGER!E173&gt;=0.9*'MARK LOOKUP'!E173,"A+",IF(LEDGER!E173&gt;=0.8*'MARK LOOKUP'!E173,"A",IF(LEDGER!E173&gt;=0.7*'MARK LOOKUP'!E173,"B+",IF(LEDGER!E173&gt;=0.6*'MARK LOOKUP'!E173,"B",IF(LEDGER!E173&gt;=0.5*'MARK LOOKUP'!E173,"C+",IF(LEDGER!E173&gt;=0.4*'MARK LOOKUP'!E173,"C",IF(LEDGER!E173&gt;=0.35*'MARK LOOKUP'!E173,"D","NG")))))))))</f>
        <v/>
      </c>
      <c r="AA173" s="26" t="str">
        <f>IF(ISBLANK('DATA ENTRY'!K173),"",IF(LEDGER!F173="AB","AB",IF(LEDGER!F173&gt;=0.9*'MARK LOOKUP'!F173,"A+",IF(LEDGER!F173&gt;=0.8*'MARK LOOKUP'!F173,"A",IF(LEDGER!F173&gt;=0.7*'MARK LOOKUP'!F173,"B+",IF(LEDGER!F173&gt;=0.6*'MARK LOOKUP'!F173,"B",IF(LEDGER!F173&gt;=0.5*'MARK LOOKUP'!F173,"C+",IF(LEDGER!F173&gt;=0.4*'MARK LOOKUP'!F173,"C",IF(LEDGER!F173&gt;=0.35*'MARK LOOKUP'!F173,"D","NG")))))))))</f>
        <v/>
      </c>
      <c r="AB173" s="26" t="b">
        <f>IF(ISNUMBER(G173),IF(D173&gt;=0.9*'MARK LOOKUP'!G173,"A+",IF(G173&gt;=0.8*'MARK LOOKUP'!G173,"A",IF(G173&gt;=0.7*'MARK LOOKUP'!G173,"B+",IF(G173&gt;=0.6*'MARK LOOKUP'!G173,"B",IF(G173&gt;=0.5*'MARK LOOKUP'!G173,"C+",IF(G173&gt;=0.4*'MARK LOOKUP'!G173,"C",IF(G173&gt;=0.35*'MARK LOOKUP'!G173,"D","NG"))))))))</f>
        <v>0</v>
      </c>
      <c r="AC173" s="26" t="str">
        <f>IF(ISBLANK('DATA ENTRY'!M173),"",IF(LEDGER!H173="AB","AB",IF(LEDGER!H173&gt;=0.9*'MARK LOOKUP'!H173,"A+",IF(LEDGER!H173&gt;=0.8*'MARK LOOKUP'!H173,"A",IF(LEDGER!H173&gt;=0.7*'MARK LOOKUP'!H173,"B+",IF(LEDGER!H173&gt;=0.6*'MARK LOOKUP'!H173,"B",IF(LEDGER!H173&gt;=0.5*'MARK LOOKUP'!H173,"C+",IF(LEDGER!H173&gt;=0.4*'MARK LOOKUP'!H173,"C",IF(LEDGER!H173&gt;=0.35*'MARK LOOKUP'!H173,"D","NG")))))))))</f>
        <v/>
      </c>
      <c r="AD173" s="26" t="str">
        <f>IF(ISBLANK('DATA ENTRY'!N173),"",IF(LEDGER!I173="AB","AB",IF(LEDGER!I173&gt;=0.9*'MARK LOOKUP'!I173,"A+",IF(LEDGER!I173&gt;=0.8*'MARK LOOKUP'!I173,"A",IF(LEDGER!I173&gt;=0.7*'MARK LOOKUP'!I173,"B+",IF(LEDGER!I173&gt;=0.6*'MARK LOOKUP'!I173,"B",IF(LEDGER!I173&gt;=0.5*'MARK LOOKUP'!I173,"C+",IF(LEDGER!I173&gt;=0.4*'MARK LOOKUP'!I173,"C",IF(LEDGER!I173&gt;=0.35*'MARK LOOKUP'!I173,"D","NG")))))))))</f>
        <v/>
      </c>
      <c r="AE173" s="26" t="str">
        <f>IF(ISNUMBER(J173),IF(J173&gt;=0.9*'MARK LOOKUP'!J173,"A+",IF(J173&gt;=0.8*'MARK LOOKUP'!J173,"A",IF(J173&gt;=0.7*'MARK LOOKUP'!J173,"B+",IF(J173&gt;=0.6*'MARK LOOKUP'!J173,"B",IF(J173&gt;=0.5*'MARK LOOKUP'!J173,"C+",IF(J173&gt;=0.4*'MARK LOOKUP'!J173,"C",IF(J173&gt;=0.35*'MARK LOOKUP'!J173,"D","NG"))))))),"")</f>
        <v/>
      </c>
      <c r="AF173" s="26" t="str">
        <f>IF(ISBLANK('DATA ENTRY'!P173),"",IF(LEDGER!K173="Ab","AB",IF(LEDGER!K173&gt;=0.9*'MARK LOOKUP'!K173,"A+",IF(LEDGER!K173&gt;=0.8*'MARK LOOKUP'!K173,"A",IF(LEDGER!K173&gt;=0.7*'MARK LOOKUP'!K173,"B+",IF(LEDGER!K173&gt;=0.6*'MARK LOOKUP'!K173,"B",IF(LEDGER!K173&gt;=0.5*'MARK LOOKUP'!K173,"C+",IF(LEDGER!K173&gt;=0.4*'MARK LOOKUP'!K173,"C",IF(LEDGER!K173&gt;=0.35*'MARK LOOKUP'!K173,"D","NG")))))))))</f>
        <v/>
      </c>
      <c r="AG173" s="26" t="str">
        <f>IF(ISBLANK('DATA ENTRY'!Q173),"",IF(LEDGER!L173="Ab","AB",IF(LEDGER!L173&gt;=0.9*'MARK LOOKUP'!L173,"A+",IF(LEDGER!L173&gt;=0.8*'MARK LOOKUP'!L173,"A",IF(LEDGER!L173&gt;=0.7*'MARK LOOKUP'!L173,"B+",IF(LEDGER!L173&gt;=0.6*'MARK LOOKUP'!L173,"B",IF(LEDGER!L173&gt;=0.5*'MARK LOOKUP'!L173,"C+",IF(LEDGER!L173&gt;=0.4*'MARK LOOKUP'!L173,"C",IF(LEDGER!L173&gt;=0.35*'MARK LOOKUP'!L173,"D","NG")))))))))</f>
        <v/>
      </c>
      <c r="AH173" s="26" t="str">
        <f>IF(ISNUMBER(M173),IF(M173&gt;=0.9*'MARK LOOKUP'!M173,"A+",IF(M173&gt;=0.8*'MARK LOOKUP'!M173,"A",IF(M173&gt;=0.7*'MARK LOOKUP'!M173,"B+",IF(M173&gt;=0.6*'MARK LOOKUP'!M173,"B",IF(M173&gt;=0.5*'MARK LOOKUP'!M173,"C+",IF(M173&gt;=0.4*'MARK LOOKUP'!M173,"C",IF(M173&gt;=0.35*'MARK LOOKUP'!M173,"D","NG"))))))),"")</f>
        <v/>
      </c>
      <c r="AI173" s="26" t="str">
        <f>IF(ISBLANK('DATA ENTRY'!S173),"",IF(N173="Ab","AB",IF(N173&gt;=0.9*'MARK LOOKUP'!N173,"A+",IF(N173&gt;=0.8*'MARK LOOKUP'!N173,"A",IF(N173&gt;=0.7*'MARK LOOKUP'!N173,"B+",IF(N173&gt;=0.6*'MARK LOOKUP'!N173,"B",IF(N173&gt;=0.5*'MARK LOOKUP'!N173,"C+",IF(N173&gt;=0.4*'MARK LOOKUP'!N173,"C",IF(N173&gt;=0.35*'MARK LOOKUP'!N173,"D","NG")))))))))</f>
        <v/>
      </c>
      <c r="AJ173" s="26" t="str">
        <f>IF(ISBLANK('DATA ENTRY'!T173),"",IF(O173="Ab","AB",IF(O173&gt;=0.9*'MARK LOOKUP'!O173,"A+",IF(O173&gt;=0.8*'MARK LOOKUP'!O173,"A",IF(O173&gt;=0.7*'MARK LOOKUP'!O173,"B+",IF(O173&gt;=0.6*'MARK LOOKUP'!O173,"B",IF(O173&gt;=0.5*'MARK LOOKUP'!O173,"C+",IF(O173&gt;=0.4*'MARK LOOKUP'!O173,"C",IF(O173&gt;=0.35*'MARK LOOKUP'!O173,"D","NG")))))))))</f>
        <v/>
      </c>
      <c r="AK173" s="26" t="str">
        <f>IF(ISNUMBER(P173),IF(P173&gt;=0.9*'MARK LOOKUP'!P173,"A+",IF(P173&gt;=0.8*'MARK LOOKUP'!P173,"A",IF(P173&gt;=0.7*'MARK LOOKUP'!P173,"B+",IF(P173&gt;=0.6*'MARK LOOKUP'!P173,"B",IF(P173&gt;=0.5*'MARK LOOKUP'!P173,"C+",IF(P173&gt;=0.4*'MARK LOOKUP'!P173,"C",IF(P173&gt;=0.35*'MARK LOOKUP'!P173,"D","NG"))))))),"")</f>
        <v/>
      </c>
      <c r="AL173" s="26" t="str">
        <f>IF(ISBLANK('DATA ENTRY'!V173),"",IF(Q173="Ab","AB",IF(Q173&gt;=0.9*'MARK LOOKUP'!Q173,"A+",IF(Q173&gt;=0.8*'MARK LOOKUP'!Q173,"A",IF(Q173&gt;=0.7*'MARK LOOKUP'!Q173,"B+",IF(Q173&gt;=0.6*'MARK LOOKUP'!Q173,"B",IF(Q173&gt;=0.5*'MARK LOOKUP'!Q173,"C+",IF(Q173&gt;=0.4*'MARK LOOKUP'!Q173,"C",IF(Q173&gt;=0.35*'MARK LOOKUP'!Q173,"D","NG")))))))))</f>
        <v/>
      </c>
      <c r="AM173" s="26" t="str">
        <f>IF(ISBLANK('DATA ENTRY'!W173),"",IF(R173="Ab","AB",IF(R173&gt;=0.9*'MARK LOOKUP'!R173,"A+",IF(R173&gt;=0.8*'MARK LOOKUP'!R173,"A",IF(R173&gt;=0.7*'MARK LOOKUP'!R173,"B+",IF(R173&gt;=0.6*'MARK LOOKUP'!R173,"B",IF(R173&gt;=0.5*'MARK LOOKUP'!R173,"C+",IF(R173&gt;=0.4*'MARK LOOKUP'!R173,"C",IF(R173&gt;=0.35*'MARK LOOKUP'!R173,"D","NG")))))))))</f>
        <v/>
      </c>
      <c r="AN173" s="26" t="str">
        <f>IF(ISNUMBER(S173),IF(S173&gt;=0.9*'MARK LOOKUP'!S173,"A+",IF(S173&gt;=0.8*'MARK LOOKUP'!S173,"A",IF(S173&gt;=0.7*'MARK LOOKUP'!S173,"B+",IF(S173&gt;=0.6*'MARK LOOKUP'!S173,"B",IF(S173&gt;=0.5*'MARK LOOKUP'!S173,"C+",IF(S173&gt;=0.4*'MARK LOOKUP'!S173,"C",IF(S173&gt;=0.35*'MARK LOOKUP'!S173,"D","NG"))))))),"")</f>
        <v/>
      </c>
      <c r="AO173" s="26" t="str">
        <f>IF(ISBLANK('DATA ENTRY'!Y173),"",IF(T173="AB","AB",IF(T173&gt;=0.9*'MARK LOOKUP'!T173,"A+",IF(T173&gt;=0.8*'MARK LOOKUP'!T173,"A",IF(T173&gt;=0.7*'MARK LOOKUP'!T173,"B+",IF(T173&gt;=0.6*'MARK LOOKUP'!T173,"B",IF(T173&gt;=0.5*'MARK LOOKUP'!T173,"C+",IF(T173&gt;=0.4*'MARK LOOKUP'!T173,"C",IF(T173&gt;=0.35*'MARK LOOKUP'!T173,"D","NG")))))))))</f>
        <v/>
      </c>
      <c r="AP173" s="26" t="str">
        <f>IF(ISBLANK('DATA ENTRY'!Z173),"",IF(U173="AB","AB",IF(U173&gt;=0.9*'MARK LOOKUP'!U173,"A+",IF(U173&gt;=0.8*'MARK LOOKUP'!U173,"A",IF(U173&gt;=0.7*'MARK LOOKUP'!U173,"B+",IF(U173&gt;=0.6*'MARK LOOKUP'!U173,"B",IF(U173&gt;=0.5*'MARK LOOKUP'!U173,"C+",IF(U173&gt;=0.4*'MARK LOOKUP'!U173,"C",IF(U173&gt;=0.35*'MARK LOOKUP'!U173,"D","NG")))))))))</f>
        <v/>
      </c>
      <c r="AQ173" s="26" t="str">
        <f>IF(ISNUMBER(V173),IF(V173&gt;=0.9*'MARK LOOKUP'!V173,"A+",IF(V173&gt;=0.8*'MARK LOOKUP'!V173,"A",IF(V173&gt;=0.7*'MARK LOOKUP'!V173,"B+",IF(V173&gt;=0.6*'MARK LOOKUP'!S173,"B",IF(V173&gt;=0.5*'MARK LOOKUP'!V173,"C+",IF(V173&gt;=0.4*'MARK LOOKUP'!V173,"C",IF(V173&gt;=0.35*'MARK LOOKUP'!V173,"D","NG"))))))),"")</f>
        <v/>
      </c>
      <c r="AR173" s="26" t="str">
        <f t="shared" si="47"/>
        <v/>
      </c>
      <c r="AS173" s="26" t="str">
        <f t="shared" si="48"/>
        <v/>
      </c>
      <c r="AT173" s="26" t="str">
        <f t="shared" si="49"/>
        <v/>
      </c>
      <c r="AU173" s="26" t="str">
        <f t="shared" si="50"/>
        <v/>
      </c>
      <c r="AV173" s="26" t="str">
        <f t="shared" si="51"/>
        <v/>
      </c>
      <c r="AW173" s="26" t="str">
        <f t="shared" si="52"/>
        <v/>
      </c>
      <c r="AX173" s="26" t="str">
        <f t="shared" si="53"/>
        <v/>
      </c>
      <c r="AY173" s="26" t="str">
        <f t="shared" si="54"/>
        <v/>
      </c>
      <c r="AZ173" s="26" t="str">
        <f t="shared" si="55"/>
        <v/>
      </c>
      <c r="BA173" s="26" t="str">
        <f t="shared" si="56"/>
        <v/>
      </c>
      <c r="BB173" s="26" t="str">
        <f t="shared" si="57"/>
        <v/>
      </c>
      <c r="BC173" s="26" t="str">
        <f t="shared" si="58"/>
        <v/>
      </c>
      <c r="BD173" s="26" t="str">
        <f t="shared" si="59"/>
        <v/>
      </c>
      <c r="BE173" s="26" t="str">
        <f>IF(ISBLANK('DATA ENTRY'!S173),"",IF(AJ173="A+","4",IF(AJ173="A","3.6",IF(AJ173="B+","3.2",IF(AJ173="B","2.8",IF(AJ173="C+","2.4",IF(AJ173="C","2",IF(AJ173="D+","1.6",IF(AJ173="D","1.2",IF(AJ173="E","0.8",""))))))))))</f>
        <v/>
      </c>
      <c r="BF173" s="26" t="str">
        <f>IF(ISBLANK('DATA ENTRY'!T173),"",IF(AK173="A+","4",IF(AK173="A","3.6",IF(AK173="B+","3.2",IF(AK173="B","2.8",IF(AK173="C+","2.4",IF(AK173="C","2",IF(AK173="D+","1.6",IF(AK173="D","1.2",IF(AK173="E","0.8",""))))))))))</f>
        <v/>
      </c>
      <c r="BG173" s="26" t="str">
        <f>IF(ISBLANK('DATA ENTRY'!U173),"",IF(AL173="A+","4",IF(AL173="A","3.6",IF(AL173="B+","3.2",IF(AL173="B","2.8",IF(AL173="C+","2.4",IF(AL173="C","2",IF(AL173="D+","1.6",IF(AL173="D","1.2",IF(AL173="E","0.8",""))))))))))</f>
        <v/>
      </c>
      <c r="BH173" s="26" t="str">
        <f>IF(ISBLANK('DATA ENTRY'!V173),"",IF(AM173="A+","4",IF(AM173="A","3.6",IF(AM173="B+","3.2",IF(AM173="B","2.8",IF(AM173="C+","2.4",IF(AM173="C","2",IF(AM173="D+","1.6",IF(AM173="D","1.2",IF(AM173="E","0.8",""))))))))))</f>
        <v/>
      </c>
      <c r="BI173" s="26" t="str">
        <f>IF(ISBLANK('DATA ENTRY'!W173),"",IF(AN173="A+","4",IF(AN173="A","3.6",IF(AN173="B+","3.2",IF(AN173="B","2.8",IF(AN173="C+","2.4",IF(AN173="C","2",IF(AN173="D+","1.6",IF(AN173="D","1.2",IF(AN173="E","0.8",""))))))))))</f>
        <v/>
      </c>
      <c r="BJ173" s="26" t="str">
        <f>IF(ISBLANK('DATA ENTRY'!X173),"",IF(AO173="A+","4",IF(AO173="A","3.6",IF(AO173="B+","3.2",IF(AO173="B","2.8",IF(AO173="C+","2.4",IF(AO173="C","2",IF(AO173="D+","1.6",IF(AO173="D","1.2",IF(AO173="E","0.8",""))))))))))</f>
        <v/>
      </c>
      <c r="BK173" s="26" t="str">
        <f>IF(ISBLANK('DATA ENTRY'!Y173),"",IF(AP173="A+","4",IF(AP173="A","3.6",IF(AP173="B+","3.2",IF(AP173="B","2.8",IF(AP173="C+","2.4",IF(AP173="C","2",IF(AP173="D+","1.6",IF(AP173="D","1.2",IF(AP173="E","0.8",""))))))))))</f>
        <v/>
      </c>
      <c r="BL173" s="26" t="str">
        <f>IF(ISBLANK('DATA ENTRY'!Z173),"",IF(AQ173="A+","4",IF(AQ173="A","3.6",IF(AQ173="B+","3.2",IF(AQ173="B","2.8",IF(AQ173="C+","2.4",IF(AQ173="C","2",IF(AQ173="D+","1.6",IF(AQ173="D","1.2",IF(AQ173="E","0.8",""))))))))))</f>
        <v/>
      </c>
    </row>
    <row r="174" spans="2:64" x14ac:dyDescent="0.25">
      <c r="B174" s="26" t="str">
        <f>IF(ISBLANK('DATA ENTRY'!G174),"",'DATA ENTRY'!G174)</f>
        <v/>
      </c>
      <c r="C174" s="26" t="str">
        <f>IF(ISBLANK('DATA ENTRY'!H174),"",'DATA ENTRY'!H174)</f>
        <v/>
      </c>
      <c r="D174" s="26" t="str">
        <f t="shared" si="41"/>
        <v/>
      </c>
      <c r="E174" s="26" t="str">
        <f>IF(ISBLANK('DATA ENTRY'!J174),"",'DATA ENTRY'!J174)</f>
        <v/>
      </c>
      <c r="F174" s="26" t="str">
        <f>IF(ISBLANK('DATA ENTRY'!K174),"",'DATA ENTRY'!K174)</f>
        <v/>
      </c>
      <c r="G174" s="26" t="str">
        <f t="shared" si="42"/>
        <v/>
      </c>
      <c r="H174" s="26" t="str">
        <f>IF(ISBLANK('DATA ENTRY'!M174),"",'DATA ENTRY'!M174)</f>
        <v/>
      </c>
      <c r="I174" s="26" t="str">
        <f>IF(ISBLANK('DATA ENTRY'!M174),"",'DATA ENTRY'!N174)</f>
        <v/>
      </c>
      <c r="J174" s="26" t="str">
        <f t="shared" si="60"/>
        <v/>
      </c>
      <c r="K174" s="26" t="str">
        <f>IF(ISBLANK('DATA ENTRY'!P174),"",'DATA ENTRY'!P174)</f>
        <v/>
      </c>
      <c r="L174" s="26" t="str">
        <f>IF(ISBLANK('DATA ENTRY'!Q174),"",'DATA ENTRY'!Q174)</f>
        <v/>
      </c>
      <c r="M174" s="26" t="str">
        <f t="shared" si="43"/>
        <v/>
      </c>
      <c r="N174" s="26" t="str">
        <f>IF(ISBLANK('DATA ENTRY'!S174),"",'DATA ENTRY'!S174)</f>
        <v/>
      </c>
      <c r="O174" s="26" t="str">
        <f>IF(ISBLANK('DATA ENTRY'!T174),"",'DATA ENTRY'!T174)</f>
        <v/>
      </c>
      <c r="P174" s="26" t="str">
        <f t="shared" si="44"/>
        <v/>
      </c>
      <c r="Q174" s="26" t="str">
        <f>IF(ISBLANK('DATA ENTRY'!V174),"",'DATA ENTRY'!V174)</f>
        <v/>
      </c>
      <c r="R174" s="26" t="str">
        <f>IF(ISBLANK('DATA ENTRY'!W174),"",'DATA ENTRY'!W174)</f>
        <v/>
      </c>
      <c r="S174" s="26" t="str">
        <f t="shared" si="45"/>
        <v/>
      </c>
      <c r="T174" s="26" t="str">
        <f>IF(ISBLANK('DATA ENTRY'!Y174),"",'DATA ENTRY'!Y174)</f>
        <v/>
      </c>
      <c r="U174" s="26" t="str">
        <f>IF(ISBLANK('DATA ENTRY'!Z174),"",'DATA ENTRY'!Z174)</f>
        <v/>
      </c>
      <c r="V174" s="26" t="str">
        <f t="shared" si="46"/>
        <v/>
      </c>
      <c r="W174" s="26" t="str">
        <f>IF(ISBLANK('DATA ENTRY'!$F174),"",IF(LEDGER!B174="AB","AB",IF(LEDGER!B174&gt;=0.9*'MARK LOOKUP'!B174,"A+",IF(LEDGER!B174&gt;=0.8*'MARK LOOKUP'!B174,"A",IF(LEDGER!B174&gt;=0.7*'MARK LOOKUP'!B174,"B+",IF(LEDGER!B174&gt;=0.6*'MARK LOOKUP'!B174,"B",IF(LEDGER!B174&gt;=0.5*'MARK LOOKUP'!B174,"C+",IF(LEDGER!B174&gt;=0.4*'MARK LOOKUP'!B174,"C+",IF(LEDGER!B174&gt;=0.35*'MARK LOOKUP'!B174,"D","NG")))))))))</f>
        <v/>
      </c>
      <c r="X174" s="26" t="str">
        <f>IF(ISBLANK('DATA ENTRY'!$G174),"",IF(LEDGER!C174="AB","AB",IF(LEDGER!C174&gt;=0.9*'MARK LOOKUP'!C174,"A+",IF(LEDGER!C174&gt;=0.8*'MARK LOOKUP'!C174,"A",IF(LEDGER!C174&gt;=0.7*'MARK LOOKUP'!C174,"B+",IF(LEDGER!C174&gt;=0.6*'MARK LOOKUP'!C174,"B",IF(LEDGER!C174&gt;=0.5*'MARK LOOKUP'!C174,"C+",IF(LEDGER!C174&gt;=0.4*'MARK LOOKUP'!C174,"C+",IF(LEDGER!C174&gt;=0.35*'MARK LOOKUP'!C174,"D","N.G.")))))))))</f>
        <v/>
      </c>
      <c r="Y174" s="26" t="b">
        <f>IF(ISNUMBER(D174),IF(D174&gt;=0.9*'MARK LOOKUP'!D174,"A+",IF(D174&gt;=0.8*'MARK LOOKUP'!D174,"A",IF(D174&gt;=0.7*'MARK LOOKUP'!D174,"B+",IF(D174&gt;=0.6*'MARK LOOKUP'!D174,"B",IF(D174&gt;=0.5*'MARK LOOKUP'!D174,"C+",IF(D174&gt;=0.4*'MARK LOOKUP'!D174,"C",IF(D174&gt;=0.35*'MARK LOOKUP'!D174,"D","N.G."))))))))</f>
        <v>0</v>
      </c>
      <c r="Z174" s="26" t="str">
        <f>IF(ISBLANK('DATA ENTRY'!J174),"",IF(LEDGER!E174="AB","AB",IF(LEDGER!E174&gt;=0.9*'MARK LOOKUP'!E174,"A+",IF(LEDGER!E174&gt;=0.8*'MARK LOOKUP'!E174,"A",IF(LEDGER!E174&gt;=0.7*'MARK LOOKUP'!E174,"B+",IF(LEDGER!E174&gt;=0.6*'MARK LOOKUP'!E174,"B",IF(LEDGER!E174&gt;=0.5*'MARK LOOKUP'!E174,"C+",IF(LEDGER!E174&gt;=0.4*'MARK LOOKUP'!E174,"C",IF(LEDGER!E174&gt;=0.35*'MARK LOOKUP'!E174,"D","NG")))))))))</f>
        <v/>
      </c>
      <c r="AA174" s="26" t="str">
        <f>IF(ISBLANK('DATA ENTRY'!K174),"",IF(LEDGER!F174="AB","AB",IF(LEDGER!F174&gt;=0.9*'MARK LOOKUP'!F174,"A+",IF(LEDGER!F174&gt;=0.8*'MARK LOOKUP'!F174,"A",IF(LEDGER!F174&gt;=0.7*'MARK LOOKUP'!F174,"B+",IF(LEDGER!F174&gt;=0.6*'MARK LOOKUP'!F174,"B",IF(LEDGER!F174&gt;=0.5*'MARK LOOKUP'!F174,"C+",IF(LEDGER!F174&gt;=0.4*'MARK LOOKUP'!F174,"C",IF(LEDGER!F174&gt;=0.35*'MARK LOOKUP'!F174,"D","NG")))))))))</f>
        <v/>
      </c>
      <c r="AB174" s="26" t="b">
        <f>IF(ISNUMBER(G174),IF(D174&gt;=0.9*'MARK LOOKUP'!G174,"A+",IF(G174&gt;=0.8*'MARK LOOKUP'!G174,"A",IF(G174&gt;=0.7*'MARK LOOKUP'!G174,"B+",IF(G174&gt;=0.6*'MARK LOOKUP'!G174,"B",IF(G174&gt;=0.5*'MARK LOOKUP'!G174,"C+",IF(G174&gt;=0.4*'MARK LOOKUP'!G174,"C",IF(G174&gt;=0.35*'MARK LOOKUP'!G174,"D","NG"))))))))</f>
        <v>0</v>
      </c>
      <c r="AC174" s="26" t="str">
        <f>IF(ISBLANK('DATA ENTRY'!M174),"",IF(LEDGER!H174="AB","AB",IF(LEDGER!H174&gt;=0.9*'MARK LOOKUP'!H174,"A+",IF(LEDGER!H174&gt;=0.8*'MARK LOOKUP'!H174,"A",IF(LEDGER!H174&gt;=0.7*'MARK LOOKUP'!H174,"B+",IF(LEDGER!H174&gt;=0.6*'MARK LOOKUP'!H174,"B",IF(LEDGER!H174&gt;=0.5*'MARK LOOKUP'!H174,"C+",IF(LEDGER!H174&gt;=0.4*'MARK LOOKUP'!H174,"C",IF(LEDGER!H174&gt;=0.35*'MARK LOOKUP'!H174,"D","NG")))))))))</f>
        <v/>
      </c>
      <c r="AD174" s="26" t="str">
        <f>IF(ISBLANK('DATA ENTRY'!N174),"",IF(LEDGER!I174="AB","AB",IF(LEDGER!I174&gt;=0.9*'MARK LOOKUP'!I174,"A+",IF(LEDGER!I174&gt;=0.8*'MARK LOOKUP'!I174,"A",IF(LEDGER!I174&gt;=0.7*'MARK LOOKUP'!I174,"B+",IF(LEDGER!I174&gt;=0.6*'MARK LOOKUP'!I174,"B",IF(LEDGER!I174&gt;=0.5*'MARK LOOKUP'!I174,"C+",IF(LEDGER!I174&gt;=0.4*'MARK LOOKUP'!I174,"C",IF(LEDGER!I174&gt;=0.35*'MARK LOOKUP'!I174,"D","NG")))))))))</f>
        <v/>
      </c>
      <c r="AE174" s="26" t="str">
        <f>IF(ISNUMBER(J174),IF(J174&gt;=0.9*'MARK LOOKUP'!J174,"A+",IF(J174&gt;=0.8*'MARK LOOKUP'!J174,"A",IF(J174&gt;=0.7*'MARK LOOKUP'!J174,"B+",IF(J174&gt;=0.6*'MARK LOOKUP'!J174,"B",IF(J174&gt;=0.5*'MARK LOOKUP'!J174,"C+",IF(J174&gt;=0.4*'MARK LOOKUP'!J174,"C",IF(J174&gt;=0.35*'MARK LOOKUP'!J174,"D","NG"))))))),"")</f>
        <v/>
      </c>
      <c r="AF174" s="26" t="str">
        <f>IF(ISBLANK('DATA ENTRY'!P174),"",IF(LEDGER!K174="Ab","AB",IF(LEDGER!K174&gt;=0.9*'MARK LOOKUP'!K174,"A+",IF(LEDGER!K174&gt;=0.8*'MARK LOOKUP'!K174,"A",IF(LEDGER!K174&gt;=0.7*'MARK LOOKUP'!K174,"B+",IF(LEDGER!K174&gt;=0.6*'MARK LOOKUP'!K174,"B",IF(LEDGER!K174&gt;=0.5*'MARK LOOKUP'!K174,"C+",IF(LEDGER!K174&gt;=0.4*'MARK LOOKUP'!K174,"C",IF(LEDGER!K174&gt;=0.35*'MARK LOOKUP'!K174,"D","NG")))))))))</f>
        <v/>
      </c>
      <c r="AG174" s="26" t="str">
        <f>IF(ISBLANK('DATA ENTRY'!Q174),"",IF(LEDGER!L174="Ab","AB",IF(LEDGER!L174&gt;=0.9*'MARK LOOKUP'!L174,"A+",IF(LEDGER!L174&gt;=0.8*'MARK LOOKUP'!L174,"A",IF(LEDGER!L174&gt;=0.7*'MARK LOOKUP'!L174,"B+",IF(LEDGER!L174&gt;=0.6*'MARK LOOKUP'!L174,"B",IF(LEDGER!L174&gt;=0.5*'MARK LOOKUP'!L174,"C+",IF(LEDGER!L174&gt;=0.4*'MARK LOOKUP'!L174,"C",IF(LEDGER!L174&gt;=0.35*'MARK LOOKUP'!L174,"D","NG")))))))))</f>
        <v/>
      </c>
      <c r="AH174" s="26" t="str">
        <f>IF(ISNUMBER(M174),IF(M174&gt;=0.9*'MARK LOOKUP'!M174,"A+",IF(M174&gt;=0.8*'MARK LOOKUP'!M174,"A",IF(M174&gt;=0.7*'MARK LOOKUP'!M174,"B+",IF(M174&gt;=0.6*'MARK LOOKUP'!M174,"B",IF(M174&gt;=0.5*'MARK LOOKUP'!M174,"C+",IF(M174&gt;=0.4*'MARK LOOKUP'!M174,"C",IF(M174&gt;=0.35*'MARK LOOKUP'!M174,"D","NG"))))))),"")</f>
        <v/>
      </c>
      <c r="AI174" s="26" t="str">
        <f>IF(ISBLANK('DATA ENTRY'!S174),"",IF(N174="Ab","AB",IF(N174&gt;=0.9*'MARK LOOKUP'!N174,"A+",IF(N174&gt;=0.8*'MARK LOOKUP'!N174,"A",IF(N174&gt;=0.7*'MARK LOOKUP'!N174,"B+",IF(N174&gt;=0.6*'MARK LOOKUP'!N174,"B",IF(N174&gt;=0.5*'MARK LOOKUP'!N174,"C+",IF(N174&gt;=0.4*'MARK LOOKUP'!N174,"C",IF(N174&gt;=0.35*'MARK LOOKUP'!N174,"D","NG")))))))))</f>
        <v/>
      </c>
      <c r="AJ174" s="26" t="str">
        <f>IF(ISBLANK('DATA ENTRY'!T174),"",IF(O174="Ab","AB",IF(O174&gt;=0.9*'MARK LOOKUP'!O174,"A+",IF(O174&gt;=0.8*'MARK LOOKUP'!O174,"A",IF(O174&gt;=0.7*'MARK LOOKUP'!O174,"B+",IF(O174&gt;=0.6*'MARK LOOKUP'!O174,"B",IF(O174&gt;=0.5*'MARK LOOKUP'!O174,"C+",IF(O174&gt;=0.4*'MARK LOOKUP'!O174,"C",IF(O174&gt;=0.35*'MARK LOOKUP'!O174,"D","NG")))))))))</f>
        <v/>
      </c>
      <c r="AK174" s="26" t="str">
        <f>IF(ISNUMBER(P174),IF(P174&gt;=0.9*'MARK LOOKUP'!P174,"A+",IF(P174&gt;=0.8*'MARK LOOKUP'!P174,"A",IF(P174&gt;=0.7*'MARK LOOKUP'!P174,"B+",IF(P174&gt;=0.6*'MARK LOOKUP'!P174,"B",IF(P174&gt;=0.5*'MARK LOOKUP'!P174,"C+",IF(P174&gt;=0.4*'MARK LOOKUP'!P174,"C",IF(P174&gt;=0.35*'MARK LOOKUP'!P174,"D","NG"))))))),"")</f>
        <v/>
      </c>
      <c r="AL174" s="26" t="str">
        <f>IF(ISBLANK('DATA ENTRY'!V174),"",IF(Q174="Ab","AB",IF(Q174&gt;=0.9*'MARK LOOKUP'!Q174,"A+",IF(Q174&gt;=0.8*'MARK LOOKUP'!Q174,"A",IF(Q174&gt;=0.7*'MARK LOOKUP'!Q174,"B+",IF(Q174&gt;=0.6*'MARK LOOKUP'!Q174,"B",IF(Q174&gt;=0.5*'MARK LOOKUP'!Q174,"C+",IF(Q174&gt;=0.4*'MARK LOOKUP'!Q174,"C",IF(Q174&gt;=0.35*'MARK LOOKUP'!Q174,"D","NG")))))))))</f>
        <v/>
      </c>
      <c r="AM174" s="26" t="str">
        <f>IF(ISBLANK('DATA ENTRY'!W174),"",IF(R174="Ab","AB",IF(R174&gt;=0.9*'MARK LOOKUP'!R174,"A+",IF(R174&gt;=0.8*'MARK LOOKUP'!R174,"A",IF(R174&gt;=0.7*'MARK LOOKUP'!R174,"B+",IF(R174&gt;=0.6*'MARK LOOKUP'!R174,"B",IF(R174&gt;=0.5*'MARK LOOKUP'!R174,"C+",IF(R174&gt;=0.4*'MARK LOOKUP'!R174,"C",IF(R174&gt;=0.35*'MARK LOOKUP'!R174,"D","NG")))))))))</f>
        <v/>
      </c>
      <c r="AN174" s="26" t="str">
        <f>IF(ISNUMBER(S174),IF(S174&gt;=0.9*'MARK LOOKUP'!S174,"A+",IF(S174&gt;=0.8*'MARK LOOKUP'!S174,"A",IF(S174&gt;=0.7*'MARK LOOKUP'!S174,"B+",IF(S174&gt;=0.6*'MARK LOOKUP'!S174,"B",IF(S174&gt;=0.5*'MARK LOOKUP'!S174,"C+",IF(S174&gt;=0.4*'MARK LOOKUP'!S174,"C",IF(S174&gt;=0.35*'MARK LOOKUP'!S174,"D","NG"))))))),"")</f>
        <v/>
      </c>
      <c r="AO174" s="26" t="str">
        <f>IF(ISBLANK('DATA ENTRY'!Y174),"",IF(T174="AB","AB",IF(T174&gt;=0.9*'MARK LOOKUP'!T174,"A+",IF(T174&gt;=0.8*'MARK LOOKUP'!T174,"A",IF(T174&gt;=0.7*'MARK LOOKUP'!T174,"B+",IF(T174&gt;=0.6*'MARK LOOKUP'!T174,"B",IF(T174&gt;=0.5*'MARK LOOKUP'!T174,"C+",IF(T174&gt;=0.4*'MARK LOOKUP'!T174,"C",IF(T174&gt;=0.35*'MARK LOOKUP'!T174,"D","NG")))))))))</f>
        <v/>
      </c>
      <c r="AP174" s="26" t="str">
        <f>IF(ISBLANK('DATA ENTRY'!Z174),"",IF(U174="AB","AB",IF(U174&gt;=0.9*'MARK LOOKUP'!U174,"A+",IF(U174&gt;=0.8*'MARK LOOKUP'!U174,"A",IF(U174&gt;=0.7*'MARK LOOKUP'!U174,"B+",IF(U174&gt;=0.6*'MARK LOOKUP'!U174,"B",IF(U174&gt;=0.5*'MARK LOOKUP'!U174,"C+",IF(U174&gt;=0.4*'MARK LOOKUP'!U174,"C",IF(U174&gt;=0.35*'MARK LOOKUP'!U174,"D","NG")))))))))</f>
        <v/>
      </c>
      <c r="AQ174" s="26" t="str">
        <f>IF(ISNUMBER(V174),IF(V174&gt;=0.9*'MARK LOOKUP'!V174,"A+",IF(V174&gt;=0.8*'MARK LOOKUP'!V174,"A",IF(V174&gt;=0.7*'MARK LOOKUP'!V174,"B+",IF(V174&gt;=0.6*'MARK LOOKUP'!S174,"B",IF(V174&gt;=0.5*'MARK LOOKUP'!V174,"C+",IF(V174&gt;=0.4*'MARK LOOKUP'!V174,"C",IF(V174&gt;=0.35*'MARK LOOKUP'!V174,"D","NG"))))))),"")</f>
        <v/>
      </c>
      <c r="AR174" s="26" t="str">
        <f t="shared" si="47"/>
        <v/>
      </c>
      <c r="AS174" s="26" t="str">
        <f t="shared" si="48"/>
        <v/>
      </c>
      <c r="AT174" s="26" t="str">
        <f t="shared" si="49"/>
        <v/>
      </c>
      <c r="AU174" s="26" t="str">
        <f t="shared" si="50"/>
        <v/>
      </c>
      <c r="AV174" s="26" t="str">
        <f t="shared" si="51"/>
        <v/>
      </c>
      <c r="AW174" s="26" t="str">
        <f t="shared" si="52"/>
        <v/>
      </c>
      <c r="AX174" s="26" t="str">
        <f t="shared" si="53"/>
        <v/>
      </c>
      <c r="AY174" s="26" t="str">
        <f t="shared" si="54"/>
        <v/>
      </c>
      <c r="AZ174" s="26" t="str">
        <f t="shared" si="55"/>
        <v/>
      </c>
      <c r="BA174" s="26" t="str">
        <f t="shared" si="56"/>
        <v/>
      </c>
      <c r="BB174" s="26" t="str">
        <f t="shared" si="57"/>
        <v/>
      </c>
      <c r="BC174" s="26" t="str">
        <f t="shared" si="58"/>
        <v/>
      </c>
      <c r="BD174" s="26" t="str">
        <f t="shared" si="59"/>
        <v/>
      </c>
      <c r="BE174" s="26" t="str">
        <f>IF(ISBLANK('DATA ENTRY'!S174),"",IF(AJ174="A+","4",IF(AJ174="A","3.6",IF(AJ174="B+","3.2",IF(AJ174="B","2.8",IF(AJ174="C+","2.4",IF(AJ174="C","2",IF(AJ174="D+","1.6",IF(AJ174="D","1.2",IF(AJ174="E","0.8",""))))))))))</f>
        <v/>
      </c>
      <c r="BF174" s="26" t="str">
        <f>IF(ISBLANK('DATA ENTRY'!T174),"",IF(AK174="A+","4",IF(AK174="A","3.6",IF(AK174="B+","3.2",IF(AK174="B","2.8",IF(AK174="C+","2.4",IF(AK174="C","2",IF(AK174="D+","1.6",IF(AK174="D","1.2",IF(AK174="E","0.8",""))))))))))</f>
        <v/>
      </c>
      <c r="BG174" s="26" t="str">
        <f>IF(ISBLANK('DATA ENTRY'!U174),"",IF(AL174="A+","4",IF(AL174="A","3.6",IF(AL174="B+","3.2",IF(AL174="B","2.8",IF(AL174="C+","2.4",IF(AL174="C","2",IF(AL174="D+","1.6",IF(AL174="D","1.2",IF(AL174="E","0.8",""))))))))))</f>
        <v/>
      </c>
      <c r="BH174" s="26" t="str">
        <f>IF(ISBLANK('DATA ENTRY'!V174),"",IF(AM174="A+","4",IF(AM174="A","3.6",IF(AM174="B+","3.2",IF(AM174="B","2.8",IF(AM174="C+","2.4",IF(AM174="C","2",IF(AM174="D+","1.6",IF(AM174="D","1.2",IF(AM174="E","0.8",""))))))))))</f>
        <v/>
      </c>
      <c r="BI174" s="26" t="str">
        <f>IF(ISBLANK('DATA ENTRY'!W174),"",IF(AN174="A+","4",IF(AN174="A","3.6",IF(AN174="B+","3.2",IF(AN174="B","2.8",IF(AN174="C+","2.4",IF(AN174="C","2",IF(AN174="D+","1.6",IF(AN174="D","1.2",IF(AN174="E","0.8",""))))))))))</f>
        <v/>
      </c>
      <c r="BJ174" s="26" t="str">
        <f>IF(ISBLANK('DATA ENTRY'!X174),"",IF(AO174="A+","4",IF(AO174="A","3.6",IF(AO174="B+","3.2",IF(AO174="B","2.8",IF(AO174="C+","2.4",IF(AO174="C","2",IF(AO174="D+","1.6",IF(AO174="D","1.2",IF(AO174="E","0.8",""))))))))))</f>
        <v/>
      </c>
      <c r="BK174" s="26" t="str">
        <f>IF(ISBLANK('DATA ENTRY'!Y174),"",IF(AP174="A+","4",IF(AP174="A","3.6",IF(AP174="B+","3.2",IF(AP174="B","2.8",IF(AP174="C+","2.4",IF(AP174="C","2",IF(AP174="D+","1.6",IF(AP174="D","1.2",IF(AP174="E","0.8",""))))))))))</f>
        <v/>
      </c>
      <c r="BL174" s="26" t="str">
        <f>IF(ISBLANK('DATA ENTRY'!Z174),"",IF(AQ174="A+","4",IF(AQ174="A","3.6",IF(AQ174="B+","3.2",IF(AQ174="B","2.8",IF(AQ174="C+","2.4",IF(AQ174="C","2",IF(AQ174="D+","1.6",IF(AQ174="D","1.2",IF(AQ174="E","0.8",""))))))))))</f>
        <v/>
      </c>
    </row>
    <row r="175" spans="2:64" x14ac:dyDescent="0.25">
      <c r="B175" s="26" t="str">
        <f>IF(ISBLANK('DATA ENTRY'!G175),"",'DATA ENTRY'!G175)</f>
        <v/>
      </c>
      <c r="C175" s="26" t="str">
        <f>IF(ISBLANK('DATA ENTRY'!H175),"",'DATA ENTRY'!H175)</f>
        <v/>
      </c>
      <c r="D175" s="26" t="str">
        <f t="shared" si="41"/>
        <v/>
      </c>
      <c r="E175" s="26" t="str">
        <f>IF(ISBLANK('DATA ENTRY'!J175),"",'DATA ENTRY'!J175)</f>
        <v/>
      </c>
      <c r="F175" s="26" t="str">
        <f>IF(ISBLANK('DATA ENTRY'!K175),"",'DATA ENTRY'!K175)</f>
        <v/>
      </c>
      <c r="G175" s="26" t="str">
        <f t="shared" si="42"/>
        <v/>
      </c>
      <c r="H175" s="26" t="str">
        <f>IF(ISBLANK('DATA ENTRY'!M175),"",'DATA ENTRY'!M175)</f>
        <v/>
      </c>
      <c r="I175" s="26" t="str">
        <f>IF(ISBLANK('DATA ENTRY'!M175),"",'DATA ENTRY'!N175)</f>
        <v/>
      </c>
      <c r="J175" s="26" t="str">
        <f t="shared" si="60"/>
        <v/>
      </c>
      <c r="K175" s="26" t="str">
        <f>IF(ISBLANK('DATA ENTRY'!P175),"",'DATA ENTRY'!P175)</f>
        <v/>
      </c>
      <c r="L175" s="26" t="str">
        <f>IF(ISBLANK('DATA ENTRY'!Q175),"",'DATA ENTRY'!Q175)</f>
        <v/>
      </c>
      <c r="M175" s="26" t="str">
        <f t="shared" si="43"/>
        <v/>
      </c>
      <c r="N175" s="26" t="str">
        <f>IF(ISBLANK('DATA ENTRY'!S175),"",'DATA ENTRY'!S175)</f>
        <v/>
      </c>
      <c r="O175" s="26" t="str">
        <f>IF(ISBLANK('DATA ENTRY'!T175),"",'DATA ENTRY'!T175)</f>
        <v/>
      </c>
      <c r="P175" s="26" t="str">
        <f t="shared" si="44"/>
        <v/>
      </c>
      <c r="Q175" s="26" t="str">
        <f>IF(ISBLANK('DATA ENTRY'!V175),"",'DATA ENTRY'!V175)</f>
        <v/>
      </c>
      <c r="R175" s="26" t="str">
        <f>IF(ISBLANK('DATA ENTRY'!W175),"",'DATA ENTRY'!W175)</f>
        <v/>
      </c>
      <c r="S175" s="26" t="str">
        <f t="shared" si="45"/>
        <v/>
      </c>
      <c r="T175" s="26" t="str">
        <f>IF(ISBLANK('DATA ENTRY'!Y175),"",'DATA ENTRY'!Y175)</f>
        <v/>
      </c>
      <c r="U175" s="26" t="str">
        <f>IF(ISBLANK('DATA ENTRY'!Z175),"",'DATA ENTRY'!Z175)</f>
        <v/>
      </c>
      <c r="V175" s="26" t="str">
        <f t="shared" si="46"/>
        <v/>
      </c>
      <c r="W175" s="26" t="str">
        <f>IF(ISBLANK('DATA ENTRY'!$F175),"",IF(LEDGER!B175="AB","AB",IF(LEDGER!B175&gt;=0.9*'MARK LOOKUP'!B175,"A+",IF(LEDGER!B175&gt;=0.8*'MARK LOOKUP'!B175,"A",IF(LEDGER!B175&gt;=0.7*'MARK LOOKUP'!B175,"B+",IF(LEDGER!B175&gt;=0.6*'MARK LOOKUP'!B175,"B",IF(LEDGER!B175&gt;=0.5*'MARK LOOKUP'!B175,"C+",IF(LEDGER!B175&gt;=0.4*'MARK LOOKUP'!B175,"C+",IF(LEDGER!B175&gt;=0.35*'MARK LOOKUP'!B175,"D","NG")))))))))</f>
        <v/>
      </c>
      <c r="X175" s="26" t="str">
        <f>IF(ISBLANK('DATA ENTRY'!$G175),"",IF(LEDGER!C175="AB","AB",IF(LEDGER!C175&gt;=0.9*'MARK LOOKUP'!C175,"A+",IF(LEDGER!C175&gt;=0.8*'MARK LOOKUP'!C175,"A",IF(LEDGER!C175&gt;=0.7*'MARK LOOKUP'!C175,"B+",IF(LEDGER!C175&gt;=0.6*'MARK LOOKUP'!C175,"B",IF(LEDGER!C175&gt;=0.5*'MARK LOOKUP'!C175,"C+",IF(LEDGER!C175&gt;=0.4*'MARK LOOKUP'!C175,"C+",IF(LEDGER!C175&gt;=0.35*'MARK LOOKUP'!C175,"D","N.G.")))))))))</f>
        <v/>
      </c>
      <c r="Y175" s="26" t="b">
        <f>IF(ISNUMBER(D175),IF(D175&gt;=0.9*'MARK LOOKUP'!D175,"A+",IF(D175&gt;=0.8*'MARK LOOKUP'!D175,"A",IF(D175&gt;=0.7*'MARK LOOKUP'!D175,"B+",IF(D175&gt;=0.6*'MARK LOOKUP'!D175,"B",IF(D175&gt;=0.5*'MARK LOOKUP'!D175,"C+",IF(D175&gt;=0.4*'MARK LOOKUP'!D175,"C",IF(D175&gt;=0.35*'MARK LOOKUP'!D175,"D","N.G."))))))))</f>
        <v>0</v>
      </c>
      <c r="Z175" s="26" t="str">
        <f>IF(ISBLANK('DATA ENTRY'!J175),"",IF(LEDGER!E175="AB","AB",IF(LEDGER!E175&gt;=0.9*'MARK LOOKUP'!E175,"A+",IF(LEDGER!E175&gt;=0.8*'MARK LOOKUP'!E175,"A",IF(LEDGER!E175&gt;=0.7*'MARK LOOKUP'!E175,"B+",IF(LEDGER!E175&gt;=0.6*'MARK LOOKUP'!E175,"B",IF(LEDGER!E175&gt;=0.5*'MARK LOOKUP'!E175,"C+",IF(LEDGER!E175&gt;=0.4*'MARK LOOKUP'!E175,"C",IF(LEDGER!E175&gt;=0.35*'MARK LOOKUP'!E175,"D","NG")))))))))</f>
        <v/>
      </c>
      <c r="AA175" s="26" t="str">
        <f>IF(ISBLANK('DATA ENTRY'!K175),"",IF(LEDGER!F175="AB","AB",IF(LEDGER!F175&gt;=0.9*'MARK LOOKUP'!F175,"A+",IF(LEDGER!F175&gt;=0.8*'MARK LOOKUP'!F175,"A",IF(LEDGER!F175&gt;=0.7*'MARK LOOKUP'!F175,"B+",IF(LEDGER!F175&gt;=0.6*'MARK LOOKUP'!F175,"B",IF(LEDGER!F175&gt;=0.5*'MARK LOOKUP'!F175,"C+",IF(LEDGER!F175&gt;=0.4*'MARK LOOKUP'!F175,"C",IF(LEDGER!F175&gt;=0.35*'MARK LOOKUP'!F175,"D","NG")))))))))</f>
        <v/>
      </c>
      <c r="AB175" s="26" t="b">
        <f>IF(ISNUMBER(G175),IF(D175&gt;=0.9*'MARK LOOKUP'!G175,"A+",IF(G175&gt;=0.8*'MARK LOOKUP'!G175,"A",IF(G175&gt;=0.7*'MARK LOOKUP'!G175,"B+",IF(G175&gt;=0.6*'MARK LOOKUP'!G175,"B",IF(G175&gt;=0.5*'MARK LOOKUP'!G175,"C+",IF(G175&gt;=0.4*'MARK LOOKUP'!G175,"C",IF(G175&gt;=0.35*'MARK LOOKUP'!G175,"D","NG"))))))))</f>
        <v>0</v>
      </c>
      <c r="AC175" s="26" t="str">
        <f>IF(ISBLANK('DATA ENTRY'!M175),"",IF(LEDGER!H175="AB","AB",IF(LEDGER!H175&gt;=0.9*'MARK LOOKUP'!H175,"A+",IF(LEDGER!H175&gt;=0.8*'MARK LOOKUP'!H175,"A",IF(LEDGER!H175&gt;=0.7*'MARK LOOKUP'!H175,"B+",IF(LEDGER!H175&gt;=0.6*'MARK LOOKUP'!H175,"B",IF(LEDGER!H175&gt;=0.5*'MARK LOOKUP'!H175,"C+",IF(LEDGER!H175&gt;=0.4*'MARK LOOKUP'!H175,"C",IF(LEDGER!H175&gt;=0.35*'MARK LOOKUP'!H175,"D","NG")))))))))</f>
        <v/>
      </c>
      <c r="AD175" s="26" t="str">
        <f>IF(ISBLANK('DATA ENTRY'!N175),"",IF(LEDGER!I175="AB","AB",IF(LEDGER!I175&gt;=0.9*'MARK LOOKUP'!I175,"A+",IF(LEDGER!I175&gt;=0.8*'MARK LOOKUP'!I175,"A",IF(LEDGER!I175&gt;=0.7*'MARK LOOKUP'!I175,"B+",IF(LEDGER!I175&gt;=0.6*'MARK LOOKUP'!I175,"B",IF(LEDGER!I175&gt;=0.5*'MARK LOOKUP'!I175,"C+",IF(LEDGER!I175&gt;=0.4*'MARK LOOKUP'!I175,"C",IF(LEDGER!I175&gt;=0.35*'MARK LOOKUP'!I175,"D","NG")))))))))</f>
        <v/>
      </c>
      <c r="AE175" s="26" t="str">
        <f>IF(ISNUMBER(J175),IF(J175&gt;=0.9*'MARK LOOKUP'!J175,"A+",IF(J175&gt;=0.8*'MARK LOOKUP'!J175,"A",IF(J175&gt;=0.7*'MARK LOOKUP'!J175,"B+",IF(J175&gt;=0.6*'MARK LOOKUP'!J175,"B",IF(J175&gt;=0.5*'MARK LOOKUP'!J175,"C+",IF(J175&gt;=0.4*'MARK LOOKUP'!J175,"C",IF(J175&gt;=0.35*'MARK LOOKUP'!J175,"D","NG"))))))),"")</f>
        <v/>
      </c>
      <c r="AF175" s="26" t="str">
        <f>IF(ISBLANK('DATA ENTRY'!P175),"",IF(LEDGER!K175="Ab","AB",IF(LEDGER!K175&gt;=0.9*'MARK LOOKUP'!K175,"A+",IF(LEDGER!K175&gt;=0.8*'MARK LOOKUP'!K175,"A",IF(LEDGER!K175&gt;=0.7*'MARK LOOKUP'!K175,"B+",IF(LEDGER!K175&gt;=0.6*'MARK LOOKUP'!K175,"B",IF(LEDGER!K175&gt;=0.5*'MARK LOOKUP'!K175,"C+",IF(LEDGER!K175&gt;=0.4*'MARK LOOKUP'!K175,"C",IF(LEDGER!K175&gt;=0.35*'MARK LOOKUP'!K175,"D","NG")))))))))</f>
        <v/>
      </c>
      <c r="AG175" s="26" t="str">
        <f>IF(ISBLANK('DATA ENTRY'!Q175),"",IF(LEDGER!L175="Ab","AB",IF(LEDGER!L175&gt;=0.9*'MARK LOOKUP'!L175,"A+",IF(LEDGER!L175&gt;=0.8*'MARK LOOKUP'!L175,"A",IF(LEDGER!L175&gt;=0.7*'MARK LOOKUP'!L175,"B+",IF(LEDGER!L175&gt;=0.6*'MARK LOOKUP'!L175,"B",IF(LEDGER!L175&gt;=0.5*'MARK LOOKUP'!L175,"C+",IF(LEDGER!L175&gt;=0.4*'MARK LOOKUP'!L175,"C",IF(LEDGER!L175&gt;=0.35*'MARK LOOKUP'!L175,"D","NG")))))))))</f>
        <v/>
      </c>
      <c r="AH175" s="26" t="str">
        <f>IF(ISNUMBER(M175),IF(M175&gt;=0.9*'MARK LOOKUP'!M175,"A+",IF(M175&gt;=0.8*'MARK LOOKUP'!M175,"A",IF(M175&gt;=0.7*'MARK LOOKUP'!M175,"B+",IF(M175&gt;=0.6*'MARK LOOKUP'!M175,"B",IF(M175&gt;=0.5*'MARK LOOKUP'!M175,"C+",IF(M175&gt;=0.4*'MARK LOOKUP'!M175,"C",IF(M175&gt;=0.35*'MARK LOOKUP'!M175,"D","NG"))))))),"")</f>
        <v/>
      </c>
      <c r="AI175" s="26" t="str">
        <f>IF(ISBLANK('DATA ENTRY'!S175),"",IF(N175="Ab","AB",IF(N175&gt;=0.9*'MARK LOOKUP'!N175,"A+",IF(N175&gt;=0.8*'MARK LOOKUP'!N175,"A",IF(N175&gt;=0.7*'MARK LOOKUP'!N175,"B+",IF(N175&gt;=0.6*'MARK LOOKUP'!N175,"B",IF(N175&gt;=0.5*'MARK LOOKUP'!N175,"C+",IF(N175&gt;=0.4*'MARK LOOKUP'!N175,"C",IF(N175&gt;=0.35*'MARK LOOKUP'!N175,"D","NG")))))))))</f>
        <v/>
      </c>
      <c r="AJ175" s="26" t="str">
        <f>IF(ISBLANK('DATA ENTRY'!T175),"",IF(O175="Ab","AB",IF(O175&gt;=0.9*'MARK LOOKUP'!O175,"A+",IF(O175&gt;=0.8*'MARK LOOKUP'!O175,"A",IF(O175&gt;=0.7*'MARK LOOKUP'!O175,"B+",IF(O175&gt;=0.6*'MARK LOOKUP'!O175,"B",IF(O175&gt;=0.5*'MARK LOOKUP'!O175,"C+",IF(O175&gt;=0.4*'MARK LOOKUP'!O175,"C",IF(O175&gt;=0.35*'MARK LOOKUP'!O175,"D","NG")))))))))</f>
        <v/>
      </c>
      <c r="AK175" s="26" t="str">
        <f>IF(ISNUMBER(P175),IF(P175&gt;=0.9*'MARK LOOKUP'!P175,"A+",IF(P175&gt;=0.8*'MARK LOOKUP'!P175,"A",IF(P175&gt;=0.7*'MARK LOOKUP'!P175,"B+",IF(P175&gt;=0.6*'MARK LOOKUP'!P175,"B",IF(P175&gt;=0.5*'MARK LOOKUP'!P175,"C+",IF(P175&gt;=0.4*'MARK LOOKUP'!P175,"C",IF(P175&gt;=0.35*'MARK LOOKUP'!P175,"D","NG"))))))),"")</f>
        <v/>
      </c>
      <c r="AL175" s="26" t="str">
        <f>IF(ISBLANK('DATA ENTRY'!V175),"",IF(Q175="Ab","AB",IF(Q175&gt;=0.9*'MARK LOOKUP'!Q175,"A+",IF(Q175&gt;=0.8*'MARK LOOKUP'!Q175,"A",IF(Q175&gt;=0.7*'MARK LOOKUP'!Q175,"B+",IF(Q175&gt;=0.6*'MARK LOOKUP'!Q175,"B",IF(Q175&gt;=0.5*'MARK LOOKUP'!Q175,"C+",IF(Q175&gt;=0.4*'MARK LOOKUP'!Q175,"C",IF(Q175&gt;=0.35*'MARK LOOKUP'!Q175,"D","NG")))))))))</f>
        <v/>
      </c>
      <c r="AM175" s="26" t="str">
        <f>IF(ISBLANK('DATA ENTRY'!W175),"",IF(R175="Ab","AB",IF(R175&gt;=0.9*'MARK LOOKUP'!R175,"A+",IF(R175&gt;=0.8*'MARK LOOKUP'!R175,"A",IF(R175&gt;=0.7*'MARK LOOKUP'!R175,"B+",IF(R175&gt;=0.6*'MARK LOOKUP'!R175,"B",IF(R175&gt;=0.5*'MARK LOOKUP'!R175,"C+",IF(R175&gt;=0.4*'MARK LOOKUP'!R175,"C",IF(R175&gt;=0.35*'MARK LOOKUP'!R175,"D","NG")))))))))</f>
        <v/>
      </c>
      <c r="AN175" s="26" t="str">
        <f>IF(ISNUMBER(S175),IF(S175&gt;=0.9*'MARK LOOKUP'!S175,"A+",IF(S175&gt;=0.8*'MARK LOOKUP'!S175,"A",IF(S175&gt;=0.7*'MARK LOOKUP'!S175,"B+",IF(S175&gt;=0.6*'MARK LOOKUP'!S175,"B",IF(S175&gt;=0.5*'MARK LOOKUP'!S175,"C+",IF(S175&gt;=0.4*'MARK LOOKUP'!S175,"C",IF(S175&gt;=0.35*'MARK LOOKUP'!S175,"D","NG"))))))),"")</f>
        <v/>
      </c>
      <c r="AO175" s="26" t="str">
        <f>IF(ISBLANK('DATA ENTRY'!Y175),"",IF(T175="AB","AB",IF(T175&gt;=0.9*'MARK LOOKUP'!T175,"A+",IF(T175&gt;=0.8*'MARK LOOKUP'!T175,"A",IF(T175&gt;=0.7*'MARK LOOKUP'!T175,"B+",IF(T175&gt;=0.6*'MARK LOOKUP'!T175,"B",IF(T175&gt;=0.5*'MARK LOOKUP'!T175,"C+",IF(T175&gt;=0.4*'MARK LOOKUP'!T175,"C",IF(T175&gt;=0.35*'MARK LOOKUP'!T175,"D","NG")))))))))</f>
        <v/>
      </c>
      <c r="AP175" s="26" t="str">
        <f>IF(ISBLANK('DATA ENTRY'!Z175),"",IF(U175="AB","AB",IF(U175&gt;=0.9*'MARK LOOKUP'!U175,"A+",IF(U175&gt;=0.8*'MARK LOOKUP'!U175,"A",IF(U175&gt;=0.7*'MARK LOOKUP'!U175,"B+",IF(U175&gt;=0.6*'MARK LOOKUP'!U175,"B",IF(U175&gt;=0.5*'MARK LOOKUP'!U175,"C+",IF(U175&gt;=0.4*'MARK LOOKUP'!U175,"C",IF(U175&gt;=0.35*'MARK LOOKUP'!U175,"D","NG")))))))))</f>
        <v/>
      </c>
      <c r="AQ175" s="26" t="str">
        <f>IF(ISNUMBER(V175),IF(V175&gt;=0.9*'MARK LOOKUP'!V175,"A+",IF(V175&gt;=0.8*'MARK LOOKUP'!V175,"A",IF(V175&gt;=0.7*'MARK LOOKUP'!V175,"B+",IF(V175&gt;=0.6*'MARK LOOKUP'!S175,"B",IF(V175&gt;=0.5*'MARK LOOKUP'!V175,"C+",IF(V175&gt;=0.4*'MARK LOOKUP'!V175,"C",IF(V175&gt;=0.35*'MARK LOOKUP'!V175,"D","NG"))))))),"")</f>
        <v/>
      </c>
      <c r="AR175" s="26" t="str">
        <f t="shared" si="47"/>
        <v/>
      </c>
      <c r="AS175" s="26" t="str">
        <f t="shared" si="48"/>
        <v/>
      </c>
      <c r="AT175" s="26" t="str">
        <f t="shared" si="49"/>
        <v/>
      </c>
      <c r="AU175" s="26" t="str">
        <f t="shared" si="50"/>
        <v/>
      </c>
      <c r="AV175" s="26" t="str">
        <f t="shared" si="51"/>
        <v/>
      </c>
      <c r="AW175" s="26" t="str">
        <f t="shared" si="52"/>
        <v/>
      </c>
      <c r="AX175" s="26" t="str">
        <f t="shared" si="53"/>
        <v/>
      </c>
      <c r="AY175" s="26" t="str">
        <f t="shared" si="54"/>
        <v/>
      </c>
      <c r="AZ175" s="26" t="str">
        <f t="shared" si="55"/>
        <v/>
      </c>
      <c r="BA175" s="26" t="str">
        <f t="shared" si="56"/>
        <v/>
      </c>
      <c r="BB175" s="26" t="str">
        <f t="shared" si="57"/>
        <v/>
      </c>
      <c r="BC175" s="26" t="str">
        <f t="shared" si="58"/>
        <v/>
      </c>
      <c r="BD175" s="26" t="str">
        <f t="shared" si="59"/>
        <v/>
      </c>
      <c r="BE175" s="26" t="str">
        <f>IF(ISBLANK('DATA ENTRY'!S175),"",IF(AJ175="A+","4",IF(AJ175="A","3.6",IF(AJ175="B+","3.2",IF(AJ175="B","2.8",IF(AJ175="C+","2.4",IF(AJ175="C","2",IF(AJ175="D+","1.6",IF(AJ175="D","1.2",IF(AJ175="E","0.8",""))))))))))</f>
        <v/>
      </c>
      <c r="BF175" s="26" t="str">
        <f>IF(ISBLANK('DATA ENTRY'!T175),"",IF(AK175="A+","4",IF(AK175="A","3.6",IF(AK175="B+","3.2",IF(AK175="B","2.8",IF(AK175="C+","2.4",IF(AK175="C","2",IF(AK175="D+","1.6",IF(AK175="D","1.2",IF(AK175="E","0.8",""))))))))))</f>
        <v/>
      </c>
      <c r="BG175" s="26" t="str">
        <f>IF(ISBLANK('DATA ENTRY'!U175),"",IF(AL175="A+","4",IF(AL175="A","3.6",IF(AL175="B+","3.2",IF(AL175="B","2.8",IF(AL175="C+","2.4",IF(AL175="C","2",IF(AL175="D+","1.6",IF(AL175="D","1.2",IF(AL175="E","0.8",""))))))))))</f>
        <v/>
      </c>
      <c r="BH175" s="26" t="str">
        <f>IF(ISBLANK('DATA ENTRY'!V175),"",IF(AM175="A+","4",IF(AM175="A","3.6",IF(AM175="B+","3.2",IF(AM175="B","2.8",IF(AM175="C+","2.4",IF(AM175="C","2",IF(AM175="D+","1.6",IF(AM175="D","1.2",IF(AM175="E","0.8",""))))))))))</f>
        <v/>
      </c>
      <c r="BI175" s="26" t="str">
        <f>IF(ISBLANK('DATA ENTRY'!W175),"",IF(AN175="A+","4",IF(AN175="A","3.6",IF(AN175="B+","3.2",IF(AN175="B","2.8",IF(AN175="C+","2.4",IF(AN175="C","2",IF(AN175="D+","1.6",IF(AN175="D","1.2",IF(AN175="E","0.8",""))))))))))</f>
        <v/>
      </c>
      <c r="BJ175" s="26" t="str">
        <f>IF(ISBLANK('DATA ENTRY'!X175),"",IF(AO175="A+","4",IF(AO175="A","3.6",IF(AO175="B+","3.2",IF(AO175="B","2.8",IF(AO175="C+","2.4",IF(AO175="C","2",IF(AO175="D+","1.6",IF(AO175="D","1.2",IF(AO175="E","0.8",""))))))))))</f>
        <v/>
      </c>
      <c r="BK175" s="26" t="str">
        <f>IF(ISBLANK('DATA ENTRY'!Y175),"",IF(AP175="A+","4",IF(AP175="A","3.6",IF(AP175="B+","3.2",IF(AP175="B","2.8",IF(AP175="C+","2.4",IF(AP175="C","2",IF(AP175="D+","1.6",IF(AP175="D","1.2",IF(AP175="E","0.8",""))))))))))</f>
        <v/>
      </c>
      <c r="BL175" s="26" t="str">
        <f>IF(ISBLANK('DATA ENTRY'!Z175),"",IF(AQ175="A+","4",IF(AQ175="A","3.6",IF(AQ175="B+","3.2",IF(AQ175="B","2.8",IF(AQ175="C+","2.4",IF(AQ175="C","2",IF(AQ175="D+","1.6",IF(AQ175="D","1.2",IF(AQ175="E","0.8",""))))))))))</f>
        <v/>
      </c>
    </row>
    <row r="176" spans="2:64" x14ac:dyDescent="0.25">
      <c r="B176" s="26" t="str">
        <f>IF(ISBLANK('DATA ENTRY'!G176),"",'DATA ENTRY'!G176)</f>
        <v/>
      </c>
      <c r="C176" s="26" t="str">
        <f>IF(ISBLANK('DATA ENTRY'!H176),"",'DATA ENTRY'!H176)</f>
        <v/>
      </c>
      <c r="D176" s="26" t="str">
        <f t="shared" si="41"/>
        <v/>
      </c>
      <c r="E176" s="26" t="str">
        <f>IF(ISBLANK('DATA ENTRY'!J176),"",'DATA ENTRY'!J176)</f>
        <v/>
      </c>
      <c r="F176" s="26" t="str">
        <f>IF(ISBLANK('DATA ENTRY'!K176),"",'DATA ENTRY'!K176)</f>
        <v/>
      </c>
      <c r="G176" s="26" t="str">
        <f t="shared" si="42"/>
        <v/>
      </c>
      <c r="H176" s="26" t="str">
        <f>IF(ISBLANK('DATA ENTRY'!M176),"",'DATA ENTRY'!M176)</f>
        <v/>
      </c>
      <c r="I176" s="26" t="str">
        <f>IF(ISBLANK('DATA ENTRY'!M176),"",'DATA ENTRY'!N176)</f>
        <v/>
      </c>
      <c r="J176" s="26" t="str">
        <f t="shared" si="60"/>
        <v/>
      </c>
      <c r="K176" s="26" t="str">
        <f>IF(ISBLANK('DATA ENTRY'!P176),"",'DATA ENTRY'!P176)</f>
        <v/>
      </c>
      <c r="L176" s="26" t="str">
        <f>IF(ISBLANK('DATA ENTRY'!Q176),"",'DATA ENTRY'!Q176)</f>
        <v/>
      </c>
      <c r="M176" s="26" t="str">
        <f t="shared" si="43"/>
        <v/>
      </c>
      <c r="N176" s="26" t="str">
        <f>IF(ISBLANK('DATA ENTRY'!S176),"",'DATA ENTRY'!S176)</f>
        <v/>
      </c>
      <c r="O176" s="26" t="str">
        <f>IF(ISBLANK('DATA ENTRY'!T176),"",'DATA ENTRY'!T176)</f>
        <v/>
      </c>
      <c r="P176" s="26" t="str">
        <f t="shared" si="44"/>
        <v/>
      </c>
      <c r="Q176" s="26" t="str">
        <f>IF(ISBLANK('DATA ENTRY'!V176),"",'DATA ENTRY'!V176)</f>
        <v/>
      </c>
      <c r="R176" s="26" t="str">
        <f>IF(ISBLANK('DATA ENTRY'!W176),"",'DATA ENTRY'!W176)</f>
        <v/>
      </c>
      <c r="S176" s="26" t="str">
        <f t="shared" si="45"/>
        <v/>
      </c>
      <c r="T176" s="26" t="str">
        <f>IF(ISBLANK('DATA ENTRY'!Y176),"",'DATA ENTRY'!Y176)</f>
        <v/>
      </c>
      <c r="U176" s="26" t="str">
        <f>IF(ISBLANK('DATA ENTRY'!Z176),"",'DATA ENTRY'!Z176)</f>
        <v/>
      </c>
      <c r="V176" s="26" t="str">
        <f t="shared" si="46"/>
        <v/>
      </c>
      <c r="W176" s="26" t="str">
        <f>IF(ISBLANK('DATA ENTRY'!$F176),"",IF(LEDGER!B176="AB","AB",IF(LEDGER!B176&gt;=0.9*'MARK LOOKUP'!B176,"A+",IF(LEDGER!B176&gt;=0.8*'MARK LOOKUP'!B176,"A",IF(LEDGER!B176&gt;=0.7*'MARK LOOKUP'!B176,"B+",IF(LEDGER!B176&gt;=0.6*'MARK LOOKUP'!B176,"B",IF(LEDGER!B176&gt;=0.5*'MARK LOOKUP'!B176,"C+",IF(LEDGER!B176&gt;=0.4*'MARK LOOKUP'!B176,"C+",IF(LEDGER!B176&gt;=0.35*'MARK LOOKUP'!B176,"D","NG")))))))))</f>
        <v/>
      </c>
      <c r="X176" s="26" t="str">
        <f>IF(ISBLANK('DATA ENTRY'!$G176),"",IF(LEDGER!C176="AB","AB",IF(LEDGER!C176&gt;=0.9*'MARK LOOKUP'!C176,"A+",IF(LEDGER!C176&gt;=0.8*'MARK LOOKUP'!C176,"A",IF(LEDGER!C176&gt;=0.7*'MARK LOOKUP'!C176,"B+",IF(LEDGER!C176&gt;=0.6*'MARK LOOKUP'!C176,"B",IF(LEDGER!C176&gt;=0.5*'MARK LOOKUP'!C176,"C+",IF(LEDGER!C176&gt;=0.4*'MARK LOOKUP'!C176,"C+",IF(LEDGER!C176&gt;=0.35*'MARK LOOKUP'!C176,"D","N.G.")))))))))</f>
        <v/>
      </c>
      <c r="Y176" s="26" t="b">
        <f>IF(ISNUMBER(D176),IF(D176&gt;=0.9*'MARK LOOKUP'!D176,"A+",IF(D176&gt;=0.8*'MARK LOOKUP'!D176,"A",IF(D176&gt;=0.7*'MARK LOOKUP'!D176,"B+",IF(D176&gt;=0.6*'MARK LOOKUP'!D176,"B",IF(D176&gt;=0.5*'MARK LOOKUP'!D176,"C+",IF(D176&gt;=0.4*'MARK LOOKUP'!D176,"C",IF(D176&gt;=0.35*'MARK LOOKUP'!D176,"D","N.G."))))))))</f>
        <v>0</v>
      </c>
      <c r="Z176" s="26" t="str">
        <f>IF(ISBLANK('DATA ENTRY'!J176),"",IF(LEDGER!E176="AB","AB",IF(LEDGER!E176&gt;=0.9*'MARK LOOKUP'!E176,"A+",IF(LEDGER!E176&gt;=0.8*'MARK LOOKUP'!E176,"A",IF(LEDGER!E176&gt;=0.7*'MARK LOOKUP'!E176,"B+",IF(LEDGER!E176&gt;=0.6*'MARK LOOKUP'!E176,"B",IF(LEDGER!E176&gt;=0.5*'MARK LOOKUP'!E176,"C+",IF(LEDGER!E176&gt;=0.4*'MARK LOOKUP'!E176,"C",IF(LEDGER!E176&gt;=0.35*'MARK LOOKUP'!E176,"D","NG")))))))))</f>
        <v/>
      </c>
      <c r="AA176" s="26" t="str">
        <f>IF(ISBLANK('DATA ENTRY'!K176),"",IF(LEDGER!F176="AB","AB",IF(LEDGER!F176&gt;=0.9*'MARK LOOKUP'!F176,"A+",IF(LEDGER!F176&gt;=0.8*'MARK LOOKUP'!F176,"A",IF(LEDGER!F176&gt;=0.7*'MARK LOOKUP'!F176,"B+",IF(LEDGER!F176&gt;=0.6*'MARK LOOKUP'!F176,"B",IF(LEDGER!F176&gt;=0.5*'MARK LOOKUP'!F176,"C+",IF(LEDGER!F176&gt;=0.4*'MARK LOOKUP'!F176,"C",IF(LEDGER!F176&gt;=0.35*'MARK LOOKUP'!F176,"D","NG")))))))))</f>
        <v/>
      </c>
      <c r="AB176" s="26" t="b">
        <f>IF(ISNUMBER(G176),IF(D176&gt;=0.9*'MARK LOOKUP'!G176,"A+",IF(G176&gt;=0.8*'MARK LOOKUP'!G176,"A",IF(G176&gt;=0.7*'MARK LOOKUP'!G176,"B+",IF(G176&gt;=0.6*'MARK LOOKUP'!G176,"B",IF(G176&gt;=0.5*'MARK LOOKUP'!G176,"C+",IF(G176&gt;=0.4*'MARK LOOKUP'!G176,"C",IF(G176&gt;=0.35*'MARK LOOKUP'!G176,"D","NG"))))))))</f>
        <v>0</v>
      </c>
      <c r="AC176" s="26" t="str">
        <f>IF(ISBLANK('DATA ENTRY'!M176),"",IF(LEDGER!H176="AB","AB",IF(LEDGER!H176&gt;=0.9*'MARK LOOKUP'!H176,"A+",IF(LEDGER!H176&gt;=0.8*'MARK LOOKUP'!H176,"A",IF(LEDGER!H176&gt;=0.7*'MARK LOOKUP'!H176,"B+",IF(LEDGER!H176&gt;=0.6*'MARK LOOKUP'!H176,"B",IF(LEDGER!H176&gt;=0.5*'MARK LOOKUP'!H176,"C+",IF(LEDGER!H176&gt;=0.4*'MARK LOOKUP'!H176,"C",IF(LEDGER!H176&gt;=0.35*'MARK LOOKUP'!H176,"D","NG")))))))))</f>
        <v/>
      </c>
      <c r="AD176" s="26" t="str">
        <f>IF(ISBLANK('DATA ENTRY'!N176),"",IF(LEDGER!I176="AB","AB",IF(LEDGER!I176&gt;=0.9*'MARK LOOKUP'!I176,"A+",IF(LEDGER!I176&gt;=0.8*'MARK LOOKUP'!I176,"A",IF(LEDGER!I176&gt;=0.7*'MARK LOOKUP'!I176,"B+",IF(LEDGER!I176&gt;=0.6*'MARK LOOKUP'!I176,"B",IF(LEDGER!I176&gt;=0.5*'MARK LOOKUP'!I176,"C+",IF(LEDGER!I176&gt;=0.4*'MARK LOOKUP'!I176,"C",IF(LEDGER!I176&gt;=0.35*'MARK LOOKUP'!I176,"D","NG")))))))))</f>
        <v/>
      </c>
      <c r="AE176" s="26" t="str">
        <f>IF(ISNUMBER(J176),IF(J176&gt;=0.9*'MARK LOOKUP'!J176,"A+",IF(J176&gt;=0.8*'MARK LOOKUP'!J176,"A",IF(J176&gt;=0.7*'MARK LOOKUP'!J176,"B+",IF(J176&gt;=0.6*'MARK LOOKUP'!J176,"B",IF(J176&gt;=0.5*'MARK LOOKUP'!J176,"C+",IF(J176&gt;=0.4*'MARK LOOKUP'!J176,"C",IF(J176&gt;=0.35*'MARK LOOKUP'!J176,"D","NG"))))))),"")</f>
        <v/>
      </c>
      <c r="AF176" s="26" t="str">
        <f>IF(ISBLANK('DATA ENTRY'!P176),"",IF(LEDGER!K176="Ab","AB",IF(LEDGER!K176&gt;=0.9*'MARK LOOKUP'!K176,"A+",IF(LEDGER!K176&gt;=0.8*'MARK LOOKUP'!K176,"A",IF(LEDGER!K176&gt;=0.7*'MARK LOOKUP'!K176,"B+",IF(LEDGER!K176&gt;=0.6*'MARK LOOKUP'!K176,"B",IF(LEDGER!K176&gt;=0.5*'MARK LOOKUP'!K176,"C+",IF(LEDGER!K176&gt;=0.4*'MARK LOOKUP'!K176,"C",IF(LEDGER!K176&gt;=0.35*'MARK LOOKUP'!K176,"D","NG")))))))))</f>
        <v/>
      </c>
      <c r="AG176" s="26" t="str">
        <f>IF(ISBLANK('DATA ENTRY'!Q176),"",IF(LEDGER!L176="Ab","AB",IF(LEDGER!L176&gt;=0.9*'MARK LOOKUP'!L176,"A+",IF(LEDGER!L176&gt;=0.8*'MARK LOOKUP'!L176,"A",IF(LEDGER!L176&gt;=0.7*'MARK LOOKUP'!L176,"B+",IF(LEDGER!L176&gt;=0.6*'MARK LOOKUP'!L176,"B",IF(LEDGER!L176&gt;=0.5*'MARK LOOKUP'!L176,"C+",IF(LEDGER!L176&gt;=0.4*'MARK LOOKUP'!L176,"C",IF(LEDGER!L176&gt;=0.35*'MARK LOOKUP'!L176,"D","NG")))))))))</f>
        <v/>
      </c>
      <c r="AH176" s="26" t="str">
        <f>IF(ISNUMBER(M176),IF(M176&gt;=0.9*'MARK LOOKUP'!M176,"A+",IF(M176&gt;=0.8*'MARK LOOKUP'!M176,"A",IF(M176&gt;=0.7*'MARK LOOKUP'!M176,"B+",IF(M176&gt;=0.6*'MARK LOOKUP'!M176,"B",IF(M176&gt;=0.5*'MARK LOOKUP'!M176,"C+",IF(M176&gt;=0.4*'MARK LOOKUP'!M176,"C",IF(M176&gt;=0.35*'MARK LOOKUP'!M176,"D","NG"))))))),"")</f>
        <v/>
      </c>
      <c r="AI176" s="26" t="str">
        <f>IF(ISBLANK('DATA ENTRY'!S176),"",IF(N176="Ab","AB",IF(N176&gt;=0.9*'MARK LOOKUP'!N176,"A+",IF(N176&gt;=0.8*'MARK LOOKUP'!N176,"A",IF(N176&gt;=0.7*'MARK LOOKUP'!N176,"B+",IF(N176&gt;=0.6*'MARK LOOKUP'!N176,"B",IF(N176&gt;=0.5*'MARK LOOKUP'!N176,"C+",IF(N176&gt;=0.4*'MARK LOOKUP'!N176,"C",IF(N176&gt;=0.35*'MARK LOOKUP'!N176,"D","NG")))))))))</f>
        <v/>
      </c>
      <c r="AJ176" s="26" t="str">
        <f>IF(ISBLANK('DATA ENTRY'!T176),"",IF(O176="Ab","AB",IF(O176&gt;=0.9*'MARK LOOKUP'!O176,"A+",IF(O176&gt;=0.8*'MARK LOOKUP'!O176,"A",IF(O176&gt;=0.7*'MARK LOOKUP'!O176,"B+",IF(O176&gt;=0.6*'MARK LOOKUP'!O176,"B",IF(O176&gt;=0.5*'MARK LOOKUP'!O176,"C+",IF(O176&gt;=0.4*'MARK LOOKUP'!O176,"C",IF(O176&gt;=0.35*'MARK LOOKUP'!O176,"D","NG")))))))))</f>
        <v/>
      </c>
      <c r="AK176" s="26" t="str">
        <f>IF(ISNUMBER(P176),IF(P176&gt;=0.9*'MARK LOOKUP'!P176,"A+",IF(P176&gt;=0.8*'MARK LOOKUP'!P176,"A",IF(P176&gt;=0.7*'MARK LOOKUP'!P176,"B+",IF(P176&gt;=0.6*'MARK LOOKUP'!P176,"B",IF(P176&gt;=0.5*'MARK LOOKUP'!P176,"C+",IF(P176&gt;=0.4*'MARK LOOKUP'!P176,"C",IF(P176&gt;=0.35*'MARK LOOKUP'!P176,"D","NG"))))))),"")</f>
        <v/>
      </c>
      <c r="AL176" s="26" t="str">
        <f>IF(ISBLANK('DATA ENTRY'!V176),"",IF(Q176="Ab","AB",IF(Q176&gt;=0.9*'MARK LOOKUP'!Q176,"A+",IF(Q176&gt;=0.8*'MARK LOOKUP'!Q176,"A",IF(Q176&gt;=0.7*'MARK LOOKUP'!Q176,"B+",IF(Q176&gt;=0.6*'MARK LOOKUP'!Q176,"B",IF(Q176&gt;=0.5*'MARK LOOKUP'!Q176,"C+",IF(Q176&gt;=0.4*'MARK LOOKUP'!Q176,"C",IF(Q176&gt;=0.35*'MARK LOOKUP'!Q176,"D","NG")))))))))</f>
        <v/>
      </c>
      <c r="AM176" s="26" t="str">
        <f>IF(ISBLANK('DATA ENTRY'!W176),"",IF(R176="Ab","AB",IF(R176&gt;=0.9*'MARK LOOKUP'!R176,"A+",IF(R176&gt;=0.8*'MARK LOOKUP'!R176,"A",IF(R176&gt;=0.7*'MARK LOOKUP'!R176,"B+",IF(R176&gt;=0.6*'MARK LOOKUP'!R176,"B",IF(R176&gt;=0.5*'MARK LOOKUP'!R176,"C+",IF(R176&gt;=0.4*'MARK LOOKUP'!R176,"C",IF(R176&gt;=0.35*'MARK LOOKUP'!R176,"D","NG")))))))))</f>
        <v/>
      </c>
      <c r="AN176" s="26" t="str">
        <f>IF(ISNUMBER(S176),IF(S176&gt;=0.9*'MARK LOOKUP'!S176,"A+",IF(S176&gt;=0.8*'MARK LOOKUP'!S176,"A",IF(S176&gt;=0.7*'MARK LOOKUP'!S176,"B+",IF(S176&gt;=0.6*'MARK LOOKUP'!S176,"B",IF(S176&gt;=0.5*'MARK LOOKUP'!S176,"C+",IF(S176&gt;=0.4*'MARK LOOKUP'!S176,"C",IF(S176&gt;=0.35*'MARK LOOKUP'!S176,"D","NG"))))))),"")</f>
        <v/>
      </c>
      <c r="AO176" s="26" t="str">
        <f>IF(ISBLANK('DATA ENTRY'!Y176),"",IF(T176="AB","AB",IF(T176&gt;=0.9*'MARK LOOKUP'!T176,"A+",IF(T176&gt;=0.8*'MARK LOOKUP'!T176,"A",IF(T176&gt;=0.7*'MARK LOOKUP'!T176,"B+",IF(T176&gt;=0.6*'MARK LOOKUP'!T176,"B",IF(T176&gt;=0.5*'MARK LOOKUP'!T176,"C+",IF(T176&gt;=0.4*'MARK LOOKUP'!T176,"C",IF(T176&gt;=0.35*'MARK LOOKUP'!T176,"D","NG")))))))))</f>
        <v/>
      </c>
      <c r="AP176" s="26" t="str">
        <f>IF(ISBLANK('DATA ENTRY'!Z176),"",IF(U176="AB","AB",IF(U176&gt;=0.9*'MARK LOOKUP'!U176,"A+",IF(U176&gt;=0.8*'MARK LOOKUP'!U176,"A",IF(U176&gt;=0.7*'MARK LOOKUP'!U176,"B+",IF(U176&gt;=0.6*'MARK LOOKUP'!U176,"B",IF(U176&gt;=0.5*'MARK LOOKUP'!U176,"C+",IF(U176&gt;=0.4*'MARK LOOKUP'!U176,"C",IF(U176&gt;=0.35*'MARK LOOKUP'!U176,"D","NG")))))))))</f>
        <v/>
      </c>
      <c r="AQ176" s="26" t="str">
        <f>IF(ISNUMBER(V176),IF(V176&gt;=0.9*'MARK LOOKUP'!V176,"A+",IF(V176&gt;=0.8*'MARK LOOKUP'!V176,"A",IF(V176&gt;=0.7*'MARK LOOKUP'!V176,"B+",IF(V176&gt;=0.6*'MARK LOOKUP'!S176,"B",IF(V176&gt;=0.5*'MARK LOOKUP'!V176,"C+",IF(V176&gt;=0.4*'MARK LOOKUP'!V176,"C",IF(V176&gt;=0.35*'MARK LOOKUP'!V176,"D","NG"))))))),"")</f>
        <v/>
      </c>
      <c r="AR176" s="26" t="str">
        <f t="shared" si="47"/>
        <v/>
      </c>
      <c r="AS176" s="26" t="str">
        <f t="shared" si="48"/>
        <v/>
      </c>
      <c r="AT176" s="26" t="str">
        <f t="shared" si="49"/>
        <v/>
      </c>
      <c r="AU176" s="26" t="str">
        <f t="shared" si="50"/>
        <v/>
      </c>
      <c r="AV176" s="26" t="str">
        <f t="shared" si="51"/>
        <v/>
      </c>
      <c r="AW176" s="26" t="str">
        <f t="shared" si="52"/>
        <v/>
      </c>
      <c r="AX176" s="26" t="str">
        <f t="shared" si="53"/>
        <v/>
      </c>
      <c r="AY176" s="26" t="str">
        <f t="shared" si="54"/>
        <v/>
      </c>
      <c r="AZ176" s="26" t="str">
        <f t="shared" si="55"/>
        <v/>
      </c>
      <c r="BA176" s="26" t="str">
        <f t="shared" si="56"/>
        <v/>
      </c>
      <c r="BB176" s="26" t="str">
        <f t="shared" si="57"/>
        <v/>
      </c>
      <c r="BC176" s="26" t="str">
        <f t="shared" si="58"/>
        <v/>
      </c>
      <c r="BD176" s="26" t="str">
        <f t="shared" si="59"/>
        <v/>
      </c>
      <c r="BE176" s="26" t="str">
        <f>IF(ISBLANK('DATA ENTRY'!S176),"",IF(AJ176="A+","4",IF(AJ176="A","3.6",IF(AJ176="B+","3.2",IF(AJ176="B","2.8",IF(AJ176="C+","2.4",IF(AJ176="C","2",IF(AJ176="D+","1.6",IF(AJ176="D","1.2",IF(AJ176="E","0.8",""))))))))))</f>
        <v/>
      </c>
      <c r="BF176" s="26" t="str">
        <f>IF(ISBLANK('DATA ENTRY'!T176),"",IF(AK176="A+","4",IF(AK176="A","3.6",IF(AK176="B+","3.2",IF(AK176="B","2.8",IF(AK176="C+","2.4",IF(AK176="C","2",IF(AK176="D+","1.6",IF(AK176="D","1.2",IF(AK176="E","0.8",""))))))))))</f>
        <v/>
      </c>
      <c r="BG176" s="26" t="str">
        <f>IF(ISBLANK('DATA ENTRY'!U176),"",IF(AL176="A+","4",IF(AL176="A","3.6",IF(AL176="B+","3.2",IF(AL176="B","2.8",IF(AL176="C+","2.4",IF(AL176="C","2",IF(AL176="D+","1.6",IF(AL176="D","1.2",IF(AL176="E","0.8",""))))))))))</f>
        <v/>
      </c>
      <c r="BH176" s="26" t="str">
        <f>IF(ISBLANK('DATA ENTRY'!V176),"",IF(AM176="A+","4",IF(AM176="A","3.6",IF(AM176="B+","3.2",IF(AM176="B","2.8",IF(AM176="C+","2.4",IF(AM176="C","2",IF(AM176="D+","1.6",IF(AM176="D","1.2",IF(AM176="E","0.8",""))))))))))</f>
        <v/>
      </c>
      <c r="BI176" s="26" t="str">
        <f>IF(ISBLANK('DATA ENTRY'!W176),"",IF(AN176="A+","4",IF(AN176="A","3.6",IF(AN176="B+","3.2",IF(AN176="B","2.8",IF(AN176="C+","2.4",IF(AN176="C","2",IF(AN176="D+","1.6",IF(AN176="D","1.2",IF(AN176="E","0.8",""))))))))))</f>
        <v/>
      </c>
      <c r="BJ176" s="26" t="str">
        <f>IF(ISBLANK('DATA ENTRY'!X176),"",IF(AO176="A+","4",IF(AO176="A","3.6",IF(AO176="B+","3.2",IF(AO176="B","2.8",IF(AO176="C+","2.4",IF(AO176="C","2",IF(AO176="D+","1.6",IF(AO176="D","1.2",IF(AO176="E","0.8",""))))))))))</f>
        <v/>
      </c>
      <c r="BK176" s="26" t="str">
        <f>IF(ISBLANK('DATA ENTRY'!Y176),"",IF(AP176="A+","4",IF(AP176="A","3.6",IF(AP176="B+","3.2",IF(AP176="B","2.8",IF(AP176="C+","2.4",IF(AP176="C","2",IF(AP176="D+","1.6",IF(AP176="D","1.2",IF(AP176="E","0.8",""))))))))))</f>
        <v/>
      </c>
      <c r="BL176" s="26" t="str">
        <f>IF(ISBLANK('DATA ENTRY'!Z176),"",IF(AQ176="A+","4",IF(AQ176="A","3.6",IF(AQ176="B+","3.2",IF(AQ176="B","2.8",IF(AQ176="C+","2.4",IF(AQ176="C","2",IF(AQ176="D+","1.6",IF(AQ176="D","1.2",IF(AQ176="E","0.8",""))))))))))</f>
        <v/>
      </c>
    </row>
    <row r="177" spans="2:64" x14ac:dyDescent="0.25">
      <c r="B177" s="26" t="str">
        <f>IF(ISBLANK('DATA ENTRY'!G177),"",'DATA ENTRY'!G177)</f>
        <v/>
      </c>
      <c r="C177" s="26" t="str">
        <f>IF(ISBLANK('DATA ENTRY'!H177),"",'DATA ENTRY'!H177)</f>
        <v/>
      </c>
      <c r="D177" s="26" t="str">
        <f t="shared" si="41"/>
        <v/>
      </c>
      <c r="E177" s="26" t="str">
        <f>IF(ISBLANK('DATA ENTRY'!J177),"",'DATA ENTRY'!J177)</f>
        <v/>
      </c>
      <c r="F177" s="26" t="str">
        <f>IF(ISBLANK('DATA ENTRY'!K177),"",'DATA ENTRY'!K177)</f>
        <v/>
      </c>
      <c r="G177" s="26" t="str">
        <f t="shared" si="42"/>
        <v/>
      </c>
      <c r="H177" s="26" t="str">
        <f>IF(ISBLANK('DATA ENTRY'!M177),"",'DATA ENTRY'!M177)</f>
        <v/>
      </c>
      <c r="I177" s="26" t="str">
        <f>IF(ISBLANK('DATA ENTRY'!M177),"",'DATA ENTRY'!N177)</f>
        <v/>
      </c>
      <c r="J177" s="26" t="str">
        <f t="shared" si="60"/>
        <v/>
      </c>
      <c r="K177" s="26" t="str">
        <f>IF(ISBLANK('DATA ENTRY'!P177),"",'DATA ENTRY'!P177)</f>
        <v/>
      </c>
      <c r="L177" s="26" t="str">
        <f>IF(ISBLANK('DATA ENTRY'!Q177),"",'DATA ENTRY'!Q177)</f>
        <v/>
      </c>
      <c r="M177" s="26" t="str">
        <f t="shared" si="43"/>
        <v/>
      </c>
      <c r="N177" s="26" t="str">
        <f>IF(ISBLANK('DATA ENTRY'!S177),"",'DATA ENTRY'!S177)</f>
        <v/>
      </c>
      <c r="O177" s="26" t="str">
        <f>IF(ISBLANK('DATA ENTRY'!T177),"",'DATA ENTRY'!T177)</f>
        <v/>
      </c>
      <c r="P177" s="26" t="str">
        <f t="shared" si="44"/>
        <v/>
      </c>
      <c r="Q177" s="26" t="str">
        <f>IF(ISBLANK('DATA ENTRY'!V177),"",'DATA ENTRY'!V177)</f>
        <v/>
      </c>
      <c r="R177" s="26" t="str">
        <f>IF(ISBLANK('DATA ENTRY'!W177),"",'DATA ENTRY'!W177)</f>
        <v/>
      </c>
      <c r="S177" s="26" t="str">
        <f t="shared" si="45"/>
        <v/>
      </c>
      <c r="T177" s="26" t="str">
        <f>IF(ISBLANK('DATA ENTRY'!Y177),"",'DATA ENTRY'!Y177)</f>
        <v/>
      </c>
      <c r="U177" s="26" t="str">
        <f>IF(ISBLANK('DATA ENTRY'!Z177),"",'DATA ENTRY'!Z177)</f>
        <v/>
      </c>
      <c r="V177" s="26" t="str">
        <f t="shared" si="46"/>
        <v/>
      </c>
      <c r="W177" s="26" t="str">
        <f>IF(ISBLANK('DATA ENTRY'!$F177),"",IF(LEDGER!B177="AB","AB",IF(LEDGER!B177&gt;=0.9*'MARK LOOKUP'!B177,"A+",IF(LEDGER!B177&gt;=0.8*'MARK LOOKUP'!B177,"A",IF(LEDGER!B177&gt;=0.7*'MARK LOOKUP'!B177,"B+",IF(LEDGER!B177&gt;=0.6*'MARK LOOKUP'!B177,"B",IF(LEDGER!B177&gt;=0.5*'MARK LOOKUP'!B177,"C+",IF(LEDGER!B177&gt;=0.4*'MARK LOOKUP'!B177,"C+",IF(LEDGER!B177&gt;=0.35*'MARK LOOKUP'!B177,"D","NG")))))))))</f>
        <v/>
      </c>
      <c r="X177" s="26" t="str">
        <f>IF(ISBLANK('DATA ENTRY'!$G177),"",IF(LEDGER!C177="AB","AB",IF(LEDGER!C177&gt;=0.9*'MARK LOOKUP'!C177,"A+",IF(LEDGER!C177&gt;=0.8*'MARK LOOKUP'!C177,"A",IF(LEDGER!C177&gt;=0.7*'MARK LOOKUP'!C177,"B+",IF(LEDGER!C177&gt;=0.6*'MARK LOOKUP'!C177,"B",IF(LEDGER!C177&gt;=0.5*'MARK LOOKUP'!C177,"C+",IF(LEDGER!C177&gt;=0.4*'MARK LOOKUP'!C177,"C+",IF(LEDGER!C177&gt;=0.35*'MARK LOOKUP'!C177,"D","N.G.")))))))))</f>
        <v/>
      </c>
      <c r="Y177" s="26" t="b">
        <f>IF(ISNUMBER(D177),IF(D177&gt;=0.9*'MARK LOOKUP'!D177,"A+",IF(D177&gt;=0.8*'MARK LOOKUP'!D177,"A",IF(D177&gt;=0.7*'MARK LOOKUP'!D177,"B+",IF(D177&gt;=0.6*'MARK LOOKUP'!D177,"B",IF(D177&gt;=0.5*'MARK LOOKUP'!D177,"C+",IF(D177&gt;=0.4*'MARK LOOKUP'!D177,"C",IF(D177&gt;=0.35*'MARK LOOKUP'!D177,"D","N.G."))))))))</f>
        <v>0</v>
      </c>
      <c r="Z177" s="26" t="str">
        <f>IF(ISBLANK('DATA ENTRY'!J177),"",IF(LEDGER!E177="AB","AB",IF(LEDGER!E177&gt;=0.9*'MARK LOOKUP'!E177,"A+",IF(LEDGER!E177&gt;=0.8*'MARK LOOKUP'!E177,"A",IF(LEDGER!E177&gt;=0.7*'MARK LOOKUP'!E177,"B+",IF(LEDGER!E177&gt;=0.6*'MARK LOOKUP'!E177,"B",IF(LEDGER!E177&gt;=0.5*'MARK LOOKUP'!E177,"C+",IF(LEDGER!E177&gt;=0.4*'MARK LOOKUP'!E177,"C",IF(LEDGER!E177&gt;=0.35*'MARK LOOKUP'!E177,"D","NG")))))))))</f>
        <v/>
      </c>
      <c r="AA177" s="26" t="str">
        <f>IF(ISBLANK('DATA ENTRY'!K177),"",IF(LEDGER!F177="AB","AB",IF(LEDGER!F177&gt;=0.9*'MARK LOOKUP'!F177,"A+",IF(LEDGER!F177&gt;=0.8*'MARK LOOKUP'!F177,"A",IF(LEDGER!F177&gt;=0.7*'MARK LOOKUP'!F177,"B+",IF(LEDGER!F177&gt;=0.6*'MARK LOOKUP'!F177,"B",IF(LEDGER!F177&gt;=0.5*'MARK LOOKUP'!F177,"C+",IF(LEDGER!F177&gt;=0.4*'MARK LOOKUP'!F177,"C",IF(LEDGER!F177&gt;=0.35*'MARK LOOKUP'!F177,"D","NG")))))))))</f>
        <v/>
      </c>
      <c r="AB177" s="26" t="b">
        <f>IF(ISNUMBER(G177),IF(D177&gt;=0.9*'MARK LOOKUP'!G177,"A+",IF(G177&gt;=0.8*'MARK LOOKUP'!G177,"A",IF(G177&gt;=0.7*'MARK LOOKUP'!G177,"B+",IF(G177&gt;=0.6*'MARK LOOKUP'!G177,"B",IF(G177&gt;=0.5*'MARK LOOKUP'!G177,"C+",IF(G177&gt;=0.4*'MARK LOOKUP'!G177,"C",IF(G177&gt;=0.35*'MARK LOOKUP'!G177,"D","NG"))))))))</f>
        <v>0</v>
      </c>
      <c r="AC177" s="26" t="str">
        <f>IF(ISBLANK('DATA ENTRY'!M177),"",IF(LEDGER!H177="AB","AB",IF(LEDGER!H177&gt;=0.9*'MARK LOOKUP'!H177,"A+",IF(LEDGER!H177&gt;=0.8*'MARK LOOKUP'!H177,"A",IF(LEDGER!H177&gt;=0.7*'MARK LOOKUP'!H177,"B+",IF(LEDGER!H177&gt;=0.6*'MARK LOOKUP'!H177,"B",IF(LEDGER!H177&gt;=0.5*'MARK LOOKUP'!H177,"C+",IF(LEDGER!H177&gt;=0.4*'MARK LOOKUP'!H177,"C",IF(LEDGER!H177&gt;=0.35*'MARK LOOKUP'!H177,"D","NG")))))))))</f>
        <v/>
      </c>
      <c r="AD177" s="26" t="str">
        <f>IF(ISBLANK('DATA ENTRY'!N177),"",IF(LEDGER!I177="AB","AB",IF(LEDGER!I177&gt;=0.9*'MARK LOOKUP'!I177,"A+",IF(LEDGER!I177&gt;=0.8*'MARK LOOKUP'!I177,"A",IF(LEDGER!I177&gt;=0.7*'MARK LOOKUP'!I177,"B+",IF(LEDGER!I177&gt;=0.6*'MARK LOOKUP'!I177,"B",IF(LEDGER!I177&gt;=0.5*'MARK LOOKUP'!I177,"C+",IF(LEDGER!I177&gt;=0.4*'MARK LOOKUP'!I177,"C",IF(LEDGER!I177&gt;=0.35*'MARK LOOKUP'!I177,"D","NG")))))))))</f>
        <v/>
      </c>
      <c r="AE177" s="26" t="str">
        <f>IF(ISNUMBER(J177),IF(J177&gt;=0.9*'MARK LOOKUP'!J177,"A+",IF(J177&gt;=0.8*'MARK LOOKUP'!J177,"A",IF(J177&gt;=0.7*'MARK LOOKUP'!J177,"B+",IF(J177&gt;=0.6*'MARK LOOKUP'!J177,"B",IF(J177&gt;=0.5*'MARK LOOKUP'!J177,"C+",IF(J177&gt;=0.4*'MARK LOOKUP'!J177,"C",IF(J177&gt;=0.35*'MARK LOOKUP'!J177,"D","NG"))))))),"")</f>
        <v/>
      </c>
      <c r="AF177" s="26" t="str">
        <f>IF(ISBLANK('DATA ENTRY'!P177),"",IF(LEDGER!K177="Ab","AB",IF(LEDGER!K177&gt;=0.9*'MARK LOOKUP'!K177,"A+",IF(LEDGER!K177&gt;=0.8*'MARK LOOKUP'!K177,"A",IF(LEDGER!K177&gt;=0.7*'MARK LOOKUP'!K177,"B+",IF(LEDGER!K177&gt;=0.6*'MARK LOOKUP'!K177,"B",IF(LEDGER!K177&gt;=0.5*'MARK LOOKUP'!K177,"C+",IF(LEDGER!K177&gt;=0.4*'MARK LOOKUP'!K177,"C",IF(LEDGER!K177&gt;=0.35*'MARK LOOKUP'!K177,"D","NG")))))))))</f>
        <v/>
      </c>
      <c r="AG177" s="26" t="str">
        <f>IF(ISBLANK('DATA ENTRY'!Q177),"",IF(LEDGER!L177="Ab","AB",IF(LEDGER!L177&gt;=0.9*'MARK LOOKUP'!L177,"A+",IF(LEDGER!L177&gt;=0.8*'MARK LOOKUP'!L177,"A",IF(LEDGER!L177&gt;=0.7*'MARK LOOKUP'!L177,"B+",IF(LEDGER!L177&gt;=0.6*'MARK LOOKUP'!L177,"B",IF(LEDGER!L177&gt;=0.5*'MARK LOOKUP'!L177,"C+",IF(LEDGER!L177&gt;=0.4*'MARK LOOKUP'!L177,"C",IF(LEDGER!L177&gt;=0.35*'MARK LOOKUP'!L177,"D","NG")))))))))</f>
        <v/>
      </c>
      <c r="AH177" s="26" t="str">
        <f>IF(ISNUMBER(M177),IF(M177&gt;=0.9*'MARK LOOKUP'!M177,"A+",IF(M177&gt;=0.8*'MARK LOOKUP'!M177,"A",IF(M177&gt;=0.7*'MARK LOOKUP'!M177,"B+",IF(M177&gt;=0.6*'MARK LOOKUP'!M177,"B",IF(M177&gt;=0.5*'MARK LOOKUP'!M177,"C+",IF(M177&gt;=0.4*'MARK LOOKUP'!M177,"C",IF(M177&gt;=0.35*'MARK LOOKUP'!M177,"D","NG"))))))),"")</f>
        <v/>
      </c>
      <c r="AI177" s="26" t="str">
        <f>IF(ISBLANK('DATA ENTRY'!S177),"",IF(N177="Ab","AB",IF(N177&gt;=0.9*'MARK LOOKUP'!N177,"A+",IF(N177&gt;=0.8*'MARK LOOKUP'!N177,"A",IF(N177&gt;=0.7*'MARK LOOKUP'!N177,"B+",IF(N177&gt;=0.6*'MARK LOOKUP'!N177,"B",IF(N177&gt;=0.5*'MARK LOOKUP'!N177,"C+",IF(N177&gt;=0.4*'MARK LOOKUP'!N177,"C",IF(N177&gt;=0.35*'MARK LOOKUP'!N177,"D","NG")))))))))</f>
        <v/>
      </c>
      <c r="AJ177" s="26" t="str">
        <f>IF(ISBLANK('DATA ENTRY'!T177),"",IF(O177="Ab","AB",IF(O177&gt;=0.9*'MARK LOOKUP'!O177,"A+",IF(O177&gt;=0.8*'MARK LOOKUP'!O177,"A",IF(O177&gt;=0.7*'MARK LOOKUP'!O177,"B+",IF(O177&gt;=0.6*'MARK LOOKUP'!O177,"B",IF(O177&gt;=0.5*'MARK LOOKUP'!O177,"C+",IF(O177&gt;=0.4*'MARK LOOKUP'!O177,"C",IF(O177&gt;=0.35*'MARK LOOKUP'!O177,"D","NG")))))))))</f>
        <v/>
      </c>
      <c r="AK177" s="26" t="str">
        <f>IF(ISNUMBER(P177),IF(P177&gt;=0.9*'MARK LOOKUP'!P177,"A+",IF(P177&gt;=0.8*'MARK LOOKUP'!P177,"A",IF(P177&gt;=0.7*'MARK LOOKUP'!P177,"B+",IF(P177&gt;=0.6*'MARK LOOKUP'!P177,"B",IF(P177&gt;=0.5*'MARK LOOKUP'!P177,"C+",IF(P177&gt;=0.4*'MARK LOOKUP'!P177,"C",IF(P177&gt;=0.35*'MARK LOOKUP'!P177,"D","NG"))))))),"")</f>
        <v/>
      </c>
      <c r="AL177" s="26" t="str">
        <f>IF(ISBLANK('DATA ENTRY'!V177),"",IF(Q177="Ab","AB",IF(Q177&gt;=0.9*'MARK LOOKUP'!Q177,"A+",IF(Q177&gt;=0.8*'MARK LOOKUP'!Q177,"A",IF(Q177&gt;=0.7*'MARK LOOKUP'!Q177,"B+",IF(Q177&gt;=0.6*'MARK LOOKUP'!Q177,"B",IF(Q177&gt;=0.5*'MARK LOOKUP'!Q177,"C+",IF(Q177&gt;=0.4*'MARK LOOKUP'!Q177,"C",IF(Q177&gt;=0.35*'MARK LOOKUP'!Q177,"D","NG")))))))))</f>
        <v/>
      </c>
      <c r="AM177" s="26" t="str">
        <f>IF(ISBLANK('DATA ENTRY'!W177),"",IF(R177="Ab","AB",IF(R177&gt;=0.9*'MARK LOOKUP'!R177,"A+",IF(R177&gt;=0.8*'MARK LOOKUP'!R177,"A",IF(R177&gt;=0.7*'MARK LOOKUP'!R177,"B+",IF(R177&gt;=0.6*'MARK LOOKUP'!R177,"B",IF(R177&gt;=0.5*'MARK LOOKUP'!R177,"C+",IF(R177&gt;=0.4*'MARK LOOKUP'!R177,"C",IF(R177&gt;=0.35*'MARK LOOKUP'!R177,"D","NG")))))))))</f>
        <v/>
      </c>
      <c r="AN177" s="26" t="str">
        <f>IF(ISNUMBER(S177),IF(S177&gt;=0.9*'MARK LOOKUP'!S177,"A+",IF(S177&gt;=0.8*'MARK LOOKUP'!S177,"A",IF(S177&gt;=0.7*'MARK LOOKUP'!S177,"B+",IF(S177&gt;=0.6*'MARK LOOKUP'!S177,"B",IF(S177&gt;=0.5*'MARK LOOKUP'!S177,"C+",IF(S177&gt;=0.4*'MARK LOOKUP'!S177,"C",IF(S177&gt;=0.35*'MARK LOOKUP'!S177,"D","NG"))))))),"")</f>
        <v/>
      </c>
      <c r="AO177" s="26" t="str">
        <f>IF(ISBLANK('DATA ENTRY'!Y177),"",IF(T177="AB","AB",IF(T177&gt;=0.9*'MARK LOOKUP'!T177,"A+",IF(T177&gt;=0.8*'MARK LOOKUP'!T177,"A",IF(T177&gt;=0.7*'MARK LOOKUP'!T177,"B+",IF(T177&gt;=0.6*'MARK LOOKUP'!T177,"B",IF(T177&gt;=0.5*'MARK LOOKUP'!T177,"C+",IF(T177&gt;=0.4*'MARK LOOKUP'!T177,"C",IF(T177&gt;=0.35*'MARK LOOKUP'!T177,"D","NG")))))))))</f>
        <v/>
      </c>
      <c r="AP177" s="26" t="str">
        <f>IF(ISBLANK('DATA ENTRY'!Z177),"",IF(U177="AB","AB",IF(U177&gt;=0.9*'MARK LOOKUP'!U177,"A+",IF(U177&gt;=0.8*'MARK LOOKUP'!U177,"A",IF(U177&gt;=0.7*'MARK LOOKUP'!U177,"B+",IF(U177&gt;=0.6*'MARK LOOKUP'!U177,"B",IF(U177&gt;=0.5*'MARK LOOKUP'!U177,"C+",IF(U177&gt;=0.4*'MARK LOOKUP'!U177,"C",IF(U177&gt;=0.35*'MARK LOOKUP'!U177,"D","NG")))))))))</f>
        <v/>
      </c>
      <c r="AQ177" s="26" t="str">
        <f>IF(ISNUMBER(V177),IF(V177&gt;=0.9*'MARK LOOKUP'!V177,"A+",IF(V177&gt;=0.8*'MARK LOOKUP'!V177,"A",IF(V177&gt;=0.7*'MARK LOOKUP'!V177,"B+",IF(V177&gt;=0.6*'MARK LOOKUP'!S177,"B",IF(V177&gt;=0.5*'MARK LOOKUP'!V177,"C+",IF(V177&gt;=0.4*'MARK LOOKUP'!V177,"C",IF(V177&gt;=0.35*'MARK LOOKUP'!V177,"D","NG"))))))),"")</f>
        <v/>
      </c>
      <c r="AR177" s="26" t="str">
        <f t="shared" si="47"/>
        <v/>
      </c>
      <c r="AS177" s="26" t="str">
        <f t="shared" si="48"/>
        <v/>
      </c>
      <c r="AT177" s="26" t="str">
        <f t="shared" si="49"/>
        <v/>
      </c>
      <c r="AU177" s="26" t="str">
        <f t="shared" si="50"/>
        <v/>
      </c>
      <c r="AV177" s="26" t="str">
        <f t="shared" si="51"/>
        <v/>
      </c>
      <c r="AW177" s="26" t="str">
        <f t="shared" si="52"/>
        <v/>
      </c>
      <c r="AX177" s="26" t="str">
        <f t="shared" si="53"/>
        <v/>
      </c>
      <c r="AY177" s="26" t="str">
        <f t="shared" si="54"/>
        <v/>
      </c>
      <c r="AZ177" s="26" t="str">
        <f t="shared" si="55"/>
        <v/>
      </c>
      <c r="BA177" s="26" t="str">
        <f t="shared" si="56"/>
        <v/>
      </c>
      <c r="BB177" s="26" t="str">
        <f t="shared" si="57"/>
        <v/>
      </c>
      <c r="BC177" s="26" t="str">
        <f t="shared" si="58"/>
        <v/>
      </c>
      <c r="BD177" s="26" t="str">
        <f t="shared" si="59"/>
        <v/>
      </c>
      <c r="BE177" s="26" t="str">
        <f>IF(ISBLANK('DATA ENTRY'!S177),"",IF(AJ177="A+","4",IF(AJ177="A","3.6",IF(AJ177="B+","3.2",IF(AJ177="B","2.8",IF(AJ177="C+","2.4",IF(AJ177="C","2",IF(AJ177="D+","1.6",IF(AJ177="D","1.2",IF(AJ177="E","0.8",""))))))))))</f>
        <v/>
      </c>
      <c r="BF177" s="26" t="str">
        <f>IF(ISBLANK('DATA ENTRY'!T177),"",IF(AK177="A+","4",IF(AK177="A","3.6",IF(AK177="B+","3.2",IF(AK177="B","2.8",IF(AK177="C+","2.4",IF(AK177="C","2",IF(AK177="D+","1.6",IF(AK177="D","1.2",IF(AK177="E","0.8",""))))))))))</f>
        <v/>
      </c>
      <c r="BG177" s="26" t="str">
        <f>IF(ISBLANK('DATA ENTRY'!U177),"",IF(AL177="A+","4",IF(AL177="A","3.6",IF(AL177="B+","3.2",IF(AL177="B","2.8",IF(AL177="C+","2.4",IF(AL177="C","2",IF(AL177="D+","1.6",IF(AL177="D","1.2",IF(AL177="E","0.8",""))))))))))</f>
        <v/>
      </c>
      <c r="BH177" s="26" t="str">
        <f>IF(ISBLANK('DATA ENTRY'!V177),"",IF(AM177="A+","4",IF(AM177="A","3.6",IF(AM177="B+","3.2",IF(AM177="B","2.8",IF(AM177="C+","2.4",IF(AM177="C","2",IF(AM177="D+","1.6",IF(AM177="D","1.2",IF(AM177="E","0.8",""))))))))))</f>
        <v/>
      </c>
      <c r="BI177" s="26" t="str">
        <f>IF(ISBLANK('DATA ENTRY'!W177),"",IF(AN177="A+","4",IF(AN177="A","3.6",IF(AN177="B+","3.2",IF(AN177="B","2.8",IF(AN177="C+","2.4",IF(AN177="C","2",IF(AN177="D+","1.6",IF(AN177="D","1.2",IF(AN177="E","0.8",""))))))))))</f>
        <v/>
      </c>
      <c r="BJ177" s="26" t="str">
        <f>IF(ISBLANK('DATA ENTRY'!X177),"",IF(AO177="A+","4",IF(AO177="A","3.6",IF(AO177="B+","3.2",IF(AO177="B","2.8",IF(AO177="C+","2.4",IF(AO177="C","2",IF(AO177="D+","1.6",IF(AO177="D","1.2",IF(AO177="E","0.8",""))))))))))</f>
        <v/>
      </c>
      <c r="BK177" s="26" t="str">
        <f>IF(ISBLANK('DATA ENTRY'!Y177),"",IF(AP177="A+","4",IF(AP177="A","3.6",IF(AP177="B+","3.2",IF(AP177="B","2.8",IF(AP177="C+","2.4",IF(AP177="C","2",IF(AP177="D+","1.6",IF(AP177="D","1.2",IF(AP177="E","0.8",""))))))))))</f>
        <v/>
      </c>
      <c r="BL177" s="26" t="str">
        <f>IF(ISBLANK('DATA ENTRY'!Z177),"",IF(AQ177="A+","4",IF(AQ177="A","3.6",IF(AQ177="B+","3.2",IF(AQ177="B","2.8",IF(AQ177="C+","2.4",IF(AQ177="C","2",IF(AQ177="D+","1.6",IF(AQ177="D","1.2",IF(AQ177="E","0.8",""))))))))))</f>
        <v/>
      </c>
    </row>
    <row r="178" spans="2:64" x14ac:dyDescent="0.25">
      <c r="B178" s="26" t="str">
        <f>IF(ISBLANK('DATA ENTRY'!G178),"",'DATA ENTRY'!G178)</f>
        <v/>
      </c>
      <c r="C178" s="26" t="str">
        <f>IF(ISBLANK('DATA ENTRY'!H178),"",'DATA ENTRY'!H178)</f>
        <v/>
      </c>
      <c r="D178" s="26" t="str">
        <f t="shared" si="41"/>
        <v/>
      </c>
      <c r="E178" s="26" t="str">
        <f>IF(ISBLANK('DATA ENTRY'!J178),"",'DATA ENTRY'!J178)</f>
        <v/>
      </c>
      <c r="F178" s="26" t="str">
        <f>IF(ISBLANK('DATA ENTRY'!K178),"",'DATA ENTRY'!K178)</f>
        <v/>
      </c>
      <c r="G178" s="26" t="str">
        <f t="shared" si="42"/>
        <v/>
      </c>
      <c r="H178" s="26" t="str">
        <f>IF(ISBLANK('DATA ENTRY'!M178),"",'DATA ENTRY'!M178)</f>
        <v/>
      </c>
      <c r="I178" s="26" t="str">
        <f>IF(ISBLANK('DATA ENTRY'!M178),"",'DATA ENTRY'!N178)</f>
        <v/>
      </c>
      <c r="J178" s="26" t="str">
        <f t="shared" si="60"/>
        <v/>
      </c>
      <c r="K178" s="26" t="str">
        <f>IF(ISBLANK('DATA ENTRY'!P178),"",'DATA ENTRY'!P178)</f>
        <v/>
      </c>
      <c r="L178" s="26" t="str">
        <f>IF(ISBLANK('DATA ENTRY'!Q178),"",'DATA ENTRY'!Q178)</f>
        <v/>
      </c>
      <c r="M178" s="26" t="str">
        <f t="shared" si="43"/>
        <v/>
      </c>
      <c r="N178" s="26" t="str">
        <f>IF(ISBLANK('DATA ENTRY'!S178),"",'DATA ENTRY'!S178)</f>
        <v/>
      </c>
      <c r="O178" s="26" t="str">
        <f>IF(ISBLANK('DATA ENTRY'!T178),"",'DATA ENTRY'!T178)</f>
        <v/>
      </c>
      <c r="P178" s="26" t="str">
        <f t="shared" si="44"/>
        <v/>
      </c>
      <c r="Q178" s="26" t="str">
        <f>IF(ISBLANK('DATA ENTRY'!V178),"",'DATA ENTRY'!V178)</f>
        <v/>
      </c>
      <c r="R178" s="26" t="str">
        <f>IF(ISBLANK('DATA ENTRY'!W178),"",'DATA ENTRY'!W178)</f>
        <v/>
      </c>
      <c r="S178" s="26" t="str">
        <f t="shared" si="45"/>
        <v/>
      </c>
      <c r="T178" s="26" t="str">
        <f>IF(ISBLANK('DATA ENTRY'!Y178),"",'DATA ENTRY'!Y178)</f>
        <v/>
      </c>
      <c r="U178" s="26" t="str">
        <f>IF(ISBLANK('DATA ENTRY'!Z178),"",'DATA ENTRY'!Z178)</f>
        <v/>
      </c>
      <c r="V178" s="26" t="str">
        <f t="shared" si="46"/>
        <v/>
      </c>
      <c r="W178" s="26" t="str">
        <f>IF(ISBLANK('DATA ENTRY'!$F178),"",IF(LEDGER!B178="AB","AB",IF(LEDGER!B178&gt;=0.9*'MARK LOOKUP'!B178,"A+",IF(LEDGER!B178&gt;=0.8*'MARK LOOKUP'!B178,"A",IF(LEDGER!B178&gt;=0.7*'MARK LOOKUP'!B178,"B+",IF(LEDGER!B178&gt;=0.6*'MARK LOOKUP'!B178,"B",IF(LEDGER!B178&gt;=0.5*'MARK LOOKUP'!B178,"C+",IF(LEDGER!B178&gt;=0.4*'MARK LOOKUP'!B178,"C+",IF(LEDGER!B178&gt;=0.35*'MARK LOOKUP'!B178,"D","NG")))))))))</f>
        <v/>
      </c>
      <c r="X178" s="26" t="str">
        <f>IF(ISBLANK('DATA ENTRY'!$G178),"",IF(LEDGER!C178="AB","AB",IF(LEDGER!C178&gt;=0.9*'MARK LOOKUP'!C178,"A+",IF(LEDGER!C178&gt;=0.8*'MARK LOOKUP'!C178,"A",IF(LEDGER!C178&gt;=0.7*'MARK LOOKUP'!C178,"B+",IF(LEDGER!C178&gt;=0.6*'MARK LOOKUP'!C178,"B",IF(LEDGER!C178&gt;=0.5*'MARK LOOKUP'!C178,"C+",IF(LEDGER!C178&gt;=0.4*'MARK LOOKUP'!C178,"C+",IF(LEDGER!C178&gt;=0.35*'MARK LOOKUP'!C178,"D","N.G.")))))))))</f>
        <v/>
      </c>
      <c r="Y178" s="26" t="b">
        <f>IF(ISNUMBER(D178),IF(D178&gt;=0.9*'MARK LOOKUP'!D178,"A+",IF(D178&gt;=0.8*'MARK LOOKUP'!D178,"A",IF(D178&gt;=0.7*'MARK LOOKUP'!D178,"B+",IF(D178&gt;=0.6*'MARK LOOKUP'!D178,"B",IF(D178&gt;=0.5*'MARK LOOKUP'!D178,"C+",IF(D178&gt;=0.4*'MARK LOOKUP'!D178,"C",IF(D178&gt;=0.35*'MARK LOOKUP'!D178,"D","N.G."))))))))</f>
        <v>0</v>
      </c>
      <c r="Z178" s="26" t="str">
        <f>IF(ISBLANK('DATA ENTRY'!J178),"",IF(LEDGER!E178="AB","AB",IF(LEDGER!E178&gt;=0.9*'MARK LOOKUP'!E178,"A+",IF(LEDGER!E178&gt;=0.8*'MARK LOOKUP'!E178,"A",IF(LEDGER!E178&gt;=0.7*'MARK LOOKUP'!E178,"B+",IF(LEDGER!E178&gt;=0.6*'MARK LOOKUP'!E178,"B",IF(LEDGER!E178&gt;=0.5*'MARK LOOKUP'!E178,"C+",IF(LEDGER!E178&gt;=0.4*'MARK LOOKUP'!E178,"C",IF(LEDGER!E178&gt;=0.35*'MARK LOOKUP'!E178,"D","NG")))))))))</f>
        <v/>
      </c>
      <c r="AA178" s="26" t="str">
        <f>IF(ISBLANK('DATA ENTRY'!K178),"",IF(LEDGER!F178="AB","AB",IF(LEDGER!F178&gt;=0.9*'MARK LOOKUP'!F178,"A+",IF(LEDGER!F178&gt;=0.8*'MARK LOOKUP'!F178,"A",IF(LEDGER!F178&gt;=0.7*'MARK LOOKUP'!F178,"B+",IF(LEDGER!F178&gt;=0.6*'MARK LOOKUP'!F178,"B",IF(LEDGER!F178&gt;=0.5*'MARK LOOKUP'!F178,"C+",IF(LEDGER!F178&gt;=0.4*'MARK LOOKUP'!F178,"C",IF(LEDGER!F178&gt;=0.35*'MARK LOOKUP'!F178,"D","NG")))))))))</f>
        <v/>
      </c>
      <c r="AB178" s="26" t="b">
        <f>IF(ISNUMBER(G178),IF(D178&gt;=0.9*'MARK LOOKUP'!G178,"A+",IF(G178&gt;=0.8*'MARK LOOKUP'!G178,"A",IF(G178&gt;=0.7*'MARK LOOKUP'!G178,"B+",IF(G178&gt;=0.6*'MARK LOOKUP'!G178,"B",IF(G178&gt;=0.5*'MARK LOOKUP'!G178,"C+",IF(G178&gt;=0.4*'MARK LOOKUP'!G178,"C",IF(G178&gt;=0.35*'MARK LOOKUP'!G178,"D","NG"))))))))</f>
        <v>0</v>
      </c>
      <c r="AC178" s="26" t="str">
        <f>IF(ISBLANK('DATA ENTRY'!M178),"",IF(LEDGER!H178="AB","AB",IF(LEDGER!H178&gt;=0.9*'MARK LOOKUP'!H178,"A+",IF(LEDGER!H178&gt;=0.8*'MARK LOOKUP'!H178,"A",IF(LEDGER!H178&gt;=0.7*'MARK LOOKUP'!H178,"B+",IF(LEDGER!H178&gt;=0.6*'MARK LOOKUP'!H178,"B",IF(LEDGER!H178&gt;=0.5*'MARK LOOKUP'!H178,"C+",IF(LEDGER!H178&gt;=0.4*'MARK LOOKUP'!H178,"C",IF(LEDGER!H178&gt;=0.35*'MARK LOOKUP'!H178,"D","NG")))))))))</f>
        <v/>
      </c>
      <c r="AD178" s="26" t="str">
        <f>IF(ISBLANK('DATA ENTRY'!N178),"",IF(LEDGER!I178="AB","AB",IF(LEDGER!I178&gt;=0.9*'MARK LOOKUP'!I178,"A+",IF(LEDGER!I178&gt;=0.8*'MARK LOOKUP'!I178,"A",IF(LEDGER!I178&gt;=0.7*'MARK LOOKUP'!I178,"B+",IF(LEDGER!I178&gt;=0.6*'MARK LOOKUP'!I178,"B",IF(LEDGER!I178&gt;=0.5*'MARK LOOKUP'!I178,"C+",IF(LEDGER!I178&gt;=0.4*'MARK LOOKUP'!I178,"C",IF(LEDGER!I178&gt;=0.35*'MARK LOOKUP'!I178,"D","NG")))))))))</f>
        <v/>
      </c>
      <c r="AE178" s="26" t="str">
        <f>IF(ISNUMBER(J178),IF(J178&gt;=0.9*'MARK LOOKUP'!J178,"A+",IF(J178&gt;=0.8*'MARK LOOKUP'!J178,"A",IF(J178&gt;=0.7*'MARK LOOKUP'!J178,"B+",IF(J178&gt;=0.6*'MARK LOOKUP'!J178,"B",IF(J178&gt;=0.5*'MARK LOOKUP'!J178,"C+",IF(J178&gt;=0.4*'MARK LOOKUP'!J178,"C",IF(J178&gt;=0.35*'MARK LOOKUP'!J178,"D","NG"))))))),"")</f>
        <v/>
      </c>
      <c r="AF178" s="26" t="str">
        <f>IF(ISBLANK('DATA ENTRY'!P178),"",IF(LEDGER!K178="Ab","AB",IF(LEDGER!K178&gt;=0.9*'MARK LOOKUP'!K178,"A+",IF(LEDGER!K178&gt;=0.8*'MARK LOOKUP'!K178,"A",IF(LEDGER!K178&gt;=0.7*'MARK LOOKUP'!K178,"B+",IF(LEDGER!K178&gt;=0.6*'MARK LOOKUP'!K178,"B",IF(LEDGER!K178&gt;=0.5*'MARK LOOKUP'!K178,"C+",IF(LEDGER!K178&gt;=0.4*'MARK LOOKUP'!K178,"C",IF(LEDGER!K178&gt;=0.35*'MARK LOOKUP'!K178,"D","NG")))))))))</f>
        <v/>
      </c>
      <c r="AG178" s="26" t="str">
        <f>IF(ISBLANK('DATA ENTRY'!Q178),"",IF(LEDGER!L178="Ab","AB",IF(LEDGER!L178&gt;=0.9*'MARK LOOKUP'!L178,"A+",IF(LEDGER!L178&gt;=0.8*'MARK LOOKUP'!L178,"A",IF(LEDGER!L178&gt;=0.7*'MARK LOOKUP'!L178,"B+",IF(LEDGER!L178&gt;=0.6*'MARK LOOKUP'!L178,"B",IF(LEDGER!L178&gt;=0.5*'MARK LOOKUP'!L178,"C+",IF(LEDGER!L178&gt;=0.4*'MARK LOOKUP'!L178,"C",IF(LEDGER!L178&gt;=0.35*'MARK LOOKUP'!L178,"D","NG")))))))))</f>
        <v/>
      </c>
      <c r="AH178" s="26" t="str">
        <f>IF(ISNUMBER(M178),IF(M178&gt;=0.9*'MARK LOOKUP'!M178,"A+",IF(M178&gt;=0.8*'MARK LOOKUP'!M178,"A",IF(M178&gt;=0.7*'MARK LOOKUP'!M178,"B+",IF(M178&gt;=0.6*'MARK LOOKUP'!M178,"B",IF(M178&gt;=0.5*'MARK LOOKUP'!M178,"C+",IF(M178&gt;=0.4*'MARK LOOKUP'!M178,"C",IF(M178&gt;=0.35*'MARK LOOKUP'!M178,"D","NG"))))))),"")</f>
        <v/>
      </c>
      <c r="AI178" s="26" t="str">
        <f>IF(ISBLANK('DATA ENTRY'!S178),"",IF(N178="Ab","AB",IF(N178&gt;=0.9*'MARK LOOKUP'!N178,"A+",IF(N178&gt;=0.8*'MARK LOOKUP'!N178,"A",IF(N178&gt;=0.7*'MARK LOOKUP'!N178,"B+",IF(N178&gt;=0.6*'MARK LOOKUP'!N178,"B",IF(N178&gt;=0.5*'MARK LOOKUP'!N178,"C+",IF(N178&gt;=0.4*'MARK LOOKUP'!N178,"C",IF(N178&gt;=0.35*'MARK LOOKUP'!N178,"D","NG")))))))))</f>
        <v/>
      </c>
      <c r="AJ178" s="26" t="str">
        <f>IF(ISBLANK('DATA ENTRY'!T178),"",IF(O178="Ab","AB",IF(O178&gt;=0.9*'MARK LOOKUP'!O178,"A+",IF(O178&gt;=0.8*'MARK LOOKUP'!O178,"A",IF(O178&gt;=0.7*'MARK LOOKUP'!O178,"B+",IF(O178&gt;=0.6*'MARK LOOKUP'!O178,"B",IF(O178&gt;=0.5*'MARK LOOKUP'!O178,"C+",IF(O178&gt;=0.4*'MARK LOOKUP'!O178,"C",IF(O178&gt;=0.35*'MARK LOOKUP'!O178,"D","NG")))))))))</f>
        <v/>
      </c>
      <c r="AK178" s="26" t="str">
        <f>IF(ISNUMBER(P178),IF(P178&gt;=0.9*'MARK LOOKUP'!P178,"A+",IF(P178&gt;=0.8*'MARK LOOKUP'!P178,"A",IF(P178&gt;=0.7*'MARK LOOKUP'!P178,"B+",IF(P178&gt;=0.6*'MARK LOOKUP'!P178,"B",IF(P178&gt;=0.5*'MARK LOOKUP'!P178,"C+",IF(P178&gt;=0.4*'MARK LOOKUP'!P178,"C",IF(P178&gt;=0.35*'MARK LOOKUP'!P178,"D","NG"))))))),"")</f>
        <v/>
      </c>
      <c r="AL178" s="26" t="str">
        <f>IF(ISBLANK('DATA ENTRY'!V178),"",IF(Q178="Ab","AB",IF(Q178&gt;=0.9*'MARK LOOKUP'!Q178,"A+",IF(Q178&gt;=0.8*'MARK LOOKUP'!Q178,"A",IF(Q178&gt;=0.7*'MARK LOOKUP'!Q178,"B+",IF(Q178&gt;=0.6*'MARK LOOKUP'!Q178,"B",IF(Q178&gt;=0.5*'MARK LOOKUP'!Q178,"C+",IF(Q178&gt;=0.4*'MARK LOOKUP'!Q178,"C",IF(Q178&gt;=0.35*'MARK LOOKUP'!Q178,"D","NG")))))))))</f>
        <v/>
      </c>
      <c r="AM178" s="26" t="str">
        <f>IF(ISBLANK('DATA ENTRY'!W178),"",IF(R178="Ab","AB",IF(R178&gt;=0.9*'MARK LOOKUP'!R178,"A+",IF(R178&gt;=0.8*'MARK LOOKUP'!R178,"A",IF(R178&gt;=0.7*'MARK LOOKUP'!R178,"B+",IF(R178&gt;=0.6*'MARK LOOKUP'!R178,"B",IF(R178&gt;=0.5*'MARK LOOKUP'!R178,"C+",IF(R178&gt;=0.4*'MARK LOOKUP'!R178,"C",IF(R178&gt;=0.35*'MARK LOOKUP'!R178,"D","NG")))))))))</f>
        <v/>
      </c>
      <c r="AN178" s="26" t="str">
        <f>IF(ISNUMBER(S178),IF(S178&gt;=0.9*'MARK LOOKUP'!S178,"A+",IF(S178&gt;=0.8*'MARK LOOKUP'!S178,"A",IF(S178&gt;=0.7*'MARK LOOKUP'!S178,"B+",IF(S178&gt;=0.6*'MARK LOOKUP'!S178,"B",IF(S178&gt;=0.5*'MARK LOOKUP'!S178,"C+",IF(S178&gt;=0.4*'MARK LOOKUP'!S178,"C",IF(S178&gt;=0.35*'MARK LOOKUP'!S178,"D","NG"))))))),"")</f>
        <v/>
      </c>
      <c r="AO178" s="26" t="str">
        <f>IF(ISBLANK('DATA ENTRY'!Y178),"",IF(T178="AB","AB",IF(T178&gt;=0.9*'MARK LOOKUP'!T178,"A+",IF(T178&gt;=0.8*'MARK LOOKUP'!T178,"A",IF(T178&gt;=0.7*'MARK LOOKUP'!T178,"B+",IF(T178&gt;=0.6*'MARK LOOKUP'!T178,"B",IF(T178&gt;=0.5*'MARK LOOKUP'!T178,"C+",IF(T178&gt;=0.4*'MARK LOOKUP'!T178,"C",IF(T178&gt;=0.35*'MARK LOOKUP'!T178,"D","NG")))))))))</f>
        <v/>
      </c>
      <c r="AP178" s="26" t="str">
        <f>IF(ISBLANK('DATA ENTRY'!Z178),"",IF(U178="AB","AB",IF(U178&gt;=0.9*'MARK LOOKUP'!U178,"A+",IF(U178&gt;=0.8*'MARK LOOKUP'!U178,"A",IF(U178&gt;=0.7*'MARK LOOKUP'!U178,"B+",IF(U178&gt;=0.6*'MARK LOOKUP'!U178,"B",IF(U178&gt;=0.5*'MARK LOOKUP'!U178,"C+",IF(U178&gt;=0.4*'MARK LOOKUP'!U178,"C",IF(U178&gt;=0.35*'MARK LOOKUP'!U178,"D","NG")))))))))</f>
        <v/>
      </c>
      <c r="AQ178" s="26" t="str">
        <f>IF(ISNUMBER(V178),IF(V178&gt;=0.9*'MARK LOOKUP'!V178,"A+",IF(V178&gt;=0.8*'MARK LOOKUP'!V178,"A",IF(V178&gt;=0.7*'MARK LOOKUP'!V178,"B+",IF(V178&gt;=0.6*'MARK LOOKUP'!S178,"B",IF(V178&gt;=0.5*'MARK LOOKUP'!V178,"C+",IF(V178&gt;=0.4*'MARK LOOKUP'!V178,"C",IF(V178&gt;=0.35*'MARK LOOKUP'!V178,"D","NG"))))))),"")</f>
        <v/>
      </c>
      <c r="AR178" s="26" t="str">
        <f t="shared" si="47"/>
        <v/>
      </c>
      <c r="AS178" s="26" t="str">
        <f t="shared" si="48"/>
        <v/>
      </c>
      <c r="AT178" s="26" t="str">
        <f t="shared" si="49"/>
        <v/>
      </c>
      <c r="AU178" s="26" t="str">
        <f t="shared" si="50"/>
        <v/>
      </c>
      <c r="AV178" s="26" t="str">
        <f t="shared" si="51"/>
        <v/>
      </c>
      <c r="AW178" s="26" t="str">
        <f t="shared" si="52"/>
        <v/>
      </c>
      <c r="AX178" s="26" t="str">
        <f t="shared" si="53"/>
        <v/>
      </c>
      <c r="AY178" s="26" t="str">
        <f t="shared" si="54"/>
        <v/>
      </c>
      <c r="AZ178" s="26" t="str">
        <f t="shared" si="55"/>
        <v/>
      </c>
      <c r="BA178" s="26" t="str">
        <f t="shared" si="56"/>
        <v/>
      </c>
      <c r="BB178" s="26" t="str">
        <f t="shared" si="57"/>
        <v/>
      </c>
      <c r="BC178" s="26" t="str">
        <f t="shared" si="58"/>
        <v/>
      </c>
      <c r="BD178" s="26" t="str">
        <f t="shared" si="59"/>
        <v/>
      </c>
      <c r="BE178" s="26" t="str">
        <f>IF(ISBLANK('DATA ENTRY'!S178),"",IF(AJ178="A+","4",IF(AJ178="A","3.6",IF(AJ178="B+","3.2",IF(AJ178="B","2.8",IF(AJ178="C+","2.4",IF(AJ178="C","2",IF(AJ178="D+","1.6",IF(AJ178="D","1.2",IF(AJ178="E","0.8",""))))))))))</f>
        <v/>
      </c>
      <c r="BF178" s="26" t="str">
        <f>IF(ISBLANK('DATA ENTRY'!T178),"",IF(AK178="A+","4",IF(AK178="A","3.6",IF(AK178="B+","3.2",IF(AK178="B","2.8",IF(AK178="C+","2.4",IF(AK178="C","2",IF(AK178="D+","1.6",IF(AK178="D","1.2",IF(AK178="E","0.8",""))))))))))</f>
        <v/>
      </c>
      <c r="BG178" s="26" t="str">
        <f>IF(ISBLANK('DATA ENTRY'!U178),"",IF(AL178="A+","4",IF(AL178="A","3.6",IF(AL178="B+","3.2",IF(AL178="B","2.8",IF(AL178="C+","2.4",IF(AL178="C","2",IF(AL178="D+","1.6",IF(AL178="D","1.2",IF(AL178="E","0.8",""))))))))))</f>
        <v/>
      </c>
      <c r="BH178" s="26" t="str">
        <f>IF(ISBLANK('DATA ENTRY'!V178),"",IF(AM178="A+","4",IF(AM178="A","3.6",IF(AM178="B+","3.2",IF(AM178="B","2.8",IF(AM178="C+","2.4",IF(AM178="C","2",IF(AM178="D+","1.6",IF(AM178="D","1.2",IF(AM178="E","0.8",""))))))))))</f>
        <v/>
      </c>
      <c r="BI178" s="26" t="str">
        <f>IF(ISBLANK('DATA ENTRY'!W178),"",IF(AN178="A+","4",IF(AN178="A","3.6",IF(AN178="B+","3.2",IF(AN178="B","2.8",IF(AN178="C+","2.4",IF(AN178="C","2",IF(AN178="D+","1.6",IF(AN178="D","1.2",IF(AN178="E","0.8",""))))))))))</f>
        <v/>
      </c>
      <c r="BJ178" s="26" t="str">
        <f>IF(ISBLANK('DATA ENTRY'!X178),"",IF(AO178="A+","4",IF(AO178="A","3.6",IF(AO178="B+","3.2",IF(AO178="B","2.8",IF(AO178="C+","2.4",IF(AO178="C","2",IF(AO178="D+","1.6",IF(AO178="D","1.2",IF(AO178="E","0.8",""))))))))))</f>
        <v/>
      </c>
      <c r="BK178" s="26" t="str">
        <f>IF(ISBLANK('DATA ENTRY'!Y178),"",IF(AP178="A+","4",IF(AP178="A","3.6",IF(AP178="B+","3.2",IF(AP178="B","2.8",IF(AP178="C+","2.4",IF(AP178="C","2",IF(AP178="D+","1.6",IF(AP178="D","1.2",IF(AP178="E","0.8",""))))))))))</f>
        <v/>
      </c>
      <c r="BL178" s="26" t="str">
        <f>IF(ISBLANK('DATA ENTRY'!Z178),"",IF(AQ178="A+","4",IF(AQ178="A","3.6",IF(AQ178="B+","3.2",IF(AQ178="B","2.8",IF(AQ178="C+","2.4",IF(AQ178="C","2",IF(AQ178="D+","1.6",IF(AQ178="D","1.2",IF(AQ178="E","0.8",""))))))))))</f>
        <v/>
      </c>
    </row>
    <row r="179" spans="2:64" x14ac:dyDescent="0.25">
      <c r="B179" s="26" t="str">
        <f>IF(ISBLANK('DATA ENTRY'!G179),"",'DATA ENTRY'!G179)</f>
        <v/>
      </c>
      <c r="C179" s="26" t="str">
        <f>IF(ISBLANK('DATA ENTRY'!H179),"",'DATA ENTRY'!H179)</f>
        <v/>
      </c>
      <c r="D179" s="26" t="str">
        <f t="shared" si="41"/>
        <v/>
      </c>
      <c r="E179" s="26" t="str">
        <f>IF(ISBLANK('DATA ENTRY'!J179),"",'DATA ENTRY'!J179)</f>
        <v/>
      </c>
      <c r="F179" s="26" t="str">
        <f>IF(ISBLANK('DATA ENTRY'!K179),"",'DATA ENTRY'!K179)</f>
        <v/>
      </c>
      <c r="G179" s="26" t="str">
        <f t="shared" si="42"/>
        <v/>
      </c>
      <c r="H179" s="26" t="str">
        <f>IF(ISBLANK('DATA ENTRY'!M179),"",'DATA ENTRY'!M179)</f>
        <v/>
      </c>
      <c r="I179" s="26" t="str">
        <f>IF(ISBLANK('DATA ENTRY'!M179),"",'DATA ENTRY'!N179)</f>
        <v/>
      </c>
      <c r="J179" s="26" t="str">
        <f t="shared" si="60"/>
        <v/>
      </c>
      <c r="K179" s="26" t="str">
        <f>IF(ISBLANK('DATA ENTRY'!P179),"",'DATA ENTRY'!P179)</f>
        <v/>
      </c>
      <c r="L179" s="26" t="str">
        <f>IF(ISBLANK('DATA ENTRY'!Q179),"",'DATA ENTRY'!Q179)</f>
        <v/>
      </c>
      <c r="M179" s="26" t="str">
        <f t="shared" si="43"/>
        <v/>
      </c>
      <c r="N179" s="26" t="str">
        <f>IF(ISBLANK('DATA ENTRY'!S179),"",'DATA ENTRY'!S179)</f>
        <v/>
      </c>
      <c r="O179" s="26" t="str">
        <f>IF(ISBLANK('DATA ENTRY'!T179),"",'DATA ENTRY'!T179)</f>
        <v/>
      </c>
      <c r="P179" s="26" t="str">
        <f t="shared" si="44"/>
        <v/>
      </c>
      <c r="Q179" s="26" t="str">
        <f>IF(ISBLANK('DATA ENTRY'!V179),"",'DATA ENTRY'!V179)</f>
        <v/>
      </c>
      <c r="R179" s="26" t="str">
        <f>IF(ISBLANK('DATA ENTRY'!W179),"",'DATA ENTRY'!W179)</f>
        <v/>
      </c>
      <c r="S179" s="26" t="str">
        <f t="shared" si="45"/>
        <v/>
      </c>
      <c r="T179" s="26" t="str">
        <f>IF(ISBLANK('DATA ENTRY'!Y179),"",'DATA ENTRY'!Y179)</f>
        <v/>
      </c>
      <c r="U179" s="26" t="str">
        <f>IF(ISBLANK('DATA ENTRY'!Z179),"",'DATA ENTRY'!Z179)</f>
        <v/>
      </c>
      <c r="V179" s="26" t="str">
        <f t="shared" si="46"/>
        <v/>
      </c>
      <c r="W179" s="26" t="str">
        <f>IF(ISBLANK('DATA ENTRY'!$F179),"",IF(LEDGER!B179="AB","AB",IF(LEDGER!B179&gt;=0.9*'MARK LOOKUP'!B179,"A+",IF(LEDGER!B179&gt;=0.8*'MARK LOOKUP'!B179,"A",IF(LEDGER!B179&gt;=0.7*'MARK LOOKUP'!B179,"B+",IF(LEDGER!B179&gt;=0.6*'MARK LOOKUP'!B179,"B",IF(LEDGER!B179&gt;=0.5*'MARK LOOKUP'!B179,"C+",IF(LEDGER!B179&gt;=0.4*'MARK LOOKUP'!B179,"C+",IF(LEDGER!B179&gt;=0.35*'MARK LOOKUP'!B179,"D","NG")))))))))</f>
        <v/>
      </c>
      <c r="X179" s="26" t="str">
        <f>IF(ISBLANK('DATA ENTRY'!$G179),"",IF(LEDGER!C179="AB","AB",IF(LEDGER!C179&gt;=0.9*'MARK LOOKUP'!C179,"A+",IF(LEDGER!C179&gt;=0.8*'MARK LOOKUP'!C179,"A",IF(LEDGER!C179&gt;=0.7*'MARK LOOKUP'!C179,"B+",IF(LEDGER!C179&gt;=0.6*'MARK LOOKUP'!C179,"B",IF(LEDGER!C179&gt;=0.5*'MARK LOOKUP'!C179,"C+",IF(LEDGER!C179&gt;=0.4*'MARK LOOKUP'!C179,"C+",IF(LEDGER!C179&gt;=0.35*'MARK LOOKUP'!C179,"D","N.G.")))))))))</f>
        <v/>
      </c>
      <c r="Y179" s="26" t="b">
        <f>IF(ISNUMBER(D179),IF(D179&gt;=0.9*'MARK LOOKUP'!D179,"A+",IF(D179&gt;=0.8*'MARK LOOKUP'!D179,"A",IF(D179&gt;=0.7*'MARK LOOKUP'!D179,"B+",IF(D179&gt;=0.6*'MARK LOOKUP'!D179,"B",IF(D179&gt;=0.5*'MARK LOOKUP'!D179,"C+",IF(D179&gt;=0.4*'MARK LOOKUP'!D179,"C",IF(D179&gt;=0.35*'MARK LOOKUP'!D179,"D","N.G."))))))))</f>
        <v>0</v>
      </c>
      <c r="Z179" s="26" t="str">
        <f>IF(ISBLANK('DATA ENTRY'!J179),"",IF(LEDGER!E179="AB","AB",IF(LEDGER!E179&gt;=0.9*'MARK LOOKUP'!E179,"A+",IF(LEDGER!E179&gt;=0.8*'MARK LOOKUP'!E179,"A",IF(LEDGER!E179&gt;=0.7*'MARK LOOKUP'!E179,"B+",IF(LEDGER!E179&gt;=0.6*'MARK LOOKUP'!E179,"B",IF(LEDGER!E179&gt;=0.5*'MARK LOOKUP'!E179,"C+",IF(LEDGER!E179&gt;=0.4*'MARK LOOKUP'!E179,"C",IF(LEDGER!E179&gt;=0.35*'MARK LOOKUP'!E179,"D","NG")))))))))</f>
        <v/>
      </c>
      <c r="AA179" s="26" t="str">
        <f>IF(ISBLANK('DATA ENTRY'!K179),"",IF(LEDGER!F179="AB","AB",IF(LEDGER!F179&gt;=0.9*'MARK LOOKUP'!F179,"A+",IF(LEDGER!F179&gt;=0.8*'MARK LOOKUP'!F179,"A",IF(LEDGER!F179&gt;=0.7*'MARK LOOKUP'!F179,"B+",IF(LEDGER!F179&gt;=0.6*'MARK LOOKUP'!F179,"B",IF(LEDGER!F179&gt;=0.5*'MARK LOOKUP'!F179,"C+",IF(LEDGER!F179&gt;=0.4*'MARK LOOKUP'!F179,"C",IF(LEDGER!F179&gt;=0.35*'MARK LOOKUP'!F179,"D","NG")))))))))</f>
        <v/>
      </c>
      <c r="AB179" s="26" t="b">
        <f>IF(ISNUMBER(G179),IF(D179&gt;=0.9*'MARK LOOKUP'!G179,"A+",IF(G179&gt;=0.8*'MARK LOOKUP'!G179,"A",IF(G179&gt;=0.7*'MARK LOOKUP'!G179,"B+",IF(G179&gt;=0.6*'MARK LOOKUP'!G179,"B",IF(G179&gt;=0.5*'MARK LOOKUP'!G179,"C+",IF(G179&gt;=0.4*'MARK LOOKUP'!G179,"C",IF(G179&gt;=0.35*'MARK LOOKUP'!G179,"D","NG"))))))))</f>
        <v>0</v>
      </c>
      <c r="AC179" s="26" t="str">
        <f>IF(ISBLANK('DATA ENTRY'!M179),"",IF(LEDGER!H179="AB","AB",IF(LEDGER!H179&gt;=0.9*'MARK LOOKUP'!H179,"A+",IF(LEDGER!H179&gt;=0.8*'MARK LOOKUP'!H179,"A",IF(LEDGER!H179&gt;=0.7*'MARK LOOKUP'!H179,"B+",IF(LEDGER!H179&gt;=0.6*'MARK LOOKUP'!H179,"B",IF(LEDGER!H179&gt;=0.5*'MARK LOOKUP'!H179,"C+",IF(LEDGER!H179&gt;=0.4*'MARK LOOKUP'!H179,"C",IF(LEDGER!H179&gt;=0.35*'MARK LOOKUP'!H179,"D","NG")))))))))</f>
        <v/>
      </c>
      <c r="AD179" s="26" t="str">
        <f>IF(ISBLANK('DATA ENTRY'!N179),"",IF(LEDGER!I179="AB","AB",IF(LEDGER!I179&gt;=0.9*'MARK LOOKUP'!I179,"A+",IF(LEDGER!I179&gt;=0.8*'MARK LOOKUP'!I179,"A",IF(LEDGER!I179&gt;=0.7*'MARK LOOKUP'!I179,"B+",IF(LEDGER!I179&gt;=0.6*'MARK LOOKUP'!I179,"B",IF(LEDGER!I179&gt;=0.5*'MARK LOOKUP'!I179,"C+",IF(LEDGER!I179&gt;=0.4*'MARK LOOKUP'!I179,"C",IF(LEDGER!I179&gt;=0.35*'MARK LOOKUP'!I179,"D","NG")))))))))</f>
        <v/>
      </c>
      <c r="AE179" s="26" t="str">
        <f>IF(ISNUMBER(J179),IF(J179&gt;=0.9*'MARK LOOKUP'!J179,"A+",IF(J179&gt;=0.8*'MARK LOOKUP'!J179,"A",IF(J179&gt;=0.7*'MARK LOOKUP'!J179,"B+",IF(J179&gt;=0.6*'MARK LOOKUP'!J179,"B",IF(J179&gt;=0.5*'MARK LOOKUP'!J179,"C+",IF(J179&gt;=0.4*'MARK LOOKUP'!J179,"C",IF(J179&gt;=0.35*'MARK LOOKUP'!J179,"D","NG"))))))),"")</f>
        <v/>
      </c>
      <c r="AF179" s="26" t="str">
        <f>IF(ISBLANK('DATA ENTRY'!P179),"",IF(LEDGER!K179="Ab","AB",IF(LEDGER!K179&gt;=0.9*'MARK LOOKUP'!K179,"A+",IF(LEDGER!K179&gt;=0.8*'MARK LOOKUP'!K179,"A",IF(LEDGER!K179&gt;=0.7*'MARK LOOKUP'!K179,"B+",IF(LEDGER!K179&gt;=0.6*'MARK LOOKUP'!K179,"B",IF(LEDGER!K179&gt;=0.5*'MARK LOOKUP'!K179,"C+",IF(LEDGER!K179&gt;=0.4*'MARK LOOKUP'!K179,"C",IF(LEDGER!K179&gt;=0.35*'MARK LOOKUP'!K179,"D","NG")))))))))</f>
        <v/>
      </c>
      <c r="AG179" s="26" t="str">
        <f>IF(ISBLANK('DATA ENTRY'!Q179),"",IF(LEDGER!L179="Ab","AB",IF(LEDGER!L179&gt;=0.9*'MARK LOOKUP'!L179,"A+",IF(LEDGER!L179&gt;=0.8*'MARK LOOKUP'!L179,"A",IF(LEDGER!L179&gt;=0.7*'MARK LOOKUP'!L179,"B+",IF(LEDGER!L179&gt;=0.6*'MARK LOOKUP'!L179,"B",IF(LEDGER!L179&gt;=0.5*'MARK LOOKUP'!L179,"C+",IF(LEDGER!L179&gt;=0.4*'MARK LOOKUP'!L179,"C",IF(LEDGER!L179&gt;=0.35*'MARK LOOKUP'!L179,"D","NG")))))))))</f>
        <v/>
      </c>
      <c r="AH179" s="26" t="str">
        <f>IF(ISNUMBER(M179),IF(M179&gt;=0.9*'MARK LOOKUP'!M179,"A+",IF(M179&gt;=0.8*'MARK LOOKUP'!M179,"A",IF(M179&gt;=0.7*'MARK LOOKUP'!M179,"B+",IF(M179&gt;=0.6*'MARK LOOKUP'!M179,"B",IF(M179&gt;=0.5*'MARK LOOKUP'!M179,"C+",IF(M179&gt;=0.4*'MARK LOOKUP'!M179,"C",IF(M179&gt;=0.35*'MARK LOOKUP'!M179,"D","NG"))))))),"")</f>
        <v/>
      </c>
      <c r="AI179" s="26" t="str">
        <f>IF(ISBLANK('DATA ENTRY'!S179),"",IF(N179="Ab","AB",IF(N179&gt;=0.9*'MARK LOOKUP'!N179,"A+",IF(N179&gt;=0.8*'MARK LOOKUP'!N179,"A",IF(N179&gt;=0.7*'MARK LOOKUP'!N179,"B+",IF(N179&gt;=0.6*'MARK LOOKUP'!N179,"B",IF(N179&gt;=0.5*'MARK LOOKUP'!N179,"C+",IF(N179&gt;=0.4*'MARK LOOKUP'!N179,"C",IF(N179&gt;=0.35*'MARK LOOKUP'!N179,"D","NG")))))))))</f>
        <v/>
      </c>
      <c r="AJ179" s="26" t="str">
        <f>IF(ISBLANK('DATA ENTRY'!T179),"",IF(O179="Ab","AB",IF(O179&gt;=0.9*'MARK LOOKUP'!O179,"A+",IF(O179&gt;=0.8*'MARK LOOKUP'!O179,"A",IF(O179&gt;=0.7*'MARK LOOKUP'!O179,"B+",IF(O179&gt;=0.6*'MARK LOOKUP'!O179,"B",IF(O179&gt;=0.5*'MARK LOOKUP'!O179,"C+",IF(O179&gt;=0.4*'MARK LOOKUP'!O179,"C",IF(O179&gt;=0.35*'MARK LOOKUP'!O179,"D","NG")))))))))</f>
        <v/>
      </c>
      <c r="AK179" s="26" t="str">
        <f>IF(ISNUMBER(P179),IF(P179&gt;=0.9*'MARK LOOKUP'!P179,"A+",IF(P179&gt;=0.8*'MARK LOOKUP'!P179,"A",IF(P179&gt;=0.7*'MARK LOOKUP'!P179,"B+",IF(P179&gt;=0.6*'MARK LOOKUP'!P179,"B",IF(P179&gt;=0.5*'MARK LOOKUP'!P179,"C+",IF(P179&gt;=0.4*'MARK LOOKUP'!P179,"C",IF(P179&gt;=0.35*'MARK LOOKUP'!P179,"D","NG"))))))),"")</f>
        <v/>
      </c>
      <c r="AL179" s="26" t="str">
        <f>IF(ISBLANK('DATA ENTRY'!V179),"",IF(Q179="Ab","AB",IF(Q179&gt;=0.9*'MARK LOOKUP'!Q179,"A+",IF(Q179&gt;=0.8*'MARK LOOKUP'!Q179,"A",IF(Q179&gt;=0.7*'MARK LOOKUP'!Q179,"B+",IF(Q179&gt;=0.6*'MARK LOOKUP'!Q179,"B",IF(Q179&gt;=0.5*'MARK LOOKUP'!Q179,"C+",IF(Q179&gt;=0.4*'MARK LOOKUP'!Q179,"C",IF(Q179&gt;=0.35*'MARK LOOKUP'!Q179,"D","NG")))))))))</f>
        <v/>
      </c>
      <c r="AM179" s="26" t="str">
        <f>IF(ISBLANK('DATA ENTRY'!W179),"",IF(R179="Ab","AB",IF(R179&gt;=0.9*'MARK LOOKUP'!R179,"A+",IF(R179&gt;=0.8*'MARK LOOKUP'!R179,"A",IF(R179&gt;=0.7*'MARK LOOKUP'!R179,"B+",IF(R179&gt;=0.6*'MARK LOOKUP'!R179,"B",IF(R179&gt;=0.5*'MARK LOOKUP'!R179,"C+",IF(R179&gt;=0.4*'MARK LOOKUP'!R179,"C",IF(R179&gt;=0.35*'MARK LOOKUP'!R179,"D","NG")))))))))</f>
        <v/>
      </c>
      <c r="AN179" s="26" t="str">
        <f>IF(ISNUMBER(S179),IF(S179&gt;=0.9*'MARK LOOKUP'!S179,"A+",IF(S179&gt;=0.8*'MARK LOOKUP'!S179,"A",IF(S179&gt;=0.7*'MARK LOOKUP'!S179,"B+",IF(S179&gt;=0.6*'MARK LOOKUP'!S179,"B",IF(S179&gt;=0.5*'MARK LOOKUP'!S179,"C+",IF(S179&gt;=0.4*'MARK LOOKUP'!S179,"C",IF(S179&gt;=0.35*'MARK LOOKUP'!S179,"D","NG"))))))),"")</f>
        <v/>
      </c>
      <c r="AO179" s="26" t="str">
        <f>IF(ISBLANK('DATA ENTRY'!Y179),"",IF(T179="AB","AB",IF(T179&gt;=0.9*'MARK LOOKUP'!T179,"A+",IF(T179&gt;=0.8*'MARK LOOKUP'!T179,"A",IF(T179&gt;=0.7*'MARK LOOKUP'!T179,"B+",IF(T179&gt;=0.6*'MARK LOOKUP'!T179,"B",IF(T179&gt;=0.5*'MARK LOOKUP'!T179,"C+",IF(T179&gt;=0.4*'MARK LOOKUP'!T179,"C",IF(T179&gt;=0.35*'MARK LOOKUP'!T179,"D","NG")))))))))</f>
        <v/>
      </c>
      <c r="AP179" s="26" t="str">
        <f>IF(ISBLANK('DATA ENTRY'!Z179),"",IF(U179="AB","AB",IF(U179&gt;=0.9*'MARK LOOKUP'!U179,"A+",IF(U179&gt;=0.8*'MARK LOOKUP'!U179,"A",IF(U179&gt;=0.7*'MARK LOOKUP'!U179,"B+",IF(U179&gt;=0.6*'MARK LOOKUP'!U179,"B",IF(U179&gt;=0.5*'MARK LOOKUP'!U179,"C+",IF(U179&gt;=0.4*'MARK LOOKUP'!U179,"C",IF(U179&gt;=0.35*'MARK LOOKUP'!U179,"D","NG")))))))))</f>
        <v/>
      </c>
      <c r="AQ179" s="26" t="str">
        <f>IF(ISNUMBER(V179),IF(V179&gt;=0.9*'MARK LOOKUP'!V179,"A+",IF(V179&gt;=0.8*'MARK LOOKUP'!V179,"A",IF(V179&gt;=0.7*'MARK LOOKUP'!V179,"B+",IF(V179&gt;=0.6*'MARK LOOKUP'!S179,"B",IF(V179&gt;=0.5*'MARK LOOKUP'!V179,"C+",IF(V179&gt;=0.4*'MARK LOOKUP'!V179,"C",IF(V179&gt;=0.35*'MARK LOOKUP'!V179,"D","NG"))))))),"")</f>
        <v/>
      </c>
      <c r="AR179" s="26" t="str">
        <f t="shared" si="47"/>
        <v/>
      </c>
      <c r="AS179" s="26" t="str">
        <f t="shared" si="48"/>
        <v/>
      </c>
      <c r="AT179" s="26" t="str">
        <f t="shared" si="49"/>
        <v/>
      </c>
      <c r="AU179" s="26" t="str">
        <f t="shared" si="50"/>
        <v/>
      </c>
      <c r="AV179" s="26" t="str">
        <f t="shared" si="51"/>
        <v/>
      </c>
      <c r="AW179" s="26" t="str">
        <f t="shared" si="52"/>
        <v/>
      </c>
      <c r="AX179" s="26" t="str">
        <f t="shared" si="53"/>
        <v/>
      </c>
      <c r="AY179" s="26" t="str">
        <f t="shared" si="54"/>
        <v/>
      </c>
      <c r="AZ179" s="26" t="str">
        <f t="shared" si="55"/>
        <v/>
      </c>
      <c r="BA179" s="26" t="str">
        <f t="shared" si="56"/>
        <v/>
      </c>
      <c r="BB179" s="26" t="str">
        <f t="shared" si="57"/>
        <v/>
      </c>
      <c r="BC179" s="26" t="str">
        <f t="shared" si="58"/>
        <v/>
      </c>
      <c r="BD179" s="26" t="str">
        <f t="shared" si="59"/>
        <v/>
      </c>
      <c r="BE179" s="26" t="str">
        <f>IF(ISBLANK('DATA ENTRY'!S179),"",IF(AJ179="A+","4",IF(AJ179="A","3.6",IF(AJ179="B+","3.2",IF(AJ179="B","2.8",IF(AJ179="C+","2.4",IF(AJ179="C","2",IF(AJ179="D+","1.6",IF(AJ179="D","1.2",IF(AJ179="E","0.8",""))))))))))</f>
        <v/>
      </c>
      <c r="BF179" s="26" t="str">
        <f>IF(ISBLANK('DATA ENTRY'!T179),"",IF(AK179="A+","4",IF(AK179="A","3.6",IF(AK179="B+","3.2",IF(AK179="B","2.8",IF(AK179="C+","2.4",IF(AK179="C","2",IF(AK179="D+","1.6",IF(AK179="D","1.2",IF(AK179="E","0.8",""))))))))))</f>
        <v/>
      </c>
      <c r="BG179" s="26" t="str">
        <f>IF(ISBLANK('DATA ENTRY'!U179),"",IF(AL179="A+","4",IF(AL179="A","3.6",IF(AL179="B+","3.2",IF(AL179="B","2.8",IF(AL179="C+","2.4",IF(AL179="C","2",IF(AL179="D+","1.6",IF(AL179="D","1.2",IF(AL179="E","0.8",""))))))))))</f>
        <v/>
      </c>
      <c r="BH179" s="26" t="str">
        <f>IF(ISBLANK('DATA ENTRY'!V179),"",IF(AM179="A+","4",IF(AM179="A","3.6",IF(AM179="B+","3.2",IF(AM179="B","2.8",IF(AM179="C+","2.4",IF(AM179="C","2",IF(AM179="D+","1.6",IF(AM179="D","1.2",IF(AM179="E","0.8",""))))))))))</f>
        <v/>
      </c>
      <c r="BI179" s="26" t="str">
        <f>IF(ISBLANK('DATA ENTRY'!W179),"",IF(AN179="A+","4",IF(AN179="A","3.6",IF(AN179="B+","3.2",IF(AN179="B","2.8",IF(AN179="C+","2.4",IF(AN179="C","2",IF(AN179="D+","1.6",IF(AN179="D","1.2",IF(AN179="E","0.8",""))))))))))</f>
        <v/>
      </c>
      <c r="BJ179" s="26" t="str">
        <f>IF(ISBLANK('DATA ENTRY'!X179),"",IF(AO179="A+","4",IF(AO179="A","3.6",IF(AO179="B+","3.2",IF(AO179="B","2.8",IF(AO179="C+","2.4",IF(AO179="C","2",IF(AO179="D+","1.6",IF(AO179="D","1.2",IF(AO179="E","0.8",""))))))))))</f>
        <v/>
      </c>
      <c r="BK179" s="26" t="str">
        <f>IF(ISBLANK('DATA ENTRY'!Y179),"",IF(AP179="A+","4",IF(AP179="A","3.6",IF(AP179="B+","3.2",IF(AP179="B","2.8",IF(AP179="C+","2.4",IF(AP179="C","2",IF(AP179="D+","1.6",IF(AP179="D","1.2",IF(AP179="E","0.8",""))))))))))</f>
        <v/>
      </c>
      <c r="BL179" s="26" t="str">
        <f>IF(ISBLANK('DATA ENTRY'!Z179),"",IF(AQ179="A+","4",IF(AQ179="A","3.6",IF(AQ179="B+","3.2",IF(AQ179="B","2.8",IF(AQ179="C+","2.4",IF(AQ179="C","2",IF(AQ179="D+","1.6",IF(AQ179="D","1.2",IF(AQ179="E","0.8",""))))))))))</f>
        <v/>
      </c>
    </row>
    <row r="180" spans="2:64" x14ac:dyDescent="0.25">
      <c r="B180" s="26" t="str">
        <f>IF(ISBLANK('DATA ENTRY'!G180),"",'DATA ENTRY'!G180)</f>
        <v/>
      </c>
      <c r="C180" s="26" t="str">
        <f>IF(ISBLANK('DATA ENTRY'!H180),"",'DATA ENTRY'!H180)</f>
        <v/>
      </c>
      <c r="D180" s="26" t="str">
        <f t="shared" si="41"/>
        <v/>
      </c>
      <c r="E180" s="26" t="str">
        <f>IF(ISBLANK('DATA ENTRY'!J180),"",'DATA ENTRY'!J180)</f>
        <v/>
      </c>
      <c r="F180" s="26" t="str">
        <f>IF(ISBLANK('DATA ENTRY'!K180),"",'DATA ENTRY'!K180)</f>
        <v/>
      </c>
      <c r="G180" s="26" t="str">
        <f t="shared" si="42"/>
        <v/>
      </c>
      <c r="H180" s="26" t="str">
        <f>IF(ISBLANK('DATA ENTRY'!M180),"",'DATA ENTRY'!M180)</f>
        <v/>
      </c>
      <c r="I180" s="26" t="str">
        <f>IF(ISBLANK('DATA ENTRY'!M180),"",'DATA ENTRY'!N180)</f>
        <v/>
      </c>
      <c r="J180" s="26" t="str">
        <f t="shared" si="60"/>
        <v/>
      </c>
      <c r="K180" s="26" t="str">
        <f>IF(ISBLANK('DATA ENTRY'!P180),"",'DATA ENTRY'!P180)</f>
        <v/>
      </c>
      <c r="L180" s="26" t="str">
        <f>IF(ISBLANK('DATA ENTRY'!Q180),"",'DATA ENTRY'!Q180)</f>
        <v/>
      </c>
      <c r="M180" s="26" t="str">
        <f t="shared" si="43"/>
        <v/>
      </c>
      <c r="N180" s="26" t="str">
        <f>IF(ISBLANK('DATA ENTRY'!S180),"",'DATA ENTRY'!S180)</f>
        <v/>
      </c>
      <c r="O180" s="26" t="str">
        <f>IF(ISBLANK('DATA ENTRY'!T180),"",'DATA ENTRY'!T180)</f>
        <v/>
      </c>
      <c r="P180" s="26" t="str">
        <f t="shared" si="44"/>
        <v/>
      </c>
      <c r="Q180" s="26" t="str">
        <f>IF(ISBLANK('DATA ENTRY'!V180),"",'DATA ENTRY'!V180)</f>
        <v/>
      </c>
      <c r="R180" s="26" t="str">
        <f>IF(ISBLANK('DATA ENTRY'!W180),"",'DATA ENTRY'!W180)</f>
        <v/>
      </c>
      <c r="S180" s="26" t="str">
        <f t="shared" si="45"/>
        <v/>
      </c>
      <c r="T180" s="26" t="str">
        <f>IF(ISBLANK('DATA ENTRY'!Y180),"",'DATA ENTRY'!Y180)</f>
        <v/>
      </c>
      <c r="U180" s="26" t="str">
        <f>IF(ISBLANK('DATA ENTRY'!Z180),"",'DATA ENTRY'!Z180)</f>
        <v/>
      </c>
      <c r="V180" s="26" t="str">
        <f t="shared" si="46"/>
        <v/>
      </c>
      <c r="W180" s="26" t="str">
        <f>IF(ISBLANK('DATA ENTRY'!$F180),"",IF(LEDGER!B180="AB","AB",IF(LEDGER!B180&gt;=0.9*'MARK LOOKUP'!B180,"A+",IF(LEDGER!B180&gt;=0.8*'MARK LOOKUP'!B180,"A",IF(LEDGER!B180&gt;=0.7*'MARK LOOKUP'!B180,"B+",IF(LEDGER!B180&gt;=0.6*'MARK LOOKUP'!B180,"B",IF(LEDGER!B180&gt;=0.5*'MARK LOOKUP'!B180,"C+",IF(LEDGER!B180&gt;=0.4*'MARK LOOKUP'!B180,"C+",IF(LEDGER!B180&gt;=0.35*'MARK LOOKUP'!B180,"D","NG")))))))))</f>
        <v/>
      </c>
      <c r="X180" s="26" t="str">
        <f>IF(ISBLANK('DATA ENTRY'!$G180),"",IF(LEDGER!C180="AB","AB",IF(LEDGER!C180&gt;=0.9*'MARK LOOKUP'!C180,"A+",IF(LEDGER!C180&gt;=0.8*'MARK LOOKUP'!C180,"A",IF(LEDGER!C180&gt;=0.7*'MARK LOOKUP'!C180,"B+",IF(LEDGER!C180&gt;=0.6*'MARK LOOKUP'!C180,"B",IF(LEDGER!C180&gt;=0.5*'MARK LOOKUP'!C180,"C+",IF(LEDGER!C180&gt;=0.4*'MARK LOOKUP'!C180,"C+",IF(LEDGER!C180&gt;=0.35*'MARK LOOKUP'!C180,"D","N.G.")))))))))</f>
        <v/>
      </c>
      <c r="Y180" s="26" t="b">
        <f>IF(ISNUMBER(D180),IF(D180&gt;=0.9*'MARK LOOKUP'!D180,"A+",IF(D180&gt;=0.8*'MARK LOOKUP'!D180,"A",IF(D180&gt;=0.7*'MARK LOOKUP'!D180,"B+",IF(D180&gt;=0.6*'MARK LOOKUP'!D180,"B",IF(D180&gt;=0.5*'MARK LOOKUP'!D180,"C+",IF(D180&gt;=0.4*'MARK LOOKUP'!D180,"C",IF(D180&gt;=0.35*'MARK LOOKUP'!D180,"D","N.G."))))))))</f>
        <v>0</v>
      </c>
      <c r="Z180" s="26" t="str">
        <f>IF(ISBLANK('DATA ENTRY'!J180),"",IF(LEDGER!E180="AB","AB",IF(LEDGER!E180&gt;=0.9*'MARK LOOKUP'!E180,"A+",IF(LEDGER!E180&gt;=0.8*'MARK LOOKUP'!E180,"A",IF(LEDGER!E180&gt;=0.7*'MARK LOOKUP'!E180,"B+",IF(LEDGER!E180&gt;=0.6*'MARK LOOKUP'!E180,"B",IF(LEDGER!E180&gt;=0.5*'MARK LOOKUP'!E180,"C+",IF(LEDGER!E180&gt;=0.4*'MARK LOOKUP'!E180,"C",IF(LEDGER!E180&gt;=0.35*'MARK LOOKUP'!E180,"D","NG")))))))))</f>
        <v/>
      </c>
      <c r="AA180" s="26" t="str">
        <f>IF(ISBLANK('DATA ENTRY'!K180),"",IF(LEDGER!F180="AB","AB",IF(LEDGER!F180&gt;=0.9*'MARK LOOKUP'!F180,"A+",IF(LEDGER!F180&gt;=0.8*'MARK LOOKUP'!F180,"A",IF(LEDGER!F180&gt;=0.7*'MARK LOOKUP'!F180,"B+",IF(LEDGER!F180&gt;=0.6*'MARK LOOKUP'!F180,"B",IF(LEDGER!F180&gt;=0.5*'MARK LOOKUP'!F180,"C+",IF(LEDGER!F180&gt;=0.4*'MARK LOOKUP'!F180,"C",IF(LEDGER!F180&gt;=0.35*'MARK LOOKUP'!F180,"D","NG")))))))))</f>
        <v/>
      </c>
      <c r="AB180" s="26" t="b">
        <f>IF(ISNUMBER(G180),IF(D180&gt;=0.9*'MARK LOOKUP'!G180,"A+",IF(G180&gt;=0.8*'MARK LOOKUP'!G180,"A",IF(G180&gt;=0.7*'MARK LOOKUP'!G180,"B+",IF(G180&gt;=0.6*'MARK LOOKUP'!G180,"B",IF(G180&gt;=0.5*'MARK LOOKUP'!G180,"C+",IF(G180&gt;=0.4*'MARK LOOKUP'!G180,"C",IF(G180&gt;=0.35*'MARK LOOKUP'!G180,"D","NG"))))))))</f>
        <v>0</v>
      </c>
      <c r="AC180" s="26" t="str">
        <f>IF(ISBLANK('DATA ENTRY'!M180),"",IF(LEDGER!H180="AB","AB",IF(LEDGER!H180&gt;=0.9*'MARK LOOKUP'!H180,"A+",IF(LEDGER!H180&gt;=0.8*'MARK LOOKUP'!H180,"A",IF(LEDGER!H180&gt;=0.7*'MARK LOOKUP'!H180,"B+",IF(LEDGER!H180&gt;=0.6*'MARK LOOKUP'!H180,"B",IF(LEDGER!H180&gt;=0.5*'MARK LOOKUP'!H180,"C+",IF(LEDGER!H180&gt;=0.4*'MARK LOOKUP'!H180,"C",IF(LEDGER!H180&gt;=0.35*'MARK LOOKUP'!H180,"D","NG")))))))))</f>
        <v/>
      </c>
      <c r="AD180" s="26" t="str">
        <f>IF(ISBLANK('DATA ENTRY'!N180),"",IF(LEDGER!I180="AB","AB",IF(LEDGER!I180&gt;=0.9*'MARK LOOKUP'!I180,"A+",IF(LEDGER!I180&gt;=0.8*'MARK LOOKUP'!I180,"A",IF(LEDGER!I180&gt;=0.7*'MARK LOOKUP'!I180,"B+",IF(LEDGER!I180&gt;=0.6*'MARK LOOKUP'!I180,"B",IF(LEDGER!I180&gt;=0.5*'MARK LOOKUP'!I180,"C+",IF(LEDGER!I180&gt;=0.4*'MARK LOOKUP'!I180,"C",IF(LEDGER!I180&gt;=0.35*'MARK LOOKUP'!I180,"D","NG")))))))))</f>
        <v/>
      </c>
      <c r="AE180" s="26" t="str">
        <f>IF(ISNUMBER(J180),IF(J180&gt;=0.9*'MARK LOOKUP'!J180,"A+",IF(J180&gt;=0.8*'MARK LOOKUP'!J180,"A",IF(J180&gt;=0.7*'MARK LOOKUP'!J180,"B+",IF(J180&gt;=0.6*'MARK LOOKUP'!J180,"B",IF(J180&gt;=0.5*'MARK LOOKUP'!J180,"C+",IF(J180&gt;=0.4*'MARK LOOKUP'!J180,"C",IF(J180&gt;=0.35*'MARK LOOKUP'!J180,"D","NG"))))))),"")</f>
        <v/>
      </c>
      <c r="AF180" s="26" t="str">
        <f>IF(ISBLANK('DATA ENTRY'!P180),"",IF(LEDGER!K180="Ab","AB",IF(LEDGER!K180&gt;=0.9*'MARK LOOKUP'!K180,"A+",IF(LEDGER!K180&gt;=0.8*'MARK LOOKUP'!K180,"A",IF(LEDGER!K180&gt;=0.7*'MARK LOOKUP'!K180,"B+",IF(LEDGER!K180&gt;=0.6*'MARK LOOKUP'!K180,"B",IF(LEDGER!K180&gt;=0.5*'MARK LOOKUP'!K180,"C+",IF(LEDGER!K180&gt;=0.4*'MARK LOOKUP'!K180,"C",IF(LEDGER!K180&gt;=0.35*'MARK LOOKUP'!K180,"D","NG")))))))))</f>
        <v/>
      </c>
      <c r="AG180" s="26" t="str">
        <f>IF(ISBLANK('DATA ENTRY'!Q180),"",IF(LEDGER!L180="Ab","AB",IF(LEDGER!L180&gt;=0.9*'MARK LOOKUP'!L180,"A+",IF(LEDGER!L180&gt;=0.8*'MARK LOOKUP'!L180,"A",IF(LEDGER!L180&gt;=0.7*'MARK LOOKUP'!L180,"B+",IF(LEDGER!L180&gt;=0.6*'MARK LOOKUP'!L180,"B",IF(LEDGER!L180&gt;=0.5*'MARK LOOKUP'!L180,"C+",IF(LEDGER!L180&gt;=0.4*'MARK LOOKUP'!L180,"C",IF(LEDGER!L180&gt;=0.35*'MARK LOOKUP'!L180,"D","NG")))))))))</f>
        <v/>
      </c>
      <c r="AH180" s="26" t="str">
        <f>IF(ISNUMBER(M180),IF(M180&gt;=0.9*'MARK LOOKUP'!M180,"A+",IF(M180&gt;=0.8*'MARK LOOKUP'!M180,"A",IF(M180&gt;=0.7*'MARK LOOKUP'!M180,"B+",IF(M180&gt;=0.6*'MARK LOOKUP'!M180,"B",IF(M180&gt;=0.5*'MARK LOOKUP'!M180,"C+",IF(M180&gt;=0.4*'MARK LOOKUP'!M180,"C",IF(M180&gt;=0.35*'MARK LOOKUP'!M180,"D","NG"))))))),"")</f>
        <v/>
      </c>
      <c r="AI180" s="26" t="str">
        <f>IF(ISBLANK('DATA ENTRY'!S180),"",IF(N180="Ab","AB",IF(N180&gt;=0.9*'MARK LOOKUP'!N180,"A+",IF(N180&gt;=0.8*'MARK LOOKUP'!N180,"A",IF(N180&gt;=0.7*'MARK LOOKUP'!N180,"B+",IF(N180&gt;=0.6*'MARK LOOKUP'!N180,"B",IF(N180&gt;=0.5*'MARK LOOKUP'!N180,"C+",IF(N180&gt;=0.4*'MARK LOOKUP'!N180,"C",IF(N180&gt;=0.35*'MARK LOOKUP'!N180,"D","NG")))))))))</f>
        <v/>
      </c>
      <c r="AJ180" s="26" t="str">
        <f>IF(ISBLANK('DATA ENTRY'!T180),"",IF(O180="Ab","AB",IF(O180&gt;=0.9*'MARK LOOKUP'!O180,"A+",IF(O180&gt;=0.8*'MARK LOOKUP'!O180,"A",IF(O180&gt;=0.7*'MARK LOOKUP'!O180,"B+",IF(O180&gt;=0.6*'MARK LOOKUP'!O180,"B",IF(O180&gt;=0.5*'MARK LOOKUP'!O180,"C+",IF(O180&gt;=0.4*'MARK LOOKUP'!O180,"C",IF(O180&gt;=0.35*'MARK LOOKUP'!O180,"D","NG")))))))))</f>
        <v/>
      </c>
      <c r="AK180" s="26" t="str">
        <f>IF(ISNUMBER(P180),IF(P180&gt;=0.9*'MARK LOOKUP'!P180,"A+",IF(P180&gt;=0.8*'MARK LOOKUP'!P180,"A",IF(P180&gt;=0.7*'MARK LOOKUP'!P180,"B+",IF(P180&gt;=0.6*'MARK LOOKUP'!P180,"B",IF(P180&gt;=0.5*'MARK LOOKUP'!P180,"C+",IF(P180&gt;=0.4*'MARK LOOKUP'!P180,"C",IF(P180&gt;=0.35*'MARK LOOKUP'!P180,"D","NG"))))))),"")</f>
        <v/>
      </c>
      <c r="AL180" s="26" t="str">
        <f>IF(ISBLANK('DATA ENTRY'!V180),"",IF(Q180="Ab","AB",IF(Q180&gt;=0.9*'MARK LOOKUP'!Q180,"A+",IF(Q180&gt;=0.8*'MARK LOOKUP'!Q180,"A",IF(Q180&gt;=0.7*'MARK LOOKUP'!Q180,"B+",IF(Q180&gt;=0.6*'MARK LOOKUP'!Q180,"B",IF(Q180&gt;=0.5*'MARK LOOKUP'!Q180,"C+",IF(Q180&gt;=0.4*'MARK LOOKUP'!Q180,"C",IF(Q180&gt;=0.35*'MARK LOOKUP'!Q180,"D","NG")))))))))</f>
        <v/>
      </c>
      <c r="AM180" s="26" t="str">
        <f>IF(ISBLANK('DATA ENTRY'!W180),"",IF(R180="Ab","AB",IF(R180&gt;=0.9*'MARK LOOKUP'!R180,"A+",IF(R180&gt;=0.8*'MARK LOOKUP'!R180,"A",IF(R180&gt;=0.7*'MARK LOOKUP'!R180,"B+",IF(R180&gt;=0.6*'MARK LOOKUP'!R180,"B",IF(R180&gt;=0.5*'MARK LOOKUP'!R180,"C+",IF(R180&gt;=0.4*'MARK LOOKUP'!R180,"C",IF(R180&gt;=0.35*'MARK LOOKUP'!R180,"D","NG")))))))))</f>
        <v/>
      </c>
      <c r="AN180" s="26" t="str">
        <f>IF(ISNUMBER(S180),IF(S180&gt;=0.9*'MARK LOOKUP'!S180,"A+",IF(S180&gt;=0.8*'MARK LOOKUP'!S180,"A",IF(S180&gt;=0.7*'MARK LOOKUP'!S180,"B+",IF(S180&gt;=0.6*'MARK LOOKUP'!S180,"B",IF(S180&gt;=0.5*'MARK LOOKUP'!S180,"C+",IF(S180&gt;=0.4*'MARK LOOKUP'!S180,"C",IF(S180&gt;=0.35*'MARK LOOKUP'!S180,"D","NG"))))))),"")</f>
        <v/>
      </c>
      <c r="AO180" s="26" t="str">
        <f>IF(ISBLANK('DATA ENTRY'!Y180),"",IF(T180="AB","AB",IF(T180&gt;=0.9*'MARK LOOKUP'!T180,"A+",IF(T180&gt;=0.8*'MARK LOOKUP'!T180,"A",IF(T180&gt;=0.7*'MARK LOOKUP'!T180,"B+",IF(T180&gt;=0.6*'MARK LOOKUP'!T180,"B",IF(T180&gt;=0.5*'MARK LOOKUP'!T180,"C+",IF(T180&gt;=0.4*'MARK LOOKUP'!T180,"C",IF(T180&gt;=0.35*'MARK LOOKUP'!T180,"D","NG")))))))))</f>
        <v/>
      </c>
      <c r="AP180" s="26" t="str">
        <f>IF(ISBLANK('DATA ENTRY'!Z180),"",IF(U180="AB","AB",IF(U180&gt;=0.9*'MARK LOOKUP'!U180,"A+",IF(U180&gt;=0.8*'MARK LOOKUP'!U180,"A",IF(U180&gt;=0.7*'MARK LOOKUP'!U180,"B+",IF(U180&gt;=0.6*'MARK LOOKUP'!U180,"B",IF(U180&gt;=0.5*'MARK LOOKUP'!U180,"C+",IF(U180&gt;=0.4*'MARK LOOKUP'!U180,"C",IF(U180&gt;=0.35*'MARK LOOKUP'!U180,"D","NG")))))))))</f>
        <v/>
      </c>
      <c r="AQ180" s="26" t="str">
        <f>IF(ISNUMBER(V180),IF(V180&gt;=0.9*'MARK LOOKUP'!V180,"A+",IF(V180&gt;=0.8*'MARK LOOKUP'!V180,"A",IF(V180&gt;=0.7*'MARK LOOKUP'!V180,"B+",IF(V180&gt;=0.6*'MARK LOOKUP'!S180,"B",IF(V180&gt;=0.5*'MARK LOOKUP'!V180,"C+",IF(V180&gt;=0.4*'MARK LOOKUP'!V180,"C",IF(V180&gt;=0.35*'MARK LOOKUP'!V180,"D","NG"))))))),"")</f>
        <v/>
      </c>
      <c r="AR180" s="26" t="str">
        <f t="shared" si="47"/>
        <v/>
      </c>
      <c r="AS180" s="26" t="str">
        <f t="shared" si="48"/>
        <v/>
      </c>
      <c r="AT180" s="26" t="str">
        <f t="shared" si="49"/>
        <v/>
      </c>
      <c r="AU180" s="26" t="str">
        <f t="shared" si="50"/>
        <v/>
      </c>
      <c r="AV180" s="26" t="str">
        <f t="shared" si="51"/>
        <v/>
      </c>
      <c r="AW180" s="26" t="str">
        <f t="shared" si="52"/>
        <v/>
      </c>
      <c r="AX180" s="26" t="str">
        <f t="shared" si="53"/>
        <v/>
      </c>
      <c r="AY180" s="26" t="str">
        <f t="shared" si="54"/>
        <v/>
      </c>
      <c r="AZ180" s="26" t="str">
        <f t="shared" si="55"/>
        <v/>
      </c>
      <c r="BA180" s="26" t="str">
        <f t="shared" si="56"/>
        <v/>
      </c>
      <c r="BB180" s="26" t="str">
        <f t="shared" si="57"/>
        <v/>
      </c>
      <c r="BC180" s="26" t="str">
        <f t="shared" si="58"/>
        <v/>
      </c>
      <c r="BD180" s="26" t="str">
        <f t="shared" si="59"/>
        <v/>
      </c>
      <c r="BE180" s="26" t="str">
        <f>IF(ISBLANK('DATA ENTRY'!S180),"",IF(AJ180="A+","4",IF(AJ180="A","3.6",IF(AJ180="B+","3.2",IF(AJ180="B","2.8",IF(AJ180="C+","2.4",IF(AJ180="C","2",IF(AJ180="D+","1.6",IF(AJ180="D","1.2",IF(AJ180="E","0.8",""))))))))))</f>
        <v/>
      </c>
      <c r="BF180" s="26" t="str">
        <f>IF(ISBLANK('DATA ENTRY'!T180),"",IF(AK180="A+","4",IF(AK180="A","3.6",IF(AK180="B+","3.2",IF(AK180="B","2.8",IF(AK180="C+","2.4",IF(AK180="C","2",IF(AK180="D+","1.6",IF(AK180="D","1.2",IF(AK180="E","0.8",""))))))))))</f>
        <v/>
      </c>
      <c r="BG180" s="26" t="str">
        <f>IF(ISBLANK('DATA ENTRY'!U180),"",IF(AL180="A+","4",IF(AL180="A","3.6",IF(AL180="B+","3.2",IF(AL180="B","2.8",IF(AL180="C+","2.4",IF(AL180="C","2",IF(AL180="D+","1.6",IF(AL180="D","1.2",IF(AL180="E","0.8",""))))))))))</f>
        <v/>
      </c>
      <c r="BH180" s="26" t="str">
        <f>IF(ISBLANK('DATA ENTRY'!V180),"",IF(AM180="A+","4",IF(AM180="A","3.6",IF(AM180="B+","3.2",IF(AM180="B","2.8",IF(AM180="C+","2.4",IF(AM180="C","2",IF(AM180="D+","1.6",IF(AM180="D","1.2",IF(AM180="E","0.8",""))))))))))</f>
        <v/>
      </c>
      <c r="BI180" s="26" t="str">
        <f>IF(ISBLANK('DATA ENTRY'!W180),"",IF(AN180="A+","4",IF(AN180="A","3.6",IF(AN180="B+","3.2",IF(AN180="B","2.8",IF(AN180="C+","2.4",IF(AN180="C","2",IF(AN180="D+","1.6",IF(AN180="D","1.2",IF(AN180="E","0.8",""))))))))))</f>
        <v/>
      </c>
      <c r="BJ180" s="26" t="str">
        <f>IF(ISBLANK('DATA ENTRY'!X180),"",IF(AO180="A+","4",IF(AO180="A","3.6",IF(AO180="B+","3.2",IF(AO180="B","2.8",IF(AO180="C+","2.4",IF(AO180="C","2",IF(AO180="D+","1.6",IF(AO180="D","1.2",IF(AO180="E","0.8",""))))))))))</f>
        <v/>
      </c>
      <c r="BK180" s="26" t="str">
        <f>IF(ISBLANK('DATA ENTRY'!Y180),"",IF(AP180="A+","4",IF(AP180="A","3.6",IF(AP180="B+","3.2",IF(AP180="B","2.8",IF(AP180="C+","2.4",IF(AP180="C","2",IF(AP180="D+","1.6",IF(AP180="D","1.2",IF(AP180="E","0.8",""))))))))))</f>
        <v/>
      </c>
      <c r="BL180" s="26" t="str">
        <f>IF(ISBLANK('DATA ENTRY'!Z180),"",IF(AQ180="A+","4",IF(AQ180="A","3.6",IF(AQ180="B+","3.2",IF(AQ180="B","2.8",IF(AQ180="C+","2.4",IF(AQ180="C","2",IF(AQ180="D+","1.6",IF(AQ180="D","1.2",IF(AQ180="E","0.8",""))))))))))</f>
        <v/>
      </c>
    </row>
    <row r="181" spans="2:64" x14ac:dyDescent="0.25">
      <c r="B181" s="26" t="str">
        <f>IF(ISBLANK('DATA ENTRY'!G181),"",'DATA ENTRY'!G181)</f>
        <v/>
      </c>
      <c r="C181" s="26" t="str">
        <f>IF(ISBLANK('DATA ENTRY'!H181),"",'DATA ENTRY'!H181)</f>
        <v/>
      </c>
      <c r="D181" s="26" t="str">
        <f t="shared" si="41"/>
        <v/>
      </c>
      <c r="E181" s="26" t="str">
        <f>IF(ISBLANK('DATA ENTRY'!J181),"",'DATA ENTRY'!J181)</f>
        <v/>
      </c>
      <c r="F181" s="26" t="str">
        <f>IF(ISBLANK('DATA ENTRY'!K181),"",'DATA ENTRY'!K181)</f>
        <v/>
      </c>
      <c r="G181" s="26" t="str">
        <f t="shared" si="42"/>
        <v/>
      </c>
      <c r="H181" s="26" t="str">
        <f>IF(ISBLANK('DATA ENTRY'!M181),"",'DATA ENTRY'!M181)</f>
        <v/>
      </c>
      <c r="I181" s="26" t="str">
        <f>IF(ISBLANK('DATA ENTRY'!M181),"",'DATA ENTRY'!N181)</f>
        <v/>
      </c>
      <c r="J181" s="26" t="str">
        <f t="shared" si="60"/>
        <v/>
      </c>
      <c r="K181" s="26" t="str">
        <f>IF(ISBLANK('DATA ENTRY'!P181),"",'DATA ENTRY'!P181)</f>
        <v/>
      </c>
      <c r="L181" s="26" t="str">
        <f>IF(ISBLANK('DATA ENTRY'!Q181),"",'DATA ENTRY'!Q181)</f>
        <v/>
      </c>
      <c r="M181" s="26" t="str">
        <f t="shared" si="43"/>
        <v/>
      </c>
      <c r="N181" s="26" t="str">
        <f>IF(ISBLANK('DATA ENTRY'!S181),"",'DATA ENTRY'!S181)</f>
        <v/>
      </c>
      <c r="O181" s="26" t="str">
        <f>IF(ISBLANK('DATA ENTRY'!T181),"",'DATA ENTRY'!T181)</f>
        <v/>
      </c>
      <c r="P181" s="26" t="str">
        <f t="shared" si="44"/>
        <v/>
      </c>
      <c r="Q181" s="26" t="str">
        <f>IF(ISBLANK('DATA ENTRY'!V181),"",'DATA ENTRY'!V181)</f>
        <v/>
      </c>
      <c r="R181" s="26" t="str">
        <f>IF(ISBLANK('DATA ENTRY'!W181),"",'DATA ENTRY'!W181)</f>
        <v/>
      </c>
      <c r="S181" s="26" t="str">
        <f t="shared" si="45"/>
        <v/>
      </c>
      <c r="T181" s="26" t="str">
        <f>IF(ISBLANK('DATA ENTRY'!Y181),"",'DATA ENTRY'!Y181)</f>
        <v/>
      </c>
      <c r="U181" s="26" t="str">
        <f>IF(ISBLANK('DATA ENTRY'!Z181),"",'DATA ENTRY'!Z181)</f>
        <v/>
      </c>
      <c r="V181" s="26" t="str">
        <f t="shared" si="46"/>
        <v/>
      </c>
      <c r="W181" s="26" t="str">
        <f>IF(ISBLANK('DATA ENTRY'!$F181),"",IF(LEDGER!B181="AB","AB",IF(LEDGER!B181&gt;=0.9*'MARK LOOKUP'!B181,"A+",IF(LEDGER!B181&gt;=0.8*'MARK LOOKUP'!B181,"A",IF(LEDGER!B181&gt;=0.7*'MARK LOOKUP'!B181,"B+",IF(LEDGER!B181&gt;=0.6*'MARK LOOKUP'!B181,"B",IF(LEDGER!B181&gt;=0.5*'MARK LOOKUP'!B181,"C+",IF(LEDGER!B181&gt;=0.4*'MARK LOOKUP'!B181,"C+",IF(LEDGER!B181&gt;=0.35*'MARK LOOKUP'!B181,"D","NG")))))))))</f>
        <v/>
      </c>
      <c r="X181" s="26" t="str">
        <f>IF(ISBLANK('DATA ENTRY'!$G181),"",IF(LEDGER!C181="AB","AB",IF(LEDGER!C181&gt;=0.9*'MARK LOOKUP'!C181,"A+",IF(LEDGER!C181&gt;=0.8*'MARK LOOKUP'!C181,"A",IF(LEDGER!C181&gt;=0.7*'MARK LOOKUP'!C181,"B+",IF(LEDGER!C181&gt;=0.6*'MARK LOOKUP'!C181,"B",IF(LEDGER!C181&gt;=0.5*'MARK LOOKUP'!C181,"C+",IF(LEDGER!C181&gt;=0.4*'MARK LOOKUP'!C181,"C+",IF(LEDGER!C181&gt;=0.35*'MARK LOOKUP'!C181,"D","N.G.")))))))))</f>
        <v/>
      </c>
      <c r="Y181" s="26" t="b">
        <f>IF(ISNUMBER(D181),IF(D181&gt;=0.9*'MARK LOOKUP'!D181,"A+",IF(D181&gt;=0.8*'MARK LOOKUP'!D181,"A",IF(D181&gt;=0.7*'MARK LOOKUP'!D181,"B+",IF(D181&gt;=0.6*'MARK LOOKUP'!D181,"B",IF(D181&gt;=0.5*'MARK LOOKUP'!D181,"C+",IF(D181&gt;=0.4*'MARK LOOKUP'!D181,"C",IF(D181&gt;=0.35*'MARK LOOKUP'!D181,"D","N.G."))))))))</f>
        <v>0</v>
      </c>
      <c r="Z181" s="26" t="str">
        <f>IF(ISBLANK('DATA ENTRY'!J181),"",IF(LEDGER!E181="AB","AB",IF(LEDGER!E181&gt;=0.9*'MARK LOOKUP'!E181,"A+",IF(LEDGER!E181&gt;=0.8*'MARK LOOKUP'!E181,"A",IF(LEDGER!E181&gt;=0.7*'MARK LOOKUP'!E181,"B+",IF(LEDGER!E181&gt;=0.6*'MARK LOOKUP'!E181,"B",IF(LEDGER!E181&gt;=0.5*'MARK LOOKUP'!E181,"C+",IF(LEDGER!E181&gt;=0.4*'MARK LOOKUP'!E181,"C",IF(LEDGER!E181&gt;=0.35*'MARK LOOKUP'!E181,"D","NG")))))))))</f>
        <v/>
      </c>
      <c r="AA181" s="26" t="str">
        <f>IF(ISBLANK('DATA ENTRY'!K181),"",IF(LEDGER!F181="AB","AB",IF(LEDGER!F181&gt;=0.9*'MARK LOOKUP'!F181,"A+",IF(LEDGER!F181&gt;=0.8*'MARK LOOKUP'!F181,"A",IF(LEDGER!F181&gt;=0.7*'MARK LOOKUP'!F181,"B+",IF(LEDGER!F181&gt;=0.6*'MARK LOOKUP'!F181,"B",IF(LEDGER!F181&gt;=0.5*'MARK LOOKUP'!F181,"C+",IF(LEDGER!F181&gt;=0.4*'MARK LOOKUP'!F181,"C",IF(LEDGER!F181&gt;=0.35*'MARK LOOKUP'!F181,"D","NG")))))))))</f>
        <v/>
      </c>
      <c r="AB181" s="26" t="b">
        <f>IF(ISNUMBER(G181),IF(D181&gt;=0.9*'MARK LOOKUP'!G181,"A+",IF(G181&gt;=0.8*'MARK LOOKUP'!G181,"A",IF(G181&gt;=0.7*'MARK LOOKUP'!G181,"B+",IF(G181&gt;=0.6*'MARK LOOKUP'!G181,"B",IF(G181&gt;=0.5*'MARK LOOKUP'!G181,"C+",IF(G181&gt;=0.4*'MARK LOOKUP'!G181,"C",IF(G181&gt;=0.35*'MARK LOOKUP'!G181,"D","NG"))))))))</f>
        <v>0</v>
      </c>
      <c r="AC181" s="26" t="str">
        <f>IF(ISBLANK('DATA ENTRY'!M181),"",IF(LEDGER!H181="AB","AB",IF(LEDGER!H181&gt;=0.9*'MARK LOOKUP'!H181,"A+",IF(LEDGER!H181&gt;=0.8*'MARK LOOKUP'!H181,"A",IF(LEDGER!H181&gt;=0.7*'MARK LOOKUP'!H181,"B+",IF(LEDGER!H181&gt;=0.6*'MARK LOOKUP'!H181,"B",IF(LEDGER!H181&gt;=0.5*'MARK LOOKUP'!H181,"C+",IF(LEDGER!H181&gt;=0.4*'MARK LOOKUP'!H181,"C",IF(LEDGER!H181&gt;=0.35*'MARK LOOKUP'!H181,"D","NG")))))))))</f>
        <v/>
      </c>
      <c r="AD181" s="26" t="str">
        <f>IF(ISBLANK('DATA ENTRY'!N181),"",IF(LEDGER!I181="AB","AB",IF(LEDGER!I181&gt;=0.9*'MARK LOOKUP'!I181,"A+",IF(LEDGER!I181&gt;=0.8*'MARK LOOKUP'!I181,"A",IF(LEDGER!I181&gt;=0.7*'MARK LOOKUP'!I181,"B+",IF(LEDGER!I181&gt;=0.6*'MARK LOOKUP'!I181,"B",IF(LEDGER!I181&gt;=0.5*'MARK LOOKUP'!I181,"C+",IF(LEDGER!I181&gt;=0.4*'MARK LOOKUP'!I181,"C",IF(LEDGER!I181&gt;=0.35*'MARK LOOKUP'!I181,"D","NG")))))))))</f>
        <v/>
      </c>
      <c r="AE181" s="26" t="str">
        <f>IF(ISNUMBER(J181),IF(J181&gt;=0.9*'MARK LOOKUP'!J181,"A+",IF(J181&gt;=0.8*'MARK LOOKUP'!J181,"A",IF(J181&gt;=0.7*'MARK LOOKUP'!J181,"B+",IF(J181&gt;=0.6*'MARK LOOKUP'!J181,"B",IF(J181&gt;=0.5*'MARK LOOKUP'!J181,"C+",IF(J181&gt;=0.4*'MARK LOOKUP'!J181,"C",IF(J181&gt;=0.35*'MARK LOOKUP'!J181,"D","NG"))))))),"")</f>
        <v/>
      </c>
      <c r="AF181" s="26" t="str">
        <f>IF(ISBLANK('DATA ENTRY'!P181),"",IF(LEDGER!K181="Ab","AB",IF(LEDGER!K181&gt;=0.9*'MARK LOOKUP'!K181,"A+",IF(LEDGER!K181&gt;=0.8*'MARK LOOKUP'!K181,"A",IF(LEDGER!K181&gt;=0.7*'MARK LOOKUP'!K181,"B+",IF(LEDGER!K181&gt;=0.6*'MARK LOOKUP'!K181,"B",IF(LEDGER!K181&gt;=0.5*'MARK LOOKUP'!K181,"C+",IF(LEDGER!K181&gt;=0.4*'MARK LOOKUP'!K181,"C",IF(LEDGER!K181&gt;=0.35*'MARK LOOKUP'!K181,"D","NG")))))))))</f>
        <v/>
      </c>
      <c r="AG181" s="26" t="str">
        <f>IF(ISBLANK('DATA ENTRY'!Q181),"",IF(LEDGER!L181="Ab","AB",IF(LEDGER!L181&gt;=0.9*'MARK LOOKUP'!L181,"A+",IF(LEDGER!L181&gt;=0.8*'MARK LOOKUP'!L181,"A",IF(LEDGER!L181&gt;=0.7*'MARK LOOKUP'!L181,"B+",IF(LEDGER!L181&gt;=0.6*'MARK LOOKUP'!L181,"B",IF(LEDGER!L181&gt;=0.5*'MARK LOOKUP'!L181,"C+",IF(LEDGER!L181&gt;=0.4*'MARK LOOKUP'!L181,"C",IF(LEDGER!L181&gt;=0.35*'MARK LOOKUP'!L181,"D","NG")))))))))</f>
        <v/>
      </c>
      <c r="AH181" s="26" t="str">
        <f>IF(ISNUMBER(M181),IF(M181&gt;=0.9*'MARK LOOKUP'!M181,"A+",IF(M181&gt;=0.8*'MARK LOOKUP'!M181,"A",IF(M181&gt;=0.7*'MARK LOOKUP'!M181,"B+",IF(M181&gt;=0.6*'MARK LOOKUP'!M181,"B",IF(M181&gt;=0.5*'MARK LOOKUP'!M181,"C+",IF(M181&gt;=0.4*'MARK LOOKUP'!M181,"C",IF(M181&gt;=0.35*'MARK LOOKUP'!M181,"D","NG"))))))),"")</f>
        <v/>
      </c>
      <c r="AI181" s="26" t="str">
        <f>IF(ISBLANK('DATA ENTRY'!S181),"",IF(N181="Ab","AB",IF(N181&gt;=0.9*'MARK LOOKUP'!N181,"A+",IF(N181&gt;=0.8*'MARK LOOKUP'!N181,"A",IF(N181&gt;=0.7*'MARK LOOKUP'!N181,"B+",IF(N181&gt;=0.6*'MARK LOOKUP'!N181,"B",IF(N181&gt;=0.5*'MARK LOOKUP'!N181,"C+",IF(N181&gt;=0.4*'MARK LOOKUP'!N181,"C",IF(N181&gt;=0.35*'MARK LOOKUP'!N181,"D","NG")))))))))</f>
        <v/>
      </c>
      <c r="AJ181" s="26" t="str">
        <f>IF(ISBLANK('DATA ENTRY'!T181),"",IF(O181="Ab","AB",IF(O181&gt;=0.9*'MARK LOOKUP'!O181,"A+",IF(O181&gt;=0.8*'MARK LOOKUP'!O181,"A",IF(O181&gt;=0.7*'MARK LOOKUP'!O181,"B+",IF(O181&gt;=0.6*'MARK LOOKUP'!O181,"B",IF(O181&gt;=0.5*'MARK LOOKUP'!O181,"C+",IF(O181&gt;=0.4*'MARK LOOKUP'!O181,"C",IF(O181&gt;=0.35*'MARK LOOKUP'!O181,"D","NG")))))))))</f>
        <v/>
      </c>
      <c r="AK181" s="26" t="str">
        <f>IF(ISNUMBER(P181),IF(P181&gt;=0.9*'MARK LOOKUP'!P181,"A+",IF(P181&gt;=0.8*'MARK LOOKUP'!P181,"A",IF(P181&gt;=0.7*'MARK LOOKUP'!P181,"B+",IF(P181&gt;=0.6*'MARK LOOKUP'!P181,"B",IF(P181&gt;=0.5*'MARK LOOKUP'!P181,"C+",IF(P181&gt;=0.4*'MARK LOOKUP'!P181,"C",IF(P181&gt;=0.35*'MARK LOOKUP'!P181,"D","NG"))))))),"")</f>
        <v/>
      </c>
      <c r="AL181" s="26" t="str">
        <f>IF(ISBLANK('DATA ENTRY'!V181),"",IF(Q181="Ab","AB",IF(Q181&gt;=0.9*'MARK LOOKUP'!Q181,"A+",IF(Q181&gt;=0.8*'MARK LOOKUP'!Q181,"A",IF(Q181&gt;=0.7*'MARK LOOKUP'!Q181,"B+",IF(Q181&gt;=0.6*'MARK LOOKUP'!Q181,"B",IF(Q181&gt;=0.5*'MARK LOOKUP'!Q181,"C+",IF(Q181&gt;=0.4*'MARK LOOKUP'!Q181,"C",IF(Q181&gt;=0.35*'MARK LOOKUP'!Q181,"D","NG")))))))))</f>
        <v/>
      </c>
      <c r="AM181" s="26" t="str">
        <f>IF(ISBLANK('DATA ENTRY'!W181),"",IF(R181="Ab","AB",IF(R181&gt;=0.9*'MARK LOOKUP'!R181,"A+",IF(R181&gt;=0.8*'MARK LOOKUP'!R181,"A",IF(R181&gt;=0.7*'MARK LOOKUP'!R181,"B+",IF(R181&gt;=0.6*'MARK LOOKUP'!R181,"B",IF(R181&gt;=0.5*'MARK LOOKUP'!R181,"C+",IF(R181&gt;=0.4*'MARK LOOKUP'!R181,"C",IF(R181&gt;=0.35*'MARK LOOKUP'!R181,"D","NG")))))))))</f>
        <v/>
      </c>
      <c r="AN181" s="26" t="str">
        <f>IF(ISNUMBER(S181),IF(S181&gt;=0.9*'MARK LOOKUP'!S181,"A+",IF(S181&gt;=0.8*'MARK LOOKUP'!S181,"A",IF(S181&gt;=0.7*'MARK LOOKUP'!S181,"B+",IF(S181&gt;=0.6*'MARK LOOKUP'!S181,"B",IF(S181&gt;=0.5*'MARK LOOKUP'!S181,"C+",IF(S181&gt;=0.4*'MARK LOOKUP'!S181,"C",IF(S181&gt;=0.35*'MARK LOOKUP'!S181,"D","NG"))))))),"")</f>
        <v/>
      </c>
      <c r="AO181" s="26" t="str">
        <f>IF(ISBLANK('DATA ENTRY'!Y181),"",IF(T181="AB","AB",IF(T181&gt;=0.9*'MARK LOOKUP'!T181,"A+",IF(T181&gt;=0.8*'MARK LOOKUP'!T181,"A",IF(T181&gt;=0.7*'MARK LOOKUP'!T181,"B+",IF(T181&gt;=0.6*'MARK LOOKUP'!T181,"B",IF(T181&gt;=0.5*'MARK LOOKUP'!T181,"C+",IF(T181&gt;=0.4*'MARK LOOKUP'!T181,"C",IF(T181&gt;=0.35*'MARK LOOKUP'!T181,"D","NG")))))))))</f>
        <v/>
      </c>
      <c r="AP181" s="26" t="str">
        <f>IF(ISBLANK('DATA ENTRY'!Z181),"",IF(U181="AB","AB",IF(U181&gt;=0.9*'MARK LOOKUP'!U181,"A+",IF(U181&gt;=0.8*'MARK LOOKUP'!U181,"A",IF(U181&gt;=0.7*'MARK LOOKUP'!U181,"B+",IF(U181&gt;=0.6*'MARK LOOKUP'!U181,"B",IF(U181&gt;=0.5*'MARK LOOKUP'!U181,"C+",IF(U181&gt;=0.4*'MARK LOOKUP'!U181,"C",IF(U181&gt;=0.35*'MARK LOOKUP'!U181,"D","NG")))))))))</f>
        <v/>
      </c>
      <c r="AQ181" s="26" t="str">
        <f>IF(ISNUMBER(V181),IF(V181&gt;=0.9*'MARK LOOKUP'!V181,"A+",IF(V181&gt;=0.8*'MARK LOOKUP'!V181,"A",IF(V181&gt;=0.7*'MARK LOOKUP'!V181,"B+",IF(V181&gt;=0.6*'MARK LOOKUP'!S181,"B",IF(V181&gt;=0.5*'MARK LOOKUP'!V181,"C+",IF(V181&gt;=0.4*'MARK LOOKUP'!V181,"C",IF(V181&gt;=0.35*'MARK LOOKUP'!V181,"D","NG"))))))),"")</f>
        <v/>
      </c>
      <c r="AR181" s="26" t="str">
        <f t="shared" si="47"/>
        <v/>
      </c>
      <c r="AS181" s="26" t="str">
        <f t="shared" si="48"/>
        <v/>
      </c>
      <c r="AT181" s="26" t="str">
        <f t="shared" si="49"/>
        <v/>
      </c>
      <c r="AU181" s="26" t="str">
        <f t="shared" si="50"/>
        <v/>
      </c>
      <c r="AV181" s="26" t="str">
        <f t="shared" si="51"/>
        <v/>
      </c>
      <c r="AW181" s="26" t="str">
        <f t="shared" si="52"/>
        <v/>
      </c>
      <c r="AX181" s="26" t="str">
        <f t="shared" si="53"/>
        <v/>
      </c>
      <c r="AY181" s="26" t="str">
        <f t="shared" si="54"/>
        <v/>
      </c>
      <c r="AZ181" s="26" t="str">
        <f t="shared" si="55"/>
        <v/>
      </c>
      <c r="BA181" s="26" t="str">
        <f t="shared" si="56"/>
        <v/>
      </c>
      <c r="BB181" s="26" t="str">
        <f t="shared" si="57"/>
        <v/>
      </c>
      <c r="BC181" s="26" t="str">
        <f t="shared" si="58"/>
        <v/>
      </c>
      <c r="BD181" s="26" t="str">
        <f t="shared" si="59"/>
        <v/>
      </c>
      <c r="BE181" s="26" t="str">
        <f>IF(ISBLANK('DATA ENTRY'!S181),"",IF(AJ181="A+","4",IF(AJ181="A","3.6",IF(AJ181="B+","3.2",IF(AJ181="B","2.8",IF(AJ181="C+","2.4",IF(AJ181="C","2",IF(AJ181="D+","1.6",IF(AJ181="D","1.2",IF(AJ181="E","0.8",""))))))))))</f>
        <v/>
      </c>
      <c r="BF181" s="26" t="str">
        <f>IF(ISBLANK('DATA ENTRY'!T181),"",IF(AK181="A+","4",IF(AK181="A","3.6",IF(AK181="B+","3.2",IF(AK181="B","2.8",IF(AK181="C+","2.4",IF(AK181="C","2",IF(AK181="D+","1.6",IF(AK181="D","1.2",IF(AK181="E","0.8",""))))))))))</f>
        <v/>
      </c>
      <c r="BG181" s="26" t="str">
        <f>IF(ISBLANK('DATA ENTRY'!U181),"",IF(AL181="A+","4",IF(AL181="A","3.6",IF(AL181="B+","3.2",IF(AL181="B","2.8",IF(AL181="C+","2.4",IF(AL181="C","2",IF(AL181="D+","1.6",IF(AL181="D","1.2",IF(AL181="E","0.8",""))))))))))</f>
        <v/>
      </c>
      <c r="BH181" s="26" t="str">
        <f>IF(ISBLANK('DATA ENTRY'!V181),"",IF(AM181="A+","4",IF(AM181="A","3.6",IF(AM181="B+","3.2",IF(AM181="B","2.8",IF(AM181="C+","2.4",IF(AM181="C","2",IF(AM181="D+","1.6",IF(AM181="D","1.2",IF(AM181="E","0.8",""))))))))))</f>
        <v/>
      </c>
      <c r="BI181" s="26" t="str">
        <f>IF(ISBLANK('DATA ENTRY'!W181),"",IF(AN181="A+","4",IF(AN181="A","3.6",IF(AN181="B+","3.2",IF(AN181="B","2.8",IF(AN181="C+","2.4",IF(AN181="C","2",IF(AN181="D+","1.6",IF(AN181="D","1.2",IF(AN181="E","0.8",""))))))))))</f>
        <v/>
      </c>
      <c r="BJ181" s="26" t="str">
        <f>IF(ISBLANK('DATA ENTRY'!X181),"",IF(AO181="A+","4",IF(AO181="A","3.6",IF(AO181="B+","3.2",IF(AO181="B","2.8",IF(AO181="C+","2.4",IF(AO181="C","2",IF(AO181="D+","1.6",IF(AO181="D","1.2",IF(AO181="E","0.8",""))))))))))</f>
        <v/>
      </c>
      <c r="BK181" s="26" t="str">
        <f>IF(ISBLANK('DATA ENTRY'!Y181),"",IF(AP181="A+","4",IF(AP181="A","3.6",IF(AP181="B+","3.2",IF(AP181="B","2.8",IF(AP181="C+","2.4",IF(AP181="C","2",IF(AP181="D+","1.6",IF(AP181="D","1.2",IF(AP181="E","0.8",""))))))))))</f>
        <v/>
      </c>
      <c r="BL181" s="26" t="str">
        <f>IF(ISBLANK('DATA ENTRY'!Z181),"",IF(AQ181="A+","4",IF(AQ181="A","3.6",IF(AQ181="B+","3.2",IF(AQ181="B","2.8",IF(AQ181="C+","2.4",IF(AQ181="C","2",IF(AQ181="D+","1.6",IF(AQ181="D","1.2",IF(AQ181="E","0.8",""))))))))))</f>
        <v/>
      </c>
    </row>
    <row r="182" spans="2:64" x14ac:dyDescent="0.25">
      <c r="B182" s="26" t="str">
        <f>IF(ISBLANK('DATA ENTRY'!G182),"",'DATA ENTRY'!G182)</f>
        <v/>
      </c>
      <c r="C182" s="26" t="str">
        <f>IF(ISBLANK('DATA ENTRY'!H182),"",'DATA ENTRY'!H182)</f>
        <v/>
      </c>
      <c r="D182" s="26" t="str">
        <f t="shared" si="41"/>
        <v/>
      </c>
      <c r="E182" s="26" t="str">
        <f>IF(ISBLANK('DATA ENTRY'!J182),"",'DATA ENTRY'!J182)</f>
        <v/>
      </c>
      <c r="F182" s="26" t="str">
        <f>IF(ISBLANK('DATA ENTRY'!K182),"",'DATA ENTRY'!K182)</f>
        <v/>
      </c>
      <c r="G182" s="26" t="str">
        <f t="shared" si="42"/>
        <v/>
      </c>
      <c r="H182" s="26" t="str">
        <f>IF(ISBLANK('DATA ENTRY'!M182),"",'DATA ENTRY'!M182)</f>
        <v/>
      </c>
      <c r="I182" s="26" t="str">
        <f>IF(ISBLANK('DATA ENTRY'!M182),"",'DATA ENTRY'!N182)</f>
        <v/>
      </c>
      <c r="J182" s="26" t="str">
        <f t="shared" si="60"/>
        <v/>
      </c>
      <c r="K182" s="26" t="str">
        <f>IF(ISBLANK('DATA ENTRY'!P182),"",'DATA ENTRY'!P182)</f>
        <v/>
      </c>
      <c r="L182" s="26" t="str">
        <f>IF(ISBLANK('DATA ENTRY'!Q182),"",'DATA ENTRY'!Q182)</f>
        <v/>
      </c>
      <c r="M182" s="26" t="str">
        <f t="shared" si="43"/>
        <v/>
      </c>
      <c r="N182" s="26" t="str">
        <f>IF(ISBLANK('DATA ENTRY'!S182),"",'DATA ENTRY'!S182)</f>
        <v/>
      </c>
      <c r="O182" s="26" t="str">
        <f>IF(ISBLANK('DATA ENTRY'!T182),"",'DATA ENTRY'!T182)</f>
        <v/>
      </c>
      <c r="P182" s="26" t="str">
        <f t="shared" si="44"/>
        <v/>
      </c>
      <c r="Q182" s="26" t="str">
        <f>IF(ISBLANK('DATA ENTRY'!V182),"",'DATA ENTRY'!V182)</f>
        <v/>
      </c>
      <c r="R182" s="26" t="str">
        <f>IF(ISBLANK('DATA ENTRY'!W182),"",'DATA ENTRY'!W182)</f>
        <v/>
      </c>
      <c r="S182" s="26" t="str">
        <f t="shared" si="45"/>
        <v/>
      </c>
      <c r="T182" s="26" t="str">
        <f>IF(ISBLANK('DATA ENTRY'!Y182),"",'DATA ENTRY'!Y182)</f>
        <v/>
      </c>
      <c r="U182" s="26" t="str">
        <f>IF(ISBLANK('DATA ENTRY'!Z182),"",'DATA ENTRY'!Z182)</f>
        <v/>
      </c>
      <c r="V182" s="26" t="str">
        <f t="shared" si="46"/>
        <v/>
      </c>
      <c r="W182" s="26" t="str">
        <f>IF(ISBLANK('DATA ENTRY'!$F182),"",IF(LEDGER!B182="AB","AB",IF(LEDGER!B182&gt;=0.9*'MARK LOOKUP'!B182,"A+",IF(LEDGER!B182&gt;=0.8*'MARK LOOKUP'!B182,"A",IF(LEDGER!B182&gt;=0.7*'MARK LOOKUP'!B182,"B+",IF(LEDGER!B182&gt;=0.6*'MARK LOOKUP'!B182,"B",IF(LEDGER!B182&gt;=0.5*'MARK LOOKUP'!B182,"C+",IF(LEDGER!B182&gt;=0.4*'MARK LOOKUP'!B182,"C+",IF(LEDGER!B182&gt;=0.35*'MARK LOOKUP'!B182,"D","NG")))))))))</f>
        <v/>
      </c>
      <c r="X182" s="26" t="str">
        <f>IF(ISBLANK('DATA ENTRY'!$G182),"",IF(LEDGER!C182="AB","AB",IF(LEDGER!C182&gt;=0.9*'MARK LOOKUP'!C182,"A+",IF(LEDGER!C182&gt;=0.8*'MARK LOOKUP'!C182,"A",IF(LEDGER!C182&gt;=0.7*'MARK LOOKUP'!C182,"B+",IF(LEDGER!C182&gt;=0.6*'MARK LOOKUP'!C182,"B",IF(LEDGER!C182&gt;=0.5*'MARK LOOKUP'!C182,"C+",IF(LEDGER!C182&gt;=0.4*'MARK LOOKUP'!C182,"C+",IF(LEDGER!C182&gt;=0.35*'MARK LOOKUP'!C182,"D","N.G.")))))))))</f>
        <v/>
      </c>
      <c r="Y182" s="26" t="b">
        <f>IF(ISNUMBER(D182),IF(D182&gt;=0.9*'MARK LOOKUP'!D182,"A+",IF(D182&gt;=0.8*'MARK LOOKUP'!D182,"A",IF(D182&gt;=0.7*'MARK LOOKUP'!D182,"B+",IF(D182&gt;=0.6*'MARK LOOKUP'!D182,"B",IF(D182&gt;=0.5*'MARK LOOKUP'!D182,"C+",IF(D182&gt;=0.4*'MARK LOOKUP'!D182,"C",IF(D182&gt;=0.35*'MARK LOOKUP'!D182,"D","N.G."))))))))</f>
        <v>0</v>
      </c>
      <c r="Z182" s="26" t="str">
        <f>IF(ISBLANK('DATA ENTRY'!J182),"",IF(LEDGER!E182="AB","AB",IF(LEDGER!E182&gt;=0.9*'MARK LOOKUP'!E182,"A+",IF(LEDGER!E182&gt;=0.8*'MARK LOOKUP'!E182,"A",IF(LEDGER!E182&gt;=0.7*'MARK LOOKUP'!E182,"B+",IF(LEDGER!E182&gt;=0.6*'MARK LOOKUP'!E182,"B",IF(LEDGER!E182&gt;=0.5*'MARK LOOKUP'!E182,"C+",IF(LEDGER!E182&gt;=0.4*'MARK LOOKUP'!E182,"C",IF(LEDGER!E182&gt;=0.35*'MARK LOOKUP'!E182,"D","NG")))))))))</f>
        <v/>
      </c>
      <c r="AA182" s="26" t="str">
        <f>IF(ISBLANK('DATA ENTRY'!K182),"",IF(LEDGER!F182="AB","AB",IF(LEDGER!F182&gt;=0.9*'MARK LOOKUP'!F182,"A+",IF(LEDGER!F182&gt;=0.8*'MARK LOOKUP'!F182,"A",IF(LEDGER!F182&gt;=0.7*'MARK LOOKUP'!F182,"B+",IF(LEDGER!F182&gt;=0.6*'MARK LOOKUP'!F182,"B",IF(LEDGER!F182&gt;=0.5*'MARK LOOKUP'!F182,"C+",IF(LEDGER!F182&gt;=0.4*'MARK LOOKUP'!F182,"C",IF(LEDGER!F182&gt;=0.35*'MARK LOOKUP'!F182,"D","NG")))))))))</f>
        <v/>
      </c>
      <c r="AB182" s="26" t="b">
        <f>IF(ISNUMBER(G182),IF(D182&gt;=0.9*'MARK LOOKUP'!G182,"A+",IF(G182&gt;=0.8*'MARK LOOKUP'!G182,"A",IF(G182&gt;=0.7*'MARK LOOKUP'!G182,"B+",IF(G182&gt;=0.6*'MARK LOOKUP'!G182,"B",IF(G182&gt;=0.5*'MARK LOOKUP'!G182,"C+",IF(G182&gt;=0.4*'MARK LOOKUP'!G182,"C",IF(G182&gt;=0.35*'MARK LOOKUP'!G182,"D","NG"))))))))</f>
        <v>0</v>
      </c>
      <c r="AC182" s="26" t="str">
        <f>IF(ISBLANK('DATA ENTRY'!M182),"",IF(LEDGER!H182="AB","AB",IF(LEDGER!H182&gt;=0.9*'MARK LOOKUP'!H182,"A+",IF(LEDGER!H182&gt;=0.8*'MARK LOOKUP'!H182,"A",IF(LEDGER!H182&gt;=0.7*'MARK LOOKUP'!H182,"B+",IF(LEDGER!H182&gt;=0.6*'MARK LOOKUP'!H182,"B",IF(LEDGER!H182&gt;=0.5*'MARK LOOKUP'!H182,"C+",IF(LEDGER!H182&gt;=0.4*'MARK LOOKUP'!H182,"C",IF(LEDGER!H182&gt;=0.35*'MARK LOOKUP'!H182,"D","NG")))))))))</f>
        <v/>
      </c>
      <c r="AD182" s="26" t="str">
        <f>IF(ISBLANK('DATA ENTRY'!N182),"",IF(LEDGER!I182="AB","AB",IF(LEDGER!I182&gt;=0.9*'MARK LOOKUP'!I182,"A+",IF(LEDGER!I182&gt;=0.8*'MARK LOOKUP'!I182,"A",IF(LEDGER!I182&gt;=0.7*'MARK LOOKUP'!I182,"B+",IF(LEDGER!I182&gt;=0.6*'MARK LOOKUP'!I182,"B",IF(LEDGER!I182&gt;=0.5*'MARK LOOKUP'!I182,"C+",IF(LEDGER!I182&gt;=0.4*'MARK LOOKUP'!I182,"C",IF(LEDGER!I182&gt;=0.35*'MARK LOOKUP'!I182,"D","NG")))))))))</f>
        <v/>
      </c>
      <c r="AE182" s="26" t="str">
        <f>IF(ISNUMBER(J182),IF(J182&gt;=0.9*'MARK LOOKUP'!J182,"A+",IF(J182&gt;=0.8*'MARK LOOKUP'!J182,"A",IF(J182&gt;=0.7*'MARK LOOKUP'!J182,"B+",IF(J182&gt;=0.6*'MARK LOOKUP'!J182,"B",IF(J182&gt;=0.5*'MARK LOOKUP'!J182,"C+",IF(J182&gt;=0.4*'MARK LOOKUP'!J182,"C",IF(J182&gt;=0.35*'MARK LOOKUP'!J182,"D","NG"))))))),"")</f>
        <v/>
      </c>
      <c r="AF182" s="26" t="str">
        <f>IF(ISBLANK('DATA ENTRY'!P182),"",IF(LEDGER!K182="Ab","AB",IF(LEDGER!K182&gt;=0.9*'MARK LOOKUP'!K182,"A+",IF(LEDGER!K182&gt;=0.8*'MARK LOOKUP'!K182,"A",IF(LEDGER!K182&gt;=0.7*'MARK LOOKUP'!K182,"B+",IF(LEDGER!K182&gt;=0.6*'MARK LOOKUP'!K182,"B",IF(LEDGER!K182&gt;=0.5*'MARK LOOKUP'!K182,"C+",IF(LEDGER!K182&gt;=0.4*'MARK LOOKUP'!K182,"C",IF(LEDGER!K182&gt;=0.35*'MARK LOOKUP'!K182,"D","NG")))))))))</f>
        <v/>
      </c>
      <c r="AG182" s="26" t="str">
        <f>IF(ISBLANK('DATA ENTRY'!Q182),"",IF(LEDGER!L182="Ab","AB",IF(LEDGER!L182&gt;=0.9*'MARK LOOKUP'!L182,"A+",IF(LEDGER!L182&gt;=0.8*'MARK LOOKUP'!L182,"A",IF(LEDGER!L182&gt;=0.7*'MARK LOOKUP'!L182,"B+",IF(LEDGER!L182&gt;=0.6*'MARK LOOKUP'!L182,"B",IF(LEDGER!L182&gt;=0.5*'MARK LOOKUP'!L182,"C+",IF(LEDGER!L182&gt;=0.4*'MARK LOOKUP'!L182,"C",IF(LEDGER!L182&gt;=0.35*'MARK LOOKUP'!L182,"D","NG")))))))))</f>
        <v/>
      </c>
      <c r="AH182" s="26" t="str">
        <f>IF(ISNUMBER(M182),IF(M182&gt;=0.9*'MARK LOOKUP'!M182,"A+",IF(M182&gt;=0.8*'MARK LOOKUP'!M182,"A",IF(M182&gt;=0.7*'MARK LOOKUP'!M182,"B+",IF(M182&gt;=0.6*'MARK LOOKUP'!M182,"B",IF(M182&gt;=0.5*'MARK LOOKUP'!M182,"C+",IF(M182&gt;=0.4*'MARK LOOKUP'!M182,"C",IF(M182&gt;=0.35*'MARK LOOKUP'!M182,"D","NG"))))))),"")</f>
        <v/>
      </c>
      <c r="AI182" s="26" t="str">
        <f>IF(ISBLANK('DATA ENTRY'!S182),"",IF(N182="Ab","AB",IF(N182&gt;=0.9*'MARK LOOKUP'!N182,"A+",IF(N182&gt;=0.8*'MARK LOOKUP'!N182,"A",IF(N182&gt;=0.7*'MARK LOOKUP'!N182,"B+",IF(N182&gt;=0.6*'MARK LOOKUP'!N182,"B",IF(N182&gt;=0.5*'MARK LOOKUP'!N182,"C+",IF(N182&gt;=0.4*'MARK LOOKUP'!N182,"C",IF(N182&gt;=0.35*'MARK LOOKUP'!N182,"D","NG")))))))))</f>
        <v/>
      </c>
      <c r="AJ182" s="26" t="str">
        <f>IF(ISBLANK('DATA ENTRY'!T182),"",IF(O182="Ab","AB",IF(O182&gt;=0.9*'MARK LOOKUP'!O182,"A+",IF(O182&gt;=0.8*'MARK LOOKUP'!O182,"A",IF(O182&gt;=0.7*'MARK LOOKUP'!O182,"B+",IF(O182&gt;=0.6*'MARK LOOKUP'!O182,"B",IF(O182&gt;=0.5*'MARK LOOKUP'!O182,"C+",IF(O182&gt;=0.4*'MARK LOOKUP'!O182,"C",IF(O182&gt;=0.35*'MARK LOOKUP'!O182,"D","NG")))))))))</f>
        <v/>
      </c>
      <c r="AK182" s="26" t="str">
        <f>IF(ISNUMBER(P182),IF(P182&gt;=0.9*'MARK LOOKUP'!P182,"A+",IF(P182&gt;=0.8*'MARK LOOKUP'!P182,"A",IF(P182&gt;=0.7*'MARK LOOKUP'!P182,"B+",IF(P182&gt;=0.6*'MARK LOOKUP'!P182,"B",IF(P182&gt;=0.5*'MARK LOOKUP'!P182,"C+",IF(P182&gt;=0.4*'MARK LOOKUP'!P182,"C",IF(P182&gt;=0.35*'MARK LOOKUP'!P182,"D","NG"))))))),"")</f>
        <v/>
      </c>
      <c r="AL182" s="26" t="str">
        <f>IF(ISBLANK('DATA ENTRY'!V182),"",IF(Q182="Ab","AB",IF(Q182&gt;=0.9*'MARK LOOKUP'!Q182,"A+",IF(Q182&gt;=0.8*'MARK LOOKUP'!Q182,"A",IF(Q182&gt;=0.7*'MARK LOOKUP'!Q182,"B+",IF(Q182&gt;=0.6*'MARK LOOKUP'!Q182,"B",IF(Q182&gt;=0.5*'MARK LOOKUP'!Q182,"C+",IF(Q182&gt;=0.4*'MARK LOOKUP'!Q182,"C",IF(Q182&gt;=0.35*'MARK LOOKUP'!Q182,"D","NG")))))))))</f>
        <v/>
      </c>
      <c r="AM182" s="26" t="str">
        <f>IF(ISBLANK('DATA ENTRY'!W182),"",IF(R182="Ab","AB",IF(R182&gt;=0.9*'MARK LOOKUP'!R182,"A+",IF(R182&gt;=0.8*'MARK LOOKUP'!R182,"A",IF(R182&gt;=0.7*'MARK LOOKUP'!R182,"B+",IF(R182&gt;=0.6*'MARK LOOKUP'!R182,"B",IF(R182&gt;=0.5*'MARK LOOKUP'!R182,"C+",IF(R182&gt;=0.4*'MARK LOOKUP'!R182,"C",IF(R182&gt;=0.35*'MARK LOOKUP'!R182,"D","NG")))))))))</f>
        <v/>
      </c>
      <c r="AN182" s="26" t="str">
        <f>IF(ISNUMBER(S182),IF(S182&gt;=0.9*'MARK LOOKUP'!S182,"A+",IF(S182&gt;=0.8*'MARK LOOKUP'!S182,"A",IF(S182&gt;=0.7*'MARK LOOKUP'!S182,"B+",IF(S182&gt;=0.6*'MARK LOOKUP'!S182,"B",IF(S182&gt;=0.5*'MARK LOOKUP'!S182,"C+",IF(S182&gt;=0.4*'MARK LOOKUP'!S182,"C",IF(S182&gt;=0.35*'MARK LOOKUP'!S182,"D","NG"))))))),"")</f>
        <v/>
      </c>
      <c r="AO182" s="26" t="str">
        <f>IF(ISBLANK('DATA ENTRY'!Y182),"",IF(T182="AB","AB",IF(T182&gt;=0.9*'MARK LOOKUP'!T182,"A+",IF(T182&gt;=0.8*'MARK LOOKUP'!T182,"A",IF(T182&gt;=0.7*'MARK LOOKUP'!T182,"B+",IF(T182&gt;=0.6*'MARK LOOKUP'!T182,"B",IF(T182&gt;=0.5*'MARK LOOKUP'!T182,"C+",IF(T182&gt;=0.4*'MARK LOOKUP'!T182,"C",IF(T182&gt;=0.35*'MARK LOOKUP'!T182,"D","NG")))))))))</f>
        <v/>
      </c>
      <c r="AP182" s="26" t="str">
        <f>IF(ISBLANK('DATA ENTRY'!Z182),"",IF(U182="AB","AB",IF(U182&gt;=0.9*'MARK LOOKUP'!U182,"A+",IF(U182&gt;=0.8*'MARK LOOKUP'!U182,"A",IF(U182&gt;=0.7*'MARK LOOKUP'!U182,"B+",IF(U182&gt;=0.6*'MARK LOOKUP'!U182,"B",IF(U182&gt;=0.5*'MARK LOOKUP'!U182,"C+",IF(U182&gt;=0.4*'MARK LOOKUP'!U182,"C",IF(U182&gt;=0.35*'MARK LOOKUP'!U182,"D","NG")))))))))</f>
        <v/>
      </c>
      <c r="AQ182" s="26" t="str">
        <f>IF(ISNUMBER(V182),IF(V182&gt;=0.9*'MARK LOOKUP'!V182,"A+",IF(V182&gt;=0.8*'MARK LOOKUP'!V182,"A",IF(V182&gt;=0.7*'MARK LOOKUP'!V182,"B+",IF(V182&gt;=0.6*'MARK LOOKUP'!S182,"B",IF(V182&gt;=0.5*'MARK LOOKUP'!V182,"C+",IF(V182&gt;=0.4*'MARK LOOKUP'!V182,"C",IF(V182&gt;=0.35*'MARK LOOKUP'!V182,"D","NG"))))))),"")</f>
        <v/>
      </c>
      <c r="AR182" s="26" t="str">
        <f t="shared" si="47"/>
        <v/>
      </c>
      <c r="AS182" s="26" t="str">
        <f t="shared" si="48"/>
        <v/>
      </c>
      <c r="AT182" s="26" t="str">
        <f t="shared" si="49"/>
        <v/>
      </c>
      <c r="AU182" s="26" t="str">
        <f t="shared" si="50"/>
        <v/>
      </c>
      <c r="AV182" s="26" t="str">
        <f t="shared" si="51"/>
        <v/>
      </c>
      <c r="AW182" s="26" t="str">
        <f t="shared" si="52"/>
        <v/>
      </c>
      <c r="AX182" s="26" t="str">
        <f t="shared" si="53"/>
        <v/>
      </c>
      <c r="AY182" s="26" t="str">
        <f t="shared" si="54"/>
        <v/>
      </c>
      <c r="AZ182" s="26" t="str">
        <f t="shared" si="55"/>
        <v/>
      </c>
      <c r="BA182" s="26" t="str">
        <f t="shared" si="56"/>
        <v/>
      </c>
      <c r="BB182" s="26" t="str">
        <f t="shared" si="57"/>
        <v/>
      </c>
      <c r="BC182" s="26" t="str">
        <f t="shared" si="58"/>
        <v/>
      </c>
      <c r="BD182" s="26" t="str">
        <f t="shared" si="59"/>
        <v/>
      </c>
      <c r="BE182" s="26" t="str">
        <f>IF(ISBLANK('DATA ENTRY'!S182),"",IF(AJ182="A+","4",IF(AJ182="A","3.6",IF(AJ182="B+","3.2",IF(AJ182="B","2.8",IF(AJ182="C+","2.4",IF(AJ182="C","2",IF(AJ182="D+","1.6",IF(AJ182="D","1.2",IF(AJ182="E","0.8",""))))))))))</f>
        <v/>
      </c>
      <c r="BF182" s="26" t="str">
        <f>IF(ISBLANK('DATA ENTRY'!T182),"",IF(AK182="A+","4",IF(AK182="A","3.6",IF(AK182="B+","3.2",IF(AK182="B","2.8",IF(AK182="C+","2.4",IF(AK182="C","2",IF(AK182="D+","1.6",IF(AK182="D","1.2",IF(AK182="E","0.8",""))))))))))</f>
        <v/>
      </c>
      <c r="BG182" s="26" t="str">
        <f>IF(ISBLANK('DATA ENTRY'!U182),"",IF(AL182="A+","4",IF(AL182="A","3.6",IF(AL182="B+","3.2",IF(AL182="B","2.8",IF(AL182="C+","2.4",IF(AL182="C","2",IF(AL182="D+","1.6",IF(AL182="D","1.2",IF(AL182="E","0.8",""))))))))))</f>
        <v/>
      </c>
      <c r="BH182" s="26" t="str">
        <f>IF(ISBLANK('DATA ENTRY'!V182),"",IF(AM182="A+","4",IF(AM182="A","3.6",IF(AM182="B+","3.2",IF(AM182="B","2.8",IF(AM182="C+","2.4",IF(AM182="C","2",IF(AM182="D+","1.6",IF(AM182="D","1.2",IF(AM182="E","0.8",""))))))))))</f>
        <v/>
      </c>
      <c r="BI182" s="26" t="str">
        <f>IF(ISBLANK('DATA ENTRY'!W182),"",IF(AN182="A+","4",IF(AN182="A","3.6",IF(AN182="B+","3.2",IF(AN182="B","2.8",IF(AN182="C+","2.4",IF(AN182="C","2",IF(AN182="D+","1.6",IF(AN182="D","1.2",IF(AN182="E","0.8",""))))))))))</f>
        <v/>
      </c>
      <c r="BJ182" s="26" t="str">
        <f>IF(ISBLANK('DATA ENTRY'!X182),"",IF(AO182="A+","4",IF(AO182="A","3.6",IF(AO182="B+","3.2",IF(AO182="B","2.8",IF(AO182="C+","2.4",IF(AO182="C","2",IF(AO182="D+","1.6",IF(AO182="D","1.2",IF(AO182="E","0.8",""))))))))))</f>
        <v/>
      </c>
      <c r="BK182" s="26" t="str">
        <f>IF(ISBLANK('DATA ENTRY'!Y182),"",IF(AP182="A+","4",IF(AP182="A","3.6",IF(AP182="B+","3.2",IF(AP182="B","2.8",IF(AP182="C+","2.4",IF(AP182="C","2",IF(AP182="D+","1.6",IF(AP182="D","1.2",IF(AP182="E","0.8",""))))))))))</f>
        <v/>
      </c>
      <c r="BL182" s="26" t="str">
        <f>IF(ISBLANK('DATA ENTRY'!Z182),"",IF(AQ182="A+","4",IF(AQ182="A","3.6",IF(AQ182="B+","3.2",IF(AQ182="B","2.8",IF(AQ182="C+","2.4",IF(AQ182="C","2",IF(AQ182="D+","1.6",IF(AQ182="D","1.2",IF(AQ182="E","0.8",""))))))))))</f>
        <v/>
      </c>
    </row>
    <row r="183" spans="2:64" x14ac:dyDescent="0.25">
      <c r="B183" s="26" t="str">
        <f>IF(ISBLANK('DATA ENTRY'!G183),"",'DATA ENTRY'!G183)</f>
        <v/>
      </c>
      <c r="C183" s="26" t="str">
        <f>IF(ISBLANK('DATA ENTRY'!H183),"",'DATA ENTRY'!H183)</f>
        <v/>
      </c>
      <c r="D183" s="26" t="str">
        <f t="shared" si="41"/>
        <v/>
      </c>
      <c r="E183" s="26" t="str">
        <f>IF(ISBLANK('DATA ENTRY'!J183),"",'DATA ENTRY'!J183)</f>
        <v/>
      </c>
      <c r="F183" s="26" t="str">
        <f>IF(ISBLANK('DATA ENTRY'!K183),"",'DATA ENTRY'!K183)</f>
        <v/>
      </c>
      <c r="G183" s="26" t="str">
        <f t="shared" si="42"/>
        <v/>
      </c>
      <c r="H183" s="26" t="str">
        <f>IF(ISBLANK('DATA ENTRY'!M183),"",'DATA ENTRY'!M183)</f>
        <v/>
      </c>
      <c r="I183" s="26" t="str">
        <f>IF(ISBLANK('DATA ENTRY'!M183),"",'DATA ENTRY'!N183)</f>
        <v/>
      </c>
      <c r="J183" s="26" t="str">
        <f t="shared" si="60"/>
        <v/>
      </c>
      <c r="K183" s="26" t="str">
        <f>IF(ISBLANK('DATA ENTRY'!P183),"",'DATA ENTRY'!P183)</f>
        <v/>
      </c>
      <c r="L183" s="26" t="str">
        <f>IF(ISBLANK('DATA ENTRY'!Q183),"",'DATA ENTRY'!Q183)</f>
        <v/>
      </c>
      <c r="M183" s="26" t="str">
        <f t="shared" si="43"/>
        <v/>
      </c>
      <c r="N183" s="26" t="str">
        <f>IF(ISBLANK('DATA ENTRY'!S183),"",'DATA ENTRY'!S183)</f>
        <v/>
      </c>
      <c r="O183" s="26" t="str">
        <f>IF(ISBLANK('DATA ENTRY'!T183),"",'DATA ENTRY'!T183)</f>
        <v/>
      </c>
      <c r="P183" s="26" t="str">
        <f t="shared" si="44"/>
        <v/>
      </c>
      <c r="Q183" s="26" t="str">
        <f>IF(ISBLANK('DATA ENTRY'!V183),"",'DATA ENTRY'!V183)</f>
        <v/>
      </c>
      <c r="R183" s="26" t="str">
        <f>IF(ISBLANK('DATA ENTRY'!W183),"",'DATA ENTRY'!W183)</f>
        <v/>
      </c>
      <c r="S183" s="26" t="str">
        <f t="shared" si="45"/>
        <v/>
      </c>
      <c r="T183" s="26" t="str">
        <f>IF(ISBLANK('DATA ENTRY'!Y183),"",'DATA ENTRY'!Y183)</f>
        <v/>
      </c>
      <c r="U183" s="26" t="str">
        <f>IF(ISBLANK('DATA ENTRY'!Z183),"",'DATA ENTRY'!Z183)</f>
        <v/>
      </c>
      <c r="V183" s="26" t="str">
        <f t="shared" si="46"/>
        <v/>
      </c>
      <c r="W183" s="26" t="str">
        <f>IF(ISBLANK('DATA ENTRY'!$F183),"",IF(LEDGER!B183="AB","AB",IF(LEDGER!B183&gt;=0.9*'MARK LOOKUP'!B183,"A+",IF(LEDGER!B183&gt;=0.8*'MARK LOOKUP'!B183,"A",IF(LEDGER!B183&gt;=0.7*'MARK LOOKUP'!B183,"B+",IF(LEDGER!B183&gt;=0.6*'MARK LOOKUP'!B183,"B",IF(LEDGER!B183&gt;=0.5*'MARK LOOKUP'!B183,"C+",IF(LEDGER!B183&gt;=0.4*'MARK LOOKUP'!B183,"C+",IF(LEDGER!B183&gt;=0.35*'MARK LOOKUP'!B183,"D","NG")))))))))</f>
        <v/>
      </c>
      <c r="X183" s="26" t="str">
        <f>IF(ISBLANK('DATA ENTRY'!$G183),"",IF(LEDGER!C183="AB","AB",IF(LEDGER!C183&gt;=0.9*'MARK LOOKUP'!C183,"A+",IF(LEDGER!C183&gt;=0.8*'MARK LOOKUP'!C183,"A",IF(LEDGER!C183&gt;=0.7*'MARK LOOKUP'!C183,"B+",IF(LEDGER!C183&gt;=0.6*'MARK LOOKUP'!C183,"B",IF(LEDGER!C183&gt;=0.5*'MARK LOOKUP'!C183,"C+",IF(LEDGER!C183&gt;=0.4*'MARK LOOKUP'!C183,"C+",IF(LEDGER!C183&gt;=0.35*'MARK LOOKUP'!C183,"D","N.G.")))))))))</f>
        <v/>
      </c>
      <c r="Y183" s="26" t="b">
        <f>IF(ISNUMBER(D183),IF(D183&gt;=0.9*'MARK LOOKUP'!D183,"A+",IF(D183&gt;=0.8*'MARK LOOKUP'!D183,"A",IF(D183&gt;=0.7*'MARK LOOKUP'!D183,"B+",IF(D183&gt;=0.6*'MARK LOOKUP'!D183,"B",IF(D183&gt;=0.5*'MARK LOOKUP'!D183,"C+",IF(D183&gt;=0.4*'MARK LOOKUP'!D183,"C",IF(D183&gt;=0.35*'MARK LOOKUP'!D183,"D","N.G."))))))))</f>
        <v>0</v>
      </c>
      <c r="Z183" s="26" t="str">
        <f>IF(ISBLANK('DATA ENTRY'!J183),"",IF(LEDGER!E183="AB","AB",IF(LEDGER!E183&gt;=0.9*'MARK LOOKUP'!E183,"A+",IF(LEDGER!E183&gt;=0.8*'MARK LOOKUP'!E183,"A",IF(LEDGER!E183&gt;=0.7*'MARK LOOKUP'!E183,"B+",IF(LEDGER!E183&gt;=0.6*'MARK LOOKUP'!E183,"B",IF(LEDGER!E183&gt;=0.5*'MARK LOOKUP'!E183,"C+",IF(LEDGER!E183&gt;=0.4*'MARK LOOKUP'!E183,"C",IF(LEDGER!E183&gt;=0.35*'MARK LOOKUP'!E183,"D","NG")))))))))</f>
        <v/>
      </c>
      <c r="AA183" s="26" t="str">
        <f>IF(ISBLANK('DATA ENTRY'!K183),"",IF(LEDGER!F183="AB","AB",IF(LEDGER!F183&gt;=0.9*'MARK LOOKUP'!F183,"A+",IF(LEDGER!F183&gt;=0.8*'MARK LOOKUP'!F183,"A",IF(LEDGER!F183&gt;=0.7*'MARK LOOKUP'!F183,"B+",IF(LEDGER!F183&gt;=0.6*'MARK LOOKUP'!F183,"B",IF(LEDGER!F183&gt;=0.5*'MARK LOOKUP'!F183,"C+",IF(LEDGER!F183&gt;=0.4*'MARK LOOKUP'!F183,"C",IF(LEDGER!F183&gt;=0.35*'MARK LOOKUP'!F183,"D","NG")))))))))</f>
        <v/>
      </c>
      <c r="AB183" s="26" t="b">
        <f>IF(ISNUMBER(G183),IF(D183&gt;=0.9*'MARK LOOKUP'!G183,"A+",IF(G183&gt;=0.8*'MARK LOOKUP'!G183,"A",IF(G183&gt;=0.7*'MARK LOOKUP'!G183,"B+",IF(G183&gt;=0.6*'MARK LOOKUP'!G183,"B",IF(G183&gt;=0.5*'MARK LOOKUP'!G183,"C+",IF(G183&gt;=0.4*'MARK LOOKUP'!G183,"C",IF(G183&gt;=0.35*'MARK LOOKUP'!G183,"D","NG"))))))))</f>
        <v>0</v>
      </c>
      <c r="AC183" s="26" t="str">
        <f>IF(ISBLANK('DATA ENTRY'!M183),"",IF(LEDGER!H183="AB","AB",IF(LEDGER!H183&gt;=0.9*'MARK LOOKUP'!H183,"A+",IF(LEDGER!H183&gt;=0.8*'MARK LOOKUP'!H183,"A",IF(LEDGER!H183&gt;=0.7*'MARK LOOKUP'!H183,"B+",IF(LEDGER!H183&gt;=0.6*'MARK LOOKUP'!H183,"B",IF(LEDGER!H183&gt;=0.5*'MARK LOOKUP'!H183,"C+",IF(LEDGER!H183&gt;=0.4*'MARK LOOKUP'!H183,"C",IF(LEDGER!H183&gt;=0.35*'MARK LOOKUP'!H183,"D","NG")))))))))</f>
        <v/>
      </c>
      <c r="AD183" s="26" t="str">
        <f>IF(ISBLANK('DATA ENTRY'!N183),"",IF(LEDGER!I183="AB","AB",IF(LEDGER!I183&gt;=0.9*'MARK LOOKUP'!I183,"A+",IF(LEDGER!I183&gt;=0.8*'MARK LOOKUP'!I183,"A",IF(LEDGER!I183&gt;=0.7*'MARK LOOKUP'!I183,"B+",IF(LEDGER!I183&gt;=0.6*'MARK LOOKUP'!I183,"B",IF(LEDGER!I183&gt;=0.5*'MARK LOOKUP'!I183,"C+",IF(LEDGER!I183&gt;=0.4*'MARK LOOKUP'!I183,"C",IF(LEDGER!I183&gt;=0.35*'MARK LOOKUP'!I183,"D","NG")))))))))</f>
        <v/>
      </c>
      <c r="AE183" s="26" t="str">
        <f>IF(ISNUMBER(J183),IF(J183&gt;=0.9*'MARK LOOKUP'!J183,"A+",IF(J183&gt;=0.8*'MARK LOOKUP'!J183,"A",IF(J183&gt;=0.7*'MARK LOOKUP'!J183,"B+",IF(J183&gt;=0.6*'MARK LOOKUP'!J183,"B",IF(J183&gt;=0.5*'MARK LOOKUP'!J183,"C+",IF(J183&gt;=0.4*'MARK LOOKUP'!J183,"C",IF(J183&gt;=0.35*'MARK LOOKUP'!J183,"D","NG"))))))),"")</f>
        <v/>
      </c>
      <c r="AF183" s="26" t="str">
        <f>IF(ISBLANK('DATA ENTRY'!P183),"",IF(LEDGER!K183="Ab","AB",IF(LEDGER!K183&gt;=0.9*'MARK LOOKUP'!K183,"A+",IF(LEDGER!K183&gt;=0.8*'MARK LOOKUP'!K183,"A",IF(LEDGER!K183&gt;=0.7*'MARK LOOKUP'!K183,"B+",IF(LEDGER!K183&gt;=0.6*'MARK LOOKUP'!K183,"B",IF(LEDGER!K183&gt;=0.5*'MARK LOOKUP'!K183,"C+",IF(LEDGER!K183&gt;=0.4*'MARK LOOKUP'!K183,"C",IF(LEDGER!K183&gt;=0.35*'MARK LOOKUP'!K183,"D","NG")))))))))</f>
        <v/>
      </c>
      <c r="AG183" s="26" t="str">
        <f>IF(ISBLANK('DATA ENTRY'!Q183),"",IF(LEDGER!L183="Ab","AB",IF(LEDGER!L183&gt;=0.9*'MARK LOOKUP'!L183,"A+",IF(LEDGER!L183&gt;=0.8*'MARK LOOKUP'!L183,"A",IF(LEDGER!L183&gt;=0.7*'MARK LOOKUP'!L183,"B+",IF(LEDGER!L183&gt;=0.6*'MARK LOOKUP'!L183,"B",IF(LEDGER!L183&gt;=0.5*'MARK LOOKUP'!L183,"C+",IF(LEDGER!L183&gt;=0.4*'MARK LOOKUP'!L183,"C",IF(LEDGER!L183&gt;=0.35*'MARK LOOKUP'!L183,"D","NG")))))))))</f>
        <v/>
      </c>
      <c r="AH183" s="26" t="str">
        <f>IF(ISNUMBER(M183),IF(M183&gt;=0.9*'MARK LOOKUP'!M183,"A+",IF(M183&gt;=0.8*'MARK LOOKUP'!M183,"A",IF(M183&gt;=0.7*'MARK LOOKUP'!M183,"B+",IF(M183&gt;=0.6*'MARK LOOKUP'!M183,"B",IF(M183&gt;=0.5*'MARK LOOKUP'!M183,"C+",IF(M183&gt;=0.4*'MARK LOOKUP'!M183,"C",IF(M183&gt;=0.35*'MARK LOOKUP'!M183,"D","NG"))))))),"")</f>
        <v/>
      </c>
      <c r="AI183" s="26" t="str">
        <f>IF(ISBLANK('DATA ENTRY'!S183),"",IF(N183="Ab","AB",IF(N183&gt;=0.9*'MARK LOOKUP'!N183,"A+",IF(N183&gt;=0.8*'MARK LOOKUP'!N183,"A",IF(N183&gt;=0.7*'MARK LOOKUP'!N183,"B+",IF(N183&gt;=0.6*'MARK LOOKUP'!N183,"B",IF(N183&gt;=0.5*'MARK LOOKUP'!N183,"C+",IF(N183&gt;=0.4*'MARK LOOKUP'!N183,"C",IF(N183&gt;=0.35*'MARK LOOKUP'!N183,"D","NG")))))))))</f>
        <v/>
      </c>
      <c r="AJ183" s="26" t="str">
        <f>IF(ISBLANK('DATA ENTRY'!T183),"",IF(O183="Ab","AB",IF(O183&gt;=0.9*'MARK LOOKUP'!O183,"A+",IF(O183&gt;=0.8*'MARK LOOKUP'!O183,"A",IF(O183&gt;=0.7*'MARK LOOKUP'!O183,"B+",IF(O183&gt;=0.6*'MARK LOOKUP'!O183,"B",IF(O183&gt;=0.5*'MARK LOOKUP'!O183,"C+",IF(O183&gt;=0.4*'MARK LOOKUP'!O183,"C",IF(O183&gt;=0.35*'MARK LOOKUP'!O183,"D","NG")))))))))</f>
        <v/>
      </c>
      <c r="AK183" s="26" t="str">
        <f>IF(ISNUMBER(P183),IF(P183&gt;=0.9*'MARK LOOKUP'!P183,"A+",IF(P183&gt;=0.8*'MARK LOOKUP'!P183,"A",IF(P183&gt;=0.7*'MARK LOOKUP'!P183,"B+",IF(P183&gt;=0.6*'MARK LOOKUP'!P183,"B",IF(P183&gt;=0.5*'MARK LOOKUP'!P183,"C+",IF(P183&gt;=0.4*'MARK LOOKUP'!P183,"C",IF(P183&gt;=0.35*'MARK LOOKUP'!P183,"D","NG"))))))),"")</f>
        <v/>
      </c>
      <c r="AL183" s="26" t="str">
        <f>IF(ISBLANK('DATA ENTRY'!V183),"",IF(Q183="Ab","AB",IF(Q183&gt;=0.9*'MARK LOOKUP'!Q183,"A+",IF(Q183&gt;=0.8*'MARK LOOKUP'!Q183,"A",IF(Q183&gt;=0.7*'MARK LOOKUP'!Q183,"B+",IF(Q183&gt;=0.6*'MARK LOOKUP'!Q183,"B",IF(Q183&gt;=0.5*'MARK LOOKUP'!Q183,"C+",IF(Q183&gt;=0.4*'MARK LOOKUP'!Q183,"C",IF(Q183&gt;=0.35*'MARK LOOKUP'!Q183,"D","NG")))))))))</f>
        <v/>
      </c>
      <c r="AM183" s="26" t="str">
        <f>IF(ISBLANK('DATA ENTRY'!W183),"",IF(R183="Ab","AB",IF(R183&gt;=0.9*'MARK LOOKUP'!R183,"A+",IF(R183&gt;=0.8*'MARK LOOKUP'!R183,"A",IF(R183&gt;=0.7*'MARK LOOKUP'!R183,"B+",IF(R183&gt;=0.6*'MARK LOOKUP'!R183,"B",IF(R183&gt;=0.5*'MARK LOOKUP'!R183,"C+",IF(R183&gt;=0.4*'MARK LOOKUP'!R183,"C",IF(R183&gt;=0.35*'MARK LOOKUP'!R183,"D","NG")))))))))</f>
        <v/>
      </c>
      <c r="AN183" s="26" t="str">
        <f>IF(ISNUMBER(S183),IF(S183&gt;=0.9*'MARK LOOKUP'!S183,"A+",IF(S183&gt;=0.8*'MARK LOOKUP'!S183,"A",IF(S183&gt;=0.7*'MARK LOOKUP'!S183,"B+",IF(S183&gt;=0.6*'MARK LOOKUP'!S183,"B",IF(S183&gt;=0.5*'MARK LOOKUP'!S183,"C+",IF(S183&gt;=0.4*'MARK LOOKUP'!S183,"C",IF(S183&gt;=0.35*'MARK LOOKUP'!S183,"D","NG"))))))),"")</f>
        <v/>
      </c>
      <c r="AO183" s="26" t="str">
        <f>IF(ISBLANK('DATA ENTRY'!Y183),"",IF(T183="AB","AB",IF(T183&gt;=0.9*'MARK LOOKUP'!T183,"A+",IF(T183&gt;=0.8*'MARK LOOKUP'!T183,"A",IF(T183&gt;=0.7*'MARK LOOKUP'!T183,"B+",IF(T183&gt;=0.6*'MARK LOOKUP'!T183,"B",IF(T183&gt;=0.5*'MARK LOOKUP'!T183,"C+",IF(T183&gt;=0.4*'MARK LOOKUP'!T183,"C",IF(T183&gt;=0.35*'MARK LOOKUP'!T183,"D","NG")))))))))</f>
        <v/>
      </c>
      <c r="AP183" s="26" t="str">
        <f>IF(ISBLANK('DATA ENTRY'!Z183),"",IF(U183="AB","AB",IF(U183&gt;=0.9*'MARK LOOKUP'!U183,"A+",IF(U183&gt;=0.8*'MARK LOOKUP'!U183,"A",IF(U183&gt;=0.7*'MARK LOOKUP'!U183,"B+",IF(U183&gt;=0.6*'MARK LOOKUP'!U183,"B",IF(U183&gt;=0.5*'MARK LOOKUP'!U183,"C+",IF(U183&gt;=0.4*'MARK LOOKUP'!U183,"C",IF(U183&gt;=0.35*'MARK LOOKUP'!U183,"D","NG")))))))))</f>
        <v/>
      </c>
      <c r="AQ183" s="26" t="str">
        <f>IF(ISNUMBER(V183),IF(V183&gt;=0.9*'MARK LOOKUP'!V183,"A+",IF(V183&gt;=0.8*'MARK LOOKUP'!V183,"A",IF(V183&gt;=0.7*'MARK LOOKUP'!V183,"B+",IF(V183&gt;=0.6*'MARK LOOKUP'!S183,"B",IF(V183&gt;=0.5*'MARK LOOKUP'!V183,"C+",IF(V183&gt;=0.4*'MARK LOOKUP'!V183,"C",IF(V183&gt;=0.35*'MARK LOOKUP'!V183,"D","NG"))))))),"")</f>
        <v/>
      </c>
      <c r="AR183" s="26" t="str">
        <f t="shared" si="47"/>
        <v/>
      </c>
      <c r="AS183" s="26" t="str">
        <f t="shared" si="48"/>
        <v/>
      </c>
      <c r="AT183" s="26" t="str">
        <f t="shared" si="49"/>
        <v/>
      </c>
      <c r="AU183" s="26" t="str">
        <f t="shared" si="50"/>
        <v/>
      </c>
      <c r="AV183" s="26" t="str">
        <f t="shared" si="51"/>
        <v/>
      </c>
      <c r="AW183" s="26" t="str">
        <f t="shared" si="52"/>
        <v/>
      </c>
      <c r="AX183" s="26" t="str">
        <f t="shared" si="53"/>
        <v/>
      </c>
      <c r="AY183" s="26" t="str">
        <f t="shared" si="54"/>
        <v/>
      </c>
      <c r="AZ183" s="26" t="str">
        <f t="shared" si="55"/>
        <v/>
      </c>
      <c r="BA183" s="26" t="str">
        <f t="shared" si="56"/>
        <v/>
      </c>
      <c r="BB183" s="26" t="str">
        <f t="shared" si="57"/>
        <v/>
      </c>
      <c r="BC183" s="26" t="str">
        <f t="shared" si="58"/>
        <v/>
      </c>
      <c r="BD183" s="26" t="str">
        <f t="shared" si="59"/>
        <v/>
      </c>
      <c r="BE183" s="26" t="str">
        <f>IF(ISBLANK('DATA ENTRY'!S183),"",IF(AJ183="A+","4",IF(AJ183="A","3.6",IF(AJ183="B+","3.2",IF(AJ183="B","2.8",IF(AJ183="C+","2.4",IF(AJ183="C","2",IF(AJ183="D+","1.6",IF(AJ183="D","1.2",IF(AJ183="E","0.8",""))))))))))</f>
        <v/>
      </c>
      <c r="BF183" s="26" t="str">
        <f>IF(ISBLANK('DATA ENTRY'!T183),"",IF(AK183="A+","4",IF(AK183="A","3.6",IF(AK183="B+","3.2",IF(AK183="B","2.8",IF(AK183="C+","2.4",IF(AK183="C","2",IF(AK183="D+","1.6",IF(AK183="D","1.2",IF(AK183="E","0.8",""))))))))))</f>
        <v/>
      </c>
      <c r="BG183" s="26" t="str">
        <f>IF(ISBLANK('DATA ENTRY'!U183),"",IF(AL183="A+","4",IF(AL183="A","3.6",IF(AL183="B+","3.2",IF(AL183="B","2.8",IF(AL183="C+","2.4",IF(AL183="C","2",IF(AL183="D+","1.6",IF(AL183="D","1.2",IF(AL183="E","0.8",""))))))))))</f>
        <v/>
      </c>
      <c r="BH183" s="26" t="str">
        <f>IF(ISBLANK('DATA ENTRY'!V183),"",IF(AM183="A+","4",IF(AM183="A","3.6",IF(AM183="B+","3.2",IF(AM183="B","2.8",IF(AM183="C+","2.4",IF(AM183="C","2",IF(AM183="D+","1.6",IF(AM183="D","1.2",IF(AM183="E","0.8",""))))))))))</f>
        <v/>
      </c>
      <c r="BI183" s="26" t="str">
        <f>IF(ISBLANK('DATA ENTRY'!W183),"",IF(AN183="A+","4",IF(AN183="A","3.6",IF(AN183="B+","3.2",IF(AN183="B","2.8",IF(AN183="C+","2.4",IF(AN183="C","2",IF(AN183="D+","1.6",IF(AN183="D","1.2",IF(AN183="E","0.8",""))))))))))</f>
        <v/>
      </c>
      <c r="BJ183" s="26" t="str">
        <f>IF(ISBLANK('DATA ENTRY'!X183),"",IF(AO183="A+","4",IF(AO183="A","3.6",IF(AO183="B+","3.2",IF(AO183="B","2.8",IF(AO183="C+","2.4",IF(AO183="C","2",IF(AO183="D+","1.6",IF(AO183="D","1.2",IF(AO183="E","0.8",""))))))))))</f>
        <v/>
      </c>
      <c r="BK183" s="26" t="str">
        <f>IF(ISBLANK('DATA ENTRY'!Y183),"",IF(AP183="A+","4",IF(AP183="A","3.6",IF(AP183="B+","3.2",IF(AP183="B","2.8",IF(AP183="C+","2.4",IF(AP183="C","2",IF(AP183="D+","1.6",IF(AP183="D","1.2",IF(AP183="E","0.8",""))))))))))</f>
        <v/>
      </c>
      <c r="BL183" s="26" t="str">
        <f>IF(ISBLANK('DATA ENTRY'!Z183),"",IF(AQ183="A+","4",IF(AQ183="A","3.6",IF(AQ183="B+","3.2",IF(AQ183="B","2.8",IF(AQ183="C+","2.4",IF(AQ183="C","2",IF(AQ183="D+","1.6",IF(AQ183="D","1.2",IF(AQ183="E","0.8",""))))))))))</f>
        <v/>
      </c>
    </row>
    <row r="184" spans="2:64" x14ac:dyDescent="0.25">
      <c r="B184" s="26" t="str">
        <f>IF(ISBLANK('DATA ENTRY'!G184),"",'DATA ENTRY'!G184)</f>
        <v/>
      </c>
      <c r="C184" s="26" t="str">
        <f>IF(ISBLANK('DATA ENTRY'!H184),"",'DATA ENTRY'!H184)</f>
        <v/>
      </c>
      <c r="D184" s="26" t="str">
        <f t="shared" si="41"/>
        <v/>
      </c>
      <c r="E184" s="26" t="str">
        <f>IF(ISBLANK('DATA ENTRY'!J184),"",'DATA ENTRY'!J184)</f>
        <v/>
      </c>
      <c r="F184" s="26" t="str">
        <f>IF(ISBLANK('DATA ENTRY'!K184),"",'DATA ENTRY'!K184)</f>
        <v/>
      </c>
      <c r="G184" s="26" t="str">
        <f t="shared" si="42"/>
        <v/>
      </c>
      <c r="H184" s="26" t="str">
        <f>IF(ISBLANK('DATA ENTRY'!M184),"",'DATA ENTRY'!M184)</f>
        <v/>
      </c>
      <c r="I184" s="26" t="str">
        <f>IF(ISBLANK('DATA ENTRY'!M184),"",'DATA ENTRY'!N184)</f>
        <v/>
      </c>
      <c r="J184" s="26" t="str">
        <f t="shared" si="60"/>
        <v/>
      </c>
      <c r="K184" s="26" t="str">
        <f>IF(ISBLANK('DATA ENTRY'!P184),"",'DATA ENTRY'!P184)</f>
        <v/>
      </c>
      <c r="L184" s="26" t="str">
        <f>IF(ISBLANK('DATA ENTRY'!Q184),"",'DATA ENTRY'!Q184)</f>
        <v/>
      </c>
      <c r="M184" s="26" t="str">
        <f t="shared" si="43"/>
        <v/>
      </c>
      <c r="N184" s="26" t="str">
        <f>IF(ISBLANK('DATA ENTRY'!S184),"",'DATA ENTRY'!S184)</f>
        <v/>
      </c>
      <c r="O184" s="26" t="str">
        <f>IF(ISBLANK('DATA ENTRY'!T184),"",'DATA ENTRY'!T184)</f>
        <v/>
      </c>
      <c r="P184" s="26" t="str">
        <f t="shared" si="44"/>
        <v/>
      </c>
      <c r="Q184" s="26" t="str">
        <f>IF(ISBLANK('DATA ENTRY'!V184),"",'DATA ENTRY'!V184)</f>
        <v/>
      </c>
      <c r="R184" s="26" t="str">
        <f>IF(ISBLANK('DATA ENTRY'!W184),"",'DATA ENTRY'!W184)</f>
        <v/>
      </c>
      <c r="S184" s="26" t="str">
        <f t="shared" si="45"/>
        <v/>
      </c>
      <c r="T184" s="26" t="str">
        <f>IF(ISBLANK('DATA ENTRY'!Y184),"",'DATA ENTRY'!Y184)</f>
        <v/>
      </c>
      <c r="U184" s="26" t="str">
        <f>IF(ISBLANK('DATA ENTRY'!Z184),"",'DATA ENTRY'!Z184)</f>
        <v/>
      </c>
      <c r="V184" s="26" t="str">
        <f t="shared" si="46"/>
        <v/>
      </c>
      <c r="W184" s="26" t="str">
        <f>IF(ISBLANK('DATA ENTRY'!$F184),"",IF(LEDGER!B184="AB","AB",IF(LEDGER!B184&gt;=0.9*'MARK LOOKUP'!B184,"A+",IF(LEDGER!B184&gt;=0.8*'MARK LOOKUP'!B184,"A",IF(LEDGER!B184&gt;=0.7*'MARK LOOKUP'!B184,"B+",IF(LEDGER!B184&gt;=0.6*'MARK LOOKUP'!B184,"B",IF(LEDGER!B184&gt;=0.5*'MARK LOOKUP'!B184,"C+",IF(LEDGER!B184&gt;=0.4*'MARK LOOKUP'!B184,"C+",IF(LEDGER!B184&gt;=0.35*'MARK LOOKUP'!B184,"D","NG")))))))))</f>
        <v/>
      </c>
      <c r="X184" s="26" t="str">
        <f>IF(ISBLANK('DATA ENTRY'!$G184),"",IF(LEDGER!C184="AB","AB",IF(LEDGER!C184&gt;=0.9*'MARK LOOKUP'!C184,"A+",IF(LEDGER!C184&gt;=0.8*'MARK LOOKUP'!C184,"A",IF(LEDGER!C184&gt;=0.7*'MARK LOOKUP'!C184,"B+",IF(LEDGER!C184&gt;=0.6*'MARK LOOKUP'!C184,"B",IF(LEDGER!C184&gt;=0.5*'MARK LOOKUP'!C184,"C+",IF(LEDGER!C184&gt;=0.4*'MARK LOOKUP'!C184,"C+",IF(LEDGER!C184&gt;=0.35*'MARK LOOKUP'!C184,"D","N.G.")))))))))</f>
        <v/>
      </c>
      <c r="Y184" s="26" t="b">
        <f>IF(ISNUMBER(D184),IF(D184&gt;=0.9*'MARK LOOKUP'!D184,"A+",IF(D184&gt;=0.8*'MARK LOOKUP'!D184,"A",IF(D184&gt;=0.7*'MARK LOOKUP'!D184,"B+",IF(D184&gt;=0.6*'MARK LOOKUP'!D184,"B",IF(D184&gt;=0.5*'MARK LOOKUP'!D184,"C+",IF(D184&gt;=0.4*'MARK LOOKUP'!D184,"C",IF(D184&gt;=0.35*'MARK LOOKUP'!D184,"D","N.G."))))))))</f>
        <v>0</v>
      </c>
      <c r="Z184" s="26" t="str">
        <f>IF(ISBLANK('DATA ENTRY'!J184),"",IF(LEDGER!E184="AB","AB",IF(LEDGER!E184&gt;=0.9*'MARK LOOKUP'!E184,"A+",IF(LEDGER!E184&gt;=0.8*'MARK LOOKUP'!E184,"A",IF(LEDGER!E184&gt;=0.7*'MARK LOOKUP'!E184,"B+",IF(LEDGER!E184&gt;=0.6*'MARK LOOKUP'!E184,"B",IF(LEDGER!E184&gt;=0.5*'MARK LOOKUP'!E184,"C+",IF(LEDGER!E184&gt;=0.4*'MARK LOOKUP'!E184,"C",IF(LEDGER!E184&gt;=0.35*'MARK LOOKUP'!E184,"D","NG")))))))))</f>
        <v/>
      </c>
      <c r="AA184" s="26" t="str">
        <f>IF(ISBLANK('DATA ENTRY'!K184),"",IF(LEDGER!F184="AB","AB",IF(LEDGER!F184&gt;=0.9*'MARK LOOKUP'!F184,"A+",IF(LEDGER!F184&gt;=0.8*'MARK LOOKUP'!F184,"A",IF(LEDGER!F184&gt;=0.7*'MARK LOOKUP'!F184,"B+",IF(LEDGER!F184&gt;=0.6*'MARK LOOKUP'!F184,"B",IF(LEDGER!F184&gt;=0.5*'MARK LOOKUP'!F184,"C+",IF(LEDGER!F184&gt;=0.4*'MARK LOOKUP'!F184,"C",IF(LEDGER!F184&gt;=0.35*'MARK LOOKUP'!F184,"D","NG")))))))))</f>
        <v/>
      </c>
      <c r="AB184" s="26" t="b">
        <f>IF(ISNUMBER(G184),IF(D184&gt;=0.9*'MARK LOOKUP'!G184,"A+",IF(G184&gt;=0.8*'MARK LOOKUP'!G184,"A",IF(G184&gt;=0.7*'MARK LOOKUP'!G184,"B+",IF(G184&gt;=0.6*'MARK LOOKUP'!G184,"B",IF(G184&gt;=0.5*'MARK LOOKUP'!G184,"C+",IF(G184&gt;=0.4*'MARK LOOKUP'!G184,"C",IF(G184&gt;=0.35*'MARK LOOKUP'!G184,"D","NG"))))))))</f>
        <v>0</v>
      </c>
      <c r="AC184" s="26" t="str">
        <f>IF(ISBLANK('DATA ENTRY'!M184),"",IF(LEDGER!H184="AB","AB",IF(LEDGER!H184&gt;=0.9*'MARK LOOKUP'!H184,"A+",IF(LEDGER!H184&gt;=0.8*'MARK LOOKUP'!H184,"A",IF(LEDGER!H184&gt;=0.7*'MARK LOOKUP'!H184,"B+",IF(LEDGER!H184&gt;=0.6*'MARK LOOKUP'!H184,"B",IF(LEDGER!H184&gt;=0.5*'MARK LOOKUP'!H184,"C+",IF(LEDGER!H184&gt;=0.4*'MARK LOOKUP'!H184,"C",IF(LEDGER!H184&gt;=0.35*'MARK LOOKUP'!H184,"D","NG")))))))))</f>
        <v/>
      </c>
      <c r="AD184" s="26" t="str">
        <f>IF(ISBLANK('DATA ENTRY'!N184),"",IF(LEDGER!I184="AB","AB",IF(LEDGER!I184&gt;=0.9*'MARK LOOKUP'!I184,"A+",IF(LEDGER!I184&gt;=0.8*'MARK LOOKUP'!I184,"A",IF(LEDGER!I184&gt;=0.7*'MARK LOOKUP'!I184,"B+",IF(LEDGER!I184&gt;=0.6*'MARK LOOKUP'!I184,"B",IF(LEDGER!I184&gt;=0.5*'MARK LOOKUP'!I184,"C+",IF(LEDGER!I184&gt;=0.4*'MARK LOOKUP'!I184,"C",IF(LEDGER!I184&gt;=0.35*'MARK LOOKUP'!I184,"D","NG")))))))))</f>
        <v/>
      </c>
      <c r="AE184" s="26" t="str">
        <f>IF(ISNUMBER(J184),IF(J184&gt;=0.9*'MARK LOOKUP'!J184,"A+",IF(J184&gt;=0.8*'MARK LOOKUP'!J184,"A",IF(J184&gt;=0.7*'MARK LOOKUP'!J184,"B+",IF(J184&gt;=0.6*'MARK LOOKUP'!J184,"B",IF(J184&gt;=0.5*'MARK LOOKUP'!J184,"C+",IF(J184&gt;=0.4*'MARK LOOKUP'!J184,"C",IF(J184&gt;=0.35*'MARK LOOKUP'!J184,"D","NG"))))))),"")</f>
        <v/>
      </c>
      <c r="AF184" s="26" t="str">
        <f>IF(ISBLANK('DATA ENTRY'!P184),"",IF(LEDGER!K184="Ab","AB",IF(LEDGER!K184&gt;=0.9*'MARK LOOKUP'!K184,"A+",IF(LEDGER!K184&gt;=0.8*'MARK LOOKUP'!K184,"A",IF(LEDGER!K184&gt;=0.7*'MARK LOOKUP'!K184,"B+",IF(LEDGER!K184&gt;=0.6*'MARK LOOKUP'!K184,"B",IF(LEDGER!K184&gt;=0.5*'MARK LOOKUP'!K184,"C+",IF(LEDGER!K184&gt;=0.4*'MARK LOOKUP'!K184,"C",IF(LEDGER!K184&gt;=0.35*'MARK LOOKUP'!K184,"D","NG")))))))))</f>
        <v/>
      </c>
      <c r="AG184" s="26" t="str">
        <f>IF(ISBLANK('DATA ENTRY'!Q184),"",IF(LEDGER!L184="Ab","AB",IF(LEDGER!L184&gt;=0.9*'MARK LOOKUP'!L184,"A+",IF(LEDGER!L184&gt;=0.8*'MARK LOOKUP'!L184,"A",IF(LEDGER!L184&gt;=0.7*'MARK LOOKUP'!L184,"B+",IF(LEDGER!L184&gt;=0.6*'MARK LOOKUP'!L184,"B",IF(LEDGER!L184&gt;=0.5*'MARK LOOKUP'!L184,"C+",IF(LEDGER!L184&gt;=0.4*'MARK LOOKUP'!L184,"C",IF(LEDGER!L184&gt;=0.35*'MARK LOOKUP'!L184,"D","NG")))))))))</f>
        <v/>
      </c>
      <c r="AH184" s="26" t="str">
        <f>IF(ISNUMBER(M184),IF(M184&gt;=0.9*'MARK LOOKUP'!M184,"A+",IF(M184&gt;=0.8*'MARK LOOKUP'!M184,"A",IF(M184&gt;=0.7*'MARK LOOKUP'!M184,"B+",IF(M184&gt;=0.6*'MARK LOOKUP'!M184,"B",IF(M184&gt;=0.5*'MARK LOOKUP'!M184,"C+",IF(M184&gt;=0.4*'MARK LOOKUP'!M184,"C",IF(M184&gt;=0.35*'MARK LOOKUP'!M184,"D","NG"))))))),"")</f>
        <v/>
      </c>
      <c r="AI184" s="26" t="str">
        <f>IF(ISBLANK('DATA ENTRY'!S184),"",IF(N184="Ab","AB",IF(N184&gt;=0.9*'MARK LOOKUP'!N184,"A+",IF(N184&gt;=0.8*'MARK LOOKUP'!N184,"A",IF(N184&gt;=0.7*'MARK LOOKUP'!N184,"B+",IF(N184&gt;=0.6*'MARK LOOKUP'!N184,"B",IF(N184&gt;=0.5*'MARK LOOKUP'!N184,"C+",IF(N184&gt;=0.4*'MARK LOOKUP'!N184,"C",IF(N184&gt;=0.35*'MARK LOOKUP'!N184,"D","NG")))))))))</f>
        <v/>
      </c>
      <c r="AJ184" s="26" t="str">
        <f>IF(ISBLANK('DATA ENTRY'!T184),"",IF(O184="Ab","AB",IF(O184&gt;=0.9*'MARK LOOKUP'!O184,"A+",IF(O184&gt;=0.8*'MARK LOOKUP'!O184,"A",IF(O184&gt;=0.7*'MARK LOOKUP'!O184,"B+",IF(O184&gt;=0.6*'MARK LOOKUP'!O184,"B",IF(O184&gt;=0.5*'MARK LOOKUP'!O184,"C+",IF(O184&gt;=0.4*'MARK LOOKUP'!O184,"C",IF(O184&gt;=0.35*'MARK LOOKUP'!O184,"D","NG")))))))))</f>
        <v/>
      </c>
      <c r="AK184" s="26" t="str">
        <f>IF(ISNUMBER(P184),IF(P184&gt;=0.9*'MARK LOOKUP'!P184,"A+",IF(P184&gt;=0.8*'MARK LOOKUP'!P184,"A",IF(P184&gt;=0.7*'MARK LOOKUP'!P184,"B+",IF(P184&gt;=0.6*'MARK LOOKUP'!P184,"B",IF(P184&gt;=0.5*'MARK LOOKUP'!P184,"C+",IF(P184&gt;=0.4*'MARK LOOKUP'!P184,"C",IF(P184&gt;=0.35*'MARK LOOKUP'!P184,"D","NG"))))))),"")</f>
        <v/>
      </c>
      <c r="AL184" s="26" t="str">
        <f>IF(ISBLANK('DATA ENTRY'!V184),"",IF(Q184="Ab","AB",IF(Q184&gt;=0.9*'MARK LOOKUP'!Q184,"A+",IF(Q184&gt;=0.8*'MARK LOOKUP'!Q184,"A",IF(Q184&gt;=0.7*'MARK LOOKUP'!Q184,"B+",IF(Q184&gt;=0.6*'MARK LOOKUP'!Q184,"B",IF(Q184&gt;=0.5*'MARK LOOKUP'!Q184,"C+",IF(Q184&gt;=0.4*'MARK LOOKUP'!Q184,"C",IF(Q184&gt;=0.35*'MARK LOOKUP'!Q184,"D","NG")))))))))</f>
        <v/>
      </c>
      <c r="AM184" s="26" t="str">
        <f>IF(ISBLANK('DATA ENTRY'!W184),"",IF(R184="Ab","AB",IF(R184&gt;=0.9*'MARK LOOKUP'!R184,"A+",IF(R184&gt;=0.8*'MARK LOOKUP'!R184,"A",IF(R184&gt;=0.7*'MARK LOOKUP'!R184,"B+",IF(R184&gt;=0.6*'MARK LOOKUP'!R184,"B",IF(R184&gt;=0.5*'MARK LOOKUP'!R184,"C+",IF(R184&gt;=0.4*'MARK LOOKUP'!R184,"C",IF(R184&gt;=0.35*'MARK LOOKUP'!R184,"D","NG")))))))))</f>
        <v/>
      </c>
      <c r="AN184" s="26" t="str">
        <f>IF(ISNUMBER(S184),IF(S184&gt;=0.9*'MARK LOOKUP'!S184,"A+",IF(S184&gt;=0.8*'MARK LOOKUP'!S184,"A",IF(S184&gt;=0.7*'MARK LOOKUP'!S184,"B+",IF(S184&gt;=0.6*'MARK LOOKUP'!S184,"B",IF(S184&gt;=0.5*'MARK LOOKUP'!S184,"C+",IF(S184&gt;=0.4*'MARK LOOKUP'!S184,"C",IF(S184&gt;=0.35*'MARK LOOKUP'!S184,"D","NG"))))))),"")</f>
        <v/>
      </c>
      <c r="AO184" s="26" t="str">
        <f>IF(ISBLANK('DATA ENTRY'!Y184),"",IF(T184="AB","AB",IF(T184&gt;=0.9*'MARK LOOKUP'!T184,"A+",IF(T184&gt;=0.8*'MARK LOOKUP'!T184,"A",IF(T184&gt;=0.7*'MARK LOOKUP'!T184,"B+",IF(T184&gt;=0.6*'MARK LOOKUP'!T184,"B",IF(T184&gt;=0.5*'MARK LOOKUP'!T184,"C+",IF(T184&gt;=0.4*'MARK LOOKUP'!T184,"C",IF(T184&gt;=0.35*'MARK LOOKUP'!T184,"D","NG")))))))))</f>
        <v/>
      </c>
      <c r="AP184" s="26" t="str">
        <f>IF(ISBLANK('DATA ENTRY'!Z184),"",IF(U184="AB","AB",IF(U184&gt;=0.9*'MARK LOOKUP'!U184,"A+",IF(U184&gt;=0.8*'MARK LOOKUP'!U184,"A",IF(U184&gt;=0.7*'MARK LOOKUP'!U184,"B+",IF(U184&gt;=0.6*'MARK LOOKUP'!U184,"B",IF(U184&gt;=0.5*'MARK LOOKUP'!U184,"C+",IF(U184&gt;=0.4*'MARK LOOKUP'!U184,"C",IF(U184&gt;=0.35*'MARK LOOKUP'!U184,"D","NG")))))))))</f>
        <v/>
      </c>
      <c r="AQ184" s="26" t="str">
        <f>IF(ISNUMBER(V184),IF(V184&gt;=0.9*'MARK LOOKUP'!V184,"A+",IF(V184&gt;=0.8*'MARK LOOKUP'!V184,"A",IF(V184&gt;=0.7*'MARK LOOKUP'!V184,"B+",IF(V184&gt;=0.6*'MARK LOOKUP'!S184,"B",IF(V184&gt;=0.5*'MARK LOOKUP'!V184,"C+",IF(V184&gt;=0.4*'MARK LOOKUP'!V184,"C",IF(V184&gt;=0.35*'MARK LOOKUP'!V184,"D","NG"))))))),"")</f>
        <v/>
      </c>
      <c r="AR184" s="26" t="str">
        <f t="shared" si="47"/>
        <v/>
      </c>
      <c r="AS184" s="26" t="str">
        <f t="shared" si="48"/>
        <v/>
      </c>
      <c r="AT184" s="26" t="str">
        <f t="shared" si="49"/>
        <v/>
      </c>
      <c r="AU184" s="26" t="str">
        <f t="shared" si="50"/>
        <v/>
      </c>
      <c r="AV184" s="26" t="str">
        <f t="shared" si="51"/>
        <v/>
      </c>
      <c r="AW184" s="26" t="str">
        <f t="shared" si="52"/>
        <v/>
      </c>
      <c r="AX184" s="26" t="str">
        <f t="shared" si="53"/>
        <v/>
      </c>
      <c r="AY184" s="26" t="str">
        <f t="shared" si="54"/>
        <v/>
      </c>
      <c r="AZ184" s="26" t="str">
        <f t="shared" si="55"/>
        <v/>
      </c>
      <c r="BA184" s="26" t="str">
        <f t="shared" si="56"/>
        <v/>
      </c>
      <c r="BB184" s="26" t="str">
        <f t="shared" si="57"/>
        <v/>
      </c>
      <c r="BC184" s="26" t="str">
        <f t="shared" si="58"/>
        <v/>
      </c>
      <c r="BD184" s="26" t="str">
        <f t="shared" si="59"/>
        <v/>
      </c>
      <c r="BE184" s="26" t="str">
        <f>IF(ISBLANK('DATA ENTRY'!S184),"",IF(AJ184="A+","4",IF(AJ184="A","3.6",IF(AJ184="B+","3.2",IF(AJ184="B","2.8",IF(AJ184="C+","2.4",IF(AJ184="C","2",IF(AJ184="D+","1.6",IF(AJ184="D","1.2",IF(AJ184="E","0.8",""))))))))))</f>
        <v/>
      </c>
      <c r="BF184" s="26" t="str">
        <f>IF(ISBLANK('DATA ENTRY'!T184),"",IF(AK184="A+","4",IF(AK184="A","3.6",IF(AK184="B+","3.2",IF(AK184="B","2.8",IF(AK184="C+","2.4",IF(AK184="C","2",IF(AK184="D+","1.6",IF(AK184="D","1.2",IF(AK184="E","0.8",""))))))))))</f>
        <v/>
      </c>
      <c r="BG184" s="26" t="str">
        <f>IF(ISBLANK('DATA ENTRY'!U184),"",IF(AL184="A+","4",IF(AL184="A","3.6",IF(AL184="B+","3.2",IF(AL184="B","2.8",IF(AL184="C+","2.4",IF(AL184="C","2",IF(AL184="D+","1.6",IF(AL184="D","1.2",IF(AL184="E","0.8",""))))))))))</f>
        <v/>
      </c>
      <c r="BH184" s="26" t="str">
        <f>IF(ISBLANK('DATA ENTRY'!V184),"",IF(AM184="A+","4",IF(AM184="A","3.6",IF(AM184="B+","3.2",IF(AM184="B","2.8",IF(AM184="C+","2.4",IF(AM184="C","2",IF(AM184="D+","1.6",IF(AM184="D","1.2",IF(AM184="E","0.8",""))))))))))</f>
        <v/>
      </c>
      <c r="BI184" s="26" t="str">
        <f>IF(ISBLANK('DATA ENTRY'!W184),"",IF(AN184="A+","4",IF(AN184="A","3.6",IF(AN184="B+","3.2",IF(AN184="B","2.8",IF(AN184="C+","2.4",IF(AN184="C","2",IF(AN184="D+","1.6",IF(AN184="D","1.2",IF(AN184="E","0.8",""))))))))))</f>
        <v/>
      </c>
      <c r="BJ184" s="26" t="str">
        <f>IF(ISBLANK('DATA ENTRY'!X184),"",IF(AO184="A+","4",IF(AO184="A","3.6",IF(AO184="B+","3.2",IF(AO184="B","2.8",IF(AO184="C+","2.4",IF(AO184="C","2",IF(AO184="D+","1.6",IF(AO184="D","1.2",IF(AO184="E","0.8",""))))))))))</f>
        <v/>
      </c>
      <c r="BK184" s="26" t="str">
        <f>IF(ISBLANK('DATA ENTRY'!Y184),"",IF(AP184="A+","4",IF(AP184="A","3.6",IF(AP184="B+","3.2",IF(AP184="B","2.8",IF(AP184="C+","2.4",IF(AP184="C","2",IF(AP184="D+","1.6",IF(AP184="D","1.2",IF(AP184="E","0.8",""))))))))))</f>
        <v/>
      </c>
      <c r="BL184" s="26" t="str">
        <f>IF(ISBLANK('DATA ENTRY'!Z184),"",IF(AQ184="A+","4",IF(AQ184="A","3.6",IF(AQ184="B+","3.2",IF(AQ184="B","2.8",IF(AQ184="C+","2.4",IF(AQ184="C","2",IF(AQ184="D+","1.6",IF(AQ184="D","1.2",IF(AQ184="E","0.8",""))))))))))</f>
        <v/>
      </c>
    </row>
    <row r="185" spans="2:64" x14ac:dyDescent="0.25">
      <c r="B185" s="26" t="str">
        <f>IF(ISBLANK('DATA ENTRY'!G185),"",'DATA ENTRY'!G185)</f>
        <v/>
      </c>
      <c r="C185" s="26" t="str">
        <f>IF(ISBLANK('DATA ENTRY'!H185),"",'DATA ENTRY'!H185)</f>
        <v/>
      </c>
      <c r="D185" s="26" t="str">
        <f t="shared" si="41"/>
        <v/>
      </c>
      <c r="E185" s="26" t="str">
        <f>IF(ISBLANK('DATA ENTRY'!J185),"",'DATA ENTRY'!J185)</f>
        <v/>
      </c>
      <c r="F185" s="26" t="str">
        <f>IF(ISBLANK('DATA ENTRY'!K185),"",'DATA ENTRY'!K185)</f>
        <v/>
      </c>
      <c r="G185" s="26" t="str">
        <f t="shared" si="42"/>
        <v/>
      </c>
      <c r="H185" s="26" t="str">
        <f>IF(ISBLANK('DATA ENTRY'!M185),"",'DATA ENTRY'!M185)</f>
        <v/>
      </c>
      <c r="I185" s="26" t="str">
        <f>IF(ISBLANK('DATA ENTRY'!M185),"",'DATA ENTRY'!N185)</f>
        <v/>
      </c>
      <c r="J185" s="26" t="str">
        <f t="shared" si="60"/>
        <v/>
      </c>
      <c r="K185" s="26" t="str">
        <f>IF(ISBLANK('DATA ENTRY'!P185),"",'DATA ENTRY'!P185)</f>
        <v/>
      </c>
      <c r="L185" s="26" t="str">
        <f>IF(ISBLANK('DATA ENTRY'!Q185),"",'DATA ENTRY'!Q185)</f>
        <v/>
      </c>
      <c r="M185" s="26" t="str">
        <f t="shared" si="43"/>
        <v/>
      </c>
      <c r="N185" s="26" t="str">
        <f>IF(ISBLANK('DATA ENTRY'!S185),"",'DATA ENTRY'!S185)</f>
        <v/>
      </c>
      <c r="O185" s="26" t="str">
        <f>IF(ISBLANK('DATA ENTRY'!T185),"",'DATA ENTRY'!T185)</f>
        <v/>
      </c>
      <c r="P185" s="26" t="str">
        <f t="shared" si="44"/>
        <v/>
      </c>
      <c r="Q185" s="26" t="str">
        <f>IF(ISBLANK('DATA ENTRY'!V185),"",'DATA ENTRY'!V185)</f>
        <v/>
      </c>
      <c r="R185" s="26" t="str">
        <f>IF(ISBLANK('DATA ENTRY'!W185),"",'DATA ENTRY'!W185)</f>
        <v/>
      </c>
      <c r="S185" s="26" t="str">
        <f t="shared" si="45"/>
        <v/>
      </c>
      <c r="T185" s="26" t="str">
        <f>IF(ISBLANK('DATA ENTRY'!Y185),"",'DATA ENTRY'!Y185)</f>
        <v/>
      </c>
      <c r="U185" s="26" t="str">
        <f>IF(ISBLANK('DATA ENTRY'!Z185),"",'DATA ENTRY'!Z185)</f>
        <v/>
      </c>
      <c r="V185" s="26" t="str">
        <f t="shared" si="46"/>
        <v/>
      </c>
      <c r="W185" s="26" t="str">
        <f>IF(ISBLANK('DATA ENTRY'!$F185),"",IF(LEDGER!B185="AB","AB",IF(LEDGER!B185&gt;=0.9*'MARK LOOKUP'!B185,"A+",IF(LEDGER!B185&gt;=0.8*'MARK LOOKUP'!B185,"A",IF(LEDGER!B185&gt;=0.7*'MARK LOOKUP'!B185,"B+",IF(LEDGER!B185&gt;=0.6*'MARK LOOKUP'!B185,"B",IF(LEDGER!B185&gt;=0.5*'MARK LOOKUP'!B185,"C+",IF(LEDGER!B185&gt;=0.4*'MARK LOOKUP'!B185,"C+",IF(LEDGER!B185&gt;=0.35*'MARK LOOKUP'!B185,"D","NG")))))))))</f>
        <v/>
      </c>
      <c r="X185" s="26" t="str">
        <f>IF(ISBLANK('DATA ENTRY'!$G185),"",IF(LEDGER!C185="AB","AB",IF(LEDGER!C185&gt;=0.9*'MARK LOOKUP'!C185,"A+",IF(LEDGER!C185&gt;=0.8*'MARK LOOKUP'!C185,"A",IF(LEDGER!C185&gt;=0.7*'MARK LOOKUP'!C185,"B+",IF(LEDGER!C185&gt;=0.6*'MARK LOOKUP'!C185,"B",IF(LEDGER!C185&gt;=0.5*'MARK LOOKUP'!C185,"C+",IF(LEDGER!C185&gt;=0.4*'MARK LOOKUP'!C185,"C+",IF(LEDGER!C185&gt;=0.35*'MARK LOOKUP'!C185,"D","N.G.")))))))))</f>
        <v/>
      </c>
      <c r="Y185" s="26" t="b">
        <f>IF(ISNUMBER(D185),IF(D185&gt;=0.9*'MARK LOOKUP'!D185,"A+",IF(D185&gt;=0.8*'MARK LOOKUP'!D185,"A",IF(D185&gt;=0.7*'MARK LOOKUP'!D185,"B+",IF(D185&gt;=0.6*'MARK LOOKUP'!D185,"B",IF(D185&gt;=0.5*'MARK LOOKUP'!D185,"C+",IF(D185&gt;=0.4*'MARK LOOKUP'!D185,"C",IF(D185&gt;=0.35*'MARK LOOKUP'!D185,"D","N.G."))))))))</f>
        <v>0</v>
      </c>
      <c r="Z185" s="26" t="str">
        <f>IF(ISBLANK('DATA ENTRY'!J185),"",IF(LEDGER!E185="AB","AB",IF(LEDGER!E185&gt;=0.9*'MARK LOOKUP'!E185,"A+",IF(LEDGER!E185&gt;=0.8*'MARK LOOKUP'!E185,"A",IF(LEDGER!E185&gt;=0.7*'MARK LOOKUP'!E185,"B+",IF(LEDGER!E185&gt;=0.6*'MARK LOOKUP'!E185,"B",IF(LEDGER!E185&gt;=0.5*'MARK LOOKUP'!E185,"C+",IF(LEDGER!E185&gt;=0.4*'MARK LOOKUP'!E185,"C",IF(LEDGER!E185&gt;=0.35*'MARK LOOKUP'!E185,"D","NG")))))))))</f>
        <v/>
      </c>
      <c r="AA185" s="26" t="str">
        <f>IF(ISBLANK('DATA ENTRY'!K185),"",IF(LEDGER!F185="AB","AB",IF(LEDGER!F185&gt;=0.9*'MARK LOOKUP'!F185,"A+",IF(LEDGER!F185&gt;=0.8*'MARK LOOKUP'!F185,"A",IF(LEDGER!F185&gt;=0.7*'MARK LOOKUP'!F185,"B+",IF(LEDGER!F185&gt;=0.6*'MARK LOOKUP'!F185,"B",IF(LEDGER!F185&gt;=0.5*'MARK LOOKUP'!F185,"C+",IF(LEDGER!F185&gt;=0.4*'MARK LOOKUP'!F185,"C",IF(LEDGER!F185&gt;=0.35*'MARK LOOKUP'!F185,"D","NG")))))))))</f>
        <v/>
      </c>
      <c r="AB185" s="26" t="b">
        <f>IF(ISNUMBER(G185),IF(D185&gt;=0.9*'MARK LOOKUP'!G185,"A+",IF(G185&gt;=0.8*'MARK LOOKUP'!G185,"A",IF(G185&gt;=0.7*'MARK LOOKUP'!G185,"B+",IF(G185&gt;=0.6*'MARK LOOKUP'!G185,"B",IF(G185&gt;=0.5*'MARK LOOKUP'!G185,"C+",IF(G185&gt;=0.4*'MARK LOOKUP'!G185,"C",IF(G185&gt;=0.35*'MARK LOOKUP'!G185,"D","NG"))))))))</f>
        <v>0</v>
      </c>
      <c r="AC185" s="26" t="str">
        <f>IF(ISBLANK('DATA ENTRY'!M185),"",IF(LEDGER!H185="AB","AB",IF(LEDGER!H185&gt;=0.9*'MARK LOOKUP'!H185,"A+",IF(LEDGER!H185&gt;=0.8*'MARK LOOKUP'!H185,"A",IF(LEDGER!H185&gt;=0.7*'MARK LOOKUP'!H185,"B+",IF(LEDGER!H185&gt;=0.6*'MARK LOOKUP'!H185,"B",IF(LEDGER!H185&gt;=0.5*'MARK LOOKUP'!H185,"C+",IF(LEDGER!H185&gt;=0.4*'MARK LOOKUP'!H185,"C",IF(LEDGER!H185&gt;=0.35*'MARK LOOKUP'!H185,"D","NG")))))))))</f>
        <v/>
      </c>
      <c r="AD185" s="26" t="str">
        <f>IF(ISBLANK('DATA ENTRY'!N185),"",IF(LEDGER!I185="AB","AB",IF(LEDGER!I185&gt;=0.9*'MARK LOOKUP'!I185,"A+",IF(LEDGER!I185&gt;=0.8*'MARK LOOKUP'!I185,"A",IF(LEDGER!I185&gt;=0.7*'MARK LOOKUP'!I185,"B+",IF(LEDGER!I185&gt;=0.6*'MARK LOOKUP'!I185,"B",IF(LEDGER!I185&gt;=0.5*'MARK LOOKUP'!I185,"C+",IF(LEDGER!I185&gt;=0.4*'MARK LOOKUP'!I185,"C",IF(LEDGER!I185&gt;=0.35*'MARK LOOKUP'!I185,"D","NG")))))))))</f>
        <v/>
      </c>
      <c r="AE185" s="26" t="str">
        <f>IF(ISNUMBER(J185),IF(J185&gt;=0.9*'MARK LOOKUP'!J185,"A+",IF(J185&gt;=0.8*'MARK LOOKUP'!J185,"A",IF(J185&gt;=0.7*'MARK LOOKUP'!J185,"B+",IF(J185&gt;=0.6*'MARK LOOKUP'!J185,"B",IF(J185&gt;=0.5*'MARK LOOKUP'!J185,"C+",IF(J185&gt;=0.4*'MARK LOOKUP'!J185,"C",IF(J185&gt;=0.35*'MARK LOOKUP'!J185,"D","NG"))))))),"")</f>
        <v/>
      </c>
      <c r="AF185" s="26" t="str">
        <f>IF(ISBLANK('DATA ENTRY'!P185),"",IF(LEDGER!K185="Ab","AB",IF(LEDGER!K185&gt;=0.9*'MARK LOOKUP'!K185,"A+",IF(LEDGER!K185&gt;=0.8*'MARK LOOKUP'!K185,"A",IF(LEDGER!K185&gt;=0.7*'MARK LOOKUP'!K185,"B+",IF(LEDGER!K185&gt;=0.6*'MARK LOOKUP'!K185,"B",IF(LEDGER!K185&gt;=0.5*'MARK LOOKUP'!K185,"C+",IF(LEDGER!K185&gt;=0.4*'MARK LOOKUP'!K185,"C",IF(LEDGER!K185&gt;=0.35*'MARK LOOKUP'!K185,"D","NG")))))))))</f>
        <v/>
      </c>
      <c r="AG185" s="26" t="str">
        <f>IF(ISBLANK('DATA ENTRY'!Q185),"",IF(LEDGER!L185="Ab","AB",IF(LEDGER!L185&gt;=0.9*'MARK LOOKUP'!L185,"A+",IF(LEDGER!L185&gt;=0.8*'MARK LOOKUP'!L185,"A",IF(LEDGER!L185&gt;=0.7*'MARK LOOKUP'!L185,"B+",IF(LEDGER!L185&gt;=0.6*'MARK LOOKUP'!L185,"B",IF(LEDGER!L185&gt;=0.5*'MARK LOOKUP'!L185,"C+",IF(LEDGER!L185&gt;=0.4*'MARK LOOKUP'!L185,"C",IF(LEDGER!L185&gt;=0.35*'MARK LOOKUP'!L185,"D","NG")))))))))</f>
        <v/>
      </c>
      <c r="AH185" s="26" t="str">
        <f>IF(ISNUMBER(M185),IF(M185&gt;=0.9*'MARK LOOKUP'!M185,"A+",IF(M185&gt;=0.8*'MARK LOOKUP'!M185,"A",IF(M185&gt;=0.7*'MARK LOOKUP'!M185,"B+",IF(M185&gt;=0.6*'MARK LOOKUP'!M185,"B",IF(M185&gt;=0.5*'MARK LOOKUP'!M185,"C+",IF(M185&gt;=0.4*'MARK LOOKUP'!M185,"C",IF(M185&gt;=0.35*'MARK LOOKUP'!M185,"D","NG"))))))),"")</f>
        <v/>
      </c>
      <c r="AI185" s="26" t="str">
        <f>IF(ISBLANK('DATA ENTRY'!S185),"",IF(N185="Ab","AB",IF(N185&gt;=0.9*'MARK LOOKUP'!N185,"A+",IF(N185&gt;=0.8*'MARK LOOKUP'!N185,"A",IF(N185&gt;=0.7*'MARK LOOKUP'!N185,"B+",IF(N185&gt;=0.6*'MARK LOOKUP'!N185,"B",IF(N185&gt;=0.5*'MARK LOOKUP'!N185,"C+",IF(N185&gt;=0.4*'MARK LOOKUP'!N185,"C",IF(N185&gt;=0.35*'MARK LOOKUP'!N185,"D","NG")))))))))</f>
        <v/>
      </c>
      <c r="AJ185" s="26" t="str">
        <f>IF(ISBLANK('DATA ENTRY'!T185),"",IF(O185="Ab","AB",IF(O185&gt;=0.9*'MARK LOOKUP'!O185,"A+",IF(O185&gt;=0.8*'MARK LOOKUP'!O185,"A",IF(O185&gt;=0.7*'MARK LOOKUP'!O185,"B+",IF(O185&gt;=0.6*'MARK LOOKUP'!O185,"B",IF(O185&gt;=0.5*'MARK LOOKUP'!O185,"C+",IF(O185&gt;=0.4*'MARK LOOKUP'!O185,"C",IF(O185&gt;=0.35*'MARK LOOKUP'!O185,"D","NG")))))))))</f>
        <v/>
      </c>
      <c r="AK185" s="26" t="str">
        <f>IF(ISNUMBER(P185),IF(P185&gt;=0.9*'MARK LOOKUP'!P185,"A+",IF(P185&gt;=0.8*'MARK LOOKUP'!P185,"A",IF(P185&gt;=0.7*'MARK LOOKUP'!P185,"B+",IF(P185&gt;=0.6*'MARK LOOKUP'!P185,"B",IF(P185&gt;=0.5*'MARK LOOKUP'!P185,"C+",IF(P185&gt;=0.4*'MARK LOOKUP'!P185,"C",IF(P185&gt;=0.35*'MARK LOOKUP'!P185,"D","NG"))))))),"")</f>
        <v/>
      </c>
      <c r="AL185" s="26" t="str">
        <f>IF(ISBLANK('DATA ENTRY'!V185),"",IF(Q185="Ab","AB",IF(Q185&gt;=0.9*'MARK LOOKUP'!Q185,"A+",IF(Q185&gt;=0.8*'MARK LOOKUP'!Q185,"A",IF(Q185&gt;=0.7*'MARK LOOKUP'!Q185,"B+",IF(Q185&gt;=0.6*'MARK LOOKUP'!Q185,"B",IF(Q185&gt;=0.5*'MARK LOOKUP'!Q185,"C+",IF(Q185&gt;=0.4*'MARK LOOKUP'!Q185,"C",IF(Q185&gt;=0.35*'MARK LOOKUP'!Q185,"D","NG")))))))))</f>
        <v/>
      </c>
      <c r="AM185" s="26" t="str">
        <f>IF(ISBLANK('DATA ENTRY'!W185),"",IF(R185="Ab","AB",IF(R185&gt;=0.9*'MARK LOOKUP'!R185,"A+",IF(R185&gt;=0.8*'MARK LOOKUP'!R185,"A",IF(R185&gt;=0.7*'MARK LOOKUP'!R185,"B+",IF(R185&gt;=0.6*'MARK LOOKUP'!R185,"B",IF(R185&gt;=0.5*'MARK LOOKUP'!R185,"C+",IF(R185&gt;=0.4*'MARK LOOKUP'!R185,"C",IF(R185&gt;=0.35*'MARK LOOKUP'!R185,"D","NG")))))))))</f>
        <v/>
      </c>
      <c r="AN185" s="26" t="str">
        <f>IF(ISNUMBER(S185),IF(S185&gt;=0.9*'MARK LOOKUP'!S185,"A+",IF(S185&gt;=0.8*'MARK LOOKUP'!S185,"A",IF(S185&gt;=0.7*'MARK LOOKUP'!S185,"B+",IF(S185&gt;=0.6*'MARK LOOKUP'!S185,"B",IF(S185&gt;=0.5*'MARK LOOKUP'!S185,"C+",IF(S185&gt;=0.4*'MARK LOOKUP'!S185,"C",IF(S185&gt;=0.35*'MARK LOOKUP'!S185,"D","NG"))))))),"")</f>
        <v/>
      </c>
      <c r="AO185" s="26" t="str">
        <f>IF(ISBLANK('DATA ENTRY'!Y185),"",IF(T185="AB","AB",IF(T185&gt;=0.9*'MARK LOOKUP'!T185,"A+",IF(T185&gt;=0.8*'MARK LOOKUP'!T185,"A",IF(T185&gt;=0.7*'MARK LOOKUP'!T185,"B+",IF(T185&gt;=0.6*'MARK LOOKUP'!T185,"B",IF(T185&gt;=0.5*'MARK LOOKUP'!T185,"C+",IF(T185&gt;=0.4*'MARK LOOKUP'!T185,"C",IF(T185&gt;=0.35*'MARK LOOKUP'!T185,"D","NG")))))))))</f>
        <v/>
      </c>
      <c r="AP185" s="26" t="str">
        <f>IF(ISBLANK('DATA ENTRY'!Z185),"",IF(U185="AB","AB",IF(U185&gt;=0.9*'MARK LOOKUP'!U185,"A+",IF(U185&gt;=0.8*'MARK LOOKUP'!U185,"A",IF(U185&gt;=0.7*'MARK LOOKUP'!U185,"B+",IF(U185&gt;=0.6*'MARK LOOKUP'!U185,"B",IF(U185&gt;=0.5*'MARK LOOKUP'!U185,"C+",IF(U185&gt;=0.4*'MARK LOOKUP'!U185,"C",IF(U185&gt;=0.35*'MARK LOOKUP'!U185,"D","NG")))))))))</f>
        <v/>
      </c>
      <c r="AQ185" s="26" t="str">
        <f>IF(ISNUMBER(V185),IF(V185&gt;=0.9*'MARK LOOKUP'!V185,"A+",IF(V185&gt;=0.8*'MARK LOOKUP'!V185,"A",IF(V185&gt;=0.7*'MARK LOOKUP'!V185,"B+",IF(V185&gt;=0.6*'MARK LOOKUP'!S185,"B",IF(V185&gt;=0.5*'MARK LOOKUP'!V185,"C+",IF(V185&gt;=0.4*'MARK LOOKUP'!V185,"C",IF(V185&gt;=0.35*'MARK LOOKUP'!V185,"D","NG"))))))),"")</f>
        <v/>
      </c>
      <c r="AR185" s="26" t="str">
        <f t="shared" si="47"/>
        <v/>
      </c>
      <c r="AS185" s="26" t="str">
        <f t="shared" si="48"/>
        <v/>
      </c>
      <c r="AT185" s="26" t="str">
        <f t="shared" si="49"/>
        <v/>
      </c>
      <c r="AU185" s="26" t="str">
        <f t="shared" si="50"/>
        <v/>
      </c>
      <c r="AV185" s="26" t="str">
        <f t="shared" si="51"/>
        <v/>
      </c>
      <c r="AW185" s="26" t="str">
        <f t="shared" si="52"/>
        <v/>
      </c>
      <c r="AX185" s="26" t="str">
        <f t="shared" si="53"/>
        <v/>
      </c>
      <c r="AY185" s="26" t="str">
        <f t="shared" si="54"/>
        <v/>
      </c>
      <c r="AZ185" s="26" t="str">
        <f t="shared" si="55"/>
        <v/>
      </c>
      <c r="BA185" s="26" t="str">
        <f t="shared" si="56"/>
        <v/>
      </c>
      <c r="BB185" s="26" t="str">
        <f t="shared" si="57"/>
        <v/>
      </c>
      <c r="BC185" s="26" t="str">
        <f t="shared" si="58"/>
        <v/>
      </c>
      <c r="BD185" s="26" t="str">
        <f t="shared" si="59"/>
        <v/>
      </c>
      <c r="BE185" s="26" t="str">
        <f>IF(ISBLANK('DATA ENTRY'!S185),"",IF(AJ185="A+","4",IF(AJ185="A","3.6",IF(AJ185="B+","3.2",IF(AJ185="B","2.8",IF(AJ185="C+","2.4",IF(AJ185="C","2",IF(AJ185="D+","1.6",IF(AJ185="D","1.2",IF(AJ185="E","0.8",""))))))))))</f>
        <v/>
      </c>
      <c r="BF185" s="26" t="str">
        <f>IF(ISBLANK('DATA ENTRY'!T185),"",IF(AK185="A+","4",IF(AK185="A","3.6",IF(AK185="B+","3.2",IF(AK185="B","2.8",IF(AK185="C+","2.4",IF(AK185="C","2",IF(AK185="D+","1.6",IF(AK185="D","1.2",IF(AK185="E","0.8",""))))))))))</f>
        <v/>
      </c>
      <c r="BG185" s="26" t="str">
        <f>IF(ISBLANK('DATA ENTRY'!U185),"",IF(AL185="A+","4",IF(AL185="A","3.6",IF(AL185="B+","3.2",IF(AL185="B","2.8",IF(AL185="C+","2.4",IF(AL185="C","2",IF(AL185="D+","1.6",IF(AL185="D","1.2",IF(AL185="E","0.8",""))))))))))</f>
        <v/>
      </c>
      <c r="BH185" s="26" t="str">
        <f>IF(ISBLANK('DATA ENTRY'!V185),"",IF(AM185="A+","4",IF(AM185="A","3.6",IF(AM185="B+","3.2",IF(AM185="B","2.8",IF(AM185="C+","2.4",IF(AM185="C","2",IF(AM185="D+","1.6",IF(AM185="D","1.2",IF(AM185="E","0.8",""))))))))))</f>
        <v/>
      </c>
      <c r="BI185" s="26" t="str">
        <f>IF(ISBLANK('DATA ENTRY'!W185),"",IF(AN185="A+","4",IF(AN185="A","3.6",IF(AN185="B+","3.2",IF(AN185="B","2.8",IF(AN185="C+","2.4",IF(AN185="C","2",IF(AN185="D+","1.6",IF(AN185="D","1.2",IF(AN185="E","0.8",""))))))))))</f>
        <v/>
      </c>
      <c r="BJ185" s="26" t="str">
        <f>IF(ISBLANK('DATA ENTRY'!X185),"",IF(AO185="A+","4",IF(AO185="A","3.6",IF(AO185="B+","3.2",IF(AO185="B","2.8",IF(AO185="C+","2.4",IF(AO185="C","2",IF(AO185="D+","1.6",IF(AO185="D","1.2",IF(AO185="E","0.8",""))))))))))</f>
        <v/>
      </c>
      <c r="BK185" s="26" t="str">
        <f>IF(ISBLANK('DATA ENTRY'!Y185),"",IF(AP185="A+","4",IF(AP185="A","3.6",IF(AP185="B+","3.2",IF(AP185="B","2.8",IF(AP185="C+","2.4",IF(AP185="C","2",IF(AP185="D+","1.6",IF(AP185="D","1.2",IF(AP185="E","0.8",""))))))))))</f>
        <v/>
      </c>
      <c r="BL185" s="26" t="str">
        <f>IF(ISBLANK('DATA ENTRY'!Z185),"",IF(AQ185="A+","4",IF(AQ185="A","3.6",IF(AQ185="B+","3.2",IF(AQ185="B","2.8",IF(AQ185="C+","2.4",IF(AQ185="C","2",IF(AQ185="D+","1.6",IF(AQ185="D","1.2",IF(AQ185="E","0.8",""))))))))))</f>
        <v/>
      </c>
    </row>
    <row r="186" spans="2:64" x14ac:dyDescent="0.25">
      <c r="B186" s="26" t="str">
        <f>IF(ISBLANK('DATA ENTRY'!G186),"",'DATA ENTRY'!G186)</f>
        <v/>
      </c>
      <c r="C186" s="26" t="str">
        <f>IF(ISBLANK('DATA ENTRY'!H186),"",'DATA ENTRY'!H186)</f>
        <v/>
      </c>
      <c r="D186" s="26" t="str">
        <f t="shared" si="41"/>
        <v/>
      </c>
      <c r="E186" s="26" t="str">
        <f>IF(ISBLANK('DATA ENTRY'!J186),"",'DATA ENTRY'!J186)</f>
        <v/>
      </c>
      <c r="F186" s="26" t="str">
        <f>IF(ISBLANK('DATA ENTRY'!K186),"",'DATA ENTRY'!K186)</f>
        <v/>
      </c>
      <c r="G186" s="26" t="str">
        <f t="shared" si="42"/>
        <v/>
      </c>
      <c r="H186" s="26" t="str">
        <f>IF(ISBLANK('DATA ENTRY'!M186),"",'DATA ENTRY'!M186)</f>
        <v/>
      </c>
      <c r="I186" s="26" t="str">
        <f>IF(ISBLANK('DATA ENTRY'!M186),"",'DATA ENTRY'!N186)</f>
        <v/>
      </c>
      <c r="J186" s="26" t="str">
        <f t="shared" si="60"/>
        <v/>
      </c>
      <c r="K186" s="26" t="str">
        <f>IF(ISBLANK('DATA ENTRY'!P186),"",'DATA ENTRY'!P186)</f>
        <v/>
      </c>
      <c r="L186" s="26" t="str">
        <f>IF(ISBLANK('DATA ENTRY'!Q186),"",'DATA ENTRY'!Q186)</f>
        <v/>
      </c>
      <c r="M186" s="26" t="str">
        <f t="shared" si="43"/>
        <v/>
      </c>
      <c r="N186" s="26" t="str">
        <f>IF(ISBLANK('DATA ENTRY'!S186),"",'DATA ENTRY'!S186)</f>
        <v/>
      </c>
      <c r="O186" s="26" t="str">
        <f>IF(ISBLANK('DATA ENTRY'!T186),"",'DATA ENTRY'!T186)</f>
        <v/>
      </c>
      <c r="P186" s="26" t="str">
        <f t="shared" si="44"/>
        <v/>
      </c>
      <c r="Q186" s="26" t="str">
        <f>IF(ISBLANK('DATA ENTRY'!V186),"",'DATA ENTRY'!V186)</f>
        <v/>
      </c>
      <c r="R186" s="26" t="str">
        <f>IF(ISBLANK('DATA ENTRY'!W186),"",'DATA ENTRY'!W186)</f>
        <v/>
      </c>
      <c r="S186" s="26" t="str">
        <f t="shared" si="45"/>
        <v/>
      </c>
      <c r="T186" s="26" t="str">
        <f>IF(ISBLANK('DATA ENTRY'!Y186),"",'DATA ENTRY'!Y186)</f>
        <v/>
      </c>
      <c r="U186" s="26" t="str">
        <f>IF(ISBLANK('DATA ENTRY'!Z186),"",'DATA ENTRY'!Z186)</f>
        <v/>
      </c>
      <c r="V186" s="26" t="str">
        <f t="shared" si="46"/>
        <v/>
      </c>
      <c r="W186" s="26" t="str">
        <f>IF(ISBLANK('DATA ENTRY'!$F186),"",IF(LEDGER!B186="AB","AB",IF(LEDGER!B186&gt;=0.9*'MARK LOOKUP'!B186,"A+",IF(LEDGER!B186&gt;=0.8*'MARK LOOKUP'!B186,"A",IF(LEDGER!B186&gt;=0.7*'MARK LOOKUP'!B186,"B+",IF(LEDGER!B186&gt;=0.6*'MARK LOOKUP'!B186,"B",IF(LEDGER!B186&gt;=0.5*'MARK LOOKUP'!B186,"C+",IF(LEDGER!B186&gt;=0.4*'MARK LOOKUP'!B186,"C+",IF(LEDGER!B186&gt;=0.35*'MARK LOOKUP'!B186,"D","NG")))))))))</f>
        <v/>
      </c>
      <c r="X186" s="26" t="str">
        <f>IF(ISBLANK('DATA ENTRY'!$G186),"",IF(LEDGER!C186="AB","AB",IF(LEDGER!C186&gt;=0.9*'MARK LOOKUP'!C186,"A+",IF(LEDGER!C186&gt;=0.8*'MARK LOOKUP'!C186,"A",IF(LEDGER!C186&gt;=0.7*'MARK LOOKUP'!C186,"B+",IF(LEDGER!C186&gt;=0.6*'MARK LOOKUP'!C186,"B",IF(LEDGER!C186&gt;=0.5*'MARK LOOKUP'!C186,"C+",IF(LEDGER!C186&gt;=0.4*'MARK LOOKUP'!C186,"C+",IF(LEDGER!C186&gt;=0.35*'MARK LOOKUP'!C186,"D","N.G.")))))))))</f>
        <v/>
      </c>
      <c r="Y186" s="26" t="b">
        <f>IF(ISNUMBER(D186),IF(D186&gt;=0.9*'MARK LOOKUP'!D186,"A+",IF(D186&gt;=0.8*'MARK LOOKUP'!D186,"A",IF(D186&gt;=0.7*'MARK LOOKUP'!D186,"B+",IF(D186&gt;=0.6*'MARK LOOKUP'!D186,"B",IF(D186&gt;=0.5*'MARK LOOKUP'!D186,"C+",IF(D186&gt;=0.4*'MARK LOOKUP'!D186,"C",IF(D186&gt;=0.35*'MARK LOOKUP'!D186,"D","N.G."))))))))</f>
        <v>0</v>
      </c>
      <c r="Z186" s="26" t="str">
        <f>IF(ISBLANK('DATA ENTRY'!J186),"",IF(LEDGER!E186="AB","AB",IF(LEDGER!E186&gt;=0.9*'MARK LOOKUP'!E186,"A+",IF(LEDGER!E186&gt;=0.8*'MARK LOOKUP'!E186,"A",IF(LEDGER!E186&gt;=0.7*'MARK LOOKUP'!E186,"B+",IF(LEDGER!E186&gt;=0.6*'MARK LOOKUP'!E186,"B",IF(LEDGER!E186&gt;=0.5*'MARK LOOKUP'!E186,"C+",IF(LEDGER!E186&gt;=0.4*'MARK LOOKUP'!E186,"C",IF(LEDGER!E186&gt;=0.35*'MARK LOOKUP'!E186,"D","NG")))))))))</f>
        <v/>
      </c>
      <c r="AA186" s="26" t="str">
        <f>IF(ISBLANK('DATA ENTRY'!K186),"",IF(LEDGER!F186="AB","AB",IF(LEDGER!F186&gt;=0.9*'MARK LOOKUP'!F186,"A+",IF(LEDGER!F186&gt;=0.8*'MARK LOOKUP'!F186,"A",IF(LEDGER!F186&gt;=0.7*'MARK LOOKUP'!F186,"B+",IF(LEDGER!F186&gt;=0.6*'MARK LOOKUP'!F186,"B",IF(LEDGER!F186&gt;=0.5*'MARK LOOKUP'!F186,"C+",IF(LEDGER!F186&gt;=0.4*'MARK LOOKUP'!F186,"C",IF(LEDGER!F186&gt;=0.35*'MARK LOOKUP'!F186,"D","NG")))))))))</f>
        <v/>
      </c>
      <c r="AB186" s="26" t="b">
        <f>IF(ISNUMBER(G186),IF(D186&gt;=0.9*'MARK LOOKUP'!G186,"A+",IF(G186&gt;=0.8*'MARK LOOKUP'!G186,"A",IF(G186&gt;=0.7*'MARK LOOKUP'!G186,"B+",IF(G186&gt;=0.6*'MARK LOOKUP'!G186,"B",IF(G186&gt;=0.5*'MARK LOOKUP'!G186,"C+",IF(G186&gt;=0.4*'MARK LOOKUP'!G186,"C",IF(G186&gt;=0.35*'MARK LOOKUP'!G186,"D","NG"))))))))</f>
        <v>0</v>
      </c>
      <c r="AC186" s="26" t="str">
        <f>IF(ISBLANK('DATA ENTRY'!M186),"",IF(LEDGER!H186="AB","AB",IF(LEDGER!H186&gt;=0.9*'MARK LOOKUP'!H186,"A+",IF(LEDGER!H186&gt;=0.8*'MARK LOOKUP'!H186,"A",IF(LEDGER!H186&gt;=0.7*'MARK LOOKUP'!H186,"B+",IF(LEDGER!H186&gt;=0.6*'MARK LOOKUP'!H186,"B",IF(LEDGER!H186&gt;=0.5*'MARK LOOKUP'!H186,"C+",IF(LEDGER!H186&gt;=0.4*'MARK LOOKUP'!H186,"C",IF(LEDGER!H186&gt;=0.35*'MARK LOOKUP'!H186,"D","NG")))))))))</f>
        <v/>
      </c>
      <c r="AD186" s="26" t="str">
        <f>IF(ISBLANK('DATA ENTRY'!N186),"",IF(LEDGER!I186="AB","AB",IF(LEDGER!I186&gt;=0.9*'MARK LOOKUP'!I186,"A+",IF(LEDGER!I186&gt;=0.8*'MARK LOOKUP'!I186,"A",IF(LEDGER!I186&gt;=0.7*'MARK LOOKUP'!I186,"B+",IF(LEDGER!I186&gt;=0.6*'MARK LOOKUP'!I186,"B",IF(LEDGER!I186&gt;=0.5*'MARK LOOKUP'!I186,"C+",IF(LEDGER!I186&gt;=0.4*'MARK LOOKUP'!I186,"C",IF(LEDGER!I186&gt;=0.35*'MARK LOOKUP'!I186,"D","NG")))))))))</f>
        <v/>
      </c>
      <c r="AE186" s="26" t="str">
        <f>IF(ISNUMBER(J186),IF(J186&gt;=0.9*'MARK LOOKUP'!J186,"A+",IF(J186&gt;=0.8*'MARK LOOKUP'!J186,"A",IF(J186&gt;=0.7*'MARK LOOKUP'!J186,"B+",IF(J186&gt;=0.6*'MARK LOOKUP'!J186,"B",IF(J186&gt;=0.5*'MARK LOOKUP'!J186,"C+",IF(J186&gt;=0.4*'MARK LOOKUP'!J186,"C",IF(J186&gt;=0.35*'MARK LOOKUP'!J186,"D","NG"))))))),"")</f>
        <v/>
      </c>
      <c r="AF186" s="26" t="str">
        <f>IF(ISBLANK('DATA ENTRY'!P186),"",IF(LEDGER!K186="Ab","AB",IF(LEDGER!K186&gt;=0.9*'MARK LOOKUP'!K186,"A+",IF(LEDGER!K186&gt;=0.8*'MARK LOOKUP'!K186,"A",IF(LEDGER!K186&gt;=0.7*'MARK LOOKUP'!K186,"B+",IF(LEDGER!K186&gt;=0.6*'MARK LOOKUP'!K186,"B",IF(LEDGER!K186&gt;=0.5*'MARK LOOKUP'!K186,"C+",IF(LEDGER!K186&gt;=0.4*'MARK LOOKUP'!K186,"C",IF(LEDGER!K186&gt;=0.35*'MARK LOOKUP'!K186,"D","NG")))))))))</f>
        <v/>
      </c>
      <c r="AG186" s="26" t="str">
        <f>IF(ISBLANK('DATA ENTRY'!Q186),"",IF(LEDGER!L186="Ab","AB",IF(LEDGER!L186&gt;=0.9*'MARK LOOKUP'!L186,"A+",IF(LEDGER!L186&gt;=0.8*'MARK LOOKUP'!L186,"A",IF(LEDGER!L186&gt;=0.7*'MARK LOOKUP'!L186,"B+",IF(LEDGER!L186&gt;=0.6*'MARK LOOKUP'!L186,"B",IF(LEDGER!L186&gt;=0.5*'MARK LOOKUP'!L186,"C+",IF(LEDGER!L186&gt;=0.4*'MARK LOOKUP'!L186,"C",IF(LEDGER!L186&gt;=0.35*'MARK LOOKUP'!L186,"D","NG")))))))))</f>
        <v/>
      </c>
      <c r="AH186" s="26" t="str">
        <f>IF(ISNUMBER(M186),IF(M186&gt;=0.9*'MARK LOOKUP'!M186,"A+",IF(M186&gt;=0.8*'MARK LOOKUP'!M186,"A",IF(M186&gt;=0.7*'MARK LOOKUP'!M186,"B+",IF(M186&gt;=0.6*'MARK LOOKUP'!M186,"B",IF(M186&gt;=0.5*'MARK LOOKUP'!M186,"C+",IF(M186&gt;=0.4*'MARK LOOKUP'!M186,"C",IF(M186&gt;=0.35*'MARK LOOKUP'!M186,"D","NG"))))))),"")</f>
        <v/>
      </c>
      <c r="AI186" s="26" t="str">
        <f>IF(ISBLANK('DATA ENTRY'!S186),"",IF(N186="Ab","AB",IF(N186&gt;=0.9*'MARK LOOKUP'!N186,"A+",IF(N186&gt;=0.8*'MARK LOOKUP'!N186,"A",IF(N186&gt;=0.7*'MARK LOOKUP'!N186,"B+",IF(N186&gt;=0.6*'MARK LOOKUP'!N186,"B",IF(N186&gt;=0.5*'MARK LOOKUP'!N186,"C+",IF(N186&gt;=0.4*'MARK LOOKUP'!N186,"C",IF(N186&gt;=0.35*'MARK LOOKUP'!N186,"D","NG")))))))))</f>
        <v/>
      </c>
      <c r="AJ186" s="26" t="str">
        <f>IF(ISBLANK('DATA ENTRY'!T186),"",IF(O186="Ab","AB",IF(O186&gt;=0.9*'MARK LOOKUP'!O186,"A+",IF(O186&gt;=0.8*'MARK LOOKUP'!O186,"A",IF(O186&gt;=0.7*'MARK LOOKUP'!O186,"B+",IF(O186&gt;=0.6*'MARK LOOKUP'!O186,"B",IF(O186&gt;=0.5*'MARK LOOKUP'!O186,"C+",IF(O186&gt;=0.4*'MARK LOOKUP'!O186,"C",IF(O186&gt;=0.35*'MARK LOOKUP'!O186,"D","NG")))))))))</f>
        <v/>
      </c>
      <c r="AK186" s="26" t="str">
        <f>IF(ISNUMBER(P186),IF(P186&gt;=0.9*'MARK LOOKUP'!P186,"A+",IF(P186&gt;=0.8*'MARK LOOKUP'!P186,"A",IF(P186&gt;=0.7*'MARK LOOKUP'!P186,"B+",IF(P186&gt;=0.6*'MARK LOOKUP'!P186,"B",IF(P186&gt;=0.5*'MARK LOOKUP'!P186,"C+",IF(P186&gt;=0.4*'MARK LOOKUP'!P186,"C",IF(P186&gt;=0.35*'MARK LOOKUP'!P186,"D","NG"))))))),"")</f>
        <v/>
      </c>
      <c r="AL186" s="26" t="str">
        <f>IF(ISBLANK('DATA ENTRY'!V186),"",IF(Q186="Ab","AB",IF(Q186&gt;=0.9*'MARK LOOKUP'!Q186,"A+",IF(Q186&gt;=0.8*'MARK LOOKUP'!Q186,"A",IF(Q186&gt;=0.7*'MARK LOOKUP'!Q186,"B+",IF(Q186&gt;=0.6*'MARK LOOKUP'!Q186,"B",IF(Q186&gt;=0.5*'MARK LOOKUP'!Q186,"C+",IF(Q186&gt;=0.4*'MARK LOOKUP'!Q186,"C",IF(Q186&gt;=0.35*'MARK LOOKUP'!Q186,"D","NG")))))))))</f>
        <v/>
      </c>
      <c r="AM186" s="26" t="str">
        <f>IF(ISBLANK('DATA ENTRY'!W186),"",IF(R186="Ab","AB",IF(R186&gt;=0.9*'MARK LOOKUP'!R186,"A+",IF(R186&gt;=0.8*'MARK LOOKUP'!R186,"A",IF(R186&gt;=0.7*'MARK LOOKUP'!R186,"B+",IF(R186&gt;=0.6*'MARK LOOKUP'!R186,"B",IF(R186&gt;=0.5*'MARK LOOKUP'!R186,"C+",IF(R186&gt;=0.4*'MARK LOOKUP'!R186,"C",IF(R186&gt;=0.35*'MARK LOOKUP'!R186,"D","NG")))))))))</f>
        <v/>
      </c>
      <c r="AN186" s="26" t="str">
        <f>IF(ISNUMBER(S186),IF(S186&gt;=0.9*'MARK LOOKUP'!S186,"A+",IF(S186&gt;=0.8*'MARK LOOKUP'!S186,"A",IF(S186&gt;=0.7*'MARK LOOKUP'!S186,"B+",IF(S186&gt;=0.6*'MARK LOOKUP'!S186,"B",IF(S186&gt;=0.5*'MARK LOOKUP'!S186,"C+",IF(S186&gt;=0.4*'MARK LOOKUP'!S186,"C",IF(S186&gt;=0.35*'MARK LOOKUP'!S186,"D","NG"))))))),"")</f>
        <v/>
      </c>
      <c r="AO186" s="26" t="str">
        <f>IF(ISBLANK('DATA ENTRY'!Y186),"",IF(T186="AB","AB",IF(T186&gt;=0.9*'MARK LOOKUP'!T186,"A+",IF(T186&gt;=0.8*'MARK LOOKUP'!T186,"A",IF(T186&gt;=0.7*'MARK LOOKUP'!T186,"B+",IF(T186&gt;=0.6*'MARK LOOKUP'!T186,"B",IF(T186&gt;=0.5*'MARK LOOKUP'!T186,"C+",IF(T186&gt;=0.4*'MARK LOOKUP'!T186,"C",IF(T186&gt;=0.35*'MARK LOOKUP'!T186,"D","NG")))))))))</f>
        <v/>
      </c>
      <c r="AP186" s="26" t="str">
        <f>IF(ISBLANK('DATA ENTRY'!Z186),"",IF(U186="AB","AB",IF(U186&gt;=0.9*'MARK LOOKUP'!U186,"A+",IF(U186&gt;=0.8*'MARK LOOKUP'!U186,"A",IF(U186&gt;=0.7*'MARK LOOKUP'!U186,"B+",IF(U186&gt;=0.6*'MARK LOOKUP'!U186,"B",IF(U186&gt;=0.5*'MARK LOOKUP'!U186,"C+",IF(U186&gt;=0.4*'MARK LOOKUP'!U186,"C",IF(U186&gt;=0.35*'MARK LOOKUP'!U186,"D","NG")))))))))</f>
        <v/>
      </c>
      <c r="AQ186" s="26" t="str">
        <f>IF(ISNUMBER(V186),IF(V186&gt;=0.9*'MARK LOOKUP'!V186,"A+",IF(V186&gt;=0.8*'MARK LOOKUP'!V186,"A",IF(V186&gt;=0.7*'MARK LOOKUP'!V186,"B+",IF(V186&gt;=0.6*'MARK LOOKUP'!S186,"B",IF(V186&gt;=0.5*'MARK LOOKUP'!V186,"C+",IF(V186&gt;=0.4*'MARK LOOKUP'!V186,"C",IF(V186&gt;=0.35*'MARK LOOKUP'!V186,"D","NG"))))))),"")</f>
        <v/>
      </c>
      <c r="AR186" s="26" t="str">
        <f t="shared" si="47"/>
        <v/>
      </c>
      <c r="AS186" s="26" t="str">
        <f t="shared" si="48"/>
        <v/>
      </c>
      <c r="AT186" s="26" t="str">
        <f t="shared" si="49"/>
        <v/>
      </c>
      <c r="AU186" s="26" t="str">
        <f t="shared" si="50"/>
        <v/>
      </c>
      <c r="AV186" s="26" t="str">
        <f t="shared" si="51"/>
        <v/>
      </c>
      <c r="AW186" s="26" t="str">
        <f t="shared" si="52"/>
        <v/>
      </c>
      <c r="AX186" s="26" t="str">
        <f t="shared" si="53"/>
        <v/>
      </c>
      <c r="AY186" s="26" t="str">
        <f t="shared" si="54"/>
        <v/>
      </c>
      <c r="AZ186" s="26" t="str">
        <f t="shared" si="55"/>
        <v/>
      </c>
      <c r="BA186" s="26" t="str">
        <f t="shared" si="56"/>
        <v/>
      </c>
      <c r="BB186" s="26" t="str">
        <f t="shared" si="57"/>
        <v/>
      </c>
      <c r="BC186" s="26" t="str">
        <f t="shared" si="58"/>
        <v/>
      </c>
      <c r="BD186" s="26" t="str">
        <f t="shared" si="59"/>
        <v/>
      </c>
      <c r="BE186" s="26" t="str">
        <f>IF(ISBLANK('DATA ENTRY'!S186),"",IF(AJ186="A+","4",IF(AJ186="A","3.6",IF(AJ186="B+","3.2",IF(AJ186="B","2.8",IF(AJ186="C+","2.4",IF(AJ186="C","2",IF(AJ186="D+","1.6",IF(AJ186="D","1.2",IF(AJ186="E","0.8",""))))))))))</f>
        <v/>
      </c>
      <c r="BF186" s="26" t="str">
        <f>IF(ISBLANK('DATA ENTRY'!T186),"",IF(AK186="A+","4",IF(AK186="A","3.6",IF(AK186="B+","3.2",IF(AK186="B","2.8",IF(AK186="C+","2.4",IF(AK186="C","2",IF(AK186="D+","1.6",IF(AK186="D","1.2",IF(AK186="E","0.8",""))))))))))</f>
        <v/>
      </c>
      <c r="BG186" s="26" t="str">
        <f>IF(ISBLANK('DATA ENTRY'!U186),"",IF(AL186="A+","4",IF(AL186="A","3.6",IF(AL186="B+","3.2",IF(AL186="B","2.8",IF(AL186="C+","2.4",IF(AL186="C","2",IF(AL186="D+","1.6",IF(AL186="D","1.2",IF(AL186="E","0.8",""))))))))))</f>
        <v/>
      </c>
      <c r="BH186" s="26" t="str">
        <f>IF(ISBLANK('DATA ENTRY'!V186),"",IF(AM186="A+","4",IF(AM186="A","3.6",IF(AM186="B+","3.2",IF(AM186="B","2.8",IF(AM186="C+","2.4",IF(AM186="C","2",IF(AM186="D+","1.6",IF(AM186="D","1.2",IF(AM186="E","0.8",""))))))))))</f>
        <v/>
      </c>
      <c r="BI186" s="26" t="str">
        <f>IF(ISBLANK('DATA ENTRY'!W186),"",IF(AN186="A+","4",IF(AN186="A","3.6",IF(AN186="B+","3.2",IF(AN186="B","2.8",IF(AN186="C+","2.4",IF(AN186="C","2",IF(AN186="D+","1.6",IF(AN186="D","1.2",IF(AN186="E","0.8",""))))))))))</f>
        <v/>
      </c>
      <c r="BJ186" s="26" t="str">
        <f>IF(ISBLANK('DATA ENTRY'!X186),"",IF(AO186="A+","4",IF(AO186="A","3.6",IF(AO186="B+","3.2",IF(AO186="B","2.8",IF(AO186="C+","2.4",IF(AO186="C","2",IF(AO186="D+","1.6",IF(AO186="D","1.2",IF(AO186="E","0.8",""))))))))))</f>
        <v/>
      </c>
      <c r="BK186" s="26" t="str">
        <f>IF(ISBLANK('DATA ENTRY'!Y186),"",IF(AP186="A+","4",IF(AP186="A","3.6",IF(AP186="B+","3.2",IF(AP186="B","2.8",IF(AP186="C+","2.4",IF(AP186="C","2",IF(AP186="D+","1.6",IF(AP186="D","1.2",IF(AP186="E","0.8",""))))))))))</f>
        <v/>
      </c>
      <c r="BL186" s="26" t="str">
        <f>IF(ISBLANK('DATA ENTRY'!Z186),"",IF(AQ186="A+","4",IF(AQ186="A","3.6",IF(AQ186="B+","3.2",IF(AQ186="B","2.8",IF(AQ186="C+","2.4",IF(AQ186="C","2",IF(AQ186="D+","1.6",IF(AQ186="D","1.2",IF(AQ186="E","0.8",""))))))))))</f>
        <v/>
      </c>
    </row>
    <row r="187" spans="2:64" x14ac:dyDescent="0.25">
      <c r="B187" s="26" t="str">
        <f>IF(ISBLANK('DATA ENTRY'!G187),"",'DATA ENTRY'!G187)</f>
        <v/>
      </c>
      <c r="C187" s="26" t="str">
        <f>IF(ISBLANK('DATA ENTRY'!H187),"",'DATA ENTRY'!H187)</f>
        <v/>
      </c>
      <c r="D187" s="26" t="str">
        <f t="shared" si="41"/>
        <v/>
      </c>
      <c r="E187" s="26" t="str">
        <f>IF(ISBLANK('DATA ENTRY'!J187),"",'DATA ENTRY'!J187)</f>
        <v/>
      </c>
      <c r="F187" s="26" t="str">
        <f>IF(ISBLANK('DATA ENTRY'!K187),"",'DATA ENTRY'!K187)</f>
        <v/>
      </c>
      <c r="G187" s="26" t="str">
        <f t="shared" si="42"/>
        <v/>
      </c>
      <c r="H187" s="26" t="str">
        <f>IF(ISBLANK('DATA ENTRY'!M187),"",'DATA ENTRY'!M187)</f>
        <v/>
      </c>
      <c r="I187" s="26" t="str">
        <f>IF(ISBLANK('DATA ENTRY'!M187),"",'DATA ENTRY'!N187)</f>
        <v/>
      </c>
      <c r="J187" s="26" t="str">
        <f t="shared" si="60"/>
        <v/>
      </c>
      <c r="K187" s="26" t="str">
        <f>IF(ISBLANK('DATA ENTRY'!P187),"",'DATA ENTRY'!P187)</f>
        <v/>
      </c>
      <c r="L187" s="26" t="str">
        <f>IF(ISBLANK('DATA ENTRY'!Q187),"",'DATA ENTRY'!Q187)</f>
        <v/>
      </c>
      <c r="M187" s="26" t="str">
        <f t="shared" si="43"/>
        <v/>
      </c>
      <c r="N187" s="26" t="str">
        <f>IF(ISBLANK('DATA ENTRY'!S187),"",'DATA ENTRY'!S187)</f>
        <v/>
      </c>
      <c r="O187" s="26" t="str">
        <f>IF(ISBLANK('DATA ENTRY'!T187),"",'DATA ENTRY'!T187)</f>
        <v/>
      </c>
      <c r="P187" s="26" t="str">
        <f t="shared" si="44"/>
        <v/>
      </c>
      <c r="Q187" s="26" t="str">
        <f>IF(ISBLANK('DATA ENTRY'!V187),"",'DATA ENTRY'!V187)</f>
        <v/>
      </c>
      <c r="R187" s="26" t="str">
        <f>IF(ISBLANK('DATA ENTRY'!W187),"",'DATA ENTRY'!W187)</f>
        <v/>
      </c>
      <c r="S187" s="26" t="str">
        <f t="shared" si="45"/>
        <v/>
      </c>
      <c r="T187" s="26" t="str">
        <f>IF(ISBLANK('DATA ENTRY'!Y187),"",'DATA ENTRY'!Y187)</f>
        <v/>
      </c>
      <c r="U187" s="26" t="str">
        <f>IF(ISBLANK('DATA ENTRY'!Z187),"",'DATA ENTRY'!Z187)</f>
        <v/>
      </c>
      <c r="V187" s="26" t="str">
        <f t="shared" si="46"/>
        <v/>
      </c>
      <c r="W187" s="26" t="str">
        <f>IF(ISBLANK('DATA ENTRY'!$F187),"",IF(LEDGER!B187="AB","AB",IF(LEDGER!B187&gt;=0.9*'MARK LOOKUP'!B187,"A+",IF(LEDGER!B187&gt;=0.8*'MARK LOOKUP'!B187,"A",IF(LEDGER!B187&gt;=0.7*'MARK LOOKUP'!B187,"B+",IF(LEDGER!B187&gt;=0.6*'MARK LOOKUP'!B187,"B",IF(LEDGER!B187&gt;=0.5*'MARK LOOKUP'!B187,"C+",IF(LEDGER!B187&gt;=0.4*'MARK LOOKUP'!B187,"C+",IF(LEDGER!B187&gt;=0.35*'MARK LOOKUP'!B187,"D","NG")))))))))</f>
        <v/>
      </c>
      <c r="X187" s="26" t="str">
        <f>IF(ISBLANK('DATA ENTRY'!$G187),"",IF(LEDGER!C187="AB","AB",IF(LEDGER!C187&gt;=0.9*'MARK LOOKUP'!C187,"A+",IF(LEDGER!C187&gt;=0.8*'MARK LOOKUP'!C187,"A",IF(LEDGER!C187&gt;=0.7*'MARK LOOKUP'!C187,"B+",IF(LEDGER!C187&gt;=0.6*'MARK LOOKUP'!C187,"B",IF(LEDGER!C187&gt;=0.5*'MARK LOOKUP'!C187,"C+",IF(LEDGER!C187&gt;=0.4*'MARK LOOKUP'!C187,"C+",IF(LEDGER!C187&gt;=0.35*'MARK LOOKUP'!C187,"D","N.G.")))))))))</f>
        <v/>
      </c>
      <c r="Y187" s="26" t="b">
        <f>IF(ISNUMBER(D187),IF(D187&gt;=0.9*'MARK LOOKUP'!D187,"A+",IF(D187&gt;=0.8*'MARK LOOKUP'!D187,"A",IF(D187&gt;=0.7*'MARK LOOKUP'!D187,"B+",IF(D187&gt;=0.6*'MARK LOOKUP'!D187,"B",IF(D187&gt;=0.5*'MARK LOOKUP'!D187,"C+",IF(D187&gt;=0.4*'MARK LOOKUP'!D187,"C",IF(D187&gt;=0.35*'MARK LOOKUP'!D187,"D","N.G."))))))))</f>
        <v>0</v>
      </c>
      <c r="Z187" s="26" t="str">
        <f>IF(ISBLANK('DATA ENTRY'!J187),"",IF(LEDGER!E187="AB","AB",IF(LEDGER!E187&gt;=0.9*'MARK LOOKUP'!E187,"A+",IF(LEDGER!E187&gt;=0.8*'MARK LOOKUP'!E187,"A",IF(LEDGER!E187&gt;=0.7*'MARK LOOKUP'!E187,"B+",IF(LEDGER!E187&gt;=0.6*'MARK LOOKUP'!E187,"B",IF(LEDGER!E187&gt;=0.5*'MARK LOOKUP'!E187,"C+",IF(LEDGER!E187&gt;=0.4*'MARK LOOKUP'!E187,"C",IF(LEDGER!E187&gt;=0.35*'MARK LOOKUP'!E187,"D","NG")))))))))</f>
        <v/>
      </c>
      <c r="AA187" s="26" t="str">
        <f>IF(ISBLANK('DATA ENTRY'!K187),"",IF(LEDGER!F187="AB","AB",IF(LEDGER!F187&gt;=0.9*'MARK LOOKUP'!F187,"A+",IF(LEDGER!F187&gt;=0.8*'MARK LOOKUP'!F187,"A",IF(LEDGER!F187&gt;=0.7*'MARK LOOKUP'!F187,"B+",IF(LEDGER!F187&gt;=0.6*'MARK LOOKUP'!F187,"B",IF(LEDGER!F187&gt;=0.5*'MARK LOOKUP'!F187,"C+",IF(LEDGER!F187&gt;=0.4*'MARK LOOKUP'!F187,"C",IF(LEDGER!F187&gt;=0.35*'MARK LOOKUP'!F187,"D","NG")))))))))</f>
        <v/>
      </c>
      <c r="AB187" s="26" t="b">
        <f>IF(ISNUMBER(G187),IF(D187&gt;=0.9*'MARK LOOKUP'!G187,"A+",IF(G187&gt;=0.8*'MARK LOOKUP'!G187,"A",IF(G187&gt;=0.7*'MARK LOOKUP'!G187,"B+",IF(G187&gt;=0.6*'MARK LOOKUP'!G187,"B",IF(G187&gt;=0.5*'MARK LOOKUP'!G187,"C+",IF(G187&gt;=0.4*'MARK LOOKUP'!G187,"C",IF(G187&gt;=0.35*'MARK LOOKUP'!G187,"D","NG"))))))))</f>
        <v>0</v>
      </c>
      <c r="AC187" s="26" t="str">
        <f>IF(ISBLANK('DATA ENTRY'!M187),"",IF(LEDGER!H187="AB","AB",IF(LEDGER!H187&gt;=0.9*'MARK LOOKUP'!H187,"A+",IF(LEDGER!H187&gt;=0.8*'MARK LOOKUP'!H187,"A",IF(LEDGER!H187&gt;=0.7*'MARK LOOKUP'!H187,"B+",IF(LEDGER!H187&gt;=0.6*'MARK LOOKUP'!H187,"B",IF(LEDGER!H187&gt;=0.5*'MARK LOOKUP'!H187,"C+",IF(LEDGER!H187&gt;=0.4*'MARK LOOKUP'!H187,"C",IF(LEDGER!H187&gt;=0.35*'MARK LOOKUP'!H187,"D","NG")))))))))</f>
        <v/>
      </c>
      <c r="AD187" s="26" t="str">
        <f>IF(ISBLANK('DATA ENTRY'!N187),"",IF(LEDGER!I187="AB","AB",IF(LEDGER!I187&gt;=0.9*'MARK LOOKUP'!I187,"A+",IF(LEDGER!I187&gt;=0.8*'MARK LOOKUP'!I187,"A",IF(LEDGER!I187&gt;=0.7*'MARK LOOKUP'!I187,"B+",IF(LEDGER!I187&gt;=0.6*'MARK LOOKUP'!I187,"B",IF(LEDGER!I187&gt;=0.5*'MARK LOOKUP'!I187,"C+",IF(LEDGER!I187&gt;=0.4*'MARK LOOKUP'!I187,"C",IF(LEDGER!I187&gt;=0.35*'MARK LOOKUP'!I187,"D","NG")))))))))</f>
        <v/>
      </c>
      <c r="AE187" s="26" t="str">
        <f>IF(ISNUMBER(J187),IF(J187&gt;=0.9*'MARK LOOKUP'!J187,"A+",IF(J187&gt;=0.8*'MARK LOOKUP'!J187,"A",IF(J187&gt;=0.7*'MARK LOOKUP'!J187,"B+",IF(J187&gt;=0.6*'MARK LOOKUP'!J187,"B",IF(J187&gt;=0.5*'MARK LOOKUP'!J187,"C+",IF(J187&gt;=0.4*'MARK LOOKUP'!J187,"C",IF(J187&gt;=0.35*'MARK LOOKUP'!J187,"D","NG"))))))),"")</f>
        <v/>
      </c>
      <c r="AF187" s="26" t="str">
        <f>IF(ISBLANK('DATA ENTRY'!P187),"",IF(LEDGER!K187="Ab","AB",IF(LEDGER!K187&gt;=0.9*'MARK LOOKUP'!K187,"A+",IF(LEDGER!K187&gt;=0.8*'MARK LOOKUP'!K187,"A",IF(LEDGER!K187&gt;=0.7*'MARK LOOKUP'!K187,"B+",IF(LEDGER!K187&gt;=0.6*'MARK LOOKUP'!K187,"B",IF(LEDGER!K187&gt;=0.5*'MARK LOOKUP'!K187,"C+",IF(LEDGER!K187&gt;=0.4*'MARK LOOKUP'!K187,"C",IF(LEDGER!K187&gt;=0.35*'MARK LOOKUP'!K187,"D","NG")))))))))</f>
        <v/>
      </c>
      <c r="AG187" s="26" t="str">
        <f>IF(ISBLANK('DATA ENTRY'!Q187),"",IF(LEDGER!L187="Ab","AB",IF(LEDGER!L187&gt;=0.9*'MARK LOOKUP'!L187,"A+",IF(LEDGER!L187&gt;=0.8*'MARK LOOKUP'!L187,"A",IF(LEDGER!L187&gt;=0.7*'MARK LOOKUP'!L187,"B+",IF(LEDGER!L187&gt;=0.6*'MARK LOOKUP'!L187,"B",IF(LEDGER!L187&gt;=0.5*'MARK LOOKUP'!L187,"C+",IF(LEDGER!L187&gt;=0.4*'MARK LOOKUP'!L187,"C",IF(LEDGER!L187&gt;=0.35*'MARK LOOKUP'!L187,"D","NG")))))))))</f>
        <v/>
      </c>
      <c r="AH187" s="26" t="str">
        <f>IF(ISNUMBER(M187),IF(M187&gt;=0.9*'MARK LOOKUP'!M187,"A+",IF(M187&gt;=0.8*'MARK LOOKUP'!M187,"A",IF(M187&gt;=0.7*'MARK LOOKUP'!M187,"B+",IF(M187&gt;=0.6*'MARK LOOKUP'!M187,"B",IF(M187&gt;=0.5*'MARK LOOKUP'!M187,"C+",IF(M187&gt;=0.4*'MARK LOOKUP'!M187,"C",IF(M187&gt;=0.35*'MARK LOOKUP'!M187,"D","NG"))))))),"")</f>
        <v/>
      </c>
      <c r="AI187" s="26" t="str">
        <f>IF(ISBLANK('DATA ENTRY'!S187),"",IF(N187="Ab","AB",IF(N187&gt;=0.9*'MARK LOOKUP'!N187,"A+",IF(N187&gt;=0.8*'MARK LOOKUP'!N187,"A",IF(N187&gt;=0.7*'MARK LOOKUP'!N187,"B+",IF(N187&gt;=0.6*'MARK LOOKUP'!N187,"B",IF(N187&gt;=0.5*'MARK LOOKUP'!N187,"C+",IF(N187&gt;=0.4*'MARK LOOKUP'!N187,"C",IF(N187&gt;=0.35*'MARK LOOKUP'!N187,"D","NG")))))))))</f>
        <v/>
      </c>
      <c r="AJ187" s="26" t="str">
        <f>IF(ISBLANK('DATA ENTRY'!T187),"",IF(O187="Ab","AB",IF(O187&gt;=0.9*'MARK LOOKUP'!O187,"A+",IF(O187&gt;=0.8*'MARK LOOKUP'!O187,"A",IF(O187&gt;=0.7*'MARK LOOKUP'!O187,"B+",IF(O187&gt;=0.6*'MARK LOOKUP'!O187,"B",IF(O187&gt;=0.5*'MARK LOOKUP'!O187,"C+",IF(O187&gt;=0.4*'MARK LOOKUP'!O187,"C",IF(O187&gt;=0.35*'MARK LOOKUP'!O187,"D","NG")))))))))</f>
        <v/>
      </c>
      <c r="AK187" s="26" t="str">
        <f>IF(ISNUMBER(P187),IF(P187&gt;=0.9*'MARK LOOKUP'!P187,"A+",IF(P187&gt;=0.8*'MARK LOOKUP'!P187,"A",IF(P187&gt;=0.7*'MARK LOOKUP'!P187,"B+",IF(P187&gt;=0.6*'MARK LOOKUP'!P187,"B",IF(P187&gt;=0.5*'MARK LOOKUP'!P187,"C+",IF(P187&gt;=0.4*'MARK LOOKUP'!P187,"C",IF(P187&gt;=0.35*'MARK LOOKUP'!P187,"D","NG"))))))),"")</f>
        <v/>
      </c>
      <c r="AL187" s="26" t="str">
        <f>IF(ISBLANK('DATA ENTRY'!V187),"",IF(Q187="Ab","AB",IF(Q187&gt;=0.9*'MARK LOOKUP'!Q187,"A+",IF(Q187&gt;=0.8*'MARK LOOKUP'!Q187,"A",IF(Q187&gt;=0.7*'MARK LOOKUP'!Q187,"B+",IF(Q187&gt;=0.6*'MARK LOOKUP'!Q187,"B",IF(Q187&gt;=0.5*'MARK LOOKUP'!Q187,"C+",IF(Q187&gt;=0.4*'MARK LOOKUP'!Q187,"C",IF(Q187&gt;=0.35*'MARK LOOKUP'!Q187,"D","NG")))))))))</f>
        <v/>
      </c>
      <c r="AM187" s="26" t="str">
        <f>IF(ISBLANK('DATA ENTRY'!W187),"",IF(R187="Ab","AB",IF(R187&gt;=0.9*'MARK LOOKUP'!R187,"A+",IF(R187&gt;=0.8*'MARK LOOKUP'!R187,"A",IF(R187&gt;=0.7*'MARK LOOKUP'!R187,"B+",IF(R187&gt;=0.6*'MARK LOOKUP'!R187,"B",IF(R187&gt;=0.5*'MARK LOOKUP'!R187,"C+",IF(R187&gt;=0.4*'MARK LOOKUP'!R187,"C",IF(R187&gt;=0.35*'MARK LOOKUP'!R187,"D","NG")))))))))</f>
        <v/>
      </c>
      <c r="AN187" s="26" t="str">
        <f>IF(ISNUMBER(S187),IF(S187&gt;=0.9*'MARK LOOKUP'!S187,"A+",IF(S187&gt;=0.8*'MARK LOOKUP'!S187,"A",IF(S187&gt;=0.7*'MARK LOOKUP'!S187,"B+",IF(S187&gt;=0.6*'MARK LOOKUP'!S187,"B",IF(S187&gt;=0.5*'MARK LOOKUP'!S187,"C+",IF(S187&gt;=0.4*'MARK LOOKUP'!S187,"C",IF(S187&gt;=0.35*'MARK LOOKUP'!S187,"D","NG"))))))),"")</f>
        <v/>
      </c>
      <c r="AO187" s="26" t="str">
        <f>IF(ISBLANK('DATA ENTRY'!Y187),"",IF(T187="AB","AB",IF(T187&gt;=0.9*'MARK LOOKUP'!T187,"A+",IF(T187&gt;=0.8*'MARK LOOKUP'!T187,"A",IF(T187&gt;=0.7*'MARK LOOKUP'!T187,"B+",IF(T187&gt;=0.6*'MARK LOOKUP'!T187,"B",IF(T187&gt;=0.5*'MARK LOOKUP'!T187,"C+",IF(T187&gt;=0.4*'MARK LOOKUP'!T187,"C",IF(T187&gt;=0.35*'MARK LOOKUP'!T187,"D","NG")))))))))</f>
        <v/>
      </c>
      <c r="AP187" s="26" t="str">
        <f>IF(ISBLANK('DATA ENTRY'!Z187),"",IF(U187="AB","AB",IF(U187&gt;=0.9*'MARK LOOKUP'!U187,"A+",IF(U187&gt;=0.8*'MARK LOOKUP'!U187,"A",IF(U187&gt;=0.7*'MARK LOOKUP'!U187,"B+",IF(U187&gt;=0.6*'MARK LOOKUP'!U187,"B",IF(U187&gt;=0.5*'MARK LOOKUP'!U187,"C+",IF(U187&gt;=0.4*'MARK LOOKUP'!U187,"C",IF(U187&gt;=0.35*'MARK LOOKUP'!U187,"D","NG")))))))))</f>
        <v/>
      </c>
      <c r="AQ187" s="26" t="str">
        <f>IF(ISNUMBER(V187),IF(V187&gt;=0.9*'MARK LOOKUP'!V187,"A+",IF(V187&gt;=0.8*'MARK LOOKUP'!V187,"A",IF(V187&gt;=0.7*'MARK LOOKUP'!V187,"B+",IF(V187&gt;=0.6*'MARK LOOKUP'!S187,"B",IF(V187&gt;=0.5*'MARK LOOKUP'!V187,"C+",IF(V187&gt;=0.4*'MARK LOOKUP'!V187,"C",IF(V187&gt;=0.35*'MARK LOOKUP'!V187,"D","NG"))))))),"")</f>
        <v/>
      </c>
      <c r="AR187" s="26" t="str">
        <f t="shared" si="47"/>
        <v/>
      </c>
      <c r="AS187" s="26" t="str">
        <f t="shared" si="48"/>
        <v/>
      </c>
      <c r="AT187" s="26" t="str">
        <f t="shared" si="49"/>
        <v/>
      </c>
      <c r="AU187" s="26" t="str">
        <f t="shared" si="50"/>
        <v/>
      </c>
      <c r="AV187" s="26" t="str">
        <f t="shared" si="51"/>
        <v/>
      </c>
      <c r="AW187" s="26" t="str">
        <f t="shared" si="52"/>
        <v/>
      </c>
      <c r="AX187" s="26" t="str">
        <f t="shared" si="53"/>
        <v/>
      </c>
      <c r="AY187" s="26" t="str">
        <f t="shared" si="54"/>
        <v/>
      </c>
      <c r="AZ187" s="26" t="str">
        <f t="shared" si="55"/>
        <v/>
      </c>
      <c r="BA187" s="26" t="str">
        <f t="shared" si="56"/>
        <v/>
      </c>
      <c r="BB187" s="26" t="str">
        <f t="shared" si="57"/>
        <v/>
      </c>
      <c r="BC187" s="26" t="str">
        <f t="shared" si="58"/>
        <v/>
      </c>
      <c r="BD187" s="26" t="str">
        <f t="shared" si="59"/>
        <v/>
      </c>
      <c r="BE187" s="26" t="str">
        <f>IF(ISBLANK('DATA ENTRY'!S187),"",IF(AJ187="A+","4",IF(AJ187="A","3.6",IF(AJ187="B+","3.2",IF(AJ187="B","2.8",IF(AJ187="C+","2.4",IF(AJ187="C","2",IF(AJ187="D+","1.6",IF(AJ187="D","1.2",IF(AJ187="E","0.8",""))))))))))</f>
        <v/>
      </c>
      <c r="BF187" s="26" t="str">
        <f>IF(ISBLANK('DATA ENTRY'!T187),"",IF(AK187="A+","4",IF(AK187="A","3.6",IF(AK187="B+","3.2",IF(AK187="B","2.8",IF(AK187="C+","2.4",IF(AK187="C","2",IF(AK187="D+","1.6",IF(AK187="D","1.2",IF(AK187="E","0.8",""))))))))))</f>
        <v/>
      </c>
      <c r="BG187" s="26" t="str">
        <f>IF(ISBLANK('DATA ENTRY'!U187),"",IF(AL187="A+","4",IF(AL187="A","3.6",IF(AL187="B+","3.2",IF(AL187="B","2.8",IF(AL187="C+","2.4",IF(AL187="C","2",IF(AL187="D+","1.6",IF(AL187="D","1.2",IF(AL187="E","0.8",""))))))))))</f>
        <v/>
      </c>
      <c r="BH187" s="26" t="str">
        <f>IF(ISBLANK('DATA ENTRY'!V187),"",IF(AM187="A+","4",IF(AM187="A","3.6",IF(AM187="B+","3.2",IF(AM187="B","2.8",IF(AM187="C+","2.4",IF(AM187="C","2",IF(AM187="D+","1.6",IF(AM187="D","1.2",IF(AM187="E","0.8",""))))))))))</f>
        <v/>
      </c>
      <c r="BI187" s="26" t="str">
        <f>IF(ISBLANK('DATA ENTRY'!W187),"",IF(AN187="A+","4",IF(AN187="A","3.6",IF(AN187="B+","3.2",IF(AN187="B","2.8",IF(AN187="C+","2.4",IF(AN187="C","2",IF(AN187="D+","1.6",IF(AN187="D","1.2",IF(AN187="E","0.8",""))))))))))</f>
        <v/>
      </c>
      <c r="BJ187" s="26" t="str">
        <f>IF(ISBLANK('DATA ENTRY'!X187),"",IF(AO187="A+","4",IF(AO187="A","3.6",IF(AO187="B+","3.2",IF(AO187="B","2.8",IF(AO187="C+","2.4",IF(AO187="C","2",IF(AO187="D+","1.6",IF(AO187="D","1.2",IF(AO187="E","0.8",""))))))))))</f>
        <v/>
      </c>
      <c r="BK187" s="26" t="str">
        <f>IF(ISBLANK('DATA ENTRY'!Y187),"",IF(AP187="A+","4",IF(AP187="A","3.6",IF(AP187="B+","3.2",IF(AP187="B","2.8",IF(AP187="C+","2.4",IF(AP187="C","2",IF(AP187="D+","1.6",IF(AP187="D","1.2",IF(AP187="E","0.8",""))))))))))</f>
        <v/>
      </c>
      <c r="BL187" s="26" t="str">
        <f>IF(ISBLANK('DATA ENTRY'!Z187),"",IF(AQ187="A+","4",IF(AQ187="A","3.6",IF(AQ187="B+","3.2",IF(AQ187="B","2.8",IF(AQ187="C+","2.4",IF(AQ187="C","2",IF(AQ187="D+","1.6",IF(AQ187="D","1.2",IF(AQ187="E","0.8",""))))))))))</f>
        <v/>
      </c>
    </row>
    <row r="188" spans="2:64" x14ac:dyDescent="0.25">
      <c r="B188" s="26" t="str">
        <f>IF(ISBLANK('DATA ENTRY'!G188),"",'DATA ENTRY'!G188)</f>
        <v/>
      </c>
      <c r="C188" s="26" t="str">
        <f>IF(ISBLANK('DATA ENTRY'!H188),"",'DATA ENTRY'!H188)</f>
        <v/>
      </c>
      <c r="D188" s="26" t="str">
        <f t="shared" si="41"/>
        <v/>
      </c>
      <c r="E188" s="26" t="str">
        <f>IF(ISBLANK('DATA ENTRY'!J188),"",'DATA ENTRY'!J188)</f>
        <v/>
      </c>
      <c r="F188" s="26" t="str">
        <f>IF(ISBLANK('DATA ENTRY'!K188),"",'DATA ENTRY'!K188)</f>
        <v/>
      </c>
      <c r="G188" s="26" t="str">
        <f t="shared" si="42"/>
        <v/>
      </c>
      <c r="H188" s="26" t="str">
        <f>IF(ISBLANK('DATA ENTRY'!M188),"",'DATA ENTRY'!M188)</f>
        <v/>
      </c>
      <c r="I188" s="26" t="str">
        <f>IF(ISBLANK('DATA ENTRY'!M188),"",'DATA ENTRY'!N188)</f>
        <v/>
      </c>
      <c r="J188" s="26" t="str">
        <f t="shared" si="60"/>
        <v/>
      </c>
      <c r="K188" s="26" t="str">
        <f>IF(ISBLANK('DATA ENTRY'!P188),"",'DATA ENTRY'!P188)</f>
        <v/>
      </c>
      <c r="L188" s="26" t="str">
        <f>IF(ISBLANK('DATA ENTRY'!Q188),"",'DATA ENTRY'!Q188)</f>
        <v/>
      </c>
      <c r="M188" s="26" t="str">
        <f t="shared" si="43"/>
        <v/>
      </c>
      <c r="N188" s="26" t="str">
        <f>IF(ISBLANK('DATA ENTRY'!S188),"",'DATA ENTRY'!S188)</f>
        <v/>
      </c>
      <c r="O188" s="26" t="str">
        <f>IF(ISBLANK('DATA ENTRY'!T188),"",'DATA ENTRY'!T188)</f>
        <v/>
      </c>
      <c r="P188" s="26" t="str">
        <f t="shared" si="44"/>
        <v/>
      </c>
      <c r="Q188" s="26" t="str">
        <f>IF(ISBLANK('DATA ENTRY'!V188),"",'DATA ENTRY'!V188)</f>
        <v/>
      </c>
      <c r="R188" s="26" t="str">
        <f>IF(ISBLANK('DATA ENTRY'!W188),"",'DATA ENTRY'!W188)</f>
        <v/>
      </c>
      <c r="S188" s="26" t="str">
        <f t="shared" si="45"/>
        <v/>
      </c>
      <c r="T188" s="26" t="str">
        <f>IF(ISBLANK('DATA ENTRY'!Y188),"",'DATA ENTRY'!Y188)</f>
        <v/>
      </c>
      <c r="U188" s="26" t="str">
        <f>IF(ISBLANK('DATA ENTRY'!Z188),"",'DATA ENTRY'!Z188)</f>
        <v/>
      </c>
      <c r="V188" s="26" t="str">
        <f t="shared" si="46"/>
        <v/>
      </c>
      <c r="W188" s="26" t="str">
        <f>IF(ISBLANK('DATA ENTRY'!$F188),"",IF(LEDGER!B188="AB","AB",IF(LEDGER!B188&gt;=0.9*'MARK LOOKUP'!B188,"A+",IF(LEDGER!B188&gt;=0.8*'MARK LOOKUP'!B188,"A",IF(LEDGER!B188&gt;=0.7*'MARK LOOKUP'!B188,"B+",IF(LEDGER!B188&gt;=0.6*'MARK LOOKUP'!B188,"B",IF(LEDGER!B188&gt;=0.5*'MARK LOOKUP'!B188,"C+",IF(LEDGER!B188&gt;=0.4*'MARK LOOKUP'!B188,"C+",IF(LEDGER!B188&gt;=0.35*'MARK LOOKUP'!B188,"D","NG")))))))))</f>
        <v/>
      </c>
      <c r="X188" s="26" t="str">
        <f>IF(ISBLANK('DATA ENTRY'!$G188),"",IF(LEDGER!C188="AB","AB",IF(LEDGER!C188&gt;=0.9*'MARK LOOKUP'!C188,"A+",IF(LEDGER!C188&gt;=0.8*'MARK LOOKUP'!C188,"A",IF(LEDGER!C188&gt;=0.7*'MARK LOOKUP'!C188,"B+",IF(LEDGER!C188&gt;=0.6*'MARK LOOKUP'!C188,"B",IF(LEDGER!C188&gt;=0.5*'MARK LOOKUP'!C188,"C+",IF(LEDGER!C188&gt;=0.4*'MARK LOOKUP'!C188,"C+",IF(LEDGER!C188&gt;=0.35*'MARK LOOKUP'!C188,"D","N.G.")))))))))</f>
        <v/>
      </c>
      <c r="Y188" s="26" t="b">
        <f>IF(ISNUMBER(D188),IF(D188&gt;=0.9*'MARK LOOKUP'!D188,"A+",IF(D188&gt;=0.8*'MARK LOOKUP'!D188,"A",IF(D188&gt;=0.7*'MARK LOOKUP'!D188,"B+",IF(D188&gt;=0.6*'MARK LOOKUP'!D188,"B",IF(D188&gt;=0.5*'MARK LOOKUP'!D188,"C+",IF(D188&gt;=0.4*'MARK LOOKUP'!D188,"C",IF(D188&gt;=0.35*'MARK LOOKUP'!D188,"D","N.G."))))))))</f>
        <v>0</v>
      </c>
      <c r="Z188" s="26" t="str">
        <f>IF(ISBLANK('DATA ENTRY'!J188),"",IF(LEDGER!E188="AB","AB",IF(LEDGER!E188&gt;=0.9*'MARK LOOKUP'!E188,"A+",IF(LEDGER!E188&gt;=0.8*'MARK LOOKUP'!E188,"A",IF(LEDGER!E188&gt;=0.7*'MARK LOOKUP'!E188,"B+",IF(LEDGER!E188&gt;=0.6*'MARK LOOKUP'!E188,"B",IF(LEDGER!E188&gt;=0.5*'MARK LOOKUP'!E188,"C+",IF(LEDGER!E188&gt;=0.4*'MARK LOOKUP'!E188,"C",IF(LEDGER!E188&gt;=0.35*'MARK LOOKUP'!E188,"D","NG")))))))))</f>
        <v/>
      </c>
      <c r="AA188" s="26" t="str">
        <f>IF(ISBLANK('DATA ENTRY'!K188),"",IF(LEDGER!F188="AB","AB",IF(LEDGER!F188&gt;=0.9*'MARK LOOKUP'!F188,"A+",IF(LEDGER!F188&gt;=0.8*'MARK LOOKUP'!F188,"A",IF(LEDGER!F188&gt;=0.7*'MARK LOOKUP'!F188,"B+",IF(LEDGER!F188&gt;=0.6*'MARK LOOKUP'!F188,"B",IF(LEDGER!F188&gt;=0.5*'MARK LOOKUP'!F188,"C+",IF(LEDGER!F188&gt;=0.4*'MARK LOOKUP'!F188,"C",IF(LEDGER!F188&gt;=0.35*'MARK LOOKUP'!F188,"D","NG")))))))))</f>
        <v/>
      </c>
      <c r="AB188" s="26" t="b">
        <f>IF(ISNUMBER(G188),IF(D188&gt;=0.9*'MARK LOOKUP'!G188,"A+",IF(G188&gt;=0.8*'MARK LOOKUP'!G188,"A",IF(G188&gt;=0.7*'MARK LOOKUP'!G188,"B+",IF(G188&gt;=0.6*'MARK LOOKUP'!G188,"B",IF(G188&gt;=0.5*'MARK LOOKUP'!G188,"C+",IF(G188&gt;=0.4*'MARK LOOKUP'!G188,"C",IF(G188&gt;=0.35*'MARK LOOKUP'!G188,"D","NG"))))))))</f>
        <v>0</v>
      </c>
      <c r="AC188" s="26" t="str">
        <f>IF(ISBLANK('DATA ENTRY'!M188),"",IF(LEDGER!H188="AB","AB",IF(LEDGER!H188&gt;=0.9*'MARK LOOKUP'!H188,"A+",IF(LEDGER!H188&gt;=0.8*'MARK LOOKUP'!H188,"A",IF(LEDGER!H188&gt;=0.7*'MARK LOOKUP'!H188,"B+",IF(LEDGER!H188&gt;=0.6*'MARK LOOKUP'!H188,"B",IF(LEDGER!H188&gt;=0.5*'MARK LOOKUP'!H188,"C+",IF(LEDGER!H188&gt;=0.4*'MARK LOOKUP'!H188,"C",IF(LEDGER!H188&gt;=0.35*'MARK LOOKUP'!H188,"D","NG")))))))))</f>
        <v/>
      </c>
      <c r="AD188" s="26" t="str">
        <f>IF(ISBLANK('DATA ENTRY'!N188),"",IF(LEDGER!I188="AB","AB",IF(LEDGER!I188&gt;=0.9*'MARK LOOKUP'!I188,"A+",IF(LEDGER!I188&gt;=0.8*'MARK LOOKUP'!I188,"A",IF(LEDGER!I188&gt;=0.7*'MARK LOOKUP'!I188,"B+",IF(LEDGER!I188&gt;=0.6*'MARK LOOKUP'!I188,"B",IF(LEDGER!I188&gt;=0.5*'MARK LOOKUP'!I188,"C+",IF(LEDGER!I188&gt;=0.4*'MARK LOOKUP'!I188,"C",IF(LEDGER!I188&gt;=0.35*'MARK LOOKUP'!I188,"D","NG")))))))))</f>
        <v/>
      </c>
      <c r="AE188" s="26" t="str">
        <f>IF(ISNUMBER(J188),IF(J188&gt;=0.9*'MARK LOOKUP'!J188,"A+",IF(J188&gt;=0.8*'MARK LOOKUP'!J188,"A",IF(J188&gt;=0.7*'MARK LOOKUP'!J188,"B+",IF(J188&gt;=0.6*'MARK LOOKUP'!J188,"B",IF(J188&gt;=0.5*'MARK LOOKUP'!J188,"C+",IF(J188&gt;=0.4*'MARK LOOKUP'!J188,"C",IF(J188&gt;=0.35*'MARK LOOKUP'!J188,"D","NG"))))))),"")</f>
        <v/>
      </c>
      <c r="AF188" s="26" t="str">
        <f>IF(ISBLANK('DATA ENTRY'!P188),"",IF(LEDGER!K188="Ab","AB",IF(LEDGER!K188&gt;=0.9*'MARK LOOKUP'!K188,"A+",IF(LEDGER!K188&gt;=0.8*'MARK LOOKUP'!K188,"A",IF(LEDGER!K188&gt;=0.7*'MARK LOOKUP'!K188,"B+",IF(LEDGER!K188&gt;=0.6*'MARK LOOKUP'!K188,"B",IF(LEDGER!K188&gt;=0.5*'MARK LOOKUP'!K188,"C+",IF(LEDGER!K188&gt;=0.4*'MARK LOOKUP'!K188,"C",IF(LEDGER!K188&gt;=0.35*'MARK LOOKUP'!K188,"D","NG")))))))))</f>
        <v/>
      </c>
      <c r="AG188" s="26" t="str">
        <f>IF(ISBLANK('DATA ENTRY'!Q188),"",IF(LEDGER!L188="Ab","AB",IF(LEDGER!L188&gt;=0.9*'MARK LOOKUP'!L188,"A+",IF(LEDGER!L188&gt;=0.8*'MARK LOOKUP'!L188,"A",IF(LEDGER!L188&gt;=0.7*'MARK LOOKUP'!L188,"B+",IF(LEDGER!L188&gt;=0.6*'MARK LOOKUP'!L188,"B",IF(LEDGER!L188&gt;=0.5*'MARK LOOKUP'!L188,"C+",IF(LEDGER!L188&gt;=0.4*'MARK LOOKUP'!L188,"C",IF(LEDGER!L188&gt;=0.35*'MARK LOOKUP'!L188,"D","NG")))))))))</f>
        <v/>
      </c>
      <c r="AH188" s="26" t="str">
        <f>IF(ISNUMBER(M188),IF(M188&gt;=0.9*'MARK LOOKUP'!M188,"A+",IF(M188&gt;=0.8*'MARK LOOKUP'!M188,"A",IF(M188&gt;=0.7*'MARK LOOKUP'!M188,"B+",IF(M188&gt;=0.6*'MARK LOOKUP'!M188,"B",IF(M188&gt;=0.5*'MARK LOOKUP'!M188,"C+",IF(M188&gt;=0.4*'MARK LOOKUP'!M188,"C",IF(M188&gt;=0.35*'MARK LOOKUP'!M188,"D","NG"))))))),"")</f>
        <v/>
      </c>
      <c r="AI188" s="26" t="str">
        <f>IF(ISBLANK('DATA ENTRY'!S188),"",IF(N188="Ab","AB",IF(N188&gt;=0.9*'MARK LOOKUP'!N188,"A+",IF(N188&gt;=0.8*'MARK LOOKUP'!N188,"A",IF(N188&gt;=0.7*'MARK LOOKUP'!N188,"B+",IF(N188&gt;=0.6*'MARK LOOKUP'!N188,"B",IF(N188&gt;=0.5*'MARK LOOKUP'!N188,"C+",IF(N188&gt;=0.4*'MARK LOOKUP'!N188,"C",IF(N188&gt;=0.35*'MARK LOOKUP'!N188,"D","NG")))))))))</f>
        <v/>
      </c>
      <c r="AJ188" s="26" t="str">
        <f>IF(ISBLANK('DATA ENTRY'!T188),"",IF(O188="Ab","AB",IF(O188&gt;=0.9*'MARK LOOKUP'!O188,"A+",IF(O188&gt;=0.8*'MARK LOOKUP'!O188,"A",IF(O188&gt;=0.7*'MARK LOOKUP'!O188,"B+",IF(O188&gt;=0.6*'MARK LOOKUP'!O188,"B",IF(O188&gt;=0.5*'MARK LOOKUP'!O188,"C+",IF(O188&gt;=0.4*'MARK LOOKUP'!O188,"C",IF(O188&gt;=0.35*'MARK LOOKUP'!O188,"D","NG")))))))))</f>
        <v/>
      </c>
      <c r="AK188" s="26" t="str">
        <f>IF(ISNUMBER(P188),IF(P188&gt;=0.9*'MARK LOOKUP'!P188,"A+",IF(P188&gt;=0.8*'MARK LOOKUP'!P188,"A",IF(P188&gt;=0.7*'MARK LOOKUP'!P188,"B+",IF(P188&gt;=0.6*'MARK LOOKUP'!P188,"B",IF(P188&gt;=0.5*'MARK LOOKUP'!P188,"C+",IF(P188&gt;=0.4*'MARK LOOKUP'!P188,"C",IF(P188&gt;=0.35*'MARK LOOKUP'!P188,"D","NG"))))))),"")</f>
        <v/>
      </c>
      <c r="AL188" s="26" t="str">
        <f>IF(ISBLANK('DATA ENTRY'!V188),"",IF(Q188="Ab","AB",IF(Q188&gt;=0.9*'MARK LOOKUP'!Q188,"A+",IF(Q188&gt;=0.8*'MARK LOOKUP'!Q188,"A",IF(Q188&gt;=0.7*'MARK LOOKUP'!Q188,"B+",IF(Q188&gt;=0.6*'MARK LOOKUP'!Q188,"B",IF(Q188&gt;=0.5*'MARK LOOKUP'!Q188,"C+",IF(Q188&gt;=0.4*'MARK LOOKUP'!Q188,"C",IF(Q188&gt;=0.35*'MARK LOOKUP'!Q188,"D","NG")))))))))</f>
        <v/>
      </c>
      <c r="AM188" s="26" t="str">
        <f>IF(ISBLANK('DATA ENTRY'!W188),"",IF(R188="Ab","AB",IF(R188&gt;=0.9*'MARK LOOKUP'!R188,"A+",IF(R188&gt;=0.8*'MARK LOOKUP'!R188,"A",IF(R188&gt;=0.7*'MARK LOOKUP'!R188,"B+",IF(R188&gt;=0.6*'MARK LOOKUP'!R188,"B",IF(R188&gt;=0.5*'MARK LOOKUP'!R188,"C+",IF(R188&gt;=0.4*'MARK LOOKUP'!R188,"C",IF(R188&gt;=0.35*'MARK LOOKUP'!R188,"D","NG")))))))))</f>
        <v/>
      </c>
      <c r="AN188" s="26" t="str">
        <f>IF(ISNUMBER(S188),IF(S188&gt;=0.9*'MARK LOOKUP'!S188,"A+",IF(S188&gt;=0.8*'MARK LOOKUP'!S188,"A",IF(S188&gt;=0.7*'MARK LOOKUP'!S188,"B+",IF(S188&gt;=0.6*'MARK LOOKUP'!S188,"B",IF(S188&gt;=0.5*'MARK LOOKUP'!S188,"C+",IF(S188&gt;=0.4*'MARK LOOKUP'!S188,"C",IF(S188&gt;=0.35*'MARK LOOKUP'!S188,"D","NG"))))))),"")</f>
        <v/>
      </c>
      <c r="AO188" s="26" t="str">
        <f>IF(ISBLANK('DATA ENTRY'!Y188),"",IF(T188="AB","AB",IF(T188&gt;=0.9*'MARK LOOKUP'!T188,"A+",IF(T188&gt;=0.8*'MARK LOOKUP'!T188,"A",IF(T188&gt;=0.7*'MARK LOOKUP'!T188,"B+",IF(T188&gt;=0.6*'MARK LOOKUP'!T188,"B",IF(T188&gt;=0.5*'MARK LOOKUP'!T188,"C+",IF(T188&gt;=0.4*'MARK LOOKUP'!T188,"C",IF(T188&gt;=0.35*'MARK LOOKUP'!T188,"D","NG")))))))))</f>
        <v/>
      </c>
      <c r="AP188" s="26" t="str">
        <f>IF(ISBLANK('DATA ENTRY'!Z188),"",IF(U188="AB","AB",IF(U188&gt;=0.9*'MARK LOOKUP'!U188,"A+",IF(U188&gt;=0.8*'MARK LOOKUP'!U188,"A",IF(U188&gt;=0.7*'MARK LOOKUP'!U188,"B+",IF(U188&gt;=0.6*'MARK LOOKUP'!U188,"B",IF(U188&gt;=0.5*'MARK LOOKUP'!U188,"C+",IF(U188&gt;=0.4*'MARK LOOKUP'!U188,"C",IF(U188&gt;=0.35*'MARK LOOKUP'!U188,"D","NG")))))))))</f>
        <v/>
      </c>
      <c r="AQ188" s="26" t="str">
        <f>IF(ISNUMBER(V188),IF(V188&gt;=0.9*'MARK LOOKUP'!V188,"A+",IF(V188&gt;=0.8*'MARK LOOKUP'!V188,"A",IF(V188&gt;=0.7*'MARK LOOKUP'!V188,"B+",IF(V188&gt;=0.6*'MARK LOOKUP'!S188,"B",IF(V188&gt;=0.5*'MARK LOOKUP'!V188,"C+",IF(V188&gt;=0.4*'MARK LOOKUP'!V188,"C",IF(V188&gt;=0.35*'MARK LOOKUP'!V188,"D","NG"))))))),"")</f>
        <v/>
      </c>
      <c r="AR188" s="26" t="str">
        <f t="shared" si="47"/>
        <v/>
      </c>
      <c r="AS188" s="26" t="str">
        <f t="shared" si="48"/>
        <v/>
      </c>
      <c r="AT188" s="26" t="str">
        <f t="shared" si="49"/>
        <v/>
      </c>
      <c r="AU188" s="26" t="str">
        <f t="shared" si="50"/>
        <v/>
      </c>
      <c r="AV188" s="26" t="str">
        <f t="shared" si="51"/>
        <v/>
      </c>
      <c r="AW188" s="26" t="str">
        <f t="shared" si="52"/>
        <v/>
      </c>
      <c r="AX188" s="26" t="str">
        <f t="shared" si="53"/>
        <v/>
      </c>
      <c r="AY188" s="26" t="str">
        <f t="shared" si="54"/>
        <v/>
      </c>
      <c r="AZ188" s="26" t="str">
        <f t="shared" si="55"/>
        <v/>
      </c>
      <c r="BA188" s="26" t="str">
        <f t="shared" si="56"/>
        <v/>
      </c>
      <c r="BB188" s="26" t="str">
        <f t="shared" si="57"/>
        <v/>
      </c>
      <c r="BC188" s="26" t="str">
        <f t="shared" si="58"/>
        <v/>
      </c>
      <c r="BD188" s="26" t="str">
        <f t="shared" si="59"/>
        <v/>
      </c>
      <c r="BE188" s="26" t="str">
        <f>IF(ISBLANK('DATA ENTRY'!S188),"",IF(AJ188="A+","4",IF(AJ188="A","3.6",IF(AJ188="B+","3.2",IF(AJ188="B","2.8",IF(AJ188="C+","2.4",IF(AJ188="C","2",IF(AJ188="D+","1.6",IF(AJ188="D","1.2",IF(AJ188="E","0.8",""))))))))))</f>
        <v/>
      </c>
      <c r="BF188" s="26" t="str">
        <f>IF(ISBLANK('DATA ENTRY'!T188),"",IF(AK188="A+","4",IF(AK188="A","3.6",IF(AK188="B+","3.2",IF(AK188="B","2.8",IF(AK188="C+","2.4",IF(AK188="C","2",IF(AK188="D+","1.6",IF(AK188="D","1.2",IF(AK188="E","0.8",""))))))))))</f>
        <v/>
      </c>
      <c r="BG188" s="26" t="str">
        <f>IF(ISBLANK('DATA ENTRY'!U188),"",IF(AL188="A+","4",IF(AL188="A","3.6",IF(AL188="B+","3.2",IF(AL188="B","2.8",IF(AL188="C+","2.4",IF(AL188="C","2",IF(AL188="D+","1.6",IF(AL188="D","1.2",IF(AL188="E","0.8",""))))))))))</f>
        <v/>
      </c>
      <c r="BH188" s="26" t="str">
        <f>IF(ISBLANK('DATA ENTRY'!V188),"",IF(AM188="A+","4",IF(AM188="A","3.6",IF(AM188="B+","3.2",IF(AM188="B","2.8",IF(AM188="C+","2.4",IF(AM188="C","2",IF(AM188="D+","1.6",IF(AM188="D","1.2",IF(AM188="E","0.8",""))))))))))</f>
        <v/>
      </c>
      <c r="BI188" s="26" t="str">
        <f>IF(ISBLANK('DATA ENTRY'!W188),"",IF(AN188="A+","4",IF(AN188="A","3.6",IF(AN188="B+","3.2",IF(AN188="B","2.8",IF(AN188="C+","2.4",IF(AN188="C","2",IF(AN188="D+","1.6",IF(AN188="D","1.2",IF(AN188="E","0.8",""))))))))))</f>
        <v/>
      </c>
      <c r="BJ188" s="26" t="str">
        <f>IF(ISBLANK('DATA ENTRY'!X188),"",IF(AO188="A+","4",IF(AO188="A","3.6",IF(AO188="B+","3.2",IF(AO188="B","2.8",IF(AO188="C+","2.4",IF(AO188="C","2",IF(AO188="D+","1.6",IF(AO188="D","1.2",IF(AO188="E","0.8",""))))))))))</f>
        <v/>
      </c>
      <c r="BK188" s="26" t="str">
        <f>IF(ISBLANK('DATA ENTRY'!Y188),"",IF(AP188="A+","4",IF(AP188="A","3.6",IF(AP188="B+","3.2",IF(AP188="B","2.8",IF(AP188="C+","2.4",IF(AP188="C","2",IF(AP188="D+","1.6",IF(AP188="D","1.2",IF(AP188="E","0.8",""))))))))))</f>
        <v/>
      </c>
      <c r="BL188" s="26" t="str">
        <f>IF(ISBLANK('DATA ENTRY'!Z188),"",IF(AQ188="A+","4",IF(AQ188="A","3.6",IF(AQ188="B+","3.2",IF(AQ188="B","2.8",IF(AQ188="C+","2.4",IF(AQ188="C","2",IF(AQ188="D+","1.6",IF(AQ188="D","1.2",IF(AQ188="E","0.8",""))))))))))</f>
        <v/>
      </c>
    </row>
    <row r="189" spans="2:64" x14ac:dyDescent="0.25">
      <c r="B189" s="26" t="str">
        <f>IF(ISBLANK('DATA ENTRY'!G189),"",'DATA ENTRY'!G189)</f>
        <v/>
      </c>
      <c r="C189" s="26" t="str">
        <f>IF(ISBLANK('DATA ENTRY'!H189),"",'DATA ENTRY'!H189)</f>
        <v/>
      </c>
      <c r="D189" s="26" t="str">
        <f t="shared" si="41"/>
        <v/>
      </c>
      <c r="E189" s="26" t="str">
        <f>IF(ISBLANK('DATA ENTRY'!J189),"",'DATA ENTRY'!J189)</f>
        <v/>
      </c>
      <c r="F189" s="26" t="str">
        <f>IF(ISBLANK('DATA ENTRY'!K189),"",'DATA ENTRY'!K189)</f>
        <v/>
      </c>
      <c r="G189" s="26" t="str">
        <f t="shared" si="42"/>
        <v/>
      </c>
      <c r="H189" s="26" t="str">
        <f>IF(ISBLANK('DATA ENTRY'!M189),"",'DATA ENTRY'!M189)</f>
        <v/>
      </c>
      <c r="I189" s="26" t="str">
        <f>IF(ISBLANK('DATA ENTRY'!M189),"",'DATA ENTRY'!N189)</f>
        <v/>
      </c>
      <c r="J189" s="26" t="str">
        <f t="shared" si="60"/>
        <v/>
      </c>
      <c r="K189" s="26" t="str">
        <f>IF(ISBLANK('DATA ENTRY'!P189),"",'DATA ENTRY'!P189)</f>
        <v/>
      </c>
      <c r="L189" s="26" t="str">
        <f>IF(ISBLANK('DATA ENTRY'!Q189),"",'DATA ENTRY'!Q189)</f>
        <v/>
      </c>
      <c r="M189" s="26" t="str">
        <f t="shared" si="43"/>
        <v/>
      </c>
      <c r="N189" s="26" t="str">
        <f>IF(ISBLANK('DATA ENTRY'!S189),"",'DATA ENTRY'!S189)</f>
        <v/>
      </c>
      <c r="O189" s="26" t="str">
        <f>IF(ISBLANK('DATA ENTRY'!T189),"",'DATA ENTRY'!T189)</f>
        <v/>
      </c>
      <c r="P189" s="26" t="str">
        <f t="shared" si="44"/>
        <v/>
      </c>
      <c r="Q189" s="26" t="str">
        <f>IF(ISBLANK('DATA ENTRY'!V189),"",'DATA ENTRY'!V189)</f>
        <v/>
      </c>
      <c r="R189" s="26" t="str">
        <f>IF(ISBLANK('DATA ENTRY'!W189),"",'DATA ENTRY'!W189)</f>
        <v/>
      </c>
      <c r="S189" s="26" t="str">
        <f t="shared" si="45"/>
        <v/>
      </c>
      <c r="T189" s="26" t="str">
        <f>IF(ISBLANK('DATA ENTRY'!Y189),"",'DATA ENTRY'!Y189)</f>
        <v/>
      </c>
      <c r="U189" s="26" t="str">
        <f>IF(ISBLANK('DATA ENTRY'!Z189),"",'DATA ENTRY'!Z189)</f>
        <v/>
      </c>
      <c r="V189" s="26" t="str">
        <f t="shared" si="46"/>
        <v/>
      </c>
      <c r="W189" s="26" t="str">
        <f>IF(ISBLANK('DATA ENTRY'!$F189),"",IF(LEDGER!B189="AB","AB",IF(LEDGER!B189&gt;=0.9*'MARK LOOKUP'!B189,"A+",IF(LEDGER!B189&gt;=0.8*'MARK LOOKUP'!B189,"A",IF(LEDGER!B189&gt;=0.7*'MARK LOOKUP'!B189,"B+",IF(LEDGER!B189&gt;=0.6*'MARK LOOKUP'!B189,"B",IF(LEDGER!B189&gt;=0.5*'MARK LOOKUP'!B189,"C+",IF(LEDGER!B189&gt;=0.4*'MARK LOOKUP'!B189,"C+",IF(LEDGER!B189&gt;=0.35*'MARK LOOKUP'!B189,"D","NG")))))))))</f>
        <v/>
      </c>
      <c r="X189" s="26" t="str">
        <f>IF(ISBLANK('DATA ENTRY'!$G189),"",IF(LEDGER!C189="AB","AB",IF(LEDGER!C189&gt;=0.9*'MARK LOOKUP'!C189,"A+",IF(LEDGER!C189&gt;=0.8*'MARK LOOKUP'!C189,"A",IF(LEDGER!C189&gt;=0.7*'MARK LOOKUP'!C189,"B+",IF(LEDGER!C189&gt;=0.6*'MARK LOOKUP'!C189,"B",IF(LEDGER!C189&gt;=0.5*'MARK LOOKUP'!C189,"C+",IF(LEDGER!C189&gt;=0.4*'MARK LOOKUP'!C189,"C+",IF(LEDGER!C189&gt;=0.35*'MARK LOOKUP'!C189,"D","N.G.")))))))))</f>
        <v/>
      </c>
      <c r="Y189" s="26" t="b">
        <f>IF(ISNUMBER(D189),IF(D189&gt;=0.9*'MARK LOOKUP'!D189,"A+",IF(D189&gt;=0.8*'MARK LOOKUP'!D189,"A",IF(D189&gt;=0.7*'MARK LOOKUP'!D189,"B+",IF(D189&gt;=0.6*'MARK LOOKUP'!D189,"B",IF(D189&gt;=0.5*'MARK LOOKUP'!D189,"C+",IF(D189&gt;=0.4*'MARK LOOKUP'!D189,"C",IF(D189&gt;=0.35*'MARK LOOKUP'!D189,"D","N.G."))))))))</f>
        <v>0</v>
      </c>
      <c r="Z189" s="26" t="str">
        <f>IF(ISBLANK('DATA ENTRY'!J189),"",IF(LEDGER!E189="AB","AB",IF(LEDGER!E189&gt;=0.9*'MARK LOOKUP'!E189,"A+",IF(LEDGER!E189&gt;=0.8*'MARK LOOKUP'!E189,"A",IF(LEDGER!E189&gt;=0.7*'MARK LOOKUP'!E189,"B+",IF(LEDGER!E189&gt;=0.6*'MARK LOOKUP'!E189,"B",IF(LEDGER!E189&gt;=0.5*'MARK LOOKUP'!E189,"C+",IF(LEDGER!E189&gt;=0.4*'MARK LOOKUP'!E189,"C",IF(LEDGER!E189&gt;=0.35*'MARK LOOKUP'!E189,"D","NG")))))))))</f>
        <v/>
      </c>
      <c r="AA189" s="26" t="str">
        <f>IF(ISBLANK('DATA ENTRY'!K189),"",IF(LEDGER!F189="AB","AB",IF(LEDGER!F189&gt;=0.9*'MARK LOOKUP'!F189,"A+",IF(LEDGER!F189&gt;=0.8*'MARK LOOKUP'!F189,"A",IF(LEDGER!F189&gt;=0.7*'MARK LOOKUP'!F189,"B+",IF(LEDGER!F189&gt;=0.6*'MARK LOOKUP'!F189,"B",IF(LEDGER!F189&gt;=0.5*'MARK LOOKUP'!F189,"C+",IF(LEDGER!F189&gt;=0.4*'MARK LOOKUP'!F189,"C",IF(LEDGER!F189&gt;=0.35*'MARK LOOKUP'!F189,"D","NG")))))))))</f>
        <v/>
      </c>
      <c r="AB189" s="26" t="b">
        <f>IF(ISNUMBER(G189),IF(D189&gt;=0.9*'MARK LOOKUP'!G189,"A+",IF(G189&gt;=0.8*'MARK LOOKUP'!G189,"A",IF(G189&gt;=0.7*'MARK LOOKUP'!G189,"B+",IF(G189&gt;=0.6*'MARK LOOKUP'!G189,"B",IF(G189&gt;=0.5*'MARK LOOKUP'!G189,"C+",IF(G189&gt;=0.4*'MARK LOOKUP'!G189,"C",IF(G189&gt;=0.35*'MARK LOOKUP'!G189,"D","NG"))))))))</f>
        <v>0</v>
      </c>
      <c r="AC189" s="26" t="str">
        <f>IF(ISBLANK('DATA ENTRY'!M189),"",IF(LEDGER!H189="AB","AB",IF(LEDGER!H189&gt;=0.9*'MARK LOOKUP'!H189,"A+",IF(LEDGER!H189&gt;=0.8*'MARK LOOKUP'!H189,"A",IF(LEDGER!H189&gt;=0.7*'MARK LOOKUP'!H189,"B+",IF(LEDGER!H189&gt;=0.6*'MARK LOOKUP'!H189,"B",IF(LEDGER!H189&gt;=0.5*'MARK LOOKUP'!H189,"C+",IF(LEDGER!H189&gt;=0.4*'MARK LOOKUP'!H189,"C",IF(LEDGER!H189&gt;=0.35*'MARK LOOKUP'!H189,"D","NG")))))))))</f>
        <v/>
      </c>
      <c r="AD189" s="26" t="str">
        <f>IF(ISBLANK('DATA ENTRY'!N189),"",IF(LEDGER!I189="AB","AB",IF(LEDGER!I189&gt;=0.9*'MARK LOOKUP'!I189,"A+",IF(LEDGER!I189&gt;=0.8*'MARK LOOKUP'!I189,"A",IF(LEDGER!I189&gt;=0.7*'MARK LOOKUP'!I189,"B+",IF(LEDGER!I189&gt;=0.6*'MARK LOOKUP'!I189,"B",IF(LEDGER!I189&gt;=0.5*'MARK LOOKUP'!I189,"C+",IF(LEDGER!I189&gt;=0.4*'MARK LOOKUP'!I189,"C",IF(LEDGER!I189&gt;=0.35*'MARK LOOKUP'!I189,"D","NG")))))))))</f>
        <v/>
      </c>
      <c r="AE189" s="26" t="str">
        <f>IF(ISNUMBER(J189),IF(J189&gt;=0.9*'MARK LOOKUP'!J189,"A+",IF(J189&gt;=0.8*'MARK LOOKUP'!J189,"A",IF(J189&gt;=0.7*'MARK LOOKUP'!J189,"B+",IF(J189&gt;=0.6*'MARK LOOKUP'!J189,"B",IF(J189&gt;=0.5*'MARK LOOKUP'!J189,"C+",IF(J189&gt;=0.4*'MARK LOOKUP'!J189,"C",IF(J189&gt;=0.35*'MARK LOOKUP'!J189,"D","NG"))))))),"")</f>
        <v/>
      </c>
      <c r="AF189" s="26" t="str">
        <f>IF(ISBLANK('DATA ENTRY'!P189),"",IF(LEDGER!K189="Ab","AB",IF(LEDGER!K189&gt;=0.9*'MARK LOOKUP'!K189,"A+",IF(LEDGER!K189&gt;=0.8*'MARK LOOKUP'!K189,"A",IF(LEDGER!K189&gt;=0.7*'MARK LOOKUP'!K189,"B+",IF(LEDGER!K189&gt;=0.6*'MARK LOOKUP'!K189,"B",IF(LEDGER!K189&gt;=0.5*'MARK LOOKUP'!K189,"C+",IF(LEDGER!K189&gt;=0.4*'MARK LOOKUP'!K189,"C",IF(LEDGER!K189&gt;=0.35*'MARK LOOKUP'!K189,"D","NG")))))))))</f>
        <v/>
      </c>
      <c r="AG189" s="26" t="str">
        <f>IF(ISBLANK('DATA ENTRY'!Q189),"",IF(LEDGER!L189="Ab","AB",IF(LEDGER!L189&gt;=0.9*'MARK LOOKUP'!L189,"A+",IF(LEDGER!L189&gt;=0.8*'MARK LOOKUP'!L189,"A",IF(LEDGER!L189&gt;=0.7*'MARK LOOKUP'!L189,"B+",IF(LEDGER!L189&gt;=0.6*'MARK LOOKUP'!L189,"B",IF(LEDGER!L189&gt;=0.5*'MARK LOOKUP'!L189,"C+",IF(LEDGER!L189&gt;=0.4*'MARK LOOKUP'!L189,"C",IF(LEDGER!L189&gt;=0.35*'MARK LOOKUP'!L189,"D","NG")))))))))</f>
        <v/>
      </c>
      <c r="AH189" s="26" t="str">
        <f>IF(ISNUMBER(M189),IF(M189&gt;=0.9*'MARK LOOKUP'!M189,"A+",IF(M189&gt;=0.8*'MARK LOOKUP'!M189,"A",IF(M189&gt;=0.7*'MARK LOOKUP'!M189,"B+",IF(M189&gt;=0.6*'MARK LOOKUP'!M189,"B",IF(M189&gt;=0.5*'MARK LOOKUP'!M189,"C+",IF(M189&gt;=0.4*'MARK LOOKUP'!M189,"C",IF(M189&gt;=0.35*'MARK LOOKUP'!M189,"D","NG"))))))),"")</f>
        <v/>
      </c>
      <c r="AI189" s="26" t="str">
        <f>IF(ISBLANK('DATA ENTRY'!S189),"",IF(N189="Ab","AB",IF(N189&gt;=0.9*'MARK LOOKUP'!N189,"A+",IF(N189&gt;=0.8*'MARK LOOKUP'!N189,"A",IF(N189&gt;=0.7*'MARK LOOKUP'!N189,"B+",IF(N189&gt;=0.6*'MARK LOOKUP'!N189,"B",IF(N189&gt;=0.5*'MARK LOOKUP'!N189,"C+",IF(N189&gt;=0.4*'MARK LOOKUP'!N189,"C",IF(N189&gt;=0.35*'MARK LOOKUP'!N189,"D","NG")))))))))</f>
        <v/>
      </c>
      <c r="AJ189" s="26" t="str">
        <f>IF(ISBLANK('DATA ENTRY'!T189),"",IF(O189="Ab","AB",IF(O189&gt;=0.9*'MARK LOOKUP'!O189,"A+",IF(O189&gt;=0.8*'MARK LOOKUP'!O189,"A",IF(O189&gt;=0.7*'MARK LOOKUP'!O189,"B+",IF(O189&gt;=0.6*'MARK LOOKUP'!O189,"B",IF(O189&gt;=0.5*'MARK LOOKUP'!O189,"C+",IF(O189&gt;=0.4*'MARK LOOKUP'!O189,"C",IF(O189&gt;=0.35*'MARK LOOKUP'!O189,"D","NG")))))))))</f>
        <v/>
      </c>
      <c r="AK189" s="26" t="str">
        <f>IF(ISNUMBER(P189),IF(P189&gt;=0.9*'MARK LOOKUP'!P189,"A+",IF(P189&gt;=0.8*'MARK LOOKUP'!P189,"A",IF(P189&gt;=0.7*'MARK LOOKUP'!P189,"B+",IF(P189&gt;=0.6*'MARK LOOKUP'!P189,"B",IF(P189&gt;=0.5*'MARK LOOKUP'!P189,"C+",IF(P189&gt;=0.4*'MARK LOOKUP'!P189,"C",IF(P189&gt;=0.35*'MARK LOOKUP'!P189,"D","NG"))))))),"")</f>
        <v/>
      </c>
      <c r="AL189" s="26" t="str">
        <f>IF(ISBLANK('DATA ENTRY'!V189),"",IF(Q189="Ab","AB",IF(Q189&gt;=0.9*'MARK LOOKUP'!Q189,"A+",IF(Q189&gt;=0.8*'MARK LOOKUP'!Q189,"A",IF(Q189&gt;=0.7*'MARK LOOKUP'!Q189,"B+",IF(Q189&gt;=0.6*'MARK LOOKUP'!Q189,"B",IF(Q189&gt;=0.5*'MARK LOOKUP'!Q189,"C+",IF(Q189&gt;=0.4*'MARK LOOKUP'!Q189,"C",IF(Q189&gt;=0.35*'MARK LOOKUP'!Q189,"D","NG")))))))))</f>
        <v/>
      </c>
      <c r="AM189" s="26" t="str">
        <f>IF(ISBLANK('DATA ENTRY'!W189),"",IF(R189="Ab","AB",IF(R189&gt;=0.9*'MARK LOOKUP'!R189,"A+",IF(R189&gt;=0.8*'MARK LOOKUP'!R189,"A",IF(R189&gt;=0.7*'MARK LOOKUP'!R189,"B+",IF(R189&gt;=0.6*'MARK LOOKUP'!R189,"B",IF(R189&gt;=0.5*'MARK LOOKUP'!R189,"C+",IF(R189&gt;=0.4*'MARK LOOKUP'!R189,"C",IF(R189&gt;=0.35*'MARK LOOKUP'!R189,"D","NG")))))))))</f>
        <v/>
      </c>
      <c r="AN189" s="26" t="str">
        <f>IF(ISNUMBER(S189),IF(S189&gt;=0.9*'MARK LOOKUP'!S189,"A+",IF(S189&gt;=0.8*'MARK LOOKUP'!S189,"A",IF(S189&gt;=0.7*'MARK LOOKUP'!S189,"B+",IF(S189&gt;=0.6*'MARK LOOKUP'!S189,"B",IF(S189&gt;=0.5*'MARK LOOKUP'!S189,"C+",IF(S189&gt;=0.4*'MARK LOOKUP'!S189,"C",IF(S189&gt;=0.35*'MARK LOOKUP'!S189,"D","NG"))))))),"")</f>
        <v/>
      </c>
      <c r="AO189" s="26" t="str">
        <f>IF(ISBLANK('DATA ENTRY'!Y189),"",IF(T189="AB","AB",IF(T189&gt;=0.9*'MARK LOOKUP'!T189,"A+",IF(T189&gt;=0.8*'MARK LOOKUP'!T189,"A",IF(T189&gt;=0.7*'MARK LOOKUP'!T189,"B+",IF(T189&gt;=0.6*'MARK LOOKUP'!T189,"B",IF(T189&gt;=0.5*'MARK LOOKUP'!T189,"C+",IF(T189&gt;=0.4*'MARK LOOKUP'!T189,"C",IF(T189&gt;=0.35*'MARK LOOKUP'!T189,"D","NG")))))))))</f>
        <v/>
      </c>
      <c r="AP189" s="26" t="str">
        <f>IF(ISBLANK('DATA ENTRY'!Z189),"",IF(U189="AB","AB",IF(U189&gt;=0.9*'MARK LOOKUP'!U189,"A+",IF(U189&gt;=0.8*'MARK LOOKUP'!U189,"A",IF(U189&gt;=0.7*'MARK LOOKUP'!U189,"B+",IF(U189&gt;=0.6*'MARK LOOKUP'!U189,"B",IF(U189&gt;=0.5*'MARK LOOKUP'!U189,"C+",IF(U189&gt;=0.4*'MARK LOOKUP'!U189,"C",IF(U189&gt;=0.35*'MARK LOOKUP'!U189,"D","NG")))))))))</f>
        <v/>
      </c>
      <c r="AQ189" s="26" t="str">
        <f>IF(ISNUMBER(V189),IF(V189&gt;=0.9*'MARK LOOKUP'!V189,"A+",IF(V189&gt;=0.8*'MARK LOOKUP'!V189,"A",IF(V189&gt;=0.7*'MARK LOOKUP'!V189,"B+",IF(V189&gt;=0.6*'MARK LOOKUP'!S189,"B",IF(V189&gt;=0.5*'MARK LOOKUP'!V189,"C+",IF(V189&gt;=0.4*'MARK LOOKUP'!V189,"C",IF(V189&gt;=0.35*'MARK LOOKUP'!V189,"D","NG"))))))),"")</f>
        <v/>
      </c>
      <c r="AR189" s="26" t="str">
        <f t="shared" si="47"/>
        <v/>
      </c>
      <c r="AS189" s="26" t="str">
        <f t="shared" si="48"/>
        <v/>
      </c>
      <c r="AT189" s="26" t="str">
        <f t="shared" si="49"/>
        <v/>
      </c>
      <c r="AU189" s="26" t="str">
        <f t="shared" si="50"/>
        <v/>
      </c>
      <c r="AV189" s="26" t="str">
        <f t="shared" si="51"/>
        <v/>
      </c>
      <c r="AW189" s="26" t="str">
        <f t="shared" si="52"/>
        <v/>
      </c>
      <c r="AX189" s="26" t="str">
        <f t="shared" si="53"/>
        <v/>
      </c>
      <c r="AY189" s="26" t="str">
        <f t="shared" si="54"/>
        <v/>
      </c>
      <c r="AZ189" s="26" t="str">
        <f t="shared" si="55"/>
        <v/>
      </c>
      <c r="BA189" s="26" t="str">
        <f t="shared" si="56"/>
        <v/>
      </c>
      <c r="BB189" s="26" t="str">
        <f t="shared" si="57"/>
        <v/>
      </c>
      <c r="BC189" s="26" t="str">
        <f t="shared" si="58"/>
        <v/>
      </c>
      <c r="BD189" s="26" t="str">
        <f t="shared" si="59"/>
        <v/>
      </c>
      <c r="BE189" s="26" t="str">
        <f>IF(ISBLANK('DATA ENTRY'!S189),"",IF(AJ189="A+","4",IF(AJ189="A","3.6",IF(AJ189="B+","3.2",IF(AJ189="B","2.8",IF(AJ189="C+","2.4",IF(AJ189="C","2",IF(AJ189="D+","1.6",IF(AJ189="D","1.2",IF(AJ189="E","0.8",""))))))))))</f>
        <v/>
      </c>
      <c r="BF189" s="26" t="str">
        <f>IF(ISBLANK('DATA ENTRY'!T189),"",IF(AK189="A+","4",IF(AK189="A","3.6",IF(AK189="B+","3.2",IF(AK189="B","2.8",IF(AK189="C+","2.4",IF(AK189="C","2",IF(AK189="D+","1.6",IF(AK189="D","1.2",IF(AK189="E","0.8",""))))))))))</f>
        <v/>
      </c>
      <c r="BG189" s="26" t="str">
        <f>IF(ISBLANK('DATA ENTRY'!U189),"",IF(AL189="A+","4",IF(AL189="A","3.6",IF(AL189="B+","3.2",IF(AL189="B","2.8",IF(AL189="C+","2.4",IF(AL189="C","2",IF(AL189="D+","1.6",IF(AL189="D","1.2",IF(AL189="E","0.8",""))))))))))</f>
        <v/>
      </c>
      <c r="BH189" s="26" t="str">
        <f>IF(ISBLANK('DATA ENTRY'!V189),"",IF(AM189="A+","4",IF(AM189="A","3.6",IF(AM189="B+","3.2",IF(AM189="B","2.8",IF(AM189="C+","2.4",IF(AM189="C","2",IF(AM189="D+","1.6",IF(AM189="D","1.2",IF(AM189="E","0.8",""))))))))))</f>
        <v/>
      </c>
      <c r="BI189" s="26" t="str">
        <f>IF(ISBLANK('DATA ENTRY'!W189),"",IF(AN189="A+","4",IF(AN189="A","3.6",IF(AN189="B+","3.2",IF(AN189="B","2.8",IF(AN189="C+","2.4",IF(AN189="C","2",IF(AN189="D+","1.6",IF(AN189="D","1.2",IF(AN189="E","0.8",""))))))))))</f>
        <v/>
      </c>
      <c r="BJ189" s="26" t="str">
        <f>IF(ISBLANK('DATA ENTRY'!X189),"",IF(AO189="A+","4",IF(AO189="A","3.6",IF(AO189="B+","3.2",IF(AO189="B","2.8",IF(AO189="C+","2.4",IF(AO189="C","2",IF(AO189="D+","1.6",IF(AO189="D","1.2",IF(AO189="E","0.8",""))))))))))</f>
        <v/>
      </c>
      <c r="BK189" s="26" t="str">
        <f>IF(ISBLANK('DATA ENTRY'!Y189),"",IF(AP189="A+","4",IF(AP189="A","3.6",IF(AP189="B+","3.2",IF(AP189="B","2.8",IF(AP189="C+","2.4",IF(AP189="C","2",IF(AP189="D+","1.6",IF(AP189="D","1.2",IF(AP189="E","0.8",""))))))))))</f>
        <v/>
      </c>
      <c r="BL189" s="26" t="str">
        <f>IF(ISBLANK('DATA ENTRY'!Z189),"",IF(AQ189="A+","4",IF(AQ189="A","3.6",IF(AQ189="B+","3.2",IF(AQ189="B","2.8",IF(AQ189="C+","2.4",IF(AQ189="C","2",IF(AQ189="D+","1.6",IF(AQ189="D","1.2",IF(AQ189="E","0.8",""))))))))))</f>
        <v/>
      </c>
    </row>
    <row r="190" spans="2:64" x14ac:dyDescent="0.25">
      <c r="B190" s="26" t="str">
        <f>IF(ISBLANK('DATA ENTRY'!G190),"",'DATA ENTRY'!G190)</f>
        <v/>
      </c>
      <c r="C190" s="26" t="str">
        <f>IF(ISBLANK('DATA ENTRY'!H190),"",'DATA ENTRY'!H190)</f>
        <v/>
      </c>
      <c r="D190" s="26" t="str">
        <f t="shared" si="41"/>
        <v/>
      </c>
      <c r="E190" s="26" t="str">
        <f>IF(ISBLANK('DATA ENTRY'!J190),"",'DATA ENTRY'!J190)</f>
        <v/>
      </c>
      <c r="F190" s="26" t="str">
        <f>IF(ISBLANK('DATA ENTRY'!K190),"",'DATA ENTRY'!K190)</f>
        <v/>
      </c>
      <c r="G190" s="26" t="str">
        <f t="shared" si="42"/>
        <v/>
      </c>
      <c r="H190" s="26" t="str">
        <f>IF(ISBLANK('DATA ENTRY'!M190),"",'DATA ENTRY'!M190)</f>
        <v/>
      </c>
      <c r="I190" s="26" t="str">
        <f>IF(ISBLANK('DATA ENTRY'!M190),"",'DATA ENTRY'!N190)</f>
        <v/>
      </c>
      <c r="J190" s="26" t="str">
        <f t="shared" si="60"/>
        <v/>
      </c>
      <c r="K190" s="26" t="str">
        <f>IF(ISBLANK('DATA ENTRY'!P190),"",'DATA ENTRY'!P190)</f>
        <v/>
      </c>
      <c r="L190" s="26" t="str">
        <f>IF(ISBLANK('DATA ENTRY'!Q190),"",'DATA ENTRY'!Q190)</f>
        <v/>
      </c>
      <c r="M190" s="26" t="str">
        <f t="shared" si="43"/>
        <v/>
      </c>
      <c r="N190" s="26" t="str">
        <f>IF(ISBLANK('DATA ENTRY'!S190),"",'DATA ENTRY'!S190)</f>
        <v/>
      </c>
      <c r="O190" s="26" t="str">
        <f>IF(ISBLANK('DATA ENTRY'!T190),"",'DATA ENTRY'!T190)</f>
        <v/>
      </c>
      <c r="P190" s="26" t="str">
        <f t="shared" si="44"/>
        <v/>
      </c>
      <c r="Q190" s="26" t="str">
        <f>IF(ISBLANK('DATA ENTRY'!V190),"",'DATA ENTRY'!V190)</f>
        <v/>
      </c>
      <c r="R190" s="26" t="str">
        <f>IF(ISBLANK('DATA ENTRY'!W190),"",'DATA ENTRY'!W190)</f>
        <v/>
      </c>
      <c r="S190" s="26" t="str">
        <f t="shared" si="45"/>
        <v/>
      </c>
      <c r="T190" s="26" t="str">
        <f>IF(ISBLANK('DATA ENTRY'!Y190),"",'DATA ENTRY'!Y190)</f>
        <v/>
      </c>
      <c r="U190" s="26" t="str">
        <f>IF(ISBLANK('DATA ENTRY'!Z190),"",'DATA ENTRY'!Z190)</f>
        <v/>
      </c>
      <c r="V190" s="26" t="str">
        <f t="shared" si="46"/>
        <v/>
      </c>
      <c r="W190" s="26" t="str">
        <f>IF(ISBLANK('DATA ENTRY'!$F190),"",IF(LEDGER!B190="AB","AB",IF(LEDGER!B190&gt;=0.9*'MARK LOOKUP'!B190,"A+",IF(LEDGER!B190&gt;=0.8*'MARK LOOKUP'!B190,"A",IF(LEDGER!B190&gt;=0.7*'MARK LOOKUP'!B190,"B+",IF(LEDGER!B190&gt;=0.6*'MARK LOOKUP'!B190,"B",IF(LEDGER!B190&gt;=0.5*'MARK LOOKUP'!B190,"C+",IF(LEDGER!B190&gt;=0.4*'MARK LOOKUP'!B190,"C+",IF(LEDGER!B190&gt;=0.35*'MARK LOOKUP'!B190,"D","NG")))))))))</f>
        <v/>
      </c>
      <c r="X190" s="26" t="str">
        <f>IF(ISBLANK('DATA ENTRY'!$G190),"",IF(LEDGER!C190="AB","AB",IF(LEDGER!C190&gt;=0.9*'MARK LOOKUP'!C190,"A+",IF(LEDGER!C190&gt;=0.8*'MARK LOOKUP'!C190,"A",IF(LEDGER!C190&gt;=0.7*'MARK LOOKUP'!C190,"B+",IF(LEDGER!C190&gt;=0.6*'MARK LOOKUP'!C190,"B",IF(LEDGER!C190&gt;=0.5*'MARK LOOKUP'!C190,"C+",IF(LEDGER!C190&gt;=0.4*'MARK LOOKUP'!C190,"C+",IF(LEDGER!C190&gt;=0.35*'MARK LOOKUP'!C190,"D","N.G.")))))))))</f>
        <v/>
      </c>
      <c r="Y190" s="26" t="b">
        <f>IF(ISNUMBER(D190),IF(D190&gt;=0.9*'MARK LOOKUP'!D190,"A+",IF(D190&gt;=0.8*'MARK LOOKUP'!D190,"A",IF(D190&gt;=0.7*'MARK LOOKUP'!D190,"B+",IF(D190&gt;=0.6*'MARK LOOKUP'!D190,"B",IF(D190&gt;=0.5*'MARK LOOKUP'!D190,"C+",IF(D190&gt;=0.4*'MARK LOOKUP'!D190,"C",IF(D190&gt;=0.35*'MARK LOOKUP'!D190,"D","N.G."))))))))</f>
        <v>0</v>
      </c>
      <c r="Z190" s="26" t="str">
        <f>IF(ISBLANK('DATA ENTRY'!J190),"",IF(LEDGER!E190="AB","AB",IF(LEDGER!E190&gt;=0.9*'MARK LOOKUP'!E190,"A+",IF(LEDGER!E190&gt;=0.8*'MARK LOOKUP'!E190,"A",IF(LEDGER!E190&gt;=0.7*'MARK LOOKUP'!E190,"B+",IF(LEDGER!E190&gt;=0.6*'MARK LOOKUP'!E190,"B",IF(LEDGER!E190&gt;=0.5*'MARK LOOKUP'!E190,"C+",IF(LEDGER!E190&gt;=0.4*'MARK LOOKUP'!E190,"C",IF(LEDGER!E190&gt;=0.35*'MARK LOOKUP'!E190,"D","NG")))))))))</f>
        <v/>
      </c>
      <c r="AA190" s="26" t="str">
        <f>IF(ISBLANK('DATA ENTRY'!K190),"",IF(LEDGER!F190="AB","AB",IF(LEDGER!F190&gt;=0.9*'MARK LOOKUP'!F190,"A+",IF(LEDGER!F190&gt;=0.8*'MARK LOOKUP'!F190,"A",IF(LEDGER!F190&gt;=0.7*'MARK LOOKUP'!F190,"B+",IF(LEDGER!F190&gt;=0.6*'MARK LOOKUP'!F190,"B",IF(LEDGER!F190&gt;=0.5*'MARK LOOKUP'!F190,"C+",IF(LEDGER!F190&gt;=0.4*'MARK LOOKUP'!F190,"C",IF(LEDGER!F190&gt;=0.35*'MARK LOOKUP'!F190,"D","NG")))))))))</f>
        <v/>
      </c>
      <c r="AB190" s="26" t="b">
        <f>IF(ISNUMBER(G190),IF(D190&gt;=0.9*'MARK LOOKUP'!G190,"A+",IF(G190&gt;=0.8*'MARK LOOKUP'!G190,"A",IF(G190&gt;=0.7*'MARK LOOKUP'!G190,"B+",IF(G190&gt;=0.6*'MARK LOOKUP'!G190,"B",IF(G190&gt;=0.5*'MARK LOOKUP'!G190,"C+",IF(G190&gt;=0.4*'MARK LOOKUP'!G190,"C",IF(G190&gt;=0.35*'MARK LOOKUP'!G190,"D","NG"))))))))</f>
        <v>0</v>
      </c>
      <c r="AC190" s="26" t="str">
        <f>IF(ISBLANK('DATA ENTRY'!M190),"",IF(LEDGER!H190="AB","AB",IF(LEDGER!H190&gt;=0.9*'MARK LOOKUP'!H190,"A+",IF(LEDGER!H190&gt;=0.8*'MARK LOOKUP'!H190,"A",IF(LEDGER!H190&gt;=0.7*'MARK LOOKUP'!H190,"B+",IF(LEDGER!H190&gt;=0.6*'MARK LOOKUP'!H190,"B",IF(LEDGER!H190&gt;=0.5*'MARK LOOKUP'!H190,"C+",IF(LEDGER!H190&gt;=0.4*'MARK LOOKUP'!H190,"C",IF(LEDGER!H190&gt;=0.35*'MARK LOOKUP'!H190,"D","NG")))))))))</f>
        <v/>
      </c>
      <c r="AD190" s="26" t="str">
        <f>IF(ISBLANK('DATA ENTRY'!N190),"",IF(LEDGER!I190="AB","AB",IF(LEDGER!I190&gt;=0.9*'MARK LOOKUP'!I190,"A+",IF(LEDGER!I190&gt;=0.8*'MARK LOOKUP'!I190,"A",IF(LEDGER!I190&gt;=0.7*'MARK LOOKUP'!I190,"B+",IF(LEDGER!I190&gt;=0.6*'MARK LOOKUP'!I190,"B",IF(LEDGER!I190&gt;=0.5*'MARK LOOKUP'!I190,"C+",IF(LEDGER!I190&gt;=0.4*'MARK LOOKUP'!I190,"C",IF(LEDGER!I190&gt;=0.35*'MARK LOOKUP'!I190,"D","NG")))))))))</f>
        <v/>
      </c>
      <c r="AE190" s="26" t="str">
        <f>IF(ISNUMBER(J190),IF(J190&gt;=0.9*'MARK LOOKUP'!J190,"A+",IF(J190&gt;=0.8*'MARK LOOKUP'!J190,"A",IF(J190&gt;=0.7*'MARK LOOKUP'!J190,"B+",IF(J190&gt;=0.6*'MARK LOOKUP'!J190,"B",IF(J190&gt;=0.5*'MARK LOOKUP'!J190,"C+",IF(J190&gt;=0.4*'MARK LOOKUP'!J190,"C",IF(J190&gt;=0.35*'MARK LOOKUP'!J190,"D","NG"))))))),"")</f>
        <v/>
      </c>
      <c r="AF190" s="26" t="str">
        <f>IF(ISBLANK('DATA ENTRY'!P190),"",IF(LEDGER!K190="Ab","AB",IF(LEDGER!K190&gt;=0.9*'MARK LOOKUP'!K190,"A+",IF(LEDGER!K190&gt;=0.8*'MARK LOOKUP'!K190,"A",IF(LEDGER!K190&gt;=0.7*'MARK LOOKUP'!K190,"B+",IF(LEDGER!K190&gt;=0.6*'MARK LOOKUP'!K190,"B",IF(LEDGER!K190&gt;=0.5*'MARK LOOKUP'!K190,"C+",IF(LEDGER!K190&gt;=0.4*'MARK LOOKUP'!K190,"C",IF(LEDGER!K190&gt;=0.35*'MARK LOOKUP'!K190,"D","NG")))))))))</f>
        <v/>
      </c>
      <c r="AG190" s="26" t="str">
        <f>IF(ISBLANK('DATA ENTRY'!Q190),"",IF(LEDGER!L190="Ab","AB",IF(LEDGER!L190&gt;=0.9*'MARK LOOKUP'!L190,"A+",IF(LEDGER!L190&gt;=0.8*'MARK LOOKUP'!L190,"A",IF(LEDGER!L190&gt;=0.7*'MARK LOOKUP'!L190,"B+",IF(LEDGER!L190&gt;=0.6*'MARK LOOKUP'!L190,"B",IF(LEDGER!L190&gt;=0.5*'MARK LOOKUP'!L190,"C+",IF(LEDGER!L190&gt;=0.4*'MARK LOOKUP'!L190,"C",IF(LEDGER!L190&gt;=0.35*'MARK LOOKUP'!L190,"D","NG")))))))))</f>
        <v/>
      </c>
      <c r="AH190" s="26" t="str">
        <f>IF(ISNUMBER(M190),IF(M190&gt;=0.9*'MARK LOOKUP'!M190,"A+",IF(M190&gt;=0.8*'MARK LOOKUP'!M190,"A",IF(M190&gt;=0.7*'MARK LOOKUP'!M190,"B+",IF(M190&gt;=0.6*'MARK LOOKUP'!M190,"B",IF(M190&gt;=0.5*'MARK LOOKUP'!M190,"C+",IF(M190&gt;=0.4*'MARK LOOKUP'!M190,"C",IF(M190&gt;=0.35*'MARK LOOKUP'!M190,"D","NG"))))))),"")</f>
        <v/>
      </c>
      <c r="AI190" s="26" t="str">
        <f>IF(ISBLANK('DATA ENTRY'!S190),"",IF(N190="Ab","AB",IF(N190&gt;=0.9*'MARK LOOKUP'!N190,"A+",IF(N190&gt;=0.8*'MARK LOOKUP'!N190,"A",IF(N190&gt;=0.7*'MARK LOOKUP'!N190,"B+",IF(N190&gt;=0.6*'MARK LOOKUP'!N190,"B",IF(N190&gt;=0.5*'MARK LOOKUP'!N190,"C+",IF(N190&gt;=0.4*'MARK LOOKUP'!N190,"C",IF(N190&gt;=0.35*'MARK LOOKUP'!N190,"D","NG")))))))))</f>
        <v/>
      </c>
      <c r="AJ190" s="26" t="str">
        <f>IF(ISBLANK('DATA ENTRY'!T190),"",IF(O190="Ab","AB",IF(O190&gt;=0.9*'MARK LOOKUP'!O190,"A+",IF(O190&gt;=0.8*'MARK LOOKUP'!O190,"A",IF(O190&gt;=0.7*'MARK LOOKUP'!O190,"B+",IF(O190&gt;=0.6*'MARK LOOKUP'!O190,"B",IF(O190&gt;=0.5*'MARK LOOKUP'!O190,"C+",IF(O190&gt;=0.4*'MARK LOOKUP'!O190,"C",IF(O190&gt;=0.35*'MARK LOOKUP'!O190,"D","NG")))))))))</f>
        <v/>
      </c>
      <c r="AK190" s="26" t="str">
        <f>IF(ISNUMBER(P190),IF(P190&gt;=0.9*'MARK LOOKUP'!P190,"A+",IF(P190&gt;=0.8*'MARK LOOKUP'!P190,"A",IF(P190&gt;=0.7*'MARK LOOKUP'!P190,"B+",IF(P190&gt;=0.6*'MARK LOOKUP'!P190,"B",IF(P190&gt;=0.5*'MARK LOOKUP'!P190,"C+",IF(P190&gt;=0.4*'MARK LOOKUP'!P190,"C",IF(P190&gt;=0.35*'MARK LOOKUP'!P190,"D","NG"))))))),"")</f>
        <v/>
      </c>
      <c r="AL190" s="26" t="str">
        <f>IF(ISBLANK('DATA ENTRY'!V190),"",IF(Q190="Ab","AB",IF(Q190&gt;=0.9*'MARK LOOKUP'!Q190,"A+",IF(Q190&gt;=0.8*'MARK LOOKUP'!Q190,"A",IF(Q190&gt;=0.7*'MARK LOOKUP'!Q190,"B+",IF(Q190&gt;=0.6*'MARK LOOKUP'!Q190,"B",IF(Q190&gt;=0.5*'MARK LOOKUP'!Q190,"C+",IF(Q190&gt;=0.4*'MARK LOOKUP'!Q190,"C",IF(Q190&gt;=0.35*'MARK LOOKUP'!Q190,"D","NG")))))))))</f>
        <v/>
      </c>
      <c r="AM190" s="26" t="str">
        <f>IF(ISBLANK('DATA ENTRY'!W190),"",IF(R190="Ab","AB",IF(R190&gt;=0.9*'MARK LOOKUP'!R190,"A+",IF(R190&gt;=0.8*'MARK LOOKUP'!R190,"A",IF(R190&gt;=0.7*'MARK LOOKUP'!R190,"B+",IF(R190&gt;=0.6*'MARK LOOKUP'!R190,"B",IF(R190&gt;=0.5*'MARK LOOKUP'!R190,"C+",IF(R190&gt;=0.4*'MARK LOOKUP'!R190,"C",IF(R190&gt;=0.35*'MARK LOOKUP'!R190,"D","NG")))))))))</f>
        <v/>
      </c>
      <c r="AN190" s="26" t="str">
        <f>IF(ISNUMBER(S190),IF(S190&gt;=0.9*'MARK LOOKUP'!S190,"A+",IF(S190&gt;=0.8*'MARK LOOKUP'!S190,"A",IF(S190&gt;=0.7*'MARK LOOKUP'!S190,"B+",IF(S190&gt;=0.6*'MARK LOOKUP'!S190,"B",IF(S190&gt;=0.5*'MARK LOOKUP'!S190,"C+",IF(S190&gt;=0.4*'MARK LOOKUP'!S190,"C",IF(S190&gt;=0.35*'MARK LOOKUP'!S190,"D","NG"))))))),"")</f>
        <v/>
      </c>
      <c r="AO190" s="26" t="str">
        <f>IF(ISBLANK('DATA ENTRY'!Y190),"",IF(T190="AB","AB",IF(T190&gt;=0.9*'MARK LOOKUP'!T190,"A+",IF(T190&gt;=0.8*'MARK LOOKUP'!T190,"A",IF(T190&gt;=0.7*'MARK LOOKUP'!T190,"B+",IF(T190&gt;=0.6*'MARK LOOKUP'!T190,"B",IF(T190&gt;=0.5*'MARK LOOKUP'!T190,"C+",IF(T190&gt;=0.4*'MARK LOOKUP'!T190,"C",IF(T190&gt;=0.35*'MARK LOOKUP'!T190,"D","NG")))))))))</f>
        <v/>
      </c>
      <c r="AP190" s="26" t="str">
        <f>IF(ISBLANK('DATA ENTRY'!Z190),"",IF(U190="AB","AB",IF(U190&gt;=0.9*'MARK LOOKUP'!U190,"A+",IF(U190&gt;=0.8*'MARK LOOKUP'!U190,"A",IF(U190&gt;=0.7*'MARK LOOKUP'!U190,"B+",IF(U190&gt;=0.6*'MARK LOOKUP'!U190,"B",IF(U190&gt;=0.5*'MARK LOOKUP'!U190,"C+",IF(U190&gt;=0.4*'MARK LOOKUP'!U190,"C",IF(U190&gt;=0.35*'MARK LOOKUP'!U190,"D","NG")))))))))</f>
        <v/>
      </c>
      <c r="AQ190" s="26" t="str">
        <f>IF(ISNUMBER(V190),IF(V190&gt;=0.9*'MARK LOOKUP'!V190,"A+",IF(V190&gt;=0.8*'MARK LOOKUP'!V190,"A",IF(V190&gt;=0.7*'MARK LOOKUP'!V190,"B+",IF(V190&gt;=0.6*'MARK LOOKUP'!S190,"B",IF(V190&gt;=0.5*'MARK LOOKUP'!V190,"C+",IF(V190&gt;=0.4*'MARK LOOKUP'!V190,"C",IF(V190&gt;=0.35*'MARK LOOKUP'!V190,"D","NG"))))))),"")</f>
        <v/>
      </c>
      <c r="AR190" s="26" t="str">
        <f t="shared" si="47"/>
        <v/>
      </c>
      <c r="AS190" s="26" t="str">
        <f t="shared" si="48"/>
        <v/>
      </c>
      <c r="AT190" s="26" t="str">
        <f t="shared" si="49"/>
        <v/>
      </c>
      <c r="AU190" s="26" t="str">
        <f t="shared" si="50"/>
        <v/>
      </c>
      <c r="AV190" s="26" t="str">
        <f t="shared" si="51"/>
        <v/>
      </c>
      <c r="AW190" s="26" t="str">
        <f t="shared" si="52"/>
        <v/>
      </c>
      <c r="AX190" s="26" t="str">
        <f t="shared" si="53"/>
        <v/>
      </c>
      <c r="AY190" s="26" t="str">
        <f t="shared" si="54"/>
        <v/>
      </c>
      <c r="AZ190" s="26" t="str">
        <f t="shared" si="55"/>
        <v/>
      </c>
      <c r="BA190" s="26" t="str">
        <f t="shared" si="56"/>
        <v/>
      </c>
      <c r="BB190" s="26" t="str">
        <f t="shared" si="57"/>
        <v/>
      </c>
      <c r="BC190" s="26" t="str">
        <f t="shared" si="58"/>
        <v/>
      </c>
      <c r="BD190" s="26" t="str">
        <f t="shared" si="59"/>
        <v/>
      </c>
      <c r="BE190" s="26" t="str">
        <f>IF(ISBLANK('DATA ENTRY'!S190),"",IF(AJ190="A+","4",IF(AJ190="A","3.6",IF(AJ190="B+","3.2",IF(AJ190="B","2.8",IF(AJ190="C+","2.4",IF(AJ190="C","2",IF(AJ190="D+","1.6",IF(AJ190="D","1.2",IF(AJ190="E","0.8",""))))))))))</f>
        <v/>
      </c>
      <c r="BF190" s="26" t="str">
        <f>IF(ISBLANK('DATA ENTRY'!T190),"",IF(AK190="A+","4",IF(AK190="A","3.6",IF(AK190="B+","3.2",IF(AK190="B","2.8",IF(AK190="C+","2.4",IF(AK190="C","2",IF(AK190="D+","1.6",IF(AK190="D","1.2",IF(AK190="E","0.8",""))))))))))</f>
        <v/>
      </c>
      <c r="BG190" s="26" t="str">
        <f>IF(ISBLANK('DATA ENTRY'!U190),"",IF(AL190="A+","4",IF(AL190="A","3.6",IF(AL190="B+","3.2",IF(AL190="B","2.8",IF(AL190="C+","2.4",IF(AL190="C","2",IF(AL190="D+","1.6",IF(AL190="D","1.2",IF(AL190="E","0.8",""))))))))))</f>
        <v/>
      </c>
      <c r="BH190" s="26" t="str">
        <f>IF(ISBLANK('DATA ENTRY'!V190),"",IF(AM190="A+","4",IF(AM190="A","3.6",IF(AM190="B+","3.2",IF(AM190="B","2.8",IF(AM190="C+","2.4",IF(AM190="C","2",IF(AM190="D+","1.6",IF(AM190="D","1.2",IF(AM190="E","0.8",""))))))))))</f>
        <v/>
      </c>
      <c r="BI190" s="26" t="str">
        <f>IF(ISBLANK('DATA ENTRY'!W190),"",IF(AN190="A+","4",IF(AN190="A","3.6",IF(AN190="B+","3.2",IF(AN190="B","2.8",IF(AN190="C+","2.4",IF(AN190="C","2",IF(AN190="D+","1.6",IF(AN190="D","1.2",IF(AN190="E","0.8",""))))))))))</f>
        <v/>
      </c>
      <c r="BJ190" s="26" t="str">
        <f>IF(ISBLANK('DATA ENTRY'!X190),"",IF(AO190="A+","4",IF(AO190="A","3.6",IF(AO190="B+","3.2",IF(AO190="B","2.8",IF(AO190="C+","2.4",IF(AO190="C","2",IF(AO190="D+","1.6",IF(AO190="D","1.2",IF(AO190="E","0.8",""))))))))))</f>
        <v/>
      </c>
      <c r="BK190" s="26" t="str">
        <f>IF(ISBLANK('DATA ENTRY'!Y190),"",IF(AP190="A+","4",IF(AP190="A","3.6",IF(AP190="B+","3.2",IF(AP190="B","2.8",IF(AP190="C+","2.4",IF(AP190="C","2",IF(AP190="D+","1.6",IF(AP190="D","1.2",IF(AP190="E","0.8",""))))))))))</f>
        <v/>
      </c>
      <c r="BL190" s="26" t="str">
        <f>IF(ISBLANK('DATA ENTRY'!Z190),"",IF(AQ190="A+","4",IF(AQ190="A","3.6",IF(AQ190="B+","3.2",IF(AQ190="B","2.8",IF(AQ190="C+","2.4",IF(AQ190="C","2",IF(AQ190="D+","1.6",IF(AQ190="D","1.2",IF(AQ190="E","0.8",""))))))))))</f>
        <v/>
      </c>
    </row>
    <row r="191" spans="2:64" x14ac:dyDescent="0.25">
      <c r="B191" s="26" t="str">
        <f>IF(ISBLANK('DATA ENTRY'!G191),"",'DATA ENTRY'!G191)</f>
        <v/>
      </c>
      <c r="C191" s="26" t="str">
        <f>IF(ISBLANK('DATA ENTRY'!H191),"",'DATA ENTRY'!H191)</f>
        <v/>
      </c>
      <c r="D191" s="26" t="str">
        <f t="shared" si="41"/>
        <v/>
      </c>
      <c r="E191" s="26" t="str">
        <f>IF(ISBLANK('DATA ENTRY'!J191),"",'DATA ENTRY'!J191)</f>
        <v/>
      </c>
      <c r="F191" s="26" t="str">
        <f>IF(ISBLANK('DATA ENTRY'!K191),"",'DATA ENTRY'!K191)</f>
        <v/>
      </c>
      <c r="G191" s="26" t="str">
        <f t="shared" si="42"/>
        <v/>
      </c>
      <c r="H191" s="26" t="str">
        <f>IF(ISBLANK('DATA ENTRY'!M191),"",'DATA ENTRY'!M191)</f>
        <v/>
      </c>
      <c r="I191" s="26" t="str">
        <f>IF(ISBLANK('DATA ENTRY'!M191),"",'DATA ENTRY'!N191)</f>
        <v/>
      </c>
      <c r="J191" s="26" t="str">
        <f t="shared" si="60"/>
        <v/>
      </c>
      <c r="K191" s="26" t="str">
        <f>IF(ISBLANK('DATA ENTRY'!P191),"",'DATA ENTRY'!P191)</f>
        <v/>
      </c>
      <c r="L191" s="26" t="str">
        <f>IF(ISBLANK('DATA ENTRY'!Q191),"",'DATA ENTRY'!Q191)</f>
        <v/>
      </c>
      <c r="M191" s="26" t="str">
        <f t="shared" si="43"/>
        <v/>
      </c>
      <c r="N191" s="26" t="str">
        <f>IF(ISBLANK('DATA ENTRY'!S191),"",'DATA ENTRY'!S191)</f>
        <v/>
      </c>
      <c r="O191" s="26" t="str">
        <f>IF(ISBLANK('DATA ENTRY'!T191),"",'DATA ENTRY'!T191)</f>
        <v/>
      </c>
      <c r="P191" s="26" t="str">
        <f t="shared" si="44"/>
        <v/>
      </c>
      <c r="Q191" s="26" t="str">
        <f>IF(ISBLANK('DATA ENTRY'!V191),"",'DATA ENTRY'!V191)</f>
        <v/>
      </c>
      <c r="R191" s="26" t="str">
        <f>IF(ISBLANK('DATA ENTRY'!W191),"",'DATA ENTRY'!W191)</f>
        <v/>
      </c>
      <c r="S191" s="26" t="str">
        <f t="shared" si="45"/>
        <v/>
      </c>
      <c r="T191" s="26" t="str">
        <f>IF(ISBLANK('DATA ENTRY'!Y191),"",'DATA ENTRY'!Y191)</f>
        <v/>
      </c>
      <c r="U191" s="26" t="str">
        <f>IF(ISBLANK('DATA ENTRY'!Z191),"",'DATA ENTRY'!Z191)</f>
        <v/>
      </c>
      <c r="V191" s="26" t="str">
        <f t="shared" si="46"/>
        <v/>
      </c>
      <c r="W191" s="26" t="str">
        <f>IF(ISBLANK('DATA ENTRY'!$F191),"",IF(LEDGER!B191="AB","AB",IF(LEDGER!B191&gt;=0.9*'MARK LOOKUP'!B191,"A+",IF(LEDGER!B191&gt;=0.8*'MARK LOOKUP'!B191,"A",IF(LEDGER!B191&gt;=0.7*'MARK LOOKUP'!B191,"B+",IF(LEDGER!B191&gt;=0.6*'MARK LOOKUP'!B191,"B",IF(LEDGER!B191&gt;=0.5*'MARK LOOKUP'!B191,"C+",IF(LEDGER!B191&gt;=0.4*'MARK LOOKUP'!B191,"C+",IF(LEDGER!B191&gt;=0.35*'MARK LOOKUP'!B191,"D","NG")))))))))</f>
        <v/>
      </c>
      <c r="X191" s="26" t="str">
        <f>IF(ISBLANK('DATA ENTRY'!$G191),"",IF(LEDGER!C191="AB","AB",IF(LEDGER!C191&gt;=0.9*'MARK LOOKUP'!C191,"A+",IF(LEDGER!C191&gt;=0.8*'MARK LOOKUP'!C191,"A",IF(LEDGER!C191&gt;=0.7*'MARK LOOKUP'!C191,"B+",IF(LEDGER!C191&gt;=0.6*'MARK LOOKUP'!C191,"B",IF(LEDGER!C191&gt;=0.5*'MARK LOOKUP'!C191,"C+",IF(LEDGER!C191&gt;=0.4*'MARK LOOKUP'!C191,"C+",IF(LEDGER!C191&gt;=0.35*'MARK LOOKUP'!C191,"D","N.G.")))))))))</f>
        <v/>
      </c>
      <c r="Y191" s="26" t="b">
        <f>IF(ISNUMBER(D191),IF(D191&gt;=0.9*'MARK LOOKUP'!D191,"A+",IF(D191&gt;=0.8*'MARK LOOKUP'!D191,"A",IF(D191&gt;=0.7*'MARK LOOKUP'!D191,"B+",IF(D191&gt;=0.6*'MARK LOOKUP'!D191,"B",IF(D191&gt;=0.5*'MARK LOOKUP'!D191,"C+",IF(D191&gt;=0.4*'MARK LOOKUP'!D191,"C",IF(D191&gt;=0.35*'MARK LOOKUP'!D191,"D","N.G."))))))))</f>
        <v>0</v>
      </c>
      <c r="Z191" s="26" t="str">
        <f>IF(ISBLANK('DATA ENTRY'!J191),"",IF(LEDGER!E191="AB","AB",IF(LEDGER!E191&gt;=0.9*'MARK LOOKUP'!E191,"A+",IF(LEDGER!E191&gt;=0.8*'MARK LOOKUP'!E191,"A",IF(LEDGER!E191&gt;=0.7*'MARK LOOKUP'!E191,"B+",IF(LEDGER!E191&gt;=0.6*'MARK LOOKUP'!E191,"B",IF(LEDGER!E191&gt;=0.5*'MARK LOOKUP'!E191,"C+",IF(LEDGER!E191&gt;=0.4*'MARK LOOKUP'!E191,"C",IF(LEDGER!E191&gt;=0.35*'MARK LOOKUP'!E191,"D","NG")))))))))</f>
        <v/>
      </c>
      <c r="AA191" s="26" t="str">
        <f>IF(ISBLANK('DATA ENTRY'!K191),"",IF(LEDGER!F191="AB","AB",IF(LEDGER!F191&gt;=0.9*'MARK LOOKUP'!F191,"A+",IF(LEDGER!F191&gt;=0.8*'MARK LOOKUP'!F191,"A",IF(LEDGER!F191&gt;=0.7*'MARK LOOKUP'!F191,"B+",IF(LEDGER!F191&gt;=0.6*'MARK LOOKUP'!F191,"B",IF(LEDGER!F191&gt;=0.5*'MARK LOOKUP'!F191,"C+",IF(LEDGER!F191&gt;=0.4*'MARK LOOKUP'!F191,"C",IF(LEDGER!F191&gt;=0.35*'MARK LOOKUP'!F191,"D","NG")))))))))</f>
        <v/>
      </c>
      <c r="AB191" s="26" t="b">
        <f>IF(ISNUMBER(G191),IF(D191&gt;=0.9*'MARK LOOKUP'!G191,"A+",IF(G191&gt;=0.8*'MARK LOOKUP'!G191,"A",IF(G191&gt;=0.7*'MARK LOOKUP'!G191,"B+",IF(G191&gt;=0.6*'MARK LOOKUP'!G191,"B",IF(G191&gt;=0.5*'MARK LOOKUP'!G191,"C+",IF(G191&gt;=0.4*'MARK LOOKUP'!G191,"C",IF(G191&gt;=0.35*'MARK LOOKUP'!G191,"D","NG"))))))))</f>
        <v>0</v>
      </c>
      <c r="AC191" s="26" t="str">
        <f>IF(ISBLANK('DATA ENTRY'!M191),"",IF(LEDGER!H191="AB","AB",IF(LEDGER!H191&gt;=0.9*'MARK LOOKUP'!H191,"A+",IF(LEDGER!H191&gt;=0.8*'MARK LOOKUP'!H191,"A",IF(LEDGER!H191&gt;=0.7*'MARK LOOKUP'!H191,"B+",IF(LEDGER!H191&gt;=0.6*'MARK LOOKUP'!H191,"B",IF(LEDGER!H191&gt;=0.5*'MARK LOOKUP'!H191,"C+",IF(LEDGER!H191&gt;=0.4*'MARK LOOKUP'!H191,"C",IF(LEDGER!H191&gt;=0.35*'MARK LOOKUP'!H191,"D","NG")))))))))</f>
        <v/>
      </c>
      <c r="AD191" s="26" t="str">
        <f>IF(ISBLANK('DATA ENTRY'!N191),"",IF(LEDGER!I191="AB","AB",IF(LEDGER!I191&gt;=0.9*'MARK LOOKUP'!I191,"A+",IF(LEDGER!I191&gt;=0.8*'MARK LOOKUP'!I191,"A",IF(LEDGER!I191&gt;=0.7*'MARK LOOKUP'!I191,"B+",IF(LEDGER!I191&gt;=0.6*'MARK LOOKUP'!I191,"B",IF(LEDGER!I191&gt;=0.5*'MARK LOOKUP'!I191,"C+",IF(LEDGER!I191&gt;=0.4*'MARK LOOKUP'!I191,"C",IF(LEDGER!I191&gt;=0.35*'MARK LOOKUP'!I191,"D","NG")))))))))</f>
        <v/>
      </c>
      <c r="AE191" s="26" t="str">
        <f>IF(ISNUMBER(J191),IF(J191&gt;=0.9*'MARK LOOKUP'!J191,"A+",IF(J191&gt;=0.8*'MARK LOOKUP'!J191,"A",IF(J191&gt;=0.7*'MARK LOOKUP'!J191,"B+",IF(J191&gt;=0.6*'MARK LOOKUP'!J191,"B",IF(J191&gt;=0.5*'MARK LOOKUP'!J191,"C+",IF(J191&gt;=0.4*'MARK LOOKUP'!J191,"C",IF(J191&gt;=0.35*'MARK LOOKUP'!J191,"D","NG"))))))),"")</f>
        <v/>
      </c>
      <c r="AF191" s="26" t="str">
        <f>IF(ISBLANK('DATA ENTRY'!P191),"",IF(LEDGER!K191="Ab","AB",IF(LEDGER!K191&gt;=0.9*'MARK LOOKUP'!K191,"A+",IF(LEDGER!K191&gt;=0.8*'MARK LOOKUP'!K191,"A",IF(LEDGER!K191&gt;=0.7*'MARK LOOKUP'!K191,"B+",IF(LEDGER!K191&gt;=0.6*'MARK LOOKUP'!K191,"B",IF(LEDGER!K191&gt;=0.5*'MARK LOOKUP'!K191,"C+",IF(LEDGER!K191&gt;=0.4*'MARK LOOKUP'!K191,"C",IF(LEDGER!K191&gt;=0.35*'MARK LOOKUP'!K191,"D","NG")))))))))</f>
        <v/>
      </c>
      <c r="AG191" s="26" t="str">
        <f>IF(ISBLANK('DATA ENTRY'!Q191),"",IF(LEDGER!L191="Ab","AB",IF(LEDGER!L191&gt;=0.9*'MARK LOOKUP'!L191,"A+",IF(LEDGER!L191&gt;=0.8*'MARK LOOKUP'!L191,"A",IF(LEDGER!L191&gt;=0.7*'MARK LOOKUP'!L191,"B+",IF(LEDGER!L191&gt;=0.6*'MARK LOOKUP'!L191,"B",IF(LEDGER!L191&gt;=0.5*'MARK LOOKUP'!L191,"C+",IF(LEDGER!L191&gt;=0.4*'MARK LOOKUP'!L191,"C",IF(LEDGER!L191&gt;=0.35*'MARK LOOKUP'!L191,"D","NG")))))))))</f>
        <v/>
      </c>
      <c r="AH191" s="26" t="str">
        <f>IF(ISNUMBER(M191),IF(M191&gt;=0.9*'MARK LOOKUP'!M191,"A+",IF(M191&gt;=0.8*'MARK LOOKUP'!M191,"A",IF(M191&gt;=0.7*'MARK LOOKUP'!M191,"B+",IF(M191&gt;=0.6*'MARK LOOKUP'!M191,"B",IF(M191&gt;=0.5*'MARK LOOKUP'!M191,"C+",IF(M191&gt;=0.4*'MARK LOOKUP'!M191,"C",IF(M191&gt;=0.35*'MARK LOOKUP'!M191,"D","NG"))))))),"")</f>
        <v/>
      </c>
      <c r="AI191" s="26" t="str">
        <f>IF(ISBLANK('DATA ENTRY'!S191),"",IF(N191="Ab","AB",IF(N191&gt;=0.9*'MARK LOOKUP'!N191,"A+",IF(N191&gt;=0.8*'MARK LOOKUP'!N191,"A",IF(N191&gt;=0.7*'MARK LOOKUP'!N191,"B+",IF(N191&gt;=0.6*'MARK LOOKUP'!N191,"B",IF(N191&gt;=0.5*'MARK LOOKUP'!N191,"C+",IF(N191&gt;=0.4*'MARK LOOKUP'!N191,"C",IF(N191&gt;=0.35*'MARK LOOKUP'!N191,"D","NG")))))))))</f>
        <v/>
      </c>
      <c r="AJ191" s="26" t="str">
        <f>IF(ISBLANK('DATA ENTRY'!T191),"",IF(O191="Ab","AB",IF(O191&gt;=0.9*'MARK LOOKUP'!O191,"A+",IF(O191&gt;=0.8*'MARK LOOKUP'!O191,"A",IF(O191&gt;=0.7*'MARK LOOKUP'!O191,"B+",IF(O191&gt;=0.6*'MARK LOOKUP'!O191,"B",IF(O191&gt;=0.5*'MARK LOOKUP'!O191,"C+",IF(O191&gt;=0.4*'MARK LOOKUP'!O191,"C",IF(O191&gt;=0.35*'MARK LOOKUP'!O191,"D","NG")))))))))</f>
        <v/>
      </c>
      <c r="AK191" s="26" t="str">
        <f>IF(ISNUMBER(P191),IF(P191&gt;=0.9*'MARK LOOKUP'!P191,"A+",IF(P191&gt;=0.8*'MARK LOOKUP'!P191,"A",IF(P191&gt;=0.7*'MARK LOOKUP'!P191,"B+",IF(P191&gt;=0.6*'MARK LOOKUP'!P191,"B",IF(P191&gt;=0.5*'MARK LOOKUP'!P191,"C+",IF(P191&gt;=0.4*'MARK LOOKUP'!P191,"C",IF(P191&gt;=0.35*'MARK LOOKUP'!P191,"D","NG"))))))),"")</f>
        <v/>
      </c>
      <c r="AL191" s="26" t="str">
        <f>IF(ISBLANK('DATA ENTRY'!V191),"",IF(Q191="Ab","AB",IF(Q191&gt;=0.9*'MARK LOOKUP'!Q191,"A+",IF(Q191&gt;=0.8*'MARK LOOKUP'!Q191,"A",IF(Q191&gt;=0.7*'MARK LOOKUP'!Q191,"B+",IF(Q191&gt;=0.6*'MARK LOOKUP'!Q191,"B",IF(Q191&gt;=0.5*'MARK LOOKUP'!Q191,"C+",IF(Q191&gt;=0.4*'MARK LOOKUP'!Q191,"C",IF(Q191&gt;=0.35*'MARK LOOKUP'!Q191,"D","NG")))))))))</f>
        <v/>
      </c>
      <c r="AM191" s="26" t="str">
        <f>IF(ISBLANK('DATA ENTRY'!W191),"",IF(R191="Ab","AB",IF(R191&gt;=0.9*'MARK LOOKUP'!R191,"A+",IF(R191&gt;=0.8*'MARK LOOKUP'!R191,"A",IF(R191&gt;=0.7*'MARK LOOKUP'!R191,"B+",IF(R191&gt;=0.6*'MARK LOOKUP'!R191,"B",IF(R191&gt;=0.5*'MARK LOOKUP'!R191,"C+",IF(R191&gt;=0.4*'MARK LOOKUP'!R191,"C",IF(R191&gt;=0.35*'MARK LOOKUP'!R191,"D","NG")))))))))</f>
        <v/>
      </c>
      <c r="AN191" s="26" t="str">
        <f>IF(ISNUMBER(S191),IF(S191&gt;=0.9*'MARK LOOKUP'!S191,"A+",IF(S191&gt;=0.8*'MARK LOOKUP'!S191,"A",IF(S191&gt;=0.7*'MARK LOOKUP'!S191,"B+",IF(S191&gt;=0.6*'MARK LOOKUP'!S191,"B",IF(S191&gt;=0.5*'MARK LOOKUP'!S191,"C+",IF(S191&gt;=0.4*'MARK LOOKUP'!S191,"C",IF(S191&gt;=0.35*'MARK LOOKUP'!S191,"D","NG"))))))),"")</f>
        <v/>
      </c>
      <c r="AO191" s="26" t="str">
        <f>IF(ISBLANK('DATA ENTRY'!Y191),"",IF(T191="AB","AB",IF(T191&gt;=0.9*'MARK LOOKUP'!T191,"A+",IF(T191&gt;=0.8*'MARK LOOKUP'!T191,"A",IF(T191&gt;=0.7*'MARK LOOKUP'!T191,"B+",IF(T191&gt;=0.6*'MARK LOOKUP'!T191,"B",IF(T191&gt;=0.5*'MARK LOOKUP'!T191,"C+",IF(T191&gt;=0.4*'MARK LOOKUP'!T191,"C",IF(T191&gt;=0.35*'MARK LOOKUP'!T191,"D","NG")))))))))</f>
        <v/>
      </c>
      <c r="AP191" s="26" t="str">
        <f>IF(ISBLANK('DATA ENTRY'!Z191),"",IF(U191="AB","AB",IF(U191&gt;=0.9*'MARK LOOKUP'!U191,"A+",IF(U191&gt;=0.8*'MARK LOOKUP'!U191,"A",IF(U191&gt;=0.7*'MARK LOOKUP'!U191,"B+",IF(U191&gt;=0.6*'MARK LOOKUP'!U191,"B",IF(U191&gt;=0.5*'MARK LOOKUP'!U191,"C+",IF(U191&gt;=0.4*'MARK LOOKUP'!U191,"C",IF(U191&gt;=0.35*'MARK LOOKUP'!U191,"D","NG")))))))))</f>
        <v/>
      </c>
      <c r="AQ191" s="26" t="str">
        <f>IF(ISNUMBER(V191),IF(V191&gt;=0.9*'MARK LOOKUP'!V191,"A+",IF(V191&gt;=0.8*'MARK LOOKUP'!V191,"A",IF(V191&gt;=0.7*'MARK LOOKUP'!V191,"B+",IF(V191&gt;=0.6*'MARK LOOKUP'!S191,"B",IF(V191&gt;=0.5*'MARK LOOKUP'!V191,"C+",IF(V191&gt;=0.4*'MARK LOOKUP'!V191,"C",IF(V191&gt;=0.35*'MARK LOOKUP'!V191,"D","NG"))))))),"")</f>
        <v/>
      </c>
      <c r="AR191" s="26" t="str">
        <f t="shared" si="47"/>
        <v/>
      </c>
      <c r="AS191" s="26" t="str">
        <f t="shared" si="48"/>
        <v/>
      </c>
      <c r="AT191" s="26" t="str">
        <f t="shared" si="49"/>
        <v/>
      </c>
      <c r="AU191" s="26" t="str">
        <f t="shared" si="50"/>
        <v/>
      </c>
      <c r="AV191" s="26" t="str">
        <f t="shared" si="51"/>
        <v/>
      </c>
      <c r="AW191" s="26" t="str">
        <f t="shared" si="52"/>
        <v/>
      </c>
      <c r="AX191" s="26" t="str">
        <f t="shared" si="53"/>
        <v/>
      </c>
      <c r="AY191" s="26" t="str">
        <f t="shared" si="54"/>
        <v/>
      </c>
      <c r="AZ191" s="26" t="str">
        <f t="shared" si="55"/>
        <v/>
      </c>
      <c r="BA191" s="26" t="str">
        <f t="shared" si="56"/>
        <v/>
      </c>
      <c r="BB191" s="26" t="str">
        <f t="shared" si="57"/>
        <v/>
      </c>
      <c r="BC191" s="26" t="str">
        <f t="shared" si="58"/>
        <v/>
      </c>
      <c r="BD191" s="26" t="str">
        <f t="shared" si="59"/>
        <v/>
      </c>
      <c r="BE191" s="26" t="str">
        <f>IF(ISBLANK('DATA ENTRY'!S191),"",IF(AJ191="A+","4",IF(AJ191="A","3.6",IF(AJ191="B+","3.2",IF(AJ191="B","2.8",IF(AJ191="C+","2.4",IF(AJ191="C","2",IF(AJ191="D+","1.6",IF(AJ191="D","1.2",IF(AJ191="E","0.8",""))))))))))</f>
        <v/>
      </c>
      <c r="BF191" s="26" t="str">
        <f>IF(ISBLANK('DATA ENTRY'!T191),"",IF(AK191="A+","4",IF(AK191="A","3.6",IF(AK191="B+","3.2",IF(AK191="B","2.8",IF(AK191="C+","2.4",IF(AK191="C","2",IF(AK191="D+","1.6",IF(AK191="D","1.2",IF(AK191="E","0.8",""))))))))))</f>
        <v/>
      </c>
      <c r="BG191" s="26" t="str">
        <f>IF(ISBLANK('DATA ENTRY'!U191),"",IF(AL191="A+","4",IF(AL191="A","3.6",IF(AL191="B+","3.2",IF(AL191="B","2.8",IF(AL191="C+","2.4",IF(AL191="C","2",IF(AL191="D+","1.6",IF(AL191="D","1.2",IF(AL191="E","0.8",""))))))))))</f>
        <v/>
      </c>
      <c r="BH191" s="26" t="str">
        <f>IF(ISBLANK('DATA ENTRY'!V191),"",IF(AM191="A+","4",IF(AM191="A","3.6",IF(AM191="B+","3.2",IF(AM191="B","2.8",IF(AM191="C+","2.4",IF(AM191="C","2",IF(AM191="D+","1.6",IF(AM191="D","1.2",IF(AM191="E","0.8",""))))))))))</f>
        <v/>
      </c>
      <c r="BI191" s="26" t="str">
        <f>IF(ISBLANK('DATA ENTRY'!W191),"",IF(AN191="A+","4",IF(AN191="A","3.6",IF(AN191="B+","3.2",IF(AN191="B","2.8",IF(AN191="C+","2.4",IF(AN191="C","2",IF(AN191="D+","1.6",IF(AN191="D","1.2",IF(AN191="E","0.8",""))))))))))</f>
        <v/>
      </c>
      <c r="BJ191" s="26" t="str">
        <f>IF(ISBLANK('DATA ENTRY'!X191),"",IF(AO191="A+","4",IF(AO191="A","3.6",IF(AO191="B+","3.2",IF(AO191="B","2.8",IF(AO191="C+","2.4",IF(AO191="C","2",IF(AO191="D+","1.6",IF(AO191="D","1.2",IF(AO191="E","0.8",""))))))))))</f>
        <v/>
      </c>
      <c r="BK191" s="26" t="str">
        <f>IF(ISBLANK('DATA ENTRY'!Y191),"",IF(AP191="A+","4",IF(AP191="A","3.6",IF(AP191="B+","3.2",IF(AP191="B","2.8",IF(AP191="C+","2.4",IF(AP191="C","2",IF(AP191="D+","1.6",IF(AP191="D","1.2",IF(AP191="E","0.8",""))))))))))</f>
        <v/>
      </c>
      <c r="BL191" s="26" t="str">
        <f>IF(ISBLANK('DATA ENTRY'!Z191),"",IF(AQ191="A+","4",IF(AQ191="A","3.6",IF(AQ191="B+","3.2",IF(AQ191="B","2.8",IF(AQ191="C+","2.4",IF(AQ191="C","2",IF(AQ191="D+","1.6",IF(AQ191="D","1.2",IF(AQ191="E","0.8",""))))))))))</f>
        <v/>
      </c>
    </row>
    <row r="192" spans="2:64" x14ac:dyDescent="0.25">
      <c r="B192" s="26" t="str">
        <f>IF(ISBLANK('DATA ENTRY'!G192),"",'DATA ENTRY'!G192)</f>
        <v/>
      </c>
      <c r="C192" s="26" t="str">
        <f>IF(ISBLANK('DATA ENTRY'!H192),"",'DATA ENTRY'!H192)</f>
        <v/>
      </c>
      <c r="D192" s="26" t="str">
        <f t="shared" si="41"/>
        <v/>
      </c>
      <c r="E192" s="26" t="str">
        <f>IF(ISBLANK('DATA ENTRY'!J192),"",'DATA ENTRY'!J192)</f>
        <v/>
      </c>
      <c r="F192" s="26" t="str">
        <f>IF(ISBLANK('DATA ENTRY'!K192),"",'DATA ENTRY'!K192)</f>
        <v/>
      </c>
      <c r="G192" s="26" t="str">
        <f t="shared" si="42"/>
        <v/>
      </c>
      <c r="H192" s="26" t="str">
        <f>IF(ISBLANK('DATA ENTRY'!M192),"",'DATA ENTRY'!M192)</f>
        <v/>
      </c>
      <c r="I192" s="26" t="str">
        <f>IF(ISBLANK('DATA ENTRY'!M192),"",'DATA ENTRY'!N192)</f>
        <v/>
      </c>
      <c r="J192" s="26" t="str">
        <f t="shared" si="60"/>
        <v/>
      </c>
      <c r="K192" s="26" t="str">
        <f>IF(ISBLANK('DATA ENTRY'!P192),"",'DATA ENTRY'!P192)</f>
        <v/>
      </c>
      <c r="L192" s="26" t="str">
        <f>IF(ISBLANK('DATA ENTRY'!Q192),"",'DATA ENTRY'!Q192)</f>
        <v/>
      </c>
      <c r="M192" s="26" t="str">
        <f t="shared" si="43"/>
        <v/>
      </c>
      <c r="N192" s="26" t="str">
        <f>IF(ISBLANK('DATA ENTRY'!S192),"",'DATA ENTRY'!S192)</f>
        <v/>
      </c>
      <c r="O192" s="26" t="str">
        <f>IF(ISBLANK('DATA ENTRY'!T192),"",'DATA ENTRY'!T192)</f>
        <v/>
      </c>
      <c r="P192" s="26" t="str">
        <f t="shared" si="44"/>
        <v/>
      </c>
      <c r="Q192" s="26" t="str">
        <f>IF(ISBLANK('DATA ENTRY'!V192),"",'DATA ENTRY'!V192)</f>
        <v/>
      </c>
      <c r="R192" s="26" t="str">
        <f>IF(ISBLANK('DATA ENTRY'!W192),"",'DATA ENTRY'!W192)</f>
        <v/>
      </c>
      <c r="S192" s="26" t="str">
        <f t="shared" si="45"/>
        <v/>
      </c>
      <c r="T192" s="26" t="str">
        <f>IF(ISBLANK('DATA ENTRY'!Y192),"",'DATA ENTRY'!Y192)</f>
        <v/>
      </c>
      <c r="U192" s="26" t="str">
        <f>IF(ISBLANK('DATA ENTRY'!Z192),"",'DATA ENTRY'!Z192)</f>
        <v/>
      </c>
      <c r="V192" s="26" t="str">
        <f t="shared" si="46"/>
        <v/>
      </c>
      <c r="W192" s="26" t="str">
        <f>IF(ISBLANK('DATA ENTRY'!$F192),"",IF(LEDGER!B192="AB","AB",IF(LEDGER!B192&gt;=0.9*'MARK LOOKUP'!B192,"A+",IF(LEDGER!B192&gt;=0.8*'MARK LOOKUP'!B192,"A",IF(LEDGER!B192&gt;=0.7*'MARK LOOKUP'!B192,"B+",IF(LEDGER!B192&gt;=0.6*'MARK LOOKUP'!B192,"B",IF(LEDGER!B192&gt;=0.5*'MARK LOOKUP'!B192,"C+",IF(LEDGER!B192&gt;=0.4*'MARK LOOKUP'!B192,"C+",IF(LEDGER!B192&gt;=0.35*'MARK LOOKUP'!B192,"D","NG")))))))))</f>
        <v/>
      </c>
      <c r="X192" s="26" t="str">
        <f>IF(ISBLANK('DATA ENTRY'!$G192),"",IF(LEDGER!C192="AB","AB",IF(LEDGER!C192&gt;=0.9*'MARK LOOKUP'!C192,"A+",IF(LEDGER!C192&gt;=0.8*'MARK LOOKUP'!C192,"A",IF(LEDGER!C192&gt;=0.7*'MARK LOOKUP'!C192,"B+",IF(LEDGER!C192&gt;=0.6*'MARK LOOKUP'!C192,"B",IF(LEDGER!C192&gt;=0.5*'MARK LOOKUP'!C192,"C+",IF(LEDGER!C192&gt;=0.4*'MARK LOOKUP'!C192,"C+",IF(LEDGER!C192&gt;=0.35*'MARK LOOKUP'!C192,"D","N.G.")))))))))</f>
        <v/>
      </c>
      <c r="Y192" s="26" t="b">
        <f>IF(ISNUMBER(D192),IF(D192&gt;=0.9*'MARK LOOKUP'!D192,"A+",IF(D192&gt;=0.8*'MARK LOOKUP'!D192,"A",IF(D192&gt;=0.7*'MARK LOOKUP'!D192,"B+",IF(D192&gt;=0.6*'MARK LOOKUP'!D192,"B",IF(D192&gt;=0.5*'MARK LOOKUP'!D192,"C+",IF(D192&gt;=0.4*'MARK LOOKUP'!D192,"C",IF(D192&gt;=0.35*'MARK LOOKUP'!D192,"D","N.G."))))))))</f>
        <v>0</v>
      </c>
      <c r="Z192" s="26" t="str">
        <f>IF(ISBLANK('DATA ENTRY'!J192),"",IF(LEDGER!E192="AB","AB",IF(LEDGER!E192&gt;=0.9*'MARK LOOKUP'!E192,"A+",IF(LEDGER!E192&gt;=0.8*'MARK LOOKUP'!E192,"A",IF(LEDGER!E192&gt;=0.7*'MARK LOOKUP'!E192,"B+",IF(LEDGER!E192&gt;=0.6*'MARK LOOKUP'!E192,"B",IF(LEDGER!E192&gt;=0.5*'MARK LOOKUP'!E192,"C+",IF(LEDGER!E192&gt;=0.4*'MARK LOOKUP'!E192,"C",IF(LEDGER!E192&gt;=0.35*'MARK LOOKUP'!E192,"D","NG")))))))))</f>
        <v/>
      </c>
      <c r="AA192" s="26" t="str">
        <f>IF(ISBLANK('DATA ENTRY'!K192),"",IF(LEDGER!F192="AB","AB",IF(LEDGER!F192&gt;=0.9*'MARK LOOKUP'!F192,"A+",IF(LEDGER!F192&gt;=0.8*'MARK LOOKUP'!F192,"A",IF(LEDGER!F192&gt;=0.7*'MARK LOOKUP'!F192,"B+",IF(LEDGER!F192&gt;=0.6*'MARK LOOKUP'!F192,"B",IF(LEDGER!F192&gt;=0.5*'MARK LOOKUP'!F192,"C+",IF(LEDGER!F192&gt;=0.4*'MARK LOOKUP'!F192,"C",IF(LEDGER!F192&gt;=0.35*'MARK LOOKUP'!F192,"D","NG")))))))))</f>
        <v/>
      </c>
      <c r="AB192" s="26" t="b">
        <f>IF(ISNUMBER(G192),IF(D192&gt;=0.9*'MARK LOOKUP'!G192,"A+",IF(G192&gt;=0.8*'MARK LOOKUP'!G192,"A",IF(G192&gt;=0.7*'MARK LOOKUP'!G192,"B+",IF(G192&gt;=0.6*'MARK LOOKUP'!G192,"B",IF(G192&gt;=0.5*'MARK LOOKUP'!G192,"C+",IF(G192&gt;=0.4*'MARK LOOKUP'!G192,"C",IF(G192&gt;=0.35*'MARK LOOKUP'!G192,"D","NG"))))))))</f>
        <v>0</v>
      </c>
      <c r="AC192" s="26" t="str">
        <f>IF(ISBLANK('DATA ENTRY'!M192),"",IF(LEDGER!H192="AB","AB",IF(LEDGER!H192&gt;=0.9*'MARK LOOKUP'!H192,"A+",IF(LEDGER!H192&gt;=0.8*'MARK LOOKUP'!H192,"A",IF(LEDGER!H192&gt;=0.7*'MARK LOOKUP'!H192,"B+",IF(LEDGER!H192&gt;=0.6*'MARK LOOKUP'!H192,"B",IF(LEDGER!H192&gt;=0.5*'MARK LOOKUP'!H192,"C+",IF(LEDGER!H192&gt;=0.4*'MARK LOOKUP'!H192,"C",IF(LEDGER!H192&gt;=0.35*'MARK LOOKUP'!H192,"D","NG")))))))))</f>
        <v/>
      </c>
      <c r="AD192" s="26" t="str">
        <f>IF(ISBLANK('DATA ENTRY'!N192),"",IF(LEDGER!I192="AB","AB",IF(LEDGER!I192&gt;=0.9*'MARK LOOKUP'!I192,"A+",IF(LEDGER!I192&gt;=0.8*'MARK LOOKUP'!I192,"A",IF(LEDGER!I192&gt;=0.7*'MARK LOOKUP'!I192,"B+",IF(LEDGER!I192&gt;=0.6*'MARK LOOKUP'!I192,"B",IF(LEDGER!I192&gt;=0.5*'MARK LOOKUP'!I192,"C+",IF(LEDGER!I192&gt;=0.4*'MARK LOOKUP'!I192,"C",IF(LEDGER!I192&gt;=0.35*'MARK LOOKUP'!I192,"D","NG")))))))))</f>
        <v/>
      </c>
      <c r="AE192" s="26" t="str">
        <f>IF(ISNUMBER(J192),IF(J192&gt;=0.9*'MARK LOOKUP'!J192,"A+",IF(J192&gt;=0.8*'MARK LOOKUP'!J192,"A",IF(J192&gt;=0.7*'MARK LOOKUP'!J192,"B+",IF(J192&gt;=0.6*'MARK LOOKUP'!J192,"B",IF(J192&gt;=0.5*'MARK LOOKUP'!J192,"C+",IF(J192&gt;=0.4*'MARK LOOKUP'!J192,"C",IF(J192&gt;=0.35*'MARK LOOKUP'!J192,"D","NG"))))))),"")</f>
        <v/>
      </c>
      <c r="AF192" s="26" t="str">
        <f>IF(ISBLANK('DATA ENTRY'!P192),"",IF(LEDGER!K192="Ab","AB",IF(LEDGER!K192&gt;=0.9*'MARK LOOKUP'!K192,"A+",IF(LEDGER!K192&gt;=0.8*'MARK LOOKUP'!K192,"A",IF(LEDGER!K192&gt;=0.7*'MARK LOOKUP'!K192,"B+",IF(LEDGER!K192&gt;=0.6*'MARK LOOKUP'!K192,"B",IF(LEDGER!K192&gt;=0.5*'MARK LOOKUP'!K192,"C+",IF(LEDGER!K192&gt;=0.4*'MARK LOOKUP'!K192,"C",IF(LEDGER!K192&gt;=0.35*'MARK LOOKUP'!K192,"D","NG")))))))))</f>
        <v/>
      </c>
      <c r="AG192" s="26" t="str">
        <f>IF(ISBLANK('DATA ENTRY'!Q192),"",IF(LEDGER!L192="Ab","AB",IF(LEDGER!L192&gt;=0.9*'MARK LOOKUP'!L192,"A+",IF(LEDGER!L192&gt;=0.8*'MARK LOOKUP'!L192,"A",IF(LEDGER!L192&gt;=0.7*'MARK LOOKUP'!L192,"B+",IF(LEDGER!L192&gt;=0.6*'MARK LOOKUP'!L192,"B",IF(LEDGER!L192&gt;=0.5*'MARK LOOKUP'!L192,"C+",IF(LEDGER!L192&gt;=0.4*'MARK LOOKUP'!L192,"C",IF(LEDGER!L192&gt;=0.35*'MARK LOOKUP'!L192,"D","NG")))))))))</f>
        <v/>
      </c>
      <c r="AH192" s="26" t="str">
        <f>IF(ISNUMBER(M192),IF(M192&gt;=0.9*'MARK LOOKUP'!M192,"A+",IF(M192&gt;=0.8*'MARK LOOKUP'!M192,"A",IF(M192&gt;=0.7*'MARK LOOKUP'!M192,"B+",IF(M192&gt;=0.6*'MARK LOOKUP'!M192,"B",IF(M192&gt;=0.5*'MARK LOOKUP'!M192,"C+",IF(M192&gt;=0.4*'MARK LOOKUP'!M192,"C",IF(M192&gt;=0.35*'MARK LOOKUP'!M192,"D","NG"))))))),"")</f>
        <v/>
      </c>
      <c r="AI192" s="26" t="str">
        <f>IF(ISBLANK('DATA ENTRY'!S192),"",IF(N192="Ab","AB",IF(N192&gt;=0.9*'MARK LOOKUP'!N192,"A+",IF(N192&gt;=0.8*'MARK LOOKUP'!N192,"A",IF(N192&gt;=0.7*'MARK LOOKUP'!N192,"B+",IF(N192&gt;=0.6*'MARK LOOKUP'!N192,"B",IF(N192&gt;=0.5*'MARK LOOKUP'!N192,"C+",IF(N192&gt;=0.4*'MARK LOOKUP'!N192,"C",IF(N192&gt;=0.35*'MARK LOOKUP'!N192,"D","NG")))))))))</f>
        <v/>
      </c>
      <c r="AJ192" s="26" t="str">
        <f>IF(ISBLANK('DATA ENTRY'!T192),"",IF(O192="Ab","AB",IF(O192&gt;=0.9*'MARK LOOKUP'!O192,"A+",IF(O192&gt;=0.8*'MARK LOOKUP'!O192,"A",IF(O192&gt;=0.7*'MARK LOOKUP'!O192,"B+",IF(O192&gt;=0.6*'MARK LOOKUP'!O192,"B",IF(O192&gt;=0.5*'MARK LOOKUP'!O192,"C+",IF(O192&gt;=0.4*'MARK LOOKUP'!O192,"C",IF(O192&gt;=0.35*'MARK LOOKUP'!O192,"D","NG")))))))))</f>
        <v/>
      </c>
      <c r="AK192" s="26" t="str">
        <f>IF(ISNUMBER(P192),IF(P192&gt;=0.9*'MARK LOOKUP'!P192,"A+",IF(P192&gt;=0.8*'MARK LOOKUP'!P192,"A",IF(P192&gt;=0.7*'MARK LOOKUP'!P192,"B+",IF(P192&gt;=0.6*'MARK LOOKUP'!P192,"B",IF(P192&gt;=0.5*'MARK LOOKUP'!P192,"C+",IF(P192&gt;=0.4*'MARK LOOKUP'!P192,"C",IF(P192&gt;=0.35*'MARK LOOKUP'!P192,"D","NG"))))))),"")</f>
        <v/>
      </c>
      <c r="AL192" s="26" t="str">
        <f>IF(ISBLANK('DATA ENTRY'!V192),"",IF(Q192="Ab","AB",IF(Q192&gt;=0.9*'MARK LOOKUP'!Q192,"A+",IF(Q192&gt;=0.8*'MARK LOOKUP'!Q192,"A",IF(Q192&gt;=0.7*'MARK LOOKUP'!Q192,"B+",IF(Q192&gt;=0.6*'MARK LOOKUP'!Q192,"B",IF(Q192&gt;=0.5*'MARK LOOKUP'!Q192,"C+",IF(Q192&gt;=0.4*'MARK LOOKUP'!Q192,"C",IF(Q192&gt;=0.35*'MARK LOOKUP'!Q192,"D","NG")))))))))</f>
        <v/>
      </c>
      <c r="AM192" s="26" t="str">
        <f>IF(ISBLANK('DATA ENTRY'!W192),"",IF(R192="Ab","AB",IF(R192&gt;=0.9*'MARK LOOKUP'!R192,"A+",IF(R192&gt;=0.8*'MARK LOOKUP'!R192,"A",IF(R192&gt;=0.7*'MARK LOOKUP'!R192,"B+",IF(R192&gt;=0.6*'MARK LOOKUP'!R192,"B",IF(R192&gt;=0.5*'MARK LOOKUP'!R192,"C+",IF(R192&gt;=0.4*'MARK LOOKUP'!R192,"C",IF(R192&gt;=0.35*'MARK LOOKUP'!R192,"D","NG")))))))))</f>
        <v/>
      </c>
      <c r="AN192" s="26" t="str">
        <f>IF(ISNUMBER(S192),IF(S192&gt;=0.9*'MARK LOOKUP'!S192,"A+",IF(S192&gt;=0.8*'MARK LOOKUP'!S192,"A",IF(S192&gt;=0.7*'MARK LOOKUP'!S192,"B+",IF(S192&gt;=0.6*'MARK LOOKUP'!S192,"B",IF(S192&gt;=0.5*'MARK LOOKUP'!S192,"C+",IF(S192&gt;=0.4*'MARK LOOKUP'!S192,"C",IF(S192&gt;=0.35*'MARK LOOKUP'!S192,"D","NG"))))))),"")</f>
        <v/>
      </c>
      <c r="AO192" s="26" t="str">
        <f>IF(ISBLANK('DATA ENTRY'!Y192),"",IF(T192="AB","AB",IF(T192&gt;=0.9*'MARK LOOKUP'!T192,"A+",IF(T192&gt;=0.8*'MARK LOOKUP'!T192,"A",IF(T192&gt;=0.7*'MARK LOOKUP'!T192,"B+",IF(T192&gt;=0.6*'MARK LOOKUP'!T192,"B",IF(T192&gt;=0.5*'MARK LOOKUP'!T192,"C+",IF(T192&gt;=0.4*'MARK LOOKUP'!T192,"C",IF(T192&gt;=0.35*'MARK LOOKUP'!T192,"D","NG")))))))))</f>
        <v/>
      </c>
      <c r="AP192" s="26" t="str">
        <f>IF(ISBLANK('DATA ENTRY'!Z192),"",IF(U192="AB","AB",IF(U192&gt;=0.9*'MARK LOOKUP'!U192,"A+",IF(U192&gt;=0.8*'MARK LOOKUP'!U192,"A",IF(U192&gt;=0.7*'MARK LOOKUP'!U192,"B+",IF(U192&gt;=0.6*'MARK LOOKUP'!U192,"B",IF(U192&gt;=0.5*'MARK LOOKUP'!U192,"C+",IF(U192&gt;=0.4*'MARK LOOKUP'!U192,"C",IF(U192&gt;=0.35*'MARK LOOKUP'!U192,"D","NG")))))))))</f>
        <v/>
      </c>
      <c r="AQ192" s="26" t="str">
        <f>IF(ISNUMBER(V192),IF(V192&gt;=0.9*'MARK LOOKUP'!V192,"A+",IF(V192&gt;=0.8*'MARK LOOKUP'!V192,"A",IF(V192&gt;=0.7*'MARK LOOKUP'!V192,"B+",IF(V192&gt;=0.6*'MARK LOOKUP'!S192,"B",IF(V192&gt;=0.5*'MARK LOOKUP'!V192,"C+",IF(V192&gt;=0.4*'MARK LOOKUP'!V192,"C",IF(V192&gt;=0.35*'MARK LOOKUP'!V192,"D","NG"))))))),"")</f>
        <v/>
      </c>
      <c r="AR192" s="26" t="str">
        <f t="shared" si="47"/>
        <v/>
      </c>
      <c r="AS192" s="26" t="str">
        <f t="shared" si="48"/>
        <v/>
      </c>
      <c r="AT192" s="26" t="str">
        <f t="shared" si="49"/>
        <v/>
      </c>
      <c r="AU192" s="26" t="str">
        <f t="shared" si="50"/>
        <v/>
      </c>
      <c r="AV192" s="26" t="str">
        <f t="shared" si="51"/>
        <v/>
      </c>
      <c r="AW192" s="26" t="str">
        <f t="shared" si="52"/>
        <v/>
      </c>
      <c r="AX192" s="26" t="str">
        <f t="shared" si="53"/>
        <v/>
      </c>
      <c r="AY192" s="26" t="str">
        <f t="shared" si="54"/>
        <v/>
      </c>
      <c r="AZ192" s="26" t="str">
        <f t="shared" si="55"/>
        <v/>
      </c>
      <c r="BA192" s="26" t="str">
        <f t="shared" si="56"/>
        <v/>
      </c>
      <c r="BB192" s="26" t="str">
        <f t="shared" si="57"/>
        <v/>
      </c>
      <c r="BC192" s="26" t="str">
        <f t="shared" si="58"/>
        <v/>
      </c>
      <c r="BD192" s="26" t="str">
        <f t="shared" si="59"/>
        <v/>
      </c>
      <c r="BE192" s="26" t="str">
        <f>IF(ISBLANK('DATA ENTRY'!S192),"",IF(AJ192="A+","4",IF(AJ192="A","3.6",IF(AJ192="B+","3.2",IF(AJ192="B","2.8",IF(AJ192="C+","2.4",IF(AJ192="C","2",IF(AJ192="D+","1.6",IF(AJ192="D","1.2",IF(AJ192="E","0.8",""))))))))))</f>
        <v/>
      </c>
      <c r="BF192" s="26" t="str">
        <f>IF(ISBLANK('DATA ENTRY'!T192),"",IF(AK192="A+","4",IF(AK192="A","3.6",IF(AK192="B+","3.2",IF(AK192="B","2.8",IF(AK192="C+","2.4",IF(AK192="C","2",IF(AK192="D+","1.6",IF(AK192="D","1.2",IF(AK192="E","0.8",""))))))))))</f>
        <v/>
      </c>
      <c r="BG192" s="26" t="str">
        <f>IF(ISBLANK('DATA ENTRY'!U192),"",IF(AL192="A+","4",IF(AL192="A","3.6",IF(AL192="B+","3.2",IF(AL192="B","2.8",IF(AL192="C+","2.4",IF(AL192="C","2",IF(AL192="D+","1.6",IF(AL192="D","1.2",IF(AL192="E","0.8",""))))))))))</f>
        <v/>
      </c>
      <c r="BH192" s="26" t="str">
        <f>IF(ISBLANK('DATA ENTRY'!V192),"",IF(AM192="A+","4",IF(AM192="A","3.6",IF(AM192="B+","3.2",IF(AM192="B","2.8",IF(AM192="C+","2.4",IF(AM192="C","2",IF(AM192="D+","1.6",IF(AM192="D","1.2",IF(AM192="E","0.8",""))))))))))</f>
        <v/>
      </c>
      <c r="BI192" s="26" t="str">
        <f>IF(ISBLANK('DATA ENTRY'!W192),"",IF(AN192="A+","4",IF(AN192="A","3.6",IF(AN192="B+","3.2",IF(AN192="B","2.8",IF(AN192="C+","2.4",IF(AN192="C","2",IF(AN192="D+","1.6",IF(AN192="D","1.2",IF(AN192="E","0.8",""))))))))))</f>
        <v/>
      </c>
      <c r="BJ192" s="26" t="str">
        <f>IF(ISBLANK('DATA ENTRY'!X192),"",IF(AO192="A+","4",IF(AO192="A","3.6",IF(AO192="B+","3.2",IF(AO192="B","2.8",IF(AO192="C+","2.4",IF(AO192="C","2",IF(AO192="D+","1.6",IF(AO192="D","1.2",IF(AO192="E","0.8",""))))))))))</f>
        <v/>
      </c>
      <c r="BK192" s="26" t="str">
        <f>IF(ISBLANK('DATA ENTRY'!Y192),"",IF(AP192="A+","4",IF(AP192="A","3.6",IF(AP192="B+","3.2",IF(AP192="B","2.8",IF(AP192="C+","2.4",IF(AP192="C","2",IF(AP192="D+","1.6",IF(AP192="D","1.2",IF(AP192="E","0.8",""))))))))))</f>
        <v/>
      </c>
      <c r="BL192" s="26" t="str">
        <f>IF(ISBLANK('DATA ENTRY'!Z192),"",IF(AQ192="A+","4",IF(AQ192="A","3.6",IF(AQ192="B+","3.2",IF(AQ192="B","2.8",IF(AQ192="C+","2.4",IF(AQ192="C","2",IF(AQ192="D+","1.6",IF(AQ192="D","1.2",IF(AQ192="E","0.8",""))))))))))</f>
        <v/>
      </c>
    </row>
    <row r="193" spans="2:64" x14ac:dyDescent="0.25">
      <c r="B193" s="26" t="str">
        <f>IF(ISBLANK('DATA ENTRY'!G193),"",'DATA ENTRY'!G193)</f>
        <v/>
      </c>
      <c r="C193" s="26" t="str">
        <f>IF(ISBLANK('DATA ENTRY'!H193),"",'DATA ENTRY'!H193)</f>
        <v/>
      </c>
      <c r="D193" s="26" t="str">
        <f t="shared" si="41"/>
        <v/>
      </c>
      <c r="E193" s="26" t="str">
        <f>IF(ISBLANK('DATA ENTRY'!J193),"",'DATA ENTRY'!J193)</f>
        <v/>
      </c>
      <c r="F193" s="26" t="str">
        <f>IF(ISBLANK('DATA ENTRY'!K193),"",'DATA ENTRY'!K193)</f>
        <v/>
      </c>
      <c r="G193" s="26" t="str">
        <f t="shared" si="42"/>
        <v/>
      </c>
      <c r="H193" s="26" t="str">
        <f>IF(ISBLANK('DATA ENTRY'!M193),"",'DATA ENTRY'!M193)</f>
        <v/>
      </c>
      <c r="I193" s="26" t="str">
        <f>IF(ISBLANK('DATA ENTRY'!M193),"",'DATA ENTRY'!N193)</f>
        <v/>
      </c>
      <c r="J193" s="26" t="str">
        <f t="shared" si="60"/>
        <v/>
      </c>
      <c r="K193" s="26" t="str">
        <f>IF(ISBLANK('DATA ENTRY'!P193),"",'DATA ENTRY'!P193)</f>
        <v/>
      </c>
      <c r="L193" s="26" t="str">
        <f>IF(ISBLANK('DATA ENTRY'!Q193),"",'DATA ENTRY'!Q193)</f>
        <v/>
      </c>
      <c r="M193" s="26" t="str">
        <f t="shared" si="43"/>
        <v/>
      </c>
      <c r="N193" s="26" t="str">
        <f>IF(ISBLANK('DATA ENTRY'!S193),"",'DATA ENTRY'!S193)</f>
        <v/>
      </c>
      <c r="O193" s="26" t="str">
        <f>IF(ISBLANK('DATA ENTRY'!T193),"",'DATA ENTRY'!T193)</f>
        <v/>
      </c>
      <c r="P193" s="26" t="str">
        <f t="shared" si="44"/>
        <v/>
      </c>
      <c r="Q193" s="26" t="str">
        <f>IF(ISBLANK('DATA ENTRY'!V193),"",'DATA ENTRY'!V193)</f>
        <v/>
      </c>
      <c r="R193" s="26" t="str">
        <f>IF(ISBLANK('DATA ENTRY'!W193),"",'DATA ENTRY'!W193)</f>
        <v/>
      </c>
      <c r="S193" s="26" t="str">
        <f t="shared" si="45"/>
        <v/>
      </c>
      <c r="T193" s="26" t="str">
        <f>IF(ISBLANK('DATA ENTRY'!Y193),"",'DATA ENTRY'!Y193)</f>
        <v/>
      </c>
      <c r="U193" s="26" t="str">
        <f>IF(ISBLANK('DATA ENTRY'!Z193),"",'DATA ENTRY'!Z193)</f>
        <v/>
      </c>
      <c r="V193" s="26" t="str">
        <f t="shared" si="46"/>
        <v/>
      </c>
      <c r="W193" s="26" t="str">
        <f>IF(ISBLANK('DATA ENTRY'!$F193),"",IF(LEDGER!B193="AB","AB",IF(LEDGER!B193&gt;=0.9*'MARK LOOKUP'!B193,"A+",IF(LEDGER!B193&gt;=0.8*'MARK LOOKUP'!B193,"A",IF(LEDGER!B193&gt;=0.7*'MARK LOOKUP'!B193,"B+",IF(LEDGER!B193&gt;=0.6*'MARK LOOKUP'!B193,"B",IF(LEDGER!B193&gt;=0.5*'MARK LOOKUP'!B193,"C+",IF(LEDGER!B193&gt;=0.4*'MARK LOOKUP'!B193,"C+",IF(LEDGER!B193&gt;=0.35*'MARK LOOKUP'!B193,"D","NG")))))))))</f>
        <v/>
      </c>
      <c r="X193" s="26" t="str">
        <f>IF(ISBLANK('DATA ENTRY'!$G193),"",IF(LEDGER!C193="AB","AB",IF(LEDGER!C193&gt;=0.9*'MARK LOOKUP'!C193,"A+",IF(LEDGER!C193&gt;=0.8*'MARK LOOKUP'!C193,"A",IF(LEDGER!C193&gt;=0.7*'MARK LOOKUP'!C193,"B+",IF(LEDGER!C193&gt;=0.6*'MARK LOOKUP'!C193,"B",IF(LEDGER!C193&gt;=0.5*'MARK LOOKUP'!C193,"C+",IF(LEDGER!C193&gt;=0.4*'MARK LOOKUP'!C193,"C+",IF(LEDGER!C193&gt;=0.35*'MARK LOOKUP'!C193,"D","N.G.")))))))))</f>
        <v/>
      </c>
      <c r="Y193" s="26" t="b">
        <f>IF(ISNUMBER(D193),IF(D193&gt;=0.9*'MARK LOOKUP'!D193,"A+",IF(D193&gt;=0.8*'MARK LOOKUP'!D193,"A",IF(D193&gt;=0.7*'MARK LOOKUP'!D193,"B+",IF(D193&gt;=0.6*'MARK LOOKUP'!D193,"B",IF(D193&gt;=0.5*'MARK LOOKUP'!D193,"C+",IF(D193&gt;=0.4*'MARK LOOKUP'!D193,"C",IF(D193&gt;=0.35*'MARK LOOKUP'!D193,"D","N.G."))))))))</f>
        <v>0</v>
      </c>
      <c r="Z193" s="26" t="str">
        <f>IF(ISBLANK('DATA ENTRY'!J193),"",IF(LEDGER!E193="AB","AB",IF(LEDGER!E193&gt;=0.9*'MARK LOOKUP'!E193,"A+",IF(LEDGER!E193&gt;=0.8*'MARK LOOKUP'!E193,"A",IF(LEDGER!E193&gt;=0.7*'MARK LOOKUP'!E193,"B+",IF(LEDGER!E193&gt;=0.6*'MARK LOOKUP'!E193,"B",IF(LEDGER!E193&gt;=0.5*'MARK LOOKUP'!E193,"C+",IF(LEDGER!E193&gt;=0.4*'MARK LOOKUP'!E193,"C",IF(LEDGER!E193&gt;=0.35*'MARK LOOKUP'!E193,"D","NG")))))))))</f>
        <v/>
      </c>
      <c r="AA193" s="26" t="str">
        <f>IF(ISBLANK('DATA ENTRY'!K193),"",IF(LEDGER!F193="AB","AB",IF(LEDGER!F193&gt;=0.9*'MARK LOOKUP'!F193,"A+",IF(LEDGER!F193&gt;=0.8*'MARK LOOKUP'!F193,"A",IF(LEDGER!F193&gt;=0.7*'MARK LOOKUP'!F193,"B+",IF(LEDGER!F193&gt;=0.6*'MARK LOOKUP'!F193,"B",IF(LEDGER!F193&gt;=0.5*'MARK LOOKUP'!F193,"C+",IF(LEDGER!F193&gt;=0.4*'MARK LOOKUP'!F193,"C",IF(LEDGER!F193&gt;=0.35*'MARK LOOKUP'!F193,"D","NG")))))))))</f>
        <v/>
      </c>
      <c r="AB193" s="26" t="b">
        <f>IF(ISNUMBER(G193),IF(D193&gt;=0.9*'MARK LOOKUP'!G193,"A+",IF(G193&gt;=0.8*'MARK LOOKUP'!G193,"A",IF(G193&gt;=0.7*'MARK LOOKUP'!G193,"B+",IF(G193&gt;=0.6*'MARK LOOKUP'!G193,"B",IF(G193&gt;=0.5*'MARK LOOKUP'!G193,"C+",IF(G193&gt;=0.4*'MARK LOOKUP'!G193,"C",IF(G193&gt;=0.35*'MARK LOOKUP'!G193,"D","NG"))))))))</f>
        <v>0</v>
      </c>
      <c r="AC193" s="26" t="str">
        <f>IF(ISBLANK('DATA ENTRY'!M193),"",IF(LEDGER!H193="AB","AB",IF(LEDGER!H193&gt;=0.9*'MARK LOOKUP'!H193,"A+",IF(LEDGER!H193&gt;=0.8*'MARK LOOKUP'!H193,"A",IF(LEDGER!H193&gt;=0.7*'MARK LOOKUP'!H193,"B+",IF(LEDGER!H193&gt;=0.6*'MARK LOOKUP'!H193,"B",IF(LEDGER!H193&gt;=0.5*'MARK LOOKUP'!H193,"C+",IF(LEDGER!H193&gt;=0.4*'MARK LOOKUP'!H193,"C",IF(LEDGER!H193&gt;=0.35*'MARK LOOKUP'!H193,"D","NG")))))))))</f>
        <v/>
      </c>
      <c r="AD193" s="26" t="str">
        <f>IF(ISBLANK('DATA ENTRY'!N193),"",IF(LEDGER!I193="AB","AB",IF(LEDGER!I193&gt;=0.9*'MARK LOOKUP'!I193,"A+",IF(LEDGER!I193&gt;=0.8*'MARK LOOKUP'!I193,"A",IF(LEDGER!I193&gt;=0.7*'MARK LOOKUP'!I193,"B+",IF(LEDGER!I193&gt;=0.6*'MARK LOOKUP'!I193,"B",IF(LEDGER!I193&gt;=0.5*'MARK LOOKUP'!I193,"C+",IF(LEDGER!I193&gt;=0.4*'MARK LOOKUP'!I193,"C",IF(LEDGER!I193&gt;=0.35*'MARK LOOKUP'!I193,"D","NG")))))))))</f>
        <v/>
      </c>
      <c r="AE193" s="26" t="str">
        <f>IF(ISNUMBER(J193),IF(J193&gt;=0.9*'MARK LOOKUP'!J193,"A+",IF(J193&gt;=0.8*'MARK LOOKUP'!J193,"A",IF(J193&gt;=0.7*'MARK LOOKUP'!J193,"B+",IF(J193&gt;=0.6*'MARK LOOKUP'!J193,"B",IF(J193&gt;=0.5*'MARK LOOKUP'!J193,"C+",IF(J193&gt;=0.4*'MARK LOOKUP'!J193,"C",IF(J193&gt;=0.35*'MARK LOOKUP'!J193,"D","NG"))))))),"")</f>
        <v/>
      </c>
      <c r="AF193" s="26" t="str">
        <f>IF(ISBLANK('DATA ENTRY'!P193),"",IF(LEDGER!K193="Ab","AB",IF(LEDGER!K193&gt;=0.9*'MARK LOOKUP'!K193,"A+",IF(LEDGER!K193&gt;=0.8*'MARK LOOKUP'!K193,"A",IF(LEDGER!K193&gt;=0.7*'MARK LOOKUP'!K193,"B+",IF(LEDGER!K193&gt;=0.6*'MARK LOOKUP'!K193,"B",IF(LEDGER!K193&gt;=0.5*'MARK LOOKUP'!K193,"C+",IF(LEDGER!K193&gt;=0.4*'MARK LOOKUP'!K193,"C",IF(LEDGER!K193&gt;=0.35*'MARK LOOKUP'!K193,"D","NG")))))))))</f>
        <v/>
      </c>
      <c r="AG193" s="26" t="str">
        <f>IF(ISBLANK('DATA ENTRY'!Q193),"",IF(LEDGER!L193="Ab","AB",IF(LEDGER!L193&gt;=0.9*'MARK LOOKUP'!L193,"A+",IF(LEDGER!L193&gt;=0.8*'MARK LOOKUP'!L193,"A",IF(LEDGER!L193&gt;=0.7*'MARK LOOKUP'!L193,"B+",IF(LEDGER!L193&gt;=0.6*'MARK LOOKUP'!L193,"B",IF(LEDGER!L193&gt;=0.5*'MARK LOOKUP'!L193,"C+",IF(LEDGER!L193&gt;=0.4*'MARK LOOKUP'!L193,"C",IF(LEDGER!L193&gt;=0.35*'MARK LOOKUP'!L193,"D","NG")))))))))</f>
        <v/>
      </c>
      <c r="AH193" s="26" t="str">
        <f>IF(ISNUMBER(M193),IF(M193&gt;=0.9*'MARK LOOKUP'!M193,"A+",IF(M193&gt;=0.8*'MARK LOOKUP'!M193,"A",IF(M193&gt;=0.7*'MARK LOOKUP'!M193,"B+",IF(M193&gt;=0.6*'MARK LOOKUP'!M193,"B",IF(M193&gt;=0.5*'MARK LOOKUP'!M193,"C+",IF(M193&gt;=0.4*'MARK LOOKUP'!M193,"C",IF(M193&gt;=0.35*'MARK LOOKUP'!M193,"D","NG"))))))),"")</f>
        <v/>
      </c>
      <c r="AI193" s="26" t="str">
        <f>IF(ISBLANK('DATA ENTRY'!S193),"",IF(N193="Ab","AB",IF(N193&gt;=0.9*'MARK LOOKUP'!N193,"A+",IF(N193&gt;=0.8*'MARK LOOKUP'!N193,"A",IF(N193&gt;=0.7*'MARK LOOKUP'!N193,"B+",IF(N193&gt;=0.6*'MARK LOOKUP'!N193,"B",IF(N193&gt;=0.5*'MARK LOOKUP'!N193,"C+",IF(N193&gt;=0.4*'MARK LOOKUP'!N193,"C",IF(N193&gt;=0.35*'MARK LOOKUP'!N193,"D","NG")))))))))</f>
        <v/>
      </c>
      <c r="AJ193" s="26" t="str">
        <f>IF(ISBLANK('DATA ENTRY'!T193),"",IF(O193="Ab","AB",IF(O193&gt;=0.9*'MARK LOOKUP'!O193,"A+",IF(O193&gt;=0.8*'MARK LOOKUP'!O193,"A",IF(O193&gt;=0.7*'MARK LOOKUP'!O193,"B+",IF(O193&gt;=0.6*'MARK LOOKUP'!O193,"B",IF(O193&gt;=0.5*'MARK LOOKUP'!O193,"C+",IF(O193&gt;=0.4*'MARK LOOKUP'!O193,"C",IF(O193&gt;=0.35*'MARK LOOKUP'!O193,"D","NG")))))))))</f>
        <v/>
      </c>
      <c r="AK193" s="26" t="str">
        <f>IF(ISNUMBER(P193),IF(P193&gt;=0.9*'MARK LOOKUP'!P193,"A+",IF(P193&gt;=0.8*'MARK LOOKUP'!P193,"A",IF(P193&gt;=0.7*'MARK LOOKUP'!P193,"B+",IF(P193&gt;=0.6*'MARK LOOKUP'!P193,"B",IF(P193&gt;=0.5*'MARK LOOKUP'!P193,"C+",IF(P193&gt;=0.4*'MARK LOOKUP'!P193,"C",IF(P193&gt;=0.35*'MARK LOOKUP'!P193,"D","NG"))))))),"")</f>
        <v/>
      </c>
      <c r="AL193" s="26" t="str">
        <f>IF(ISBLANK('DATA ENTRY'!V193),"",IF(Q193="Ab","AB",IF(Q193&gt;=0.9*'MARK LOOKUP'!Q193,"A+",IF(Q193&gt;=0.8*'MARK LOOKUP'!Q193,"A",IF(Q193&gt;=0.7*'MARK LOOKUP'!Q193,"B+",IF(Q193&gt;=0.6*'MARK LOOKUP'!Q193,"B",IF(Q193&gt;=0.5*'MARK LOOKUP'!Q193,"C+",IF(Q193&gt;=0.4*'MARK LOOKUP'!Q193,"C",IF(Q193&gt;=0.35*'MARK LOOKUP'!Q193,"D","NG")))))))))</f>
        <v/>
      </c>
      <c r="AM193" s="26" t="str">
        <f>IF(ISBLANK('DATA ENTRY'!W193),"",IF(R193="Ab","AB",IF(R193&gt;=0.9*'MARK LOOKUP'!R193,"A+",IF(R193&gt;=0.8*'MARK LOOKUP'!R193,"A",IF(R193&gt;=0.7*'MARK LOOKUP'!R193,"B+",IF(R193&gt;=0.6*'MARK LOOKUP'!R193,"B",IF(R193&gt;=0.5*'MARK LOOKUP'!R193,"C+",IF(R193&gt;=0.4*'MARK LOOKUP'!R193,"C",IF(R193&gt;=0.35*'MARK LOOKUP'!R193,"D","NG")))))))))</f>
        <v/>
      </c>
      <c r="AN193" s="26" t="str">
        <f>IF(ISNUMBER(S193),IF(S193&gt;=0.9*'MARK LOOKUP'!S193,"A+",IF(S193&gt;=0.8*'MARK LOOKUP'!S193,"A",IF(S193&gt;=0.7*'MARK LOOKUP'!S193,"B+",IF(S193&gt;=0.6*'MARK LOOKUP'!S193,"B",IF(S193&gt;=0.5*'MARK LOOKUP'!S193,"C+",IF(S193&gt;=0.4*'MARK LOOKUP'!S193,"C",IF(S193&gt;=0.35*'MARK LOOKUP'!S193,"D","NG"))))))),"")</f>
        <v/>
      </c>
      <c r="AO193" s="26" t="str">
        <f>IF(ISBLANK('DATA ENTRY'!Y193),"",IF(T193="AB","AB",IF(T193&gt;=0.9*'MARK LOOKUP'!T193,"A+",IF(T193&gt;=0.8*'MARK LOOKUP'!T193,"A",IF(T193&gt;=0.7*'MARK LOOKUP'!T193,"B+",IF(T193&gt;=0.6*'MARK LOOKUP'!T193,"B",IF(T193&gt;=0.5*'MARK LOOKUP'!T193,"C+",IF(T193&gt;=0.4*'MARK LOOKUP'!T193,"C",IF(T193&gt;=0.35*'MARK LOOKUP'!T193,"D","NG")))))))))</f>
        <v/>
      </c>
      <c r="AP193" s="26" t="str">
        <f>IF(ISBLANK('DATA ENTRY'!Z193),"",IF(U193="AB","AB",IF(U193&gt;=0.9*'MARK LOOKUP'!U193,"A+",IF(U193&gt;=0.8*'MARK LOOKUP'!U193,"A",IF(U193&gt;=0.7*'MARK LOOKUP'!U193,"B+",IF(U193&gt;=0.6*'MARK LOOKUP'!U193,"B",IF(U193&gt;=0.5*'MARK LOOKUP'!U193,"C+",IF(U193&gt;=0.4*'MARK LOOKUP'!U193,"C",IF(U193&gt;=0.35*'MARK LOOKUP'!U193,"D","NG")))))))))</f>
        <v/>
      </c>
      <c r="AQ193" s="26" t="str">
        <f>IF(ISNUMBER(V193),IF(V193&gt;=0.9*'MARK LOOKUP'!V193,"A+",IF(V193&gt;=0.8*'MARK LOOKUP'!V193,"A",IF(V193&gt;=0.7*'MARK LOOKUP'!V193,"B+",IF(V193&gt;=0.6*'MARK LOOKUP'!S193,"B",IF(V193&gt;=0.5*'MARK LOOKUP'!V193,"C+",IF(V193&gt;=0.4*'MARK LOOKUP'!V193,"C",IF(V193&gt;=0.35*'MARK LOOKUP'!V193,"D","NG"))))))),"")</f>
        <v/>
      </c>
      <c r="AR193" s="26" t="str">
        <f t="shared" si="47"/>
        <v/>
      </c>
      <c r="AS193" s="26" t="str">
        <f t="shared" si="48"/>
        <v/>
      </c>
      <c r="AT193" s="26" t="str">
        <f t="shared" si="49"/>
        <v/>
      </c>
      <c r="AU193" s="26" t="str">
        <f t="shared" si="50"/>
        <v/>
      </c>
      <c r="AV193" s="26" t="str">
        <f t="shared" si="51"/>
        <v/>
      </c>
      <c r="AW193" s="26" t="str">
        <f t="shared" si="52"/>
        <v/>
      </c>
      <c r="AX193" s="26" t="str">
        <f t="shared" si="53"/>
        <v/>
      </c>
      <c r="AY193" s="26" t="str">
        <f t="shared" si="54"/>
        <v/>
      </c>
      <c r="AZ193" s="26" t="str">
        <f t="shared" si="55"/>
        <v/>
      </c>
      <c r="BA193" s="26" t="str">
        <f t="shared" si="56"/>
        <v/>
      </c>
      <c r="BB193" s="26" t="str">
        <f t="shared" si="57"/>
        <v/>
      </c>
      <c r="BC193" s="26" t="str">
        <f t="shared" si="58"/>
        <v/>
      </c>
      <c r="BD193" s="26" t="str">
        <f t="shared" si="59"/>
        <v/>
      </c>
      <c r="BE193" s="26" t="str">
        <f>IF(ISBLANK('DATA ENTRY'!S193),"",IF(AJ193="A+","4",IF(AJ193="A","3.6",IF(AJ193="B+","3.2",IF(AJ193="B","2.8",IF(AJ193="C+","2.4",IF(AJ193="C","2",IF(AJ193="D+","1.6",IF(AJ193="D","1.2",IF(AJ193="E","0.8",""))))))))))</f>
        <v/>
      </c>
      <c r="BF193" s="26" t="str">
        <f>IF(ISBLANK('DATA ENTRY'!T193),"",IF(AK193="A+","4",IF(AK193="A","3.6",IF(AK193="B+","3.2",IF(AK193="B","2.8",IF(AK193="C+","2.4",IF(AK193="C","2",IF(AK193="D+","1.6",IF(AK193="D","1.2",IF(AK193="E","0.8",""))))))))))</f>
        <v/>
      </c>
      <c r="BG193" s="26" t="str">
        <f>IF(ISBLANK('DATA ENTRY'!U193),"",IF(AL193="A+","4",IF(AL193="A","3.6",IF(AL193="B+","3.2",IF(AL193="B","2.8",IF(AL193="C+","2.4",IF(AL193="C","2",IF(AL193="D+","1.6",IF(AL193="D","1.2",IF(AL193="E","0.8",""))))))))))</f>
        <v/>
      </c>
      <c r="BH193" s="26" t="str">
        <f>IF(ISBLANK('DATA ENTRY'!V193),"",IF(AM193="A+","4",IF(AM193="A","3.6",IF(AM193="B+","3.2",IF(AM193="B","2.8",IF(AM193="C+","2.4",IF(AM193="C","2",IF(AM193="D+","1.6",IF(AM193="D","1.2",IF(AM193="E","0.8",""))))))))))</f>
        <v/>
      </c>
      <c r="BI193" s="26" t="str">
        <f>IF(ISBLANK('DATA ENTRY'!W193),"",IF(AN193="A+","4",IF(AN193="A","3.6",IF(AN193="B+","3.2",IF(AN193="B","2.8",IF(AN193="C+","2.4",IF(AN193="C","2",IF(AN193="D+","1.6",IF(AN193="D","1.2",IF(AN193="E","0.8",""))))))))))</f>
        <v/>
      </c>
      <c r="BJ193" s="26" t="str">
        <f>IF(ISBLANK('DATA ENTRY'!X193),"",IF(AO193="A+","4",IF(AO193="A","3.6",IF(AO193="B+","3.2",IF(AO193="B","2.8",IF(AO193="C+","2.4",IF(AO193="C","2",IF(AO193="D+","1.6",IF(AO193="D","1.2",IF(AO193="E","0.8",""))))))))))</f>
        <v/>
      </c>
      <c r="BK193" s="26" t="str">
        <f>IF(ISBLANK('DATA ENTRY'!Y193),"",IF(AP193="A+","4",IF(AP193="A","3.6",IF(AP193="B+","3.2",IF(AP193="B","2.8",IF(AP193="C+","2.4",IF(AP193="C","2",IF(AP193="D+","1.6",IF(AP193="D","1.2",IF(AP193="E","0.8",""))))))))))</f>
        <v/>
      </c>
      <c r="BL193" s="26" t="str">
        <f>IF(ISBLANK('DATA ENTRY'!Z193),"",IF(AQ193="A+","4",IF(AQ193="A","3.6",IF(AQ193="B+","3.2",IF(AQ193="B","2.8",IF(AQ193="C+","2.4",IF(AQ193="C","2",IF(AQ193="D+","1.6",IF(AQ193="D","1.2",IF(AQ193="E","0.8",""))))))))))</f>
        <v/>
      </c>
    </row>
    <row r="194" spans="2:64" x14ac:dyDescent="0.25">
      <c r="B194" s="26" t="str">
        <f>IF(ISBLANK('DATA ENTRY'!G194),"",'DATA ENTRY'!G194)</f>
        <v/>
      </c>
      <c r="C194" s="26" t="str">
        <f>IF(ISBLANK('DATA ENTRY'!H194),"",'DATA ENTRY'!H194)</f>
        <v/>
      </c>
      <c r="D194" s="26" t="str">
        <f t="shared" si="41"/>
        <v/>
      </c>
      <c r="E194" s="26" t="str">
        <f>IF(ISBLANK('DATA ENTRY'!J194),"",'DATA ENTRY'!J194)</f>
        <v/>
      </c>
      <c r="F194" s="26" t="str">
        <f>IF(ISBLANK('DATA ENTRY'!K194),"",'DATA ENTRY'!K194)</f>
        <v/>
      </c>
      <c r="G194" s="26" t="str">
        <f t="shared" si="42"/>
        <v/>
      </c>
      <c r="H194" s="26" t="str">
        <f>IF(ISBLANK('DATA ENTRY'!M194),"",'DATA ENTRY'!M194)</f>
        <v/>
      </c>
      <c r="I194" s="26" t="str">
        <f>IF(ISBLANK('DATA ENTRY'!M194),"",'DATA ENTRY'!N194)</f>
        <v/>
      </c>
      <c r="J194" s="26" t="str">
        <f t="shared" si="60"/>
        <v/>
      </c>
      <c r="K194" s="26" t="str">
        <f>IF(ISBLANK('DATA ENTRY'!P194),"",'DATA ENTRY'!P194)</f>
        <v/>
      </c>
      <c r="L194" s="26" t="str">
        <f>IF(ISBLANK('DATA ENTRY'!Q194),"",'DATA ENTRY'!Q194)</f>
        <v/>
      </c>
      <c r="M194" s="26" t="str">
        <f t="shared" si="43"/>
        <v/>
      </c>
      <c r="N194" s="26" t="str">
        <f>IF(ISBLANK('DATA ENTRY'!S194),"",'DATA ENTRY'!S194)</f>
        <v/>
      </c>
      <c r="O194" s="26" t="str">
        <f>IF(ISBLANK('DATA ENTRY'!T194),"",'DATA ENTRY'!T194)</f>
        <v/>
      </c>
      <c r="P194" s="26" t="str">
        <f t="shared" si="44"/>
        <v/>
      </c>
      <c r="Q194" s="26" t="str">
        <f>IF(ISBLANK('DATA ENTRY'!V194),"",'DATA ENTRY'!V194)</f>
        <v/>
      </c>
      <c r="R194" s="26" t="str">
        <f>IF(ISBLANK('DATA ENTRY'!W194),"",'DATA ENTRY'!W194)</f>
        <v/>
      </c>
      <c r="S194" s="26" t="str">
        <f t="shared" si="45"/>
        <v/>
      </c>
      <c r="T194" s="26" t="str">
        <f>IF(ISBLANK('DATA ENTRY'!Y194),"",'DATA ENTRY'!Y194)</f>
        <v/>
      </c>
      <c r="U194" s="26" t="str">
        <f>IF(ISBLANK('DATA ENTRY'!Z194),"",'DATA ENTRY'!Z194)</f>
        <v/>
      </c>
      <c r="V194" s="26" t="str">
        <f t="shared" si="46"/>
        <v/>
      </c>
      <c r="W194" s="26" t="str">
        <f>IF(ISBLANK('DATA ENTRY'!$F194),"",IF(LEDGER!B194="AB","AB",IF(LEDGER!B194&gt;=0.9*'MARK LOOKUP'!B194,"A+",IF(LEDGER!B194&gt;=0.8*'MARK LOOKUP'!B194,"A",IF(LEDGER!B194&gt;=0.7*'MARK LOOKUP'!B194,"B+",IF(LEDGER!B194&gt;=0.6*'MARK LOOKUP'!B194,"B",IF(LEDGER!B194&gt;=0.5*'MARK LOOKUP'!B194,"C+",IF(LEDGER!B194&gt;=0.4*'MARK LOOKUP'!B194,"C+",IF(LEDGER!B194&gt;=0.35*'MARK LOOKUP'!B194,"D","NG")))))))))</f>
        <v/>
      </c>
      <c r="X194" s="26" t="str">
        <f>IF(ISBLANK('DATA ENTRY'!$G194),"",IF(LEDGER!C194="AB","AB",IF(LEDGER!C194&gt;=0.9*'MARK LOOKUP'!C194,"A+",IF(LEDGER!C194&gt;=0.8*'MARK LOOKUP'!C194,"A",IF(LEDGER!C194&gt;=0.7*'MARK LOOKUP'!C194,"B+",IF(LEDGER!C194&gt;=0.6*'MARK LOOKUP'!C194,"B",IF(LEDGER!C194&gt;=0.5*'MARK LOOKUP'!C194,"C+",IF(LEDGER!C194&gt;=0.4*'MARK LOOKUP'!C194,"C+",IF(LEDGER!C194&gt;=0.35*'MARK LOOKUP'!C194,"D","N.G.")))))))))</f>
        <v/>
      </c>
      <c r="Y194" s="26" t="b">
        <f>IF(ISNUMBER(D194),IF(D194&gt;=0.9*'MARK LOOKUP'!D194,"A+",IF(D194&gt;=0.8*'MARK LOOKUP'!D194,"A",IF(D194&gt;=0.7*'MARK LOOKUP'!D194,"B+",IF(D194&gt;=0.6*'MARK LOOKUP'!D194,"B",IF(D194&gt;=0.5*'MARK LOOKUP'!D194,"C+",IF(D194&gt;=0.4*'MARK LOOKUP'!D194,"C",IF(D194&gt;=0.35*'MARK LOOKUP'!D194,"D","N.G."))))))))</f>
        <v>0</v>
      </c>
      <c r="Z194" s="26" t="str">
        <f>IF(ISBLANK('DATA ENTRY'!J194),"",IF(LEDGER!E194="AB","AB",IF(LEDGER!E194&gt;=0.9*'MARK LOOKUP'!E194,"A+",IF(LEDGER!E194&gt;=0.8*'MARK LOOKUP'!E194,"A",IF(LEDGER!E194&gt;=0.7*'MARK LOOKUP'!E194,"B+",IF(LEDGER!E194&gt;=0.6*'MARK LOOKUP'!E194,"B",IF(LEDGER!E194&gt;=0.5*'MARK LOOKUP'!E194,"C+",IF(LEDGER!E194&gt;=0.4*'MARK LOOKUP'!E194,"C",IF(LEDGER!E194&gt;=0.35*'MARK LOOKUP'!E194,"D","NG")))))))))</f>
        <v/>
      </c>
      <c r="AA194" s="26" t="str">
        <f>IF(ISBLANK('DATA ENTRY'!K194),"",IF(LEDGER!F194="AB","AB",IF(LEDGER!F194&gt;=0.9*'MARK LOOKUP'!F194,"A+",IF(LEDGER!F194&gt;=0.8*'MARK LOOKUP'!F194,"A",IF(LEDGER!F194&gt;=0.7*'MARK LOOKUP'!F194,"B+",IF(LEDGER!F194&gt;=0.6*'MARK LOOKUP'!F194,"B",IF(LEDGER!F194&gt;=0.5*'MARK LOOKUP'!F194,"C+",IF(LEDGER!F194&gt;=0.4*'MARK LOOKUP'!F194,"C",IF(LEDGER!F194&gt;=0.35*'MARK LOOKUP'!F194,"D","NG")))))))))</f>
        <v/>
      </c>
      <c r="AB194" s="26" t="b">
        <f>IF(ISNUMBER(G194),IF(D194&gt;=0.9*'MARK LOOKUP'!G194,"A+",IF(G194&gt;=0.8*'MARK LOOKUP'!G194,"A",IF(G194&gt;=0.7*'MARK LOOKUP'!G194,"B+",IF(G194&gt;=0.6*'MARK LOOKUP'!G194,"B",IF(G194&gt;=0.5*'MARK LOOKUP'!G194,"C+",IF(G194&gt;=0.4*'MARK LOOKUP'!G194,"C",IF(G194&gt;=0.35*'MARK LOOKUP'!G194,"D","NG"))))))))</f>
        <v>0</v>
      </c>
      <c r="AC194" s="26" t="str">
        <f>IF(ISBLANK('DATA ENTRY'!M194),"",IF(LEDGER!H194="AB","AB",IF(LEDGER!H194&gt;=0.9*'MARK LOOKUP'!H194,"A+",IF(LEDGER!H194&gt;=0.8*'MARK LOOKUP'!H194,"A",IF(LEDGER!H194&gt;=0.7*'MARK LOOKUP'!H194,"B+",IF(LEDGER!H194&gt;=0.6*'MARK LOOKUP'!H194,"B",IF(LEDGER!H194&gt;=0.5*'MARK LOOKUP'!H194,"C+",IF(LEDGER!H194&gt;=0.4*'MARK LOOKUP'!H194,"C",IF(LEDGER!H194&gt;=0.35*'MARK LOOKUP'!H194,"D","NG")))))))))</f>
        <v/>
      </c>
      <c r="AD194" s="26" t="str">
        <f>IF(ISBLANK('DATA ENTRY'!N194),"",IF(LEDGER!I194="AB","AB",IF(LEDGER!I194&gt;=0.9*'MARK LOOKUP'!I194,"A+",IF(LEDGER!I194&gt;=0.8*'MARK LOOKUP'!I194,"A",IF(LEDGER!I194&gt;=0.7*'MARK LOOKUP'!I194,"B+",IF(LEDGER!I194&gt;=0.6*'MARK LOOKUP'!I194,"B",IF(LEDGER!I194&gt;=0.5*'MARK LOOKUP'!I194,"C+",IF(LEDGER!I194&gt;=0.4*'MARK LOOKUP'!I194,"C",IF(LEDGER!I194&gt;=0.35*'MARK LOOKUP'!I194,"D","NG")))))))))</f>
        <v/>
      </c>
      <c r="AE194" s="26" t="str">
        <f>IF(ISNUMBER(J194),IF(J194&gt;=0.9*'MARK LOOKUP'!J194,"A+",IF(J194&gt;=0.8*'MARK LOOKUP'!J194,"A",IF(J194&gt;=0.7*'MARK LOOKUP'!J194,"B+",IF(J194&gt;=0.6*'MARK LOOKUP'!J194,"B",IF(J194&gt;=0.5*'MARK LOOKUP'!J194,"C+",IF(J194&gt;=0.4*'MARK LOOKUP'!J194,"C",IF(J194&gt;=0.35*'MARK LOOKUP'!J194,"D","NG"))))))),"")</f>
        <v/>
      </c>
      <c r="AF194" s="26" t="str">
        <f>IF(ISBLANK('DATA ENTRY'!P194),"",IF(LEDGER!K194="Ab","AB",IF(LEDGER!K194&gt;=0.9*'MARK LOOKUP'!K194,"A+",IF(LEDGER!K194&gt;=0.8*'MARK LOOKUP'!K194,"A",IF(LEDGER!K194&gt;=0.7*'MARK LOOKUP'!K194,"B+",IF(LEDGER!K194&gt;=0.6*'MARK LOOKUP'!K194,"B",IF(LEDGER!K194&gt;=0.5*'MARK LOOKUP'!K194,"C+",IF(LEDGER!K194&gt;=0.4*'MARK LOOKUP'!K194,"C",IF(LEDGER!K194&gt;=0.35*'MARK LOOKUP'!K194,"D","NG")))))))))</f>
        <v/>
      </c>
      <c r="AG194" s="26" t="str">
        <f>IF(ISBLANK('DATA ENTRY'!Q194),"",IF(LEDGER!L194="Ab","AB",IF(LEDGER!L194&gt;=0.9*'MARK LOOKUP'!L194,"A+",IF(LEDGER!L194&gt;=0.8*'MARK LOOKUP'!L194,"A",IF(LEDGER!L194&gt;=0.7*'MARK LOOKUP'!L194,"B+",IF(LEDGER!L194&gt;=0.6*'MARK LOOKUP'!L194,"B",IF(LEDGER!L194&gt;=0.5*'MARK LOOKUP'!L194,"C+",IF(LEDGER!L194&gt;=0.4*'MARK LOOKUP'!L194,"C",IF(LEDGER!L194&gt;=0.35*'MARK LOOKUP'!L194,"D","NG")))))))))</f>
        <v/>
      </c>
      <c r="AH194" s="26" t="str">
        <f>IF(ISNUMBER(M194),IF(M194&gt;=0.9*'MARK LOOKUP'!M194,"A+",IF(M194&gt;=0.8*'MARK LOOKUP'!M194,"A",IF(M194&gt;=0.7*'MARK LOOKUP'!M194,"B+",IF(M194&gt;=0.6*'MARK LOOKUP'!M194,"B",IF(M194&gt;=0.5*'MARK LOOKUP'!M194,"C+",IF(M194&gt;=0.4*'MARK LOOKUP'!M194,"C",IF(M194&gt;=0.35*'MARK LOOKUP'!M194,"D","NG"))))))),"")</f>
        <v/>
      </c>
      <c r="AI194" s="26" t="str">
        <f>IF(ISBLANK('DATA ENTRY'!S194),"",IF(N194="Ab","AB",IF(N194&gt;=0.9*'MARK LOOKUP'!N194,"A+",IF(N194&gt;=0.8*'MARK LOOKUP'!N194,"A",IF(N194&gt;=0.7*'MARK LOOKUP'!N194,"B+",IF(N194&gt;=0.6*'MARK LOOKUP'!N194,"B",IF(N194&gt;=0.5*'MARK LOOKUP'!N194,"C+",IF(N194&gt;=0.4*'MARK LOOKUP'!N194,"C",IF(N194&gt;=0.35*'MARK LOOKUP'!N194,"D","NG")))))))))</f>
        <v/>
      </c>
      <c r="AJ194" s="26" t="str">
        <f>IF(ISBLANK('DATA ENTRY'!T194),"",IF(O194="Ab","AB",IF(O194&gt;=0.9*'MARK LOOKUP'!O194,"A+",IF(O194&gt;=0.8*'MARK LOOKUP'!O194,"A",IF(O194&gt;=0.7*'MARK LOOKUP'!O194,"B+",IF(O194&gt;=0.6*'MARK LOOKUP'!O194,"B",IF(O194&gt;=0.5*'MARK LOOKUP'!O194,"C+",IF(O194&gt;=0.4*'MARK LOOKUP'!O194,"C",IF(O194&gt;=0.35*'MARK LOOKUP'!O194,"D","NG")))))))))</f>
        <v/>
      </c>
      <c r="AK194" s="26" t="str">
        <f>IF(ISNUMBER(P194),IF(P194&gt;=0.9*'MARK LOOKUP'!P194,"A+",IF(P194&gt;=0.8*'MARK LOOKUP'!P194,"A",IF(P194&gt;=0.7*'MARK LOOKUP'!P194,"B+",IF(P194&gt;=0.6*'MARK LOOKUP'!P194,"B",IF(P194&gt;=0.5*'MARK LOOKUP'!P194,"C+",IF(P194&gt;=0.4*'MARK LOOKUP'!P194,"C",IF(P194&gt;=0.35*'MARK LOOKUP'!P194,"D","NG"))))))),"")</f>
        <v/>
      </c>
      <c r="AL194" s="26" t="str">
        <f>IF(ISBLANK('DATA ENTRY'!V194),"",IF(Q194="Ab","AB",IF(Q194&gt;=0.9*'MARK LOOKUP'!Q194,"A+",IF(Q194&gt;=0.8*'MARK LOOKUP'!Q194,"A",IF(Q194&gt;=0.7*'MARK LOOKUP'!Q194,"B+",IF(Q194&gt;=0.6*'MARK LOOKUP'!Q194,"B",IF(Q194&gt;=0.5*'MARK LOOKUP'!Q194,"C+",IF(Q194&gt;=0.4*'MARK LOOKUP'!Q194,"C",IF(Q194&gt;=0.35*'MARK LOOKUP'!Q194,"D","NG")))))))))</f>
        <v/>
      </c>
      <c r="AM194" s="26" t="str">
        <f>IF(ISBLANK('DATA ENTRY'!W194),"",IF(R194="Ab","AB",IF(R194&gt;=0.9*'MARK LOOKUP'!R194,"A+",IF(R194&gt;=0.8*'MARK LOOKUP'!R194,"A",IF(R194&gt;=0.7*'MARK LOOKUP'!R194,"B+",IF(R194&gt;=0.6*'MARK LOOKUP'!R194,"B",IF(R194&gt;=0.5*'MARK LOOKUP'!R194,"C+",IF(R194&gt;=0.4*'MARK LOOKUP'!R194,"C",IF(R194&gt;=0.35*'MARK LOOKUP'!R194,"D","NG")))))))))</f>
        <v/>
      </c>
      <c r="AN194" s="26" t="str">
        <f>IF(ISNUMBER(S194),IF(S194&gt;=0.9*'MARK LOOKUP'!S194,"A+",IF(S194&gt;=0.8*'MARK LOOKUP'!S194,"A",IF(S194&gt;=0.7*'MARK LOOKUP'!S194,"B+",IF(S194&gt;=0.6*'MARK LOOKUP'!S194,"B",IF(S194&gt;=0.5*'MARK LOOKUP'!S194,"C+",IF(S194&gt;=0.4*'MARK LOOKUP'!S194,"C",IF(S194&gt;=0.35*'MARK LOOKUP'!S194,"D","NG"))))))),"")</f>
        <v/>
      </c>
      <c r="AO194" s="26" t="str">
        <f>IF(ISBLANK('DATA ENTRY'!Y194),"",IF(T194="AB","AB",IF(T194&gt;=0.9*'MARK LOOKUP'!T194,"A+",IF(T194&gt;=0.8*'MARK LOOKUP'!T194,"A",IF(T194&gt;=0.7*'MARK LOOKUP'!T194,"B+",IF(T194&gt;=0.6*'MARK LOOKUP'!T194,"B",IF(T194&gt;=0.5*'MARK LOOKUP'!T194,"C+",IF(T194&gt;=0.4*'MARK LOOKUP'!T194,"C",IF(T194&gt;=0.35*'MARK LOOKUP'!T194,"D","NG")))))))))</f>
        <v/>
      </c>
      <c r="AP194" s="26" t="str">
        <f>IF(ISBLANK('DATA ENTRY'!Z194),"",IF(U194="AB","AB",IF(U194&gt;=0.9*'MARK LOOKUP'!U194,"A+",IF(U194&gt;=0.8*'MARK LOOKUP'!U194,"A",IF(U194&gt;=0.7*'MARK LOOKUP'!U194,"B+",IF(U194&gt;=0.6*'MARK LOOKUP'!U194,"B",IF(U194&gt;=0.5*'MARK LOOKUP'!U194,"C+",IF(U194&gt;=0.4*'MARK LOOKUP'!U194,"C",IF(U194&gt;=0.35*'MARK LOOKUP'!U194,"D","NG")))))))))</f>
        <v/>
      </c>
      <c r="AQ194" s="26" t="str">
        <f>IF(ISNUMBER(V194),IF(V194&gt;=0.9*'MARK LOOKUP'!V194,"A+",IF(V194&gt;=0.8*'MARK LOOKUP'!V194,"A",IF(V194&gt;=0.7*'MARK LOOKUP'!V194,"B+",IF(V194&gt;=0.6*'MARK LOOKUP'!S194,"B",IF(V194&gt;=0.5*'MARK LOOKUP'!V194,"C+",IF(V194&gt;=0.4*'MARK LOOKUP'!V194,"C",IF(V194&gt;=0.35*'MARK LOOKUP'!V194,"D","NG"))))))),"")</f>
        <v/>
      </c>
      <c r="AR194" s="26" t="str">
        <f t="shared" si="47"/>
        <v/>
      </c>
      <c r="AS194" s="26" t="str">
        <f t="shared" si="48"/>
        <v/>
      </c>
      <c r="AT194" s="26" t="str">
        <f t="shared" si="49"/>
        <v/>
      </c>
      <c r="AU194" s="26" t="str">
        <f t="shared" si="50"/>
        <v/>
      </c>
      <c r="AV194" s="26" t="str">
        <f t="shared" si="51"/>
        <v/>
      </c>
      <c r="AW194" s="26" t="str">
        <f t="shared" si="52"/>
        <v/>
      </c>
      <c r="AX194" s="26" t="str">
        <f t="shared" si="53"/>
        <v/>
      </c>
      <c r="AY194" s="26" t="str">
        <f t="shared" si="54"/>
        <v/>
      </c>
      <c r="AZ194" s="26" t="str">
        <f t="shared" si="55"/>
        <v/>
      </c>
      <c r="BA194" s="26" t="str">
        <f t="shared" si="56"/>
        <v/>
      </c>
      <c r="BB194" s="26" t="str">
        <f t="shared" si="57"/>
        <v/>
      </c>
      <c r="BC194" s="26" t="str">
        <f t="shared" si="58"/>
        <v/>
      </c>
      <c r="BD194" s="26" t="str">
        <f t="shared" si="59"/>
        <v/>
      </c>
      <c r="BE194" s="26" t="str">
        <f>IF(ISBLANK('DATA ENTRY'!S194),"",IF(AJ194="A+","4",IF(AJ194="A","3.6",IF(AJ194="B+","3.2",IF(AJ194="B","2.8",IF(AJ194="C+","2.4",IF(AJ194="C","2",IF(AJ194="D+","1.6",IF(AJ194="D","1.2",IF(AJ194="E","0.8",""))))))))))</f>
        <v/>
      </c>
      <c r="BF194" s="26" t="str">
        <f>IF(ISBLANK('DATA ENTRY'!T194),"",IF(AK194="A+","4",IF(AK194="A","3.6",IF(AK194="B+","3.2",IF(AK194="B","2.8",IF(AK194="C+","2.4",IF(AK194="C","2",IF(AK194="D+","1.6",IF(AK194="D","1.2",IF(AK194="E","0.8",""))))))))))</f>
        <v/>
      </c>
      <c r="BG194" s="26" t="str">
        <f>IF(ISBLANK('DATA ENTRY'!U194),"",IF(AL194="A+","4",IF(AL194="A","3.6",IF(AL194="B+","3.2",IF(AL194="B","2.8",IF(AL194="C+","2.4",IF(AL194="C","2",IF(AL194="D+","1.6",IF(AL194="D","1.2",IF(AL194="E","0.8",""))))))))))</f>
        <v/>
      </c>
      <c r="BH194" s="26" t="str">
        <f>IF(ISBLANK('DATA ENTRY'!V194),"",IF(AM194="A+","4",IF(AM194="A","3.6",IF(AM194="B+","3.2",IF(AM194="B","2.8",IF(AM194="C+","2.4",IF(AM194="C","2",IF(AM194="D+","1.6",IF(AM194="D","1.2",IF(AM194="E","0.8",""))))))))))</f>
        <v/>
      </c>
      <c r="BI194" s="26" t="str">
        <f>IF(ISBLANK('DATA ENTRY'!W194),"",IF(AN194="A+","4",IF(AN194="A","3.6",IF(AN194="B+","3.2",IF(AN194="B","2.8",IF(AN194="C+","2.4",IF(AN194="C","2",IF(AN194="D+","1.6",IF(AN194="D","1.2",IF(AN194="E","0.8",""))))))))))</f>
        <v/>
      </c>
      <c r="BJ194" s="26" t="str">
        <f>IF(ISBLANK('DATA ENTRY'!X194),"",IF(AO194="A+","4",IF(AO194="A","3.6",IF(AO194="B+","3.2",IF(AO194="B","2.8",IF(AO194="C+","2.4",IF(AO194="C","2",IF(AO194="D+","1.6",IF(AO194="D","1.2",IF(AO194="E","0.8",""))))))))))</f>
        <v/>
      </c>
      <c r="BK194" s="26" t="str">
        <f>IF(ISBLANK('DATA ENTRY'!Y194),"",IF(AP194="A+","4",IF(AP194="A","3.6",IF(AP194="B+","3.2",IF(AP194="B","2.8",IF(AP194="C+","2.4",IF(AP194="C","2",IF(AP194="D+","1.6",IF(AP194="D","1.2",IF(AP194="E","0.8",""))))))))))</f>
        <v/>
      </c>
      <c r="BL194" s="26" t="str">
        <f>IF(ISBLANK('DATA ENTRY'!Z194),"",IF(AQ194="A+","4",IF(AQ194="A","3.6",IF(AQ194="B+","3.2",IF(AQ194="B","2.8",IF(AQ194="C+","2.4",IF(AQ194="C","2",IF(AQ194="D+","1.6",IF(AQ194="D","1.2",IF(AQ194="E","0.8",""))))))))))</f>
        <v/>
      </c>
    </row>
    <row r="195" spans="2:64" x14ac:dyDescent="0.25">
      <c r="B195" s="26" t="str">
        <f>IF(ISBLANK('DATA ENTRY'!G195),"",'DATA ENTRY'!G195)</f>
        <v/>
      </c>
      <c r="C195" s="26" t="str">
        <f>IF(ISBLANK('DATA ENTRY'!H195),"",'DATA ENTRY'!H195)</f>
        <v/>
      </c>
      <c r="D195" s="26" t="str">
        <f t="shared" ref="D195:D258" si="61">IF(OR(ISNUMBER(B195),ISNUMBER(C195)),SUM(B195:C195),"")</f>
        <v/>
      </c>
      <c r="E195" s="26" t="str">
        <f>IF(ISBLANK('DATA ENTRY'!J195),"",'DATA ENTRY'!J195)</f>
        <v/>
      </c>
      <c r="F195" s="26" t="str">
        <f>IF(ISBLANK('DATA ENTRY'!K195),"",'DATA ENTRY'!K195)</f>
        <v/>
      </c>
      <c r="G195" s="26" t="str">
        <f t="shared" ref="G195:G258" si="62">IF(OR(ISNUMBER(E195),ISNUMBER(F195)),SUM(E195:F195),"")</f>
        <v/>
      </c>
      <c r="H195" s="26" t="str">
        <f>IF(ISBLANK('DATA ENTRY'!M195),"",'DATA ENTRY'!M195)</f>
        <v/>
      </c>
      <c r="I195" s="26" t="str">
        <f>IF(ISBLANK('DATA ENTRY'!M195),"",'DATA ENTRY'!N195)</f>
        <v/>
      </c>
      <c r="J195" s="26" t="str">
        <f t="shared" si="60"/>
        <v/>
      </c>
      <c r="K195" s="26" t="str">
        <f>IF(ISBLANK('DATA ENTRY'!P195),"",'DATA ENTRY'!P195)</f>
        <v/>
      </c>
      <c r="L195" s="26" t="str">
        <f>IF(ISBLANK('DATA ENTRY'!Q195),"",'DATA ENTRY'!Q195)</f>
        <v/>
      </c>
      <c r="M195" s="26" t="str">
        <f t="shared" ref="M195:M258" si="63">IF(OR(ISNUMBER(K195),ISNUMBER(L195)),SUM(K195:L195),"")</f>
        <v/>
      </c>
      <c r="N195" s="26" t="str">
        <f>IF(ISBLANK('DATA ENTRY'!S195),"",'DATA ENTRY'!S195)</f>
        <v/>
      </c>
      <c r="O195" s="26" t="str">
        <f>IF(ISBLANK('DATA ENTRY'!T195),"",'DATA ENTRY'!T195)</f>
        <v/>
      </c>
      <c r="P195" s="26" t="str">
        <f t="shared" ref="P195:P258" si="64">IF(OR(ISNUMBER(N195),ISNUMBER(O195)),SUM(N195:O195),"")</f>
        <v/>
      </c>
      <c r="Q195" s="26" t="str">
        <f>IF(ISBLANK('DATA ENTRY'!V195),"",'DATA ENTRY'!V195)</f>
        <v/>
      </c>
      <c r="R195" s="26" t="str">
        <f>IF(ISBLANK('DATA ENTRY'!W195),"",'DATA ENTRY'!W195)</f>
        <v/>
      </c>
      <c r="S195" s="26" t="str">
        <f t="shared" ref="S195:S258" si="65">IF(OR(ISNUMBER(Q195),ISNUMBER(R195)),SUM(Q195:R195),"")</f>
        <v/>
      </c>
      <c r="T195" s="26" t="str">
        <f>IF(ISBLANK('DATA ENTRY'!Y195),"",'DATA ENTRY'!Y195)</f>
        <v/>
      </c>
      <c r="U195" s="26" t="str">
        <f>IF(ISBLANK('DATA ENTRY'!Z195),"",'DATA ENTRY'!Z195)</f>
        <v/>
      </c>
      <c r="V195" s="26" t="str">
        <f t="shared" ref="V195:V258" si="66">IF(OR(ISNUMBER(T195),ISNUMBER(U195)),SUM(T195:U195),"")</f>
        <v/>
      </c>
      <c r="W195" s="26" t="str">
        <f>IF(ISBLANK('DATA ENTRY'!$F195),"",IF(LEDGER!B195="AB","AB",IF(LEDGER!B195&gt;=0.9*'MARK LOOKUP'!B195,"A+",IF(LEDGER!B195&gt;=0.8*'MARK LOOKUP'!B195,"A",IF(LEDGER!B195&gt;=0.7*'MARK LOOKUP'!B195,"B+",IF(LEDGER!B195&gt;=0.6*'MARK LOOKUP'!B195,"B",IF(LEDGER!B195&gt;=0.5*'MARK LOOKUP'!B195,"C+",IF(LEDGER!B195&gt;=0.4*'MARK LOOKUP'!B195,"C+",IF(LEDGER!B195&gt;=0.35*'MARK LOOKUP'!B195,"D","NG")))))))))</f>
        <v/>
      </c>
      <c r="X195" s="26" t="str">
        <f>IF(ISBLANK('DATA ENTRY'!$G195),"",IF(LEDGER!C195="AB","AB",IF(LEDGER!C195&gt;=0.9*'MARK LOOKUP'!C195,"A+",IF(LEDGER!C195&gt;=0.8*'MARK LOOKUP'!C195,"A",IF(LEDGER!C195&gt;=0.7*'MARK LOOKUP'!C195,"B+",IF(LEDGER!C195&gt;=0.6*'MARK LOOKUP'!C195,"B",IF(LEDGER!C195&gt;=0.5*'MARK LOOKUP'!C195,"C+",IF(LEDGER!C195&gt;=0.4*'MARK LOOKUP'!C195,"C+",IF(LEDGER!C195&gt;=0.35*'MARK LOOKUP'!C195,"D","N.G.")))))))))</f>
        <v/>
      </c>
      <c r="Y195" s="26" t="b">
        <f>IF(ISNUMBER(D195),IF(D195&gt;=0.9*'MARK LOOKUP'!D195,"A+",IF(D195&gt;=0.8*'MARK LOOKUP'!D195,"A",IF(D195&gt;=0.7*'MARK LOOKUP'!D195,"B+",IF(D195&gt;=0.6*'MARK LOOKUP'!D195,"B",IF(D195&gt;=0.5*'MARK LOOKUP'!D195,"C+",IF(D195&gt;=0.4*'MARK LOOKUP'!D195,"C",IF(D195&gt;=0.35*'MARK LOOKUP'!D195,"D","N.G."))))))))</f>
        <v>0</v>
      </c>
      <c r="Z195" s="26" t="str">
        <f>IF(ISBLANK('DATA ENTRY'!J195),"",IF(LEDGER!E195="AB","AB",IF(LEDGER!E195&gt;=0.9*'MARK LOOKUP'!E195,"A+",IF(LEDGER!E195&gt;=0.8*'MARK LOOKUP'!E195,"A",IF(LEDGER!E195&gt;=0.7*'MARK LOOKUP'!E195,"B+",IF(LEDGER!E195&gt;=0.6*'MARK LOOKUP'!E195,"B",IF(LEDGER!E195&gt;=0.5*'MARK LOOKUP'!E195,"C+",IF(LEDGER!E195&gt;=0.4*'MARK LOOKUP'!E195,"C",IF(LEDGER!E195&gt;=0.35*'MARK LOOKUP'!E195,"D","NG")))))))))</f>
        <v/>
      </c>
      <c r="AA195" s="26" t="str">
        <f>IF(ISBLANK('DATA ENTRY'!K195),"",IF(LEDGER!F195="AB","AB",IF(LEDGER!F195&gt;=0.9*'MARK LOOKUP'!F195,"A+",IF(LEDGER!F195&gt;=0.8*'MARK LOOKUP'!F195,"A",IF(LEDGER!F195&gt;=0.7*'MARK LOOKUP'!F195,"B+",IF(LEDGER!F195&gt;=0.6*'MARK LOOKUP'!F195,"B",IF(LEDGER!F195&gt;=0.5*'MARK LOOKUP'!F195,"C+",IF(LEDGER!F195&gt;=0.4*'MARK LOOKUP'!F195,"C",IF(LEDGER!F195&gt;=0.35*'MARK LOOKUP'!F195,"D","NG")))))))))</f>
        <v/>
      </c>
      <c r="AB195" s="26" t="b">
        <f>IF(ISNUMBER(G195),IF(D195&gt;=0.9*'MARK LOOKUP'!G195,"A+",IF(G195&gt;=0.8*'MARK LOOKUP'!G195,"A",IF(G195&gt;=0.7*'MARK LOOKUP'!G195,"B+",IF(G195&gt;=0.6*'MARK LOOKUP'!G195,"B",IF(G195&gt;=0.5*'MARK LOOKUP'!G195,"C+",IF(G195&gt;=0.4*'MARK LOOKUP'!G195,"C",IF(G195&gt;=0.35*'MARK LOOKUP'!G195,"D","NG"))))))))</f>
        <v>0</v>
      </c>
      <c r="AC195" s="26" t="str">
        <f>IF(ISBLANK('DATA ENTRY'!M195),"",IF(LEDGER!H195="AB","AB",IF(LEDGER!H195&gt;=0.9*'MARK LOOKUP'!H195,"A+",IF(LEDGER!H195&gt;=0.8*'MARK LOOKUP'!H195,"A",IF(LEDGER!H195&gt;=0.7*'MARK LOOKUP'!H195,"B+",IF(LEDGER!H195&gt;=0.6*'MARK LOOKUP'!H195,"B",IF(LEDGER!H195&gt;=0.5*'MARK LOOKUP'!H195,"C+",IF(LEDGER!H195&gt;=0.4*'MARK LOOKUP'!H195,"C",IF(LEDGER!H195&gt;=0.35*'MARK LOOKUP'!H195,"D","NG")))))))))</f>
        <v/>
      </c>
      <c r="AD195" s="26" t="str">
        <f>IF(ISBLANK('DATA ENTRY'!N195),"",IF(LEDGER!I195="AB","AB",IF(LEDGER!I195&gt;=0.9*'MARK LOOKUP'!I195,"A+",IF(LEDGER!I195&gt;=0.8*'MARK LOOKUP'!I195,"A",IF(LEDGER!I195&gt;=0.7*'MARK LOOKUP'!I195,"B+",IF(LEDGER!I195&gt;=0.6*'MARK LOOKUP'!I195,"B",IF(LEDGER!I195&gt;=0.5*'MARK LOOKUP'!I195,"C+",IF(LEDGER!I195&gt;=0.4*'MARK LOOKUP'!I195,"C",IF(LEDGER!I195&gt;=0.35*'MARK LOOKUP'!I195,"D","NG")))))))))</f>
        <v/>
      </c>
      <c r="AE195" s="26" t="str">
        <f>IF(ISNUMBER(J195),IF(J195&gt;=0.9*'MARK LOOKUP'!J195,"A+",IF(J195&gt;=0.8*'MARK LOOKUP'!J195,"A",IF(J195&gt;=0.7*'MARK LOOKUP'!J195,"B+",IF(J195&gt;=0.6*'MARK LOOKUP'!J195,"B",IF(J195&gt;=0.5*'MARK LOOKUP'!J195,"C+",IF(J195&gt;=0.4*'MARK LOOKUP'!J195,"C",IF(J195&gt;=0.35*'MARK LOOKUP'!J195,"D","NG"))))))),"")</f>
        <v/>
      </c>
      <c r="AF195" s="26" t="str">
        <f>IF(ISBLANK('DATA ENTRY'!P195),"",IF(LEDGER!K195="Ab","AB",IF(LEDGER!K195&gt;=0.9*'MARK LOOKUP'!K195,"A+",IF(LEDGER!K195&gt;=0.8*'MARK LOOKUP'!K195,"A",IF(LEDGER!K195&gt;=0.7*'MARK LOOKUP'!K195,"B+",IF(LEDGER!K195&gt;=0.6*'MARK LOOKUP'!K195,"B",IF(LEDGER!K195&gt;=0.5*'MARK LOOKUP'!K195,"C+",IF(LEDGER!K195&gt;=0.4*'MARK LOOKUP'!K195,"C",IF(LEDGER!K195&gt;=0.35*'MARK LOOKUP'!K195,"D","NG")))))))))</f>
        <v/>
      </c>
      <c r="AG195" s="26" t="str">
        <f>IF(ISBLANK('DATA ENTRY'!Q195),"",IF(LEDGER!L195="Ab","AB",IF(LEDGER!L195&gt;=0.9*'MARK LOOKUP'!L195,"A+",IF(LEDGER!L195&gt;=0.8*'MARK LOOKUP'!L195,"A",IF(LEDGER!L195&gt;=0.7*'MARK LOOKUP'!L195,"B+",IF(LEDGER!L195&gt;=0.6*'MARK LOOKUP'!L195,"B",IF(LEDGER!L195&gt;=0.5*'MARK LOOKUP'!L195,"C+",IF(LEDGER!L195&gt;=0.4*'MARK LOOKUP'!L195,"C",IF(LEDGER!L195&gt;=0.35*'MARK LOOKUP'!L195,"D","NG")))))))))</f>
        <v/>
      </c>
      <c r="AH195" s="26" t="str">
        <f>IF(ISNUMBER(M195),IF(M195&gt;=0.9*'MARK LOOKUP'!M195,"A+",IF(M195&gt;=0.8*'MARK LOOKUP'!M195,"A",IF(M195&gt;=0.7*'MARK LOOKUP'!M195,"B+",IF(M195&gt;=0.6*'MARK LOOKUP'!M195,"B",IF(M195&gt;=0.5*'MARK LOOKUP'!M195,"C+",IF(M195&gt;=0.4*'MARK LOOKUP'!M195,"C",IF(M195&gt;=0.35*'MARK LOOKUP'!M195,"D","NG"))))))),"")</f>
        <v/>
      </c>
      <c r="AI195" s="26" t="str">
        <f>IF(ISBLANK('DATA ENTRY'!S195),"",IF(N195="Ab","AB",IF(N195&gt;=0.9*'MARK LOOKUP'!N195,"A+",IF(N195&gt;=0.8*'MARK LOOKUP'!N195,"A",IF(N195&gt;=0.7*'MARK LOOKUP'!N195,"B+",IF(N195&gt;=0.6*'MARK LOOKUP'!N195,"B",IF(N195&gt;=0.5*'MARK LOOKUP'!N195,"C+",IF(N195&gt;=0.4*'MARK LOOKUP'!N195,"C",IF(N195&gt;=0.35*'MARK LOOKUP'!N195,"D","NG")))))))))</f>
        <v/>
      </c>
      <c r="AJ195" s="26" t="str">
        <f>IF(ISBLANK('DATA ENTRY'!T195),"",IF(O195="Ab","AB",IF(O195&gt;=0.9*'MARK LOOKUP'!O195,"A+",IF(O195&gt;=0.8*'MARK LOOKUP'!O195,"A",IF(O195&gt;=0.7*'MARK LOOKUP'!O195,"B+",IF(O195&gt;=0.6*'MARK LOOKUP'!O195,"B",IF(O195&gt;=0.5*'MARK LOOKUP'!O195,"C+",IF(O195&gt;=0.4*'MARK LOOKUP'!O195,"C",IF(O195&gt;=0.35*'MARK LOOKUP'!O195,"D","NG")))))))))</f>
        <v/>
      </c>
      <c r="AK195" s="26" t="str">
        <f>IF(ISNUMBER(P195),IF(P195&gt;=0.9*'MARK LOOKUP'!P195,"A+",IF(P195&gt;=0.8*'MARK LOOKUP'!P195,"A",IF(P195&gt;=0.7*'MARK LOOKUP'!P195,"B+",IF(P195&gt;=0.6*'MARK LOOKUP'!P195,"B",IF(P195&gt;=0.5*'MARK LOOKUP'!P195,"C+",IF(P195&gt;=0.4*'MARK LOOKUP'!P195,"C",IF(P195&gt;=0.35*'MARK LOOKUP'!P195,"D","NG"))))))),"")</f>
        <v/>
      </c>
      <c r="AL195" s="26" t="str">
        <f>IF(ISBLANK('DATA ENTRY'!V195),"",IF(Q195="Ab","AB",IF(Q195&gt;=0.9*'MARK LOOKUP'!Q195,"A+",IF(Q195&gt;=0.8*'MARK LOOKUP'!Q195,"A",IF(Q195&gt;=0.7*'MARK LOOKUP'!Q195,"B+",IF(Q195&gt;=0.6*'MARK LOOKUP'!Q195,"B",IF(Q195&gt;=0.5*'MARK LOOKUP'!Q195,"C+",IF(Q195&gt;=0.4*'MARK LOOKUP'!Q195,"C",IF(Q195&gt;=0.35*'MARK LOOKUP'!Q195,"D","NG")))))))))</f>
        <v/>
      </c>
      <c r="AM195" s="26" t="str">
        <f>IF(ISBLANK('DATA ENTRY'!W195),"",IF(R195="Ab","AB",IF(R195&gt;=0.9*'MARK LOOKUP'!R195,"A+",IF(R195&gt;=0.8*'MARK LOOKUP'!R195,"A",IF(R195&gt;=0.7*'MARK LOOKUP'!R195,"B+",IF(R195&gt;=0.6*'MARK LOOKUP'!R195,"B",IF(R195&gt;=0.5*'MARK LOOKUP'!R195,"C+",IF(R195&gt;=0.4*'MARK LOOKUP'!R195,"C",IF(R195&gt;=0.35*'MARK LOOKUP'!R195,"D","NG")))))))))</f>
        <v/>
      </c>
      <c r="AN195" s="26" t="str">
        <f>IF(ISNUMBER(S195),IF(S195&gt;=0.9*'MARK LOOKUP'!S195,"A+",IF(S195&gt;=0.8*'MARK LOOKUP'!S195,"A",IF(S195&gt;=0.7*'MARK LOOKUP'!S195,"B+",IF(S195&gt;=0.6*'MARK LOOKUP'!S195,"B",IF(S195&gt;=0.5*'MARK LOOKUP'!S195,"C+",IF(S195&gt;=0.4*'MARK LOOKUP'!S195,"C",IF(S195&gt;=0.35*'MARK LOOKUP'!S195,"D","NG"))))))),"")</f>
        <v/>
      </c>
      <c r="AO195" s="26" t="str">
        <f>IF(ISBLANK('DATA ENTRY'!Y195),"",IF(T195="AB","AB",IF(T195&gt;=0.9*'MARK LOOKUP'!T195,"A+",IF(T195&gt;=0.8*'MARK LOOKUP'!T195,"A",IF(T195&gt;=0.7*'MARK LOOKUP'!T195,"B+",IF(T195&gt;=0.6*'MARK LOOKUP'!T195,"B",IF(T195&gt;=0.5*'MARK LOOKUP'!T195,"C+",IF(T195&gt;=0.4*'MARK LOOKUP'!T195,"C",IF(T195&gt;=0.35*'MARK LOOKUP'!T195,"D","NG")))))))))</f>
        <v/>
      </c>
      <c r="AP195" s="26" t="str">
        <f>IF(ISBLANK('DATA ENTRY'!Z195),"",IF(U195="AB","AB",IF(U195&gt;=0.9*'MARK LOOKUP'!U195,"A+",IF(U195&gt;=0.8*'MARK LOOKUP'!U195,"A",IF(U195&gt;=0.7*'MARK LOOKUP'!U195,"B+",IF(U195&gt;=0.6*'MARK LOOKUP'!U195,"B",IF(U195&gt;=0.5*'MARK LOOKUP'!U195,"C+",IF(U195&gt;=0.4*'MARK LOOKUP'!U195,"C",IF(U195&gt;=0.35*'MARK LOOKUP'!U195,"D","NG")))))))))</f>
        <v/>
      </c>
      <c r="AQ195" s="26" t="str">
        <f>IF(ISNUMBER(V195),IF(V195&gt;=0.9*'MARK LOOKUP'!V195,"A+",IF(V195&gt;=0.8*'MARK LOOKUP'!V195,"A",IF(V195&gt;=0.7*'MARK LOOKUP'!V195,"B+",IF(V195&gt;=0.6*'MARK LOOKUP'!S195,"B",IF(V195&gt;=0.5*'MARK LOOKUP'!V195,"C+",IF(V195&gt;=0.4*'MARK LOOKUP'!V195,"C",IF(V195&gt;=0.35*'MARK LOOKUP'!V195,"D","NG"))))))),"")</f>
        <v/>
      </c>
      <c r="AR195" s="26" t="str">
        <f t="shared" ref="AR195:AR258" si="67">IF(W195="A+","4",IF(W195="A","3.6",IF(W195="B+","3.2",IF(W195="B","2.8",IF(W195="C+","2.4",IF(W195="C","2",IF(W195="D+","1.6",IF(W195="D","1.2",IF(W195="E","0.8","")))))))))</f>
        <v/>
      </c>
      <c r="AS195" s="26" t="str">
        <f t="shared" ref="AS195:AS258" si="68">IF(X195="A+","4",IF(X195="A","3.6",IF(X195="B+","3.2",IF(X195="B","2.8",IF(X195="C+","2.4",IF(X195="C","2",IF(X195="D+","1.6",IF(X195="D","1.2",IF(X195="E","0.8","")))))))))</f>
        <v/>
      </c>
      <c r="AT195" s="26" t="str">
        <f t="shared" ref="AT195:AT258" si="69">IF(Y195="A+","4",IF(Y195="A","3.6",IF(Y195="B+","3.2",IF(Y195="B","2.8",IF(Y195="C+","2.4",IF(Y195="C","2",IF(Y195="D+","1.6",IF(Y195="D","1.2",IF(Y195="E","0.8","")))))))))</f>
        <v/>
      </c>
      <c r="AU195" s="26" t="str">
        <f t="shared" ref="AU195:AU258" si="70">IF(Z195="A+","4",IF(Z195="A","3.6",IF(Z195="B+","3.2",IF(Z195="B","2.8",IF(Z195="C+","2.4",IF(Z195="C","2",IF(Z195="D+","1.6",IF(Z195="D","1.2",IF(Z195="E","0.8","")))))))))</f>
        <v/>
      </c>
      <c r="AV195" s="26" t="str">
        <f t="shared" ref="AV195:AV258" si="71">IF(AA195="A+","4",IF(AA195="A","3.6",IF(AA195="B+","3.2",IF(AA195="B","2.8",IF(AA195="C+","2.4",IF(AA195="C","2",IF(AA195="D+","1.6",IF(AA195="D","1.2",IF(AA195="E","0.8","")))))))))</f>
        <v/>
      </c>
      <c r="AW195" s="26" t="str">
        <f t="shared" ref="AW195:AW258" si="72">IF(AB195="A+","4",IF(AB195="A","3.6",IF(AB195="B+","3.2",IF(AB195="B","2.8",IF(AB195="C+","2.4",IF(AB195="C","2",IF(AB195="D+","1.6",IF(AB195="D","1.2",IF(AB195="E","0.8","")))))))))</f>
        <v/>
      </c>
      <c r="AX195" s="26" t="str">
        <f t="shared" ref="AX195:AX258" si="73">IF(AC195="A+","4",IF(AC195="A","3.6",IF(AC195="B+","3.2",IF(AC195="B","2.8",IF(AC195="C+","2.4",IF(AC195="C","2",IF(AC195="D+","1.6",IF(AC195="D","1.2",IF(AC195="E","0.8","")))))))))</f>
        <v/>
      </c>
      <c r="AY195" s="26" t="str">
        <f t="shared" ref="AY195:AY258" si="74">IF(AD195="A+","4",IF(AD195="A","3.6",IF(AD195="B+","3.2",IF(AD195="B","2.8",IF(AD195="C+","2.4",IF(AD195="C","2",IF(AD195="D+","1.6",IF(AD195="D","1.2",IF(AD195="E","0.8","")))))))))</f>
        <v/>
      </c>
      <c r="AZ195" s="26" t="str">
        <f t="shared" ref="AZ195:AZ258" si="75">IF(AE195="A+","4",IF(AE195="A","3.6",IF(AE195="B+","3.2",IF(AE195="B","2.8",IF(AE195="C+","2.4",IF(AE195="C","2",IF(AE195="D+","1.6",IF(AE195="D","1.2",IF(AE195="E","0.8","")))))))))</f>
        <v/>
      </c>
      <c r="BA195" s="26" t="str">
        <f t="shared" ref="BA195:BA258" si="76">IF(AF195="A+","4",IF(AF195="A","3.6",IF(AF195="B+","3.2",IF(AF195="B","2.8",IF(AF195="C+","2.4",IF(AF195="C","2",IF(AF195="D+","1.6",IF(AF195="D","1.2",IF(AF195="E","0.8","")))))))))</f>
        <v/>
      </c>
      <c r="BB195" s="26" t="str">
        <f t="shared" ref="BB195:BB258" si="77">IF(AG195="A+","4",IF(AG195="A","3.6",IF(AG195="B+","3.2",IF(AG195="B","2.8",IF(AG195="C+","2.4",IF(AG195="C","2",IF(AG195="D+","1.6",IF(AG195="D","1.2",IF(AG195="E","0.8","")))))))))</f>
        <v/>
      </c>
      <c r="BC195" s="26" t="str">
        <f t="shared" ref="BC195:BC258" si="78">IF(AH195="A+","4",IF(AH195="A","3.6",IF(AH195="B+","3.2",IF(AH195="B","2.8",IF(AH195="C+","2.4",IF(AH195="C","2",IF(AH195="D+","1.6",IF(AH195="D","1.2",IF(AH195="E","0.8","")))))))))</f>
        <v/>
      </c>
      <c r="BD195" s="26" t="str">
        <f t="shared" ref="BD195:BD258" si="79">IF(AI195="A+","4",IF(AI195="A","3.6",IF(AI195="B+","3.2",IF(AI195="B","2.8",IF(AI195="C+","2.4",IF(AI195="C","2",IF(AI195="D+","1.6",IF(AI195="D","1.2",IF(AI195="E","0.8","")))))))))</f>
        <v/>
      </c>
      <c r="BE195" s="26" t="str">
        <f>IF(ISBLANK('DATA ENTRY'!S195),"",IF(AJ195="A+","4",IF(AJ195="A","3.6",IF(AJ195="B+","3.2",IF(AJ195="B","2.8",IF(AJ195="C+","2.4",IF(AJ195="C","2",IF(AJ195="D+","1.6",IF(AJ195="D","1.2",IF(AJ195="E","0.8",""))))))))))</f>
        <v/>
      </c>
      <c r="BF195" s="26" t="str">
        <f>IF(ISBLANK('DATA ENTRY'!T195),"",IF(AK195="A+","4",IF(AK195="A","3.6",IF(AK195="B+","3.2",IF(AK195="B","2.8",IF(AK195="C+","2.4",IF(AK195="C","2",IF(AK195="D+","1.6",IF(AK195="D","1.2",IF(AK195="E","0.8",""))))))))))</f>
        <v/>
      </c>
      <c r="BG195" s="26" t="str">
        <f>IF(ISBLANK('DATA ENTRY'!U195),"",IF(AL195="A+","4",IF(AL195="A","3.6",IF(AL195="B+","3.2",IF(AL195="B","2.8",IF(AL195="C+","2.4",IF(AL195="C","2",IF(AL195="D+","1.6",IF(AL195="D","1.2",IF(AL195="E","0.8",""))))))))))</f>
        <v/>
      </c>
      <c r="BH195" s="26" t="str">
        <f>IF(ISBLANK('DATA ENTRY'!V195),"",IF(AM195="A+","4",IF(AM195="A","3.6",IF(AM195="B+","3.2",IF(AM195="B","2.8",IF(AM195="C+","2.4",IF(AM195="C","2",IF(AM195="D+","1.6",IF(AM195="D","1.2",IF(AM195="E","0.8",""))))))))))</f>
        <v/>
      </c>
      <c r="BI195" s="26" t="str">
        <f>IF(ISBLANK('DATA ENTRY'!W195),"",IF(AN195="A+","4",IF(AN195="A","3.6",IF(AN195="B+","3.2",IF(AN195="B","2.8",IF(AN195="C+","2.4",IF(AN195="C","2",IF(AN195="D+","1.6",IF(AN195="D","1.2",IF(AN195="E","0.8",""))))))))))</f>
        <v/>
      </c>
      <c r="BJ195" s="26" t="str">
        <f>IF(ISBLANK('DATA ENTRY'!X195),"",IF(AO195="A+","4",IF(AO195="A","3.6",IF(AO195="B+","3.2",IF(AO195="B","2.8",IF(AO195="C+","2.4",IF(AO195="C","2",IF(AO195="D+","1.6",IF(AO195="D","1.2",IF(AO195="E","0.8",""))))))))))</f>
        <v/>
      </c>
      <c r="BK195" s="26" t="str">
        <f>IF(ISBLANK('DATA ENTRY'!Y195),"",IF(AP195="A+","4",IF(AP195="A","3.6",IF(AP195="B+","3.2",IF(AP195="B","2.8",IF(AP195="C+","2.4",IF(AP195="C","2",IF(AP195="D+","1.6",IF(AP195="D","1.2",IF(AP195="E","0.8",""))))))))))</f>
        <v/>
      </c>
      <c r="BL195" s="26" t="str">
        <f>IF(ISBLANK('DATA ENTRY'!Z195),"",IF(AQ195="A+","4",IF(AQ195="A","3.6",IF(AQ195="B+","3.2",IF(AQ195="B","2.8",IF(AQ195="C+","2.4",IF(AQ195="C","2",IF(AQ195="D+","1.6",IF(AQ195="D","1.2",IF(AQ195="E","0.8",""))))))))))</f>
        <v/>
      </c>
    </row>
    <row r="196" spans="2:64" x14ac:dyDescent="0.25">
      <c r="B196" s="26" t="str">
        <f>IF(ISBLANK('DATA ENTRY'!G196),"",'DATA ENTRY'!G196)</f>
        <v/>
      </c>
      <c r="C196" s="26" t="str">
        <f>IF(ISBLANK('DATA ENTRY'!H196),"",'DATA ENTRY'!H196)</f>
        <v/>
      </c>
      <c r="D196" s="26" t="str">
        <f t="shared" si="61"/>
        <v/>
      </c>
      <c r="E196" s="26" t="str">
        <f>IF(ISBLANK('DATA ENTRY'!J196),"",'DATA ENTRY'!J196)</f>
        <v/>
      </c>
      <c r="F196" s="26" t="str">
        <f>IF(ISBLANK('DATA ENTRY'!K196),"",'DATA ENTRY'!K196)</f>
        <v/>
      </c>
      <c r="G196" s="26" t="str">
        <f t="shared" si="62"/>
        <v/>
      </c>
      <c r="H196" s="26" t="str">
        <f>IF(ISBLANK('DATA ENTRY'!M196),"",'DATA ENTRY'!M196)</f>
        <v/>
      </c>
      <c r="I196" s="26" t="str">
        <f>IF(ISBLANK('DATA ENTRY'!M196),"",'DATA ENTRY'!N196)</f>
        <v/>
      </c>
      <c r="J196" s="26" t="str">
        <f t="shared" ref="J196:J259" si="80">IF(OR(ISNUMBER(H196),ISNUMBER(I196)),SUM(H196:I196),"")</f>
        <v/>
      </c>
      <c r="K196" s="26" t="str">
        <f>IF(ISBLANK('DATA ENTRY'!P196),"",'DATA ENTRY'!P196)</f>
        <v/>
      </c>
      <c r="L196" s="26" t="str">
        <f>IF(ISBLANK('DATA ENTRY'!Q196),"",'DATA ENTRY'!Q196)</f>
        <v/>
      </c>
      <c r="M196" s="26" t="str">
        <f t="shared" si="63"/>
        <v/>
      </c>
      <c r="N196" s="26" t="str">
        <f>IF(ISBLANK('DATA ENTRY'!S196),"",'DATA ENTRY'!S196)</f>
        <v/>
      </c>
      <c r="O196" s="26" t="str">
        <f>IF(ISBLANK('DATA ENTRY'!T196),"",'DATA ENTRY'!T196)</f>
        <v/>
      </c>
      <c r="P196" s="26" t="str">
        <f t="shared" si="64"/>
        <v/>
      </c>
      <c r="Q196" s="26" t="str">
        <f>IF(ISBLANK('DATA ENTRY'!V196),"",'DATA ENTRY'!V196)</f>
        <v/>
      </c>
      <c r="R196" s="26" t="str">
        <f>IF(ISBLANK('DATA ENTRY'!W196),"",'DATA ENTRY'!W196)</f>
        <v/>
      </c>
      <c r="S196" s="26" t="str">
        <f t="shared" si="65"/>
        <v/>
      </c>
      <c r="T196" s="26" t="str">
        <f>IF(ISBLANK('DATA ENTRY'!Y196),"",'DATA ENTRY'!Y196)</f>
        <v/>
      </c>
      <c r="U196" s="26" t="str">
        <f>IF(ISBLANK('DATA ENTRY'!Z196),"",'DATA ENTRY'!Z196)</f>
        <v/>
      </c>
      <c r="V196" s="26" t="str">
        <f t="shared" si="66"/>
        <v/>
      </c>
      <c r="W196" s="26" t="str">
        <f>IF(ISBLANK('DATA ENTRY'!$F196),"",IF(LEDGER!B196="AB","AB",IF(LEDGER!B196&gt;=0.9*'MARK LOOKUP'!B196,"A+",IF(LEDGER!B196&gt;=0.8*'MARK LOOKUP'!B196,"A",IF(LEDGER!B196&gt;=0.7*'MARK LOOKUP'!B196,"B+",IF(LEDGER!B196&gt;=0.6*'MARK LOOKUP'!B196,"B",IF(LEDGER!B196&gt;=0.5*'MARK LOOKUP'!B196,"C+",IF(LEDGER!B196&gt;=0.4*'MARK LOOKUP'!B196,"C+",IF(LEDGER!B196&gt;=0.35*'MARK LOOKUP'!B196,"D","NG")))))))))</f>
        <v/>
      </c>
      <c r="X196" s="26" t="str">
        <f>IF(ISBLANK('DATA ENTRY'!$G196),"",IF(LEDGER!C196="AB","AB",IF(LEDGER!C196&gt;=0.9*'MARK LOOKUP'!C196,"A+",IF(LEDGER!C196&gt;=0.8*'MARK LOOKUP'!C196,"A",IF(LEDGER!C196&gt;=0.7*'MARK LOOKUP'!C196,"B+",IF(LEDGER!C196&gt;=0.6*'MARK LOOKUP'!C196,"B",IF(LEDGER!C196&gt;=0.5*'MARK LOOKUP'!C196,"C+",IF(LEDGER!C196&gt;=0.4*'MARK LOOKUP'!C196,"C+",IF(LEDGER!C196&gt;=0.35*'MARK LOOKUP'!C196,"D","N.G.")))))))))</f>
        <v/>
      </c>
      <c r="Y196" s="26" t="b">
        <f>IF(ISNUMBER(D196),IF(D196&gt;=0.9*'MARK LOOKUP'!D196,"A+",IF(D196&gt;=0.8*'MARK LOOKUP'!D196,"A",IF(D196&gt;=0.7*'MARK LOOKUP'!D196,"B+",IF(D196&gt;=0.6*'MARK LOOKUP'!D196,"B",IF(D196&gt;=0.5*'MARK LOOKUP'!D196,"C+",IF(D196&gt;=0.4*'MARK LOOKUP'!D196,"C",IF(D196&gt;=0.35*'MARK LOOKUP'!D196,"D","N.G."))))))))</f>
        <v>0</v>
      </c>
      <c r="Z196" s="26" t="str">
        <f>IF(ISBLANK('DATA ENTRY'!J196),"",IF(LEDGER!E196="AB","AB",IF(LEDGER!E196&gt;=0.9*'MARK LOOKUP'!E196,"A+",IF(LEDGER!E196&gt;=0.8*'MARK LOOKUP'!E196,"A",IF(LEDGER!E196&gt;=0.7*'MARK LOOKUP'!E196,"B+",IF(LEDGER!E196&gt;=0.6*'MARK LOOKUP'!E196,"B",IF(LEDGER!E196&gt;=0.5*'MARK LOOKUP'!E196,"C+",IF(LEDGER!E196&gt;=0.4*'MARK LOOKUP'!E196,"C",IF(LEDGER!E196&gt;=0.35*'MARK LOOKUP'!E196,"D","NG")))))))))</f>
        <v/>
      </c>
      <c r="AA196" s="26" t="str">
        <f>IF(ISBLANK('DATA ENTRY'!K196),"",IF(LEDGER!F196="AB","AB",IF(LEDGER!F196&gt;=0.9*'MARK LOOKUP'!F196,"A+",IF(LEDGER!F196&gt;=0.8*'MARK LOOKUP'!F196,"A",IF(LEDGER!F196&gt;=0.7*'MARK LOOKUP'!F196,"B+",IF(LEDGER!F196&gt;=0.6*'MARK LOOKUP'!F196,"B",IF(LEDGER!F196&gt;=0.5*'MARK LOOKUP'!F196,"C+",IF(LEDGER!F196&gt;=0.4*'MARK LOOKUP'!F196,"C",IF(LEDGER!F196&gt;=0.35*'MARK LOOKUP'!F196,"D","NG")))))))))</f>
        <v/>
      </c>
      <c r="AB196" s="26" t="b">
        <f>IF(ISNUMBER(G196),IF(D196&gt;=0.9*'MARK LOOKUP'!G196,"A+",IF(G196&gt;=0.8*'MARK LOOKUP'!G196,"A",IF(G196&gt;=0.7*'MARK LOOKUP'!G196,"B+",IF(G196&gt;=0.6*'MARK LOOKUP'!G196,"B",IF(G196&gt;=0.5*'MARK LOOKUP'!G196,"C+",IF(G196&gt;=0.4*'MARK LOOKUP'!G196,"C",IF(G196&gt;=0.35*'MARK LOOKUP'!G196,"D","NG"))))))))</f>
        <v>0</v>
      </c>
      <c r="AC196" s="26" t="str">
        <f>IF(ISBLANK('DATA ENTRY'!M196),"",IF(LEDGER!H196="AB","AB",IF(LEDGER!H196&gt;=0.9*'MARK LOOKUP'!H196,"A+",IF(LEDGER!H196&gt;=0.8*'MARK LOOKUP'!H196,"A",IF(LEDGER!H196&gt;=0.7*'MARK LOOKUP'!H196,"B+",IF(LEDGER!H196&gt;=0.6*'MARK LOOKUP'!H196,"B",IF(LEDGER!H196&gt;=0.5*'MARK LOOKUP'!H196,"C+",IF(LEDGER!H196&gt;=0.4*'MARK LOOKUP'!H196,"C",IF(LEDGER!H196&gt;=0.35*'MARK LOOKUP'!H196,"D","NG")))))))))</f>
        <v/>
      </c>
      <c r="AD196" s="26" t="str">
        <f>IF(ISBLANK('DATA ENTRY'!N196),"",IF(LEDGER!I196="AB","AB",IF(LEDGER!I196&gt;=0.9*'MARK LOOKUP'!I196,"A+",IF(LEDGER!I196&gt;=0.8*'MARK LOOKUP'!I196,"A",IF(LEDGER!I196&gt;=0.7*'MARK LOOKUP'!I196,"B+",IF(LEDGER!I196&gt;=0.6*'MARK LOOKUP'!I196,"B",IF(LEDGER!I196&gt;=0.5*'MARK LOOKUP'!I196,"C+",IF(LEDGER!I196&gt;=0.4*'MARK LOOKUP'!I196,"C",IF(LEDGER!I196&gt;=0.35*'MARK LOOKUP'!I196,"D","NG")))))))))</f>
        <v/>
      </c>
      <c r="AE196" s="26" t="str">
        <f>IF(ISNUMBER(J196),IF(J196&gt;=0.9*'MARK LOOKUP'!J196,"A+",IF(J196&gt;=0.8*'MARK LOOKUP'!J196,"A",IF(J196&gt;=0.7*'MARK LOOKUP'!J196,"B+",IF(J196&gt;=0.6*'MARK LOOKUP'!J196,"B",IF(J196&gt;=0.5*'MARK LOOKUP'!J196,"C+",IF(J196&gt;=0.4*'MARK LOOKUP'!J196,"C",IF(J196&gt;=0.35*'MARK LOOKUP'!J196,"D","NG"))))))),"")</f>
        <v/>
      </c>
      <c r="AF196" s="26" t="str">
        <f>IF(ISBLANK('DATA ENTRY'!P196),"",IF(LEDGER!K196="Ab","AB",IF(LEDGER!K196&gt;=0.9*'MARK LOOKUP'!K196,"A+",IF(LEDGER!K196&gt;=0.8*'MARK LOOKUP'!K196,"A",IF(LEDGER!K196&gt;=0.7*'MARK LOOKUP'!K196,"B+",IF(LEDGER!K196&gt;=0.6*'MARK LOOKUP'!K196,"B",IF(LEDGER!K196&gt;=0.5*'MARK LOOKUP'!K196,"C+",IF(LEDGER!K196&gt;=0.4*'MARK LOOKUP'!K196,"C",IF(LEDGER!K196&gt;=0.35*'MARK LOOKUP'!K196,"D","NG")))))))))</f>
        <v/>
      </c>
      <c r="AG196" s="26" t="str">
        <f>IF(ISBLANK('DATA ENTRY'!Q196),"",IF(LEDGER!L196="Ab","AB",IF(LEDGER!L196&gt;=0.9*'MARK LOOKUP'!L196,"A+",IF(LEDGER!L196&gt;=0.8*'MARK LOOKUP'!L196,"A",IF(LEDGER!L196&gt;=0.7*'MARK LOOKUP'!L196,"B+",IF(LEDGER!L196&gt;=0.6*'MARK LOOKUP'!L196,"B",IF(LEDGER!L196&gt;=0.5*'MARK LOOKUP'!L196,"C+",IF(LEDGER!L196&gt;=0.4*'MARK LOOKUP'!L196,"C",IF(LEDGER!L196&gt;=0.35*'MARK LOOKUP'!L196,"D","NG")))))))))</f>
        <v/>
      </c>
      <c r="AH196" s="26" t="str">
        <f>IF(ISNUMBER(M196),IF(M196&gt;=0.9*'MARK LOOKUP'!M196,"A+",IF(M196&gt;=0.8*'MARK LOOKUP'!M196,"A",IF(M196&gt;=0.7*'MARK LOOKUP'!M196,"B+",IF(M196&gt;=0.6*'MARK LOOKUP'!M196,"B",IF(M196&gt;=0.5*'MARK LOOKUP'!M196,"C+",IF(M196&gt;=0.4*'MARK LOOKUP'!M196,"C",IF(M196&gt;=0.35*'MARK LOOKUP'!M196,"D","NG"))))))),"")</f>
        <v/>
      </c>
      <c r="AI196" s="26" t="str">
        <f>IF(ISBLANK('DATA ENTRY'!S196),"",IF(N196="Ab","AB",IF(N196&gt;=0.9*'MARK LOOKUP'!N196,"A+",IF(N196&gt;=0.8*'MARK LOOKUP'!N196,"A",IF(N196&gt;=0.7*'MARK LOOKUP'!N196,"B+",IF(N196&gt;=0.6*'MARK LOOKUP'!N196,"B",IF(N196&gt;=0.5*'MARK LOOKUP'!N196,"C+",IF(N196&gt;=0.4*'MARK LOOKUP'!N196,"C",IF(N196&gt;=0.35*'MARK LOOKUP'!N196,"D","NG")))))))))</f>
        <v/>
      </c>
      <c r="AJ196" s="26" t="str">
        <f>IF(ISBLANK('DATA ENTRY'!T196),"",IF(O196="Ab","AB",IF(O196&gt;=0.9*'MARK LOOKUP'!O196,"A+",IF(O196&gt;=0.8*'MARK LOOKUP'!O196,"A",IF(O196&gt;=0.7*'MARK LOOKUP'!O196,"B+",IF(O196&gt;=0.6*'MARK LOOKUP'!O196,"B",IF(O196&gt;=0.5*'MARK LOOKUP'!O196,"C+",IF(O196&gt;=0.4*'MARK LOOKUP'!O196,"C",IF(O196&gt;=0.35*'MARK LOOKUP'!O196,"D","NG")))))))))</f>
        <v/>
      </c>
      <c r="AK196" s="26" t="str">
        <f>IF(ISNUMBER(P196),IF(P196&gt;=0.9*'MARK LOOKUP'!P196,"A+",IF(P196&gt;=0.8*'MARK LOOKUP'!P196,"A",IF(P196&gt;=0.7*'MARK LOOKUP'!P196,"B+",IF(P196&gt;=0.6*'MARK LOOKUP'!P196,"B",IF(P196&gt;=0.5*'MARK LOOKUP'!P196,"C+",IF(P196&gt;=0.4*'MARK LOOKUP'!P196,"C",IF(P196&gt;=0.35*'MARK LOOKUP'!P196,"D","NG"))))))),"")</f>
        <v/>
      </c>
      <c r="AL196" s="26" t="str">
        <f>IF(ISBLANK('DATA ENTRY'!V196),"",IF(Q196="Ab","AB",IF(Q196&gt;=0.9*'MARK LOOKUP'!Q196,"A+",IF(Q196&gt;=0.8*'MARK LOOKUP'!Q196,"A",IF(Q196&gt;=0.7*'MARK LOOKUP'!Q196,"B+",IF(Q196&gt;=0.6*'MARK LOOKUP'!Q196,"B",IF(Q196&gt;=0.5*'MARK LOOKUP'!Q196,"C+",IF(Q196&gt;=0.4*'MARK LOOKUP'!Q196,"C",IF(Q196&gt;=0.35*'MARK LOOKUP'!Q196,"D","NG")))))))))</f>
        <v/>
      </c>
      <c r="AM196" s="26" t="str">
        <f>IF(ISBLANK('DATA ENTRY'!W196),"",IF(R196="Ab","AB",IF(R196&gt;=0.9*'MARK LOOKUP'!R196,"A+",IF(R196&gt;=0.8*'MARK LOOKUP'!R196,"A",IF(R196&gt;=0.7*'MARK LOOKUP'!R196,"B+",IF(R196&gt;=0.6*'MARK LOOKUP'!R196,"B",IF(R196&gt;=0.5*'MARK LOOKUP'!R196,"C+",IF(R196&gt;=0.4*'MARK LOOKUP'!R196,"C",IF(R196&gt;=0.35*'MARK LOOKUP'!R196,"D","NG")))))))))</f>
        <v/>
      </c>
      <c r="AN196" s="26" t="str">
        <f>IF(ISNUMBER(S196),IF(S196&gt;=0.9*'MARK LOOKUP'!S196,"A+",IF(S196&gt;=0.8*'MARK LOOKUP'!S196,"A",IF(S196&gt;=0.7*'MARK LOOKUP'!S196,"B+",IF(S196&gt;=0.6*'MARK LOOKUP'!S196,"B",IF(S196&gt;=0.5*'MARK LOOKUP'!S196,"C+",IF(S196&gt;=0.4*'MARK LOOKUP'!S196,"C",IF(S196&gt;=0.35*'MARK LOOKUP'!S196,"D","NG"))))))),"")</f>
        <v/>
      </c>
      <c r="AO196" s="26" t="str">
        <f>IF(ISBLANK('DATA ENTRY'!Y196),"",IF(T196="AB","AB",IF(T196&gt;=0.9*'MARK LOOKUP'!T196,"A+",IF(T196&gt;=0.8*'MARK LOOKUP'!T196,"A",IF(T196&gt;=0.7*'MARK LOOKUP'!T196,"B+",IF(T196&gt;=0.6*'MARK LOOKUP'!T196,"B",IF(T196&gt;=0.5*'MARK LOOKUP'!T196,"C+",IF(T196&gt;=0.4*'MARK LOOKUP'!T196,"C",IF(T196&gt;=0.35*'MARK LOOKUP'!T196,"D","NG")))))))))</f>
        <v/>
      </c>
      <c r="AP196" s="26" t="str">
        <f>IF(ISBLANK('DATA ENTRY'!Z196),"",IF(U196="AB","AB",IF(U196&gt;=0.9*'MARK LOOKUP'!U196,"A+",IF(U196&gt;=0.8*'MARK LOOKUP'!U196,"A",IF(U196&gt;=0.7*'MARK LOOKUP'!U196,"B+",IF(U196&gt;=0.6*'MARK LOOKUP'!U196,"B",IF(U196&gt;=0.5*'MARK LOOKUP'!U196,"C+",IF(U196&gt;=0.4*'MARK LOOKUP'!U196,"C",IF(U196&gt;=0.35*'MARK LOOKUP'!U196,"D","NG")))))))))</f>
        <v/>
      </c>
      <c r="AQ196" s="26" t="str">
        <f>IF(ISNUMBER(V196),IF(V196&gt;=0.9*'MARK LOOKUP'!V196,"A+",IF(V196&gt;=0.8*'MARK LOOKUP'!V196,"A",IF(V196&gt;=0.7*'MARK LOOKUP'!V196,"B+",IF(V196&gt;=0.6*'MARK LOOKUP'!S196,"B",IF(V196&gt;=0.5*'MARK LOOKUP'!V196,"C+",IF(V196&gt;=0.4*'MARK LOOKUP'!V196,"C",IF(V196&gt;=0.35*'MARK LOOKUP'!V196,"D","NG"))))))),"")</f>
        <v/>
      </c>
      <c r="AR196" s="26" t="str">
        <f t="shared" si="67"/>
        <v/>
      </c>
      <c r="AS196" s="26" t="str">
        <f t="shared" si="68"/>
        <v/>
      </c>
      <c r="AT196" s="26" t="str">
        <f t="shared" si="69"/>
        <v/>
      </c>
      <c r="AU196" s="26" t="str">
        <f t="shared" si="70"/>
        <v/>
      </c>
      <c r="AV196" s="26" t="str">
        <f t="shared" si="71"/>
        <v/>
      </c>
      <c r="AW196" s="26" t="str">
        <f t="shared" si="72"/>
        <v/>
      </c>
      <c r="AX196" s="26" t="str">
        <f t="shared" si="73"/>
        <v/>
      </c>
      <c r="AY196" s="26" t="str">
        <f t="shared" si="74"/>
        <v/>
      </c>
      <c r="AZ196" s="26" t="str">
        <f t="shared" si="75"/>
        <v/>
      </c>
      <c r="BA196" s="26" t="str">
        <f t="shared" si="76"/>
        <v/>
      </c>
      <c r="BB196" s="26" t="str">
        <f t="shared" si="77"/>
        <v/>
      </c>
      <c r="BC196" s="26" t="str">
        <f t="shared" si="78"/>
        <v/>
      </c>
      <c r="BD196" s="26" t="str">
        <f t="shared" si="79"/>
        <v/>
      </c>
      <c r="BE196" s="26" t="str">
        <f>IF(ISBLANK('DATA ENTRY'!S196),"",IF(AJ196="A+","4",IF(AJ196="A","3.6",IF(AJ196="B+","3.2",IF(AJ196="B","2.8",IF(AJ196="C+","2.4",IF(AJ196="C","2",IF(AJ196="D+","1.6",IF(AJ196="D","1.2",IF(AJ196="E","0.8",""))))))))))</f>
        <v/>
      </c>
      <c r="BF196" s="26" t="str">
        <f>IF(ISBLANK('DATA ENTRY'!T196),"",IF(AK196="A+","4",IF(AK196="A","3.6",IF(AK196="B+","3.2",IF(AK196="B","2.8",IF(AK196="C+","2.4",IF(AK196="C","2",IF(AK196="D+","1.6",IF(AK196="D","1.2",IF(AK196="E","0.8",""))))))))))</f>
        <v/>
      </c>
      <c r="BG196" s="26" t="str">
        <f>IF(ISBLANK('DATA ENTRY'!U196),"",IF(AL196="A+","4",IF(AL196="A","3.6",IF(AL196="B+","3.2",IF(AL196="B","2.8",IF(AL196="C+","2.4",IF(AL196="C","2",IF(AL196="D+","1.6",IF(AL196="D","1.2",IF(AL196="E","0.8",""))))))))))</f>
        <v/>
      </c>
      <c r="BH196" s="26" t="str">
        <f>IF(ISBLANK('DATA ENTRY'!V196),"",IF(AM196="A+","4",IF(AM196="A","3.6",IF(AM196="B+","3.2",IF(AM196="B","2.8",IF(AM196="C+","2.4",IF(AM196="C","2",IF(AM196="D+","1.6",IF(AM196="D","1.2",IF(AM196="E","0.8",""))))))))))</f>
        <v/>
      </c>
      <c r="BI196" s="26" t="str">
        <f>IF(ISBLANK('DATA ENTRY'!W196),"",IF(AN196="A+","4",IF(AN196="A","3.6",IF(AN196="B+","3.2",IF(AN196="B","2.8",IF(AN196="C+","2.4",IF(AN196="C","2",IF(AN196="D+","1.6",IF(AN196="D","1.2",IF(AN196="E","0.8",""))))))))))</f>
        <v/>
      </c>
      <c r="BJ196" s="26" t="str">
        <f>IF(ISBLANK('DATA ENTRY'!X196),"",IF(AO196="A+","4",IF(AO196="A","3.6",IF(AO196="B+","3.2",IF(AO196="B","2.8",IF(AO196="C+","2.4",IF(AO196="C","2",IF(AO196="D+","1.6",IF(AO196="D","1.2",IF(AO196="E","0.8",""))))))))))</f>
        <v/>
      </c>
      <c r="BK196" s="26" t="str">
        <f>IF(ISBLANK('DATA ENTRY'!Y196),"",IF(AP196="A+","4",IF(AP196="A","3.6",IF(AP196="B+","3.2",IF(AP196="B","2.8",IF(AP196="C+","2.4",IF(AP196="C","2",IF(AP196="D+","1.6",IF(AP196="D","1.2",IF(AP196="E","0.8",""))))))))))</f>
        <v/>
      </c>
      <c r="BL196" s="26" t="str">
        <f>IF(ISBLANK('DATA ENTRY'!Z196),"",IF(AQ196="A+","4",IF(AQ196="A","3.6",IF(AQ196="B+","3.2",IF(AQ196="B","2.8",IF(AQ196="C+","2.4",IF(AQ196="C","2",IF(AQ196="D+","1.6",IF(AQ196="D","1.2",IF(AQ196="E","0.8",""))))))))))</f>
        <v/>
      </c>
    </row>
    <row r="197" spans="2:64" x14ac:dyDescent="0.25">
      <c r="B197" s="26" t="str">
        <f>IF(ISBLANK('DATA ENTRY'!G197),"",'DATA ENTRY'!G197)</f>
        <v/>
      </c>
      <c r="C197" s="26" t="str">
        <f>IF(ISBLANK('DATA ENTRY'!H197),"",'DATA ENTRY'!H197)</f>
        <v/>
      </c>
      <c r="D197" s="26" t="str">
        <f t="shared" si="61"/>
        <v/>
      </c>
      <c r="E197" s="26" t="str">
        <f>IF(ISBLANK('DATA ENTRY'!J197),"",'DATA ENTRY'!J197)</f>
        <v/>
      </c>
      <c r="F197" s="26" t="str">
        <f>IF(ISBLANK('DATA ENTRY'!K197),"",'DATA ENTRY'!K197)</f>
        <v/>
      </c>
      <c r="G197" s="26" t="str">
        <f t="shared" si="62"/>
        <v/>
      </c>
      <c r="H197" s="26" t="str">
        <f>IF(ISBLANK('DATA ENTRY'!M197),"",'DATA ENTRY'!M197)</f>
        <v/>
      </c>
      <c r="I197" s="26" t="str">
        <f>IF(ISBLANK('DATA ENTRY'!M197),"",'DATA ENTRY'!N197)</f>
        <v/>
      </c>
      <c r="J197" s="26" t="str">
        <f t="shared" si="80"/>
        <v/>
      </c>
      <c r="K197" s="26" t="str">
        <f>IF(ISBLANK('DATA ENTRY'!P197),"",'DATA ENTRY'!P197)</f>
        <v/>
      </c>
      <c r="L197" s="26" t="str">
        <f>IF(ISBLANK('DATA ENTRY'!Q197),"",'DATA ENTRY'!Q197)</f>
        <v/>
      </c>
      <c r="M197" s="26" t="str">
        <f t="shared" si="63"/>
        <v/>
      </c>
      <c r="N197" s="26" t="str">
        <f>IF(ISBLANK('DATA ENTRY'!S197),"",'DATA ENTRY'!S197)</f>
        <v/>
      </c>
      <c r="O197" s="26" t="str">
        <f>IF(ISBLANK('DATA ENTRY'!T197),"",'DATA ENTRY'!T197)</f>
        <v/>
      </c>
      <c r="P197" s="26" t="str">
        <f t="shared" si="64"/>
        <v/>
      </c>
      <c r="Q197" s="26" t="str">
        <f>IF(ISBLANK('DATA ENTRY'!V197),"",'DATA ENTRY'!V197)</f>
        <v/>
      </c>
      <c r="R197" s="26" t="str">
        <f>IF(ISBLANK('DATA ENTRY'!W197),"",'DATA ENTRY'!W197)</f>
        <v/>
      </c>
      <c r="S197" s="26" t="str">
        <f t="shared" si="65"/>
        <v/>
      </c>
      <c r="T197" s="26" t="str">
        <f>IF(ISBLANK('DATA ENTRY'!Y197),"",'DATA ENTRY'!Y197)</f>
        <v/>
      </c>
      <c r="U197" s="26" t="str">
        <f>IF(ISBLANK('DATA ENTRY'!Z197),"",'DATA ENTRY'!Z197)</f>
        <v/>
      </c>
      <c r="V197" s="26" t="str">
        <f t="shared" si="66"/>
        <v/>
      </c>
      <c r="W197" s="26" t="str">
        <f>IF(ISBLANK('DATA ENTRY'!$F197),"",IF(LEDGER!B197="AB","AB",IF(LEDGER!B197&gt;=0.9*'MARK LOOKUP'!B197,"A+",IF(LEDGER!B197&gt;=0.8*'MARK LOOKUP'!B197,"A",IF(LEDGER!B197&gt;=0.7*'MARK LOOKUP'!B197,"B+",IF(LEDGER!B197&gt;=0.6*'MARK LOOKUP'!B197,"B",IF(LEDGER!B197&gt;=0.5*'MARK LOOKUP'!B197,"C+",IF(LEDGER!B197&gt;=0.4*'MARK LOOKUP'!B197,"C+",IF(LEDGER!B197&gt;=0.35*'MARK LOOKUP'!B197,"D","NG")))))))))</f>
        <v/>
      </c>
      <c r="X197" s="26" t="str">
        <f>IF(ISBLANK('DATA ENTRY'!$G197),"",IF(LEDGER!C197="AB","AB",IF(LEDGER!C197&gt;=0.9*'MARK LOOKUP'!C197,"A+",IF(LEDGER!C197&gt;=0.8*'MARK LOOKUP'!C197,"A",IF(LEDGER!C197&gt;=0.7*'MARK LOOKUP'!C197,"B+",IF(LEDGER!C197&gt;=0.6*'MARK LOOKUP'!C197,"B",IF(LEDGER!C197&gt;=0.5*'MARK LOOKUP'!C197,"C+",IF(LEDGER!C197&gt;=0.4*'MARK LOOKUP'!C197,"C+",IF(LEDGER!C197&gt;=0.35*'MARK LOOKUP'!C197,"D","N.G.")))))))))</f>
        <v/>
      </c>
      <c r="Y197" s="26" t="b">
        <f>IF(ISNUMBER(D197),IF(D197&gt;=0.9*'MARK LOOKUP'!D197,"A+",IF(D197&gt;=0.8*'MARK LOOKUP'!D197,"A",IF(D197&gt;=0.7*'MARK LOOKUP'!D197,"B+",IF(D197&gt;=0.6*'MARK LOOKUP'!D197,"B",IF(D197&gt;=0.5*'MARK LOOKUP'!D197,"C+",IF(D197&gt;=0.4*'MARK LOOKUP'!D197,"C",IF(D197&gt;=0.35*'MARK LOOKUP'!D197,"D","N.G."))))))))</f>
        <v>0</v>
      </c>
      <c r="Z197" s="26" t="str">
        <f>IF(ISBLANK('DATA ENTRY'!J197),"",IF(LEDGER!E197="AB","AB",IF(LEDGER!E197&gt;=0.9*'MARK LOOKUP'!E197,"A+",IF(LEDGER!E197&gt;=0.8*'MARK LOOKUP'!E197,"A",IF(LEDGER!E197&gt;=0.7*'MARK LOOKUP'!E197,"B+",IF(LEDGER!E197&gt;=0.6*'MARK LOOKUP'!E197,"B",IF(LEDGER!E197&gt;=0.5*'MARK LOOKUP'!E197,"C+",IF(LEDGER!E197&gt;=0.4*'MARK LOOKUP'!E197,"C",IF(LEDGER!E197&gt;=0.35*'MARK LOOKUP'!E197,"D","NG")))))))))</f>
        <v/>
      </c>
      <c r="AA197" s="26" t="str">
        <f>IF(ISBLANK('DATA ENTRY'!K197),"",IF(LEDGER!F197="AB","AB",IF(LEDGER!F197&gt;=0.9*'MARK LOOKUP'!F197,"A+",IF(LEDGER!F197&gt;=0.8*'MARK LOOKUP'!F197,"A",IF(LEDGER!F197&gt;=0.7*'MARK LOOKUP'!F197,"B+",IF(LEDGER!F197&gt;=0.6*'MARK LOOKUP'!F197,"B",IF(LEDGER!F197&gt;=0.5*'MARK LOOKUP'!F197,"C+",IF(LEDGER!F197&gt;=0.4*'MARK LOOKUP'!F197,"C",IF(LEDGER!F197&gt;=0.35*'MARK LOOKUP'!F197,"D","NG")))))))))</f>
        <v/>
      </c>
      <c r="AB197" s="26" t="b">
        <f>IF(ISNUMBER(G197),IF(D197&gt;=0.9*'MARK LOOKUP'!G197,"A+",IF(G197&gt;=0.8*'MARK LOOKUP'!G197,"A",IF(G197&gt;=0.7*'MARK LOOKUP'!G197,"B+",IF(G197&gt;=0.6*'MARK LOOKUP'!G197,"B",IF(G197&gt;=0.5*'MARK LOOKUP'!G197,"C+",IF(G197&gt;=0.4*'MARK LOOKUP'!G197,"C",IF(G197&gt;=0.35*'MARK LOOKUP'!G197,"D","NG"))))))))</f>
        <v>0</v>
      </c>
      <c r="AC197" s="26" t="str">
        <f>IF(ISBLANK('DATA ENTRY'!M197),"",IF(LEDGER!H197="AB","AB",IF(LEDGER!H197&gt;=0.9*'MARK LOOKUP'!H197,"A+",IF(LEDGER!H197&gt;=0.8*'MARK LOOKUP'!H197,"A",IF(LEDGER!H197&gt;=0.7*'MARK LOOKUP'!H197,"B+",IF(LEDGER!H197&gt;=0.6*'MARK LOOKUP'!H197,"B",IF(LEDGER!H197&gt;=0.5*'MARK LOOKUP'!H197,"C+",IF(LEDGER!H197&gt;=0.4*'MARK LOOKUP'!H197,"C",IF(LEDGER!H197&gt;=0.35*'MARK LOOKUP'!H197,"D","NG")))))))))</f>
        <v/>
      </c>
      <c r="AD197" s="26" t="str">
        <f>IF(ISBLANK('DATA ENTRY'!N197),"",IF(LEDGER!I197="AB","AB",IF(LEDGER!I197&gt;=0.9*'MARK LOOKUP'!I197,"A+",IF(LEDGER!I197&gt;=0.8*'MARK LOOKUP'!I197,"A",IF(LEDGER!I197&gt;=0.7*'MARK LOOKUP'!I197,"B+",IF(LEDGER!I197&gt;=0.6*'MARK LOOKUP'!I197,"B",IF(LEDGER!I197&gt;=0.5*'MARK LOOKUP'!I197,"C+",IF(LEDGER!I197&gt;=0.4*'MARK LOOKUP'!I197,"C",IF(LEDGER!I197&gt;=0.35*'MARK LOOKUP'!I197,"D","NG")))))))))</f>
        <v/>
      </c>
      <c r="AE197" s="26" t="str">
        <f>IF(ISNUMBER(J197),IF(J197&gt;=0.9*'MARK LOOKUP'!J197,"A+",IF(J197&gt;=0.8*'MARK LOOKUP'!J197,"A",IF(J197&gt;=0.7*'MARK LOOKUP'!J197,"B+",IF(J197&gt;=0.6*'MARK LOOKUP'!J197,"B",IF(J197&gt;=0.5*'MARK LOOKUP'!J197,"C+",IF(J197&gt;=0.4*'MARK LOOKUP'!J197,"C",IF(J197&gt;=0.35*'MARK LOOKUP'!J197,"D","NG"))))))),"")</f>
        <v/>
      </c>
      <c r="AF197" s="26" t="str">
        <f>IF(ISBLANK('DATA ENTRY'!P197),"",IF(LEDGER!K197="Ab","AB",IF(LEDGER!K197&gt;=0.9*'MARK LOOKUP'!K197,"A+",IF(LEDGER!K197&gt;=0.8*'MARK LOOKUP'!K197,"A",IF(LEDGER!K197&gt;=0.7*'MARK LOOKUP'!K197,"B+",IF(LEDGER!K197&gt;=0.6*'MARK LOOKUP'!K197,"B",IF(LEDGER!K197&gt;=0.5*'MARK LOOKUP'!K197,"C+",IF(LEDGER!K197&gt;=0.4*'MARK LOOKUP'!K197,"C",IF(LEDGER!K197&gt;=0.35*'MARK LOOKUP'!K197,"D","NG")))))))))</f>
        <v/>
      </c>
      <c r="AG197" s="26" t="str">
        <f>IF(ISBLANK('DATA ENTRY'!Q197),"",IF(LEDGER!L197="Ab","AB",IF(LEDGER!L197&gt;=0.9*'MARK LOOKUP'!L197,"A+",IF(LEDGER!L197&gt;=0.8*'MARK LOOKUP'!L197,"A",IF(LEDGER!L197&gt;=0.7*'MARK LOOKUP'!L197,"B+",IF(LEDGER!L197&gt;=0.6*'MARK LOOKUP'!L197,"B",IF(LEDGER!L197&gt;=0.5*'MARK LOOKUP'!L197,"C+",IF(LEDGER!L197&gt;=0.4*'MARK LOOKUP'!L197,"C",IF(LEDGER!L197&gt;=0.35*'MARK LOOKUP'!L197,"D","NG")))))))))</f>
        <v/>
      </c>
      <c r="AH197" s="26" t="str">
        <f>IF(ISNUMBER(M197),IF(M197&gt;=0.9*'MARK LOOKUP'!M197,"A+",IF(M197&gt;=0.8*'MARK LOOKUP'!M197,"A",IF(M197&gt;=0.7*'MARK LOOKUP'!M197,"B+",IF(M197&gt;=0.6*'MARK LOOKUP'!M197,"B",IF(M197&gt;=0.5*'MARK LOOKUP'!M197,"C+",IF(M197&gt;=0.4*'MARK LOOKUP'!M197,"C",IF(M197&gt;=0.35*'MARK LOOKUP'!M197,"D","NG"))))))),"")</f>
        <v/>
      </c>
      <c r="AI197" s="26" t="str">
        <f>IF(ISBLANK('DATA ENTRY'!S197),"",IF(N197="Ab","AB",IF(N197&gt;=0.9*'MARK LOOKUP'!N197,"A+",IF(N197&gt;=0.8*'MARK LOOKUP'!N197,"A",IF(N197&gt;=0.7*'MARK LOOKUP'!N197,"B+",IF(N197&gt;=0.6*'MARK LOOKUP'!N197,"B",IF(N197&gt;=0.5*'MARK LOOKUP'!N197,"C+",IF(N197&gt;=0.4*'MARK LOOKUP'!N197,"C",IF(N197&gt;=0.35*'MARK LOOKUP'!N197,"D","NG")))))))))</f>
        <v/>
      </c>
      <c r="AJ197" s="26" t="str">
        <f>IF(ISBLANK('DATA ENTRY'!T197),"",IF(O197="Ab","AB",IF(O197&gt;=0.9*'MARK LOOKUP'!O197,"A+",IF(O197&gt;=0.8*'MARK LOOKUP'!O197,"A",IF(O197&gt;=0.7*'MARK LOOKUP'!O197,"B+",IF(O197&gt;=0.6*'MARK LOOKUP'!O197,"B",IF(O197&gt;=0.5*'MARK LOOKUP'!O197,"C+",IF(O197&gt;=0.4*'MARK LOOKUP'!O197,"C",IF(O197&gt;=0.35*'MARK LOOKUP'!O197,"D","NG")))))))))</f>
        <v/>
      </c>
      <c r="AK197" s="26" t="str">
        <f>IF(ISNUMBER(P197),IF(P197&gt;=0.9*'MARK LOOKUP'!P197,"A+",IF(P197&gt;=0.8*'MARK LOOKUP'!P197,"A",IF(P197&gt;=0.7*'MARK LOOKUP'!P197,"B+",IF(P197&gt;=0.6*'MARK LOOKUP'!P197,"B",IF(P197&gt;=0.5*'MARK LOOKUP'!P197,"C+",IF(P197&gt;=0.4*'MARK LOOKUP'!P197,"C",IF(P197&gt;=0.35*'MARK LOOKUP'!P197,"D","NG"))))))),"")</f>
        <v/>
      </c>
      <c r="AL197" s="26" t="str">
        <f>IF(ISBLANK('DATA ENTRY'!V197),"",IF(Q197="Ab","AB",IF(Q197&gt;=0.9*'MARK LOOKUP'!Q197,"A+",IF(Q197&gt;=0.8*'MARK LOOKUP'!Q197,"A",IF(Q197&gt;=0.7*'MARK LOOKUP'!Q197,"B+",IF(Q197&gt;=0.6*'MARK LOOKUP'!Q197,"B",IF(Q197&gt;=0.5*'MARK LOOKUP'!Q197,"C+",IF(Q197&gt;=0.4*'MARK LOOKUP'!Q197,"C",IF(Q197&gt;=0.35*'MARK LOOKUP'!Q197,"D","NG")))))))))</f>
        <v/>
      </c>
      <c r="AM197" s="26" t="str">
        <f>IF(ISBLANK('DATA ENTRY'!W197),"",IF(R197="Ab","AB",IF(R197&gt;=0.9*'MARK LOOKUP'!R197,"A+",IF(R197&gt;=0.8*'MARK LOOKUP'!R197,"A",IF(R197&gt;=0.7*'MARK LOOKUP'!R197,"B+",IF(R197&gt;=0.6*'MARK LOOKUP'!R197,"B",IF(R197&gt;=0.5*'MARK LOOKUP'!R197,"C+",IF(R197&gt;=0.4*'MARK LOOKUP'!R197,"C",IF(R197&gt;=0.35*'MARK LOOKUP'!R197,"D","NG")))))))))</f>
        <v/>
      </c>
      <c r="AN197" s="26" t="str">
        <f>IF(ISNUMBER(S197),IF(S197&gt;=0.9*'MARK LOOKUP'!S197,"A+",IF(S197&gt;=0.8*'MARK LOOKUP'!S197,"A",IF(S197&gt;=0.7*'MARK LOOKUP'!S197,"B+",IF(S197&gt;=0.6*'MARK LOOKUP'!S197,"B",IF(S197&gt;=0.5*'MARK LOOKUP'!S197,"C+",IF(S197&gt;=0.4*'MARK LOOKUP'!S197,"C",IF(S197&gt;=0.35*'MARK LOOKUP'!S197,"D","NG"))))))),"")</f>
        <v/>
      </c>
      <c r="AO197" s="26" t="str">
        <f>IF(ISBLANK('DATA ENTRY'!Y197),"",IF(T197="AB","AB",IF(T197&gt;=0.9*'MARK LOOKUP'!T197,"A+",IF(T197&gt;=0.8*'MARK LOOKUP'!T197,"A",IF(T197&gt;=0.7*'MARK LOOKUP'!T197,"B+",IF(T197&gt;=0.6*'MARK LOOKUP'!T197,"B",IF(T197&gt;=0.5*'MARK LOOKUP'!T197,"C+",IF(T197&gt;=0.4*'MARK LOOKUP'!T197,"C",IF(T197&gt;=0.35*'MARK LOOKUP'!T197,"D","NG")))))))))</f>
        <v/>
      </c>
      <c r="AP197" s="26" t="str">
        <f>IF(ISBLANK('DATA ENTRY'!Z197),"",IF(U197="AB","AB",IF(U197&gt;=0.9*'MARK LOOKUP'!U197,"A+",IF(U197&gt;=0.8*'MARK LOOKUP'!U197,"A",IF(U197&gt;=0.7*'MARK LOOKUP'!U197,"B+",IF(U197&gt;=0.6*'MARK LOOKUP'!U197,"B",IF(U197&gt;=0.5*'MARK LOOKUP'!U197,"C+",IF(U197&gt;=0.4*'MARK LOOKUP'!U197,"C",IF(U197&gt;=0.35*'MARK LOOKUP'!U197,"D","NG")))))))))</f>
        <v/>
      </c>
      <c r="AQ197" s="26" t="str">
        <f>IF(ISNUMBER(V197),IF(V197&gt;=0.9*'MARK LOOKUP'!V197,"A+",IF(V197&gt;=0.8*'MARK LOOKUP'!V197,"A",IF(V197&gt;=0.7*'MARK LOOKUP'!V197,"B+",IF(V197&gt;=0.6*'MARK LOOKUP'!S197,"B",IF(V197&gt;=0.5*'MARK LOOKUP'!V197,"C+",IF(V197&gt;=0.4*'MARK LOOKUP'!V197,"C",IF(V197&gt;=0.35*'MARK LOOKUP'!V197,"D","NG"))))))),"")</f>
        <v/>
      </c>
      <c r="AR197" s="26" t="str">
        <f t="shared" si="67"/>
        <v/>
      </c>
      <c r="AS197" s="26" t="str">
        <f t="shared" si="68"/>
        <v/>
      </c>
      <c r="AT197" s="26" t="str">
        <f t="shared" si="69"/>
        <v/>
      </c>
      <c r="AU197" s="26" t="str">
        <f t="shared" si="70"/>
        <v/>
      </c>
      <c r="AV197" s="26" t="str">
        <f t="shared" si="71"/>
        <v/>
      </c>
      <c r="AW197" s="26" t="str">
        <f t="shared" si="72"/>
        <v/>
      </c>
      <c r="AX197" s="26" t="str">
        <f t="shared" si="73"/>
        <v/>
      </c>
      <c r="AY197" s="26" t="str">
        <f t="shared" si="74"/>
        <v/>
      </c>
      <c r="AZ197" s="26" t="str">
        <f t="shared" si="75"/>
        <v/>
      </c>
      <c r="BA197" s="26" t="str">
        <f t="shared" si="76"/>
        <v/>
      </c>
      <c r="BB197" s="26" t="str">
        <f t="shared" si="77"/>
        <v/>
      </c>
      <c r="BC197" s="26" t="str">
        <f t="shared" si="78"/>
        <v/>
      </c>
      <c r="BD197" s="26" t="str">
        <f t="shared" si="79"/>
        <v/>
      </c>
      <c r="BE197" s="26" t="str">
        <f>IF(ISBLANK('DATA ENTRY'!S197),"",IF(AJ197="A+","4",IF(AJ197="A","3.6",IF(AJ197="B+","3.2",IF(AJ197="B","2.8",IF(AJ197="C+","2.4",IF(AJ197="C","2",IF(AJ197="D+","1.6",IF(AJ197="D","1.2",IF(AJ197="E","0.8",""))))))))))</f>
        <v/>
      </c>
      <c r="BF197" s="26" t="str">
        <f>IF(ISBLANK('DATA ENTRY'!T197),"",IF(AK197="A+","4",IF(AK197="A","3.6",IF(AK197="B+","3.2",IF(AK197="B","2.8",IF(AK197="C+","2.4",IF(AK197="C","2",IF(AK197="D+","1.6",IF(AK197="D","1.2",IF(AK197="E","0.8",""))))))))))</f>
        <v/>
      </c>
      <c r="BG197" s="26" t="str">
        <f>IF(ISBLANK('DATA ENTRY'!U197),"",IF(AL197="A+","4",IF(AL197="A","3.6",IF(AL197="B+","3.2",IF(AL197="B","2.8",IF(AL197="C+","2.4",IF(AL197="C","2",IF(AL197="D+","1.6",IF(AL197="D","1.2",IF(AL197="E","0.8",""))))))))))</f>
        <v/>
      </c>
      <c r="BH197" s="26" t="str">
        <f>IF(ISBLANK('DATA ENTRY'!V197),"",IF(AM197="A+","4",IF(AM197="A","3.6",IF(AM197="B+","3.2",IF(AM197="B","2.8",IF(AM197="C+","2.4",IF(AM197="C","2",IF(AM197="D+","1.6",IF(AM197="D","1.2",IF(AM197="E","0.8",""))))))))))</f>
        <v/>
      </c>
      <c r="BI197" s="26" t="str">
        <f>IF(ISBLANK('DATA ENTRY'!W197),"",IF(AN197="A+","4",IF(AN197="A","3.6",IF(AN197="B+","3.2",IF(AN197="B","2.8",IF(AN197="C+","2.4",IF(AN197="C","2",IF(AN197="D+","1.6",IF(AN197="D","1.2",IF(AN197="E","0.8",""))))))))))</f>
        <v/>
      </c>
      <c r="BJ197" s="26" t="str">
        <f>IF(ISBLANK('DATA ENTRY'!X197),"",IF(AO197="A+","4",IF(AO197="A","3.6",IF(AO197="B+","3.2",IF(AO197="B","2.8",IF(AO197="C+","2.4",IF(AO197="C","2",IF(AO197="D+","1.6",IF(AO197="D","1.2",IF(AO197="E","0.8",""))))))))))</f>
        <v/>
      </c>
      <c r="BK197" s="26" t="str">
        <f>IF(ISBLANK('DATA ENTRY'!Y197),"",IF(AP197="A+","4",IF(AP197="A","3.6",IF(AP197="B+","3.2",IF(AP197="B","2.8",IF(AP197="C+","2.4",IF(AP197="C","2",IF(AP197="D+","1.6",IF(AP197="D","1.2",IF(AP197="E","0.8",""))))))))))</f>
        <v/>
      </c>
      <c r="BL197" s="26" t="str">
        <f>IF(ISBLANK('DATA ENTRY'!Z197),"",IF(AQ197="A+","4",IF(AQ197="A","3.6",IF(AQ197="B+","3.2",IF(AQ197="B","2.8",IF(AQ197="C+","2.4",IF(AQ197="C","2",IF(AQ197="D+","1.6",IF(AQ197="D","1.2",IF(AQ197="E","0.8",""))))))))))</f>
        <v/>
      </c>
    </row>
    <row r="198" spans="2:64" x14ac:dyDescent="0.25">
      <c r="B198" s="26" t="str">
        <f>IF(ISBLANK('DATA ENTRY'!G198),"",'DATA ENTRY'!G198)</f>
        <v/>
      </c>
      <c r="C198" s="26" t="str">
        <f>IF(ISBLANK('DATA ENTRY'!H198),"",'DATA ENTRY'!H198)</f>
        <v/>
      </c>
      <c r="D198" s="26" t="str">
        <f t="shared" si="61"/>
        <v/>
      </c>
      <c r="E198" s="26" t="str">
        <f>IF(ISBLANK('DATA ENTRY'!J198),"",'DATA ENTRY'!J198)</f>
        <v/>
      </c>
      <c r="F198" s="26" t="str">
        <f>IF(ISBLANK('DATA ENTRY'!K198),"",'DATA ENTRY'!K198)</f>
        <v/>
      </c>
      <c r="G198" s="26" t="str">
        <f t="shared" si="62"/>
        <v/>
      </c>
      <c r="H198" s="26" t="str">
        <f>IF(ISBLANK('DATA ENTRY'!M198),"",'DATA ENTRY'!M198)</f>
        <v/>
      </c>
      <c r="I198" s="26" t="str">
        <f>IF(ISBLANK('DATA ENTRY'!M198),"",'DATA ENTRY'!N198)</f>
        <v/>
      </c>
      <c r="J198" s="26" t="str">
        <f t="shared" si="80"/>
        <v/>
      </c>
      <c r="K198" s="26" t="str">
        <f>IF(ISBLANK('DATA ENTRY'!P198),"",'DATA ENTRY'!P198)</f>
        <v/>
      </c>
      <c r="L198" s="26" t="str">
        <f>IF(ISBLANK('DATA ENTRY'!Q198),"",'DATA ENTRY'!Q198)</f>
        <v/>
      </c>
      <c r="M198" s="26" t="str">
        <f t="shared" si="63"/>
        <v/>
      </c>
      <c r="N198" s="26" t="str">
        <f>IF(ISBLANK('DATA ENTRY'!S198),"",'DATA ENTRY'!S198)</f>
        <v/>
      </c>
      <c r="O198" s="26" t="str">
        <f>IF(ISBLANK('DATA ENTRY'!T198),"",'DATA ENTRY'!T198)</f>
        <v/>
      </c>
      <c r="P198" s="26" t="str">
        <f t="shared" si="64"/>
        <v/>
      </c>
      <c r="Q198" s="26" t="str">
        <f>IF(ISBLANK('DATA ENTRY'!V198),"",'DATA ENTRY'!V198)</f>
        <v/>
      </c>
      <c r="R198" s="26" t="str">
        <f>IF(ISBLANK('DATA ENTRY'!W198),"",'DATA ENTRY'!W198)</f>
        <v/>
      </c>
      <c r="S198" s="26" t="str">
        <f t="shared" si="65"/>
        <v/>
      </c>
      <c r="T198" s="26" t="str">
        <f>IF(ISBLANK('DATA ENTRY'!Y198),"",'DATA ENTRY'!Y198)</f>
        <v/>
      </c>
      <c r="U198" s="26" t="str">
        <f>IF(ISBLANK('DATA ENTRY'!Z198),"",'DATA ENTRY'!Z198)</f>
        <v/>
      </c>
      <c r="V198" s="26" t="str">
        <f t="shared" si="66"/>
        <v/>
      </c>
      <c r="W198" s="26" t="str">
        <f>IF(ISBLANK('DATA ENTRY'!$F198),"",IF(LEDGER!B198="AB","AB",IF(LEDGER!B198&gt;=0.9*'MARK LOOKUP'!B198,"A+",IF(LEDGER!B198&gt;=0.8*'MARK LOOKUP'!B198,"A",IF(LEDGER!B198&gt;=0.7*'MARK LOOKUP'!B198,"B+",IF(LEDGER!B198&gt;=0.6*'MARK LOOKUP'!B198,"B",IF(LEDGER!B198&gt;=0.5*'MARK LOOKUP'!B198,"C+",IF(LEDGER!B198&gt;=0.4*'MARK LOOKUP'!B198,"C+",IF(LEDGER!B198&gt;=0.35*'MARK LOOKUP'!B198,"D","NG")))))))))</f>
        <v/>
      </c>
      <c r="X198" s="26" t="str">
        <f>IF(ISBLANK('DATA ENTRY'!$G198),"",IF(LEDGER!C198="AB","AB",IF(LEDGER!C198&gt;=0.9*'MARK LOOKUP'!C198,"A+",IF(LEDGER!C198&gt;=0.8*'MARK LOOKUP'!C198,"A",IF(LEDGER!C198&gt;=0.7*'MARK LOOKUP'!C198,"B+",IF(LEDGER!C198&gt;=0.6*'MARK LOOKUP'!C198,"B",IF(LEDGER!C198&gt;=0.5*'MARK LOOKUP'!C198,"C+",IF(LEDGER!C198&gt;=0.4*'MARK LOOKUP'!C198,"C+",IF(LEDGER!C198&gt;=0.35*'MARK LOOKUP'!C198,"D","N.G.")))))))))</f>
        <v/>
      </c>
      <c r="Y198" s="26" t="b">
        <f>IF(ISNUMBER(D198),IF(D198&gt;=0.9*'MARK LOOKUP'!D198,"A+",IF(D198&gt;=0.8*'MARK LOOKUP'!D198,"A",IF(D198&gt;=0.7*'MARK LOOKUP'!D198,"B+",IF(D198&gt;=0.6*'MARK LOOKUP'!D198,"B",IF(D198&gt;=0.5*'MARK LOOKUP'!D198,"C+",IF(D198&gt;=0.4*'MARK LOOKUP'!D198,"C",IF(D198&gt;=0.35*'MARK LOOKUP'!D198,"D","N.G."))))))))</f>
        <v>0</v>
      </c>
      <c r="Z198" s="26" t="str">
        <f>IF(ISBLANK('DATA ENTRY'!J198),"",IF(LEDGER!E198="AB","AB",IF(LEDGER!E198&gt;=0.9*'MARK LOOKUP'!E198,"A+",IF(LEDGER!E198&gt;=0.8*'MARK LOOKUP'!E198,"A",IF(LEDGER!E198&gt;=0.7*'MARK LOOKUP'!E198,"B+",IF(LEDGER!E198&gt;=0.6*'MARK LOOKUP'!E198,"B",IF(LEDGER!E198&gt;=0.5*'MARK LOOKUP'!E198,"C+",IF(LEDGER!E198&gt;=0.4*'MARK LOOKUP'!E198,"C",IF(LEDGER!E198&gt;=0.35*'MARK LOOKUP'!E198,"D","NG")))))))))</f>
        <v/>
      </c>
      <c r="AA198" s="26" t="str">
        <f>IF(ISBLANK('DATA ENTRY'!K198),"",IF(LEDGER!F198="AB","AB",IF(LEDGER!F198&gt;=0.9*'MARK LOOKUP'!F198,"A+",IF(LEDGER!F198&gt;=0.8*'MARK LOOKUP'!F198,"A",IF(LEDGER!F198&gt;=0.7*'MARK LOOKUP'!F198,"B+",IF(LEDGER!F198&gt;=0.6*'MARK LOOKUP'!F198,"B",IF(LEDGER!F198&gt;=0.5*'MARK LOOKUP'!F198,"C+",IF(LEDGER!F198&gt;=0.4*'MARK LOOKUP'!F198,"C",IF(LEDGER!F198&gt;=0.35*'MARK LOOKUP'!F198,"D","NG")))))))))</f>
        <v/>
      </c>
      <c r="AB198" s="26" t="b">
        <f>IF(ISNUMBER(G198),IF(D198&gt;=0.9*'MARK LOOKUP'!G198,"A+",IF(G198&gt;=0.8*'MARK LOOKUP'!G198,"A",IF(G198&gt;=0.7*'MARK LOOKUP'!G198,"B+",IF(G198&gt;=0.6*'MARK LOOKUP'!G198,"B",IF(G198&gt;=0.5*'MARK LOOKUP'!G198,"C+",IF(G198&gt;=0.4*'MARK LOOKUP'!G198,"C",IF(G198&gt;=0.35*'MARK LOOKUP'!G198,"D","NG"))))))))</f>
        <v>0</v>
      </c>
      <c r="AC198" s="26" t="str">
        <f>IF(ISBLANK('DATA ENTRY'!M198),"",IF(LEDGER!H198="AB","AB",IF(LEDGER!H198&gt;=0.9*'MARK LOOKUP'!H198,"A+",IF(LEDGER!H198&gt;=0.8*'MARK LOOKUP'!H198,"A",IF(LEDGER!H198&gt;=0.7*'MARK LOOKUP'!H198,"B+",IF(LEDGER!H198&gt;=0.6*'MARK LOOKUP'!H198,"B",IF(LEDGER!H198&gt;=0.5*'MARK LOOKUP'!H198,"C+",IF(LEDGER!H198&gt;=0.4*'MARK LOOKUP'!H198,"C",IF(LEDGER!H198&gt;=0.35*'MARK LOOKUP'!H198,"D","NG")))))))))</f>
        <v/>
      </c>
      <c r="AD198" s="26" t="str">
        <f>IF(ISBLANK('DATA ENTRY'!N198),"",IF(LEDGER!I198="AB","AB",IF(LEDGER!I198&gt;=0.9*'MARK LOOKUP'!I198,"A+",IF(LEDGER!I198&gt;=0.8*'MARK LOOKUP'!I198,"A",IF(LEDGER!I198&gt;=0.7*'MARK LOOKUP'!I198,"B+",IF(LEDGER!I198&gt;=0.6*'MARK LOOKUP'!I198,"B",IF(LEDGER!I198&gt;=0.5*'MARK LOOKUP'!I198,"C+",IF(LEDGER!I198&gt;=0.4*'MARK LOOKUP'!I198,"C",IF(LEDGER!I198&gt;=0.35*'MARK LOOKUP'!I198,"D","NG")))))))))</f>
        <v/>
      </c>
      <c r="AE198" s="26" t="str">
        <f>IF(ISNUMBER(J198),IF(J198&gt;=0.9*'MARK LOOKUP'!J198,"A+",IF(J198&gt;=0.8*'MARK LOOKUP'!J198,"A",IF(J198&gt;=0.7*'MARK LOOKUP'!J198,"B+",IF(J198&gt;=0.6*'MARK LOOKUP'!J198,"B",IF(J198&gt;=0.5*'MARK LOOKUP'!J198,"C+",IF(J198&gt;=0.4*'MARK LOOKUP'!J198,"C",IF(J198&gt;=0.35*'MARK LOOKUP'!J198,"D","NG"))))))),"")</f>
        <v/>
      </c>
      <c r="AF198" s="26" t="str">
        <f>IF(ISBLANK('DATA ENTRY'!P198),"",IF(LEDGER!K198="Ab","AB",IF(LEDGER!K198&gt;=0.9*'MARK LOOKUP'!K198,"A+",IF(LEDGER!K198&gt;=0.8*'MARK LOOKUP'!K198,"A",IF(LEDGER!K198&gt;=0.7*'MARK LOOKUP'!K198,"B+",IF(LEDGER!K198&gt;=0.6*'MARK LOOKUP'!K198,"B",IF(LEDGER!K198&gt;=0.5*'MARK LOOKUP'!K198,"C+",IF(LEDGER!K198&gt;=0.4*'MARK LOOKUP'!K198,"C",IF(LEDGER!K198&gt;=0.35*'MARK LOOKUP'!K198,"D","NG")))))))))</f>
        <v/>
      </c>
      <c r="AG198" s="26" t="str">
        <f>IF(ISBLANK('DATA ENTRY'!Q198),"",IF(LEDGER!L198="Ab","AB",IF(LEDGER!L198&gt;=0.9*'MARK LOOKUP'!L198,"A+",IF(LEDGER!L198&gt;=0.8*'MARK LOOKUP'!L198,"A",IF(LEDGER!L198&gt;=0.7*'MARK LOOKUP'!L198,"B+",IF(LEDGER!L198&gt;=0.6*'MARK LOOKUP'!L198,"B",IF(LEDGER!L198&gt;=0.5*'MARK LOOKUP'!L198,"C+",IF(LEDGER!L198&gt;=0.4*'MARK LOOKUP'!L198,"C",IF(LEDGER!L198&gt;=0.35*'MARK LOOKUP'!L198,"D","NG")))))))))</f>
        <v/>
      </c>
      <c r="AH198" s="26" t="str">
        <f>IF(ISNUMBER(M198),IF(M198&gt;=0.9*'MARK LOOKUP'!M198,"A+",IF(M198&gt;=0.8*'MARK LOOKUP'!M198,"A",IF(M198&gt;=0.7*'MARK LOOKUP'!M198,"B+",IF(M198&gt;=0.6*'MARK LOOKUP'!M198,"B",IF(M198&gt;=0.5*'MARK LOOKUP'!M198,"C+",IF(M198&gt;=0.4*'MARK LOOKUP'!M198,"C",IF(M198&gt;=0.35*'MARK LOOKUP'!M198,"D","NG"))))))),"")</f>
        <v/>
      </c>
      <c r="AI198" s="26" t="str">
        <f>IF(ISBLANK('DATA ENTRY'!S198),"",IF(N198="Ab","AB",IF(N198&gt;=0.9*'MARK LOOKUP'!N198,"A+",IF(N198&gt;=0.8*'MARK LOOKUP'!N198,"A",IF(N198&gt;=0.7*'MARK LOOKUP'!N198,"B+",IF(N198&gt;=0.6*'MARK LOOKUP'!N198,"B",IF(N198&gt;=0.5*'MARK LOOKUP'!N198,"C+",IF(N198&gt;=0.4*'MARK LOOKUP'!N198,"C",IF(N198&gt;=0.35*'MARK LOOKUP'!N198,"D","NG")))))))))</f>
        <v/>
      </c>
      <c r="AJ198" s="26" t="str">
        <f>IF(ISBLANK('DATA ENTRY'!T198),"",IF(O198="Ab","AB",IF(O198&gt;=0.9*'MARK LOOKUP'!O198,"A+",IF(O198&gt;=0.8*'MARK LOOKUP'!O198,"A",IF(O198&gt;=0.7*'MARK LOOKUP'!O198,"B+",IF(O198&gt;=0.6*'MARK LOOKUP'!O198,"B",IF(O198&gt;=0.5*'MARK LOOKUP'!O198,"C+",IF(O198&gt;=0.4*'MARK LOOKUP'!O198,"C",IF(O198&gt;=0.35*'MARK LOOKUP'!O198,"D","NG")))))))))</f>
        <v/>
      </c>
      <c r="AK198" s="26" t="str">
        <f>IF(ISNUMBER(P198),IF(P198&gt;=0.9*'MARK LOOKUP'!P198,"A+",IF(P198&gt;=0.8*'MARK LOOKUP'!P198,"A",IF(P198&gt;=0.7*'MARK LOOKUP'!P198,"B+",IF(P198&gt;=0.6*'MARK LOOKUP'!P198,"B",IF(P198&gt;=0.5*'MARK LOOKUP'!P198,"C+",IF(P198&gt;=0.4*'MARK LOOKUP'!P198,"C",IF(P198&gt;=0.35*'MARK LOOKUP'!P198,"D","NG"))))))),"")</f>
        <v/>
      </c>
      <c r="AL198" s="26" t="str">
        <f>IF(ISBLANK('DATA ENTRY'!V198),"",IF(Q198="Ab","AB",IF(Q198&gt;=0.9*'MARK LOOKUP'!Q198,"A+",IF(Q198&gt;=0.8*'MARK LOOKUP'!Q198,"A",IF(Q198&gt;=0.7*'MARK LOOKUP'!Q198,"B+",IF(Q198&gt;=0.6*'MARK LOOKUP'!Q198,"B",IF(Q198&gt;=0.5*'MARK LOOKUP'!Q198,"C+",IF(Q198&gt;=0.4*'MARK LOOKUP'!Q198,"C",IF(Q198&gt;=0.35*'MARK LOOKUP'!Q198,"D","NG")))))))))</f>
        <v/>
      </c>
      <c r="AM198" s="26" t="str">
        <f>IF(ISBLANK('DATA ENTRY'!W198),"",IF(R198="Ab","AB",IF(R198&gt;=0.9*'MARK LOOKUP'!R198,"A+",IF(R198&gt;=0.8*'MARK LOOKUP'!R198,"A",IF(R198&gt;=0.7*'MARK LOOKUP'!R198,"B+",IF(R198&gt;=0.6*'MARK LOOKUP'!R198,"B",IF(R198&gt;=0.5*'MARK LOOKUP'!R198,"C+",IF(R198&gt;=0.4*'MARK LOOKUP'!R198,"C",IF(R198&gt;=0.35*'MARK LOOKUP'!R198,"D","NG")))))))))</f>
        <v/>
      </c>
      <c r="AN198" s="26" t="str">
        <f>IF(ISNUMBER(S198),IF(S198&gt;=0.9*'MARK LOOKUP'!S198,"A+",IF(S198&gt;=0.8*'MARK LOOKUP'!S198,"A",IF(S198&gt;=0.7*'MARK LOOKUP'!S198,"B+",IF(S198&gt;=0.6*'MARK LOOKUP'!S198,"B",IF(S198&gt;=0.5*'MARK LOOKUP'!S198,"C+",IF(S198&gt;=0.4*'MARK LOOKUP'!S198,"C",IF(S198&gt;=0.35*'MARK LOOKUP'!S198,"D","NG"))))))),"")</f>
        <v/>
      </c>
      <c r="AO198" s="26" t="str">
        <f>IF(ISBLANK('DATA ENTRY'!Y198),"",IF(T198="AB","AB",IF(T198&gt;=0.9*'MARK LOOKUP'!T198,"A+",IF(T198&gt;=0.8*'MARK LOOKUP'!T198,"A",IF(T198&gt;=0.7*'MARK LOOKUP'!T198,"B+",IF(T198&gt;=0.6*'MARK LOOKUP'!T198,"B",IF(T198&gt;=0.5*'MARK LOOKUP'!T198,"C+",IF(T198&gt;=0.4*'MARK LOOKUP'!T198,"C",IF(T198&gt;=0.35*'MARK LOOKUP'!T198,"D","NG")))))))))</f>
        <v/>
      </c>
      <c r="AP198" s="26" t="str">
        <f>IF(ISBLANK('DATA ENTRY'!Z198),"",IF(U198="AB","AB",IF(U198&gt;=0.9*'MARK LOOKUP'!U198,"A+",IF(U198&gt;=0.8*'MARK LOOKUP'!U198,"A",IF(U198&gt;=0.7*'MARK LOOKUP'!U198,"B+",IF(U198&gt;=0.6*'MARK LOOKUP'!U198,"B",IF(U198&gt;=0.5*'MARK LOOKUP'!U198,"C+",IF(U198&gt;=0.4*'MARK LOOKUP'!U198,"C",IF(U198&gt;=0.35*'MARK LOOKUP'!U198,"D","NG")))))))))</f>
        <v/>
      </c>
      <c r="AQ198" s="26" t="str">
        <f>IF(ISNUMBER(V198),IF(V198&gt;=0.9*'MARK LOOKUP'!V198,"A+",IF(V198&gt;=0.8*'MARK LOOKUP'!V198,"A",IF(V198&gt;=0.7*'MARK LOOKUP'!V198,"B+",IF(V198&gt;=0.6*'MARK LOOKUP'!S198,"B",IF(V198&gt;=0.5*'MARK LOOKUP'!V198,"C+",IF(V198&gt;=0.4*'MARK LOOKUP'!V198,"C",IF(V198&gt;=0.35*'MARK LOOKUP'!V198,"D","NG"))))))),"")</f>
        <v/>
      </c>
      <c r="AR198" s="26" t="str">
        <f t="shared" si="67"/>
        <v/>
      </c>
      <c r="AS198" s="26" t="str">
        <f t="shared" si="68"/>
        <v/>
      </c>
      <c r="AT198" s="26" t="str">
        <f t="shared" si="69"/>
        <v/>
      </c>
      <c r="AU198" s="26" t="str">
        <f t="shared" si="70"/>
        <v/>
      </c>
      <c r="AV198" s="26" t="str">
        <f t="shared" si="71"/>
        <v/>
      </c>
      <c r="AW198" s="26" t="str">
        <f t="shared" si="72"/>
        <v/>
      </c>
      <c r="AX198" s="26" t="str">
        <f t="shared" si="73"/>
        <v/>
      </c>
      <c r="AY198" s="26" t="str">
        <f t="shared" si="74"/>
        <v/>
      </c>
      <c r="AZ198" s="26" t="str">
        <f t="shared" si="75"/>
        <v/>
      </c>
      <c r="BA198" s="26" t="str">
        <f t="shared" si="76"/>
        <v/>
      </c>
      <c r="BB198" s="26" t="str">
        <f t="shared" si="77"/>
        <v/>
      </c>
      <c r="BC198" s="26" t="str">
        <f t="shared" si="78"/>
        <v/>
      </c>
      <c r="BD198" s="26" t="str">
        <f t="shared" si="79"/>
        <v/>
      </c>
      <c r="BE198" s="26" t="str">
        <f>IF(ISBLANK('DATA ENTRY'!S198),"",IF(AJ198="A+","4",IF(AJ198="A","3.6",IF(AJ198="B+","3.2",IF(AJ198="B","2.8",IF(AJ198="C+","2.4",IF(AJ198="C","2",IF(AJ198="D+","1.6",IF(AJ198="D","1.2",IF(AJ198="E","0.8",""))))))))))</f>
        <v/>
      </c>
      <c r="BF198" s="26" t="str">
        <f>IF(ISBLANK('DATA ENTRY'!T198),"",IF(AK198="A+","4",IF(AK198="A","3.6",IF(AK198="B+","3.2",IF(AK198="B","2.8",IF(AK198="C+","2.4",IF(AK198="C","2",IF(AK198="D+","1.6",IF(AK198="D","1.2",IF(AK198="E","0.8",""))))))))))</f>
        <v/>
      </c>
      <c r="BG198" s="26" t="str">
        <f>IF(ISBLANK('DATA ENTRY'!U198),"",IF(AL198="A+","4",IF(AL198="A","3.6",IF(AL198="B+","3.2",IF(AL198="B","2.8",IF(AL198="C+","2.4",IF(AL198="C","2",IF(AL198="D+","1.6",IF(AL198="D","1.2",IF(AL198="E","0.8",""))))))))))</f>
        <v/>
      </c>
      <c r="BH198" s="26" t="str">
        <f>IF(ISBLANK('DATA ENTRY'!V198),"",IF(AM198="A+","4",IF(AM198="A","3.6",IF(AM198="B+","3.2",IF(AM198="B","2.8",IF(AM198="C+","2.4",IF(AM198="C","2",IF(AM198="D+","1.6",IF(AM198="D","1.2",IF(AM198="E","0.8",""))))))))))</f>
        <v/>
      </c>
      <c r="BI198" s="26" t="str">
        <f>IF(ISBLANK('DATA ENTRY'!W198),"",IF(AN198="A+","4",IF(AN198="A","3.6",IF(AN198="B+","3.2",IF(AN198="B","2.8",IF(AN198="C+","2.4",IF(AN198="C","2",IF(AN198="D+","1.6",IF(AN198="D","1.2",IF(AN198="E","0.8",""))))))))))</f>
        <v/>
      </c>
      <c r="BJ198" s="26" t="str">
        <f>IF(ISBLANK('DATA ENTRY'!X198),"",IF(AO198="A+","4",IF(AO198="A","3.6",IF(AO198="B+","3.2",IF(AO198="B","2.8",IF(AO198="C+","2.4",IF(AO198="C","2",IF(AO198="D+","1.6",IF(AO198="D","1.2",IF(AO198="E","0.8",""))))))))))</f>
        <v/>
      </c>
      <c r="BK198" s="26" t="str">
        <f>IF(ISBLANK('DATA ENTRY'!Y198),"",IF(AP198="A+","4",IF(AP198="A","3.6",IF(AP198="B+","3.2",IF(AP198="B","2.8",IF(AP198="C+","2.4",IF(AP198="C","2",IF(AP198="D+","1.6",IF(AP198="D","1.2",IF(AP198="E","0.8",""))))))))))</f>
        <v/>
      </c>
      <c r="BL198" s="26" t="str">
        <f>IF(ISBLANK('DATA ENTRY'!Z198),"",IF(AQ198="A+","4",IF(AQ198="A","3.6",IF(AQ198="B+","3.2",IF(AQ198="B","2.8",IF(AQ198="C+","2.4",IF(AQ198="C","2",IF(AQ198="D+","1.6",IF(AQ198="D","1.2",IF(AQ198="E","0.8",""))))))))))</f>
        <v/>
      </c>
    </row>
    <row r="199" spans="2:64" x14ac:dyDescent="0.25">
      <c r="B199" s="26" t="str">
        <f>IF(ISBLANK('DATA ENTRY'!G199),"",'DATA ENTRY'!G199)</f>
        <v/>
      </c>
      <c r="C199" s="26" t="str">
        <f>IF(ISBLANK('DATA ENTRY'!H199),"",'DATA ENTRY'!H199)</f>
        <v/>
      </c>
      <c r="D199" s="26" t="str">
        <f t="shared" si="61"/>
        <v/>
      </c>
      <c r="E199" s="26" t="str">
        <f>IF(ISBLANK('DATA ENTRY'!J199),"",'DATA ENTRY'!J199)</f>
        <v/>
      </c>
      <c r="F199" s="26" t="str">
        <f>IF(ISBLANK('DATA ENTRY'!K199),"",'DATA ENTRY'!K199)</f>
        <v/>
      </c>
      <c r="G199" s="26" t="str">
        <f t="shared" si="62"/>
        <v/>
      </c>
      <c r="H199" s="26" t="str">
        <f>IF(ISBLANK('DATA ENTRY'!M199),"",'DATA ENTRY'!M199)</f>
        <v/>
      </c>
      <c r="I199" s="26" t="str">
        <f>IF(ISBLANK('DATA ENTRY'!M199),"",'DATA ENTRY'!N199)</f>
        <v/>
      </c>
      <c r="J199" s="26" t="str">
        <f t="shared" si="80"/>
        <v/>
      </c>
      <c r="K199" s="26" t="str">
        <f>IF(ISBLANK('DATA ENTRY'!P199),"",'DATA ENTRY'!P199)</f>
        <v/>
      </c>
      <c r="L199" s="26" t="str">
        <f>IF(ISBLANK('DATA ENTRY'!Q199),"",'DATA ENTRY'!Q199)</f>
        <v/>
      </c>
      <c r="M199" s="26" t="str">
        <f t="shared" si="63"/>
        <v/>
      </c>
      <c r="N199" s="26" t="str">
        <f>IF(ISBLANK('DATA ENTRY'!S199),"",'DATA ENTRY'!S199)</f>
        <v/>
      </c>
      <c r="O199" s="26" t="str">
        <f>IF(ISBLANK('DATA ENTRY'!T199),"",'DATA ENTRY'!T199)</f>
        <v/>
      </c>
      <c r="P199" s="26" t="str">
        <f t="shared" si="64"/>
        <v/>
      </c>
      <c r="Q199" s="26" t="str">
        <f>IF(ISBLANK('DATA ENTRY'!V199),"",'DATA ENTRY'!V199)</f>
        <v/>
      </c>
      <c r="R199" s="26" t="str">
        <f>IF(ISBLANK('DATA ENTRY'!W199),"",'DATA ENTRY'!W199)</f>
        <v/>
      </c>
      <c r="S199" s="26" t="str">
        <f t="shared" si="65"/>
        <v/>
      </c>
      <c r="T199" s="26" t="str">
        <f>IF(ISBLANK('DATA ENTRY'!Y199),"",'DATA ENTRY'!Y199)</f>
        <v/>
      </c>
      <c r="U199" s="26" t="str">
        <f>IF(ISBLANK('DATA ENTRY'!Z199),"",'DATA ENTRY'!Z199)</f>
        <v/>
      </c>
      <c r="V199" s="26" t="str">
        <f t="shared" si="66"/>
        <v/>
      </c>
      <c r="W199" s="26" t="str">
        <f>IF(ISBLANK('DATA ENTRY'!$F199),"",IF(LEDGER!B199="AB","AB",IF(LEDGER!B199&gt;=0.9*'MARK LOOKUP'!B199,"A+",IF(LEDGER!B199&gt;=0.8*'MARK LOOKUP'!B199,"A",IF(LEDGER!B199&gt;=0.7*'MARK LOOKUP'!B199,"B+",IF(LEDGER!B199&gt;=0.6*'MARK LOOKUP'!B199,"B",IF(LEDGER!B199&gt;=0.5*'MARK LOOKUP'!B199,"C+",IF(LEDGER!B199&gt;=0.4*'MARK LOOKUP'!B199,"C+",IF(LEDGER!B199&gt;=0.35*'MARK LOOKUP'!B199,"D","NG")))))))))</f>
        <v/>
      </c>
      <c r="X199" s="26" t="str">
        <f>IF(ISBLANK('DATA ENTRY'!$G199),"",IF(LEDGER!C199="AB","AB",IF(LEDGER!C199&gt;=0.9*'MARK LOOKUP'!C199,"A+",IF(LEDGER!C199&gt;=0.8*'MARK LOOKUP'!C199,"A",IF(LEDGER!C199&gt;=0.7*'MARK LOOKUP'!C199,"B+",IF(LEDGER!C199&gt;=0.6*'MARK LOOKUP'!C199,"B",IF(LEDGER!C199&gt;=0.5*'MARK LOOKUP'!C199,"C+",IF(LEDGER!C199&gt;=0.4*'MARK LOOKUP'!C199,"C+",IF(LEDGER!C199&gt;=0.35*'MARK LOOKUP'!C199,"D","N.G.")))))))))</f>
        <v/>
      </c>
      <c r="Y199" s="26" t="b">
        <f>IF(ISNUMBER(D199),IF(D199&gt;=0.9*'MARK LOOKUP'!D199,"A+",IF(D199&gt;=0.8*'MARK LOOKUP'!D199,"A",IF(D199&gt;=0.7*'MARK LOOKUP'!D199,"B+",IF(D199&gt;=0.6*'MARK LOOKUP'!D199,"B",IF(D199&gt;=0.5*'MARK LOOKUP'!D199,"C+",IF(D199&gt;=0.4*'MARK LOOKUP'!D199,"C",IF(D199&gt;=0.35*'MARK LOOKUP'!D199,"D","N.G."))))))))</f>
        <v>0</v>
      </c>
      <c r="Z199" s="26" t="str">
        <f>IF(ISBLANK('DATA ENTRY'!J199),"",IF(LEDGER!E199="AB","AB",IF(LEDGER!E199&gt;=0.9*'MARK LOOKUP'!E199,"A+",IF(LEDGER!E199&gt;=0.8*'MARK LOOKUP'!E199,"A",IF(LEDGER!E199&gt;=0.7*'MARK LOOKUP'!E199,"B+",IF(LEDGER!E199&gt;=0.6*'MARK LOOKUP'!E199,"B",IF(LEDGER!E199&gt;=0.5*'MARK LOOKUP'!E199,"C+",IF(LEDGER!E199&gt;=0.4*'MARK LOOKUP'!E199,"C",IF(LEDGER!E199&gt;=0.35*'MARK LOOKUP'!E199,"D","NG")))))))))</f>
        <v/>
      </c>
      <c r="AA199" s="26" t="str">
        <f>IF(ISBLANK('DATA ENTRY'!K199),"",IF(LEDGER!F199="AB","AB",IF(LEDGER!F199&gt;=0.9*'MARK LOOKUP'!F199,"A+",IF(LEDGER!F199&gt;=0.8*'MARK LOOKUP'!F199,"A",IF(LEDGER!F199&gt;=0.7*'MARK LOOKUP'!F199,"B+",IF(LEDGER!F199&gt;=0.6*'MARK LOOKUP'!F199,"B",IF(LEDGER!F199&gt;=0.5*'MARK LOOKUP'!F199,"C+",IF(LEDGER!F199&gt;=0.4*'MARK LOOKUP'!F199,"C",IF(LEDGER!F199&gt;=0.35*'MARK LOOKUP'!F199,"D","NG")))))))))</f>
        <v/>
      </c>
      <c r="AB199" s="26" t="b">
        <f>IF(ISNUMBER(G199),IF(D199&gt;=0.9*'MARK LOOKUP'!G199,"A+",IF(G199&gt;=0.8*'MARK LOOKUP'!G199,"A",IF(G199&gt;=0.7*'MARK LOOKUP'!G199,"B+",IF(G199&gt;=0.6*'MARK LOOKUP'!G199,"B",IF(G199&gt;=0.5*'MARK LOOKUP'!G199,"C+",IF(G199&gt;=0.4*'MARK LOOKUP'!G199,"C",IF(G199&gt;=0.35*'MARK LOOKUP'!G199,"D","NG"))))))))</f>
        <v>0</v>
      </c>
      <c r="AC199" s="26" t="str">
        <f>IF(ISBLANK('DATA ENTRY'!M199),"",IF(LEDGER!H199="AB","AB",IF(LEDGER!H199&gt;=0.9*'MARK LOOKUP'!H199,"A+",IF(LEDGER!H199&gt;=0.8*'MARK LOOKUP'!H199,"A",IF(LEDGER!H199&gt;=0.7*'MARK LOOKUP'!H199,"B+",IF(LEDGER!H199&gt;=0.6*'MARK LOOKUP'!H199,"B",IF(LEDGER!H199&gt;=0.5*'MARK LOOKUP'!H199,"C+",IF(LEDGER!H199&gt;=0.4*'MARK LOOKUP'!H199,"C",IF(LEDGER!H199&gt;=0.35*'MARK LOOKUP'!H199,"D","NG")))))))))</f>
        <v/>
      </c>
      <c r="AD199" s="26" t="str">
        <f>IF(ISBLANK('DATA ENTRY'!N199),"",IF(LEDGER!I199="AB","AB",IF(LEDGER!I199&gt;=0.9*'MARK LOOKUP'!I199,"A+",IF(LEDGER!I199&gt;=0.8*'MARK LOOKUP'!I199,"A",IF(LEDGER!I199&gt;=0.7*'MARK LOOKUP'!I199,"B+",IF(LEDGER!I199&gt;=0.6*'MARK LOOKUP'!I199,"B",IF(LEDGER!I199&gt;=0.5*'MARK LOOKUP'!I199,"C+",IF(LEDGER!I199&gt;=0.4*'MARK LOOKUP'!I199,"C",IF(LEDGER!I199&gt;=0.35*'MARK LOOKUP'!I199,"D","NG")))))))))</f>
        <v/>
      </c>
      <c r="AE199" s="26" t="str">
        <f>IF(ISNUMBER(J199),IF(J199&gt;=0.9*'MARK LOOKUP'!J199,"A+",IF(J199&gt;=0.8*'MARK LOOKUP'!J199,"A",IF(J199&gt;=0.7*'MARK LOOKUP'!J199,"B+",IF(J199&gt;=0.6*'MARK LOOKUP'!J199,"B",IF(J199&gt;=0.5*'MARK LOOKUP'!J199,"C+",IF(J199&gt;=0.4*'MARK LOOKUP'!J199,"C",IF(J199&gt;=0.35*'MARK LOOKUP'!J199,"D","NG"))))))),"")</f>
        <v/>
      </c>
      <c r="AF199" s="26" t="str">
        <f>IF(ISBLANK('DATA ENTRY'!P199),"",IF(LEDGER!K199="Ab","AB",IF(LEDGER!K199&gt;=0.9*'MARK LOOKUP'!K199,"A+",IF(LEDGER!K199&gt;=0.8*'MARK LOOKUP'!K199,"A",IF(LEDGER!K199&gt;=0.7*'MARK LOOKUP'!K199,"B+",IF(LEDGER!K199&gt;=0.6*'MARK LOOKUP'!K199,"B",IF(LEDGER!K199&gt;=0.5*'MARK LOOKUP'!K199,"C+",IF(LEDGER!K199&gt;=0.4*'MARK LOOKUP'!K199,"C",IF(LEDGER!K199&gt;=0.35*'MARK LOOKUP'!K199,"D","NG")))))))))</f>
        <v/>
      </c>
      <c r="AG199" s="26" t="str">
        <f>IF(ISBLANK('DATA ENTRY'!Q199),"",IF(LEDGER!L199="Ab","AB",IF(LEDGER!L199&gt;=0.9*'MARK LOOKUP'!L199,"A+",IF(LEDGER!L199&gt;=0.8*'MARK LOOKUP'!L199,"A",IF(LEDGER!L199&gt;=0.7*'MARK LOOKUP'!L199,"B+",IF(LEDGER!L199&gt;=0.6*'MARK LOOKUP'!L199,"B",IF(LEDGER!L199&gt;=0.5*'MARK LOOKUP'!L199,"C+",IF(LEDGER!L199&gt;=0.4*'MARK LOOKUP'!L199,"C",IF(LEDGER!L199&gt;=0.35*'MARK LOOKUP'!L199,"D","NG")))))))))</f>
        <v/>
      </c>
      <c r="AH199" s="26" t="str">
        <f>IF(ISNUMBER(M199),IF(M199&gt;=0.9*'MARK LOOKUP'!M199,"A+",IF(M199&gt;=0.8*'MARK LOOKUP'!M199,"A",IF(M199&gt;=0.7*'MARK LOOKUP'!M199,"B+",IF(M199&gt;=0.6*'MARK LOOKUP'!M199,"B",IF(M199&gt;=0.5*'MARK LOOKUP'!M199,"C+",IF(M199&gt;=0.4*'MARK LOOKUP'!M199,"C",IF(M199&gt;=0.35*'MARK LOOKUP'!M199,"D","NG"))))))),"")</f>
        <v/>
      </c>
      <c r="AI199" s="26" t="str">
        <f>IF(ISBLANK('DATA ENTRY'!S199),"",IF(N199="Ab","AB",IF(N199&gt;=0.9*'MARK LOOKUP'!N199,"A+",IF(N199&gt;=0.8*'MARK LOOKUP'!N199,"A",IF(N199&gt;=0.7*'MARK LOOKUP'!N199,"B+",IF(N199&gt;=0.6*'MARK LOOKUP'!N199,"B",IF(N199&gt;=0.5*'MARK LOOKUP'!N199,"C+",IF(N199&gt;=0.4*'MARK LOOKUP'!N199,"C",IF(N199&gt;=0.35*'MARK LOOKUP'!N199,"D","NG")))))))))</f>
        <v/>
      </c>
      <c r="AJ199" s="26" t="str">
        <f>IF(ISBLANK('DATA ENTRY'!T199),"",IF(O199="Ab","AB",IF(O199&gt;=0.9*'MARK LOOKUP'!O199,"A+",IF(O199&gt;=0.8*'MARK LOOKUP'!O199,"A",IF(O199&gt;=0.7*'MARK LOOKUP'!O199,"B+",IF(O199&gt;=0.6*'MARK LOOKUP'!O199,"B",IF(O199&gt;=0.5*'MARK LOOKUP'!O199,"C+",IF(O199&gt;=0.4*'MARK LOOKUP'!O199,"C",IF(O199&gt;=0.35*'MARK LOOKUP'!O199,"D","NG")))))))))</f>
        <v/>
      </c>
      <c r="AK199" s="26" t="str">
        <f>IF(ISNUMBER(P199),IF(P199&gt;=0.9*'MARK LOOKUP'!P199,"A+",IF(P199&gt;=0.8*'MARK LOOKUP'!P199,"A",IF(P199&gt;=0.7*'MARK LOOKUP'!P199,"B+",IF(P199&gt;=0.6*'MARK LOOKUP'!P199,"B",IF(P199&gt;=0.5*'MARK LOOKUP'!P199,"C+",IF(P199&gt;=0.4*'MARK LOOKUP'!P199,"C",IF(P199&gt;=0.35*'MARK LOOKUP'!P199,"D","NG"))))))),"")</f>
        <v/>
      </c>
      <c r="AL199" s="26" t="str">
        <f>IF(ISBLANK('DATA ENTRY'!V199),"",IF(Q199="Ab","AB",IF(Q199&gt;=0.9*'MARK LOOKUP'!Q199,"A+",IF(Q199&gt;=0.8*'MARK LOOKUP'!Q199,"A",IF(Q199&gt;=0.7*'MARK LOOKUP'!Q199,"B+",IF(Q199&gt;=0.6*'MARK LOOKUP'!Q199,"B",IF(Q199&gt;=0.5*'MARK LOOKUP'!Q199,"C+",IF(Q199&gt;=0.4*'MARK LOOKUP'!Q199,"C",IF(Q199&gt;=0.35*'MARK LOOKUP'!Q199,"D","NG")))))))))</f>
        <v/>
      </c>
      <c r="AM199" s="26" t="str">
        <f>IF(ISBLANK('DATA ENTRY'!W199),"",IF(R199="Ab","AB",IF(R199&gt;=0.9*'MARK LOOKUP'!R199,"A+",IF(R199&gt;=0.8*'MARK LOOKUP'!R199,"A",IF(R199&gt;=0.7*'MARK LOOKUP'!R199,"B+",IF(R199&gt;=0.6*'MARK LOOKUP'!R199,"B",IF(R199&gt;=0.5*'MARK LOOKUP'!R199,"C+",IF(R199&gt;=0.4*'MARK LOOKUP'!R199,"C",IF(R199&gt;=0.35*'MARK LOOKUP'!R199,"D","NG")))))))))</f>
        <v/>
      </c>
      <c r="AN199" s="26" t="str">
        <f>IF(ISNUMBER(S199),IF(S199&gt;=0.9*'MARK LOOKUP'!S199,"A+",IF(S199&gt;=0.8*'MARK LOOKUP'!S199,"A",IF(S199&gt;=0.7*'MARK LOOKUP'!S199,"B+",IF(S199&gt;=0.6*'MARK LOOKUP'!S199,"B",IF(S199&gt;=0.5*'MARK LOOKUP'!S199,"C+",IF(S199&gt;=0.4*'MARK LOOKUP'!S199,"C",IF(S199&gt;=0.35*'MARK LOOKUP'!S199,"D","NG"))))))),"")</f>
        <v/>
      </c>
      <c r="AO199" s="26" t="str">
        <f>IF(ISBLANK('DATA ENTRY'!Y199),"",IF(T199="AB","AB",IF(T199&gt;=0.9*'MARK LOOKUP'!T199,"A+",IF(T199&gt;=0.8*'MARK LOOKUP'!T199,"A",IF(T199&gt;=0.7*'MARK LOOKUP'!T199,"B+",IF(T199&gt;=0.6*'MARK LOOKUP'!T199,"B",IF(T199&gt;=0.5*'MARK LOOKUP'!T199,"C+",IF(T199&gt;=0.4*'MARK LOOKUP'!T199,"C",IF(T199&gt;=0.35*'MARK LOOKUP'!T199,"D","NG")))))))))</f>
        <v/>
      </c>
      <c r="AP199" s="26" t="str">
        <f>IF(ISBLANK('DATA ENTRY'!Z199),"",IF(U199="AB","AB",IF(U199&gt;=0.9*'MARK LOOKUP'!U199,"A+",IF(U199&gt;=0.8*'MARK LOOKUP'!U199,"A",IF(U199&gt;=0.7*'MARK LOOKUP'!U199,"B+",IF(U199&gt;=0.6*'MARK LOOKUP'!U199,"B",IF(U199&gt;=0.5*'MARK LOOKUP'!U199,"C+",IF(U199&gt;=0.4*'MARK LOOKUP'!U199,"C",IF(U199&gt;=0.35*'MARK LOOKUP'!U199,"D","NG")))))))))</f>
        <v/>
      </c>
      <c r="AQ199" s="26" t="str">
        <f>IF(ISNUMBER(V199),IF(V199&gt;=0.9*'MARK LOOKUP'!V199,"A+",IF(V199&gt;=0.8*'MARK LOOKUP'!V199,"A",IF(V199&gt;=0.7*'MARK LOOKUP'!V199,"B+",IF(V199&gt;=0.6*'MARK LOOKUP'!S199,"B",IF(V199&gt;=0.5*'MARK LOOKUP'!V199,"C+",IF(V199&gt;=0.4*'MARK LOOKUP'!V199,"C",IF(V199&gt;=0.35*'MARK LOOKUP'!V199,"D","NG"))))))),"")</f>
        <v/>
      </c>
      <c r="AR199" s="26" t="str">
        <f t="shared" si="67"/>
        <v/>
      </c>
      <c r="AS199" s="26" t="str">
        <f t="shared" si="68"/>
        <v/>
      </c>
      <c r="AT199" s="26" t="str">
        <f t="shared" si="69"/>
        <v/>
      </c>
      <c r="AU199" s="26" t="str">
        <f t="shared" si="70"/>
        <v/>
      </c>
      <c r="AV199" s="26" t="str">
        <f t="shared" si="71"/>
        <v/>
      </c>
      <c r="AW199" s="26" t="str">
        <f t="shared" si="72"/>
        <v/>
      </c>
      <c r="AX199" s="26" t="str">
        <f t="shared" si="73"/>
        <v/>
      </c>
      <c r="AY199" s="26" t="str">
        <f t="shared" si="74"/>
        <v/>
      </c>
      <c r="AZ199" s="26" t="str">
        <f t="shared" si="75"/>
        <v/>
      </c>
      <c r="BA199" s="26" t="str">
        <f t="shared" si="76"/>
        <v/>
      </c>
      <c r="BB199" s="26" t="str">
        <f t="shared" si="77"/>
        <v/>
      </c>
      <c r="BC199" s="26" t="str">
        <f t="shared" si="78"/>
        <v/>
      </c>
      <c r="BD199" s="26" t="str">
        <f t="shared" si="79"/>
        <v/>
      </c>
      <c r="BE199" s="26" t="str">
        <f>IF(ISBLANK('DATA ENTRY'!S199),"",IF(AJ199="A+","4",IF(AJ199="A","3.6",IF(AJ199="B+","3.2",IF(AJ199="B","2.8",IF(AJ199="C+","2.4",IF(AJ199="C","2",IF(AJ199="D+","1.6",IF(AJ199="D","1.2",IF(AJ199="E","0.8",""))))))))))</f>
        <v/>
      </c>
      <c r="BF199" s="26" t="str">
        <f>IF(ISBLANK('DATA ENTRY'!T199),"",IF(AK199="A+","4",IF(AK199="A","3.6",IF(AK199="B+","3.2",IF(AK199="B","2.8",IF(AK199="C+","2.4",IF(AK199="C","2",IF(AK199="D+","1.6",IF(AK199="D","1.2",IF(AK199="E","0.8",""))))))))))</f>
        <v/>
      </c>
      <c r="BG199" s="26" t="str">
        <f>IF(ISBLANK('DATA ENTRY'!U199),"",IF(AL199="A+","4",IF(AL199="A","3.6",IF(AL199="B+","3.2",IF(AL199="B","2.8",IF(AL199="C+","2.4",IF(AL199="C","2",IF(AL199="D+","1.6",IF(AL199="D","1.2",IF(AL199="E","0.8",""))))))))))</f>
        <v/>
      </c>
      <c r="BH199" s="26" t="str">
        <f>IF(ISBLANK('DATA ENTRY'!V199),"",IF(AM199="A+","4",IF(AM199="A","3.6",IF(AM199="B+","3.2",IF(AM199="B","2.8",IF(AM199="C+","2.4",IF(AM199="C","2",IF(AM199="D+","1.6",IF(AM199="D","1.2",IF(AM199="E","0.8",""))))))))))</f>
        <v/>
      </c>
      <c r="BI199" s="26" t="str">
        <f>IF(ISBLANK('DATA ENTRY'!W199),"",IF(AN199="A+","4",IF(AN199="A","3.6",IF(AN199="B+","3.2",IF(AN199="B","2.8",IF(AN199="C+","2.4",IF(AN199="C","2",IF(AN199="D+","1.6",IF(AN199="D","1.2",IF(AN199="E","0.8",""))))))))))</f>
        <v/>
      </c>
      <c r="BJ199" s="26" t="str">
        <f>IF(ISBLANK('DATA ENTRY'!X199),"",IF(AO199="A+","4",IF(AO199="A","3.6",IF(AO199="B+","3.2",IF(AO199="B","2.8",IF(AO199="C+","2.4",IF(AO199="C","2",IF(AO199="D+","1.6",IF(AO199="D","1.2",IF(AO199="E","0.8",""))))))))))</f>
        <v/>
      </c>
      <c r="BK199" s="26" t="str">
        <f>IF(ISBLANK('DATA ENTRY'!Y199),"",IF(AP199="A+","4",IF(AP199="A","3.6",IF(AP199="B+","3.2",IF(AP199="B","2.8",IF(AP199="C+","2.4",IF(AP199="C","2",IF(AP199="D+","1.6",IF(AP199="D","1.2",IF(AP199="E","0.8",""))))))))))</f>
        <v/>
      </c>
      <c r="BL199" s="26" t="str">
        <f>IF(ISBLANK('DATA ENTRY'!Z199),"",IF(AQ199="A+","4",IF(AQ199="A","3.6",IF(AQ199="B+","3.2",IF(AQ199="B","2.8",IF(AQ199="C+","2.4",IF(AQ199="C","2",IF(AQ199="D+","1.6",IF(AQ199="D","1.2",IF(AQ199="E","0.8",""))))))))))</f>
        <v/>
      </c>
    </row>
    <row r="200" spans="2:64" x14ac:dyDescent="0.25">
      <c r="B200" s="26" t="str">
        <f>IF(ISBLANK('DATA ENTRY'!G200),"",'DATA ENTRY'!G200)</f>
        <v/>
      </c>
      <c r="C200" s="26" t="str">
        <f>IF(ISBLANK('DATA ENTRY'!H200),"",'DATA ENTRY'!H200)</f>
        <v/>
      </c>
      <c r="D200" s="26" t="str">
        <f t="shared" si="61"/>
        <v/>
      </c>
      <c r="E200" s="26" t="str">
        <f>IF(ISBLANK('DATA ENTRY'!J200),"",'DATA ENTRY'!J200)</f>
        <v/>
      </c>
      <c r="F200" s="26" t="str">
        <f>IF(ISBLANK('DATA ENTRY'!K200),"",'DATA ENTRY'!K200)</f>
        <v/>
      </c>
      <c r="G200" s="26" t="str">
        <f t="shared" si="62"/>
        <v/>
      </c>
      <c r="H200" s="26" t="str">
        <f>IF(ISBLANK('DATA ENTRY'!M200),"",'DATA ENTRY'!M200)</f>
        <v/>
      </c>
      <c r="I200" s="26" t="str">
        <f>IF(ISBLANK('DATA ENTRY'!M200),"",'DATA ENTRY'!N200)</f>
        <v/>
      </c>
      <c r="J200" s="26" t="str">
        <f t="shared" si="80"/>
        <v/>
      </c>
      <c r="K200" s="26" t="str">
        <f>IF(ISBLANK('DATA ENTRY'!P200),"",'DATA ENTRY'!P200)</f>
        <v/>
      </c>
      <c r="L200" s="26" t="str">
        <f>IF(ISBLANK('DATA ENTRY'!Q200),"",'DATA ENTRY'!Q200)</f>
        <v/>
      </c>
      <c r="M200" s="26" t="str">
        <f t="shared" si="63"/>
        <v/>
      </c>
      <c r="N200" s="26" t="str">
        <f>IF(ISBLANK('DATA ENTRY'!S200),"",'DATA ENTRY'!S200)</f>
        <v/>
      </c>
      <c r="O200" s="26" t="str">
        <f>IF(ISBLANK('DATA ENTRY'!T200),"",'DATA ENTRY'!T200)</f>
        <v/>
      </c>
      <c r="P200" s="26" t="str">
        <f t="shared" si="64"/>
        <v/>
      </c>
      <c r="Q200" s="26" t="str">
        <f>IF(ISBLANK('DATA ENTRY'!V200),"",'DATA ENTRY'!V200)</f>
        <v/>
      </c>
      <c r="R200" s="26" t="str">
        <f>IF(ISBLANK('DATA ENTRY'!W200),"",'DATA ENTRY'!W200)</f>
        <v/>
      </c>
      <c r="S200" s="26" t="str">
        <f t="shared" si="65"/>
        <v/>
      </c>
      <c r="T200" s="26" t="str">
        <f>IF(ISBLANK('DATA ENTRY'!Y200),"",'DATA ENTRY'!Y200)</f>
        <v/>
      </c>
      <c r="U200" s="26" t="str">
        <f>IF(ISBLANK('DATA ENTRY'!Z200),"",'DATA ENTRY'!Z200)</f>
        <v/>
      </c>
      <c r="V200" s="26" t="str">
        <f t="shared" si="66"/>
        <v/>
      </c>
      <c r="W200" s="26" t="str">
        <f>IF(ISBLANK('DATA ENTRY'!$F200),"",IF(LEDGER!B200="AB","AB",IF(LEDGER!B200&gt;=0.9*'MARK LOOKUP'!B200,"A+",IF(LEDGER!B200&gt;=0.8*'MARK LOOKUP'!B200,"A",IF(LEDGER!B200&gt;=0.7*'MARK LOOKUP'!B200,"B+",IF(LEDGER!B200&gt;=0.6*'MARK LOOKUP'!B200,"B",IF(LEDGER!B200&gt;=0.5*'MARK LOOKUP'!B200,"C+",IF(LEDGER!B200&gt;=0.4*'MARK LOOKUP'!B200,"C+",IF(LEDGER!B200&gt;=0.35*'MARK LOOKUP'!B200,"D","NG")))))))))</f>
        <v/>
      </c>
      <c r="X200" s="26" t="str">
        <f>IF(ISBLANK('DATA ENTRY'!$G200),"",IF(LEDGER!C200="AB","AB",IF(LEDGER!C200&gt;=0.9*'MARK LOOKUP'!C200,"A+",IF(LEDGER!C200&gt;=0.8*'MARK LOOKUP'!C200,"A",IF(LEDGER!C200&gt;=0.7*'MARK LOOKUP'!C200,"B+",IF(LEDGER!C200&gt;=0.6*'MARK LOOKUP'!C200,"B",IF(LEDGER!C200&gt;=0.5*'MARK LOOKUP'!C200,"C+",IF(LEDGER!C200&gt;=0.4*'MARK LOOKUP'!C200,"C+",IF(LEDGER!C200&gt;=0.35*'MARK LOOKUP'!C200,"D","N.G.")))))))))</f>
        <v/>
      </c>
      <c r="Y200" s="26" t="b">
        <f>IF(ISNUMBER(D200),IF(D200&gt;=0.9*'MARK LOOKUP'!D200,"A+",IF(D200&gt;=0.8*'MARK LOOKUP'!D200,"A",IF(D200&gt;=0.7*'MARK LOOKUP'!D200,"B+",IF(D200&gt;=0.6*'MARK LOOKUP'!D200,"B",IF(D200&gt;=0.5*'MARK LOOKUP'!D200,"C+",IF(D200&gt;=0.4*'MARK LOOKUP'!D200,"C",IF(D200&gt;=0.35*'MARK LOOKUP'!D200,"D","N.G."))))))))</f>
        <v>0</v>
      </c>
      <c r="Z200" s="26" t="str">
        <f>IF(ISBLANK('DATA ENTRY'!J200),"",IF(LEDGER!E200="AB","AB",IF(LEDGER!E200&gt;=0.9*'MARK LOOKUP'!E200,"A+",IF(LEDGER!E200&gt;=0.8*'MARK LOOKUP'!E200,"A",IF(LEDGER!E200&gt;=0.7*'MARK LOOKUP'!E200,"B+",IF(LEDGER!E200&gt;=0.6*'MARK LOOKUP'!E200,"B",IF(LEDGER!E200&gt;=0.5*'MARK LOOKUP'!E200,"C+",IF(LEDGER!E200&gt;=0.4*'MARK LOOKUP'!E200,"C",IF(LEDGER!E200&gt;=0.35*'MARK LOOKUP'!E200,"D","NG")))))))))</f>
        <v/>
      </c>
      <c r="AA200" s="26" t="str">
        <f>IF(ISBLANK('DATA ENTRY'!K200),"",IF(LEDGER!F200="AB","AB",IF(LEDGER!F200&gt;=0.9*'MARK LOOKUP'!F200,"A+",IF(LEDGER!F200&gt;=0.8*'MARK LOOKUP'!F200,"A",IF(LEDGER!F200&gt;=0.7*'MARK LOOKUP'!F200,"B+",IF(LEDGER!F200&gt;=0.6*'MARK LOOKUP'!F200,"B",IF(LEDGER!F200&gt;=0.5*'MARK LOOKUP'!F200,"C+",IF(LEDGER!F200&gt;=0.4*'MARK LOOKUP'!F200,"C",IF(LEDGER!F200&gt;=0.35*'MARK LOOKUP'!F200,"D","NG")))))))))</f>
        <v/>
      </c>
      <c r="AB200" s="26" t="b">
        <f>IF(ISNUMBER(G200),IF(D200&gt;=0.9*'MARK LOOKUP'!G200,"A+",IF(G200&gt;=0.8*'MARK LOOKUP'!G200,"A",IF(G200&gt;=0.7*'MARK LOOKUP'!G200,"B+",IF(G200&gt;=0.6*'MARK LOOKUP'!G200,"B",IF(G200&gt;=0.5*'MARK LOOKUP'!G200,"C+",IF(G200&gt;=0.4*'MARK LOOKUP'!G200,"C",IF(G200&gt;=0.35*'MARK LOOKUP'!G200,"D","NG"))))))))</f>
        <v>0</v>
      </c>
      <c r="AC200" s="26" t="str">
        <f>IF(ISBLANK('DATA ENTRY'!M200),"",IF(LEDGER!H200="AB","AB",IF(LEDGER!H200&gt;=0.9*'MARK LOOKUP'!H200,"A+",IF(LEDGER!H200&gt;=0.8*'MARK LOOKUP'!H200,"A",IF(LEDGER!H200&gt;=0.7*'MARK LOOKUP'!H200,"B+",IF(LEDGER!H200&gt;=0.6*'MARK LOOKUP'!H200,"B",IF(LEDGER!H200&gt;=0.5*'MARK LOOKUP'!H200,"C+",IF(LEDGER!H200&gt;=0.4*'MARK LOOKUP'!H200,"C",IF(LEDGER!H200&gt;=0.35*'MARK LOOKUP'!H200,"D","NG")))))))))</f>
        <v/>
      </c>
      <c r="AD200" s="26" t="str">
        <f>IF(ISBLANK('DATA ENTRY'!N200),"",IF(LEDGER!I200="AB","AB",IF(LEDGER!I200&gt;=0.9*'MARK LOOKUP'!I200,"A+",IF(LEDGER!I200&gt;=0.8*'MARK LOOKUP'!I200,"A",IF(LEDGER!I200&gt;=0.7*'MARK LOOKUP'!I200,"B+",IF(LEDGER!I200&gt;=0.6*'MARK LOOKUP'!I200,"B",IF(LEDGER!I200&gt;=0.5*'MARK LOOKUP'!I200,"C+",IF(LEDGER!I200&gt;=0.4*'MARK LOOKUP'!I200,"C",IF(LEDGER!I200&gt;=0.35*'MARK LOOKUP'!I200,"D","NG")))))))))</f>
        <v/>
      </c>
      <c r="AE200" s="26" t="str">
        <f>IF(ISNUMBER(J200),IF(J200&gt;=0.9*'MARK LOOKUP'!J200,"A+",IF(J200&gt;=0.8*'MARK LOOKUP'!J200,"A",IF(J200&gt;=0.7*'MARK LOOKUP'!J200,"B+",IF(J200&gt;=0.6*'MARK LOOKUP'!J200,"B",IF(J200&gt;=0.5*'MARK LOOKUP'!J200,"C+",IF(J200&gt;=0.4*'MARK LOOKUP'!J200,"C",IF(J200&gt;=0.35*'MARK LOOKUP'!J200,"D","NG"))))))),"")</f>
        <v/>
      </c>
      <c r="AF200" s="26" t="str">
        <f>IF(ISBLANK('DATA ENTRY'!P200),"",IF(LEDGER!K200="Ab","AB",IF(LEDGER!K200&gt;=0.9*'MARK LOOKUP'!K200,"A+",IF(LEDGER!K200&gt;=0.8*'MARK LOOKUP'!K200,"A",IF(LEDGER!K200&gt;=0.7*'MARK LOOKUP'!K200,"B+",IF(LEDGER!K200&gt;=0.6*'MARK LOOKUP'!K200,"B",IF(LEDGER!K200&gt;=0.5*'MARK LOOKUP'!K200,"C+",IF(LEDGER!K200&gt;=0.4*'MARK LOOKUP'!K200,"C",IF(LEDGER!K200&gt;=0.35*'MARK LOOKUP'!K200,"D","NG")))))))))</f>
        <v/>
      </c>
      <c r="AG200" s="26" t="str">
        <f>IF(ISBLANK('DATA ENTRY'!Q200),"",IF(LEDGER!L200="Ab","AB",IF(LEDGER!L200&gt;=0.9*'MARK LOOKUP'!L200,"A+",IF(LEDGER!L200&gt;=0.8*'MARK LOOKUP'!L200,"A",IF(LEDGER!L200&gt;=0.7*'MARK LOOKUP'!L200,"B+",IF(LEDGER!L200&gt;=0.6*'MARK LOOKUP'!L200,"B",IF(LEDGER!L200&gt;=0.5*'MARK LOOKUP'!L200,"C+",IF(LEDGER!L200&gt;=0.4*'MARK LOOKUP'!L200,"C",IF(LEDGER!L200&gt;=0.35*'MARK LOOKUP'!L200,"D","NG")))))))))</f>
        <v/>
      </c>
      <c r="AH200" s="26" t="str">
        <f>IF(ISNUMBER(M200),IF(M200&gt;=0.9*'MARK LOOKUP'!M200,"A+",IF(M200&gt;=0.8*'MARK LOOKUP'!M200,"A",IF(M200&gt;=0.7*'MARK LOOKUP'!M200,"B+",IF(M200&gt;=0.6*'MARK LOOKUP'!M200,"B",IF(M200&gt;=0.5*'MARK LOOKUP'!M200,"C+",IF(M200&gt;=0.4*'MARK LOOKUP'!M200,"C",IF(M200&gt;=0.35*'MARK LOOKUP'!M200,"D","NG"))))))),"")</f>
        <v/>
      </c>
      <c r="AI200" s="26" t="str">
        <f>IF(ISBLANK('DATA ENTRY'!S200),"",IF(N200="Ab","AB",IF(N200&gt;=0.9*'MARK LOOKUP'!N200,"A+",IF(N200&gt;=0.8*'MARK LOOKUP'!N200,"A",IF(N200&gt;=0.7*'MARK LOOKUP'!N200,"B+",IF(N200&gt;=0.6*'MARK LOOKUP'!N200,"B",IF(N200&gt;=0.5*'MARK LOOKUP'!N200,"C+",IF(N200&gt;=0.4*'MARK LOOKUP'!N200,"C",IF(N200&gt;=0.35*'MARK LOOKUP'!N200,"D","NG")))))))))</f>
        <v/>
      </c>
      <c r="AJ200" s="26" t="str">
        <f>IF(ISBLANK('DATA ENTRY'!T200),"",IF(O200="Ab","AB",IF(O200&gt;=0.9*'MARK LOOKUP'!O200,"A+",IF(O200&gt;=0.8*'MARK LOOKUP'!O200,"A",IF(O200&gt;=0.7*'MARK LOOKUP'!O200,"B+",IF(O200&gt;=0.6*'MARK LOOKUP'!O200,"B",IF(O200&gt;=0.5*'MARK LOOKUP'!O200,"C+",IF(O200&gt;=0.4*'MARK LOOKUP'!O200,"C",IF(O200&gt;=0.35*'MARK LOOKUP'!O200,"D","NG")))))))))</f>
        <v/>
      </c>
      <c r="AK200" s="26" t="str">
        <f>IF(ISNUMBER(P200),IF(P200&gt;=0.9*'MARK LOOKUP'!P200,"A+",IF(P200&gt;=0.8*'MARK LOOKUP'!P200,"A",IF(P200&gt;=0.7*'MARK LOOKUP'!P200,"B+",IF(P200&gt;=0.6*'MARK LOOKUP'!P200,"B",IF(P200&gt;=0.5*'MARK LOOKUP'!P200,"C+",IF(P200&gt;=0.4*'MARK LOOKUP'!P200,"C",IF(P200&gt;=0.35*'MARK LOOKUP'!P200,"D","NG"))))))),"")</f>
        <v/>
      </c>
      <c r="AL200" s="26" t="str">
        <f>IF(ISBLANK('DATA ENTRY'!V200),"",IF(Q200="Ab","AB",IF(Q200&gt;=0.9*'MARK LOOKUP'!Q200,"A+",IF(Q200&gt;=0.8*'MARK LOOKUP'!Q200,"A",IF(Q200&gt;=0.7*'MARK LOOKUP'!Q200,"B+",IF(Q200&gt;=0.6*'MARK LOOKUP'!Q200,"B",IF(Q200&gt;=0.5*'MARK LOOKUP'!Q200,"C+",IF(Q200&gt;=0.4*'MARK LOOKUP'!Q200,"C",IF(Q200&gt;=0.35*'MARK LOOKUP'!Q200,"D","NG")))))))))</f>
        <v/>
      </c>
      <c r="AM200" s="26" t="str">
        <f>IF(ISBLANK('DATA ENTRY'!W200),"",IF(R200="Ab","AB",IF(R200&gt;=0.9*'MARK LOOKUP'!R200,"A+",IF(R200&gt;=0.8*'MARK LOOKUP'!R200,"A",IF(R200&gt;=0.7*'MARK LOOKUP'!R200,"B+",IF(R200&gt;=0.6*'MARK LOOKUP'!R200,"B",IF(R200&gt;=0.5*'MARK LOOKUP'!R200,"C+",IF(R200&gt;=0.4*'MARK LOOKUP'!R200,"C",IF(R200&gt;=0.35*'MARK LOOKUP'!R200,"D","NG")))))))))</f>
        <v/>
      </c>
      <c r="AN200" s="26" t="str">
        <f>IF(ISNUMBER(S200),IF(S200&gt;=0.9*'MARK LOOKUP'!S200,"A+",IF(S200&gt;=0.8*'MARK LOOKUP'!S200,"A",IF(S200&gt;=0.7*'MARK LOOKUP'!S200,"B+",IF(S200&gt;=0.6*'MARK LOOKUP'!S200,"B",IF(S200&gt;=0.5*'MARK LOOKUP'!S200,"C+",IF(S200&gt;=0.4*'MARK LOOKUP'!S200,"C",IF(S200&gt;=0.35*'MARK LOOKUP'!S200,"D","NG"))))))),"")</f>
        <v/>
      </c>
      <c r="AO200" s="26" t="str">
        <f>IF(ISBLANK('DATA ENTRY'!Y200),"",IF(T200="AB","AB",IF(T200&gt;=0.9*'MARK LOOKUP'!T200,"A+",IF(T200&gt;=0.8*'MARK LOOKUP'!T200,"A",IF(T200&gt;=0.7*'MARK LOOKUP'!T200,"B+",IF(T200&gt;=0.6*'MARK LOOKUP'!T200,"B",IF(T200&gt;=0.5*'MARK LOOKUP'!T200,"C+",IF(T200&gt;=0.4*'MARK LOOKUP'!T200,"C",IF(T200&gt;=0.35*'MARK LOOKUP'!T200,"D","NG")))))))))</f>
        <v/>
      </c>
      <c r="AP200" s="26" t="str">
        <f>IF(ISBLANK('DATA ENTRY'!Z200),"",IF(U200="AB","AB",IF(U200&gt;=0.9*'MARK LOOKUP'!U200,"A+",IF(U200&gt;=0.8*'MARK LOOKUP'!U200,"A",IF(U200&gt;=0.7*'MARK LOOKUP'!U200,"B+",IF(U200&gt;=0.6*'MARK LOOKUP'!U200,"B",IF(U200&gt;=0.5*'MARK LOOKUP'!U200,"C+",IF(U200&gt;=0.4*'MARK LOOKUP'!U200,"C",IF(U200&gt;=0.35*'MARK LOOKUP'!U200,"D","NG")))))))))</f>
        <v/>
      </c>
      <c r="AQ200" s="26" t="str">
        <f>IF(ISNUMBER(V200),IF(V200&gt;=0.9*'MARK LOOKUP'!V200,"A+",IF(V200&gt;=0.8*'MARK LOOKUP'!V200,"A",IF(V200&gt;=0.7*'MARK LOOKUP'!V200,"B+",IF(V200&gt;=0.6*'MARK LOOKUP'!S200,"B",IF(V200&gt;=0.5*'MARK LOOKUP'!V200,"C+",IF(V200&gt;=0.4*'MARK LOOKUP'!V200,"C",IF(V200&gt;=0.35*'MARK LOOKUP'!V200,"D","NG"))))))),"")</f>
        <v/>
      </c>
      <c r="AR200" s="26" t="str">
        <f t="shared" si="67"/>
        <v/>
      </c>
      <c r="AS200" s="26" t="str">
        <f t="shared" si="68"/>
        <v/>
      </c>
      <c r="AT200" s="26" t="str">
        <f t="shared" si="69"/>
        <v/>
      </c>
      <c r="AU200" s="26" t="str">
        <f t="shared" si="70"/>
        <v/>
      </c>
      <c r="AV200" s="26" t="str">
        <f t="shared" si="71"/>
        <v/>
      </c>
      <c r="AW200" s="26" t="str">
        <f t="shared" si="72"/>
        <v/>
      </c>
      <c r="AX200" s="26" t="str">
        <f t="shared" si="73"/>
        <v/>
      </c>
      <c r="AY200" s="26" t="str">
        <f t="shared" si="74"/>
        <v/>
      </c>
      <c r="AZ200" s="26" t="str">
        <f t="shared" si="75"/>
        <v/>
      </c>
      <c r="BA200" s="26" t="str">
        <f t="shared" si="76"/>
        <v/>
      </c>
      <c r="BB200" s="26" t="str">
        <f t="shared" si="77"/>
        <v/>
      </c>
      <c r="BC200" s="26" t="str">
        <f t="shared" si="78"/>
        <v/>
      </c>
      <c r="BD200" s="26" t="str">
        <f t="shared" si="79"/>
        <v/>
      </c>
      <c r="BE200" s="26" t="str">
        <f>IF(ISBLANK('DATA ENTRY'!S200),"",IF(AJ200="A+","4",IF(AJ200="A","3.6",IF(AJ200="B+","3.2",IF(AJ200="B","2.8",IF(AJ200="C+","2.4",IF(AJ200="C","2",IF(AJ200="D+","1.6",IF(AJ200="D","1.2",IF(AJ200="E","0.8",""))))))))))</f>
        <v/>
      </c>
      <c r="BF200" s="26" t="str">
        <f>IF(ISBLANK('DATA ENTRY'!T200),"",IF(AK200="A+","4",IF(AK200="A","3.6",IF(AK200="B+","3.2",IF(AK200="B","2.8",IF(AK200="C+","2.4",IF(AK200="C","2",IF(AK200="D+","1.6",IF(AK200="D","1.2",IF(AK200="E","0.8",""))))))))))</f>
        <v/>
      </c>
      <c r="BG200" s="26" t="str">
        <f>IF(ISBLANK('DATA ENTRY'!U200),"",IF(AL200="A+","4",IF(AL200="A","3.6",IF(AL200="B+","3.2",IF(AL200="B","2.8",IF(AL200="C+","2.4",IF(AL200="C","2",IF(AL200="D+","1.6",IF(AL200="D","1.2",IF(AL200="E","0.8",""))))))))))</f>
        <v/>
      </c>
      <c r="BH200" s="26" t="str">
        <f>IF(ISBLANK('DATA ENTRY'!V200),"",IF(AM200="A+","4",IF(AM200="A","3.6",IF(AM200="B+","3.2",IF(AM200="B","2.8",IF(AM200="C+","2.4",IF(AM200="C","2",IF(AM200="D+","1.6",IF(AM200="D","1.2",IF(AM200="E","0.8",""))))))))))</f>
        <v/>
      </c>
      <c r="BI200" s="26" t="str">
        <f>IF(ISBLANK('DATA ENTRY'!W200),"",IF(AN200="A+","4",IF(AN200="A","3.6",IF(AN200="B+","3.2",IF(AN200="B","2.8",IF(AN200="C+","2.4",IF(AN200="C","2",IF(AN200="D+","1.6",IF(AN200="D","1.2",IF(AN200="E","0.8",""))))))))))</f>
        <v/>
      </c>
      <c r="BJ200" s="26" t="str">
        <f>IF(ISBLANK('DATA ENTRY'!X200),"",IF(AO200="A+","4",IF(AO200="A","3.6",IF(AO200="B+","3.2",IF(AO200="B","2.8",IF(AO200="C+","2.4",IF(AO200="C","2",IF(AO200="D+","1.6",IF(AO200="D","1.2",IF(AO200="E","0.8",""))))))))))</f>
        <v/>
      </c>
      <c r="BK200" s="26" t="str">
        <f>IF(ISBLANK('DATA ENTRY'!Y200),"",IF(AP200="A+","4",IF(AP200="A","3.6",IF(AP200="B+","3.2",IF(AP200="B","2.8",IF(AP200="C+","2.4",IF(AP200="C","2",IF(AP200="D+","1.6",IF(AP200="D","1.2",IF(AP200="E","0.8",""))))))))))</f>
        <v/>
      </c>
      <c r="BL200" s="26" t="str">
        <f>IF(ISBLANK('DATA ENTRY'!Z200),"",IF(AQ200="A+","4",IF(AQ200="A","3.6",IF(AQ200="B+","3.2",IF(AQ200="B","2.8",IF(AQ200="C+","2.4",IF(AQ200="C","2",IF(AQ200="D+","1.6",IF(AQ200="D","1.2",IF(AQ200="E","0.8",""))))))))))</f>
        <v/>
      </c>
    </row>
    <row r="201" spans="2:64" x14ac:dyDescent="0.25">
      <c r="B201" s="26" t="str">
        <f>IF(ISBLANK('DATA ENTRY'!G201),"",'DATA ENTRY'!G201)</f>
        <v/>
      </c>
      <c r="C201" s="26" t="str">
        <f>IF(ISBLANK('DATA ENTRY'!H201),"",'DATA ENTRY'!H201)</f>
        <v/>
      </c>
      <c r="D201" s="26" t="str">
        <f t="shared" si="61"/>
        <v/>
      </c>
      <c r="E201" s="26" t="str">
        <f>IF(ISBLANK('DATA ENTRY'!J201),"",'DATA ENTRY'!J201)</f>
        <v/>
      </c>
      <c r="F201" s="26" t="str">
        <f>IF(ISBLANK('DATA ENTRY'!K201),"",'DATA ENTRY'!K201)</f>
        <v/>
      </c>
      <c r="G201" s="26" t="str">
        <f t="shared" si="62"/>
        <v/>
      </c>
      <c r="H201" s="26" t="str">
        <f>IF(ISBLANK('DATA ENTRY'!M201),"",'DATA ENTRY'!M201)</f>
        <v/>
      </c>
      <c r="I201" s="26" t="str">
        <f>IF(ISBLANK('DATA ENTRY'!M201),"",'DATA ENTRY'!N201)</f>
        <v/>
      </c>
      <c r="J201" s="26" t="str">
        <f t="shared" si="80"/>
        <v/>
      </c>
      <c r="K201" s="26" t="str">
        <f>IF(ISBLANK('DATA ENTRY'!P201),"",'DATA ENTRY'!P201)</f>
        <v/>
      </c>
      <c r="L201" s="26" t="str">
        <f>IF(ISBLANK('DATA ENTRY'!Q201),"",'DATA ENTRY'!Q201)</f>
        <v/>
      </c>
      <c r="M201" s="26" t="str">
        <f t="shared" si="63"/>
        <v/>
      </c>
      <c r="N201" s="26" t="str">
        <f>IF(ISBLANK('DATA ENTRY'!S201),"",'DATA ENTRY'!S201)</f>
        <v/>
      </c>
      <c r="O201" s="26" t="str">
        <f>IF(ISBLANK('DATA ENTRY'!T201),"",'DATA ENTRY'!T201)</f>
        <v/>
      </c>
      <c r="P201" s="26" t="str">
        <f t="shared" si="64"/>
        <v/>
      </c>
      <c r="Q201" s="26" t="str">
        <f>IF(ISBLANK('DATA ENTRY'!V201),"",'DATA ENTRY'!V201)</f>
        <v/>
      </c>
      <c r="R201" s="26" t="str">
        <f>IF(ISBLANK('DATA ENTRY'!W201),"",'DATA ENTRY'!W201)</f>
        <v/>
      </c>
      <c r="S201" s="26" t="str">
        <f t="shared" si="65"/>
        <v/>
      </c>
      <c r="T201" s="26" t="str">
        <f>IF(ISBLANK('DATA ENTRY'!Y201),"",'DATA ENTRY'!Y201)</f>
        <v/>
      </c>
      <c r="U201" s="26" t="str">
        <f>IF(ISBLANK('DATA ENTRY'!Z201),"",'DATA ENTRY'!Z201)</f>
        <v/>
      </c>
      <c r="V201" s="26" t="str">
        <f t="shared" si="66"/>
        <v/>
      </c>
      <c r="W201" s="26" t="str">
        <f>IF(ISBLANK('DATA ENTRY'!$F201),"",IF(LEDGER!B201="AB","AB",IF(LEDGER!B201&gt;=0.9*'MARK LOOKUP'!B201,"A+",IF(LEDGER!B201&gt;=0.8*'MARK LOOKUP'!B201,"A",IF(LEDGER!B201&gt;=0.7*'MARK LOOKUP'!B201,"B+",IF(LEDGER!B201&gt;=0.6*'MARK LOOKUP'!B201,"B",IF(LEDGER!B201&gt;=0.5*'MARK LOOKUP'!B201,"C+",IF(LEDGER!B201&gt;=0.4*'MARK LOOKUP'!B201,"C+",IF(LEDGER!B201&gt;=0.35*'MARK LOOKUP'!B201,"D","NG")))))))))</f>
        <v/>
      </c>
      <c r="X201" s="26" t="str">
        <f>IF(ISBLANK('DATA ENTRY'!$G201),"",IF(LEDGER!C201="AB","AB",IF(LEDGER!C201&gt;=0.9*'MARK LOOKUP'!C201,"A+",IF(LEDGER!C201&gt;=0.8*'MARK LOOKUP'!C201,"A",IF(LEDGER!C201&gt;=0.7*'MARK LOOKUP'!C201,"B+",IF(LEDGER!C201&gt;=0.6*'MARK LOOKUP'!C201,"B",IF(LEDGER!C201&gt;=0.5*'MARK LOOKUP'!C201,"C+",IF(LEDGER!C201&gt;=0.4*'MARK LOOKUP'!C201,"C+",IF(LEDGER!C201&gt;=0.35*'MARK LOOKUP'!C201,"D","N.G.")))))))))</f>
        <v/>
      </c>
      <c r="Y201" s="26" t="b">
        <f>IF(ISNUMBER(D201),IF(D201&gt;=0.9*'MARK LOOKUP'!D201,"A+",IF(D201&gt;=0.8*'MARK LOOKUP'!D201,"A",IF(D201&gt;=0.7*'MARK LOOKUP'!D201,"B+",IF(D201&gt;=0.6*'MARK LOOKUP'!D201,"B",IF(D201&gt;=0.5*'MARK LOOKUP'!D201,"C+",IF(D201&gt;=0.4*'MARK LOOKUP'!D201,"C",IF(D201&gt;=0.35*'MARK LOOKUP'!D201,"D","N.G."))))))))</f>
        <v>0</v>
      </c>
      <c r="Z201" s="26" t="str">
        <f>IF(ISBLANK('DATA ENTRY'!J201),"",IF(LEDGER!E201="AB","AB",IF(LEDGER!E201&gt;=0.9*'MARK LOOKUP'!E201,"A+",IF(LEDGER!E201&gt;=0.8*'MARK LOOKUP'!E201,"A",IF(LEDGER!E201&gt;=0.7*'MARK LOOKUP'!E201,"B+",IF(LEDGER!E201&gt;=0.6*'MARK LOOKUP'!E201,"B",IF(LEDGER!E201&gt;=0.5*'MARK LOOKUP'!E201,"C+",IF(LEDGER!E201&gt;=0.4*'MARK LOOKUP'!E201,"C",IF(LEDGER!E201&gt;=0.35*'MARK LOOKUP'!E201,"D","NG")))))))))</f>
        <v/>
      </c>
      <c r="AA201" s="26" t="str">
        <f>IF(ISBLANK('DATA ENTRY'!K201),"",IF(LEDGER!F201="AB","AB",IF(LEDGER!F201&gt;=0.9*'MARK LOOKUP'!F201,"A+",IF(LEDGER!F201&gt;=0.8*'MARK LOOKUP'!F201,"A",IF(LEDGER!F201&gt;=0.7*'MARK LOOKUP'!F201,"B+",IF(LEDGER!F201&gt;=0.6*'MARK LOOKUP'!F201,"B",IF(LEDGER!F201&gt;=0.5*'MARK LOOKUP'!F201,"C+",IF(LEDGER!F201&gt;=0.4*'MARK LOOKUP'!F201,"C",IF(LEDGER!F201&gt;=0.35*'MARK LOOKUP'!F201,"D","NG")))))))))</f>
        <v/>
      </c>
      <c r="AB201" s="26" t="b">
        <f>IF(ISNUMBER(G201),IF(D201&gt;=0.9*'MARK LOOKUP'!G201,"A+",IF(G201&gt;=0.8*'MARK LOOKUP'!G201,"A",IF(G201&gt;=0.7*'MARK LOOKUP'!G201,"B+",IF(G201&gt;=0.6*'MARK LOOKUP'!G201,"B",IF(G201&gt;=0.5*'MARK LOOKUP'!G201,"C+",IF(G201&gt;=0.4*'MARK LOOKUP'!G201,"C",IF(G201&gt;=0.35*'MARK LOOKUP'!G201,"D","NG"))))))))</f>
        <v>0</v>
      </c>
      <c r="AC201" s="26" t="str">
        <f>IF(ISBLANK('DATA ENTRY'!M201),"",IF(LEDGER!H201="AB","AB",IF(LEDGER!H201&gt;=0.9*'MARK LOOKUP'!H201,"A+",IF(LEDGER!H201&gt;=0.8*'MARK LOOKUP'!H201,"A",IF(LEDGER!H201&gt;=0.7*'MARK LOOKUP'!H201,"B+",IF(LEDGER!H201&gt;=0.6*'MARK LOOKUP'!H201,"B",IF(LEDGER!H201&gt;=0.5*'MARK LOOKUP'!H201,"C+",IF(LEDGER!H201&gt;=0.4*'MARK LOOKUP'!H201,"C",IF(LEDGER!H201&gt;=0.35*'MARK LOOKUP'!H201,"D","NG")))))))))</f>
        <v/>
      </c>
      <c r="AD201" s="26" t="str">
        <f>IF(ISBLANK('DATA ENTRY'!N201),"",IF(LEDGER!I201="AB","AB",IF(LEDGER!I201&gt;=0.9*'MARK LOOKUP'!I201,"A+",IF(LEDGER!I201&gt;=0.8*'MARK LOOKUP'!I201,"A",IF(LEDGER!I201&gt;=0.7*'MARK LOOKUP'!I201,"B+",IF(LEDGER!I201&gt;=0.6*'MARK LOOKUP'!I201,"B",IF(LEDGER!I201&gt;=0.5*'MARK LOOKUP'!I201,"C+",IF(LEDGER!I201&gt;=0.4*'MARK LOOKUP'!I201,"C",IF(LEDGER!I201&gt;=0.35*'MARK LOOKUP'!I201,"D","NG")))))))))</f>
        <v/>
      </c>
      <c r="AE201" s="26" t="str">
        <f>IF(ISNUMBER(J201),IF(J201&gt;=0.9*'MARK LOOKUP'!J201,"A+",IF(J201&gt;=0.8*'MARK LOOKUP'!J201,"A",IF(J201&gt;=0.7*'MARK LOOKUP'!J201,"B+",IF(J201&gt;=0.6*'MARK LOOKUP'!J201,"B",IF(J201&gt;=0.5*'MARK LOOKUP'!J201,"C+",IF(J201&gt;=0.4*'MARK LOOKUP'!J201,"C",IF(J201&gt;=0.35*'MARK LOOKUP'!J201,"D","NG"))))))),"")</f>
        <v/>
      </c>
      <c r="AF201" s="26" t="str">
        <f>IF(ISBLANK('DATA ENTRY'!P201),"",IF(LEDGER!K201="Ab","AB",IF(LEDGER!K201&gt;=0.9*'MARK LOOKUP'!K201,"A+",IF(LEDGER!K201&gt;=0.8*'MARK LOOKUP'!K201,"A",IF(LEDGER!K201&gt;=0.7*'MARK LOOKUP'!K201,"B+",IF(LEDGER!K201&gt;=0.6*'MARK LOOKUP'!K201,"B",IF(LEDGER!K201&gt;=0.5*'MARK LOOKUP'!K201,"C+",IF(LEDGER!K201&gt;=0.4*'MARK LOOKUP'!K201,"C",IF(LEDGER!K201&gt;=0.35*'MARK LOOKUP'!K201,"D","NG")))))))))</f>
        <v/>
      </c>
      <c r="AG201" s="26" t="str">
        <f>IF(ISBLANK('DATA ENTRY'!Q201),"",IF(LEDGER!L201="Ab","AB",IF(LEDGER!L201&gt;=0.9*'MARK LOOKUP'!L201,"A+",IF(LEDGER!L201&gt;=0.8*'MARK LOOKUP'!L201,"A",IF(LEDGER!L201&gt;=0.7*'MARK LOOKUP'!L201,"B+",IF(LEDGER!L201&gt;=0.6*'MARK LOOKUP'!L201,"B",IF(LEDGER!L201&gt;=0.5*'MARK LOOKUP'!L201,"C+",IF(LEDGER!L201&gt;=0.4*'MARK LOOKUP'!L201,"C",IF(LEDGER!L201&gt;=0.35*'MARK LOOKUP'!L201,"D","NG")))))))))</f>
        <v/>
      </c>
      <c r="AH201" s="26" t="str">
        <f>IF(ISNUMBER(M201),IF(M201&gt;=0.9*'MARK LOOKUP'!M201,"A+",IF(M201&gt;=0.8*'MARK LOOKUP'!M201,"A",IF(M201&gt;=0.7*'MARK LOOKUP'!M201,"B+",IF(M201&gt;=0.6*'MARK LOOKUP'!M201,"B",IF(M201&gt;=0.5*'MARK LOOKUP'!M201,"C+",IF(M201&gt;=0.4*'MARK LOOKUP'!M201,"C",IF(M201&gt;=0.35*'MARK LOOKUP'!M201,"D","NG"))))))),"")</f>
        <v/>
      </c>
      <c r="AI201" s="26" t="str">
        <f>IF(ISBLANK('DATA ENTRY'!S201),"",IF(N201="Ab","AB",IF(N201&gt;=0.9*'MARK LOOKUP'!N201,"A+",IF(N201&gt;=0.8*'MARK LOOKUP'!N201,"A",IF(N201&gt;=0.7*'MARK LOOKUP'!N201,"B+",IF(N201&gt;=0.6*'MARK LOOKUP'!N201,"B",IF(N201&gt;=0.5*'MARK LOOKUP'!N201,"C+",IF(N201&gt;=0.4*'MARK LOOKUP'!N201,"C",IF(N201&gt;=0.35*'MARK LOOKUP'!N201,"D","NG")))))))))</f>
        <v/>
      </c>
      <c r="AJ201" s="26" t="str">
        <f>IF(ISBLANK('DATA ENTRY'!T201),"",IF(O201="Ab","AB",IF(O201&gt;=0.9*'MARK LOOKUP'!O201,"A+",IF(O201&gt;=0.8*'MARK LOOKUP'!O201,"A",IF(O201&gt;=0.7*'MARK LOOKUP'!O201,"B+",IF(O201&gt;=0.6*'MARK LOOKUP'!O201,"B",IF(O201&gt;=0.5*'MARK LOOKUP'!O201,"C+",IF(O201&gt;=0.4*'MARK LOOKUP'!O201,"C",IF(O201&gt;=0.35*'MARK LOOKUP'!O201,"D","NG")))))))))</f>
        <v/>
      </c>
      <c r="AK201" s="26" t="str">
        <f>IF(ISNUMBER(P201),IF(P201&gt;=0.9*'MARK LOOKUP'!P201,"A+",IF(P201&gt;=0.8*'MARK LOOKUP'!P201,"A",IF(P201&gt;=0.7*'MARK LOOKUP'!P201,"B+",IF(P201&gt;=0.6*'MARK LOOKUP'!P201,"B",IF(P201&gt;=0.5*'MARK LOOKUP'!P201,"C+",IF(P201&gt;=0.4*'MARK LOOKUP'!P201,"C",IF(P201&gt;=0.35*'MARK LOOKUP'!P201,"D","NG"))))))),"")</f>
        <v/>
      </c>
      <c r="AL201" s="26" t="str">
        <f>IF(ISBLANK('DATA ENTRY'!V201),"",IF(Q201="Ab","AB",IF(Q201&gt;=0.9*'MARK LOOKUP'!Q201,"A+",IF(Q201&gt;=0.8*'MARK LOOKUP'!Q201,"A",IF(Q201&gt;=0.7*'MARK LOOKUP'!Q201,"B+",IF(Q201&gt;=0.6*'MARK LOOKUP'!Q201,"B",IF(Q201&gt;=0.5*'MARK LOOKUP'!Q201,"C+",IF(Q201&gt;=0.4*'MARK LOOKUP'!Q201,"C",IF(Q201&gt;=0.35*'MARK LOOKUP'!Q201,"D","NG")))))))))</f>
        <v/>
      </c>
      <c r="AM201" s="26" t="str">
        <f>IF(ISBLANK('DATA ENTRY'!W201),"",IF(R201="Ab","AB",IF(R201&gt;=0.9*'MARK LOOKUP'!R201,"A+",IF(R201&gt;=0.8*'MARK LOOKUP'!R201,"A",IF(R201&gt;=0.7*'MARK LOOKUP'!R201,"B+",IF(R201&gt;=0.6*'MARK LOOKUP'!R201,"B",IF(R201&gt;=0.5*'MARK LOOKUP'!R201,"C+",IF(R201&gt;=0.4*'MARK LOOKUP'!R201,"C",IF(R201&gt;=0.35*'MARK LOOKUP'!R201,"D","NG")))))))))</f>
        <v/>
      </c>
      <c r="AN201" s="26" t="str">
        <f>IF(ISNUMBER(S201),IF(S201&gt;=0.9*'MARK LOOKUP'!S201,"A+",IF(S201&gt;=0.8*'MARK LOOKUP'!S201,"A",IF(S201&gt;=0.7*'MARK LOOKUP'!S201,"B+",IF(S201&gt;=0.6*'MARK LOOKUP'!S201,"B",IF(S201&gt;=0.5*'MARK LOOKUP'!S201,"C+",IF(S201&gt;=0.4*'MARK LOOKUP'!S201,"C",IF(S201&gt;=0.35*'MARK LOOKUP'!S201,"D","NG"))))))),"")</f>
        <v/>
      </c>
      <c r="AO201" s="26" t="str">
        <f>IF(ISBLANK('DATA ENTRY'!Y201),"",IF(T201="AB","AB",IF(T201&gt;=0.9*'MARK LOOKUP'!T201,"A+",IF(T201&gt;=0.8*'MARK LOOKUP'!T201,"A",IF(T201&gt;=0.7*'MARK LOOKUP'!T201,"B+",IF(T201&gt;=0.6*'MARK LOOKUP'!T201,"B",IF(T201&gt;=0.5*'MARK LOOKUP'!T201,"C+",IF(T201&gt;=0.4*'MARK LOOKUP'!T201,"C",IF(T201&gt;=0.35*'MARK LOOKUP'!T201,"D","NG")))))))))</f>
        <v/>
      </c>
      <c r="AP201" s="26" t="str">
        <f>IF(ISBLANK('DATA ENTRY'!Z201),"",IF(U201="AB","AB",IF(U201&gt;=0.9*'MARK LOOKUP'!U201,"A+",IF(U201&gt;=0.8*'MARK LOOKUP'!U201,"A",IF(U201&gt;=0.7*'MARK LOOKUP'!U201,"B+",IF(U201&gt;=0.6*'MARK LOOKUP'!U201,"B",IF(U201&gt;=0.5*'MARK LOOKUP'!U201,"C+",IF(U201&gt;=0.4*'MARK LOOKUP'!U201,"C",IF(U201&gt;=0.35*'MARK LOOKUP'!U201,"D","NG")))))))))</f>
        <v/>
      </c>
      <c r="AQ201" s="26" t="str">
        <f>IF(ISNUMBER(V201),IF(V201&gt;=0.9*'MARK LOOKUP'!V201,"A+",IF(V201&gt;=0.8*'MARK LOOKUP'!V201,"A",IF(V201&gt;=0.7*'MARK LOOKUP'!V201,"B+",IF(V201&gt;=0.6*'MARK LOOKUP'!S201,"B",IF(V201&gt;=0.5*'MARK LOOKUP'!V201,"C+",IF(V201&gt;=0.4*'MARK LOOKUP'!V201,"C",IF(V201&gt;=0.35*'MARK LOOKUP'!V201,"D","NG"))))))),"")</f>
        <v/>
      </c>
      <c r="AR201" s="26" t="str">
        <f t="shared" si="67"/>
        <v/>
      </c>
      <c r="AS201" s="26" t="str">
        <f t="shared" si="68"/>
        <v/>
      </c>
      <c r="AT201" s="26" t="str">
        <f t="shared" si="69"/>
        <v/>
      </c>
      <c r="AU201" s="26" t="str">
        <f t="shared" si="70"/>
        <v/>
      </c>
      <c r="AV201" s="26" t="str">
        <f t="shared" si="71"/>
        <v/>
      </c>
      <c r="AW201" s="26" t="str">
        <f t="shared" si="72"/>
        <v/>
      </c>
      <c r="AX201" s="26" t="str">
        <f t="shared" si="73"/>
        <v/>
      </c>
      <c r="AY201" s="26" t="str">
        <f t="shared" si="74"/>
        <v/>
      </c>
      <c r="AZ201" s="26" t="str">
        <f t="shared" si="75"/>
        <v/>
      </c>
      <c r="BA201" s="26" t="str">
        <f t="shared" si="76"/>
        <v/>
      </c>
      <c r="BB201" s="26" t="str">
        <f t="shared" si="77"/>
        <v/>
      </c>
      <c r="BC201" s="26" t="str">
        <f t="shared" si="78"/>
        <v/>
      </c>
      <c r="BD201" s="26" t="str">
        <f t="shared" si="79"/>
        <v/>
      </c>
      <c r="BE201" s="26" t="str">
        <f>IF(ISBLANK('DATA ENTRY'!S201),"",IF(AJ201="A+","4",IF(AJ201="A","3.6",IF(AJ201="B+","3.2",IF(AJ201="B","2.8",IF(AJ201="C+","2.4",IF(AJ201="C","2",IF(AJ201="D+","1.6",IF(AJ201="D","1.2",IF(AJ201="E","0.8",""))))))))))</f>
        <v/>
      </c>
      <c r="BF201" s="26" t="str">
        <f>IF(ISBLANK('DATA ENTRY'!T201),"",IF(AK201="A+","4",IF(AK201="A","3.6",IF(AK201="B+","3.2",IF(AK201="B","2.8",IF(AK201="C+","2.4",IF(AK201="C","2",IF(AK201="D+","1.6",IF(AK201="D","1.2",IF(AK201="E","0.8",""))))))))))</f>
        <v/>
      </c>
      <c r="BG201" s="26" t="str">
        <f>IF(ISBLANK('DATA ENTRY'!U201),"",IF(AL201="A+","4",IF(AL201="A","3.6",IF(AL201="B+","3.2",IF(AL201="B","2.8",IF(AL201="C+","2.4",IF(AL201="C","2",IF(AL201="D+","1.6",IF(AL201="D","1.2",IF(AL201="E","0.8",""))))))))))</f>
        <v/>
      </c>
      <c r="BH201" s="26" t="str">
        <f>IF(ISBLANK('DATA ENTRY'!V201),"",IF(AM201="A+","4",IF(AM201="A","3.6",IF(AM201="B+","3.2",IF(AM201="B","2.8",IF(AM201="C+","2.4",IF(AM201="C","2",IF(AM201="D+","1.6",IF(AM201="D","1.2",IF(AM201="E","0.8",""))))))))))</f>
        <v/>
      </c>
      <c r="BI201" s="26" t="str">
        <f>IF(ISBLANK('DATA ENTRY'!W201),"",IF(AN201="A+","4",IF(AN201="A","3.6",IF(AN201="B+","3.2",IF(AN201="B","2.8",IF(AN201="C+","2.4",IF(AN201="C","2",IF(AN201="D+","1.6",IF(AN201="D","1.2",IF(AN201="E","0.8",""))))))))))</f>
        <v/>
      </c>
      <c r="BJ201" s="26" t="str">
        <f>IF(ISBLANK('DATA ENTRY'!X201),"",IF(AO201="A+","4",IF(AO201="A","3.6",IF(AO201="B+","3.2",IF(AO201="B","2.8",IF(AO201="C+","2.4",IF(AO201="C","2",IF(AO201="D+","1.6",IF(AO201="D","1.2",IF(AO201="E","0.8",""))))))))))</f>
        <v/>
      </c>
      <c r="BK201" s="26" t="str">
        <f>IF(ISBLANK('DATA ENTRY'!Y201),"",IF(AP201="A+","4",IF(AP201="A","3.6",IF(AP201="B+","3.2",IF(AP201="B","2.8",IF(AP201="C+","2.4",IF(AP201="C","2",IF(AP201="D+","1.6",IF(AP201="D","1.2",IF(AP201="E","0.8",""))))))))))</f>
        <v/>
      </c>
      <c r="BL201" s="26" t="str">
        <f>IF(ISBLANK('DATA ENTRY'!Z201),"",IF(AQ201="A+","4",IF(AQ201="A","3.6",IF(AQ201="B+","3.2",IF(AQ201="B","2.8",IF(AQ201="C+","2.4",IF(AQ201="C","2",IF(AQ201="D+","1.6",IF(AQ201="D","1.2",IF(AQ201="E","0.8",""))))))))))</f>
        <v/>
      </c>
    </row>
    <row r="202" spans="2:64" x14ac:dyDescent="0.25">
      <c r="B202" s="26" t="str">
        <f>IF(ISBLANK('DATA ENTRY'!G202),"",'DATA ENTRY'!G202)</f>
        <v/>
      </c>
      <c r="C202" s="26" t="str">
        <f>IF(ISBLANK('DATA ENTRY'!H202),"",'DATA ENTRY'!H202)</f>
        <v/>
      </c>
      <c r="D202" s="26" t="str">
        <f t="shared" si="61"/>
        <v/>
      </c>
      <c r="E202" s="26" t="str">
        <f>IF(ISBLANK('DATA ENTRY'!J202),"",'DATA ENTRY'!J202)</f>
        <v/>
      </c>
      <c r="F202" s="26" t="str">
        <f>IF(ISBLANK('DATA ENTRY'!K202),"",'DATA ENTRY'!K202)</f>
        <v/>
      </c>
      <c r="G202" s="26" t="str">
        <f t="shared" si="62"/>
        <v/>
      </c>
      <c r="H202" s="26" t="str">
        <f>IF(ISBLANK('DATA ENTRY'!M202),"",'DATA ENTRY'!M202)</f>
        <v/>
      </c>
      <c r="I202" s="26" t="str">
        <f>IF(ISBLANK('DATA ENTRY'!M202),"",'DATA ENTRY'!N202)</f>
        <v/>
      </c>
      <c r="J202" s="26" t="str">
        <f t="shared" si="80"/>
        <v/>
      </c>
      <c r="K202" s="26" t="str">
        <f>IF(ISBLANK('DATA ENTRY'!P202),"",'DATA ENTRY'!P202)</f>
        <v/>
      </c>
      <c r="L202" s="26" t="str">
        <f>IF(ISBLANK('DATA ENTRY'!Q202),"",'DATA ENTRY'!Q202)</f>
        <v/>
      </c>
      <c r="M202" s="26" t="str">
        <f t="shared" si="63"/>
        <v/>
      </c>
      <c r="N202" s="26" t="str">
        <f>IF(ISBLANK('DATA ENTRY'!S202),"",'DATA ENTRY'!S202)</f>
        <v/>
      </c>
      <c r="O202" s="26" t="str">
        <f>IF(ISBLANK('DATA ENTRY'!T202),"",'DATA ENTRY'!T202)</f>
        <v/>
      </c>
      <c r="P202" s="26" t="str">
        <f t="shared" si="64"/>
        <v/>
      </c>
      <c r="Q202" s="26" t="str">
        <f>IF(ISBLANK('DATA ENTRY'!V202),"",'DATA ENTRY'!V202)</f>
        <v/>
      </c>
      <c r="R202" s="26" t="str">
        <f>IF(ISBLANK('DATA ENTRY'!W202),"",'DATA ENTRY'!W202)</f>
        <v/>
      </c>
      <c r="S202" s="26" t="str">
        <f t="shared" si="65"/>
        <v/>
      </c>
      <c r="T202" s="26" t="str">
        <f>IF(ISBLANK('DATA ENTRY'!Y202),"",'DATA ENTRY'!Y202)</f>
        <v/>
      </c>
      <c r="U202" s="26" t="str">
        <f>IF(ISBLANK('DATA ENTRY'!Z202),"",'DATA ENTRY'!Z202)</f>
        <v/>
      </c>
      <c r="V202" s="26" t="str">
        <f t="shared" si="66"/>
        <v/>
      </c>
      <c r="W202" s="26" t="str">
        <f>IF(ISBLANK('DATA ENTRY'!$F202),"",IF(LEDGER!B202="AB","AB",IF(LEDGER!B202&gt;=0.9*'MARK LOOKUP'!B202,"A+",IF(LEDGER!B202&gt;=0.8*'MARK LOOKUP'!B202,"A",IF(LEDGER!B202&gt;=0.7*'MARK LOOKUP'!B202,"B+",IF(LEDGER!B202&gt;=0.6*'MARK LOOKUP'!B202,"B",IF(LEDGER!B202&gt;=0.5*'MARK LOOKUP'!B202,"C+",IF(LEDGER!B202&gt;=0.4*'MARK LOOKUP'!B202,"C+",IF(LEDGER!B202&gt;=0.35*'MARK LOOKUP'!B202,"D","NG")))))))))</f>
        <v/>
      </c>
      <c r="X202" s="26" t="str">
        <f>IF(ISBLANK('DATA ENTRY'!$G202),"",IF(LEDGER!C202="AB","AB",IF(LEDGER!C202&gt;=0.9*'MARK LOOKUP'!C202,"A+",IF(LEDGER!C202&gt;=0.8*'MARK LOOKUP'!C202,"A",IF(LEDGER!C202&gt;=0.7*'MARK LOOKUP'!C202,"B+",IF(LEDGER!C202&gt;=0.6*'MARK LOOKUP'!C202,"B",IF(LEDGER!C202&gt;=0.5*'MARK LOOKUP'!C202,"C+",IF(LEDGER!C202&gt;=0.4*'MARK LOOKUP'!C202,"C+",IF(LEDGER!C202&gt;=0.35*'MARK LOOKUP'!C202,"D","N.G.")))))))))</f>
        <v/>
      </c>
      <c r="Y202" s="26" t="b">
        <f>IF(ISNUMBER(D202),IF(D202&gt;=0.9*'MARK LOOKUP'!D202,"A+",IF(D202&gt;=0.8*'MARK LOOKUP'!D202,"A",IF(D202&gt;=0.7*'MARK LOOKUP'!D202,"B+",IF(D202&gt;=0.6*'MARK LOOKUP'!D202,"B",IF(D202&gt;=0.5*'MARK LOOKUP'!D202,"C+",IF(D202&gt;=0.4*'MARK LOOKUP'!D202,"C",IF(D202&gt;=0.35*'MARK LOOKUP'!D202,"D","N.G."))))))))</f>
        <v>0</v>
      </c>
      <c r="Z202" s="26" t="str">
        <f>IF(ISBLANK('DATA ENTRY'!J202),"",IF(LEDGER!E202="AB","AB",IF(LEDGER!E202&gt;=0.9*'MARK LOOKUP'!E202,"A+",IF(LEDGER!E202&gt;=0.8*'MARK LOOKUP'!E202,"A",IF(LEDGER!E202&gt;=0.7*'MARK LOOKUP'!E202,"B+",IF(LEDGER!E202&gt;=0.6*'MARK LOOKUP'!E202,"B",IF(LEDGER!E202&gt;=0.5*'MARK LOOKUP'!E202,"C+",IF(LEDGER!E202&gt;=0.4*'MARK LOOKUP'!E202,"C",IF(LEDGER!E202&gt;=0.35*'MARK LOOKUP'!E202,"D","NG")))))))))</f>
        <v/>
      </c>
      <c r="AA202" s="26" t="str">
        <f>IF(ISBLANK('DATA ENTRY'!K202),"",IF(LEDGER!F202="AB","AB",IF(LEDGER!F202&gt;=0.9*'MARK LOOKUP'!F202,"A+",IF(LEDGER!F202&gt;=0.8*'MARK LOOKUP'!F202,"A",IF(LEDGER!F202&gt;=0.7*'MARK LOOKUP'!F202,"B+",IF(LEDGER!F202&gt;=0.6*'MARK LOOKUP'!F202,"B",IF(LEDGER!F202&gt;=0.5*'MARK LOOKUP'!F202,"C+",IF(LEDGER!F202&gt;=0.4*'MARK LOOKUP'!F202,"C",IF(LEDGER!F202&gt;=0.35*'MARK LOOKUP'!F202,"D","NG")))))))))</f>
        <v/>
      </c>
      <c r="AB202" s="26" t="b">
        <f>IF(ISNUMBER(G202),IF(D202&gt;=0.9*'MARK LOOKUP'!G202,"A+",IF(G202&gt;=0.8*'MARK LOOKUP'!G202,"A",IF(G202&gt;=0.7*'MARK LOOKUP'!G202,"B+",IF(G202&gt;=0.6*'MARK LOOKUP'!G202,"B",IF(G202&gt;=0.5*'MARK LOOKUP'!G202,"C+",IF(G202&gt;=0.4*'MARK LOOKUP'!G202,"C",IF(G202&gt;=0.35*'MARK LOOKUP'!G202,"D","NG"))))))))</f>
        <v>0</v>
      </c>
      <c r="AC202" s="26" t="str">
        <f>IF(ISBLANK('DATA ENTRY'!M202),"",IF(LEDGER!H202="AB","AB",IF(LEDGER!H202&gt;=0.9*'MARK LOOKUP'!H202,"A+",IF(LEDGER!H202&gt;=0.8*'MARK LOOKUP'!H202,"A",IF(LEDGER!H202&gt;=0.7*'MARK LOOKUP'!H202,"B+",IF(LEDGER!H202&gt;=0.6*'MARK LOOKUP'!H202,"B",IF(LEDGER!H202&gt;=0.5*'MARK LOOKUP'!H202,"C+",IF(LEDGER!H202&gt;=0.4*'MARK LOOKUP'!H202,"C",IF(LEDGER!H202&gt;=0.35*'MARK LOOKUP'!H202,"D","NG")))))))))</f>
        <v/>
      </c>
      <c r="AD202" s="26" t="str">
        <f>IF(ISBLANK('DATA ENTRY'!N202),"",IF(LEDGER!I202="AB","AB",IF(LEDGER!I202&gt;=0.9*'MARK LOOKUP'!I202,"A+",IF(LEDGER!I202&gt;=0.8*'MARK LOOKUP'!I202,"A",IF(LEDGER!I202&gt;=0.7*'MARK LOOKUP'!I202,"B+",IF(LEDGER!I202&gt;=0.6*'MARK LOOKUP'!I202,"B",IF(LEDGER!I202&gt;=0.5*'MARK LOOKUP'!I202,"C+",IF(LEDGER!I202&gt;=0.4*'MARK LOOKUP'!I202,"C",IF(LEDGER!I202&gt;=0.35*'MARK LOOKUP'!I202,"D","NG")))))))))</f>
        <v/>
      </c>
      <c r="AE202" s="26" t="str">
        <f>IF(ISNUMBER(J202),IF(J202&gt;=0.9*'MARK LOOKUP'!J202,"A+",IF(J202&gt;=0.8*'MARK LOOKUP'!J202,"A",IF(J202&gt;=0.7*'MARK LOOKUP'!J202,"B+",IF(J202&gt;=0.6*'MARK LOOKUP'!J202,"B",IF(J202&gt;=0.5*'MARK LOOKUP'!J202,"C+",IF(J202&gt;=0.4*'MARK LOOKUP'!J202,"C",IF(J202&gt;=0.35*'MARK LOOKUP'!J202,"D","NG"))))))),"")</f>
        <v/>
      </c>
      <c r="AF202" s="26" t="str">
        <f>IF(ISBLANK('DATA ENTRY'!P202),"",IF(LEDGER!K202="Ab","AB",IF(LEDGER!K202&gt;=0.9*'MARK LOOKUP'!K202,"A+",IF(LEDGER!K202&gt;=0.8*'MARK LOOKUP'!K202,"A",IF(LEDGER!K202&gt;=0.7*'MARK LOOKUP'!K202,"B+",IF(LEDGER!K202&gt;=0.6*'MARK LOOKUP'!K202,"B",IF(LEDGER!K202&gt;=0.5*'MARK LOOKUP'!K202,"C+",IF(LEDGER!K202&gt;=0.4*'MARK LOOKUP'!K202,"C",IF(LEDGER!K202&gt;=0.35*'MARK LOOKUP'!K202,"D","NG")))))))))</f>
        <v/>
      </c>
      <c r="AG202" s="26" t="str">
        <f>IF(ISBLANK('DATA ENTRY'!Q202),"",IF(LEDGER!L202="Ab","AB",IF(LEDGER!L202&gt;=0.9*'MARK LOOKUP'!L202,"A+",IF(LEDGER!L202&gt;=0.8*'MARK LOOKUP'!L202,"A",IF(LEDGER!L202&gt;=0.7*'MARK LOOKUP'!L202,"B+",IF(LEDGER!L202&gt;=0.6*'MARK LOOKUP'!L202,"B",IF(LEDGER!L202&gt;=0.5*'MARK LOOKUP'!L202,"C+",IF(LEDGER!L202&gt;=0.4*'MARK LOOKUP'!L202,"C",IF(LEDGER!L202&gt;=0.35*'MARK LOOKUP'!L202,"D","NG")))))))))</f>
        <v/>
      </c>
      <c r="AH202" s="26" t="str">
        <f>IF(ISNUMBER(M202),IF(M202&gt;=0.9*'MARK LOOKUP'!M202,"A+",IF(M202&gt;=0.8*'MARK LOOKUP'!M202,"A",IF(M202&gt;=0.7*'MARK LOOKUP'!M202,"B+",IF(M202&gt;=0.6*'MARK LOOKUP'!M202,"B",IF(M202&gt;=0.5*'MARK LOOKUP'!M202,"C+",IF(M202&gt;=0.4*'MARK LOOKUP'!M202,"C",IF(M202&gt;=0.35*'MARK LOOKUP'!M202,"D","NG"))))))),"")</f>
        <v/>
      </c>
      <c r="AI202" s="26" t="str">
        <f>IF(ISBLANK('DATA ENTRY'!S202),"",IF(N202="Ab","AB",IF(N202&gt;=0.9*'MARK LOOKUP'!N202,"A+",IF(N202&gt;=0.8*'MARK LOOKUP'!N202,"A",IF(N202&gt;=0.7*'MARK LOOKUP'!N202,"B+",IF(N202&gt;=0.6*'MARK LOOKUP'!N202,"B",IF(N202&gt;=0.5*'MARK LOOKUP'!N202,"C+",IF(N202&gt;=0.4*'MARK LOOKUP'!N202,"C",IF(N202&gt;=0.35*'MARK LOOKUP'!N202,"D","NG")))))))))</f>
        <v/>
      </c>
      <c r="AJ202" s="26" t="str">
        <f>IF(ISBLANK('DATA ENTRY'!T202),"",IF(O202="Ab","AB",IF(O202&gt;=0.9*'MARK LOOKUP'!O202,"A+",IF(O202&gt;=0.8*'MARK LOOKUP'!O202,"A",IF(O202&gt;=0.7*'MARK LOOKUP'!O202,"B+",IF(O202&gt;=0.6*'MARK LOOKUP'!O202,"B",IF(O202&gt;=0.5*'MARK LOOKUP'!O202,"C+",IF(O202&gt;=0.4*'MARK LOOKUP'!O202,"C",IF(O202&gt;=0.35*'MARK LOOKUP'!O202,"D","NG")))))))))</f>
        <v/>
      </c>
      <c r="AK202" s="26" t="str">
        <f>IF(ISNUMBER(P202),IF(P202&gt;=0.9*'MARK LOOKUP'!P202,"A+",IF(P202&gt;=0.8*'MARK LOOKUP'!P202,"A",IF(P202&gt;=0.7*'MARK LOOKUP'!P202,"B+",IF(P202&gt;=0.6*'MARK LOOKUP'!P202,"B",IF(P202&gt;=0.5*'MARK LOOKUP'!P202,"C+",IF(P202&gt;=0.4*'MARK LOOKUP'!P202,"C",IF(P202&gt;=0.35*'MARK LOOKUP'!P202,"D","NG"))))))),"")</f>
        <v/>
      </c>
      <c r="AL202" s="26" t="str">
        <f>IF(ISBLANK('DATA ENTRY'!V202),"",IF(Q202="Ab","AB",IF(Q202&gt;=0.9*'MARK LOOKUP'!Q202,"A+",IF(Q202&gt;=0.8*'MARK LOOKUP'!Q202,"A",IF(Q202&gt;=0.7*'MARK LOOKUP'!Q202,"B+",IF(Q202&gt;=0.6*'MARK LOOKUP'!Q202,"B",IF(Q202&gt;=0.5*'MARK LOOKUP'!Q202,"C+",IF(Q202&gt;=0.4*'MARK LOOKUP'!Q202,"C",IF(Q202&gt;=0.35*'MARK LOOKUP'!Q202,"D","NG")))))))))</f>
        <v/>
      </c>
      <c r="AM202" s="26" t="str">
        <f>IF(ISBLANK('DATA ENTRY'!W202),"",IF(R202="Ab","AB",IF(R202&gt;=0.9*'MARK LOOKUP'!R202,"A+",IF(R202&gt;=0.8*'MARK LOOKUP'!R202,"A",IF(R202&gt;=0.7*'MARK LOOKUP'!R202,"B+",IF(R202&gt;=0.6*'MARK LOOKUP'!R202,"B",IF(R202&gt;=0.5*'MARK LOOKUP'!R202,"C+",IF(R202&gt;=0.4*'MARK LOOKUP'!R202,"C",IF(R202&gt;=0.35*'MARK LOOKUP'!R202,"D","NG")))))))))</f>
        <v/>
      </c>
      <c r="AN202" s="26" t="str">
        <f>IF(ISNUMBER(S202),IF(S202&gt;=0.9*'MARK LOOKUP'!S202,"A+",IF(S202&gt;=0.8*'MARK LOOKUP'!S202,"A",IF(S202&gt;=0.7*'MARK LOOKUP'!S202,"B+",IF(S202&gt;=0.6*'MARK LOOKUP'!S202,"B",IF(S202&gt;=0.5*'MARK LOOKUP'!S202,"C+",IF(S202&gt;=0.4*'MARK LOOKUP'!S202,"C",IF(S202&gt;=0.35*'MARK LOOKUP'!S202,"D","NG"))))))),"")</f>
        <v/>
      </c>
      <c r="AO202" s="26" t="str">
        <f>IF(ISBLANK('DATA ENTRY'!Y202),"",IF(T202="AB","AB",IF(T202&gt;=0.9*'MARK LOOKUP'!T202,"A+",IF(T202&gt;=0.8*'MARK LOOKUP'!T202,"A",IF(T202&gt;=0.7*'MARK LOOKUP'!T202,"B+",IF(T202&gt;=0.6*'MARK LOOKUP'!T202,"B",IF(T202&gt;=0.5*'MARK LOOKUP'!T202,"C+",IF(T202&gt;=0.4*'MARK LOOKUP'!T202,"C",IF(T202&gt;=0.35*'MARK LOOKUP'!T202,"D","NG")))))))))</f>
        <v/>
      </c>
      <c r="AP202" s="26" t="str">
        <f>IF(ISBLANK('DATA ENTRY'!Z202),"",IF(U202="AB","AB",IF(U202&gt;=0.9*'MARK LOOKUP'!U202,"A+",IF(U202&gt;=0.8*'MARK LOOKUP'!U202,"A",IF(U202&gt;=0.7*'MARK LOOKUP'!U202,"B+",IF(U202&gt;=0.6*'MARK LOOKUP'!U202,"B",IF(U202&gt;=0.5*'MARK LOOKUP'!U202,"C+",IF(U202&gt;=0.4*'MARK LOOKUP'!U202,"C",IF(U202&gt;=0.35*'MARK LOOKUP'!U202,"D","NG")))))))))</f>
        <v/>
      </c>
      <c r="AQ202" s="26" t="str">
        <f>IF(ISNUMBER(V202),IF(V202&gt;=0.9*'MARK LOOKUP'!V202,"A+",IF(V202&gt;=0.8*'MARK LOOKUP'!V202,"A",IF(V202&gt;=0.7*'MARK LOOKUP'!V202,"B+",IF(V202&gt;=0.6*'MARK LOOKUP'!S202,"B",IF(V202&gt;=0.5*'MARK LOOKUP'!V202,"C+",IF(V202&gt;=0.4*'MARK LOOKUP'!V202,"C",IF(V202&gt;=0.35*'MARK LOOKUP'!V202,"D","NG"))))))),"")</f>
        <v/>
      </c>
      <c r="AR202" s="26" t="str">
        <f t="shared" si="67"/>
        <v/>
      </c>
      <c r="AS202" s="26" t="str">
        <f t="shared" si="68"/>
        <v/>
      </c>
      <c r="AT202" s="26" t="str">
        <f t="shared" si="69"/>
        <v/>
      </c>
      <c r="AU202" s="26" t="str">
        <f t="shared" si="70"/>
        <v/>
      </c>
      <c r="AV202" s="26" t="str">
        <f t="shared" si="71"/>
        <v/>
      </c>
      <c r="AW202" s="26" t="str">
        <f t="shared" si="72"/>
        <v/>
      </c>
      <c r="AX202" s="26" t="str">
        <f t="shared" si="73"/>
        <v/>
      </c>
      <c r="AY202" s="26" t="str">
        <f t="shared" si="74"/>
        <v/>
      </c>
      <c r="AZ202" s="26" t="str">
        <f t="shared" si="75"/>
        <v/>
      </c>
      <c r="BA202" s="26" t="str">
        <f t="shared" si="76"/>
        <v/>
      </c>
      <c r="BB202" s="26" t="str">
        <f t="shared" si="77"/>
        <v/>
      </c>
      <c r="BC202" s="26" t="str">
        <f t="shared" si="78"/>
        <v/>
      </c>
      <c r="BD202" s="26" t="str">
        <f t="shared" si="79"/>
        <v/>
      </c>
      <c r="BE202" s="26" t="str">
        <f>IF(ISBLANK('DATA ENTRY'!S202),"",IF(AJ202="A+","4",IF(AJ202="A","3.6",IF(AJ202="B+","3.2",IF(AJ202="B","2.8",IF(AJ202="C+","2.4",IF(AJ202="C","2",IF(AJ202="D+","1.6",IF(AJ202="D","1.2",IF(AJ202="E","0.8",""))))))))))</f>
        <v/>
      </c>
      <c r="BF202" s="26" t="str">
        <f>IF(ISBLANK('DATA ENTRY'!T202),"",IF(AK202="A+","4",IF(AK202="A","3.6",IF(AK202="B+","3.2",IF(AK202="B","2.8",IF(AK202="C+","2.4",IF(AK202="C","2",IF(AK202="D+","1.6",IF(AK202="D","1.2",IF(AK202="E","0.8",""))))))))))</f>
        <v/>
      </c>
      <c r="BG202" s="26" t="str">
        <f>IF(ISBLANK('DATA ENTRY'!U202),"",IF(AL202="A+","4",IF(AL202="A","3.6",IF(AL202="B+","3.2",IF(AL202="B","2.8",IF(AL202="C+","2.4",IF(AL202="C","2",IF(AL202="D+","1.6",IF(AL202="D","1.2",IF(AL202="E","0.8",""))))))))))</f>
        <v/>
      </c>
      <c r="BH202" s="26" t="str">
        <f>IF(ISBLANK('DATA ENTRY'!V202),"",IF(AM202="A+","4",IF(AM202="A","3.6",IF(AM202="B+","3.2",IF(AM202="B","2.8",IF(AM202="C+","2.4",IF(AM202="C","2",IF(AM202="D+","1.6",IF(AM202="D","1.2",IF(AM202="E","0.8",""))))))))))</f>
        <v/>
      </c>
      <c r="BI202" s="26" t="str">
        <f>IF(ISBLANK('DATA ENTRY'!W202),"",IF(AN202="A+","4",IF(AN202="A","3.6",IF(AN202="B+","3.2",IF(AN202="B","2.8",IF(AN202="C+","2.4",IF(AN202="C","2",IF(AN202="D+","1.6",IF(AN202="D","1.2",IF(AN202="E","0.8",""))))))))))</f>
        <v/>
      </c>
      <c r="BJ202" s="26" t="str">
        <f>IF(ISBLANK('DATA ENTRY'!X202),"",IF(AO202="A+","4",IF(AO202="A","3.6",IF(AO202="B+","3.2",IF(AO202="B","2.8",IF(AO202="C+","2.4",IF(AO202="C","2",IF(AO202="D+","1.6",IF(AO202="D","1.2",IF(AO202="E","0.8",""))))))))))</f>
        <v/>
      </c>
      <c r="BK202" s="26" t="str">
        <f>IF(ISBLANK('DATA ENTRY'!Y202),"",IF(AP202="A+","4",IF(AP202="A","3.6",IF(AP202="B+","3.2",IF(AP202="B","2.8",IF(AP202="C+","2.4",IF(AP202="C","2",IF(AP202="D+","1.6",IF(AP202="D","1.2",IF(AP202="E","0.8",""))))))))))</f>
        <v/>
      </c>
      <c r="BL202" s="26" t="str">
        <f>IF(ISBLANK('DATA ENTRY'!Z202),"",IF(AQ202="A+","4",IF(AQ202="A","3.6",IF(AQ202="B+","3.2",IF(AQ202="B","2.8",IF(AQ202="C+","2.4",IF(AQ202="C","2",IF(AQ202="D+","1.6",IF(AQ202="D","1.2",IF(AQ202="E","0.8",""))))))))))</f>
        <v/>
      </c>
    </row>
    <row r="203" spans="2:64" x14ac:dyDescent="0.25">
      <c r="B203" s="26" t="str">
        <f>IF(ISBLANK('DATA ENTRY'!G203),"",'DATA ENTRY'!G203)</f>
        <v/>
      </c>
      <c r="C203" s="26" t="str">
        <f>IF(ISBLANK('DATA ENTRY'!H203),"",'DATA ENTRY'!H203)</f>
        <v/>
      </c>
      <c r="D203" s="26" t="str">
        <f t="shared" si="61"/>
        <v/>
      </c>
      <c r="E203" s="26" t="str">
        <f>IF(ISBLANK('DATA ENTRY'!J203),"",'DATA ENTRY'!J203)</f>
        <v/>
      </c>
      <c r="F203" s="26" t="str">
        <f>IF(ISBLANK('DATA ENTRY'!K203),"",'DATA ENTRY'!K203)</f>
        <v/>
      </c>
      <c r="G203" s="26" t="str">
        <f t="shared" si="62"/>
        <v/>
      </c>
      <c r="H203" s="26" t="str">
        <f>IF(ISBLANK('DATA ENTRY'!M203),"",'DATA ENTRY'!M203)</f>
        <v/>
      </c>
      <c r="I203" s="26" t="str">
        <f>IF(ISBLANK('DATA ENTRY'!M203),"",'DATA ENTRY'!N203)</f>
        <v/>
      </c>
      <c r="J203" s="26" t="str">
        <f t="shared" si="80"/>
        <v/>
      </c>
      <c r="K203" s="26" t="str">
        <f>IF(ISBLANK('DATA ENTRY'!P203),"",'DATA ENTRY'!P203)</f>
        <v/>
      </c>
      <c r="L203" s="26" t="str">
        <f>IF(ISBLANK('DATA ENTRY'!Q203),"",'DATA ENTRY'!Q203)</f>
        <v/>
      </c>
      <c r="M203" s="26" t="str">
        <f t="shared" si="63"/>
        <v/>
      </c>
      <c r="N203" s="26" t="str">
        <f>IF(ISBLANK('DATA ENTRY'!S203),"",'DATA ENTRY'!S203)</f>
        <v/>
      </c>
      <c r="O203" s="26" t="str">
        <f>IF(ISBLANK('DATA ENTRY'!T203),"",'DATA ENTRY'!T203)</f>
        <v/>
      </c>
      <c r="P203" s="26" t="str">
        <f t="shared" si="64"/>
        <v/>
      </c>
      <c r="Q203" s="26" t="str">
        <f>IF(ISBLANK('DATA ENTRY'!V203),"",'DATA ENTRY'!V203)</f>
        <v/>
      </c>
      <c r="R203" s="26" t="str">
        <f>IF(ISBLANK('DATA ENTRY'!W203),"",'DATA ENTRY'!W203)</f>
        <v/>
      </c>
      <c r="S203" s="26" t="str">
        <f t="shared" si="65"/>
        <v/>
      </c>
      <c r="T203" s="26" t="str">
        <f>IF(ISBLANK('DATA ENTRY'!Y203),"",'DATA ENTRY'!Y203)</f>
        <v/>
      </c>
      <c r="U203" s="26" t="str">
        <f>IF(ISBLANK('DATA ENTRY'!Z203),"",'DATA ENTRY'!Z203)</f>
        <v/>
      </c>
      <c r="V203" s="26" t="str">
        <f t="shared" si="66"/>
        <v/>
      </c>
      <c r="W203" s="26" t="str">
        <f>IF(ISBLANK('DATA ENTRY'!$F203),"",IF(LEDGER!B203="AB","AB",IF(LEDGER!B203&gt;=0.9*'MARK LOOKUP'!B203,"A+",IF(LEDGER!B203&gt;=0.8*'MARK LOOKUP'!B203,"A",IF(LEDGER!B203&gt;=0.7*'MARK LOOKUP'!B203,"B+",IF(LEDGER!B203&gt;=0.6*'MARK LOOKUP'!B203,"B",IF(LEDGER!B203&gt;=0.5*'MARK LOOKUP'!B203,"C+",IF(LEDGER!B203&gt;=0.4*'MARK LOOKUP'!B203,"C+",IF(LEDGER!B203&gt;=0.35*'MARK LOOKUP'!B203,"D","NG")))))))))</f>
        <v/>
      </c>
      <c r="X203" s="26" t="str">
        <f>IF(ISBLANK('DATA ENTRY'!$G203),"",IF(LEDGER!C203="AB","AB",IF(LEDGER!C203&gt;=0.9*'MARK LOOKUP'!C203,"A+",IF(LEDGER!C203&gt;=0.8*'MARK LOOKUP'!C203,"A",IF(LEDGER!C203&gt;=0.7*'MARK LOOKUP'!C203,"B+",IF(LEDGER!C203&gt;=0.6*'MARK LOOKUP'!C203,"B",IF(LEDGER!C203&gt;=0.5*'MARK LOOKUP'!C203,"C+",IF(LEDGER!C203&gt;=0.4*'MARK LOOKUP'!C203,"C+",IF(LEDGER!C203&gt;=0.35*'MARK LOOKUP'!C203,"D","N.G.")))))))))</f>
        <v/>
      </c>
      <c r="Y203" s="26" t="b">
        <f>IF(ISNUMBER(D203),IF(D203&gt;=0.9*'MARK LOOKUP'!D203,"A+",IF(D203&gt;=0.8*'MARK LOOKUP'!D203,"A",IF(D203&gt;=0.7*'MARK LOOKUP'!D203,"B+",IF(D203&gt;=0.6*'MARK LOOKUP'!D203,"B",IF(D203&gt;=0.5*'MARK LOOKUP'!D203,"C+",IF(D203&gt;=0.4*'MARK LOOKUP'!D203,"C",IF(D203&gt;=0.35*'MARK LOOKUP'!D203,"D","N.G."))))))))</f>
        <v>0</v>
      </c>
      <c r="Z203" s="26" t="str">
        <f>IF(ISBLANK('DATA ENTRY'!J203),"",IF(LEDGER!E203="AB","AB",IF(LEDGER!E203&gt;=0.9*'MARK LOOKUP'!E203,"A+",IF(LEDGER!E203&gt;=0.8*'MARK LOOKUP'!E203,"A",IF(LEDGER!E203&gt;=0.7*'MARK LOOKUP'!E203,"B+",IF(LEDGER!E203&gt;=0.6*'MARK LOOKUP'!E203,"B",IF(LEDGER!E203&gt;=0.5*'MARK LOOKUP'!E203,"C+",IF(LEDGER!E203&gt;=0.4*'MARK LOOKUP'!E203,"C",IF(LEDGER!E203&gt;=0.35*'MARK LOOKUP'!E203,"D","NG")))))))))</f>
        <v/>
      </c>
      <c r="AA203" s="26" t="str">
        <f>IF(ISBLANK('DATA ENTRY'!K203),"",IF(LEDGER!F203="AB","AB",IF(LEDGER!F203&gt;=0.9*'MARK LOOKUP'!F203,"A+",IF(LEDGER!F203&gt;=0.8*'MARK LOOKUP'!F203,"A",IF(LEDGER!F203&gt;=0.7*'MARK LOOKUP'!F203,"B+",IF(LEDGER!F203&gt;=0.6*'MARK LOOKUP'!F203,"B",IF(LEDGER!F203&gt;=0.5*'MARK LOOKUP'!F203,"C+",IF(LEDGER!F203&gt;=0.4*'MARK LOOKUP'!F203,"C",IF(LEDGER!F203&gt;=0.35*'MARK LOOKUP'!F203,"D","NG")))))))))</f>
        <v/>
      </c>
      <c r="AB203" s="26" t="b">
        <f>IF(ISNUMBER(G203),IF(D203&gt;=0.9*'MARK LOOKUP'!G203,"A+",IF(G203&gt;=0.8*'MARK LOOKUP'!G203,"A",IF(G203&gt;=0.7*'MARK LOOKUP'!G203,"B+",IF(G203&gt;=0.6*'MARK LOOKUP'!G203,"B",IF(G203&gt;=0.5*'MARK LOOKUP'!G203,"C+",IF(G203&gt;=0.4*'MARK LOOKUP'!G203,"C",IF(G203&gt;=0.35*'MARK LOOKUP'!G203,"D","NG"))))))))</f>
        <v>0</v>
      </c>
      <c r="AC203" s="26" t="str">
        <f>IF(ISBLANK('DATA ENTRY'!M203),"",IF(LEDGER!H203="AB","AB",IF(LEDGER!H203&gt;=0.9*'MARK LOOKUP'!H203,"A+",IF(LEDGER!H203&gt;=0.8*'MARK LOOKUP'!H203,"A",IF(LEDGER!H203&gt;=0.7*'MARK LOOKUP'!H203,"B+",IF(LEDGER!H203&gt;=0.6*'MARK LOOKUP'!H203,"B",IF(LEDGER!H203&gt;=0.5*'MARK LOOKUP'!H203,"C+",IF(LEDGER!H203&gt;=0.4*'MARK LOOKUP'!H203,"C",IF(LEDGER!H203&gt;=0.35*'MARK LOOKUP'!H203,"D","NG")))))))))</f>
        <v/>
      </c>
      <c r="AD203" s="26" t="str">
        <f>IF(ISBLANK('DATA ENTRY'!N203),"",IF(LEDGER!I203="AB","AB",IF(LEDGER!I203&gt;=0.9*'MARK LOOKUP'!I203,"A+",IF(LEDGER!I203&gt;=0.8*'MARK LOOKUP'!I203,"A",IF(LEDGER!I203&gt;=0.7*'MARK LOOKUP'!I203,"B+",IF(LEDGER!I203&gt;=0.6*'MARK LOOKUP'!I203,"B",IF(LEDGER!I203&gt;=0.5*'MARK LOOKUP'!I203,"C+",IF(LEDGER!I203&gt;=0.4*'MARK LOOKUP'!I203,"C",IF(LEDGER!I203&gt;=0.35*'MARK LOOKUP'!I203,"D","NG")))))))))</f>
        <v/>
      </c>
      <c r="AE203" s="26" t="str">
        <f>IF(ISNUMBER(J203),IF(J203&gt;=0.9*'MARK LOOKUP'!J203,"A+",IF(J203&gt;=0.8*'MARK LOOKUP'!J203,"A",IF(J203&gt;=0.7*'MARK LOOKUP'!J203,"B+",IF(J203&gt;=0.6*'MARK LOOKUP'!J203,"B",IF(J203&gt;=0.5*'MARK LOOKUP'!J203,"C+",IF(J203&gt;=0.4*'MARK LOOKUP'!J203,"C",IF(J203&gt;=0.35*'MARK LOOKUP'!J203,"D","NG"))))))),"")</f>
        <v/>
      </c>
      <c r="AF203" s="26" t="str">
        <f>IF(ISBLANK('DATA ENTRY'!P203),"",IF(LEDGER!K203="Ab","AB",IF(LEDGER!K203&gt;=0.9*'MARK LOOKUP'!K203,"A+",IF(LEDGER!K203&gt;=0.8*'MARK LOOKUP'!K203,"A",IF(LEDGER!K203&gt;=0.7*'MARK LOOKUP'!K203,"B+",IF(LEDGER!K203&gt;=0.6*'MARK LOOKUP'!K203,"B",IF(LEDGER!K203&gt;=0.5*'MARK LOOKUP'!K203,"C+",IF(LEDGER!K203&gt;=0.4*'MARK LOOKUP'!K203,"C",IF(LEDGER!K203&gt;=0.35*'MARK LOOKUP'!K203,"D","NG")))))))))</f>
        <v/>
      </c>
      <c r="AG203" s="26" t="str">
        <f>IF(ISBLANK('DATA ENTRY'!Q203),"",IF(LEDGER!L203="Ab","AB",IF(LEDGER!L203&gt;=0.9*'MARK LOOKUP'!L203,"A+",IF(LEDGER!L203&gt;=0.8*'MARK LOOKUP'!L203,"A",IF(LEDGER!L203&gt;=0.7*'MARK LOOKUP'!L203,"B+",IF(LEDGER!L203&gt;=0.6*'MARK LOOKUP'!L203,"B",IF(LEDGER!L203&gt;=0.5*'MARK LOOKUP'!L203,"C+",IF(LEDGER!L203&gt;=0.4*'MARK LOOKUP'!L203,"C",IF(LEDGER!L203&gt;=0.35*'MARK LOOKUP'!L203,"D","NG")))))))))</f>
        <v/>
      </c>
      <c r="AH203" s="26" t="str">
        <f>IF(ISNUMBER(M203),IF(M203&gt;=0.9*'MARK LOOKUP'!M203,"A+",IF(M203&gt;=0.8*'MARK LOOKUP'!M203,"A",IF(M203&gt;=0.7*'MARK LOOKUP'!M203,"B+",IF(M203&gt;=0.6*'MARK LOOKUP'!M203,"B",IF(M203&gt;=0.5*'MARK LOOKUP'!M203,"C+",IF(M203&gt;=0.4*'MARK LOOKUP'!M203,"C",IF(M203&gt;=0.35*'MARK LOOKUP'!M203,"D","NG"))))))),"")</f>
        <v/>
      </c>
      <c r="AI203" s="26" t="str">
        <f>IF(ISBLANK('DATA ENTRY'!S203),"",IF(N203="Ab","AB",IF(N203&gt;=0.9*'MARK LOOKUP'!N203,"A+",IF(N203&gt;=0.8*'MARK LOOKUP'!N203,"A",IF(N203&gt;=0.7*'MARK LOOKUP'!N203,"B+",IF(N203&gt;=0.6*'MARK LOOKUP'!N203,"B",IF(N203&gt;=0.5*'MARK LOOKUP'!N203,"C+",IF(N203&gt;=0.4*'MARK LOOKUP'!N203,"C",IF(N203&gt;=0.35*'MARK LOOKUP'!N203,"D","NG")))))))))</f>
        <v/>
      </c>
      <c r="AJ203" s="26" t="str">
        <f>IF(ISBLANK('DATA ENTRY'!T203),"",IF(O203="Ab","AB",IF(O203&gt;=0.9*'MARK LOOKUP'!O203,"A+",IF(O203&gt;=0.8*'MARK LOOKUP'!O203,"A",IF(O203&gt;=0.7*'MARK LOOKUP'!O203,"B+",IF(O203&gt;=0.6*'MARK LOOKUP'!O203,"B",IF(O203&gt;=0.5*'MARK LOOKUP'!O203,"C+",IF(O203&gt;=0.4*'MARK LOOKUP'!O203,"C",IF(O203&gt;=0.35*'MARK LOOKUP'!O203,"D","NG")))))))))</f>
        <v/>
      </c>
      <c r="AK203" s="26" t="str">
        <f>IF(ISNUMBER(P203),IF(P203&gt;=0.9*'MARK LOOKUP'!P203,"A+",IF(P203&gt;=0.8*'MARK LOOKUP'!P203,"A",IF(P203&gt;=0.7*'MARK LOOKUP'!P203,"B+",IF(P203&gt;=0.6*'MARK LOOKUP'!P203,"B",IF(P203&gt;=0.5*'MARK LOOKUP'!P203,"C+",IF(P203&gt;=0.4*'MARK LOOKUP'!P203,"C",IF(P203&gt;=0.35*'MARK LOOKUP'!P203,"D","NG"))))))),"")</f>
        <v/>
      </c>
      <c r="AL203" s="26" t="str">
        <f>IF(ISBLANK('DATA ENTRY'!V203),"",IF(Q203="Ab","AB",IF(Q203&gt;=0.9*'MARK LOOKUP'!Q203,"A+",IF(Q203&gt;=0.8*'MARK LOOKUP'!Q203,"A",IF(Q203&gt;=0.7*'MARK LOOKUP'!Q203,"B+",IF(Q203&gt;=0.6*'MARK LOOKUP'!Q203,"B",IF(Q203&gt;=0.5*'MARK LOOKUP'!Q203,"C+",IF(Q203&gt;=0.4*'MARK LOOKUP'!Q203,"C",IF(Q203&gt;=0.35*'MARK LOOKUP'!Q203,"D","NG")))))))))</f>
        <v/>
      </c>
      <c r="AM203" s="26" t="str">
        <f>IF(ISBLANK('DATA ENTRY'!W203),"",IF(R203="Ab","AB",IF(R203&gt;=0.9*'MARK LOOKUP'!R203,"A+",IF(R203&gt;=0.8*'MARK LOOKUP'!R203,"A",IF(R203&gt;=0.7*'MARK LOOKUP'!R203,"B+",IF(R203&gt;=0.6*'MARK LOOKUP'!R203,"B",IF(R203&gt;=0.5*'MARK LOOKUP'!R203,"C+",IF(R203&gt;=0.4*'MARK LOOKUP'!R203,"C",IF(R203&gt;=0.35*'MARK LOOKUP'!R203,"D","NG")))))))))</f>
        <v/>
      </c>
      <c r="AN203" s="26" t="str">
        <f>IF(ISNUMBER(S203),IF(S203&gt;=0.9*'MARK LOOKUP'!S203,"A+",IF(S203&gt;=0.8*'MARK LOOKUP'!S203,"A",IF(S203&gt;=0.7*'MARK LOOKUP'!S203,"B+",IF(S203&gt;=0.6*'MARK LOOKUP'!S203,"B",IF(S203&gt;=0.5*'MARK LOOKUP'!S203,"C+",IF(S203&gt;=0.4*'MARK LOOKUP'!S203,"C",IF(S203&gt;=0.35*'MARK LOOKUP'!S203,"D","NG"))))))),"")</f>
        <v/>
      </c>
      <c r="AO203" s="26" t="str">
        <f>IF(ISBLANK('DATA ENTRY'!Y203),"",IF(T203="AB","AB",IF(T203&gt;=0.9*'MARK LOOKUP'!T203,"A+",IF(T203&gt;=0.8*'MARK LOOKUP'!T203,"A",IF(T203&gt;=0.7*'MARK LOOKUP'!T203,"B+",IF(T203&gt;=0.6*'MARK LOOKUP'!T203,"B",IF(T203&gt;=0.5*'MARK LOOKUP'!T203,"C+",IF(T203&gt;=0.4*'MARK LOOKUP'!T203,"C",IF(T203&gt;=0.35*'MARK LOOKUP'!T203,"D","NG")))))))))</f>
        <v/>
      </c>
      <c r="AP203" s="26" t="str">
        <f>IF(ISBLANK('DATA ENTRY'!Z203),"",IF(U203="AB","AB",IF(U203&gt;=0.9*'MARK LOOKUP'!U203,"A+",IF(U203&gt;=0.8*'MARK LOOKUP'!U203,"A",IF(U203&gt;=0.7*'MARK LOOKUP'!U203,"B+",IF(U203&gt;=0.6*'MARK LOOKUP'!U203,"B",IF(U203&gt;=0.5*'MARK LOOKUP'!U203,"C+",IF(U203&gt;=0.4*'MARK LOOKUP'!U203,"C",IF(U203&gt;=0.35*'MARK LOOKUP'!U203,"D","NG")))))))))</f>
        <v/>
      </c>
      <c r="AQ203" s="26" t="str">
        <f>IF(ISNUMBER(V203),IF(V203&gt;=0.9*'MARK LOOKUP'!V203,"A+",IF(V203&gt;=0.8*'MARK LOOKUP'!V203,"A",IF(V203&gt;=0.7*'MARK LOOKUP'!V203,"B+",IF(V203&gt;=0.6*'MARK LOOKUP'!S203,"B",IF(V203&gt;=0.5*'MARK LOOKUP'!V203,"C+",IF(V203&gt;=0.4*'MARK LOOKUP'!V203,"C",IF(V203&gt;=0.35*'MARK LOOKUP'!V203,"D","NG"))))))),"")</f>
        <v/>
      </c>
      <c r="AR203" s="26" t="str">
        <f t="shared" si="67"/>
        <v/>
      </c>
      <c r="AS203" s="26" t="str">
        <f t="shared" si="68"/>
        <v/>
      </c>
      <c r="AT203" s="26" t="str">
        <f t="shared" si="69"/>
        <v/>
      </c>
      <c r="AU203" s="26" t="str">
        <f t="shared" si="70"/>
        <v/>
      </c>
      <c r="AV203" s="26" t="str">
        <f t="shared" si="71"/>
        <v/>
      </c>
      <c r="AW203" s="26" t="str">
        <f t="shared" si="72"/>
        <v/>
      </c>
      <c r="AX203" s="26" t="str">
        <f t="shared" si="73"/>
        <v/>
      </c>
      <c r="AY203" s="26" t="str">
        <f t="shared" si="74"/>
        <v/>
      </c>
      <c r="AZ203" s="26" t="str">
        <f t="shared" si="75"/>
        <v/>
      </c>
      <c r="BA203" s="26" t="str">
        <f t="shared" si="76"/>
        <v/>
      </c>
      <c r="BB203" s="26" t="str">
        <f t="shared" si="77"/>
        <v/>
      </c>
      <c r="BC203" s="26" t="str">
        <f t="shared" si="78"/>
        <v/>
      </c>
      <c r="BD203" s="26" t="str">
        <f t="shared" si="79"/>
        <v/>
      </c>
      <c r="BE203" s="26" t="str">
        <f>IF(ISBLANK('DATA ENTRY'!S203),"",IF(AJ203="A+","4",IF(AJ203="A","3.6",IF(AJ203="B+","3.2",IF(AJ203="B","2.8",IF(AJ203="C+","2.4",IF(AJ203="C","2",IF(AJ203="D+","1.6",IF(AJ203="D","1.2",IF(AJ203="E","0.8",""))))))))))</f>
        <v/>
      </c>
      <c r="BF203" s="26" t="str">
        <f>IF(ISBLANK('DATA ENTRY'!T203),"",IF(AK203="A+","4",IF(AK203="A","3.6",IF(AK203="B+","3.2",IF(AK203="B","2.8",IF(AK203="C+","2.4",IF(AK203="C","2",IF(AK203="D+","1.6",IF(AK203="D","1.2",IF(AK203="E","0.8",""))))))))))</f>
        <v/>
      </c>
      <c r="BG203" s="26" t="str">
        <f>IF(ISBLANK('DATA ENTRY'!U203),"",IF(AL203="A+","4",IF(AL203="A","3.6",IF(AL203="B+","3.2",IF(AL203="B","2.8",IF(AL203="C+","2.4",IF(AL203="C","2",IF(AL203="D+","1.6",IF(AL203="D","1.2",IF(AL203="E","0.8",""))))))))))</f>
        <v/>
      </c>
      <c r="BH203" s="26" t="str">
        <f>IF(ISBLANK('DATA ENTRY'!V203),"",IF(AM203="A+","4",IF(AM203="A","3.6",IF(AM203="B+","3.2",IF(AM203="B","2.8",IF(AM203="C+","2.4",IF(AM203="C","2",IF(AM203="D+","1.6",IF(AM203="D","1.2",IF(AM203="E","0.8",""))))))))))</f>
        <v/>
      </c>
      <c r="BI203" s="26" t="str">
        <f>IF(ISBLANK('DATA ENTRY'!W203),"",IF(AN203="A+","4",IF(AN203="A","3.6",IF(AN203="B+","3.2",IF(AN203="B","2.8",IF(AN203="C+","2.4",IF(AN203="C","2",IF(AN203="D+","1.6",IF(AN203="D","1.2",IF(AN203="E","0.8",""))))))))))</f>
        <v/>
      </c>
      <c r="BJ203" s="26" t="str">
        <f>IF(ISBLANK('DATA ENTRY'!X203),"",IF(AO203="A+","4",IF(AO203="A","3.6",IF(AO203="B+","3.2",IF(AO203="B","2.8",IF(AO203="C+","2.4",IF(AO203="C","2",IF(AO203="D+","1.6",IF(AO203="D","1.2",IF(AO203="E","0.8",""))))))))))</f>
        <v/>
      </c>
      <c r="BK203" s="26" t="str">
        <f>IF(ISBLANK('DATA ENTRY'!Y203),"",IF(AP203="A+","4",IF(AP203="A","3.6",IF(AP203="B+","3.2",IF(AP203="B","2.8",IF(AP203="C+","2.4",IF(AP203="C","2",IF(AP203="D+","1.6",IF(AP203="D","1.2",IF(AP203="E","0.8",""))))))))))</f>
        <v/>
      </c>
      <c r="BL203" s="26" t="str">
        <f>IF(ISBLANK('DATA ENTRY'!Z203),"",IF(AQ203="A+","4",IF(AQ203="A","3.6",IF(AQ203="B+","3.2",IF(AQ203="B","2.8",IF(AQ203="C+","2.4",IF(AQ203="C","2",IF(AQ203="D+","1.6",IF(AQ203="D","1.2",IF(AQ203="E","0.8",""))))))))))</f>
        <v/>
      </c>
    </row>
    <row r="204" spans="2:64" x14ac:dyDescent="0.25">
      <c r="B204" s="26" t="str">
        <f>IF(ISBLANK('DATA ENTRY'!G204),"",'DATA ENTRY'!G204)</f>
        <v/>
      </c>
      <c r="C204" s="26" t="str">
        <f>IF(ISBLANK('DATA ENTRY'!H204),"",'DATA ENTRY'!H204)</f>
        <v/>
      </c>
      <c r="D204" s="26" t="str">
        <f t="shared" si="61"/>
        <v/>
      </c>
      <c r="E204" s="26" t="str">
        <f>IF(ISBLANK('DATA ENTRY'!J204),"",'DATA ENTRY'!J204)</f>
        <v/>
      </c>
      <c r="F204" s="26" t="str">
        <f>IF(ISBLANK('DATA ENTRY'!K204),"",'DATA ENTRY'!K204)</f>
        <v/>
      </c>
      <c r="G204" s="26" t="str">
        <f t="shared" si="62"/>
        <v/>
      </c>
      <c r="H204" s="26" t="str">
        <f>IF(ISBLANK('DATA ENTRY'!M204),"",'DATA ENTRY'!M204)</f>
        <v/>
      </c>
      <c r="I204" s="26" t="str">
        <f>IF(ISBLANK('DATA ENTRY'!M204),"",'DATA ENTRY'!N204)</f>
        <v/>
      </c>
      <c r="J204" s="26" t="str">
        <f t="shared" si="80"/>
        <v/>
      </c>
      <c r="K204" s="26" t="str">
        <f>IF(ISBLANK('DATA ENTRY'!P204),"",'DATA ENTRY'!P204)</f>
        <v/>
      </c>
      <c r="L204" s="26" t="str">
        <f>IF(ISBLANK('DATA ENTRY'!Q204),"",'DATA ENTRY'!Q204)</f>
        <v/>
      </c>
      <c r="M204" s="26" t="str">
        <f t="shared" si="63"/>
        <v/>
      </c>
      <c r="N204" s="26" t="str">
        <f>IF(ISBLANK('DATA ENTRY'!S204),"",'DATA ENTRY'!S204)</f>
        <v/>
      </c>
      <c r="O204" s="26" t="str">
        <f>IF(ISBLANK('DATA ENTRY'!T204),"",'DATA ENTRY'!T204)</f>
        <v/>
      </c>
      <c r="P204" s="26" t="str">
        <f t="shared" si="64"/>
        <v/>
      </c>
      <c r="Q204" s="26" t="str">
        <f>IF(ISBLANK('DATA ENTRY'!V204),"",'DATA ENTRY'!V204)</f>
        <v/>
      </c>
      <c r="R204" s="26" t="str">
        <f>IF(ISBLANK('DATA ENTRY'!W204),"",'DATA ENTRY'!W204)</f>
        <v/>
      </c>
      <c r="S204" s="26" t="str">
        <f t="shared" si="65"/>
        <v/>
      </c>
      <c r="T204" s="26" t="str">
        <f>IF(ISBLANK('DATA ENTRY'!Y204),"",'DATA ENTRY'!Y204)</f>
        <v/>
      </c>
      <c r="U204" s="26" t="str">
        <f>IF(ISBLANK('DATA ENTRY'!Z204),"",'DATA ENTRY'!Z204)</f>
        <v/>
      </c>
      <c r="V204" s="26" t="str">
        <f t="shared" si="66"/>
        <v/>
      </c>
      <c r="W204" s="26" t="str">
        <f>IF(ISBLANK('DATA ENTRY'!$F204),"",IF(LEDGER!B204="AB","AB",IF(LEDGER!B204&gt;=0.9*'MARK LOOKUP'!B204,"A+",IF(LEDGER!B204&gt;=0.8*'MARK LOOKUP'!B204,"A",IF(LEDGER!B204&gt;=0.7*'MARK LOOKUP'!B204,"B+",IF(LEDGER!B204&gt;=0.6*'MARK LOOKUP'!B204,"B",IF(LEDGER!B204&gt;=0.5*'MARK LOOKUP'!B204,"C+",IF(LEDGER!B204&gt;=0.4*'MARK LOOKUP'!B204,"C+",IF(LEDGER!B204&gt;=0.35*'MARK LOOKUP'!B204,"D","NG")))))))))</f>
        <v/>
      </c>
      <c r="X204" s="26" t="str">
        <f>IF(ISBLANK('DATA ENTRY'!$G204),"",IF(LEDGER!C204="AB","AB",IF(LEDGER!C204&gt;=0.9*'MARK LOOKUP'!C204,"A+",IF(LEDGER!C204&gt;=0.8*'MARK LOOKUP'!C204,"A",IF(LEDGER!C204&gt;=0.7*'MARK LOOKUP'!C204,"B+",IF(LEDGER!C204&gt;=0.6*'MARK LOOKUP'!C204,"B",IF(LEDGER!C204&gt;=0.5*'MARK LOOKUP'!C204,"C+",IF(LEDGER!C204&gt;=0.4*'MARK LOOKUP'!C204,"C+",IF(LEDGER!C204&gt;=0.35*'MARK LOOKUP'!C204,"D","N.G.")))))))))</f>
        <v/>
      </c>
      <c r="Y204" s="26" t="b">
        <f>IF(ISNUMBER(D204),IF(D204&gt;=0.9*'MARK LOOKUP'!D204,"A+",IF(D204&gt;=0.8*'MARK LOOKUP'!D204,"A",IF(D204&gt;=0.7*'MARK LOOKUP'!D204,"B+",IF(D204&gt;=0.6*'MARK LOOKUP'!D204,"B",IF(D204&gt;=0.5*'MARK LOOKUP'!D204,"C+",IF(D204&gt;=0.4*'MARK LOOKUP'!D204,"C",IF(D204&gt;=0.35*'MARK LOOKUP'!D204,"D","N.G."))))))))</f>
        <v>0</v>
      </c>
      <c r="Z204" s="26" t="str">
        <f>IF(ISBLANK('DATA ENTRY'!J204),"",IF(LEDGER!E204="AB","AB",IF(LEDGER!E204&gt;=0.9*'MARK LOOKUP'!E204,"A+",IF(LEDGER!E204&gt;=0.8*'MARK LOOKUP'!E204,"A",IF(LEDGER!E204&gt;=0.7*'MARK LOOKUP'!E204,"B+",IF(LEDGER!E204&gt;=0.6*'MARK LOOKUP'!E204,"B",IF(LEDGER!E204&gt;=0.5*'MARK LOOKUP'!E204,"C+",IF(LEDGER!E204&gt;=0.4*'MARK LOOKUP'!E204,"C",IF(LEDGER!E204&gt;=0.35*'MARK LOOKUP'!E204,"D","NG")))))))))</f>
        <v/>
      </c>
      <c r="AA204" s="26" t="str">
        <f>IF(ISBLANK('DATA ENTRY'!K204),"",IF(LEDGER!F204="AB","AB",IF(LEDGER!F204&gt;=0.9*'MARK LOOKUP'!F204,"A+",IF(LEDGER!F204&gt;=0.8*'MARK LOOKUP'!F204,"A",IF(LEDGER!F204&gt;=0.7*'MARK LOOKUP'!F204,"B+",IF(LEDGER!F204&gt;=0.6*'MARK LOOKUP'!F204,"B",IF(LEDGER!F204&gt;=0.5*'MARK LOOKUP'!F204,"C+",IF(LEDGER!F204&gt;=0.4*'MARK LOOKUP'!F204,"C",IF(LEDGER!F204&gt;=0.35*'MARK LOOKUP'!F204,"D","NG")))))))))</f>
        <v/>
      </c>
      <c r="AB204" s="26" t="b">
        <f>IF(ISNUMBER(G204),IF(D204&gt;=0.9*'MARK LOOKUP'!G204,"A+",IF(G204&gt;=0.8*'MARK LOOKUP'!G204,"A",IF(G204&gt;=0.7*'MARK LOOKUP'!G204,"B+",IF(G204&gt;=0.6*'MARK LOOKUP'!G204,"B",IF(G204&gt;=0.5*'MARK LOOKUP'!G204,"C+",IF(G204&gt;=0.4*'MARK LOOKUP'!G204,"C",IF(G204&gt;=0.35*'MARK LOOKUP'!G204,"D","NG"))))))))</f>
        <v>0</v>
      </c>
      <c r="AC204" s="26" t="str">
        <f>IF(ISBLANK('DATA ENTRY'!M204),"",IF(LEDGER!H204="AB","AB",IF(LEDGER!H204&gt;=0.9*'MARK LOOKUP'!H204,"A+",IF(LEDGER!H204&gt;=0.8*'MARK LOOKUP'!H204,"A",IF(LEDGER!H204&gt;=0.7*'MARK LOOKUP'!H204,"B+",IF(LEDGER!H204&gt;=0.6*'MARK LOOKUP'!H204,"B",IF(LEDGER!H204&gt;=0.5*'MARK LOOKUP'!H204,"C+",IF(LEDGER!H204&gt;=0.4*'MARK LOOKUP'!H204,"C",IF(LEDGER!H204&gt;=0.35*'MARK LOOKUP'!H204,"D","NG")))))))))</f>
        <v/>
      </c>
      <c r="AD204" s="26" t="str">
        <f>IF(ISBLANK('DATA ENTRY'!N204),"",IF(LEDGER!I204="AB","AB",IF(LEDGER!I204&gt;=0.9*'MARK LOOKUP'!I204,"A+",IF(LEDGER!I204&gt;=0.8*'MARK LOOKUP'!I204,"A",IF(LEDGER!I204&gt;=0.7*'MARK LOOKUP'!I204,"B+",IF(LEDGER!I204&gt;=0.6*'MARK LOOKUP'!I204,"B",IF(LEDGER!I204&gt;=0.5*'MARK LOOKUP'!I204,"C+",IF(LEDGER!I204&gt;=0.4*'MARK LOOKUP'!I204,"C",IF(LEDGER!I204&gt;=0.35*'MARK LOOKUP'!I204,"D","NG")))))))))</f>
        <v/>
      </c>
      <c r="AE204" s="26" t="str">
        <f>IF(ISNUMBER(J204),IF(J204&gt;=0.9*'MARK LOOKUP'!J204,"A+",IF(J204&gt;=0.8*'MARK LOOKUP'!J204,"A",IF(J204&gt;=0.7*'MARK LOOKUP'!J204,"B+",IF(J204&gt;=0.6*'MARK LOOKUP'!J204,"B",IF(J204&gt;=0.5*'MARK LOOKUP'!J204,"C+",IF(J204&gt;=0.4*'MARK LOOKUP'!J204,"C",IF(J204&gt;=0.35*'MARK LOOKUP'!J204,"D","NG"))))))),"")</f>
        <v/>
      </c>
      <c r="AF204" s="26" t="str">
        <f>IF(ISBLANK('DATA ENTRY'!P204),"",IF(LEDGER!K204="Ab","AB",IF(LEDGER!K204&gt;=0.9*'MARK LOOKUP'!K204,"A+",IF(LEDGER!K204&gt;=0.8*'MARK LOOKUP'!K204,"A",IF(LEDGER!K204&gt;=0.7*'MARK LOOKUP'!K204,"B+",IF(LEDGER!K204&gt;=0.6*'MARK LOOKUP'!K204,"B",IF(LEDGER!K204&gt;=0.5*'MARK LOOKUP'!K204,"C+",IF(LEDGER!K204&gt;=0.4*'MARK LOOKUP'!K204,"C",IF(LEDGER!K204&gt;=0.35*'MARK LOOKUP'!K204,"D","NG")))))))))</f>
        <v/>
      </c>
      <c r="AG204" s="26" t="str">
        <f>IF(ISBLANK('DATA ENTRY'!Q204),"",IF(LEDGER!L204="Ab","AB",IF(LEDGER!L204&gt;=0.9*'MARK LOOKUP'!L204,"A+",IF(LEDGER!L204&gt;=0.8*'MARK LOOKUP'!L204,"A",IF(LEDGER!L204&gt;=0.7*'MARK LOOKUP'!L204,"B+",IF(LEDGER!L204&gt;=0.6*'MARK LOOKUP'!L204,"B",IF(LEDGER!L204&gt;=0.5*'MARK LOOKUP'!L204,"C+",IF(LEDGER!L204&gt;=0.4*'MARK LOOKUP'!L204,"C",IF(LEDGER!L204&gt;=0.35*'MARK LOOKUP'!L204,"D","NG")))))))))</f>
        <v/>
      </c>
      <c r="AH204" s="26" t="str">
        <f>IF(ISNUMBER(M204),IF(M204&gt;=0.9*'MARK LOOKUP'!M204,"A+",IF(M204&gt;=0.8*'MARK LOOKUP'!M204,"A",IF(M204&gt;=0.7*'MARK LOOKUP'!M204,"B+",IF(M204&gt;=0.6*'MARK LOOKUP'!M204,"B",IF(M204&gt;=0.5*'MARK LOOKUP'!M204,"C+",IF(M204&gt;=0.4*'MARK LOOKUP'!M204,"C",IF(M204&gt;=0.35*'MARK LOOKUP'!M204,"D","NG"))))))),"")</f>
        <v/>
      </c>
      <c r="AI204" s="26" t="str">
        <f>IF(ISBLANK('DATA ENTRY'!S204),"",IF(N204="Ab","AB",IF(N204&gt;=0.9*'MARK LOOKUP'!N204,"A+",IF(N204&gt;=0.8*'MARK LOOKUP'!N204,"A",IF(N204&gt;=0.7*'MARK LOOKUP'!N204,"B+",IF(N204&gt;=0.6*'MARK LOOKUP'!N204,"B",IF(N204&gt;=0.5*'MARK LOOKUP'!N204,"C+",IF(N204&gt;=0.4*'MARK LOOKUP'!N204,"C",IF(N204&gt;=0.35*'MARK LOOKUP'!N204,"D","NG")))))))))</f>
        <v/>
      </c>
      <c r="AJ204" s="26" t="str">
        <f>IF(ISBLANK('DATA ENTRY'!T204),"",IF(O204="Ab","AB",IF(O204&gt;=0.9*'MARK LOOKUP'!O204,"A+",IF(O204&gt;=0.8*'MARK LOOKUP'!O204,"A",IF(O204&gt;=0.7*'MARK LOOKUP'!O204,"B+",IF(O204&gt;=0.6*'MARK LOOKUP'!O204,"B",IF(O204&gt;=0.5*'MARK LOOKUP'!O204,"C+",IF(O204&gt;=0.4*'MARK LOOKUP'!O204,"C",IF(O204&gt;=0.35*'MARK LOOKUP'!O204,"D","NG")))))))))</f>
        <v/>
      </c>
      <c r="AK204" s="26" t="str">
        <f>IF(ISNUMBER(P204),IF(P204&gt;=0.9*'MARK LOOKUP'!P204,"A+",IF(P204&gt;=0.8*'MARK LOOKUP'!P204,"A",IF(P204&gt;=0.7*'MARK LOOKUP'!P204,"B+",IF(P204&gt;=0.6*'MARK LOOKUP'!P204,"B",IF(P204&gt;=0.5*'MARK LOOKUP'!P204,"C+",IF(P204&gt;=0.4*'MARK LOOKUP'!P204,"C",IF(P204&gt;=0.35*'MARK LOOKUP'!P204,"D","NG"))))))),"")</f>
        <v/>
      </c>
      <c r="AL204" s="26" t="str">
        <f>IF(ISBLANK('DATA ENTRY'!V204),"",IF(Q204="Ab","AB",IF(Q204&gt;=0.9*'MARK LOOKUP'!Q204,"A+",IF(Q204&gt;=0.8*'MARK LOOKUP'!Q204,"A",IF(Q204&gt;=0.7*'MARK LOOKUP'!Q204,"B+",IF(Q204&gt;=0.6*'MARK LOOKUP'!Q204,"B",IF(Q204&gt;=0.5*'MARK LOOKUP'!Q204,"C+",IF(Q204&gt;=0.4*'MARK LOOKUP'!Q204,"C",IF(Q204&gt;=0.35*'MARK LOOKUP'!Q204,"D","NG")))))))))</f>
        <v/>
      </c>
      <c r="AM204" s="26" t="str">
        <f>IF(ISBLANK('DATA ENTRY'!W204),"",IF(R204="Ab","AB",IF(R204&gt;=0.9*'MARK LOOKUP'!R204,"A+",IF(R204&gt;=0.8*'MARK LOOKUP'!R204,"A",IF(R204&gt;=0.7*'MARK LOOKUP'!R204,"B+",IF(R204&gt;=0.6*'MARK LOOKUP'!R204,"B",IF(R204&gt;=0.5*'MARK LOOKUP'!R204,"C+",IF(R204&gt;=0.4*'MARK LOOKUP'!R204,"C",IF(R204&gt;=0.35*'MARK LOOKUP'!R204,"D","NG")))))))))</f>
        <v/>
      </c>
      <c r="AN204" s="26" t="str">
        <f>IF(ISNUMBER(S204),IF(S204&gt;=0.9*'MARK LOOKUP'!S204,"A+",IF(S204&gt;=0.8*'MARK LOOKUP'!S204,"A",IF(S204&gt;=0.7*'MARK LOOKUP'!S204,"B+",IF(S204&gt;=0.6*'MARK LOOKUP'!S204,"B",IF(S204&gt;=0.5*'MARK LOOKUP'!S204,"C+",IF(S204&gt;=0.4*'MARK LOOKUP'!S204,"C",IF(S204&gt;=0.35*'MARK LOOKUP'!S204,"D","NG"))))))),"")</f>
        <v/>
      </c>
      <c r="AO204" s="26" t="str">
        <f>IF(ISBLANK('DATA ENTRY'!Y204),"",IF(T204="AB","AB",IF(T204&gt;=0.9*'MARK LOOKUP'!T204,"A+",IF(T204&gt;=0.8*'MARK LOOKUP'!T204,"A",IF(T204&gt;=0.7*'MARK LOOKUP'!T204,"B+",IF(T204&gt;=0.6*'MARK LOOKUP'!T204,"B",IF(T204&gt;=0.5*'MARK LOOKUP'!T204,"C+",IF(T204&gt;=0.4*'MARK LOOKUP'!T204,"C",IF(T204&gt;=0.35*'MARK LOOKUP'!T204,"D","NG")))))))))</f>
        <v/>
      </c>
      <c r="AP204" s="26" t="str">
        <f>IF(ISBLANK('DATA ENTRY'!Z204),"",IF(U204="AB","AB",IF(U204&gt;=0.9*'MARK LOOKUP'!U204,"A+",IF(U204&gt;=0.8*'MARK LOOKUP'!U204,"A",IF(U204&gt;=0.7*'MARK LOOKUP'!U204,"B+",IF(U204&gt;=0.6*'MARK LOOKUP'!U204,"B",IF(U204&gt;=0.5*'MARK LOOKUP'!U204,"C+",IF(U204&gt;=0.4*'MARK LOOKUP'!U204,"C",IF(U204&gt;=0.35*'MARK LOOKUP'!U204,"D","NG")))))))))</f>
        <v/>
      </c>
      <c r="AQ204" s="26" t="str">
        <f>IF(ISNUMBER(V204),IF(V204&gt;=0.9*'MARK LOOKUP'!V204,"A+",IF(V204&gt;=0.8*'MARK LOOKUP'!V204,"A",IF(V204&gt;=0.7*'MARK LOOKUP'!V204,"B+",IF(V204&gt;=0.6*'MARK LOOKUP'!S204,"B",IF(V204&gt;=0.5*'MARK LOOKUP'!V204,"C+",IF(V204&gt;=0.4*'MARK LOOKUP'!V204,"C",IF(V204&gt;=0.35*'MARK LOOKUP'!V204,"D","NG"))))))),"")</f>
        <v/>
      </c>
      <c r="AR204" s="26" t="str">
        <f t="shared" si="67"/>
        <v/>
      </c>
      <c r="AS204" s="26" t="str">
        <f t="shared" si="68"/>
        <v/>
      </c>
      <c r="AT204" s="26" t="str">
        <f t="shared" si="69"/>
        <v/>
      </c>
      <c r="AU204" s="26" t="str">
        <f t="shared" si="70"/>
        <v/>
      </c>
      <c r="AV204" s="26" t="str">
        <f t="shared" si="71"/>
        <v/>
      </c>
      <c r="AW204" s="26" t="str">
        <f t="shared" si="72"/>
        <v/>
      </c>
      <c r="AX204" s="26" t="str">
        <f t="shared" si="73"/>
        <v/>
      </c>
      <c r="AY204" s="26" t="str">
        <f t="shared" si="74"/>
        <v/>
      </c>
      <c r="AZ204" s="26" t="str">
        <f t="shared" si="75"/>
        <v/>
      </c>
      <c r="BA204" s="26" t="str">
        <f t="shared" si="76"/>
        <v/>
      </c>
      <c r="BB204" s="26" t="str">
        <f t="shared" si="77"/>
        <v/>
      </c>
      <c r="BC204" s="26" t="str">
        <f t="shared" si="78"/>
        <v/>
      </c>
      <c r="BD204" s="26" t="str">
        <f t="shared" si="79"/>
        <v/>
      </c>
      <c r="BE204" s="26" t="str">
        <f>IF(ISBLANK('DATA ENTRY'!S204),"",IF(AJ204="A+","4",IF(AJ204="A","3.6",IF(AJ204="B+","3.2",IF(AJ204="B","2.8",IF(AJ204="C+","2.4",IF(AJ204="C","2",IF(AJ204="D+","1.6",IF(AJ204="D","1.2",IF(AJ204="E","0.8",""))))))))))</f>
        <v/>
      </c>
      <c r="BF204" s="26" t="str">
        <f>IF(ISBLANK('DATA ENTRY'!T204),"",IF(AK204="A+","4",IF(AK204="A","3.6",IF(AK204="B+","3.2",IF(AK204="B","2.8",IF(AK204="C+","2.4",IF(AK204="C","2",IF(AK204="D+","1.6",IF(AK204="D","1.2",IF(AK204="E","0.8",""))))))))))</f>
        <v/>
      </c>
      <c r="BG204" s="26" t="str">
        <f>IF(ISBLANK('DATA ENTRY'!U204),"",IF(AL204="A+","4",IF(AL204="A","3.6",IF(AL204="B+","3.2",IF(AL204="B","2.8",IF(AL204="C+","2.4",IF(AL204="C","2",IF(AL204="D+","1.6",IF(AL204="D","1.2",IF(AL204="E","0.8",""))))))))))</f>
        <v/>
      </c>
      <c r="BH204" s="26" t="str">
        <f>IF(ISBLANK('DATA ENTRY'!V204),"",IF(AM204="A+","4",IF(AM204="A","3.6",IF(AM204="B+","3.2",IF(AM204="B","2.8",IF(AM204="C+","2.4",IF(AM204="C","2",IF(AM204="D+","1.6",IF(AM204="D","1.2",IF(AM204="E","0.8",""))))))))))</f>
        <v/>
      </c>
      <c r="BI204" s="26" t="str">
        <f>IF(ISBLANK('DATA ENTRY'!W204),"",IF(AN204="A+","4",IF(AN204="A","3.6",IF(AN204="B+","3.2",IF(AN204="B","2.8",IF(AN204="C+","2.4",IF(AN204="C","2",IF(AN204="D+","1.6",IF(AN204="D","1.2",IF(AN204="E","0.8",""))))))))))</f>
        <v/>
      </c>
      <c r="BJ204" s="26" t="str">
        <f>IF(ISBLANK('DATA ENTRY'!X204),"",IF(AO204="A+","4",IF(AO204="A","3.6",IF(AO204="B+","3.2",IF(AO204="B","2.8",IF(AO204="C+","2.4",IF(AO204="C","2",IF(AO204="D+","1.6",IF(AO204="D","1.2",IF(AO204="E","0.8",""))))))))))</f>
        <v/>
      </c>
      <c r="BK204" s="26" t="str">
        <f>IF(ISBLANK('DATA ENTRY'!Y204),"",IF(AP204="A+","4",IF(AP204="A","3.6",IF(AP204="B+","3.2",IF(AP204="B","2.8",IF(AP204="C+","2.4",IF(AP204="C","2",IF(AP204="D+","1.6",IF(AP204="D","1.2",IF(AP204="E","0.8",""))))))))))</f>
        <v/>
      </c>
      <c r="BL204" s="26" t="str">
        <f>IF(ISBLANK('DATA ENTRY'!Z204),"",IF(AQ204="A+","4",IF(AQ204="A","3.6",IF(AQ204="B+","3.2",IF(AQ204="B","2.8",IF(AQ204="C+","2.4",IF(AQ204="C","2",IF(AQ204="D+","1.6",IF(AQ204="D","1.2",IF(AQ204="E","0.8",""))))))))))</f>
        <v/>
      </c>
    </row>
    <row r="205" spans="2:64" x14ac:dyDescent="0.25">
      <c r="B205" s="26" t="str">
        <f>IF(ISBLANK('DATA ENTRY'!G205),"",'DATA ENTRY'!G205)</f>
        <v/>
      </c>
      <c r="C205" s="26" t="str">
        <f>IF(ISBLANK('DATA ENTRY'!H205),"",'DATA ENTRY'!H205)</f>
        <v/>
      </c>
      <c r="D205" s="26" t="str">
        <f t="shared" si="61"/>
        <v/>
      </c>
      <c r="E205" s="26" t="str">
        <f>IF(ISBLANK('DATA ENTRY'!J205),"",'DATA ENTRY'!J205)</f>
        <v/>
      </c>
      <c r="F205" s="26" t="str">
        <f>IF(ISBLANK('DATA ENTRY'!K205),"",'DATA ENTRY'!K205)</f>
        <v/>
      </c>
      <c r="G205" s="26" t="str">
        <f t="shared" si="62"/>
        <v/>
      </c>
      <c r="H205" s="26" t="str">
        <f>IF(ISBLANK('DATA ENTRY'!M205),"",'DATA ENTRY'!M205)</f>
        <v/>
      </c>
      <c r="I205" s="26" t="str">
        <f>IF(ISBLANK('DATA ENTRY'!M205),"",'DATA ENTRY'!N205)</f>
        <v/>
      </c>
      <c r="J205" s="26" t="str">
        <f t="shared" si="80"/>
        <v/>
      </c>
      <c r="K205" s="26" t="str">
        <f>IF(ISBLANK('DATA ENTRY'!P205),"",'DATA ENTRY'!P205)</f>
        <v/>
      </c>
      <c r="L205" s="26" t="str">
        <f>IF(ISBLANK('DATA ENTRY'!Q205),"",'DATA ENTRY'!Q205)</f>
        <v/>
      </c>
      <c r="M205" s="26" t="str">
        <f t="shared" si="63"/>
        <v/>
      </c>
      <c r="N205" s="26" t="str">
        <f>IF(ISBLANK('DATA ENTRY'!S205),"",'DATA ENTRY'!S205)</f>
        <v/>
      </c>
      <c r="O205" s="26" t="str">
        <f>IF(ISBLANK('DATA ENTRY'!T205),"",'DATA ENTRY'!T205)</f>
        <v/>
      </c>
      <c r="P205" s="26" t="str">
        <f t="shared" si="64"/>
        <v/>
      </c>
      <c r="Q205" s="26" t="str">
        <f>IF(ISBLANK('DATA ENTRY'!V205),"",'DATA ENTRY'!V205)</f>
        <v/>
      </c>
      <c r="R205" s="26" t="str">
        <f>IF(ISBLANK('DATA ENTRY'!W205),"",'DATA ENTRY'!W205)</f>
        <v/>
      </c>
      <c r="S205" s="26" t="str">
        <f t="shared" si="65"/>
        <v/>
      </c>
      <c r="T205" s="26" t="str">
        <f>IF(ISBLANK('DATA ENTRY'!Y205),"",'DATA ENTRY'!Y205)</f>
        <v/>
      </c>
      <c r="U205" s="26" t="str">
        <f>IF(ISBLANK('DATA ENTRY'!Z205),"",'DATA ENTRY'!Z205)</f>
        <v/>
      </c>
      <c r="V205" s="26" t="str">
        <f t="shared" si="66"/>
        <v/>
      </c>
      <c r="W205" s="26" t="str">
        <f>IF(ISBLANK('DATA ENTRY'!$F205),"",IF(LEDGER!B205="AB","AB",IF(LEDGER!B205&gt;=0.9*'MARK LOOKUP'!B205,"A+",IF(LEDGER!B205&gt;=0.8*'MARK LOOKUP'!B205,"A",IF(LEDGER!B205&gt;=0.7*'MARK LOOKUP'!B205,"B+",IF(LEDGER!B205&gt;=0.6*'MARK LOOKUP'!B205,"B",IF(LEDGER!B205&gt;=0.5*'MARK LOOKUP'!B205,"C+",IF(LEDGER!B205&gt;=0.4*'MARK LOOKUP'!B205,"C+",IF(LEDGER!B205&gt;=0.35*'MARK LOOKUP'!B205,"D","NG")))))))))</f>
        <v/>
      </c>
      <c r="X205" s="26" t="str">
        <f>IF(ISBLANK('DATA ENTRY'!$G205),"",IF(LEDGER!C205="AB","AB",IF(LEDGER!C205&gt;=0.9*'MARK LOOKUP'!C205,"A+",IF(LEDGER!C205&gt;=0.8*'MARK LOOKUP'!C205,"A",IF(LEDGER!C205&gt;=0.7*'MARK LOOKUP'!C205,"B+",IF(LEDGER!C205&gt;=0.6*'MARK LOOKUP'!C205,"B",IF(LEDGER!C205&gt;=0.5*'MARK LOOKUP'!C205,"C+",IF(LEDGER!C205&gt;=0.4*'MARK LOOKUP'!C205,"C+",IF(LEDGER!C205&gt;=0.35*'MARK LOOKUP'!C205,"D","N.G.")))))))))</f>
        <v/>
      </c>
      <c r="Y205" s="26" t="b">
        <f>IF(ISNUMBER(D205),IF(D205&gt;=0.9*'MARK LOOKUP'!D205,"A+",IF(D205&gt;=0.8*'MARK LOOKUP'!D205,"A",IF(D205&gt;=0.7*'MARK LOOKUP'!D205,"B+",IF(D205&gt;=0.6*'MARK LOOKUP'!D205,"B",IF(D205&gt;=0.5*'MARK LOOKUP'!D205,"C+",IF(D205&gt;=0.4*'MARK LOOKUP'!D205,"C",IF(D205&gt;=0.35*'MARK LOOKUP'!D205,"D","N.G."))))))))</f>
        <v>0</v>
      </c>
      <c r="Z205" s="26" t="str">
        <f>IF(ISBLANK('DATA ENTRY'!J205),"",IF(LEDGER!E205="AB","AB",IF(LEDGER!E205&gt;=0.9*'MARK LOOKUP'!E205,"A+",IF(LEDGER!E205&gt;=0.8*'MARK LOOKUP'!E205,"A",IF(LEDGER!E205&gt;=0.7*'MARK LOOKUP'!E205,"B+",IF(LEDGER!E205&gt;=0.6*'MARK LOOKUP'!E205,"B",IF(LEDGER!E205&gt;=0.5*'MARK LOOKUP'!E205,"C+",IF(LEDGER!E205&gt;=0.4*'MARK LOOKUP'!E205,"C",IF(LEDGER!E205&gt;=0.35*'MARK LOOKUP'!E205,"D","NG")))))))))</f>
        <v/>
      </c>
      <c r="AA205" s="26" t="str">
        <f>IF(ISBLANK('DATA ENTRY'!K205),"",IF(LEDGER!F205="AB","AB",IF(LEDGER!F205&gt;=0.9*'MARK LOOKUP'!F205,"A+",IF(LEDGER!F205&gt;=0.8*'MARK LOOKUP'!F205,"A",IF(LEDGER!F205&gt;=0.7*'MARK LOOKUP'!F205,"B+",IF(LEDGER!F205&gt;=0.6*'MARK LOOKUP'!F205,"B",IF(LEDGER!F205&gt;=0.5*'MARK LOOKUP'!F205,"C+",IF(LEDGER!F205&gt;=0.4*'MARK LOOKUP'!F205,"C",IF(LEDGER!F205&gt;=0.35*'MARK LOOKUP'!F205,"D","NG")))))))))</f>
        <v/>
      </c>
      <c r="AB205" s="26" t="b">
        <f>IF(ISNUMBER(G205),IF(D205&gt;=0.9*'MARK LOOKUP'!G205,"A+",IF(G205&gt;=0.8*'MARK LOOKUP'!G205,"A",IF(G205&gt;=0.7*'MARK LOOKUP'!G205,"B+",IF(G205&gt;=0.6*'MARK LOOKUP'!G205,"B",IF(G205&gt;=0.5*'MARK LOOKUP'!G205,"C+",IF(G205&gt;=0.4*'MARK LOOKUP'!G205,"C",IF(G205&gt;=0.35*'MARK LOOKUP'!G205,"D","NG"))))))))</f>
        <v>0</v>
      </c>
      <c r="AC205" s="26" t="str">
        <f>IF(ISBLANK('DATA ENTRY'!M205),"",IF(LEDGER!H205="AB","AB",IF(LEDGER!H205&gt;=0.9*'MARK LOOKUP'!H205,"A+",IF(LEDGER!H205&gt;=0.8*'MARK LOOKUP'!H205,"A",IF(LEDGER!H205&gt;=0.7*'MARK LOOKUP'!H205,"B+",IF(LEDGER!H205&gt;=0.6*'MARK LOOKUP'!H205,"B",IF(LEDGER!H205&gt;=0.5*'MARK LOOKUP'!H205,"C+",IF(LEDGER!H205&gt;=0.4*'MARK LOOKUP'!H205,"C",IF(LEDGER!H205&gt;=0.35*'MARK LOOKUP'!H205,"D","NG")))))))))</f>
        <v/>
      </c>
      <c r="AD205" s="26" t="str">
        <f>IF(ISBLANK('DATA ENTRY'!N205),"",IF(LEDGER!I205="AB","AB",IF(LEDGER!I205&gt;=0.9*'MARK LOOKUP'!I205,"A+",IF(LEDGER!I205&gt;=0.8*'MARK LOOKUP'!I205,"A",IF(LEDGER!I205&gt;=0.7*'MARK LOOKUP'!I205,"B+",IF(LEDGER!I205&gt;=0.6*'MARK LOOKUP'!I205,"B",IF(LEDGER!I205&gt;=0.5*'MARK LOOKUP'!I205,"C+",IF(LEDGER!I205&gt;=0.4*'MARK LOOKUP'!I205,"C",IF(LEDGER!I205&gt;=0.35*'MARK LOOKUP'!I205,"D","NG")))))))))</f>
        <v/>
      </c>
      <c r="AE205" s="26" t="str">
        <f>IF(ISNUMBER(J205),IF(J205&gt;=0.9*'MARK LOOKUP'!J205,"A+",IF(J205&gt;=0.8*'MARK LOOKUP'!J205,"A",IF(J205&gt;=0.7*'MARK LOOKUP'!J205,"B+",IF(J205&gt;=0.6*'MARK LOOKUP'!J205,"B",IF(J205&gt;=0.5*'MARK LOOKUP'!J205,"C+",IF(J205&gt;=0.4*'MARK LOOKUP'!J205,"C",IF(J205&gt;=0.35*'MARK LOOKUP'!J205,"D","NG"))))))),"")</f>
        <v/>
      </c>
      <c r="AF205" s="26" t="str">
        <f>IF(ISBLANK('DATA ENTRY'!P205),"",IF(LEDGER!K205="Ab","AB",IF(LEDGER!K205&gt;=0.9*'MARK LOOKUP'!K205,"A+",IF(LEDGER!K205&gt;=0.8*'MARK LOOKUP'!K205,"A",IF(LEDGER!K205&gt;=0.7*'MARK LOOKUP'!K205,"B+",IF(LEDGER!K205&gt;=0.6*'MARK LOOKUP'!K205,"B",IF(LEDGER!K205&gt;=0.5*'MARK LOOKUP'!K205,"C+",IF(LEDGER!K205&gt;=0.4*'MARK LOOKUP'!K205,"C",IF(LEDGER!K205&gt;=0.35*'MARK LOOKUP'!K205,"D","NG")))))))))</f>
        <v/>
      </c>
      <c r="AG205" s="26" t="str">
        <f>IF(ISBLANK('DATA ENTRY'!Q205),"",IF(LEDGER!L205="Ab","AB",IF(LEDGER!L205&gt;=0.9*'MARK LOOKUP'!L205,"A+",IF(LEDGER!L205&gt;=0.8*'MARK LOOKUP'!L205,"A",IF(LEDGER!L205&gt;=0.7*'MARK LOOKUP'!L205,"B+",IF(LEDGER!L205&gt;=0.6*'MARK LOOKUP'!L205,"B",IF(LEDGER!L205&gt;=0.5*'MARK LOOKUP'!L205,"C+",IF(LEDGER!L205&gt;=0.4*'MARK LOOKUP'!L205,"C",IF(LEDGER!L205&gt;=0.35*'MARK LOOKUP'!L205,"D","NG")))))))))</f>
        <v/>
      </c>
      <c r="AH205" s="26" t="str">
        <f>IF(ISNUMBER(M205),IF(M205&gt;=0.9*'MARK LOOKUP'!M205,"A+",IF(M205&gt;=0.8*'MARK LOOKUP'!M205,"A",IF(M205&gt;=0.7*'MARK LOOKUP'!M205,"B+",IF(M205&gt;=0.6*'MARK LOOKUP'!M205,"B",IF(M205&gt;=0.5*'MARK LOOKUP'!M205,"C+",IF(M205&gt;=0.4*'MARK LOOKUP'!M205,"C",IF(M205&gt;=0.35*'MARK LOOKUP'!M205,"D","NG"))))))),"")</f>
        <v/>
      </c>
      <c r="AI205" s="26" t="str">
        <f>IF(ISBLANK('DATA ENTRY'!S205),"",IF(N205="Ab","AB",IF(N205&gt;=0.9*'MARK LOOKUP'!N205,"A+",IF(N205&gt;=0.8*'MARK LOOKUP'!N205,"A",IF(N205&gt;=0.7*'MARK LOOKUP'!N205,"B+",IF(N205&gt;=0.6*'MARK LOOKUP'!N205,"B",IF(N205&gt;=0.5*'MARK LOOKUP'!N205,"C+",IF(N205&gt;=0.4*'MARK LOOKUP'!N205,"C",IF(N205&gt;=0.35*'MARK LOOKUP'!N205,"D","NG")))))))))</f>
        <v/>
      </c>
      <c r="AJ205" s="26" t="str">
        <f>IF(ISBLANK('DATA ENTRY'!T205),"",IF(O205="Ab","AB",IF(O205&gt;=0.9*'MARK LOOKUP'!O205,"A+",IF(O205&gt;=0.8*'MARK LOOKUP'!O205,"A",IF(O205&gt;=0.7*'MARK LOOKUP'!O205,"B+",IF(O205&gt;=0.6*'MARK LOOKUP'!O205,"B",IF(O205&gt;=0.5*'MARK LOOKUP'!O205,"C+",IF(O205&gt;=0.4*'MARK LOOKUP'!O205,"C",IF(O205&gt;=0.35*'MARK LOOKUP'!O205,"D","NG")))))))))</f>
        <v/>
      </c>
      <c r="AK205" s="26" t="str">
        <f>IF(ISNUMBER(P205),IF(P205&gt;=0.9*'MARK LOOKUP'!P205,"A+",IF(P205&gt;=0.8*'MARK LOOKUP'!P205,"A",IF(P205&gt;=0.7*'MARK LOOKUP'!P205,"B+",IF(P205&gt;=0.6*'MARK LOOKUP'!P205,"B",IF(P205&gt;=0.5*'MARK LOOKUP'!P205,"C+",IF(P205&gt;=0.4*'MARK LOOKUP'!P205,"C",IF(P205&gt;=0.35*'MARK LOOKUP'!P205,"D","NG"))))))),"")</f>
        <v/>
      </c>
      <c r="AL205" s="26" t="str">
        <f>IF(ISBLANK('DATA ENTRY'!V205),"",IF(Q205="Ab","AB",IF(Q205&gt;=0.9*'MARK LOOKUP'!Q205,"A+",IF(Q205&gt;=0.8*'MARK LOOKUP'!Q205,"A",IF(Q205&gt;=0.7*'MARK LOOKUP'!Q205,"B+",IF(Q205&gt;=0.6*'MARK LOOKUP'!Q205,"B",IF(Q205&gt;=0.5*'MARK LOOKUP'!Q205,"C+",IF(Q205&gt;=0.4*'MARK LOOKUP'!Q205,"C",IF(Q205&gt;=0.35*'MARK LOOKUP'!Q205,"D","NG")))))))))</f>
        <v/>
      </c>
      <c r="AM205" s="26" t="str">
        <f>IF(ISBLANK('DATA ENTRY'!W205),"",IF(R205="Ab","AB",IF(R205&gt;=0.9*'MARK LOOKUP'!R205,"A+",IF(R205&gt;=0.8*'MARK LOOKUP'!R205,"A",IF(R205&gt;=0.7*'MARK LOOKUP'!R205,"B+",IF(R205&gt;=0.6*'MARK LOOKUP'!R205,"B",IF(R205&gt;=0.5*'MARK LOOKUP'!R205,"C+",IF(R205&gt;=0.4*'MARK LOOKUP'!R205,"C",IF(R205&gt;=0.35*'MARK LOOKUP'!R205,"D","NG")))))))))</f>
        <v/>
      </c>
      <c r="AN205" s="26" t="str">
        <f>IF(ISNUMBER(S205),IF(S205&gt;=0.9*'MARK LOOKUP'!S205,"A+",IF(S205&gt;=0.8*'MARK LOOKUP'!S205,"A",IF(S205&gt;=0.7*'MARK LOOKUP'!S205,"B+",IF(S205&gt;=0.6*'MARK LOOKUP'!S205,"B",IF(S205&gt;=0.5*'MARK LOOKUP'!S205,"C+",IF(S205&gt;=0.4*'MARK LOOKUP'!S205,"C",IF(S205&gt;=0.35*'MARK LOOKUP'!S205,"D","NG"))))))),"")</f>
        <v/>
      </c>
      <c r="AO205" s="26" t="str">
        <f>IF(ISBLANK('DATA ENTRY'!Y205),"",IF(T205="AB","AB",IF(T205&gt;=0.9*'MARK LOOKUP'!T205,"A+",IF(T205&gt;=0.8*'MARK LOOKUP'!T205,"A",IF(T205&gt;=0.7*'MARK LOOKUP'!T205,"B+",IF(T205&gt;=0.6*'MARK LOOKUP'!T205,"B",IF(T205&gt;=0.5*'MARK LOOKUP'!T205,"C+",IF(T205&gt;=0.4*'MARK LOOKUP'!T205,"C",IF(T205&gt;=0.35*'MARK LOOKUP'!T205,"D","NG")))))))))</f>
        <v/>
      </c>
      <c r="AP205" s="26" t="str">
        <f>IF(ISBLANK('DATA ENTRY'!Z205),"",IF(U205="AB","AB",IF(U205&gt;=0.9*'MARK LOOKUP'!U205,"A+",IF(U205&gt;=0.8*'MARK LOOKUP'!U205,"A",IF(U205&gt;=0.7*'MARK LOOKUP'!U205,"B+",IF(U205&gt;=0.6*'MARK LOOKUP'!U205,"B",IF(U205&gt;=0.5*'MARK LOOKUP'!U205,"C+",IF(U205&gt;=0.4*'MARK LOOKUP'!U205,"C",IF(U205&gt;=0.35*'MARK LOOKUP'!U205,"D","NG")))))))))</f>
        <v/>
      </c>
      <c r="AQ205" s="26" t="str">
        <f>IF(ISNUMBER(V205),IF(V205&gt;=0.9*'MARK LOOKUP'!V205,"A+",IF(V205&gt;=0.8*'MARK LOOKUP'!V205,"A",IF(V205&gt;=0.7*'MARK LOOKUP'!V205,"B+",IF(V205&gt;=0.6*'MARK LOOKUP'!S205,"B",IF(V205&gt;=0.5*'MARK LOOKUP'!V205,"C+",IF(V205&gt;=0.4*'MARK LOOKUP'!V205,"C",IF(V205&gt;=0.35*'MARK LOOKUP'!V205,"D","NG"))))))),"")</f>
        <v/>
      </c>
      <c r="AR205" s="26" t="str">
        <f t="shared" si="67"/>
        <v/>
      </c>
      <c r="AS205" s="26" t="str">
        <f t="shared" si="68"/>
        <v/>
      </c>
      <c r="AT205" s="26" t="str">
        <f t="shared" si="69"/>
        <v/>
      </c>
      <c r="AU205" s="26" t="str">
        <f t="shared" si="70"/>
        <v/>
      </c>
      <c r="AV205" s="26" t="str">
        <f t="shared" si="71"/>
        <v/>
      </c>
      <c r="AW205" s="26" t="str">
        <f t="shared" si="72"/>
        <v/>
      </c>
      <c r="AX205" s="26" t="str">
        <f t="shared" si="73"/>
        <v/>
      </c>
      <c r="AY205" s="26" t="str">
        <f t="shared" si="74"/>
        <v/>
      </c>
      <c r="AZ205" s="26" t="str">
        <f t="shared" si="75"/>
        <v/>
      </c>
      <c r="BA205" s="26" t="str">
        <f t="shared" si="76"/>
        <v/>
      </c>
      <c r="BB205" s="26" t="str">
        <f t="shared" si="77"/>
        <v/>
      </c>
      <c r="BC205" s="26" t="str">
        <f t="shared" si="78"/>
        <v/>
      </c>
      <c r="BD205" s="26" t="str">
        <f t="shared" si="79"/>
        <v/>
      </c>
      <c r="BE205" s="26" t="str">
        <f>IF(ISBLANK('DATA ENTRY'!S205),"",IF(AJ205="A+","4",IF(AJ205="A","3.6",IF(AJ205="B+","3.2",IF(AJ205="B","2.8",IF(AJ205="C+","2.4",IF(AJ205="C","2",IF(AJ205="D+","1.6",IF(AJ205="D","1.2",IF(AJ205="E","0.8",""))))))))))</f>
        <v/>
      </c>
      <c r="BF205" s="26" t="str">
        <f>IF(ISBLANK('DATA ENTRY'!T205),"",IF(AK205="A+","4",IF(AK205="A","3.6",IF(AK205="B+","3.2",IF(AK205="B","2.8",IF(AK205="C+","2.4",IF(AK205="C","2",IF(AK205="D+","1.6",IF(AK205="D","1.2",IF(AK205="E","0.8",""))))))))))</f>
        <v/>
      </c>
      <c r="BG205" s="26" t="str">
        <f>IF(ISBLANK('DATA ENTRY'!U205),"",IF(AL205="A+","4",IF(AL205="A","3.6",IF(AL205="B+","3.2",IF(AL205="B","2.8",IF(AL205="C+","2.4",IF(AL205="C","2",IF(AL205="D+","1.6",IF(AL205="D","1.2",IF(AL205="E","0.8",""))))))))))</f>
        <v/>
      </c>
      <c r="BH205" s="26" t="str">
        <f>IF(ISBLANK('DATA ENTRY'!V205),"",IF(AM205="A+","4",IF(AM205="A","3.6",IF(AM205="B+","3.2",IF(AM205="B","2.8",IF(AM205="C+","2.4",IF(AM205="C","2",IF(AM205="D+","1.6",IF(AM205="D","1.2",IF(AM205="E","0.8",""))))))))))</f>
        <v/>
      </c>
      <c r="BI205" s="26" t="str">
        <f>IF(ISBLANK('DATA ENTRY'!W205),"",IF(AN205="A+","4",IF(AN205="A","3.6",IF(AN205="B+","3.2",IF(AN205="B","2.8",IF(AN205="C+","2.4",IF(AN205="C","2",IF(AN205="D+","1.6",IF(AN205="D","1.2",IF(AN205="E","0.8",""))))))))))</f>
        <v/>
      </c>
      <c r="BJ205" s="26" t="str">
        <f>IF(ISBLANK('DATA ENTRY'!X205),"",IF(AO205="A+","4",IF(AO205="A","3.6",IF(AO205="B+","3.2",IF(AO205="B","2.8",IF(AO205="C+","2.4",IF(AO205="C","2",IF(AO205="D+","1.6",IF(AO205="D","1.2",IF(AO205="E","0.8",""))))))))))</f>
        <v/>
      </c>
      <c r="BK205" s="26" t="str">
        <f>IF(ISBLANK('DATA ENTRY'!Y205),"",IF(AP205="A+","4",IF(AP205="A","3.6",IF(AP205="B+","3.2",IF(AP205="B","2.8",IF(AP205="C+","2.4",IF(AP205="C","2",IF(AP205="D+","1.6",IF(AP205="D","1.2",IF(AP205="E","0.8",""))))))))))</f>
        <v/>
      </c>
      <c r="BL205" s="26" t="str">
        <f>IF(ISBLANK('DATA ENTRY'!Z205),"",IF(AQ205="A+","4",IF(AQ205="A","3.6",IF(AQ205="B+","3.2",IF(AQ205="B","2.8",IF(AQ205="C+","2.4",IF(AQ205="C","2",IF(AQ205="D+","1.6",IF(AQ205="D","1.2",IF(AQ205="E","0.8",""))))))))))</f>
        <v/>
      </c>
    </row>
    <row r="206" spans="2:64" x14ac:dyDescent="0.25">
      <c r="B206" s="26" t="str">
        <f>IF(ISBLANK('DATA ENTRY'!G206),"",'DATA ENTRY'!G206)</f>
        <v/>
      </c>
      <c r="C206" s="26" t="str">
        <f>IF(ISBLANK('DATA ENTRY'!H206),"",'DATA ENTRY'!H206)</f>
        <v/>
      </c>
      <c r="D206" s="26" t="str">
        <f t="shared" si="61"/>
        <v/>
      </c>
      <c r="E206" s="26" t="str">
        <f>IF(ISBLANK('DATA ENTRY'!J206),"",'DATA ENTRY'!J206)</f>
        <v/>
      </c>
      <c r="F206" s="26" t="str">
        <f>IF(ISBLANK('DATA ENTRY'!K206),"",'DATA ENTRY'!K206)</f>
        <v/>
      </c>
      <c r="G206" s="26" t="str">
        <f t="shared" si="62"/>
        <v/>
      </c>
      <c r="H206" s="26" t="str">
        <f>IF(ISBLANK('DATA ENTRY'!M206),"",'DATA ENTRY'!M206)</f>
        <v/>
      </c>
      <c r="I206" s="26" t="str">
        <f>IF(ISBLANK('DATA ENTRY'!M206),"",'DATA ENTRY'!N206)</f>
        <v/>
      </c>
      <c r="J206" s="26" t="str">
        <f t="shared" si="80"/>
        <v/>
      </c>
      <c r="K206" s="26" t="str">
        <f>IF(ISBLANK('DATA ENTRY'!P206),"",'DATA ENTRY'!P206)</f>
        <v/>
      </c>
      <c r="L206" s="26" t="str">
        <f>IF(ISBLANK('DATA ENTRY'!Q206),"",'DATA ENTRY'!Q206)</f>
        <v/>
      </c>
      <c r="M206" s="26" t="str">
        <f t="shared" si="63"/>
        <v/>
      </c>
      <c r="N206" s="26" t="str">
        <f>IF(ISBLANK('DATA ENTRY'!S206),"",'DATA ENTRY'!S206)</f>
        <v/>
      </c>
      <c r="O206" s="26" t="str">
        <f>IF(ISBLANK('DATA ENTRY'!T206),"",'DATA ENTRY'!T206)</f>
        <v/>
      </c>
      <c r="P206" s="26" t="str">
        <f t="shared" si="64"/>
        <v/>
      </c>
      <c r="Q206" s="26" t="str">
        <f>IF(ISBLANK('DATA ENTRY'!V206),"",'DATA ENTRY'!V206)</f>
        <v/>
      </c>
      <c r="R206" s="26" t="str">
        <f>IF(ISBLANK('DATA ENTRY'!W206),"",'DATA ENTRY'!W206)</f>
        <v/>
      </c>
      <c r="S206" s="26" t="str">
        <f t="shared" si="65"/>
        <v/>
      </c>
      <c r="T206" s="26" t="str">
        <f>IF(ISBLANK('DATA ENTRY'!Y206),"",'DATA ENTRY'!Y206)</f>
        <v/>
      </c>
      <c r="U206" s="26" t="str">
        <f>IF(ISBLANK('DATA ENTRY'!Z206),"",'DATA ENTRY'!Z206)</f>
        <v/>
      </c>
      <c r="V206" s="26" t="str">
        <f t="shared" si="66"/>
        <v/>
      </c>
      <c r="W206" s="26" t="str">
        <f>IF(ISBLANK('DATA ENTRY'!$F206),"",IF(LEDGER!B206="AB","AB",IF(LEDGER!B206&gt;=0.9*'MARK LOOKUP'!B206,"A+",IF(LEDGER!B206&gt;=0.8*'MARK LOOKUP'!B206,"A",IF(LEDGER!B206&gt;=0.7*'MARK LOOKUP'!B206,"B+",IF(LEDGER!B206&gt;=0.6*'MARK LOOKUP'!B206,"B",IF(LEDGER!B206&gt;=0.5*'MARK LOOKUP'!B206,"C+",IF(LEDGER!B206&gt;=0.4*'MARK LOOKUP'!B206,"C+",IF(LEDGER!B206&gt;=0.35*'MARK LOOKUP'!B206,"D","NG")))))))))</f>
        <v/>
      </c>
      <c r="X206" s="26" t="str">
        <f>IF(ISBLANK('DATA ENTRY'!$G206),"",IF(LEDGER!C206="AB","AB",IF(LEDGER!C206&gt;=0.9*'MARK LOOKUP'!C206,"A+",IF(LEDGER!C206&gt;=0.8*'MARK LOOKUP'!C206,"A",IF(LEDGER!C206&gt;=0.7*'MARK LOOKUP'!C206,"B+",IF(LEDGER!C206&gt;=0.6*'MARK LOOKUP'!C206,"B",IF(LEDGER!C206&gt;=0.5*'MARK LOOKUP'!C206,"C+",IF(LEDGER!C206&gt;=0.4*'MARK LOOKUP'!C206,"C+",IF(LEDGER!C206&gt;=0.35*'MARK LOOKUP'!C206,"D","N.G.")))))))))</f>
        <v/>
      </c>
      <c r="Y206" s="26" t="b">
        <f>IF(ISNUMBER(D206),IF(D206&gt;=0.9*'MARK LOOKUP'!D206,"A+",IF(D206&gt;=0.8*'MARK LOOKUP'!D206,"A",IF(D206&gt;=0.7*'MARK LOOKUP'!D206,"B+",IF(D206&gt;=0.6*'MARK LOOKUP'!D206,"B",IF(D206&gt;=0.5*'MARK LOOKUP'!D206,"C+",IF(D206&gt;=0.4*'MARK LOOKUP'!D206,"C",IF(D206&gt;=0.35*'MARK LOOKUP'!D206,"D","N.G."))))))))</f>
        <v>0</v>
      </c>
      <c r="Z206" s="26" t="str">
        <f>IF(ISBLANK('DATA ENTRY'!J206),"",IF(LEDGER!E206="AB","AB",IF(LEDGER!E206&gt;=0.9*'MARK LOOKUP'!E206,"A+",IF(LEDGER!E206&gt;=0.8*'MARK LOOKUP'!E206,"A",IF(LEDGER!E206&gt;=0.7*'MARK LOOKUP'!E206,"B+",IF(LEDGER!E206&gt;=0.6*'MARK LOOKUP'!E206,"B",IF(LEDGER!E206&gt;=0.5*'MARK LOOKUP'!E206,"C+",IF(LEDGER!E206&gt;=0.4*'MARK LOOKUP'!E206,"C",IF(LEDGER!E206&gt;=0.35*'MARK LOOKUP'!E206,"D","NG")))))))))</f>
        <v/>
      </c>
      <c r="AA206" s="26" t="str">
        <f>IF(ISBLANK('DATA ENTRY'!K206),"",IF(LEDGER!F206="AB","AB",IF(LEDGER!F206&gt;=0.9*'MARK LOOKUP'!F206,"A+",IF(LEDGER!F206&gt;=0.8*'MARK LOOKUP'!F206,"A",IF(LEDGER!F206&gt;=0.7*'MARK LOOKUP'!F206,"B+",IF(LEDGER!F206&gt;=0.6*'MARK LOOKUP'!F206,"B",IF(LEDGER!F206&gt;=0.5*'MARK LOOKUP'!F206,"C+",IF(LEDGER!F206&gt;=0.4*'MARK LOOKUP'!F206,"C",IF(LEDGER!F206&gt;=0.35*'MARK LOOKUP'!F206,"D","NG")))))))))</f>
        <v/>
      </c>
      <c r="AB206" s="26" t="b">
        <f>IF(ISNUMBER(G206),IF(D206&gt;=0.9*'MARK LOOKUP'!G206,"A+",IF(G206&gt;=0.8*'MARK LOOKUP'!G206,"A",IF(G206&gt;=0.7*'MARK LOOKUP'!G206,"B+",IF(G206&gt;=0.6*'MARK LOOKUP'!G206,"B",IF(G206&gt;=0.5*'MARK LOOKUP'!G206,"C+",IF(G206&gt;=0.4*'MARK LOOKUP'!G206,"C",IF(G206&gt;=0.35*'MARK LOOKUP'!G206,"D","NG"))))))))</f>
        <v>0</v>
      </c>
      <c r="AC206" s="26" t="str">
        <f>IF(ISBLANK('DATA ENTRY'!M206),"",IF(LEDGER!H206="AB","AB",IF(LEDGER!H206&gt;=0.9*'MARK LOOKUP'!H206,"A+",IF(LEDGER!H206&gt;=0.8*'MARK LOOKUP'!H206,"A",IF(LEDGER!H206&gt;=0.7*'MARK LOOKUP'!H206,"B+",IF(LEDGER!H206&gt;=0.6*'MARK LOOKUP'!H206,"B",IF(LEDGER!H206&gt;=0.5*'MARK LOOKUP'!H206,"C+",IF(LEDGER!H206&gt;=0.4*'MARK LOOKUP'!H206,"C",IF(LEDGER!H206&gt;=0.35*'MARK LOOKUP'!H206,"D","NG")))))))))</f>
        <v/>
      </c>
      <c r="AD206" s="26" t="str">
        <f>IF(ISBLANK('DATA ENTRY'!N206),"",IF(LEDGER!I206="AB","AB",IF(LEDGER!I206&gt;=0.9*'MARK LOOKUP'!I206,"A+",IF(LEDGER!I206&gt;=0.8*'MARK LOOKUP'!I206,"A",IF(LEDGER!I206&gt;=0.7*'MARK LOOKUP'!I206,"B+",IF(LEDGER!I206&gt;=0.6*'MARK LOOKUP'!I206,"B",IF(LEDGER!I206&gt;=0.5*'MARK LOOKUP'!I206,"C+",IF(LEDGER!I206&gt;=0.4*'MARK LOOKUP'!I206,"C",IF(LEDGER!I206&gt;=0.35*'MARK LOOKUP'!I206,"D","NG")))))))))</f>
        <v/>
      </c>
      <c r="AE206" s="26" t="str">
        <f>IF(ISNUMBER(J206),IF(J206&gt;=0.9*'MARK LOOKUP'!J206,"A+",IF(J206&gt;=0.8*'MARK LOOKUP'!J206,"A",IF(J206&gt;=0.7*'MARK LOOKUP'!J206,"B+",IF(J206&gt;=0.6*'MARK LOOKUP'!J206,"B",IF(J206&gt;=0.5*'MARK LOOKUP'!J206,"C+",IF(J206&gt;=0.4*'MARK LOOKUP'!J206,"C",IF(J206&gt;=0.35*'MARK LOOKUP'!J206,"D","NG"))))))),"")</f>
        <v/>
      </c>
      <c r="AF206" s="26" t="str">
        <f>IF(ISBLANK('DATA ENTRY'!P206),"",IF(LEDGER!K206="Ab","AB",IF(LEDGER!K206&gt;=0.9*'MARK LOOKUP'!K206,"A+",IF(LEDGER!K206&gt;=0.8*'MARK LOOKUP'!K206,"A",IF(LEDGER!K206&gt;=0.7*'MARK LOOKUP'!K206,"B+",IF(LEDGER!K206&gt;=0.6*'MARK LOOKUP'!K206,"B",IF(LEDGER!K206&gt;=0.5*'MARK LOOKUP'!K206,"C+",IF(LEDGER!K206&gt;=0.4*'MARK LOOKUP'!K206,"C",IF(LEDGER!K206&gt;=0.35*'MARK LOOKUP'!K206,"D","NG")))))))))</f>
        <v/>
      </c>
      <c r="AG206" s="26" t="str">
        <f>IF(ISBLANK('DATA ENTRY'!Q206),"",IF(LEDGER!L206="Ab","AB",IF(LEDGER!L206&gt;=0.9*'MARK LOOKUP'!L206,"A+",IF(LEDGER!L206&gt;=0.8*'MARK LOOKUP'!L206,"A",IF(LEDGER!L206&gt;=0.7*'MARK LOOKUP'!L206,"B+",IF(LEDGER!L206&gt;=0.6*'MARK LOOKUP'!L206,"B",IF(LEDGER!L206&gt;=0.5*'MARK LOOKUP'!L206,"C+",IF(LEDGER!L206&gt;=0.4*'MARK LOOKUP'!L206,"C",IF(LEDGER!L206&gt;=0.35*'MARK LOOKUP'!L206,"D","NG")))))))))</f>
        <v/>
      </c>
      <c r="AH206" s="26" t="str">
        <f>IF(ISNUMBER(M206),IF(M206&gt;=0.9*'MARK LOOKUP'!M206,"A+",IF(M206&gt;=0.8*'MARK LOOKUP'!M206,"A",IF(M206&gt;=0.7*'MARK LOOKUP'!M206,"B+",IF(M206&gt;=0.6*'MARK LOOKUP'!M206,"B",IF(M206&gt;=0.5*'MARK LOOKUP'!M206,"C+",IF(M206&gt;=0.4*'MARK LOOKUP'!M206,"C",IF(M206&gt;=0.35*'MARK LOOKUP'!M206,"D","NG"))))))),"")</f>
        <v/>
      </c>
      <c r="AI206" s="26" t="str">
        <f>IF(ISBLANK('DATA ENTRY'!S206),"",IF(N206="Ab","AB",IF(N206&gt;=0.9*'MARK LOOKUP'!N206,"A+",IF(N206&gt;=0.8*'MARK LOOKUP'!N206,"A",IF(N206&gt;=0.7*'MARK LOOKUP'!N206,"B+",IF(N206&gt;=0.6*'MARK LOOKUP'!N206,"B",IF(N206&gt;=0.5*'MARK LOOKUP'!N206,"C+",IF(N206&gt;=0.4*'MARK LOOKUP'!N206,"C",IF(N206&gt;=0.35*'MARK LOOKUP'!N206,"D","NG")))))))))</f>
        <v/>
      </c>
      <c r="AJ206" s="26" t="str">
        <f>IF(ISBLANK('DATA ENTRY'!T206),"",IF(O206="Ab","AB",IF(O206&gt;=0.9*'MARK LOOKUP'!O206,"A+",IF(O206&gt;=0.8*'MARK LOOKUP'!O206,"A",IF(O206&gt;=0.7*'MARK LOOKUP'!O206,"B+",IF(O206&gt;=0.6*'MARK LOOKUP'!O206,"B",IF(O206&gt;=0.5*'MARK LOOKUP'!O206,"C+",IF(O206&gt;=0.4*'MARK LOOKUP'!O206,"C",IF(O206&gt;=0.35*'MARK LOOKUP'!O206,"D","NG")))))))))</f>
        <v/>
      </c>
      <c r="AK206" s="26" t="str">
        <f>IF(ISNUMBER(P206),IF(P206&gt;=0.9*'MARK LOOKUP'!P206,"A+",IF(P206&gt;=0.8*'MARK LOOKUP'!P206,"A",IF(P206&gt;=0.7*'MARK LOOKUP'!P206,"B+",IF(P206&gt;=0.6*'MARK LOOKUP'!P206,"B",IF(P206&gt;=0.5*'MARK LOOKUP'!P206,"C+",IF(P206&gt;=0.4*'MARK LOOKUP'!P206,"C",IF(P206&gt;=0.35*'MARK LOOKUP'!P206,"D","NG"))))))),"")</f>
        <v/>
      </c>
      <c r="AL206" s="26" t="str">
        <f>IF(ISBLANK('DATA ENTRY'!V206),"",IF(Q206="Ab","AB",IF(Q206&gt;=0.9*'MARK LOOKUP'!Q206,"A+",IF(Q206&gt;=0.8*'MARK LOOKUP'!Q206,"A",IF(Q206&gt;=0.7*'MARK LOOKUP'!Q206,"B+",IF(Q206&gt;=0.6*'MARK LOOKUP'!Q206,"B",IF(Q206&gt;=0.5*'MARK LOOKUP'!Q206,"C+",IF(Q206&gt;=0.4*'MARK LOOKUP'!Q206,"C",IF(Q206&gt;=0.35*'MARK LOOKUP'!Q206,"D","NG")))))))))</f>
        <v/>
      </c>
      <c r="AM206" s="26" t="str">
        <f>IF(ISBLANK('DATA ENTRY'!W206),"",IF(R206="Ab","AB",IF(R206&gt;=0.9*'MARK LOOKUP'!R206,"A+",IF(R206&gt;=0.8*'MARK LOOKUP'!R206,"A",IF(R206&gt;=0.7*'MARK LOOKUP'!R206,"B+",IF(R206&gt;=0.6*'MARK LOOKUP'!R206,"B",IF(R206&gt;=0.5*'MARK LOOKUP'!R206,"C+",IF(R206&gt;=0.4*'MARK LOOKUP'!R206,"C",IF(R206&gt;=0.35*'MARK LOOKUP'!R206,"D","NG")))))))))</f>
        <v/>
      </c>
      <c r="AN206" s="26" t="str">
        <f>IF(ISNUMBER(S206),IF(S206&gt;=0.9*'MARK LOOKUP'!S206,"A+",IF(S206&gt;=0.8*'MARK LOOKUP'!S206,"A",IF(S206&gt;=0.7*'MARK LOOKUP'!S206,"B+",IF(S206&gt;=0.6*'MARK LOOKUP'!S206,"B",IF(S206&gt;=0.5*'MARK LOOKUP'!S206,"C+",IF(S206&gt;=0.4*'MARK LOOKUP'!S206,"C",IF(S206&gt;=0.35*'MARK LOOKUP'!S206,"D","NG"))))))),"")</f>
        <v/>
      </c>
      <c r="AO206" s="26" t="str">
        <f>IF(ISBLANK('DATA ENTRY'!Y206),"",IF(T206="AB","AB",IF(T206&gt;=0.9*'MARK LOOKUP'!T206,"A+",IF(T206&gt;=0.8*'MARK LOOKUP'!T206,"A",IF(T206&gt;=0.7*'MARK LOOKUP'!T206,"B+",IF(T206&gt;=0.6*'MARK LOOKUP'!T206,"B",IF(T206&gt;=0.5*'MARK LOOKUP'!T206,"C+",IF(T206&gt;=0.4*'MARK LOOKUP'!T206,"C",IF(T206&gt;=0.35*'MARK LOOKUP'!T206,"D","NG")))))))))</f>
        <v/>
      </c>
      <c r="AP206" s="26" t="str">
        <f>IF(ISBLANK('DATA ENTRY'!Z206),"",IF(U206="AB","AB",IF(U206&gt;=0.9*'MARK LOOKUP'!U206,"A+",IF(U206&gt;=0.8*'MARK LOOKUP'!U206,"A",IF(U206&gt;=0.7*'MARK LOOKUP'!U206,"B+",IF(U206&gt;=0.6*'MARK LOOKUP'!U206,"B",IF(U206&gt;=0.5*'MARK LOOKUP'!U206,"C+",IF(U206&gt;=0.4*'MARK LOOKUP'!U206,"C",IF(U206&gt;=0.35*'MARK LOOKUP'!U206,"D","NG")))))))))</f>
        <v/>
      </c>
      <c r="AQ206" s="26" t="str">
        <f>IF(ISNUMBER(V206),IF(V206&gt;=0.9*'MARK LOOKUP'!V206,"A+",IF(V206&gt;=0.8*'MARK LOOKUP'!V206,"A",IF(V206&gt;=0.7*'MARK LOOKUP'!V206,"B+",IF(V206&gt;=0.6*'MARK LOOKUP'!S206,"B",IF(V206&gt;=0.5*'MARK LOOKUP'!V206,"C+",IF(V206&gt;=0.4*'MARK LOOKUP'!V206,"C",IF(V206&gt;=0.35*'MARK LOOKUP'!V206,"D","NG"))))))),"")</f>
        <v/>
      </c>
      <c r="AR206" s="26" t="str">
        <f t="shared" si="67"/>
        <v/>
      </c>
      <c r="AS206" s="26" t="str">
        <f t="shared" si="68"/>
        <v/>
      </c>
      <c r="AT206" s="26" t="str">
        <f t="shared" si="69"/>
        <v/>
      </c>
      <c r="AU206" s="26" t="str">
        <f t="shared" si="70"/>
        <v/>
      </c>
      <c r="AV206" s="26" t="str">
        <f t="shared" si="71"/>
        <v/>
      </c>
      <c r="AW206" s="26" t="str">
        <f t="shared" si="72"/>
        <v/>
      </c>
      <c r="AX206" s="26" t="str">
        <f t="shared" si="73"/>
        <v/>
      </c>
      <c r="AY206" s="26" t="str">
        <f t="shared" si="74"/>
        <v/>
      </c>
      <c r="AZ206" s="26" t="str">
        <f t="shared" si="75"/>
        <v/>
      </c>
      <c r="BA206" s="26" t="str">
        <f t="shared" si="76"/>
        <v/>
      </c>
      <c r="BB206" s="26" t="str">
        <f t="shared" si="77"/>
        <v/>
      </c>
      <c r="BC206" s="26" t="str">
        <f t="shared" si="78"/>
        <v/>
      </c>
      <c r="BD206" s="26" t="str">
        <f t="shared" si="79"/>
        <v/>
      </c>
      <c r="BE206" s="26" t="str">
        <f>IF(ISBLANK('DATA ENTRY'!S206),"",IF(AJ206="A+","4",IF(AJ206="A","3.6",IF(AJ206="B+","3.2",IF(AJ206="B","2.8",IF(AJ206="C+","2.4",IF(AJ206="C","2",IF(AJ206="D+","1.6",IF(AJ206="D","1.2",IF(AJ206="E","0.8",""))))))))))</f>
        <v/>
      </c>
      <c r="BF206" s="26" t="str">
        <f>IF(ISBLANK('DATA ENTRY'!T206),"",IF(AK206="A+","4",IF(AK206="A","3.6",IF(AK206="B+","3.2",IF(AK206="B","2.8",IF(AK206="C+","2.4",IF(AK206="C","2",IF(AK206="D+","1.6",IF(AK206="D","1.2",IF(AK206="E","0.8",""))))))))))</f>
        <v/>
      </c>
      <c r="BG206" s="26" t="str">
        <f>IF(ISBLANK('DATA ENTRY'!U206),"",IF(AL206="A+","4",IF(AL206="A","3.6",IF(AL206="B+","3.2",IF(AL206="B","2.8",IF(AL206="C+","2.4",IF(AL206="C","2",IF(AL206="D+","1.6",IF(AL206="D","1.2",IF(AL206="E","0.8",""))))))))))</f>
        <v/>
      </c>
      <c r="BH206" s="26" t="str">
        <f>IF(ISBLANK('DATA ENTRY'!V206),"",IF(AM206="A+","4",IF(AM206="A","3.6",IF(AM206="B+","3.2",IF(AM206="B","2.8",IF(AM206="C+","2.4",IF(AM206="C","2",IF(AM206="D+","1.6",IF(AM206="D","1.2",IF(AM206="E","0.8",""))))))))))</f>
        <v/>
      </c>
      <c r="BI206" s="26" t="str">
        <f>IF(ISBLANK('DATA ENTRY'!W206),"",IF(AN206="A+","4",IF(AN206="A","3.6",IF(AN206="B+","3.2",IF(AN206="B","2.8",IF(AN206="C+","2.4",IF(AN206="C","2",IF(AN206="D+","1.6",IF(AN206="D","1.2",IF(AN206="E","0.8",""))))))))))</f>
        <v/>
      </c>
      <c r="BJ206" s="26" t="str">
        <f>IF(ISBLANK('DATA ENTRY'!X206),"",IF(AO206="A+","4",IF(AO206="A","3.6",IF(AO206="B+","3.2",IF(AO206="B","2.8",IF(AO206="C+","2.4",IF(AO206="C","2",IF(AO206="D+","1.6",IF(AO206="D","1.2",IF(AO206="E","0.8",""))))))))))</f>
        <v/>
      </c>
      <c r="BK206" s="26" t="str">
        <f>IF(ISBLANK('DATA ENTRY'!Y206),"",IF(AP206="A+","4",IF(AP206="A","3.6",IF(AP206="B+","3.2",IF(AP206="B","2.8",IF(AP206="C+","2.4",IF(AP206="C","2",IF(AP206="D+","1.6",IF(AP206="D","1.2",IF(AP206="E","0.8",""))))))))))</f>
        <v/>
      </c>
      <c r="BL206" s="26" t="str">
        <f>IF(ISBLANK('DATA ENTRY'!Z206),"",IF(AQ206="A+","4",IF(AQ206="A","3.6",IF(AQ206="B+","3.2",IF(AQ206="B","2.8",IF(AQ206="C+","2.4",IF(AQ206="C","2",IF(AQ206="D+","1.6",IF(AQ206="D","1.2",IF(AQ206="E","0.8",""))))))))))</f>
        <v/>
      </c>
    </row>
    <row r="207" spans="2:64" x14ac:dyDescent="0.25">
      <c r="B207" s="26" t="str">
        <f>IF(ISBLANK('DATA ENTRY'!G207),"",'DATA ENTRY'!G207)</f>
        <v/>
      </c>
      <c r="C207" s="26" t="str">
        <f>IF(ISBLANK('DATA ENTRY'!H207),"",'DATA ENTRY'!H207)</f>
        <v/>
      </c>
      <c r="D207" s="26" t="str">
        <f t="shared" si="61"/>
        <v/>
      </c>
      <c r="E207" s="26" t="str">
        <f>IF(ISBLANK('DATA ENTRY'!J207),"",'DATA ENTRY'!J207)</f>
        <v/>
      </c>
      <c r="F207" s="26" t="str">
        <f>IF(ISBLANK('DATA ENTRY'!K207),"",'DATA ENTRY'!K207)</f>
        <v/>
      </c>
      <c r="G207" s="26" t="str">
        <f t="shared" si="62"/>
        <v/>
      </c>
      <c r="H207" s="26" t="str">
        <f>IF(ISBLANK('DATA ENTRY'!M207),"",'DATA ENTRY'!M207)</f>
        <v/>
      </c>
      <c r="I207" s="26" t="str">
        <f>IF(ISBLANK('DATA ENTRY'!M207),"",'DATA ENTRY'!N207)</f>
        <v/>
      </c>
      <c r="J207" s="26" t="str">
        <f t="shared" si="80"/>
        <v/>
      </c>
      <c r="K207" s="26" t="str">
        <f>IF(ISBLANK('DATA ENTRY'!P207),"",'DATA ENTRY'!P207)</f>
        <v/>
      </c>
      <c r="L207" s="26" t="str">
        <f>IF(ISBLANK('DATA ENTRY'!Q207),"",'DATA ENTRY'!Q207)</f>
        <v/>
      </c>
      <c r="M207" s="26" t="str">
        <f t="shared" si="63"/>
        <v/>
      </c>
      <c r="N207" s="26" t="str">
        <f>IF(ISBLANK('DATA ENTRY'!S207),"",'DATA ENTRY'!S207)</f>
        <v/>
      </c>
      <c r="O207" s="26" t="str">
        <f>IF(ISBLANK('DATA ENTRY'!T207),"",'DATA ENTRY'!T207)</f>
        <v/>
      </c>
      <c r="P207" s="26" t="str">
        <f t="shared" si="64"/>
        <v/>
      </c>
      <c r="Q207" s="26" t="str">
        <f>IF(ISBLANK('DATA ENTRY'!V207),"",'DATA ENTRY'!V207)</f>
        <v/>
      </c>
      <c r="R207" s="26" t="str">
        <f>IF(ISBLANK('DATA ENTRY'!W207),"",'DATA ENTRY'!W207)</f>
        <v/>
      </c>
      <c r="S207" s="26" t="str">
        <f t="shared" si="65"/>
        <v/>
      </c>
      <c r="T207" s="26" t="str">
        <f>IF(ISBLANK('DATA ENTRY'!Y207),"",'DATA ENTRY'!Y207)</f>
        <v/>
      </c>
      <c r="U207" s="26" t="str">
        <f>IF(ISBLANK('DATA ENTRY'!Z207),"",'DATA ENTRY'!Z207)</f>
        <v/>
      </c>
      <c r="V207" s="26" t="str">
        <f t="shared" si="66"/>
        <v/>
      </c>
      <c r="W207" s="26" t="str">
        <f>IF(ISBLANK('DATA ENTRY'!$F207),"",IF(LEDGER!B207="AB","AB",IF(LEDGER!B207&gt;=0.9*'MARK LOOKUP'!B207,"A+",IF(LEDGER!B207&gt;=0.8*'MARK LOOKUP'!B207,"A",IF(LEDGER!B207&gt;=0.7*'MARK LOOKUP'!B207,"B+",IF(LEDGER!B207&gt;=0.6*'MARK LOOKUP'!B207,"B",IF(LEDGER!B207&gt;=0.5*'MARK LOOKUP'!B207,"C+",IF(LEDGER!B207&gt;=0.4*'MARK LOOKUP'!B207,"C+",IF(LEDGER!B207&gt;=0.35*'MARK LOOKUP'!B207,"D","NG")))))))))</f>
        <v/>
      </c>
      <c r="X207" s="26" t="str">
        <f>IF(ISBLANK('DATA ENTRY'!$G207),"",IF(LEDGER!C207="AB","AB",IF(LEDGER!C207&gt;=0.9*'MARK LOOKUP'!C207,"A+",IF(LEDGER!C207&gt;=0.8*'MARK LOOKUP'!C207,"A",IF(LEDGER!C207&gt;=0.7*'MARK LOOKUP'!C207,"B+",IF(LEDGER!C207&gt;=0.6*'MARK LOOKUP'!C207,"B",IF(LEDGER!C207&gt;=0.5*'MARK LOOKUP'!C207,"C+",IF(LEDGER!C207&gt;=0.4*'MARK LOOKUP'!C207,"C+",IF(LEDGER!C207&gt;=0.35*'MARK LOOKUP'!C207,"D","N.G.")))))))))</f>
        <v/>
      </c>
      <c r="Y207" s="26" t="b">
        <f>IF(ISNUMBER(D207),IF(D207&gt;=0.9*'MARK LOOKUP'!D207,"A+",IF(D207&gt;=0.8*'MARK LOOKUP'!D207,"A",IF(D207&gt;=0.7*'MARK LOOKUP'!D207,"B+",IF(D207&gt;=0.6*'MARK LOOKUP'!D207,"B",IF(D207&gt;=0.5*'MARK LOOKUP'!D207,"C+",IF(D207&gt;=0.4*'MARK LOOKUP'!D207,"C",IF(D207&gt;=0.35*'MARK LOOKUP'!D207,"D","N.G."))))))))</f>
        <v>0</v>
      </c>
      <c r="Z207" s="26" t="str">
        <f>IF(ISBLANK('DATA ENTRY'!J207),"",IF(LEDGER!E207="AB","AB",IF(LEDGER!E207&gt;=0.9*'MARK LOOKUP'!E207,"A+",IF(LEDGER!E207&gt;=0.8*'MARK LOOKUP'!E207,"A",IF(LEDGER!E207&gt;=0.7*'MARK LOOKUP'!E207,"B+",IF(LEDGER!E207&gt;=0.6*'MARK LOOKUP'!E207,"B",IF(LEDGER!E207&gt;=0.5*'MARK LOOKUP'!E207,"C+",IF(LEDGER!E207&gt;=0.4*'MARK LOOKUP'!E207,"C",IF(LEDGER!E207&gt;=0.35*'MARK LOOKUP'!E207,"D","NG")))))))))</f>
        <v/>
      </c>
      <c r="AA207" s="26" t="str">
        <f>IF(ISBLANK('DATA ENTRY'!K207),"",IF(LEDGER!F207="AB","AB",IF(LEDGER!F207&gt;=0.9*'MARK LOOKUP'!F207,"A+",IF(LEDGER!F207&gt;=0.8*'MARK LOOKUP'!F207,"A",IF(LEDGER!F207&gt;=0.7*'MARK LOOKUP'!F207,"B+",IF(LEDGER!F207&gt;=0.6*'MARK LOOKUP'!F207,"B",IF(LEDGER!F207&gt;=0.5*'MARK LOOKUP'!F207,"C+",IF(LEDGER!F207&gt;=0.4*'MARK LOOKUP'!F207,"C",IF(LEDGER!F207&gt;=0.35*'MARK LOOKUP'!F207,"D","NG")))))))))</f>
        <v/>
      </c>
      <c r="AB207" s="26" t="b">
        <f>IF(ISNUMBER(G207),IF(D207&gt;=0.9*'MARK LOOKUP'!G207,"A+",IF(G207&gt;=0.8*'MARK LOOKUP'!G207,"A",IF(G207&gt;=0.7*'MARK LOOKUP'!G207,"B+",IF(G207&gt;=0.6*'MARK LOOKUP'!G207,"B",IF(G207&gt;=0.5*'MARK LOOKUP'!G207,"C+",IF(G207&gt;=0.4*'MARK LOOKUP'!G207,"C",IF(G207&gt;=0.35*'MARK LOOKUP'!G207,"D","NG"))))))))</f>
        <v>0</v>
      </c>
      <c r="AC207" s="26" t="str">
        <f>IF(ISBLANK('DATA ENTRY'!M207),"",IF(LEDGER!H207="AB","AB",IF(LEDGER!H207&gt;=0.9*'MARK LOOKUP'!H207,"A+",IF(LEDGER!H207&gt;=0.8*'MARK LOOKUP'!H207,"A",IF(LEDGER!H207&gt;=0.7*'MARK LOOKUP'!H207,"B+",IF(LEDGER!H207&gt;=0.6*'MARK LOOKUP'!H207,"B",IF(LEDGER!H207&gt;=0.5*'MARK LOOKUP'!H207,"C+",IF(LEDGER!H207&gt;=0.4*'MARK LOOKUP'!H207,"C",IF(LEDGER!H207&gt;=0.35*'MARK LOOKUP'!H207,"D","NG")))))))))</f>
        <v/>
      </c>
      <c r="AD207" s="26" t="str">
        <f>IF(ISBLANK('DATA ENTRY'!N207),"",IF(LEDGER!I207="AB","AB",IF(LEDGER!I207&gt;=0.9*'MARK LOOKUP'!I207,"A+",IF(LEDGER!I207&gt;=0.8*'MARK LOOKUP'!I207,"A",IF(LEDGER!I207&gt;=0.7*'MARK LOOKUP'!I207,"B+",IF(LEDGER!I207&gt;=0.6*'MARK LOOKUP'!I207,"B",IF(LEDGER!I207&gt;=0.5*'MARK LOOKUP'!I207,"C+",IF(LEDGER!I207&gt;=0.4*'MARK LOOKUP'!I207,"C",IF(LEDGER!I207&gt;=0.35*'MARK LOOKUP'!I207,"D","NG")))))))))</f>
        <v/>
      </c>
      <c r="AE207" s="26" t="str">
        <f>IF(ISNUMBER(J207),IF(J207&gt;=0.9*'MARK LOOKUP'!J207,"A+",IF(J207&gt;=0.8*'MARK LOOKUP'!J207,"A",IF(J207&gt;=0.7*'MARK LOOKUP'!J207,"B+",IF(J207&gt;=0.6*'MARK LOOKUP'!J207,"B",IF(J207&gt;=0.5*'MARK LOOKUP'!J207,"C+",IF(J207&gt;=0.4*'MARK LOOKUP'!J207,"C",IF(J207&gt;=0.35*'MARK LOOKUP'!J207,"D","NG"))))))),"")</f>
        <v/>
      </c>
      <c r="AF207" s="26" t="str">
        <f>IF(ISBLANK('DATA ENTRY'!P207),"",IF(LEDGER!K207="Ab","AB",IF(LEDGER!K207&gt;=0.9*'MARK LOOKUP'!K207,"A+",IF(LEDGER!K207&gt;=0.8*'MARK LOOKUP'!K207,"A",IF(LEDGER!K207&gt;=0.7*'MARK LOOKUP'!K207,"B+",IF(LEDGER!K207&gt;=0.6*'MARK LOOKUP'!K207,"B",IF(LEDGER!K207&gt;=0.5*'MARK LOOKUP'!K207,"C+",IF(LEDGER!K207&gt;=0.4*'MARK LOOKUP'!K207,"C",IF(LEDGER!K207&gt;=0.35*'MARK LOOKUP'!K207,"D","NG")))))))))</f>
        <v/>
      </c>
      <c r="AG207" s="26" t="str">
        <f>IF(ISBLANK('DATA ENTRY'!Q207),"",IF(LEDGER!L207="Ab","AB",IF(LEDGER!L207&gt;=0.9*'MARK LOOKUP'!L207,"A+",IF(LEDGER!L207&gt;=0.8*'MARK LOOKUP'!L207,"A",IF(LEDGER!L207&gt;=0.7*'MARK LOOKUP'!L207,"B+",IF(LEDGER!L207&gt;=0.6*'MARK LOOKUP'!L207,"B",IF(LEDGER!L207&gt;=0.5*'MARK LOOKUP'!L207,"C+",IF(LEDGER!L207&gt;=0.4*'MARK LOOKUP'!L207,"C",IF(LEDGER!L207&gt;=0.35*'MARK LOOKUP'!L207,"D","NG")))))))))</f>
        <v/>
      </c>
      <c r="AH207" s="26" t="str">
        <f>IF(ISNUMBER(M207),IF(M207&gt;=0.9*'MARK LOOKUP'!M207,"A+",IF(M207&gt;=0.8*'MARK LOOKUP'!M207,"A",IF(M207&gt;=0.7*'MARK LOOKUP'!M207,"B+",IF(M207&gt;=0.6*'MARK LOOKUP'!M207,"B",IF(M207&gt;=0.5*'MARK LOOKUP'!M207,"C+",IF(M207&gt;=0.4*'MARK LOOKUP'!M207,"C",IF(M207&gt;=0.35*'MARK LOOKUP'!M207,"D","NG"))))))),"")</f>
        <v/>
      </c>
      <c r="AI207" s="26" t="str">
        <f>IF(ISBLANK('DATA ENTRY'!S207),"",IF(N207="Ab","AB",IF(N207&gt;=0.9*'MARK LOOKUP'!N207,"A+",IF(N207&gt;=0.8*'MARK LOOKUP'!N207,"A",IF(N207&gt;=0.7*'MARK LOOKUP'!N207,"B+",IF(N207&gt;=0.6*'MARK LOOKUP'!N207,"B",IF(N207&gt;=0.5*'MARK LOOKUP'!N207,"C+",IF(N207&gt;=0.4*'MARK LOOKUP'!N207,"C",IF(N207&gt;=0.35*'MARK LOOKUP'!N207,"D","NG")))))))))</f>
        <v/>
      </c>
      <c r="AJ207" s="26" t="str">
        <f>IF(ISBLANK('DATA ENTRY'!T207),"",IF(O207="Ab","AB",IF(O207&gt;=0.9*'MARK LOOKUP'!O207,"A+",IF(O207&gt;=0.8*'MARK LOOKUP'!O207,"A",IF(O207&gt;=0.7*'MARK LOOKUP'!O207,"B+",IF(O207&gt;=0.6*'MARK LOOKUP'!O207,"B",IF(O207&gt;=0.5*'MARK LOOKUP'!O207,"C+",IF(O207&gt;=0.4*'MARK LOOKUP'!O207,"C",IF(O207&gt;=0.35*'MARK LOOKUP'!O207,"D","NG")))))))))</f>
        <v/>
      </c>
      <c r="AK207" s="26" t="str">
        <f>IF(ISNUMBER(P207),IF(P207&gt;=0.9*'MARK LOOKUP'!P207,"A+",IF(P207&gt;=0.8*'MARK LOOKUP'!P207,"A",IF(P207&gt;=0.7*'MARK LOOKUP'!P207,"B+",IF(P207&gt;=0.6*'MARK LOOKUP'!P207,"B",IF(P207&gt;=0.5*'MARK LOOKUP'!P207,"C+",IF(P207&gt;=0.4*'MARK LOOKUP'!P207,"C",IF(P207&gt;=0.35*'MARK LOOKUP'!P207,"D","NG"))))))),"")</f>
        <v/>
      </c>
      <c r="AL207" s="26" t="str">
        <f>IF(ISBLANK('DATA ENTRY'!V207),"",IF(Q207="Ab","AB",IF(Q207&gt;=0.9*'MARK LOOKUP'!Q207,"A+",IF(Q207&gt;=0.8*'MARK LOOKUP'!Q207,"A",IF(Q207&gt;=0.7*'MARK LOOKUP'!Q207,"B+",IF(Q207&gt;=0.6*'MARK LOOKUP'!Q207,"B",IF(Q207&gt;=0.5*'MARK LOOKUP'!Q207,"C+",IF(Q207&gt;=0.4*'MARK LOOKUP'!Q207,"C",IF(Q207&gt;=0.35*'MARK LOOKUP'!Q207,"D","NG")))))))))</f>
        <v/>
      </c>
      <c r="AM207" s="26" t="str">
        <f>IF(ISBLANK('DATA ENTRY'!W207),"",IF(R207="Ab","AB",IF(R207&gt;=0.9*'MARK LOOKUP'!R207,"A+",IF(R207&gt;=0.8*'MARK LOOKUP'!R207,"A",IF(R207&gt;=0.7*'MARK LOOKUP'!R207,"B+",IF(R207&gt;=0.6*'MARK LOOKUP'!R207,"B",IF(R207&gt;=0.5*'MARK LOOKUP'!R207,"C+",IF(R207&gt;=0.4*'MARK LOOKUP'!R207,"C",IF(R207&gt;=0.35*'MARK LOOKUP'!R207,"D","NG")))))))))</f>
        <v/>
      </c>
      <c r="AN207" s="26" t="str">
        <f>IF(ISNUMBER(S207),IF(S207&gt;=0.9*'MARK LOOKUP'!S207,"A+",IF(S207&gt;=0.8*'MARK LOOKUP'!S207,"A",IF(S207&gt;=0.7*'MARK LOOKUP'!S207,"B+",IF(S207&gt;=0.6*'MARK LOOKUP'!S207,"B",IF(S207&gt;=0.5*'MARK LOOKUP'!S207,"C+",IF(S207&gt;=0.4*'MARK LOOKUP'!S207,"C",IF(S207&gt;=0.35*'MARK LOOKUP'!S207,"D","NG"))))))),"")</f>
        <v/>
      </c>
      <c r="AO207" s="26" t="str">
        <f>IF(ISBLANK('DATA ENTRY'!Y207),"",IF(T207="AB","AB",IF(T207&gt;=0.9*'MARK LOOKUP'!T207,"A+",IF(T207&gt;=0.8*'MARK LOOKUP'!T207,"A",IF(T207&gt;=0.7*'MARK LOOKUP'!T207,"B+",IF(T207&gt;=0.6*'MARK LOOKUP'!T207,"B",IF(T207&gt;=0.5*'MARK LOOKUP'!T207,"C+",IF(T207&gt;=0.4*'MARK LOOKUP'!T207,"C",IF(T207&gt;=0.35*'MARK LOOKUP'!T207,"D","NG")))))))))</f>
        <v/>
      </c>
      <c r="AP207" s="26" t="str">
        <f>IF(ISBLANK('DATA ENTRY'!Z207),"",IF(U207="AB","AB",IF(U207&gt;=0.9*'MARK LOOKUP'!U207,"A+",IF(U207&gt;=0.8*'MARK LOOKUP'!U207,"A",IF(U207&gt;=0.7*'MARK LOOKUP'!U207,"B+",IF(U207&gt;=0.6*'MARK LOOKUP'!U207,"B",IF(U207&gt;=0.5*'MARK LOOKUP'!U207,"C+",IF(U207&gt;=0.4*'MARK LOOKUP'!U207,"C",IF(U207&gt;=0.35*'MARK LOOKUP'!U207,"D","NG")))))))))</f>
        <v/>
      </c>
      <c r="AQ207" s="26" t="str">
        <f>IF(ISNUMBER(V207),IF(V207&gt;=0.9*'MARK LOOKUP'!V207,"A+",IF(V207&gt;=0.8*'MARK LOOKUP'!V207,"A",IF(V207&gt;=0.7*'MARK LOOKUP'!V207,"B+",IF(V207&gt;=0.6*'MARK LOOKUP'!S207,"B",IF(V207&gt;=0.5*'MARK LOOKUP'!V207,"C+",IF(V207&gt;=0.4*'MARK LOOKUP'!V207,"C",IF(V207&gt;=0.35*'MARK LOOKUP'!V207,"D","NG"))))))),"")</f>
        <v/>
      </c>
      <c r="AR207" s="26" t="str">
        <f t="shared" si="67"/>
        <v/>
      </c>
      <c r="AS207" s="26" t="str">
        <f t="shared" si="68"/>
        <v/>
      </c>
      <c r="AT207" s="26" t="str">
        <f t="shared" si="69"/>
        <v/>
      </c>
      <c r="AU207" s="26" t="str">
        <f t="shared" si="70"/>
        <v/>
      </c>
      <c r="AV207" s="26" t="str">
        <f t="shared" si="71"/>
        <v/>
      </c>
      <c r="AW207" s="26" t="str">
        <f t="shared" si="72"/>
        <v/>
      </c>
      <c r="AX207" s="26" t="str">
        <f t="shared" si="73"/>
        <v/>
      </c>
      <c r="AY207" s="26" t="str">
        <f t="shared" si="74"/>
        <v/>
      </c>
      <c r="AZ207" s="26" t="str">
        <f t="shared" si="75"/>
        <v/>
      </c>
      <c r="BA207" s="26" t="str">
        <f t="shared" si="76"/>
        <v/>
      </c>
      <c r="BB207" s="26" t="str">
        <f t="shared" si="77"/>
        <v/>
      </c>
      <c r="BC207" s="26" t="str">
        <f t="shared" si="78"/>
        <v/>
      </c>
      <c r="BD207" s="26" t="str">
        <f t="shared" si="79"/>
        <v/>
      </c>
      <c r="BE207" s="26" t="str">
        <f>IF(ISBLANK('DATA ENTRY'!S207),"",IF(AJ207="A+","4",IF(AJ207="A","3.6",IF(AJ207="B+","3.2",IF(AJ207="B","2.8",IF(AJ207="C+","2.4",IF(AJ207="C","2",IF(AJ207="D+","1.6",IF(AJ207="D","1.2",IF(AJ207="E","0.8",""))))))))))</f>
        <v/>
      </c>
      <c r="BF207" s="26" t="str">
        <f>IF(ISBLANK('DATA ENTRY'!T207),"",IF(AK207="A+","4",IF(AK207="A","3.6",IF(AK207="B+","3.2",IF(AK207="B","2.8",IF(AK207="C+","2.4",IF(AK207="C","2",IF(AK207="D+","1.6",IF(AK207="D","1.2",IF(AK207="E","0.8",""))))))))))</f>
        <v/>
      </c>
      <c r="BG207" s="26" t="str">
        <f>IF(ISBLANK('DATA ENTRY'!U207),"",IF(AL207="A+","4",IF(AL207="A","3.6",IF(AL207="B+","3.2",IF(AL207="B","2.8",IF(AL207="C+","2.4",IF(AL207="C","2",IF(AL207="D+","1.6",IF(AL207="D","1.2",IF(AL207="E","0.8",""))))))))))</f>
        <v/>
      </c>
      <c r="BH207" s="26" t="str">
        <f>IF(ISBLANK('DATA ENTRY'!V207),"",IF(AM207="A+","4",IF(AM207="A","3.6",IF(AM207="B+","3.2",IF(AM207="B","2.8",IF(AM207="C+","2.4",IF(AM207="C","2",IF(AM207="D+","1.6",IF(AM207="D","1.2",IF(AM207="E","0.8",""))))))))))</f>
        <v/>
      </c>
      <c r="BI207" s="26" t="str">
        <f>IF(ISBLANK('DATA ENTRY'!W207),"",IF(AN207="A+","4",IF(AN207="A","3.6",IF(AN207="B+","3.2",IF(AN207="B","2.8",IF(AN207="C+","2.4",IF(AN207="C","2",IF(AN207="D+","1.6",IF(AN207="D","1.2",IF(AN207="E","0.8",""))))))))))</f>
        <v/>
      </c>
      <c r="BJ207" s="26" t="str">
        <f>IF(ISBLANK('DATA ENTRY'!X207),"",IF(AO207="A+","4",IF(AO207="A","3.6",IF(AO207="B+","3.2",IF(AO207="B","2.8",IF(AO207="C+","2.4",IF(AO207="C","2",IF(AO207="D+","1.6",IF(AO207="D","1.2",IF(AO207="E","0.8",""))))))))))</f>
        <v/>
      </c>
      <c r="BK207" s="26" t="str">
        <f>IF(ISBLANK('DATA ENTRY'!Y207),"",IF(AP207="A+","4",IF(AP207="A","3.6",IF(AP207="B+","3.2",IF(AP207="B","2.8",IF(AP207="C+","2.4",IF(AP207="C","2",IF(AP207="D+","1.6",IF(AP207="D","1.2",IF(AP207="E","0.8",""))))))))))</f>
        <v/>
      </c>
      <c r="BL207" s="26" t="str">
        <f>IF(ISBLANK('DATA ENTRY'!Z207),"",IF(AQ207="A+","4",IF(AQ207="A","3.6",IF(AQ207="B+","3.2",IF(AQ207="B","2.8",IF(AQ207="C+","2.4",IF(AQ207="C","2",IF(AQ207="D+","1.6",IF(AQ207="D","1.2",IF(AQ207="E","0.8",""))))))))))</f>
        <v/>
      </c>
    </row>
    <row r="208" spans="2:64" x14ac:dyDescent="0.25">
      <c r="B208" s="26" t="str">
        <f>IF(ISBLANK('DATA ENTRY'!G208),"",'DATA ENTRY'!G208)</f>
        <v/>
      </c>
      <c r="C208" s="26" t="str">
        <f>IF(ISBLANK('DATA ENTRY'!H208),"",'DATA ENTRY'!H208)</f>
        <v/>
      </c>
      <c r="D208" s="26" t="str">
        <f t="shared" si="61"/>
        <v/>
      </c>
      <c r="E208" s="26" t="str">
        <f>IF(ISBLANK('DATA ENTRY'!J208),"",'DATA ENTRY'!J208)</f>
        <v/>
      </c>
      <c r="F208" s="26" t="str">
        <f>IF(ISBLANK('DATA ENTRY'!K208),"",'DATA ENTRY'!K208)</f>
        <v/>
      </c>
      <c r="G208" s="26" t="str">
        <f t="shared" si="62"/>
        <v/>
      </c>
      <c r="H208" s="26" t="str">
        <f>IF(ISBLANK('DATA ENTRY'!M208),"",'DATA ENTRY'!M208)</f>
        <v/>
      </c>
      <c r="I208" s="26" t="str">
        <f>IF(ISBLANK('DATA ENTRY'!M208),"",'DATA ENTRY'!N208)</f>
        <v/>
      </c>
      <c r="J208" s="26" t="str">
        <f t="shared" si="80"/>
        <v/>
      </c>
      <c r="K208" s="26" t="str">
        <f>IF(ISBLANK('DATA ENTRY'!P208),"",'DATA ENTRY'!P208)</f>
        <v/>
      </c>
      <c r="L208" s="26" t="str">
        <f>IF(ISBLANK('DATA ENTRY'!Q208),"",'DATA ENTRY'!Q208)</f>
        <v/>
      </c>
      <c r="M208" s="26" t="str">
        <f t="shared" si="63"/>
        <v/>
      </c>
      <c r="N208" s="26" t="str">
        <f>IF(ISBLANK('DATA ENTRY'!S208),"",'DATA ENTRY'!S208)</f>
        <v/>
      </c>
      <c r="O208" s="26" t="str">
        <f>IF(ISBLANK('DATA ENTRY'!T208),"",'DATA ENTRY'!T208)</f>
        <v/>
      </c>
      <c r="P208" s="26" t="str">
        <f t="shared" si="64"/>
        <v/>
      </c>
      <c r="Q208" s="26" t="str">
        <f>IF(ISBLANK('DATA ENTRY'!V208),"",'DATA ENTRY'!V208)</f>
        <v/>
      </c>
      <c r="R208" s="26" t="str">
        <f>IF(ISBLANK('DATA ENTRY'!W208),"",'DATA ENTRY'!W208)</f>
        <v/>
      </c>
      <c r="S208" s="26" t="str">
        <f t="shared" si="65"/>
        <v/>
      </c>
      <c r="T208" s="26" t="str">
        <f>IF(ISBLANK('DATA ENTRY'!Y208),"",'DATA ENTRY'!Y208)</f>
        <v/>
      </c>
      <c r="U208" s="26" t="str">
        <f>IF(ISBLANK('DATA ENTRY'!Z208),"",'DATA ENTRY'!Z208)</f>
        <v/>
      </c>
      <c r="V208" s="26" t="str">
        <f t="shared" si="66"/>
        <v/>
      </c>
      <c r="W208" s="26" t="str">
        <f>IF(ISBLANK('DATA ENTRY'!$F208),"",IF(LEDGER!B208="AB","AB",IF(LEDGER!B208&gt;=0.9*'MARK LOOKUP'!B208,"A+",IF(LEDGER!B208&gt;=0.8*'MARK LOOKUP'!B208,"A",IF(LEDGER!B208&gt;=0.7*'MARK LOOKUP'!B208,"B+",IF(LEDGER!B208&gt;=0.6*'MARK LOOKUP'!B208,"B",IF(LEDGER!B208&gt;=0.5*'MARK LOOKUP'!B208,"C+",IF(LEDGER!B208&gt;=0.4*'MARK LOOKUP'!B208,"C+",IF(LEDGER!B208&gt;=0.35*'MARK LOOKUP'!B208,"D","NG")))))))))</f>
        <v/>
      </c>
      <c r="X208" s="26" t="str">
        <f>IF(ISBLANK('DATA ENTRY'!$G208),"",IF(LEDGER!C208="AB","AB",IF(LEDGER!C208&gt;=0.9*'MARK LOOKUP'!C208,"A+",IF(LEDGER!C208&gt;=0.8*'MARK LOOKUP'!C208,"A",IF(LEDGER!C208&gt;=0.7*'MARK LOOKUP'!C208,"B+",IF(LEDGER!C208&gt;=0.6*'MARK LOOKUP'!C208,"B",IF(LEDGER!C208&gt;=0.5*'MARK LOOKUP'!C208,"C+",IF(LEDGER!C208&gt;=0.4*'MARK LOOKUP'!C208,"C+",IF(LEDGER!C208&gt;=0.35*'MARK LOOKUP'!C208,"D","N.G.")))))))))</f>
        <v/>
      </c>
      <c r="Y208" s="26" t="b">
        <f>IF(ISNUMBER(D208),IF(D208&gt;=0.9*'MARK LOOKUP'!D208,"A+",IF(D208&gt;=0.8*'MARK LOOKUP'!D208,"A",IF(D208&gt;=0.7*'MARK LOOKUP'!D208,"B+",IF(D208&gt;=0.6*'MARK LOOKUP'!D208,"B",IF(D208&gt;=0.5*'MARK LOOKUP'!D208,"C+",IF(D208&gt;=0.4*'MARK LOOKUP'!D208,"C",IF(D208&gt;=0.35*'MARK LOOKUP'!D208,"D","N.G."))))))))</f>
        <v>0</v>
      </c>
      <c r="Z208" s="26" t="str">
        <f>IF(ISBLANK('DATA ENTRY'!J208),"",IF(LEDGER!E208="AB","AB",IF(LEDGER!E208&gt;=0.9*'MARK LOOKUP'!E208,"A+",IF(LEDGER!E208&gt;=0.8*'MARK LOOKUP'!E208,"A",IF(LEDGER!E208&gt;=0.7*'MARK LOOKUP'!E208,"B+",IF(LEDGER!E208&gt;=0.6*'MARK LOOKUP'!E208,"B",IF(LEDGER!E208&gt;=0.5*'MARK LOOKUP'!E208,"C+",IF(LEDGER!E208&gt;=0.4*'MARK LOOKUP'!E208,"C",IF(LEDGER!E208&gt;=0.35*'MARK LOOKUP'!E208,"D","NG")))))))))</f>
        <v/>
      </c>
      <c r="AA208" s="26" t="str">
        <f>IF(ISBLANK('DATA ENTRY'!K208),"",IF(LEDGER!F208="AB","AB",IF(LEDGER!F208&gt;=0.9*'MARK LOOKUP'!F208,"A+",IF(LEDGER!F208&gt;=0.8*'MARK LOOKUP'!F208,"A",IF(LEDGER!F208&gt;=0.7*'MARK LOOKUP'!F208,"B+",IF(LEDGER!F208&gt;=0.6*'MARK LOOKUP'!F208,"B",IF(LEDGER!F208&gt;=0.5*'MARK LOOKUP'!F208,"C+",IF(LEDGER!F208&gt;=0.4*'MARK LOOKUP'!F208,"C",IF(LEDGER!F208&gt;=0.35*'MARK LOOKUP'!F208,"D","NG")))))))))</f>
        <v/>
      </c>
      <c r="AB208" s="26" t="b">
        <f>IF(ISNUMBER(G208),IF(D208&gt;=0.9*'MARK LOOKUP'!G208,"A+",IF(G208&gt;=0.8*'MARK LOOKUP'!G208,"A",IF(G208&gt;=0.7*'MARK LOOKUP'!G208,"B+",IF(G208&gt;=0.6*'MARK LOOKUP'!G208,"B",IF(G208&gt;=0.5*'MARK LOOKUP'!G208,"C+",IF(G208&gt;=0.4*'MARK LOOKUP'!G208,"C",IF(G208&gt;=0.35*'MARK LOOKUP'!G208,"D","NG"))))))))</f>
        <v>0</v>
      </c>
      <c r="AC208" s="26" t="str">
        <f>IF(ISBLANK('DATA ENTRY'!M208),"",IF(LEDGER!H208="AB","AB",IF(LEDGER!H208&gt;=0.9*'MARK LOOKUP'!H208,"A+",IF(LEDGER!H208&gt;=0.8*'MARK LOOKUP'!H208,"A",IF(LEDGER!H208&gt;=0.7*'MARK LOOKUP'!H208,"B+",IF(LEDGER!H208&gt;=0.6*'MARK LOOKUP'!H208,"B",IF(LEDGER!H208&gt;=0.5*'MARK LOOKUP'!H208,"C+",IF(LEDGER!H208&gt;=0.4*'MARK LOOKUP'!H208,"C",IF(LEDGER!H208&gt;=0.35*'MARK LOOKUP'!H208,"D","NG")))))))))</f>
        <v/>
      </c>
      <c r="AD208" s="26" t="str">
        <f>IF(ISBLANK('DATA ENTRY'!N208),"",IF(LEDGER!I208="AB","AB",IF(LEDGER!I208&gt;=0.9*'MARK LOOKUP'!I208,"A+",IF(LEDGER!I208&gt;=0.8*'MARK LOOKUP'!I208,"A",IF(LEDGER!I208&gt;=0.7*'MARK LOOKUP'!I208,"B+",IF(LEDGER!I208&gt;=0.6*'MARK LOOKUP'!I208,"B",IF(LEDGER!I208&gt;=0.5*'MARK LOOKUP'!I208,"C+",IF(LEDGER!I208&gt;=0.4*'MARK LOOKUP'!I208,"C",IF(LEDGER!I208&gt;=0.35*'MARK LOOKUP'!I208,"D","NG")))))))))</f>
        <v/>
      </c>
      <c r="AE208" s="26" t="str">
        <f>IF(ISNUMBER(J208),IF(J208&gt;=0.9*'MARK LOOKUP'!J208,"A+",IF(J208&gt;=0.8*'MARK LOOKUP'!J208,"A",IF(J208&gt;=0.7*'MARK LOOKUP'!J208,"B+",IF(J208&gt;=0.6*'MARK LOOKUP'!J208,"B",IF(J208&gt;=0.5*'MARK LOOKUP'!J208,"C+",IF(J208&gt;=0.4*'MARK LOOKUP'!J208,"C",IF(J208&gt;=0.35*'MARK LOOKUP'!J208,"D","NG"))))))),"")</f>
        <v/>
      </c>
      <c r="AF208" s="26" t="str">
        <f>IF(ISBLANK('DATA ENTRY'!P208),"",IF(LEDGER!K208="Ab","AB",IF(LEDGER!K208&gt;=0.9*'MARK LOOKUP'!K208,"A+",IF(LEDGER!K208&gt;=0.8*'MARK LOOKUP'!K208,"A",IF(LEDGER!K208&gt;=0.7*'MARK LOOKUP'!K208,"B+",IF(LEDGER!K208&gt;=0.6*'MARK LOOKUP'!K208,"B",IF(LEDGER!K208&gt;=0.5*'MARK LOOKUP'!K208,"C+",IF(LEDGER!K208&gt;=0.4*'MARK LOOKUP'!K208,"C",IF(LEDGER!K208&gt;=0.35*'MARK LOOKUP'!K208,"D","NG")))))))))</f>
        <v/>
      </c>
      <c r="AG208" s="26" t="str">
        <f>IF(ISBLANK('DATA ENTRY'!Q208),"",IF(LEDGER!L208="Ab","AB",IF(LEDGER!L208&gt;=0.9*'MARK LOOKUP'!L208,"A+",IF(LEDGER!L208&gt;=0.8*'MARK LOOKUP'!L208,"A",IF(LEDGER!L208&gt;=0.7*'MARK LOOKUP'!L208,"B+",IF(LEDGER!L208&gt;=0.6*'MARK LOOKUP'!L208,"B",IF(LEDGER!L208&gt;=0.5*'MARK LOOKUP'!L208,"C+",IF(LEDGER!L208&gt;=0.4*'MARK LOOKUP'!L208,"C",IF(LEDGER!L208&gt;=0.35*'MARK LOOKUP'!L208,"D","NG")))))))))</f>
        <v/>
      </c>
      <c r="AH208" s="26" t="str">
        <f>IF(ISNUMBER(M208),IF(M208&gt;=0.9*'MARK LOOKUP'!M208,"A+",IF(M208&gt;=0.8*'MARK LOOKUP'!M208,"A",IF(M208&gt;=0.7*'MARK LOOKUP'!M208,"B+",IF(M208&gt;=0.6*'MARK LOOKUP'!M208,"B",IF(M208&gt;=0.5*'MARK LOOKUP'!M208,"C+",IF(M208&gt;=0.4*'MARK LOOKUP'!M208,"C",IF(M208&gt;=0.35*'MARK LOOKUP'!M208,"D","NG"))))))),"")</f>
        <v/>
      </c>
      <c r="AI208" s="26" t="str">
        <f>IF(ISBLANK('DATA ENTRY'!S208),"",IF(N208="Ab","AB",IF(N208&gt;=0.9*'MARK LOOKUP'!N208,"A+",IF(N208&gt;=0.8*'MARK LOOKUP'!N208,"A",IF(N208&gt;=0.7*'MARK LOOKUP'!N208,"B+",IF(N208&gt;=0.6*'MARK LOOKUP'!N208,"B",IF(N208&gt;=0.5*'MARK LOOKUP'!N208,"C+",IF(N208&gt;=0.4*'MARK LOOKUP'!N208,"C",IF(N208&gt;=0.35*'MARK LOOKUP'!N208,"D","NG")))))))))</f>
        <v/>
      </c>
      <c r="AJ208" s="26" t="str">
        <f>IF(ISBLANK('DATA ENTRY'!T208),"",IF(O208="Ab","AB",IF(O208&gt;=0.9*'MARK LOOKUP'!O208,"A+",IF(O208&gt;=0.8*'MARK LOOKUP'!O208,"A",IF(O208&gt;=0.7*'MARK LOOKUP'!O208,"B+",IF(O208&gt;=0.6*'MARK LOOKUP'!O208,"B",IF(O208&gt;=0.5*'MARK LOOKUP'!O208,"C+",IF(O208&gt;=0.4*'MARK LOOKUP'!O208,"C",IF(O208&gt;=0.35*'MARK LOOKUP'!O208,"D","NG")))))))))</f>
        <v/>
      </c>
      <c r="AK208" s="26" t="str">
        <f>IF(ISNUMBER(P208),IF(P208&gt;=0.9*'MARK LOOKUP'!P208,"A+",IF(P208&gt;=0.8*'MARK LOOKUP'!P208,"A",IF(P208&gt;=0.7*'MARK LOOKUP'!P208,"B+",IF(P208&gt;=0.6*'MARK LOOKUP'!P208,"B",IF(P208&gt;=0.5*'MARK LOOKUP'!P208,"C+",IF(P208&gt;=0.4*'MARK LOOKUP'!P208,"C",IF(P208&gt;=0.35*'MARK LOOKUP'!P208,"D","NG"))))))),"")</f>
        <v/>
      </c>
      <c r="AL208" s="26" t="str">
        <f>IF(ISBLANK('DATA ENTRY'!V208),"",IF(Q208="Ab","AB",IF(Q208&gt;=0.9*'MARK LOOKUP'!Q208,"A+",IF(Q208&gt;=0.8*'MARK LOOKUP'!Q208,"A",IF(Q208&gt;=0.7*'MARK LOOKUP'!Q208,"B+",IF(Q208&gt;=0.6*'MARK LOOKUP'!Q208,"B",IF(Q208&gt;=0.5*'MARK LOOKUP'!Q208,"C+",IF(Q208&gt;=0.4*'MARK LOOKUP'!Q208,"C",IF(Q208&gt;=0.35*'MARK LOOKUP'!Q208,"D","NG")))))))))</f>
        <v/>
      </c>
      <c r="AM208" s="26" t="str">
        <f>IF(ISBLANK('DATA ENTRY'!W208),"",IF(R208="Ab","AB",IF(R208&gt;=0.9*'MARK LOOKUP'!R208,"A+",IF(R208&gt;=0.8*'MARK LOOKUP'!R208,"A",IF(R208&gt;=0.7*'MARK LOOKUP'!R208,"B+",IF(R208&gt;=0.6*'MARK LOOKUP'!R208,"B",IF(R208&gt;=0.5*'MARK LOOKUP'!R208,"C+",IF(R208&gt;=0.4*'MARK LOOKUP'!R208,"C",IF(R208&gt;=0.35*'MARK LOOKUP'!R208,"D","NG")))))))))</f>
        <v/>
      </c>
      <c r="AN208" s="26" t="str">
        <f>IF(ISNUMBER(S208),IF(S208&gt;=0.9*'MARK LOOKUP'!S208,"A+",IF(S208&gt;=0.8*'MARK LOOKUP'!S208,"A",IF(S208&gt;=0.7*'MARK LOOKUP'!S208,"B+",IF(S208&gt;=0.6*'MARK LOOKUP'!S208,"B",IF(S208&gt;=0.5*'MARK LOOKUP'!S208,"C+",IF(S208&gt;=0.4*'MARK LOOKUP'!S208,"C",IF(S208&gt;=0.35*'MARK LOOKUP'!S208,"D","NG"))))))),"")</f>
        <v/>
      </c>
      <c r="AO208" s="26" t="str">
        <f>IF(ISBLANK('DATA ENTRY'!Y208),"",IF(T208="AB","AB",IF(T208&gt;=0.9*'MARK LOOKUP'!T208,"A+",IF(T208&gt;=0.8*'MARK LOOKUP'!T208,"A",IF(T208&gt;=0.7*'MARK LOOKUP'!T208,"B+",IF(T208&gt;=0.6*'MARK LOOKUP'!T208,"B",IF(T208&gt;=0.5*'MARK LOOKUP'!T208,"C+",IF(T208&gt;=0.4*'MARK LOOKUP'!T208,"C",IF(T208&gt;=0.35*'MARK LOOKUP'!T208,"D","NG")))))))))</f>
        <v/>
      </c>
      <c r="AP208" s="26" t="str">
        <f>IF(ISBLANK('DATA ENTRY'!Z208),"",IF(U208="AB","AB",IF(U208&gt;=0.9*'MARK LOOKUP'!U208,"A+",IF(U208&gt;=0.8*'MARK LOOKUP'!U208,"A",IF(U208&gt;=0.7*'MARK LOOKUP'!U208,"B+",IF(U208&gt;=0.6*'MARK LOOKUP'!U208,"B",IF(U208&gt;=0.5*'MARK LOOKUP'!U208,"C+",IF(U208&gt;=0.4*'MARK LOOKUP'!U208,"C",IF(U208&gt;=0.35*'MARK LOOKUP'!U208,"D","NG")))))))))</f>
        <v/>
      </c>
      <c r="AQ208" s="26" t="str">
        <f>IF(ISNUMBER(V208),IF(V208&gt;=0.9*'MARK LOOKUP'!V208,"A+",IF(V208&gt;=0.8*'MARK LOOKUP'!V208,"A",IF(V208&gt;=0.7*'MARK LOOKUP'!V208,"B+",IF(V208&gt;=0.6*'MARK LOOKUP'!S208,"B",IF(V208&gt;=0.5*'MARK LOOKUP'!V208,"C+",IF(V208&gt;=0.4*'MARK LOOKUP'!V208,"C",IF(V208&gt;=0.35*'MARK LOOKUP'!V208,"D","NG"))))))),"")</f>
        <v/>
      </c>
      <c r="AR208" s="26" t="str">
        <f t="shared" si="67"/>
        <v/>
      </c>
      <c r="AS208" s="26" t="str">
        <f t="shared" si="68"/>
        <v/>
      </c>
      <c r="AT208" s="26" t="str">
        <f t="shared" si="69"/>
        <v/>
      </c>
      <c r="AU208" s="26" t="str">
        <f t="shared" si="70"/>
        <v/>
      </c>
      <c r="AV208" s="26" t="str">
        <f t="shared" si="71"/>
        <v/>
      </c>
      <c r="AW208" s="26" t="str">
        <f t="shared" si="72"/>
        <v/>
      </c>
      <c r="AX208" s="26" t="str">
        <f t="shared" si="73"/>
        <v/>
      </c>
      <c r="AY208" s="26" t="str">
        <f t="shared" si="74"/>
        <v/>
      </c>
      <c r="AZ208" s="26" t="str">
        <f t="shared" si="75"/>
        <v/>
      </c>
      <c r="BA208" s="26" t="str">
        <f t="shared" si="76"/>
        <v/>
      </c>
      <c r="BB208" s="26" t="str">
        <f t="shared" si="77"/>
        <v/>
      </c>
      <c r="BC208" s="26" t="str">
        <f t="shared" si="78"/>
        <v/>
      </c>
      <c r="BD208" s="26" t="str">
        <f t="shared" si="79"/>
        <v/>
      </c>
      <c r="BE208" s="26" t="str">
        <f>IF(ISBLANK('DATA ENTRY'!S208),"",IF(AJ208="A+","4",IF(AJ208="A","3.6",IF(AJ208="B+","3.2",IF(AJ208="B","2.8",IF(AJ208="C+","2.4",IF(AJ208="C","2",IF(AJ208="D+","1.6",IF(AJ208="D","1.2",IF(AJ208="E","0.8",""))))))))))</f>
        <v/>
      </c>
      <c r="BF208" s="26" t="str">
        <f>IF(ISBLANK('DATA ENTRY'!T208),"",IF(AK208="A+","4",IF(AK208="A","3.6",IF(AK208="B+","3.2",IF(AK208="B","2.8",IF(AK208="C+","2.4",IF(AK208="C","2",IF(AK208="D+","1.6",IF(AK208="D","1.2",IF(AK208="E","0.8",""))))))))))</f>
        <v/>
      </c>
      <c r="BG208" s="26" t="str">
        <f>IF(ISBLANK('DATA ENTRY'!U208),"",IF(AL208="A+","4",IF(AL208="A","3.6",IF(AL208="B+","3.2",IF(AL208="B","2.8",IF(AL208="C+","2.4",IF(AL208="C","2",IF(AL208="D+","1.6",IF(AL208="D","1.2",IF(AL208="E","0.8",""))))))))))</f>
        <v/>
      </c>
      <c r="BH208" s="26" t="str">
        <f>IF(ISBLANK('DATA ENTRY'!V208),"",IF(AM208="A+","4",IF(AM208="A","3.6",IF(AM208="B+","3.2",IF(AM208="B","2.8",IF(AM208="C+","2.4",IF(AM208="C","2",IF(AM208="D+","1.6",IF(AM208="D","1.2",IF(AM208="E","0.8",""))))))))))</f>
        <v/>
      </c>
      <c r="BI208" s="26" t="str">
        <f>IF(ISBLANK('DATA ENTRY'!W208),"",IF(AN208="A+","4",IF(AN208="A","3.6",IF(AN208="B+","3.2",IF(AN208="B","2.8",IF(AN208="C+","2.4",IF(AN208="C","2",IF(AN208="D+","1.6",IF(AN208="D","1.2",IF(AN208="E","0.8",""))))))))))</f>
        <v/>
      </c>
      <c r="BJ208" s="26" t="str">
        <f>IF(ISBLANK('DATA ENTRY'!X208),"",IF(AO208="A+","4",IF(AO208="A","3.6",IF(AO208="B+","3.2",IF(AO208="B","2.8",IF(AO208="C+","2.4",IF(AO208="C","2",IF(AO208="D+","1.6",IF(AO208="D","1.2",IF(AO208="E","0.8",""))))))))))</f>
        <v/>
      </c>
      <c r="BK208" s="26" t="str">
        <f>IF(ISBLANK('DATA ENTRY'!Y208),"",IF(AP208="A+","4",IF(AP208="A","3.6",IF(AP208="B+","3.2",IF(AP208="B","2.8",IF(AP208="C+","2.4",IF(AP208="C","2",IF(AP208="D+","1.6",IF(AP208="D","1.2",IF(AP208="E","0.8",""))))))))))</f>
        <v/>
      </c>
      <c r="BL208" s="26" t="str">
        <f>IF(ISBLANK('DATA ENTRY'!Z208),"",IF(AQ208="A+","4",IF(AQ208="A","3.6",IF(AQ208="B+","3.2",IF(AQ208="B","2.8",IF(AQ208="C+","2.4",IF(AQ208="C","2",IF(AQ208="D+","1.6",IF(AQ208="D","1.2",IF(AQ208="E","0.8",""))))))))))</f>
        <v/>
      </c>
    </row>
    <row r="209" spans="2:64" x14ac:dyDescent="0.25">
      <c r="B209" s="26" t="str">
        <f>IF(ISBLANK('DATA ENTRY'!G209),"",'DATA ENTRY'!G209)</f>
        <v/>
      </c>
      <c r="C209" s="26" t="str">
        <f>IF(ISBLANK('DATA ENTRY'!H209),"",'DATA ENTRY'!H209)</f>
        <v/>
      </c>
      <c r="D209" s="26" t="str">
        <f t="shared" si="61"/>
        <v/>
      </c>
      <c r="E209" s="26" t="str">
        <f>IF(ISBLANK('DATA ENTRY'!J209),"",'DATA ENTRY'!J209)</f>
        <v/>
      </c>
      <c r="F209" s="26" t="str">
        <f>IF(ISBLANK('DATA ENTRY'!K209),"",'DATA ENTRY'!K209)</f>
        <v/>
      </c>
      <c r="G209" s="26" t="str">
        <f t="shared" si="62"/>
        <v/>
      </c>
      <c r="H209" s="26" t="str">
        <f>IF(ISBLANK('DATA ENTRY'!M209),"",'DATA ENTRY'!M209)</f>
        <v/>
      </c>
      <c r="I209" s="26" t="str">
        <f>IF(ISBLANK('DATA ENTRY'!M209),"",'DATA ENTRY'!N209)</f>
        <v/>
      </c>
      <c r="J209" s="26" t="str">
        <f t="shared" si="80"/>
        <v/>
      </c>
      <c r="K209" s="26" t="str">
        <f>IF(ISBLANK('DATA ENTRY'!P209),"",'DATA ENTRY'!P209)</f>
        <v/>
      </c>
      <c r="L209" s="26" t="str">
        <f>IF(ISBLANK('DATA ENTRY'!Q209),"",'DATA ENTRY'!Q209)</f>
        <v/>
      </c>
      <c r="M209" s="26" t="str">
        <f t="shared" si="63"/>
        <v/>
      </c>
      <c r="N209" s="26" t="str">
        <f>IF(ISBLANK('DATA ENTRY'!S209),"",'DATA ENTRY'!S209)</f>
        <v/>
      </c>
      <c r="O209" s="26" t="str">
        <f>IF(ISBLANK('DATA ENTRY'!T209),"",'DATA ENTRY'!T209)</f>
        <v/>
      </c>
      <c r="P209" s="26" t="str">
        <f t="shared" si="64"/>
        <v/>
      </c>
      <c r="Q209" s="26" t="str">
        <f>IF(ISBLANK('DATA ENTRY'!V209),"",'DATA ENTRY'!V209)</f>
        <v/>
      </c>
      <c r="R209" s="26" t="str">
        <f>IF(ISBLANK('DATA ENTRY'!W209),"",'DATA ENTRY'!W209)</f>
        <v/>
      </c>
      <c r="S209" s="26" t="str">
        <f t="shared" si="65"/>
        <v/>
      </c>
      <c r="T209" s="26" t="str">
        <f>IF(ISBLANK('DATA ENTRY'!Y209),"",'DATA ENTRY'!Y209)</f>
        <v/>
      </c>
      <c r="U209" s="26" t="str">
        <f>IF(ISBLANK('DATA ENTRY'!Z209),"",'DATA ENTRY'!Z209)</f>
        <v/>
      </c>
      <c r="V209" s="26" t="str">
        <f t="shared" si="66"/>
        <v/>
      </c>
      <c r="W209" s="26" t="str">
        <f>IF(ISBLANK('DATA ENTRY'!$F209),"",IF(LEDGER!B209="AB","AB",IF(LEDGER!B209&gt;=0.9*'MARK LOOKUP'!B209,"A+",IF(LEDGER!B209&gt;=0.8*'MARK LOOKUP'!B209,"A",IF(LEDGER!B209&gt;=0.7*'MARK LOOKUP'!B209,"B+",IF(LEDGER!B209&gt;=0.6*'MARK LOOKUP'!B209,"B",IF(LEDGER!B209&gt;=0.5*'MARK LOOKUP'!B209,"C+",IF(LEDGER!B209&gt;=0.4*'MARK LOOKUP'!B209,"C+",IF(LEDGER!B209&gt;=0.35*'MARK LOOKUP'!B209,"D","NG")))))))))</f>
        <v/>
      </c>
      <c r="X209" s="26" t="str">
        <f>IF(ISBLANK('DATA ENTRY'!$G209),"",IF(LEDGER!C209="AB","AB",IF(LEDGER!C209&gt;=0.9*'MARK LOOKUP'!C209,"A+",IF(LEDGER!C209&gt;=0.8*'MARK LOOKUP'!C209,"A",IF(LEDGER!C209&gt;=0.7*'MARK LOOKUP'!C209,"B+",IF(LEDGER!C209&gt;=0.6*'MARK LOOKUP'!C209,"B",IF(LEDGER!C209&gt;=0.5*'MARK LOOKUP'!C209,"C+",IF(LEDGER!C209&gt;=0.4*'MARK LOOKUP'!C209,"C+",IF(LEDGER!C209&gt;=0.35*'MARK LOOKUP'!C209,"D","N.G.")))))))))</f>
        <v/>
      </c>
      <c r="Y209" s="26" t="b">
        <f>IF(ISNUMBER(D209),IF(D209&gt;=0.9*'MARK LOOKUP'!D209,"A+",IF(D209&gt;=0.8*'MARK LOOKUP'!D209,"A",IF(D209&gt;=0.7*'MARK LOOKUP'!D209,"B+",IF(D209&gt;=0.6*'MARK LOOKUP'!D209,"B",IF(D209&gt;=0.5*'MARK LOOKUP'!D209,"C+",IF(D209&gt;=0.4*'MARK LOOKUP'!D209,"C",IF(D209&gt;=0.35*'MARK LOOKUP'!D209,"D","N.G."))))))))</f>
        <v>0</v>
      </c>
      <c r="Z209" s="26" t="str">
        <f>IF(ISBLANK('DATA ENTRY'!J209),"",IF(LEDGER!E209="AB","AB",IF(LEDGER!E209&gt;=0.9*'MARK LOOKUP'!E209,"A+",IF(LEDGER!E209&gt;=0.8*'MARK LOOKUP'!E209,"A",IF(LEDGER!E209&gt;=0.7*'MARK LOOKUP'!E209,"B+",IF(LEDGER!E209&gt;=0.6*'MARK LOOKUP'!E209,"B",IF(LEDGER!E209&gt;=0.5*'MARK LOOKUP'!E209,"C+",IF(LEDGER!E209&gt;=0.4*'MARK LOOKUP'!E209,"C",IF(LEDGER!E209&gt;=0.35*'MARK LOOKUP'!E209,"D","NG")))))))))</f>
        <v/>
      </c>
      <c r="AA209" s="26" t="str">
        <f>IF(ISBLANK('DATA ENTRY'!K209),"",IF(LEDGER!F209="AB","AB",IF(LEDGER!F209&gt;=0.9*'MARK LOOKUP'!F209,"A+",IF(LEDGER!F209&gt;=0.8*'MARK LOOKUP'!F209,"A",IF(LEDGER!F209&gt;=0.7*'MARK LOOKUP'!F209,"B+",IF(LEDGER!F209&gt;=0.6*'MARK LOOKUP'!F209,"B",IF(LEDGER!F209&gt;=0.5*'MARK LOOKUP'!F209,"C+",IF(LEDGER!F209&gt;=0.4*'MARK LOOKUP'!F209,"C",IF(LEDGER!F209&gt;=0.35*'MARK LOOKUP'!F209,"D","NG")))))))))</f>
        <v/>
      </c>
      <c r="AB209" s="26" t="b">
        <f>IF(ISNUMBER(G209),IF(D209&gt;=0.9*'MARK LOOKUP'!G209,"A+",IF(G209&gt;=0.8*'MARK LOOKUP'!G209,"A",IF(G209&gt;=0.7*'MARK LOOKUP'!G209,"B+",IF(G209&gt;=0.6*'MARK LOOKUP'!G209,"B",IF(G209&gt;=0.5*'MARK LOOKUP'!G209,"C+",IF(G209&gt;=0.4*'MARK LOOKUP'!G209,"C",IF(G209&gt;=0.35*'MARK LOOKUP'!G209,"D","NG"))))))))</f>
        <v>0</v>
      </c>
      <c r="AC209" s="26" t="str">
        <f>IF(ISBLANK('DATA ENTRY'!M209),"",IF(LEDGER!H209="AB","AB",IF(LEDGER!H209&gt;=0.9*'MARK LOOKUP'!H209,"A+",IF(LEDGER!H209&gt;=0.8*'MARK LOOKUP'!H209,"A",IF(LEDGER!H209&gt;=0.7*'MARK LOOKUP'!H209,"B+",IF(LEDGER!H209&gt;=0.6*'MARK LOOKUP'!H209,"B",IF(LEDGER!H209&gt;=0.5*'MARK LOOKUP'!H209,"C+",IF(LEDGER!H209&gt;=0.4*'MARK LOOKUP'!H209,"C",IF(LEDGER!H209&gt;=0.35*'MARK LOOKUP'!H209,"D","NG")))))))))</f>
        <v/>
      </c>
      <c r="AD209" s="26" t="str">
        <f>IF(ISBLANK('DATA ENTRY'!N209),"",IF(LEDGER!I209="AB","AB",IF(LEDGER!I209&gt;=0.9*'MARK LOOKUP'!I209,"A+",IF(LEDGER!I209&gt;=0.8*'MARK LOOKUP'!I209,"A",IF(LEDGER!I209&gt;=0.7*'MARK LOOKUP'!I209,"B+",IF(LEDGER!I209&gt;=0.6*'MARK LOOKUP'!I209,"B",IF(LEDGER!I209&gt;=0.5*'MARK LOOKUP'!I209,"C+",IF(LEDGER!I209&gt;=0.4*'MARK LOOKUP'!I209,"C",IF(LEDGER!I209&gt;=0.35*'MARK LOOKUP'!I209,"D","NG")))))))))</f>
        <v/>
      </c>
      <c r="AE209" s="26" t="str">
        <f>IF(ISNUMBER(J209),IF(J209&gt;=0.9*'MARK LOOKUP'!J209,"A+",IF(J209&gt;=0.8*'MARK LOOKUP'!J209,"A",IF(J209&gt;=0.7*'MARK LOOKUP'!J209,"B+",IF(J209&gt;=0.6*'MARK LOOKUP'!J209,"B",IF(J209&gt;=0.5*'MARK LOOKUP'!J209,"C+",IF(J209&gt;=0.4*'MARK LOOKUP'!J209,"C",IF(J209&gt;=0.35*'MARK LOOKUP'!J209,"D","NG"))))))),"")</f>
        <v/>
      </c>
      <c r="AF209" s="26" t="str">
        <f>IF(ISBLANK('DATA ENTRY'!P209),"",IF(LEDGER!K209="Ab","AB",IF(LEDGER!K209&gt;=0.9*'MARK LOOKUP'!K209,"A+",IF(LEDGER!K209&gt;=0.8*'MARK LOOKUP'!K209,"A",IF(LEDGER!K209&gt;=0.7*'MARK LOOKUP'!K209,"B+",IF(LEDGER!K209&gt;=0.6*'MARK LOOKUP'!K209,"B",IF(LEDGER!K209&gt;=0.5*'MARK LOOKUP'!K209,"C+",IF(LEDGER!K209&gt;=0.4*'MARK LOOKUP'!K209,"C",IF(LEDGER!K209&gt;=0.35*'MARK LOOKUP'!K209,"D","NG")))))))))</f>
        <v/>
      </c>
      <c r="AG209" s="26" t="str">
        <f>IF(ISBLANK('DATA ENTRY'!Q209),"",IF(LEDGER!L209="Ab","AB",IF(LEDGER!L209&gt;=0.9*'MARK LOOKUP'!L209,"A+",IF(LEDGER!L209&gt;=0.8*'MARK LOOKUP'!L209,"A",IF(LEDGER!L209&gt;=0.7*'MARK LOOKUP'!L209,"B+",IF(LEDGER!L209&gt;=0.6*'MARK LOOKUP'!L209,"B",IF(LEDGER!L209&gt;=0.5*'MARK LOOKUP'!L209,"C+",IF(LEDGER!L209&gt;=0.4*'MARK LOOKUP'!L209,"C",IF(LEDGER!L209&gt;=0.35*'MARK LOOKUP'!L209,"D","NG")))))))))</f>
        <v/>
      </c>
      <c r="AH209" s="26" t="str">
        <f>IF(ISNUMBER(M209),IF(M209&gt;=0.9*'MARK LOOKUP'!M209,"A+",IF(M209&gt;=0.8*'MARK LOOKUP'!M209,"A",IF(M209&gt;=0.7*'MARK LOOKUP'!M209,"B+",IF(M209&gt;=0.6*'MARK LOOKUP'!M209,"B",IF(M209&gt;=0.5*'MARK LOOKUP'!M209,"C+",IF(M209&gt;=0.4*'MARK LOOKUP'!M209,"C",IF(M209&gt;=0.35*'MARK LOOKUP'!M209,"D","NG"))))))),"")</f>
        <v/>
      </c>
      <c r="AI209" s="26" t="str">
        <f>IF(ISBLANK('DATA ENTRY'!S209),"",IF(N209="Ab","AB",IF(N209&gt;=0.9*'MARK LOOKUP'!N209,"A+",IF(N209&gt;=0.8*'MARK LOOKUP'!N209,"A",IF(N209&gt;=0.7*'MARK LOOKUP'!N209,"B+",IF(N209&gt;=0.6*'MARK LOOKUP'!N209,"B",IF(N209&gt;=0.5*'MARK LOOKUP'!N209,"C+",IF(N209&gt;=0.4*'MARK LOOKUP'!N209,"C",IF(N209&gt;=0.35*'MARK LOOKUP'!N209,"D","NG")))))))))</f>
        <v/>
      </c>
      <c r="AJ209" s="26" t="str">
        <f>IF(ISBLANK('DATA ENTRY'!T209),"",IF(O209="Ab","AB",IF(O209&gt;=0.9*'MARK LOOKUP'!O209,"A+",IF(O209&gt;=0.8*'MARK LOOKUP'!O209,"A",IF(O209&gt;=0.7*'MARK LOOKUP'!O209,"B+",IF(O209&gt;=0.6*'MARK LOOKUP'!O209,"B",IF(O209&gt;=0.5*'MARK LOOKUP'!O209,"C+",IF(O209&gt;=0.4*'MARK LOOKUP'!O209,"C",IF(O209&gt;=0.35*'MARK LOOKUP'!O209,"D","NG")))))))))</f>
        <v/>
      </c>
      <c r="AK209" s="26" t="str">
        <f>IF(ISNUMBER(P209),IF(P209&gt;=0.9*'MARK LOOKUP'!P209,"A+",IF(P209&gt;=0.8*'MARK LOOKUP'!P209,"A",IF(P209&gt;=0.7*'MARK LOOKUP'!P209,"B+",IF(P209&gt;=0.6*'MARK LOOKUP'!P209,"B",IF(P209&gt;=0.5*'MARK LOOKUP'!P209,"C+",IF(P209&gt;=0.4*'MARK LOOKUP'!P209,"C",IF(P209&gt;=0.35*'MARK LOOKUP'!P209,"D","NG"))))))),"")</f>
        <v/>
      </c>
      <c r="AL209" s="26" t="str">
        <f>IF(ISBLANK('DATA ENTRY'!V209),"",IF(Q209="Ab","AB",IF(Q209&gt;=0.9*'MARK LOOKUP'!Q209,"A+",IF(Q209&gt;=0.8*'MARK LOOKUP'!Q209,"A",IF(Q209&gt;=0.7*'MARK LOOKUP'!Q209,"B+",IF(Q209&gt;=0.6*'MARK LOOKUP'!Q209,"B",IF(Q209&gt;=0.5*'MARK LOOKUP'!Q209,"C+",IF(Q209&gt;=0.4*'MARK LOOKUP'!Q209,"C",IF(Q209&gt;=0.35*'MARK LOOKUP'!Q209,"D","NG")))))))))</f>
        <v/>
      </c>
      <c r="AM209" s="26" t="str">
        <f>IF(ISBLANK('DATA ENTRY'!W209),"",IF(R209="Ab","AB",IF(R209&gt;=0.9*'MARK LOOKUP'!R209,"A+",IF(R209&gt;=0.8*'MARK LOOKUP'!R209,"A",IF(R209&gt;=0.7*'MARK LOOKUP'!R209,"B+",IF(R209&gt;=0.6*'MARK LOOKUP'!R209,"B",IF(R209&gt;=0.5*'MARK LOOKUP'!R209,"C+",IF(R209&gt;=0.4*'MARK LOOKUP'!R209,"C",IF(R209&gt;=0.35*'MARK LOOKUP'!R209,"D","NG")))))))))</f>
        <v/>
      </c>
      <c r="AN209" s="26" t="str">
        <f>IF(ISNUMBER(S209),IF(S209&gt;=0.9*'MARK LOOKUP'!S209,"A+",IF(S209&gt;=0.8*'MARK LOOKUP'!S209,"A",IF(S209&gt;=0.7*'MARK LOOKUP'!S209,"B+",IF(S209&gt;=0.6*'MARK LOOKUP'!S209,"B",IF(S209&gt;=0.5*'MARK LOOKUP'!S209,"C+",IF(S209&gt;=0.4*'MARK LOOKUP'!S209,"C",IF(S209&gt;=0.35*'MARK LOOKUP'!S209,"D","NG"))))))),"")</f>
        <v/>
      </c>
      <c r="AO209" s="26" t="str">
        <f>IF(ISBLANK('DATA ENTRY'!Y209),"",IF(T209="AB","AB",IF(T209&gt;=0.9*'MARK LOOKUP'!T209,"A+",IF(T209&gt;=0.8*'MARK LOOKUP'!T209,"A",IF(T209&gt;=0.7*'MARK LOOKUP'!T209,"B+",IF(T209&gt;=0.6*'MARK LOOKUP'!T209,"B",IF(T209&gt;=0.5*'MARK LOOKUP'!T209,"C+",IF(T209&gt;=0.4*'MARK LOOKUP'!T209,"C",IF(T209&gt;=0.35*'MARK LOOKUP'!T209,"D","NG")))))))))</f>
        <v/>
      </c>
      <c r="AP209" s="26" t="str">
        <f>IF(ISBLANK('DATA ENTRY'!Z209),"",IF(U209="AB","AB",IF(U209&gt;=0.9*'MARK LOOKUP'!U209,"A+",IF(U209&gt;=0.8*'MARK LOOKUP'!U209,"A",IF(U209&gt;=0.7*'MARK LOOKUP'!U209,"B+",IF(U209&gt;=0.6*'MARK LOOKUP'!U209,"B",IF(U209&gt;=0.5*'MARK LOOKUP'!U209,"C+",IF(U209&gt;=0.4*'MARK LOOKUP'!U209,"C",IF(U209&gt;=0.35*'MARK LOOKUP'!U209,"D","NG")))))))))</f>
        <v/>
      </c>
      <c r="AQ209" s="26" t="str">
        <f>IF(ISNUMBER(V209),IF(V209&gt;=0.9*'MARK LOOKUP'!V209,"A+",IF(V209&gt;=0.8*'MARK LOOKUP'!V209,"A",IF(V209&gt;=0.7*'MARK LOOKUP'!V209,"B+",IF(V209&gt;=0.6*'MARK LOOKUP'!S209,"B",IF(V209&gt;=0.5*'MARK LOOKUP'!V209,"C+",IF(V209&gt;=0.4*'MARK LOOKUP'!V209,"C",IF(V209&gt;=0.35*'MARK LOOKUP'!V209,"D","NG"))))))),"")</f>
        <v/>
      </c>
      <c r="AR209" s="26" t="str">
        <f t="shared" si="67"/>
        <v/>
      </c>
      <c r="AS209" s="26" t="str">
        <f t="shared" si="68"/>
        <v/>
      </c>
      <c r="AT209" s="26" t="str">
        <f t="shared" si="69"/>
        <v/>
      </c>
      <c r="AU209" s="26" t="str">
        <f t="shared" si="70"/>
        <v/>
      </c>
      <c r="AV209" s="26" t="str">
        <f t="shared" si="71"/>
        <v/>
      </c>
      <c r="AW209" s="26" t="str">
        <f t="shared" si="72"/>
        <v/>
      </c>
      <c r="AX209" s="26" t="str">
        <f t="shared" si="73"/>
        <v/>
      </c>
      <c r="AY209" s="26" t="str">
        <f t="shared" si="74"/>
        <v/>
      </c>
      <c r="AZ209" s="26" t="str">
        <f t="shared" si="75"/>
        <v/>
      </c>
      <c r="BA209" s="26" t="str">
        <f t="shared" si="76"/>
        <v/>
      </c>
      <c r="BB209" s="26" t="str">
        <f t="shared" si="77"/>
        <v/>
      </c>
      <c r="BC209" s="26" t="str">
        <f t="shared" si="78"/>
        <v/>
      </c>
      <c r="BD209" s="26" t="str">
        <f t="shared" si="79"/>
        <v/>
      </c>
      <c r="BE209" s="26" t="str">
        <f>IF(ISBLANK('DATA ENTRY'!S209),"",IF(AJ209="A+","4",IF(AJ209="A","3.6",IF(AJ209="B+","3.2",IF(AJ209="B","2.8",IF(AJ209="C+","2.4",IF(AJ209="C","2",IF(AJ209="D+","1.6",IF(AJ209="D","1.2",IF(AJ209="E","0.8",""))))))))))</f>
        <v/>
      </c>
      <c r="BF209" s="26" t="str">
        <f>IF(ISBLANK('DATA ENTRY'!T209),"",IF(AK209="A+","4",IF(AK209="A","3.6",IF(AK209="B+","3.2",IF(AK209="B","2.8",IF(AK209="C+","2.4",IF(AK209="C","2",IF(AK209="D+","1.6",IF(AK209="D","1.2",IF(AK209="E","0.8",""))))))))))</f>
        <v/>
      </c>
      <c r="BG209" s="26" t="str">
        <f>IF(ISBLANK('DATA ENTRY'!U209),"",IF(AL209="A+","4",IF(AL209="A","3.6",IF(AL209="B+","3.2",IF(AL209="B","2.8",IF(AL209="C+","2.4",IF(AL209="C","2",IF(AL209="D+","1.6",IF(AL209="D","1.2",IF(AL209="E","0.8",""))))))))))</f>
        <v/>
      </c>
      <c r="BH209" s="26" t="str">
        <f>IF(ISBLANK('DATA ENTRY'!V209),"",IF(AM209="A+","4",IF(AM209="A","3.6",IF(AM209="B+","3.2",IF(AM209="B","2.8",IF(AM209="C+","2.4",IF(AM209="C","2",IF(AM209="D+","1.6",IF(AM209="D","1.2",IF(AM209="E","0.8",""))))))))))</f>
        <v/>
      </c>
      <c r="BI209" s="26" t="str">
        <f>IF(ISBLANK('DATA ENTRY'!W209),"",IF(AN209="A+","4",IF(AN209="A","3.6",IF(AN209="B+","3.2",IF(AN209="B","2.8",IF(AN209="C+","2.4",IF(AN209="C","2",IF(AN209="D+","1.6",IF(AN209="D","1.2",IF(AN209="E","0.8",""))))))))))</f>
        <v/>
      </c>
      <c r="BJ209" s="26" t="str">
        <f>IF(ISBLANK('DATA ENTRY'!X209),"",IF(AO209="A+","4",IF(AO209="A","3.6",IF(AO209="B+","3.2",IF(AO209="B","2.8",IF(AO209="C+","2.4",IF(AO209="C","2",IF(AO209="D+","1.6",IF(AO209="D","1.2",IF(AO209="E","0.8",""))))))))))</f>
        <v/>
      </c>
      <c r="BK209" s="26" t="str">
        <f>IF(ISBLANK('DATA ENTRY'!Y209),"",IF(AP209="A+","4",IF(AP209="A","3.6",IF(AP209="B+","3.2",IF(AP209="B","2.8",IF(AP209="C+","2.4",IF(AP209="C","2",IF(AP209="D+","1.6",IF(AP209="D","1.2",IF(AP209="E","0.8",""))))))))))</f>
        <v/>
      </c>
      <c r="BL209" s="26" t="str">
        <f>IF(ISBLANK('DATA ENTRY'!Z209),"",IF(AQ209="A+","4",IF(AQ209="A","3.6",IF(AQ209="B+","3.2",IF(AQ209="B","2.8",IF(AQ209="C+","2.4",IF(AQ209="C","2",IF(AQ209="D+","1.6",IF(AQ209="D","1.2",IF(AQ209="E","0.8",""))))))))))</f>
        <v/>
      </c>
    </row>
    <row r="210" spans="2:64" x14ac:dyDescent="0.25">
      <c r="B210" s="26" t="str">
        <f>IF(ISBLANK('DATA ENTRY'!G210),"",'DATA ENTRY'!G210)</f>
        <v/>
      </c>
      <c r="C210" s="26" t="str">
        <f>IF(ISBLANK('DATA ENTRY'!H210),"",'DATA ENTRY'!H210)</f>
        <v/>
      </c>
      <c r="D210" s="26" t="str">
        <f t="shared" si="61"/>
        <v/>
      </c>
      <c r="E210" s="26" t="str">
        <f>IF(ISBLANK('DATA ENTRY'!J210),"",'DATA ENTRY'!J210)</f>
        <v/>
      </c>
      <c r="F210" s="26" t="str">
        <f>IF(ISBLANK('DATA ENTRY'!K210),"",'DATA ENTRY'!K210)</f>
        <v/>
      </c>
      <c r="G210" s="26" t="str">
        <f t="shared" si="62"/>
        <v/>
      </c>
      <c r="H210" s="26" t="str">
        <f>IF(ISBLANK('DATA ENTRY'!M210),"",'DATA ENTRY'!M210)</f>
        <v/>
      </c>
      <c r="I210" s="26" t="str">
        <f>IF(ISBLANK('DATA ENTRY'!M210),"",'DATA ENTRY'!N210)</f>
        <v/>
      </c>
      <c r="J210" s="26" t="str">
        <f t="shared" si="80"/>
        <v/>
      </c>
      <c r="K210" s="26" t="str">
        <f>IF(ISBLANK('DATA ENTRY'!P210),"",'DATA ENTRY'!P210)</f>
        <v/>
      </c>
      <c r="L210" s="26" t="str">
        <f>IF(ISBLANK('DATA ENTRY'!Q210),"",'DATA ENTRY'!Q210)</f>
        <v/>
      </c>
      <c r="M210" s="26" t="str">
        <f t="shared" si="63"/>
        <v/>
      </c>
      <c r="N210" s="26" t="str">
        <f>IF(ISBLANK('DATA ENTRY'!S210),"",'DATA ENTRY'!S210)</f>
        <v/>
      </c>
      <c r="O210" s="26" t="str">
        <f>IF(ISBLANK('DATA ENTRY'!T210),"",'DATA ENTRY'!T210)</f>
        <v/>
      </c>
      <c r="P210" s="26" t="str">
        <f t="shared" si="64"/>
        <v/>
      </c>
      <c r="Q210" s="26" t="str">
        <f>IF(ISBLANK('DATA ENTRY'!V210),"",'DATA ENTRY'!V210)</f>
        <v/>
      </c>
      <c r="R210" s="26" t="str">
        <f>IF(ISBLANK('DATA ENTRY'!W210),"",'DATA ENTRY'!W210)</f>
        <v/>
      </c>
      <c r="S210" s="26" t="str">
        <f t="shared" si="65"/>
        <v/>
      </c>
      <c r="T210" s="26" t="str">
        <f>IF(ISBLANK('DATA ENTRY'!Y210),"",'DATA ENTRY'!Y210)</f>
        <v/>
      </c>
      <c r="U210" s="26" t="str">
        <f>IF(ISBLANK('DATA ENTRY'!Z210),"",'DATA ENTRY'!Z210)</f>
        <v/>
      </c>
      <c r="V210" s="26" t="str">
        <f t="shared" si="66"/>
        <v/>
      </c>
      <c r="W210" s="26" t="str">
        <f>IF(ISBLANK('DATA ENTRY'!$F210),"",IF(LEDGER!B210="AB","AB",IF(LEDGER!B210&gt;=0.9*'MARK LOOKUP'!B210,"A+",IF(LEDGER!B210&gt;=0.8*'MARK LOOKUP'!B210,"A",IF(LEDGER!B210&gt;=0.7*'MARK LOOKUP'!B210,"B+",IF(LEDGER!B210&gt;=0.6*'MARK LOOKUP'!B210,"B",IF(LEDGER!B210&gt;=0.5*'MARK LOOKUP'!B210,"C+",IF(LEDGER!B210&gt;=0.4*'MARK LOOKUP'!B210,"C+",IF(LEDGER!B210&gt;=0.35*'MARK LOOKUP'!B210,"D","NG")))))))))</f>
        <v/>
      </c>
      <c r="X210" s="26" t="str">
        <f>IF(ISBLANK('DATA ENTRY'!$G210),"",IF(LEDGER!C210="AB","AB",IF(LEDGER!C210&gt;=0.9*'MARK LOOKUP'!C210,"A+",IF(LEDGER!C210&gt;=0.8*'MARK LOOKUP'!C210,"A",IF(LEDGER!C210&gt;=0.7*'MARK LOOKUP'!C210,"B+",IF(LEDGER!C210&gt;=0.6*'MARK LOOKUP'!C210,"B",IF(LEDGER!C210&gt;=0.5*'MARK LOOKUP'!C210,"C+",IF(LEDGER!C210&gt;=0.4*'MARK LOOKUP'!C210,"C+",IF(LEDGER!C210&gt;=0.35*'MARK LOOKUP'!C210,"D","N.G.")))))))))</f>
        <v/>
      </c>
      <c r="Y210" s="26" t="b">
        <f>IF(ISNUMBER(D210),IF(D210&gt;=0.9*'MARK LOOKUP'!D210,"A+",IF(D210&gt;=0.8*'MARK LOOKUP'!D210,"A",IF(D210&gt;=0.7*'MARK LOOKUP'!D210,"B+",IF(D210&gt;=0.6*'MARK LOOKUP'!D210,"B",IF(D210&gt;=0.5*'MARK LOOKUP'!D210,"C+",IF(D210&gt;=0.4*'MARK LOOKUP'!D210,"C",IF(D210&gt;=0.35*'MARK LOOKUP'!D210,"D","N.G."))))))))</f>
        <v>0</v>
      </c>
      <c r="Z210" s="26" t="str">
        <f>IF(ISBLANK('DATA ENTRY'!J210),"",IF(LEDGER!E210="AB","AB",IF(LEDGER!E210&gt;=0.9*'MARK LOOKUP'!E210,"A+",IF(LEDGER!E210&gt;=0.8*'MARK LOOKUP'!E210,"A",IF(LEDGER!E210&gt;=0.7*'MARK LOOKUP'!E210,"B+",IF(LEDGER!E210&gt;=0.6*'MARK LOOKUP'!E210,"B",IF(LEDGER!E210&gt;=0.5*'MARK LOOKUP'!E210,"C+",IF(LEDGER!E210&gt;=0.4*'MARK LOOKUP'!E210,"C",IF(LEDGER!E210&gt;=0.35*'MARK LOOKUP'!E210,"D","NG")))))))))</f>
        <v/>
      </c>
      <c r="AA210" s="26" t="str">
        <f>IF(ISBLANK('DATA ENTRY'!K210),"",IF(LEDGER!F210="AB","AB",IF(LEDGER!F210&gt;=0.9*'MARK LOOKUP'!F210,"A+",IF(LEDGER!F210&gt;=0.8*'MARK LOOKUP'!F210,"A",IF(LEDGER!F210&gt;=0.7*'MARK LOOKUP'!F210,"B+",IF(LEDGER!F210&gt;=0.6*'MARK LOOKUP'!F210,"B",IF(LEDGER!F210&gt;=0.5*'MARK LOOKUP'!F210,"C+",IF(LEDGER!F210&gt;=0.4*'MARK LOOKUP'!F210,"C",IF(LEDGER!F210&gt;=0.35*'MARK LOOKUP'!F210,"D","NG")))))))))</f>
        <v/>
      </c>
      <c r="AB210" s="26" t="b">
        <f>IF(ISNUMBER(G210),IF(D210&gt;=0.9*'MARK LOOKUP'!G210,"A+",IF(G210&gt;=0.8*'MARK LOOKUP'!G210,"A",IF(G210&gt;=0.7*'MARK LOOKUP'!G210,"B+",IF(G210&gt;=0.6*'MARK LOOKUP'!G210,"B",IF(G210&gt;=0.5*'MARK LOOKUP'!G210,"C+",IF(G210&gt;=0.4*'MARK LOOKUP'!G210,"C",IF(G210&gt;=0.35*'MARK LOOKUP'!G210,"D","NG"))))))))</f>
        <v>0</v>
      </c>
      <c r="AC210" s="26" t="str">
        <f>IF(ISBLANK('DATA ENTRY'!M210),"",IF(LEDGER!H210="AB","AB",IF(LEDGER!H210&gt;=0.9*'MARK LOOKUP'!H210,"A+",IF(LEDGER!H210&gt;=0.8*'MARK LOOKUP'!H210,"A",IF(LEDGER!H210&gt;=0.7*'MARK LOOKUP'!H210,"B+",IF(LEDGER!H210&gt;=0.6*'MARK LOOKUP'!H210,"B",IF(LEDGER!H210&gt;=0.5*'MARK LOOKUP'!H210,"C+",IF(LEDGER!H210&gt;=0.4*'MARK LOOKUP'!H210,"C",IF(LEDGER!H210&gt;=0.35*'MARK LOOKUP'!H210,"D","NG")))))))))</f>
        <v/>
      </c>
      <c r="AD210" s="26" t="str">
        <f>IF(ISBLANK('DATA ENTRY'!N210),"",IF(LEDGER!I210="AB","AB",IF(LEDGER!I210&gt;=0.9*'MARK LOOKUP'!I210,"A+",IF(LEDGER!I210&gt;=0.8*'MARK LOOKUP'!I210,"A",IF(LEDGER!I210&gt;=0.7*'MARK LOOKUP'!I210,"B+",IF(LEDGER!I210&gt;=0.6*'MARK LOOKUP'!I210,"B",IF(LEDGER!I210&gt;=0.5*'MARK LOOKUP'!I210,"C+",IF(LEDGER!I210&gt;=0.4*'MARK LOOKUP'!I210,"C",IF(LEDGER!I210&gt;=0.35*'MARK LOOKUP'!I210,"D","NG")))))))))</f>
        <v/>
      </c>
      <c r="AE210" s="26" t="str">
        <f>IF(ISNUMBER(J210),IF(J210&gt;=0.9*'MARK LOOKUP'!J210,"A+",IF(J210&gt;=0.8*'MARK LOOKUP'!J210,"A",IF(J210&gt;=0.7*'MARK LOOKUP'!J210,"B+",IF(J210&gt;=0.6*'MARK LOOKUP'!J210,"B",IF(J210&gt;=0.5*'MARK LOOKUP'!J210,"C+",IF(J210&gt;=0.4*'MARK LOOKUP'!J210,"C",IF(J210&gt;=0.35*'MARK LOOKUP'!J210,"D","NG"))))))),"")</f>
        <v/>
      </c>
      <c r="AF210" s="26" t="str">
        <f>IF(ISBLANK('DATA ENTRY'!P210),"",IF(LEDGER!K210="Ab","AB",IF(LEDGER!K210&gt;=0.9*'MARK LOOKUP'!K210,"A+",IF(LEDGER!K210&gt;=0.8*'MARK LOOKUP'!K210,"A",IF(LEDGER!K210&gt;=0.7*'MARK LOOKUP'!K210,"B+",IF(LEDGER!K210&gt;=0.6*'MARK LOOKUP'!K210,"B",IF(LEDGER!K210&gt;=0.5*'MARK LOOKUP'!K210,"C+",IF(LEDGER!K210&gt;=0.4*'MARK LOOKUP'!K210,"C",IF(LEDGER!K210&gt;=0.35*'MARK LOOKUP'!K210,"D","NG")))))))))</f>
        <v/>
      </c>
      <c r="AG210" s="26" t="str">
        <f>IF(ISBLANK('DATA ENTRY'!Q210),"",IF(LEDGER!L210="Ab","AB",IF(LEDGER!L210&gt;=0.9*'MARK LOOKUP'!L210,"A+",IF(LEDGER!L210&gt;=0.8*'MARK LOOKUP'!L210,"A",IF(LEDGER!L210&gt;=0.7*'MARK LOOKUP'!L210,"B+",IF(LEDGER!L210&gt;=0.6*'MARK LOOKUP'!L210,"B",IF(LEDGER!L210&gt;=0.5*'MARK LOOKUP'!L210,"C+",IF(LEDGER!L210&gt;=0.4*'MARK LOOKUP'!L210,"C",IF(LEDGER!L210&gt;=0.35*'MARK LOOKUP'!L210,"D","NG")))))))))</f>
        <v/>
      </c>
      <c r="AH210" s="26" t="str">
        <f>IF(ISNUMBER(M210),IF(M210&gt;=0.9*'MARK LOOKUP'!M210,"A+",IF(M210&gt;=0.8*'MARK LOOKUP'!M210,"A",IF(M210&gt;=0.7*'MARK LOOKUP'!M210,"B+",IF(M210&gt;=0.6*'MARK LOOKUP'!M210,"B",IF(M210&gt;=0.5*'MARK LOOKUP'!M210,"C+",IF(M210&gt;=0.4*'MARK LOOKUP'!M210,"C",IF(M210&gt;=0.35*'MARK LOOKUP'!M210,"D","NG"))))))),"")</f>
        <v/>
      </c>
      <c r="AI210" s="26" t="str">
        <f>IF(ISBLANK('DATA ENTRY'!S210),"",IF(N210="Ab","AB",IF(N210&gt;=0.9*'MARK LOOKUP'!N210,"A+",IF(N210&gt;=0.8*'MARK LOOKUP'!N210,"A",IF(N210&gt;=0.7*'MARK LOOKUP'!N210,"B+",IF(N210&gt;=0.6*'MARK LOOKUP'!N210,"B",IF(N210&gt;=0.5*'MARK LOOKUP'!N210,"C+",IF(N210&gt;=0.4*'MARK LOOKUP'!N210,"C",IF(N210&gt;=0.35*'MARK LOOKUP'!N210,"D","NG")))))))))</f>
        <v/>
      </c>
      <c r="AJ210" s="26" t="str">
        <f>IF(ISBLANK('DATA ENTRY'!T210),"",IF(O210="Ab","AB",IF(O210&gt;=0.9*'MARK LOOKUP'!O210,"A+",IF(O210&gt;=0.8*'MARK LOOKUP'!O210,"A",IF(O210&gt;=0.7*'MARK LOOKUP'!O210,"B+",IF(O210&gt;=0.6*'MARK LOOKUP'!O210,"B",IF(O210&gt;=0.5*'MARK LOOKUP'!O210,"C+",IF(O210&gt;=0.4*'MARK LOOKUP'!O210,"C",IF(O210&gt;=0.35*'MARK LOOKUP'!O210,"D","NG")))))))))</f>
        <v/>
      </c>
      <c r="AK210" s="26" t="str">
        <f>IF(ISNUMBER(P210),IF(P210&gt;=0.9*'MARK LOOKUP'!P210,"A+",IF(P210&gt;=0.8*'MARK LOOKUP'!P210,"A",IF(P210&gt;=0.7*'MARK LOOKUP'!P210,"B+",IF(P210&gt;=0.6*'MARK LOOKUP'!P210,"B",IF(P210&gt;=0.5*'MARK LOOKUP'!P210,"C+",IF(P210&gt;=0.4*'MARK LOOKUP'!P210,"C",IF(P210&gt;=0.35*'MARK LOOKUP'!P210,"D","NG"))))))),"")</f>
        <v/>
      </c>
      <c r="AL210" s="26" t="str">
        <f>IF(ISBLANK('DATA ENTRY'!V210),"",IF(Q210="Ab","AB",IF(Q210&gt;=0.9*'MARK LOOKUP'!Q210,"A+",IF(Q210&gt;=0.8*'MARK LOOKUP'!Q210,"A",IF(Q210&gt;=0.7*'MARK LOOKUP'!Q210,"B+",IF(Q210&gt;=0.6*'MARK LOOKUP'!Q210,"B",IF(Q210&gt;=0.5*'MARK LOOKUP'!Q210,"C+",IF(Q210&gt;=0.4*'MARK LOOKUP'!Q210,"C",IF(Q210&gt;=0.35*'MARK LOOKUP'!Q210,"D","NG")))))))))</f>
        <v/>
      </c>
      <c r="AM210" s="26" t="str">
        <f>IF(ISBLANK('DATA ENTRY'!W210),"",IF(R210="Ab","AB",IF(R210&gt;=0.9*'MARK LOOKUP'!R210,"A+",IF(R210&gt;=0.8*'MARK LOOKUP'!R210,"A",IF(R210&gt;=0.7*'MARK LOOKUP'!R210,"B+",IF(R210&gt;=0.6*'MARK LOOKUP'!R210,"B",IF(R210&gt;=0.5*'MARK LOOKUP'!R210,"C+",IF(R210&gt;=0.4*'MARK LOOKUP'!R210,"C",IF(R210&gt;=0.35*'MARK LOOKUP'!R210,"D","NG")))))))))</f>
        <v/>
      </c>
      <c r="AN210" s="26" t="str">
        <f>IF(ISNUMBER(S210),IF(S210&gt;=0.9*'MARK LOOKUP'!S210,"A+",IF(S210&gt;=0.8*'MARK LOOKUP'!S210,"A",IF(S210&gt;=0.7*'MARK LOOKUP'!S210,"B+",IF(S210&gt;=0.6*'MARK LOOKUP'!S210,"B",IF(S210&gt;=0.5*'MARK LOOKUP'!S210,"C+",IF(S210&gt;=0.4*'MARK LOOKUP'!S210,"C",IF(S210&gt;=0.35*'MARK LOOKUP'!S210,"D","NG"))))))),"")</f>
        <v/>
      </c>
      <c r="AO210" s="26" t="str">
        <f>IF(ISBLANK('DATA ENTRY'!Y210),"",IF(T210="AB","AB",IF(T210&gt;=0.9*'MARK LOOKUP'!T210,"A+",IF(T210&gt;=0.8*'MARK LOOKUP'!T210,"A",IF(T210&gt;=0.7*'MARK LOOKUP'!T210,"B+",IF(T210&gt;=0.6*'MARK LOOKUP'!T210,"B",IF(T210&gt;=0.5*'MARK LOOKUP'!T210,"C+",IF(T210&gt;=0.4*'MARK LOOKUP'!T210,"C",IF(T210&gt;=0.35*'MARK LOOKUP'!T210,"D","NG")))))))))</f>
        <v/>
      </c>
      <c r="AP210" s="26" t="str">
        <f>IF(ISBLANK('DATA ENTRY'!Z210),"",IF(U210="AB","AB",IF(U210&gt;=0.9*'MARK LOOKUP'!U210,"A+",IF(U210&gt;=0.8*'MARK LOOKUP'!U210,"A",IF(U210&gt;=0.7*'MARK LOOKUP'!U210,"B+",IF(U210&gt;=0.6*'MARK LOOKUP'!U210,"B",IF(U210&gt;=0.5*'MARK LOOKUP'!U210,"C+",IF(U210&gt;=0.4*'MARK LOOKUP'!U210,"C",IF(U210&gt;=0.35*'MARK LOOKUP'!U210,"D","NG")))))))))</f>
        <v/>
      </c>
      <c r="AQ210" s="26" t="str">
        <f>IF(ISNUMBER(V210),IF(V210&gt;=0.9*'MARK LOOKUP'!V210,"A+",IF(V210&gt;=0.8*'MARK LOOKUP'!V210,"A",IF(V210&gt;=0.7*'MARK LOOKUP'!V210,"B+",IF(V210&gt;=0.6*'MARK LOOKUP'!S210,"B",IF(V210&gt;=0.5*'MARK LOOKUP'!V210,"C+",IF(V210&gt;=0.4*'MARK LOOKUP'!V210,"C",IF(V210&gt;=0.35*'MARK LOOKUP'!V210,"D","NG"))))))),"")</f>
        <v/>
      </c>
      <c r="AR210" s="26" t="str">
        <f t="shared" si="67"/>
        <v/>
      </c>
      <c r="AS210" s="26" t="str">
        <f t="shared" si="68"/>
        <v/>
      </c>
      <c r="AT210" s="26" t="str">
        <f t="shared" si="69"/>
        <v/>
      </c>
      <c r="AU210" s="26" t="str">
        <f t="shared" si="70"/>
        <v/>
      </c>
      <c r="AV210" s="26" t="str">
        <f t="shared" si="71"/>
        <v/>
      </c>
      <c r="AW210" s="26" t="str">
        <f t="shared" si="72"/>
        <v/>
      </c>
      <c r="AX210" s="26" t="str">
        <f t="shared" si="73"/>
        <v/>
      </c>
      <c r="AY210" s="26" t="str">
        <f t="shared" si="74"/>
        <v/>
      </c>
      <c r="AZ210" s="26" t="str">
        <f t="shared" si="75"/>
        <v/>
      </c>
      <c r="BA210" s="26" t="str">
        <f t="shared" si="76"/>
        <v/>
      </c>
      <c r="BB210" s="26" t="str">
        <f t="shared" si="77"/>
        <v/>
      </c>
      <c r="BC210" s="26" t="str">
        <f t="shared" si="78"/>
        <v/>
      </c>
      <c r="BD210" s="26" t="str">
        <f t="shared" si="79"/>
        <v/>
      </c>
      <c r="BE210" s="26" t="str">
        <f>IF(ISBLANK('DATA ENTRY'!S210),"",IF(AJ210="A+","4",IF(AJ210="A","3.6",IF(AJ210="B+","3.2",IF(AJ210="B","2.8",IF(AJ210="C+","2.4",IF(AJ210="C","2",IF(AJ210="D+","1.6",IF(AJ210="D","1.2",IF(AJ210="E","0.8",""))))))))))</f>
        <v/>
      </c>
      <c r="BF210" s="26" t="str">
        <f>IF(ISBLANK('DATA ENTRY'!T210),"",IF(AK210="A+","4",IF(AK210="A","3.6",IF(AK210="B+","3.2",IF(AK210="B","2.8",IF(AK210="C+","2.4",IF(AK210="C","2",IF(AK210="D+","1.6",IF(AK210="D","1.2",IF(AK210="E","0.8",""))))))))))</f>
        <v/>
      </c>
      <c r="BG210" s="26" t="str">
        <f>IF(ISBLANK('DATA ENTRY'!U210),"",IF(AL210="A+","4",IF(AL210="A","3.6",IF(AL210="B+","3.2",IF(AL210="B","2.8",IF(AL210="C+","2.4",IF(AL210="C","2",IF(AL210="D+","1.6",IF(AL210="D","1.2",IF(AL210="E","0.8",""))))))))))</f>
        <v/>
      </c>
      <c r="BH210" s="26" t="str">
        <f>IF(ISBLANK('DATA ENTRY'!V210),"",IF(AM210="A+","4",IF(AM210="A","3.6",IF(AM210="B+","3.2",IF(AM210="B","2.8",IF(AM210="C+","2.4",IF(AM210="C","2",IF(AM210="D+","1.6",IF(AM210="D","1.2",IF(AM210="E","0.8",""))))))))))</f>
        <v/>
      </c>
      <c r="BI210" s="26" t="str">
        <f>IF(ISBLANK('DATA ENTRY'!W210),"",IF(AN210="A+","4",IF(AN210="A","3.6",IF(AN210="B+","3.2",IF(AN210="B","2.8",IF(AN210="C+","2.4",IF(AN210="C","2",IF(AN210="D+","1.6",IF(AN210="D","1.2",IF(AN210="E","0.8",""))))))))))</f>
        <v/>
      </c>
      <c r="BJ210" s="26" t="str">
        <f>IF(ISBLANK('DATA ENTRY'!X210),"",IF(AO210="A+","4",IF(AO210="A","3.6",IF(AO210="B+","3.2",IF(AO210="B","2.8",IF(AO210="C+","2.4",IF(AO210="C","2",IF(AO210="D+","1.6",IF(AO210="D","1.2",IF(AO210="E","0.8",""))))))))))</f>
        <v/>
      </c>
      <c r="BK210" s="26" t="str">
        <f>IF(ISBLANK('DATA ENTRY'!Y210),"",IF(AP210="A+","4",IF(AP210="A","3.6",IF(AP210="B+","3.2",IF(AP210="B","2.8",IF(AP210="C+","2.4",IF(AP210="C","2",IF(AP210="D+","1.6",IF(AP210="D","1.2",IF(AP210="E","0.8",""))))))))))</f>
        <v/>
      </c>
      <c r="BL210" s="26" t="str">
        <f>IF(ISBLANK('DATA ENTRY'!Z210),"",IF(AQ210="A+","4",IF(AQ210="A","3.6",IF(AQ210="B+","3.2",IF(AQ210="B","2.8",IF(AQ210="C+","2.4",IF(AQ210="C","2",IF(AQ210="D+","1.6",IF(AQ210="D","1.2",IF(AQ210="E","0.8",""))))))))))</f>
        <v/>
      </c>
    </row>
    <row r="211" spans="2:64" x14ac:dyDescent="0.25">
      <c r="B211" s="26" t="str">
        <f>IF(ISBLANK('DATA ENTRY'!G211),"",'DATA ENTRY'!G211)</f>
        <v/>
      </c>
      <c r="C211" s="26" t="str">
        <f>IF(ISBLANK('DATA ENTRY'!H211),"",'DATA ENTRY'!H211)</f>
        <v/>
      </c>
      <c r="D211" s="26" t="str">
        <f t="shared" si="61"/>
        <v/>
      </c>
      <c r="E211" s="26" t="str">
        <f>IF(ISBLANK('DATA ENTRY'!J211),"",'DATA ENTRY'!J211)</f>
        <v/>
      </c>
      <c r="F211" s="26" t="str">
        <f>IF(ISBLANK('DATA ENTRY'!K211),"",'DATA ENTRY'!K211)</f>
        <v/>
      </c>
      <c r="G211" s="26" t="str">
        <f t="shared" si="62"/>
        <v/>
      </c>
      <c r="H211" s="26" t="str">
        <f>IF(ISBLANK('DATA ENTRY'!M211),"",'DATA ENTRY'!M211)</f>
        <v/>
      </c>
      <c r="I211" s="26" t="str">
        <f>IF(ISBLANK('DATA ENTRY'!M211),"",'DATA ENTRY'!N211)</f>
        <v/>
      </c>
      <c r="J211" s="26" t="str">
        <f t="shared" si="80"/>
        <v/>
      </c>
      <c r="K211" s="26" t="str">
        <f>IF(ISBLANK('DATA ENTRY'!P211),"",'DATA ENTRY'!P211)</f>
        <v/>
      </c>
      <c r="L211" s="26" t="str">
        <f>IF(ISBLANK('DATA ENTRY'!Q211),"",'DATA ENTRY'!Q211)</f>
        <v/>
      </c>
      <c r="M211" s="26" t="str">
        <f t="shared" si="63"/>
        <v/>
      </c>
      <c r="N211" s="26" t="str">
        <f>IF(ISBLANK('DATA ENTRY'!S211),"",'DATA ENTRY'!S211)</f>
        <v/>
      </c>
      <c r="O211" s="26" t="str">
        <f>IF(ISBLANK('DATA ENTRY'!T211),"",'DATA ENTRY'!T211)</f>
        <v/>
      </c>
      <c r="P211" s="26" t="str">
        <f t="shared" si="64"/>
        <v/>
      </c>
      <c r="Q211" s="26" t="str">
        <f>IF(ISBLANK('DATA ENTRY'!V211),"",'DATA ENTRY'!V211)</f>
        <v/>
      </c>
      <c r="R211" s="26" t="str">
        <f>IF(ISBLANK('DATA ENTRY'!W211),"",'DATA ENTRY'!W211)</f>
        <v/>
      </c>
      <c r="S211" s="26" t="str">
        <f t="shared" si="65"/>
        <v/>
      </c>
      <c r="T211" s="26" t="str">
        <f>IF(ISBLANK('DATA ENTRY'!Y211),"",'DATA ENTRY'!Y211)</f>
        <v/>
      </c>
      <c r="U211" s="26" t="str">
        <f>IF(ISBLANK('DATA ENTRY'!Z211),"",'DATA ENTRY'!Z211)</f>
        <v/>
      </c>
      <c r="V211" s="26" t="str">
        <f t="shared" si="66"/>
        <v/>
      </c>
      <c r="W211" s="26" t="str">
        <f>IF(ISBLANK('DATA ENTRY'!$F211),"",IF(LEDGER!B211="AB","AB",IF(LEDGER!B211&gt;=0.9*'MARK LOOKUP'!B211,"A+",IF(LEDGER!B211&gt;=0.8*'MARK LOOKUP'!B211,"A",IF(LEDGER!B211&gt;=0.7*'MARK LOOKUP'!B211,"B+",IF(LEDGER!B211&gt;=0.6*'MARK LOOKUP'!B211,"B",IF(LEDGER!B211&gt;=0.5*'MARK LOOKUP'!B211,"C+",IF(LEDGER!B211&gt;=0.4*'MARK LOOKUP'!B211,"C+",IF(LEDGER!B211&gt;=0.35*'MARK LOOKUP'!B211,"D","NG")))))))))</f>
        <v/>
      </c>
      <c r="X211" s="26" t="str">
        <f>IF(ISBLANK('DATA ENTRY'!$G211),"",IF(LEDGER!C211="AB","AB",IF(LEDGER!C211&gt;=0.9*'MARK LOOKUP'!C211,"A+",IF(LEDGER!C211&gt;=0.8*'MARK LOOKUP'!C211,"A",IF(LEDGER!C211&gt;=0.7*'MARK LOOKUP'!C211,"B+",IF(LEDGER!C211&gt;=0.6*'MARK LOOKUP'!C211,"B",IF(LEDGER!C211&gt;=0.5*'MARK LOOKUP'!C211,"C+",IF(LEDGER!C211&gt;=0.4*'MARK LOOKUP'!C211,"C+",IF(LEDGER!C211&gt;=0.35*'MARK LOOKUP'!C211,"D","N.G.")))))))))</f>
        <v/>
      </c>
      <c r="Y211" s="26" t="b">
        <f>IF(ISNUMBER(D211),IF(D211&gt;=0.9*'MARK LOOKUP'!D211,"A+",IF(D211&gt;=0.8*'MARK LOOKUP'!D211,"A",IF(D211&gt;=0.7*'MARK LOOKUP'!D211,"B+",IF(D211&gt;=0.6*'MARK LOOKUP'!D211,"B",IF(D211&gt;=0.5*'MARK LOOKUP'!D211,"C+",IF(D211&gt;=0.4*'MARK LOOKUP'!D211,"C",IF(D211&gt;=0.35*'MARK LOOKUP'!D211,"D","N.G."))))))))</f>
        <v>0</v>
      </c>
      <c r="Z211" s="26" t="str">
        <f>IF(ISBLANK('DATA ENTRY'!J211),"",IF(LEDGER!E211="AB","AB",IF(LEDGER!E211&gt;=0.9*'MARK LOOKUP'!E211,"A+",IF(LEDGER!E211&gt;=0.8*'MARK LOOKUP'!E211,"A",IF(LEDGER!E211&gt;=0.7*'MARK LOOKUP'!E211,"B+",IF(LEDGER!E211&gt;=0.6*'MARK LOOKUP'!E211,"B",IF(LEDGER!E211&gt;=0.5*'MARK LOOKUP'!E211,"C+",IF(LEDGER!E211&gt;=0.4*'MARK LOOKUP'!E211,"C",IF(LEDGER!E211&gt;=0.35*'MARK LOOKUP'!E211,"D","NG")))))))))</f>
        <v/>
      </c>
      <c r="AA211" s="26" t="str">
        <f>IF(ISBLANK('DATA ENTRY'!K211),"",IF(LEDGER!F211="AB","AB",IF(LEDGER!F211&gt;=0.9*'MARK LOOKUP'!F211,"A+",IF(LEDGER!F211&gt;=0.8*'MARK LOOKUP'!F211,"A",IF(LEDGER!F211&gt;=0.7*'MARK LOOKUP'!F211,"B+",IF(LEDGER!F211&gt;=0.6*'MARK LOOKUP'!F211,"B",IF(LEDGER!F211&gt;=0.5*'MARK LOOKUP'!F211,"C+",IF(LEDGER!F211&gt;=0.4*'MARK LOOKUP'!F211,"C",IF(LEDGER!F211&gt;=0.35*'MARK LOOKUP'!F211,"D","NG")))))))))</f>
        <v/>
      </c>
      <c r="AB211" s="26" t="b">
        <f>IF(ISNUMBER(G211),IF(D211&gt;=0.9*'MARK LOOKUP'!G211,"A+",IF(G211&gt;=0.8*'MARK LOOKUP'!G211,"A",IF(G211&gt;=0.7*'MARK LOOKUP'!G211,"B+",IF(G211&gt;=0.6*'MARK LOOKUP'!G211,"B",IF(G211&gt;=0.5*'MARK LOOKUP'!G211,"C+",IF(G211&gt;=0.4*'MARK LOOKUP'!G211,"C",IF(G211&gt;=0.35*'MARK LOOKUP'!G211,"D","NG"))))))))</f>
        <v>0</v>
      </c>
      <c r="AC211" s="26" t="str">
        <f>IF(ISBLANK('DATA ENTRY'!M211),"",IF(LEDGER!H211="AB","AB",IF(LEDGER!H211&gt;=0.9*'MARK LOOKUP'!H211,"A+",IF(LEDGER!H211&gt;=0.8*'MARK LOOKUP'!H211,"A",IF(LEDGER!H211&gt;=0.7*'MARK LOOKUP'!H211,"B+",IF(LEDGER!H211&gt;=0.6*'MARK LOOKUP'!H211,"B",IF(LEDGER!H211&gt;=0.5*'MARK LOOKUP'!H211,"C+",IF(LEDGER!H211&gt;=0.4*'MARK LOOKUP'!H211,"C",IF(LEDGER!H211&gt;=0.35*'MARK LOOKUP'!H211,"D","NG")))))))))</f>
        <v/>
      </c>
      <c r="AD211" s="26" t="str">
        <f>IF(ISBLANK('DATA ENTRY'!N211),"",IF(LEDGER!I211="AB","AB",IF(LEDGER!I211&gt;=0.9*'MARK LOOKUP'!I211,"A+",IF(LEDGER!I211&gt;=0.8*'MARK LOOKUP'!I211,"A",IF(LEDGER!I211&gt;=0.7*'MARK LOOKUP'!I211,"B+",IF(LEDGER!I211&gt;=0.6*'MARK LOOKUP'!I211,"B",IF(LEDGER!I211&gt;=0.5*'MARK LOOKUP'!I211,"C+",IF(LEDGER!I211&gt;=0.4*'MARK LOOKUP'!I211,"C",IF(LEDGER!I211&gt;=0.35*'MARK LOOKUP'!I211,"D","NG")))))))))</f>
        <v/>
      </c>
      <c r="AE211" s="26" t="str">
        <f>IF(ISNUMBER(J211),IF(J211&gt;=0.9*'MARK LOOKUP'!J211,"A+",IF(J211&gt;=0.8*'MARK LOOKUP'!J211,"A",IF(J211&gt;=0.7*'MARK LOOKUP'!J211,"B+",IF(J211&gt;=0.6*'MARK LOOKUP'!J211,"B",IF(J211&gt;=0.5*'MARK LOOKUP'!J211,"C+",IF(J211&gt;=0.4*'MARK LOOKUP'!J211,"C",IF(J211&gt;=0.35*'MARK LOOKUP'!J211,"D","NG"))))))),"")</f>
        <v/>
      </c>
      <c r="AF211" s="26" t="str">
        <f>IF(ISBLANK('DATA ENTRY'!P211),"",IF(LEDGER!K211="Ab","AB",IF(LEDGER!K211&gt;=0.9*'MARK LOOKUP'!K211,"A+",IF(LEDGER!K211&gt;=0.8*'MARK LOOKUP'!K211,"A",IF(LEDGER!K211&gt;=0.7*'MARK LOOKUP'!K211,"B+",IF(LEDGER!K211&gt;=0.6*'MARK LOOKUP'!K211,"B",IF(LEDGER!K211&gt;=0.5*'MARK LOOKUP'!K211,"C+",IF(LEDGER!K211&gt;=0.4*'MARK LOOKUP'!K211,"C",IF(LEDGER!K211&gt;=0.35*'MARK LOOKUP'!K211,"D","NG")))))))))</f>
        <v/>
      </c>
      <c r="AG211" s="26" t="str">
        <f>IF(ISBLANK('DATA ENTRY'!Q211),"",IF(LEDGER!L211="Ab","AB",IF(LEDGER!L211&gt;=0.9*'MARK LOOKUP'!L211,"A+",IF(LEDGER!L211&gt;=0.8*'MARK LOOKUP'!L211,"A",IF(LEDGER!L211&gt;=0.7*'MARK LOOKUP'!L211,"B+",IF(LEDGER!L211&gt;=0.6*'MARK LOOKUP'!L211,"B",IF(LEDGER!L211&gt;=0.5*'MARK LOOKUP'!L211,"C+",IF(LEDGER!L211&gt;=0.4*'MARK LOOKUP'!L211,"C",IF(LEDGER!L211&gt;=0.35*'MARK LOOKUP'!L211,"D","NG")))))))))</f>
        <v/>
      </c>
      <c r="AH211" s="26" t="str">
        <f>IF(ISNUMBER(M211),IF(M211&gt;=0.9*'MARK LOOKUP'!M211,"A+",IF(M211&gt;=0.8*'MARK LOOKUP'!M211,"A",IF(M211&gt;=0.7*'MARK LOOKUP'!M211,"B+",IF(M211&gt;=0.6*'MARK LOOKUP'!M211,"B",IF(M211&gt;=0.5*'MARK LOOKUP'!M211,"C+",IF(M211&gt;=0.4*'MARK LOOKUP'!M211,"C",IF(M211&gt;=0.35*'MARK LOOKUP'!M211,"D","NG"))))))),"")</f>
        <v/>
      </c>
      <c r="AI211" s="26" t="str">
        <f>IF(ISBLANK('DATA ENTRY'!S211),"",IF(N211="Ab","AB",IF(N211&gt;=0.9*'MARK LOOKUP'!N211,"A+",IF(N211&gt;=0.8*'MARK LOOKUP'!N211,"A",IF(N211&gt;=0.7*'MARK LOOKUP'!N211,"B+",IF(N211&gt;=0.6*'MARK LOOKUP'!N211,"B",IF(N211&gt;=0.5*'MARK LOOKUP'!N211,"C+",IF(N211&gt;=0.4*'MARK LOOKUP'!N211,"C",IF(N211&gt;=0.35*'MARK LOOKUP'!N211,"D","NG")))))))))</f>
        <v/>
      </c>
      <c r="AJ211" s="26" t="str">
        <f>IF(ISBLANK('DATA ENTRY'!T211),"",IF(O211="Ab","AB",IF(O211&gt;=0.9*'MARK LOOKUP'!O211,"A+",IF(O211&gt;=0.8*'MARK LOOKUP'!O211,"A",IF(O211&gt;=0.7*'MARK LOOKUP'!O211,"B+",IF(O211&gt;=0.6*'MARK LOOKUP'!O211,"B",IF(O211&gt;=0.5*'MARK LOOKUP'!O211,"C+",IF(O211&gt;=0.4*'MARK LOOKUP'!O211,"C",IF(O211&gt;=0.35*'MARK LOOKUP'!O211,"D","NG")))))))))</f>
        <v/>
      </c>
      <c r="AK211" s="26" t="str">
        <f>IF(ISNUMBER(P211),IF(P211&gt;=0.9*'MARK LOOKUP'!P211,"A+",IF(P211&gt;=0.8*'MARK LOOKUP'!P211,"A",IF(P211&gt;=0.7*'MARK LOOKUP'!P211,"B+",IF(P211&gt;=0.6*'MARK LOOKUP'!P211,"B",IF(P211&gt;=0.5*'MARK LOOKUP'!P211,"C+",IF(P211&gt;=0.4*'MARK LOOKUP'!P211,"C",IF(P211&gt;=0.35*'MARK LOOKUP'!P211,"D","NG"))))))),"")</f>
        <v/>
      </c>
      <c r="AL211" s="26" t="str">
        <f>IF(ISBLANK('DATA ENTRY'!V211),"",IF(Q211="Ab","AB",IF(Q211&gt;=0.9*'MARK LOOKUP'!Q211,"A+",IF(Q211&gt;=0.8*'MARK LOOKUP'!Q211,"A",IF(Q211&gt;=0.7*'MARK LOOKUP'!Q211,"B+",IF(Q211&gt;=0.6*'MARK LOOKUP'!Q211,"B",IF(Q211&gt;=0.5*'MARK LOOKUP'!Q211,"C+",IF(Q211&gt;=0.4*'MARK LOOKUP'!Q211,"C",IF(Q211&gt;=0.35*'MARK LOOKUP'!Q211,"D","NG")))))))))</f>
        <v/>
      </c>
      <c r="AM211" s="26" t="str">
        <f>IF(ISBLANK('DATA ENTRY'!W211),"",IF(R211="Ab","AB",IF(R211&gt;=0.9*'MARK LOOKUP'!R211,"A+",IF(R211&gt;=0.8*'MARK LOOKUP'!R211,"A",IF(R211&gt;=0.7*'MARK LOOKUP'!R211,"B+",IF(R211&gt;=0.6*'MARK LOOKUP'!R211,"B",IF(R211&gt;=0.5*'MARK LOOKUP'!R211,"C+",IF(R211&gt;=0.4*'MARK LOOKUP'!R211,"C",IF(R211&gt;=0.35*'MARK LOOKUP'!R211,"D","NG")))))))))</f>
        <v/>
      </c>
      <c r="AN211" s="26" t="str">
        <f>IF(ISNUMBER(S211),IF(S211&gt;=0.9*'MARK LOOKUP'!S211,"A+",IF(S211&gt;=0.8*'MARK LOOKUP'!S211,"A",IF(S211&gt;=0.7*'MARK LOOKUP'!S211,"B+",IF(S211&gt;=0.6*'MARK LOOKUP'!S211,"B",IF(S211&gt;=0.5*'MARK LOOKUP'!S211,"C+",IF(S211&gt;=0.4*'MARK LOOKUP'!S211,"C",IF(S211&gt;=0.35*'MARK LOOKUP'!S211,"D","NG"))))))),"")</f>
        <v/>
      </c>
      <c r="AO211" s="26" t="str">
        <f>IF(ISBLANK('DATA ENTRY'!Y211),"",IF(T211="AB","AB",IF(T211&gt;=0.9*'MARK LOOKUP'!T211,"A+",IF(T211&gt;=0.8*'MARK LOOKUP'!T211,"A",IF(T211&gt;=0.7*'MARK LOOKUP'!T211,"B+",IF(T211&gt;=0.6*'MARK LOOKUP'!T211,"B",IF(T211&gt;=0.5*'MARK LOOKUP'!T211,"C+",IF(T211&gt;=0.4*'MARK LOOKUP'!T211,"C",IF(T211&gt;=0.35*'MARK LOOKUP'!T211,"D","NG")))))))))</f>
        <v/>
      </c>
      <c r="AP211" s="26" t="str">
        <f>IF(ISBLANK('DATA ENTRY'!Z211),"",IF(U211="AB","AB",IF(U211&gt;=0.9*'MARK LOOKUP'!U211,"A+",IF(U211&gt;=0.8*'MARK LOOKUP'!U211,"A",IF(U211&gt;=0.7*'MARK LOOKUP'!U211,"B+",IF(U211&gt;=0.6*'MARK LOOKUP'!U211,"B",IF(U211&gt;=0.5*'MARK LOOKUP'!U211,"C+",IF(U211&gt;=0.4*'MARK LOOKUP'!U211,"C",IF(U211&gt;=0.35*'MARK LOOKUP'!U211,"D","NG")))))))))</f>
        <v/>
      </c>
      <c r="AQ211" s="26" t="str">
        <f>IF(ISNUMBER(V211),IF(V211&gt;=0.9*'MARK LOOKUP'!V211,"A+",IF(V211&gt;=0.8*'MARK LOOKUP'!V211,"A",IF(V211&gt;=0.7*'MARK LOOKUP'!V211,"B+",IF(V211&gt;=0.6*'MARK LOOKUP'!S211,"B",IF(V211&gt;=0.5*'MARK LOOKUP'!V211,"C+",IF(V211&gt;=0.4*'MARK LOOKUP'!V211,"C",IF(V211&gt;=0.35*'MARK LOOKUP'!V211,"D","NG"))))))),"")</f>
        <v/>
      </c>
      <c r="AR211" s="26" t="str">
        <f t="shared" si="67"/>
        <v/>
      </c>
      <c r="AS211" s="26" t="str">
        <f t="shared" si="68"/>
        <v/>
      </c>
      <c r="AT211" s="26" t="str">
        <f t="shared" si="69"/>
        <v/>
      </c>
      <c r="AU211" s="26" t="str">
        <f t="shared" si="70"/>
        <v/>
      </c>
      <c r="AV211" s="26" t="str">
        <f t="shared" si="71"/>
        <v/>
      </c>
      <c r="AW211" s="26" t="str">
        <f t="shared" si="72"/>
        <v/>
      </c>
      <c r="AX211" s="26" t="str">
        <f t="shared" si="73"/>
        <v/>
      </c>
      <c r="AY211" s="26" t="str">
        <f t="shared" si="74"/>
        <v/>
      </c>
      <c r="AZ211" s="26" t="str">
        <f t="shared" si="75"/>
        <v/>
      </c>
      <c r="BA211" s="26" t="str">
        <f t="shared" si="76"/>
        <v/>
      </c>
      <c r="BB211" s="26" t="str">
        <f t="shared" si="77"/>
        <v/>
      </c>
      <c r="BC211" s="26" t="str">
        <f t="shared" si="78"/>
        <v/>
      </c>
      <c r="BD211" s="26" t="str">
        <f t="shared" si="79"/>
        <v/>
      </c>
      <c r="BE211" s="26" t="str">
        <f>IF(ISBLANK('DATA ENTRY'!S211),"",IF(AJ211="A+","4",IF(AJ211="A","3.6",IF(AJ211="B+","3.2",IF(AJ211="B","2.8",IF(AJ211="C+","2.4",IF(AJ211="C","2",IF(AJ211="D+","1.6",IF(AJ211="D","1.2",IF(AJ211="E","0.8",""))))))))))</f>
        <v/>
      </c>
      <c r="BF211" s="26" t="str">
        <f>IF(ISBLANK('DATA ENTRY'!T211),"",IF(AK211="A+","4",IF(AK211="A","3.6",IF(AK211="B+","3.2",IF(AK211="B","2.8",IF(AK211="C+","2.4",IF(AK211="C","2",IF(AK211="D+","1.6",IF(AK211="D","1.2",IF(AK211="E","0.8",""))))))))))</f>
        <v/>
      </c>
      <c r="BG211" s="26" t="str">
        <f>IF(ISBLANK('DATA ENTRY'!U211),"",IF(AL211="A+","4",IF(AL211="A","3.6",IF(AL211="B+","3.2",IF(AL211="B","2.8",IF(AL211="C+","2.4",IF(AL211="C","2",IF(AL211="D+","1.6",IF(AL211="D","1.2",IF(AL211="E","0.8",""))))))))))</f>
        <v/>
      </c>
      <c r="BH211" s="26" t="str">
        <f>IF(ISBLANK('DATA ENTRY'!V211),"",IF(AM211="A+","4",IF(AM211="A","3.6",IF(AM211="B+","3.2",IF(AM211="B","2.8",IF(AM211="C+","2.4",IF(AM211="C","2",IF(AM211="D+","1.6",IF(AM211="D","1.2",IF(AM211="E","0.8",""))))))))))</f>
        <v/>
      </c>
      <c r="BI211" s="26" t="str">
        <f>IF(ISBLANK('DATA ENTRY'!W211),"",IF(AN211="A+","4",IF(AN211="A","3.6",IF(AN211="B+","3.2",IF(AN211="B","2.8",IF(AN211="C+","2.4",IF(AN211="C","2",IF(AN211="D+","1.6",IF(AN211="D","1.2",IF(AN211="E","0.8",""))))))))))</f>
        <v/>
      </c>
      <c r="BJ211" s="26" t="str">
        <f>IF(ISBLANK('DATA ENTRY'!X211),"",IF(AO211="A+","4",IF(AO211="A","3.6",IF(AO211="B+","3.2",IF(AO211="B","2.8",IF(AO211="C+","2.4",IF(AO211="C","2",IF(AO211="D+","1.6",IF(AO211="D","1.2",IF(AO211="E","0.8",""))))))))))</f>
        <v/>
      </c>
      <c r="BK211" s="26" t="str">
        <f>IF(ISBLANK('DATA ENTRY'!Y211),"",IF(AP211="A+","4",IF(AP211="A","3.6",IF(AP211="B+","3.2",IF(AP211="B","2.8",IF(AP211="C+","2.4",IF(AP211="C","2",IF(AP211="D+","1.6",IF(AP211="D","1.2",IF(AP211="E","0.8",""))))))))))</f>
        <v/>
      </c>
      <c r="BL211" s="26" t="str">
        <f>IF(ISBLANK('DATA ENTRY'!Z211),"",IF(AQ211="A+","4",IF(AQ211="A","3.6",IF(AQ211="B+","3.2",IF(AQ211="B","2.8",IF(AQ211="C+","2.4",IF(AQ211="C","2",IF(AQ211="D+","1.6",IF(AQ211="D","1.2",IF(AQ211="E","0.8",""))))))))))</f>
        <v/>
      </c>
    </row>
    <row r="212" spans="2:64" x14ac:dyDescent="0.25">
      <c r="B212" s="26" t="str">
        <f>IF(ISBLANK('DATA ENTRY'!G212),"",'DATA ENTRY'!G212)</f>
        <v/>
      </c>
      <c r="C212" s="26" t="str">
        <f>IF(ISBLANK('DATA ENTRY'!H212),"",'DATA ENTRY'!H212)</f>
        <v/>
      </c>
      <c r="D212" s="26" t="str">
        <f t="shared" si="61"/>
        <v/>
      </c>
      <c r="E212" s="26" t="str">
        <f>IF(ISBLANK('DATA ENTRY'!J212),"",'DATA ENTRY'!J212)</f>
        <v/>
      </c>
      <c r="F212" s="26" t="str">
        <f>IF(ISBLANK('DATA ENTRY'!K212),"",'DATA ENTRY'!K212)</f>
        <v/>
      </c>
      <c r="G212" s="26" t="str">
        <f t="shared" si="62"/>
        <v/>
      </c>
      <c r="H212" s="26" t="str">
        <f>IF(ISBLANK('DATA ENTRY'!M212),"",'DATA ENTRY'!M212)</f>
        <v/>
      </c>
      <c r="I212" s="26" t="str">
        <f>IF(ISBLANK('DATA ENTRY'!M212),"",'DATA ENTRY'!N212)</f>
        <v/>
      </c>
      <c r="J212" s="26" t="str">
        <f t="shared" si="80"/>
        <v/>
      </c>
      <c r="K212" s="26" t="str">
        <f>IF(ISBLANK('DATA ENTRY'!P212),"",'DATA ENTRY'!P212)</f>
        <v/>
      </c>
      <c r="L212" s="26" t="str">
        <f>IF(ISBLANK('DATA ENTRY'!Q212),"",'DATA ENTRY'!Q212)</f>
        <v/>
      </c>
      <c r="M212" s="26" t="str">
        <f t="shared" si="63"/>
        <v/>
      </c>
      <c r="N212" s="26" t="str">
        <f>IF(ISBLANK('DATA ENTRY'!S212),"",'DATA ENTRY'!S212)</f>
        <v/>
      </c>
      <c r="O212" s="26" t="str">
        <f>IF(ISBLANK('DATA ENTRY'!T212),"",'DATA ENTRY'!T212)</f>
        <v/>
      </c>
      <c r="P212" s="26" t="str">
        <f t="shared" si="64"/>
        <v/>
      </c>
      <c r="Q212" s="26" t="str">
        <f>IF(ISBLANK('DATA ENTRY'!V212),"",'DATA ENTRY'!V212)</f>
        <v/>
      </c>
      <c r="R212" s="26" t="str">
        <f>IF(ISBLANK('DATA ENTRY'!W212),"",'DATA ENTRY'!W212)</f>
        <v/>
      </c>
      <c r="S212" s="26" t="str">
        <f t="shared" si="65"/>
        <v/>
      </c>
      <c r="T212" s="26" t="str">
        <f>IF(ISBLANK('DATA ENTRY'!Y212),"",'DATA ENTRY'!Y212)</f>
        <v/>
      </c>
      <c r="U212" s="26" t="str">
        <f>IF(ISBLANK('DATA ENTRY'!Z212),"",'DATA ENTRY'!Z212)</f>
        <v/>
      </c>
      <c r="V212" s="26" t="str">
        <f t="shared" si="66"/>
        <v/>
      </c>
      <c r="W212" s="26" t="str">
        <f>IF(ISBLANK('DATA ENTRY'!$F212),"",IF(LEDGER!B212="AB","AB",IF(LEDGER!B212&gt;=0.9*'MARK LOOKUP'!B212,"A+",IF(LEDGER!B212&gt;=0.8*'MARK LOOKUP'!B212,"A",IF(LEDGER!B212&gt;=0.7*'MARK LOOKUP'!B212,"B+",IF(LEDGER!B212&gt;=0.6*'MARK LOOKUP'!B212,"B",IF(LEDGER!B212&gt;=0.5*'MARK LOOKUP'!B212,"C+",IF(LEDGER!B212&gt;=0.4*'MARK LOOKUP'!B212,"C+",IF(LEDGER!B212&gt;=0.35*'MARK LOOKUP'!B212,"D","NG")))))))))</f>
        <v/>
      </c>
      <c r="X212" s="26" t="str">
        <f>IF(ISBLANK('DATA ENTRY'!$G212),"",IF(LEDGER!C212="AB","AB",IF(LEDGER!C212&gt;=0.9*'MARK LOOKUP'!C212,"A+",IF(LEDGER!C212&gt;=0.8*'MARK LOOKUP'!C212,"A",IF(LEDGER!C212&gt;=0.7*'MARK LOOKUP'!C212,"B+",IF(LEDGER!C212&gt;=0.6*'MARK LOOKUP'!C212,"B",IF(LEDGER!C212&gt;=0.5*'MARK LOOKUP'!C212,"C+",IF(LEDGER!C212&gt;=0.4*'MARK LOOKUP'!C212,"C+",IF(LEDGER!C212&gt;=0.35*'MARK LOOKUP'!C212,"D","N.G.")))))))))</f>
        <v/>
      </c>
      <c r="Y212" s="26" t="b">
        <f>IF(ISNUMBER(D212),IF(D212&gt;=0.9*'MARK LOOKUP'!D212,"A+",IF(D212&gt;=0.8*'MARK LOOKUP'!D212,"A",IF(D212&gt;=0.7*'MARK LOOKUP'!D212,"B+",IF(D212&gt;=0.6*'MARK LOOKUP'!D212,"B",IF(D212&gt;=0.5*'MARK LOOKUP'!D212,"C+",IF(D212&gt;=0.4*'MARK LOOKUP'!D212,"C",IF(D212&gt;=0.35*'MARK LOOKUP'!D212,"D","N.G."))))))))</f>
        <v>0</v>
      </c>
      <c r="Z212" s="26" t="str">
        <f>IF(ISBLANK('DATA ENTRY'!J212),"",IF(LEDGER!E212="AB","AB",IF(LEDGER!E212&gt;=0.9*'MARK LOOKUP'!E212,"A+",IF(LEDGER!E212&gt;=0.8*'MARK LOOKUP'!E212,"A",IF(LEDGER!E212&gt;=0.7*'MARK LOOKUP'!E212,"B+",IF(LEDGER!E212&gt;=0.6*'MARK LOOKUP'!E212,"B",IF(LEDGER!E212&gt;=0.5*'MARK LOOKUP'!E212,"C+",IF(LEDGER!E212&gt;=0.4*'MARK LOOKUP'!E212,"C",IF(LEDGER!E212&gt;=0.35*'MARK LOOKUP'!E212,"D","NG")))))))))</f>
        <v/>
      </c>
      <c r="AA212" s="26" t="str">
        <f>IF(ISBLANK('DATA ENTRY'!K212),"",IF(LEDGER!F212="AB","AB",IF(LEDGER!F212&gt;=0.9*'MARK LOOKUP'!F212,"A+",IF(LEDGER!F212&gt;=0.8*'MARK LOOKUP'!F212,"A",IF(LEDGER!F212&gt;=0.7*'MARK LOOKUP'!F212,"B+",IF(LEDGER!F212&gt;=0.6*'MARK LOOKUP'!F212,"B",IF(LEDGER!F212&gt;=0.5*'MARK LOOKUP'!F212,"C+",IF(LEDGER!F212&gt;=0.4*'MARK LOOKUP'!F212,"C",IF(LEDGER!F212&gt;=0.35*'MARK LOOKUP'!F212,"D","NG")))))))))</f>
        <v/>
      </c>
      <c r="AB212" s="26" t="b">
        <f>IF(ISNUMBER(G212),IF(D212&gt;=0.9*'MARK LOOKUP'!G212,"A+",IF(G212&gt;=0.8*'MARK LOOKUP'!G212,"A",IF(G212&gt;=0.7*'MARK LOOKUP'!G212,"B+",IF(G212&gt;=0.6*'MARK LOOKUP'!G212,"B",IF(G212&gt;=0.5*'MARK LOOKUP'!G212,"C+",IF(G212&gt;=0.4*'MARK LOOKUP'!G212,"C",IF(G212&gt;=0.35*'MARK LOOKUP'!G212,"D","NG"))))))))</f>
        <v>0</v>
      </c>
      <c r="AC212" s="26" t="str">
        <f>IF(ISBLANK('DATA ENTRY'!M212),"",IF(LEDGER!H212="AB","AB",IF(LEDGER!H212&gt;=0.9*'MARK LOOKUP'!H212,"A+",IF(LEDGER!H212&gt;=0.8*'MARK LOOKUP'!H212,"A",IF(LEDGER!H212&gt;=0.7*'MARK LOOKUP'!H212,"B+",IF(LEDGER!H212&gt;=0.6*'MARK LOOKUP'!H212,"B",IF(LEDGER!H212&gt;=0.5*'MARK LOOKUP'!H212,"C+",IF(LEDGER!H212&gt;=0.4*'MARK LOOKUP'!H212,"C",IF(LEDGER!H212&gt;=0.35*'MARK LOOKUP'!H212,"D","NG")))))))))</f>
        <v/>
      </c>
      <c r="AD212" s="26" t="str">
        <f>IF(ISBLANK('DATA ENTRY'!N212),"",IF(LEDGER!I212="AB","AB",IF(LEDGER!I212&gt;=0.9*'MARK LOOKUP'!I212,"A+",IF(LEDGER!I212&gt;=0.8*'MARK LOOKUP'!I212,"A",IF(LEDGER!I212&gt;=0.7*'MARK LOOKUP'!I212,"B+",IF(LEDGER!I212&gt;=0.6*'MARK LOOKUP'!I212,"B",IF(LEDGER!I212&gt;=0.5*'MARK LOOKUP'!I212,"C+",IF(LEDGER!I212&gt;=0.4*'MARK LOOKUP'!I212,"C",IF(LEDGER!I212&gt;=0.35*'MARK LOOKUP'!I212,"D","NG")))))))))</f>
        <v/>
      </c>
      <c r="AE212" s="26" t="str">
        <f>IF(ISNUMBER(J212),IF(J212&gt;=0.9*'MARK LOOKUP'!J212,"A+",IF(J212&gt;=0.8*'MARK LOOKUP'!J212,"A",IF(J212&gt;=0.7*'MARK LOOKUP'!J212,"B+",IF(J212&gt;=0.6*'MARK LOOKUP'!J212,"B",IF(J212&gt;=0.5*'MARK LOOKUP'!J212,"C+",IF(J212&gt;=0.4*'MARK LOOKUP'!J212,"C",IF(J212&gt;=0.35*'MARK LOOKUP'!J212,"D","NG"))))))),"")</f>
        <v/>
      </c>
      <c r="AF212" s="26" t="str">
        <f>IF(ISBLANK('DATA ENTRY'!P212),"",IF(LEDGER!K212="Ab","AB",IF(LEDGER!K212&gt;=0.9*'MARK LOOKUP'!K212,"A+",IF(LEDGER!K212&gt;=0.8*'MARK LOOKUP'!K212,"A",IF(LEDGER!K212&gt;=0.7*'MARK LOOKUP'!K212,"B+",IF(LEDGER!K212&gt;=0.6*'MARK LOOKUP'!K212,"B",IF(LEDGER!K212&gt;=0.5*'MARK LOOKUP'!K212,"C+",IF(LEDGER!K212&gt;=0.4*'MARK LOOKUP'!K212,"C",IF(LEDGER!K212&gt;=0.35*'MARK LOOKUP'!K212,"D","NG")))))))))</f>
        <v/>
      </c>
      <c r="AG212" s="26" t="str">
        <f>IF(ISBLANK('DATA ENTRY'!Q212),"",IF(LEDGER!L212="Ab","AB",IF(LEDGER!L212&gt;=0.9*'MARK LOOKUP'!L212,"A+",IF(LEDGER!L212&gt;=0.8*'MARK LOOKUP'!L212,"A",IF(LEDGER!L212&gt;=0.7*'MARK LOOKUP'!L212,"B+",IF(LEDGER!L212&gt;=0.6*'MARK LOOKUP'!L212,"B",IF(LEDGER!L212&gt;=0.5*'MARK LOOKUP'!L212,"C+",IF(LEDGER!L212&gt;=0.4*'MARK LOOKUP'!L212,"C",IF(LEDGER!L212&gt;=0.35*'MARK LOOKUP'!L212,"D","NG")))))))))</f>
        <v/>
      </c>
      <c r="AH212" s="26" t="str">
        <f>IF(ISNUMBER(M212),IF(M212&gt;=0.9*'MARK LOOKUP'!M212,"A+",IF(M212&gt;=0.8*'MARK LOOKUP'!M212,"A",IF(M212&gt;=0.7*'MARK LOOKUP'!M212,"B+",IF(M212&gt;=0.6*'MARK LOOKUP'!M212,"B",IF(M212&gt;=0.5*'MARK LOOKUP'!M212,"C+",IF(M212&gt;=0.4*'MARK LOOKUP'!M212,"C",IF(M212&gt;=0.35*'MARK LOOKUP'!M212,"D","NG"))))))),"")</f>
        <v/>
      </c>
      <c r="AI212" s="26" t="str">
        <f>IF(ISBLANK('DATA ENTRY'!S212),"",IF(N212="Ab","AB",IF(N212&gt;=0.9*'MARK LOOKUP'!N212,"A+",IF(N212&gt;=0.8*'MARK LOOKUP'!N212,"A",IF(N212&gt;=0.7*'MARK LOOKUP'!N212,"B+",IF(N212&gt;=0.6*'MARK LOOKUP'!N212,"B",IF(N212&gt;=0.5*'MARK LOOKUP'!N212,"C+",IF(N212&gt;=0.4*'MARK LOOKUP'!N212,"C",IF(N212&gt;=0.35*'MARK LOOKUP'!N212,"D","NG")))))))))</f>
        <v/>
      </c>
      <c r="AJ212" s="26" t="str">
        <f>IF(ISBLANK('DATA ENTRY'!T212),"",IF(O212="Ab","AB",IF(O212&gt;=0.9*'MARK LOOKUP'!O212,"A+",IF(O212&gt;=0.8*'MARK LOOKUP'!O212,"A",IF(O212&gt;=0.7*'MARK LOOKUP'!O212,"B+",IF(O212&gt;=0.6*'MARK LOOKUP'!O212,"B",IF(O212&gt;=0.5*'MARK LOOKUP'!O212,"C+",IF(O212&gt;=0.4*'MARK LOOKUP'!O212,"C",IF(O212&gt;=0.35*'MARK LOOKUP'!O212,"D","NG")))))))))</f>
        <v/>
      </c>
      <c r="AK212" s="26" t="str">
        <f>IF(ISNUMBER(P212),IF(P212&gt;=0.9*'MARK LOOKUP'!P212,"A+",IF(P212&gt;=0.8*'MARK LOOKUP'!P212,"A",IF(P212&gt;=0.7*'MARK LOOKUP'!P212,"B+",IF(P212&gt;=0.6*'MARK LOOKUP'!P212,"B",IF(P212&gt;=0.5*'MARK LOOKUP'!P212,"C+",IF(P212&gt;=0.4*'MARK LOOKUP'!P212,"C",IF(P212&gt;=0.35*'MARK LOOKUP'!P212,"D","NG"))))))),"")</f>
        <v/>
      </c>
      <c r="AL212" s="26" t="str">
        <f>IF(ISBLANK('DATA ENTRY'!V212),"",IF(Q212="Ab","AB",IF(Q212&gt;=0.9*'MARK LOOKUP'!Q212,"A+",IF(Q212&gt;=0.8*'MARK LOOKUP'!Q212,"A",IF(Q212&gt;=0.7*'MARK LOOKUP'!Q212,"B+",IF(Q212&gt;=0.6*'MARK LOOKUP'!Q212,"B",IF(Q212&gt;=0.5*'MARK LOOKUP'!Q212,"C+",IF(Q212&gt;=0.4*'MARK LOOKUP'!Q212,"C",IF(Q212&gt;=0.35*'MARK LOOKUP'!Q212,"D","NG")))))))))</f>
        <v/>
      </c>
      <c r="AM212" s="26" t="str">
        <f>IF(ISBLANK('DATA ENTRY'!W212),"",IF(R212="Ab","AB",IF(R212&gt;=0.9*'MARK LOOKUP'!R212,"A+",IF(R212&gt;=0.8*'MARK LOOKUP'!R212,"A",IF(R212&gt;=0.7*'MARK LOOKUP'!R212,"B+",IF(R212&gt;=0.6*'MARK LOOKUP'!R212,"B",IF(R212&gt;=0.5*'MARK LOOKUP'!R212,"C+",IF(R212&gt;=0.4*'MARK LOOKUP'!R212,"C",IF(R212&gt;=0.35*'MARK LOOKUP'!R212,"D","NG")))))))))</f>
        <v/>
      </c>
      <c r="AN212" s="26" t="str">
        <f>IF(ISNUMBER(S212),IF(S212&gt;=0.9*'MARK LOOKUP'!S212,"A+",IF(S212&gt;=0.8*'MARK LOOKUP'!S212,"A",IF(S212&gt;=0.7*'MARK LOOKUP'!S212,"B+",IF(S212&gt;=0.6*'MARK LOOKUP'!S212,"B",IF(S212&gt;=0.5*'MARK LOOKUP'!S212,"C+",IF(S212&gt;=0.4*'MARK LOOKUP'!S212,"C",IF(S212&gt;=0.35*'MARK LOOKUP'!S212,"D","NG"))))))),"")</f>
        <v/>
      </c>
      <c r="AO212" s="26" t="str">
        <f>IF(ISBLANK('DATA ENTRY'!Y212),"",IF(T212="AB","AB",IF(T212&gt;=0.9*'MARK LOOKUP'!T212,"A+",IF(T212&gt;=0.8*'MARK LOOKUP'!T212,"A",IF(T212&gt;=0.7*'MARK LOOKUP'!T212,"B+",IF(T212&gt;=0.6*'MARK LOOKUP'!T212,"B",IF(T212&gt;=0.5*'MARK LOOKUP'!T212,"C+",IF(T212&gt;=0.4*'MARK LOOKUP'!T212,"C",IF(T212&gt;=0.35*'MARK LOOKUP'!T212,"D","NG")))))))))</f>
        <v/>
      </c>
      <c r="AP212" s="26" t="str">
        <f>IF(ISBLANK('DATA ENTRY'!Z212),"",IF(U212="AB","AB",IF(U212&gt;=0.9*'MARK LOOKUP'!U212,"A+",IF(U212&gt;=0.8*'MARK LOOKUP'!U212,"A",IF(U212&gt;=0.7*'MARK LOOKUP'!U212,"B+",IF(U212&gt;=0.6*'MARK LOOKUP'!U212,"B",IF(U212&gt;=0.5*'MARK LOOKUP'!U212,"C+",IF(U212&gt;=0.4*'MARK LOOKUP'!U212,"C",IF(U212&gt;=0.35*'MARK LOOKUP'!U212,"D","NG")))))))))</f>
        <v/>
      </c>
      <c r="AQ212" s="26" t="str">
        <f>IF(ISNUMBER(V212),IF(V212&gt;=0.9*'MARK LOOKUP'!V212,"A+",IF(V212&gt;=0.8*'MARK LOOKUP'!V212,"A",IF(V212&gt;=0.7*'MARK LOOKUP'!V212,"B+",IF(V212&gt;=0.6*'MARK LOOKUP'!S212,"B",IF(V212&gt;=0.5*'MARK LOOKUP'!V212,"C+",IF(V212&gt;=0.4*'MARK LOOKUP'!V212,"C",IF(V212&gt;=0.35*'MARK LOOKUP'!V212,"D","NG"))))))),"")</f>
        <v/>
      </c>
      <c r="AR212" s="26" t="str">
        <f t="shared" si="67"/>
        <v/>
      </c>
      <c r="AS212" s="26" t="str">
        <f t="shared" si="68"/>
        <v/>
      </c>
      <c r="AT212" s="26" t="str">
        <f t="shared" si="69"/>
        <v/>
      </c>
      <c r="AU212" s="26" t="str">
        <f t="shared" si="70"/>
        <v/>
      </c>
      <c r="AV212" s="26" t="str">
        <f t="shared" si="71"/>
        <v/>
      </c>
      <c r="AW212" s="26" t="str">
        <f t="shared" si="72"/>
        <v/>
      </c>
      <c r="AX212" s="26" t="str">
        <f t="shared" si="73"/>
        <v/>
      </c>
      <c r="AY212" s="26" t="str">
        <f t="shared" si="74"/>
        <v/>
      </c>
      <c r="AZ212" s="26" t="str">
        <f t="shared" si="75"/>
        <v/>
      </c>
      <c r="BA212" s="26" t="str">
        <f t="shared" si="76"/>
        <v/>
      </c>
      <c r="BB212" s="26" t="str">
        <f t="shared" si="77"/>
        <v/>
      </c>
      <c r="BC212" s="26" t="str">
        <f t="shared" si="78"/>
        <v/>
      </c>
      <c r="BD212" s="26" t="str">
        <f t="shared" si="79"/>
        <v/>
      </c>
      <c r="BE212" s="26" t="str">
        <f>IF(ISBLANK('DATA ENTRY'!S212),"",IF(AJ212="A+","4",IF(AJ212="A","3.6",IF(AJ212="B+","3.2",IF(AJ212="B","2.8",IF(AJ212="C+","2.4",IF(AJ212="C","2",IF(AJ212="D+","1.6",IF(AJ212="D","1.2",IF(AJ212="E","0.8",""))))))))))</f>
        <v/>
      </c>
      <c r="BF212" s="26" t="str">
        <f>IF(ISBLANK('DATA ENTRY'!T212),"",IF(AK212="A+","4",IF(AK212="A","3.6",IF(AK212="B+","3.2",IF(AK212="B","2.8",IF(AK212="C+","2.4",IF(AK212="C","2",IF(AK212="D+","1.6",IF(AK212="D","1.2",IF(AK212="E","0.8",""))))))))))</f>
        <v/>
      </c>
      <c r="BG212" s="26" t="str">
        <f>IF(ISBLANK('DATA ENTRY'!U212),"",IF(AL212="A+","4",IF(AL212="A","3.6",IF(AL212="B+","3.2",IF(AL212="B","2.8",IF(AL212="C+","2.4",IF(AL212="C","2",IF(AL212="D+","1.6",IF(AL212="D","1.2",IF(AL212="E","0.8",""))))))))))</f>
        <v/>
      </c>
      <c r="BH212" s="26" t="str">
        <f>IF(ISBLANK('DATA ENTRY'!V212),"",IF(AM212="A+","4",IF(AM212="A","3.6",IF(AM212="B+","3.2",IF(AM212="B","2.8",IF(AM212="C+","2.4",IF(AM212="C","2",IF(AM212="D+","1.6",IF(AM212="D","1.2",IF(AM212="E","0.8",""))))))))))</f>
        <v/>
      </c>
      <c r="BI212" s="26" t="str">
        <f>IF(ISBLANK('DATA ENTRY'!W212),"",IF(AN212="A+","4",IF(AN212="A","3.6",IF(AN212="B+","3.2",IF(AN212="B","2.8",IF(AN212="C+","2.4",IF(AN212="C","2",IF(AN212="D+","1.6",IF(AN212="D","1.2",IF(AN212="E","0.8",""))))))))))</f>
        <v/>
      </c>
      <c r="BJ212" s="26" t="str">
        <f>IF(ISBLANK('DATA ENTRY'!X212),"",IF(AO212="A+","4",IF(AO212="A","3.6",IF(AO212="B+","3.2",IF(AO212="B","2.8",IF(AO212="C+","2.4",IF(AO212="C","2",IF(AO212="D+","1.6",IF(AO212="D","1.2",IF(AO212="E","0.8",""))))))))))</f>
        <v/>
      </c>
      <c r="BK212" s="26" t="str">
        <f>IF(ISBLANK('DATA ENTRY'!Y212),"",IF(AP212="A+","4",IF(AP212="A","3.6",IF(AP212="B+","3.2",IF(AP212="B","2.8",IF(AP212="C+","2.4",IF(AP212="C","2",IF(AP212="D+","1.6",IF(AP212="D","1.2",IF(AP212="E","0.8",""))))))))))</f>
        <v/>
      </c>
      <c r="BL212" s="26" t="str">
        <f>IF(ISBLANK('DATA ENTRY'!Z212),"",IF(AQ212="A+","4",IF(AQ212="A","3.6",IF(AQ212="B+","3.2",IF(AQ212="B","2.8",IF(AQ212="C+","2.4",IF(AQ212="C","2",IF(AQ212="D+","1.6",IF(AQ212="D","1.2",IF(AQ212="E","0.8",""))))))))))</f>
        <v/>
      </c>
    </row>
    <row r="213" spans="2:64" x14ac:dyDescent="0.25">
      <c r="B213" s="26" t="str">
        <f>IF(ISBLANK('DATA ENTRY'!G213),"",'DATA ENTRY'!G213)</f>
        <v/>
      </c>
      <c r="C213" s="26" t="str">
        <f>IF(ISBLANK('DATA ENTRY'!H213),"",'DATA ENTRY'!H213)</f>
        <v/>
      </c>
      <c r="D213" s="26" t="str">
        <f t="shared" si="61"/>
        <v/>
      </c>
      <c r="E213" s="26" t="str">
        <f>IF(ISBLANK('DATA ENTRY'!J213),"",'DATA ENTRY'!J213)</f>
        <v/>
      </c>
      <c r="F213" s="26" t="str">
        <f>IF(ISBLANK('DATA ENTRY'!K213),"",'DATA ENTRY'!K213)</f>
        <v/>
      </c>
      <c r="G213" s="26" t="str">
        <f t="shared" si="62"/>
        <v/>
      </c>
      <c r="H213" s="26" t="str">
        <f>IF(ISBLANK('DATA ENTRY'!M213),"",'DATA ENTRY'!M213)</f>
        <v/>
      </c>
      <c r="I213" s="26" t="str">
        <f>IF(ISBLANK('DATA ENTRY'!M213),"",'DATA ENTRY'!N213)</f>
        <v/>
      </c>
      <c r="J213" s="26" t="str">
        <f t="shared" si="80"/>
        <v/>
      </c>
      <c r="K213" s="26" t="str">
        <f>IF(ISBLANK('DATA ENTRY'!P213),"",'DATA ENTRY'!P213)</f>
        <v/>
      </c>
      <c r="L213" s="26" t="str">
        <f>IF(ISBLANK('DATA ENTRY'!Q213),"",'DATA ENTRY'!Q213)</f>
        <v/>
      </c>
      <c r="M213" s="26" t="str">
        <f t="shared" si="63"/>
        <v/>
      </c>
      <c r="N213" s="26" t="str">
        <f>IF(ISBLANK('DATA ENTRY'!S213),"",'DATA ENTRY'!S213)</f>
        <v/>
      </c>
      <c r="O213" s="26" t="str">
        <f>IF(ISBLANK('DATA ENTRY'!T213),"",'DATA ENTRY'!T213)</f>
        <v/>
      </c>
      <c r="P213" s="26" t="str">
        <f t="shared" si="64"/>
        <v/>
      </c>
      <c r="Q213" s="26" t="str">
        <f>IF(ISBLANK('DATA ENTRY'!V213),"",'DATA ENTRY'!V213)</f>
        <v/>
      </c>
      <c r="R213" s="26" t="str">
        <f>IF(ISBLANK('DATA ENTRY'!W213),"",'DATA ENTRY'!W213)</f>
        <v/>
      </c>
      <c r="S213" s="26" t="str">
        <f t="shared" si="65"/>
        <v/>
      </c>
      <c r="T213" s="26" t="str">
        <f>IF(ISBLANK('DATA ENTRY'!Y213),"",'DATA ENTRY'!Y213)</f>
        <v/>
      </c>
      <c r="U213" s="26" t="str">
        <f>IF(ISBLANK('DATA ENTRY'!Z213),"",'DATA ENTRY'!Z213)</f>
        <v/>
      </c>
      <c r="V213" s="26" t="str">
        <f t="shared" si="66"/>
        <v/>
      </c>
      <c r="W213" s="26" t="str">
        <f>IF(ISBLANK('DATA ENTRY'!$F213),"",IF(LEDGER!B213="AB","AB",IF(LEDGER!B213&gt;=0.9*'MARK LOOKUP'!B213,"A+",IF(LEDGER!B213&gt;=0.8*'MARK LOOKUP'!B213,"A",IF(LEDGER!B213&gt;=0.7*'MARK LOOKUP'!B213,"B+",IF(LEDGER!B213&gt;=0.6*'MARK LOOKUP'!B213,"B",IF(LEDGER!B213&gt;=0.5*'MARK LOOKUP'!B213,"C+",IF(LEDGER!B213&gt;=0.4*'MARK LOOKUP'!B213,"C+",IF(LEDGER!B213&gt;=0.35*'MARK LOOKUP'!B213,"D","NG")))))))))</f>
        <v/>
      </c>
      <c r="X213" s="26" t="str">
        <f>IF(ISBLANK('DATA ENTRY'!$G213),"",IF(LEDGER!C213="AB","AB",IF(LEDGER!C213&gt;=0.9*'MARK LOOKUP'!C213,"A+",IF(LEDGER!C213&gt;=0.8*'MARK LOOKUP'!C213,"A",IF(LEDGER!C213&gt;=0.7*'MARK LOOKUP'!C213,"B+",IF(LEDGER!C213&gt;=0.6*'MARK LOOKUP'!C213,"B",IF(LEDGER!C213&gt;=0.5*'MARK LOOKUP'!C213,"C+",IF(LEDGER!C213&gt;=0.4*'MARK LOOKUP'!C213,"C+",IF(LEDGER!C213&gt;=0.35*'MARK LOOKUP'!C213,"D","N.G.")))))))))</f>
        <v/>
      </c>
      <c r="Y213" s="26" t="b">
        <f>IF(ISNUMBER(D213),IF(D213&gt;=0.9*'MARK LOOKUP'!D213,"A+",IF(D213&gt;=0.8*'MARK LOOKUP'!D213,"A",IF(D213&gt;=0.7*'MARK LOOKUP'!D213,"B+",IF(D213&gt;=0.6*'MARK LOOKUP'!D213,"B",IF(D213&gt;=0.5*'MARK LOOKUP'!D213,"C+",IF(D213&gt;=0.4*'MARK LOOKUP'!D213,"C",IF(D213&gt;=0.35*'MARK LOOKUP'!D213,"D","N.G."))))))))</f>
        <v>0</v>
      </c>
      <c r="Z213" s="26" t="str">
        <f>IF(ISBLANK('DATA ENTRY'!J213),"",IF(LEDGER!E213="AB","AB",IF(LEDGER!E213&gt;=0.9*'MARK LOOKUP'!E213,"A+",IF(LEDGER!E213&gt;=0.8*'MARK LOOKUP'!E213,"A",IF(LEDGER!E213&gt;=0.7*'MARK LOOKUP'!E213,"B+",IF(LEDGER!E213&gt;=0.6*'MARK LOOKUP'!E213,"B",IF(LEDGER!E213&gt;=0.5*'MARK LOOKUP'!E213,"C+",IF(LEDGER!E213&gt;=0.4*'MARK LOOKUP'!E213,"C",IF(LEDGER!E213&gt;=0.35*'MARK LOOKUP'!E213,"D","NG")))))))))</f>
        <v/>
      </c>
      <c r="AA213" s="26" t="str">
        <f>IF(ISBLANK('DATA ENTRY'!K213),"",IF(LEDGER!F213="AB","AB",IF(LEDGER!F213&gt;=0.9*'MARK LOOKUP'!F213,"A+",IF(LEDGER!F213&gt;=0.8*'MARK LOOKUP'!F213,"A",IF(LEDGER!F213&gt;=0.7*'MARK LOOKUP'!F213,"B+",IF(LEDGER!F213&gt;=0.6*'MARK LOOKUP'!F213,"B",IF(LEDGER!F213&gt;=0.5*'MARK LOOKUP'!F213,"C+",IF(LEDGER!F213&gt;=0.4*'MARK LOOKUP'!F213,"C",IF(LEDGER!F213&gt;=0.35*'MARK LOOKUP'!F213,"D","NG")))))))))</f>
        <v/>
      </c>
      <c r="AB213" s="26" t="b">
        <f>IF(ISNUMBER(G213),IF(D213&gt;=0.9*'MARK LOOKUP'!G213,"A+",IF(G213&gt;=0.8*'MARK LOOKUP'!G213,"A",IF(G213&gt;=0.7*'MARK LOOKUP'!G213,"B+",IF(G213&gt;=0.6*'MARK LOOKUP'!G213,"B",IF(G213&gt;=0.5*'MARK LOOKUP'!G213,"C+",IF(G213&gt;=0.4*'MARK LOOKUP'!G213,"C",IF(G213&gt;=0.35*'MARK LOOKUP'!G213,"D","NG"))))))))</f>
        <v>0</v>
      </c>
      <c r="AC213" s="26" t="str">
        <f>IF(ISBLANK('DATA ENTRY'!M213),"",IF(LEDGER!H213="AB","AB",IF(LEDGER!H213&gt;=0.9*'MARK LOOKUP'!H213,"A+",IF(LEDGER!H213&gt;=0.8*'MARK LOOKUP'!H213,"A",IF(LEDGER!H213&gt;=0.7*'MARK LOOKUP'!H213,"B+",IF(LEDGER!H213&gt;=0.6*'MARK LOOKUP'!H213,"B",IF(LEDGER!H213&gt;=0.5*'MARK LOOKUP'!H213,"C+",IF(LEDGER!H213&gt;=0.4*'MARK LOOKUP'!H213,"C",IF(LEDGER!H213&gt;=0.35*'MARK LOOKUP'!H213,"D","NG")))))))))</f>
        <v/>
      </c>
      <c r="AD213" s="26" t="str">
        <f>IF(ISBLANK('DATA ENTRY'!N213),"",IF(LEDGER!I213="AB","AB",IF(LEDGER!I213&gt;=0.9*'MARK LOOKUP'!I213,"A+",IF(LEDGER!I213&gt;=0.8*'MARK LOOKUP'!I213,"A",IF(LEDGER!I213&gt;=0.7*'MARK LOOKUP'!I213,"B+",IF(LEDGER!I213&gt;=0.6*'MARK LOOKUP'!I213,"B",IF(LEDGER!I213&gt;=0.5*'MARK LOOKUP'!I213,"C+",IF(LEDGER!I213&gt;=0.4*'MARK LOOKUP'!I213,"C",IF(LEDGER!I213&gt;=0.35*'MARK LOOKUP'!I213,"D","NG")))))))))</f>
        <v/>
      </c>
      <c r="AE213" s="26" t="str">
        <f>IF(ISNUMBER(J213),IF(J213&gt;=0.9*'MARK LOOKUP'!J213,"A+",IF(J213&gt;=0.8*'MARK LOOKUP'!J213,"A",IF(J213&gt;=0.7*'MARK LOOKUP'!J213,"B+",IF(J213&gt;=0.6*'MARK LOOKUP'!J213,"B",IF(J213&gt;=0.5*'MARK LOOKUP'!J213,"C+",IF(J213&gt;=0.4*'MARK LOOKUP'!J213,"C",IF(J213&gt;=0.35*'MARK LOOKUP'!J213,"D","NG"))))))),"")</f>
        <v/>
      </c>
      <c r="AF213" s="26" t="str">
        <f>IF(ISBLANK('DATA ENTRY'!P213),"",IF(LEDGER!K213="Ab","AB",IF(LEDGER!K213&gt;=0.9*'MARK LOOKUP'!K213,"A+",IF(LEDGER!K213&gt;=0.8*'MARK LOOKUP'!K213,"A",IF(LEDGER!K213&gt;=0.7*'MARK LOOKUP'!K213,"B+",IF(LEDGER!K213&gt;=0.6*'MARK LOOKUP'!K213,"B",IF(LEDGER!K213&gt;=0.5*'MARK LOOKUP'!K213,"C+",IF(LEDGER!K213&gt;=0.4*'MARK LOOKUP'!K213,"C",IF(LEDGER!K213&gt;=0.35*'MARK LOOKUP'!K213,"D","NG")))))))))</f>
        <v/>
      </c>
      <c r="AG213" s="26" t="str">
        <f>IF(ISBLANK('DATA ENTRY'!Q213),"",IF(LEDGER!L213="Ab","AB",IF(LEDGER!L213&gt;=0.9*'MARK LOOKUP'!L213,"A+",IF(LEDGER!L213&gt;=0.8*'MARK LOOKUP'!L213,"A",IF(LEDGER!L213&gt;=0.7*'MARK LOOKUP'!L213,"B+",IF(LEDGER!L213&gt;=0.6*'MARK LOOKUP'!L213,"B",IF(LEDGER!L213&gt;=0.5*'MARK LOOKUP'!L213,"C+",IF(LEDGER!L213&gt;=0.4*'MARK LOOKUP'!L213,"C",IF(LEDGER!L213&gt;=0.35*'MARK LOOKUP'!L213,"D","NG")))))))))</f>
        <v/>
      </c>
      <c r="AH213" s="26" t="str">
        <f>IF(ISNUMBER(M213),IF(M213&gt;=0.9*'MARK LOOKUP'!M213,"A+",IF(M213&gt;=0.8*'MARK LOOKUP'!M213,"A",IF(M213&gt;=0.7*'MARK LOOKUP'!M213,"B+",IF(M213&gt;=0.6*'MARK LOOKUP'!M213,"B",IF(M213&gt;=0.5*'MARK LOOKUP'!M213,"C+",IF(M213&gt;=0.4*'MARK LOOKUP'!M213,"C",IF(M213&gt;=0.35*'MARK LOOKUP'!M213,"D","NG"))))))),"")</f>
        <v/>
      </c>
      <c r="AI213" s="26" t="str">
        <f>IF(ISBLANK('DATA ENTRY'!S213),"",IF(N213="Ab","AB",IF(N213&gt;=0.9*'MARK LOOKUP'!N213,"A+",IF(N213&gt;=0.8*'MARK LOOKUP'!N213,"A",IF(N213&gt;=0.7*'MARK LOOKUP'!N213,"B+",IF(N213&gt;=0.6*'MARK LOOKUP'!N213,"B",IF(N213&gt;=0.5*'MARK LOOKUP'!N213,"C+",IF(N213&gt;=0.4*'MARK LOOKUP'!N213,"C",IF(N213&gt;=0.35*'MARK LOOKUP'!N213,"D","NG")))))))))</f>
        <v/>
      </c>
      <c r="AJ213" s="26" t="str">
        <f>IF(ISBLANK('DATA ENTRY'!T213),"",IF(O213="Ab","AB",IF(O213&gt;=0.9*'MARK LOOKUP'!O213,"A+",IF(O213&gt;=0.8*'MARK LOOKUP'!O213,"A",IF(O213&gt;=0.7*'MARK LOOKUP'!O213,"B+",IF(O213&gt;=0.6*'MARK LOOKUP'!O213,"B",IF(O213&gt;=0.5*'MARK LOOKUP'!O213,"C+",IF(O213&gt;=0.4*'MARK LOOKUP'!O213,"C",IF(O213&gt;=0.35*'MARK LOOKUP'!O213,"D","NG")))))))))</f>
        <v/>
      </c>
      <c r="AK213" s="26" t="str">
        <f>IF(ISNUMBER(P213),IF(P213&gt;=0.9*'MARK LOOKUP'!P213,"A+",IF(P213&gt;=0.8*'MARK LOOKUP'!P213,"A",IF(P213&gt;=0.7*'MARK LOOKUP'!P213,"B+",IF(P213&gt;=0.6*'MARK LOOKUP'!P213,"B",IF(P213&gt;=0.5*'MARK LOOKUP'!P213,"C+",IF(P213&gt;=0.4*'MARK LOOKUP'!P213,"C",IF(P213&gt;=0.35*'MARK LOOKUP'!P213,"D","NG"))))))),"")</f>
        <v/>
      </c>
      <c r="AL213" s="26" t="str">
        <f>IF(ISBLANK('DATA ENTRY'!V213),"",IF(Q213="Ab","AB",IF(Q213&gt;=0.9*'MARK LOOKUP'!Q213,"A+",IF(Q213&gt;=0.8*'MARK LOOKUP'!Q213,"A",IF(Q213&gt;=0.7*'MARK LOOKUP'!Q213,"B+",IF(Q213&gt;=0.6*'MARK LOOKUP'!Q213,"B",IF(Q213&gt;=0.5*'MARK LOOKUP'!Q213,"C+",IF(Q213&gt;=0.4*'MARK LOOKUP'!Q213,"C",IF(Q213&gt;=0.35*'MARK LOOKUP'!Q213,"D","NG")))))))))</f>
        <v/>
      </c>
      <c r="AM213" s="26" t="str">
        <f>IF(ISBLANK('DATA ENTRY'!W213),"",IF(R213="Ab","AB",IF(R213&gt;=0.9*'MARK LOOKUP'!R213,"A+",IF(R213&gt;=0.8*'MARK LOOKUP'!R213,"A",IF(R213&gt;=0.7*'MARK LOOKUP'!R213,"B+",IF(R213&gt;=0.6*'MARK LOOKUP'!R213,"B",IF(R213&gt;=0.5*'MARK LOOKUP'!R213,"C+",IF(R213&gt;=0.4*'MARK LOOKUP'!R213,"C",IF(R213&gt;=0.35*'MARK LOOKUP'!R213,"D","NG")))))))))</f>
        <v/>
      </c>
      <c r="AN213" s="26" t="str">
        <f>IF(ISNUMBER(S213),IF(S213&gt;=0.9*'MARK LOOKUP'!S213,"A+",IF(S213&gt;=0.8*'MARK LOOKUP'!S213,"A",IF(S213&gt;=0.7*'MARK LOOKUP'!S213,"B+",IF(S213&gt;=0.6*'MARK LOOKUP'!S213,"B",IF(S213&gt;=0.5*'MARK LOOKUP'!S213,"C+",IF(S213&gt;=0.4*'MARK LOOKUP'!S213,"C",IF(S213&gt;=0.35*'MARK LOOKUP'!S213,"D","NG"))))))),"")</f>
        <v/>
      </c>
      <c r="AO213" s="26" t="str">
        <f>IF(ISBLANK('DATA ENTRY'!Y213),"",IF(T213="AB","AB",IF(T213&gt;=0.9*'MARK LOOKUP'!T213,"A+",IF(T213&gt;=0.8*'MARK LOOKUP'!T213,"A",IF(T213&gt;=0.7*'MARK LOOKUP'!T213,"B+",IF(T213&gt;=0.6*'MARK LOOKUP'!T213,"B",IF(T213&gt;=0.5*'MARK LOOKUP'!T213,"C+",IF(T213&gt;=0.4*'MARK LOOKUP'!T213,"C",IF(T213&gt;=0.35*'MARK LOOKUP'!T213,"D","NG")))))))))</f>
        <v/>
      </c>
      <c r="AP213" s="26" t="str">
        <f>IF(ISBLANK('DATA ENTRY'!Z213),"",IF(U213="AB","AB",IF(U213&gt;=0.9*'MARK LOOKUP'!U213,"A+",IF(U213&gt;=0.8*'MARK LOOKUP'!U213,"A",IF(U213&gt;=0.7*'MARK LOOKUP'!U213,"B+",IF(U213&gt;=0.6*'MARK LOOKUP'!U213,"B",IF(U213&gt;=0.5*'MARK LOOKUP'!U213,"C+",IF(U213&gt;=0.4*'MARK LOOKUP'!U213,"C",IF(U213&gt;=0.35*'MARK LOOKUP'!U213,"D","NG")))))))))</f>
        <v/>
      </c>
      <c r="AQ213" s="26" t="str">
        <f>IF(ISNUMBER(V213),IF(V213&gt;=0.9*'MARK LOOKUP'!V213,"A+",IF(V213&gt;=0.8*'MARK LOOKUP'!V213,"A",IF(V213&gt;=0.7*'MARK LOOKUP'!V213,"B+",IF(V213&gt;=0.6*'MARK LOOKUP'!S213,"B",IF(V213&gt;=0.5*'MARK LOOKUP'!V213,"C+",IF(V213&gt;=0.4*'MARK LOOKUP'!V213,"C",IF(V213&gt;=0.35*'MARK LOOKUP'!V213,"D","NG"))))))),"")</f>
        <v/>
      </c>
      <c r="AR213" s="26" t="str">
        <f t="shared" si="67"/>
        <v/>
      </c>
      <c r="AS213" s="26" t="str">
        <f t="shared" si="68"/>
        <v/>
      </c>
      <c r="AT213" s="26" t="str">
        <f t="shared" si="69"/>
        <v/>
      </c>
      <c r="AU213" s="26" t="str">
        <f t="shared" si="70"/>
        <v/>
      </c>
      <c r="AV213" s="26" t="str">
        <f t="shared" si="71"/>
        <v/>
      </c>
      <c r="AW213" s="26" t="str">
        <f t="shared" si="72"/>
        <v/>
      </c>
      <c r="AX213" s="26" t="str">
        <f t="shared" si="73"/>
        <v/>
      </c>
      <c r="AY213" s="26" t="str">
        <f t="shared" si="74"/>
        <v/>
      </c>
      <c r="AZ213" s="26" t="str">
        <f t="shared" si="75"/>
        <v/>
      </c>
      <c r="BA213" s="26" t="str">
        <f t="shared" si="76"/>
        <v/>
      </c>
      <c r="BB213" s="26" t="str">
        <f t="shared" si="77"/>
        <v/>
      </c>
      <c r="BC213" s="26" t="str">
        <f t="shared" si="78"/>
        <v/>
      </c>
      <c r="BD213" s="26" t="str">
        <f t="shared" si="79"/>
        <v/>
      </c>
      <c r="BE213" s="26" t="str">
        <f>IF(ISBLANK('DATA ENTRY'!S213),"",IF(AJ213="A+","4",IF(AJ213="A","3.6",IF(AJ213="B+","3.2",IF(AJ213="B","2.8",IF(AJ213="C+","2.4",IF(AJ213="C","2",IF(AJ213="D+","1.6",IF(AJ213="D","1.2",IF(AJ213="E","0.8",""))))))))))</f>
        <v/>
      </c>
      <c r="BF213" s="26" t="str">
        <f>IF(ISBLANK('DATA ENTRY'!T213),"",IF(AK213="A+","4",IF(AK213="A","3.6",IF(AK213="B+","3.2",IF(AK213="B","2.8",IF(AK213="C+","2.4",IF(AK213="C","2",IF(AK213="D+","1.6",IF(AK213="D","1.2",IF(AK213="E","0.8",""))))))))))</f>
        <v/>
      </c>
      <c r="BG213" s="26" t="str">
        <f>IF(ISBLANK('DATA ENTRY'!U213),"",IF(AL213="A+","4",IF(AL213="A","3.6",IF(AL213="B+","3.2",IF(AL213="B","2.8",IF(AL213="C+","2.4",IF(AL213="C","2",IF(AL213="D+","1.6",IF(AL213="D","1.2",IF(AL213="E","0.8",""))))))))))</f>
        <v/>
      </c>
      <c r="BH213" s="26" t="str">
        <f>IF(ISBLANK('DATA ENTRY'!V213),"",IF(AM213="A+","4",IF(AM213="A","3.6",IF(AM213="B+","3.2",IF(AM213="B","2.8",IF(AM213="C+","2.4",IF(AM213="C","2",IF(AM213="D+","1.6",IF(AM213="D","1.2",IF(AM213="E","0.8",""))))))))))</f>
        <v/>
      </c>
      <c r="BI213" s="26" t="str">
        <f>IF(ISBLANK('DATA ENTRY'!W213),"",IF(AN213="A+","4",IF(AN213="A","3.6",IF(AN213="B+","3.2",IF(AN213="B","2.8",IF(AN213="C+","2.4",IF(AN213="C","2",IF(AN213="D+","1.6",IF(AN213="D","1.2",IF(AN213="E","0.8",""))))))))))</f>
        <v/>
      </c>
      <c r="BJ213" s="26" t="str">
        <f>IF(ISBLANK('DATA ENTRY'!X213),"",IF(AO213="A+","4",IF(AO213="A","3.6",IF(AO213="B+","3.2",IF(AO213="B","2.8",IF(AO213="C+","2.4",IF(AO213="C","2",IF(AO213="D+","1.6",IF(AO213="D","1.2",IF(AO213="E","0.8",""))))))))))</f>
        <v/>
      </c>
      <c r="BK213" s="26" t="str">
        <f>IF(ISBLANK('DATA ENTRY'!Y213),"",IF(AP213="A+","4",IF(AP213="A","3.6",IF(AP213="B+","3.2",IF(AP213="B","2.8",IF(AP213="C+","2.4",IF(AP213="C","2",IF(AP213="D+","1.6",IF(AP213="D","1.2",IF(AP213="E","0.8",""))))))))))</f>
        <v/>
      </c>
      <c r="BL213" s="26" t="str">
        <f>IF(ISBLANK('DATA ENTRY'!Z213),"",IF(AQ213="A+","4",IF(AQ213="A","3.6",IF(AQ213="B+","3.2",IF(AQ213="B","2.8",IF(AQ213="C+","2.4",IF(AQ213="C","2",IF(AQ213="D+","1.6",IF(AQ213="D","1.2",IF(AQ213="E","0.8",""))))))))))</f>
        <v/>
      </c>
    </row>
    <row r="214" spans="2:64" x14ac:dyDescent="0.25">
      <c r="B214" s="26" t="str">
        <f>IF(ISBLANK('DATA ENTRY'!G214),"",'DATA ENTRY'!G214)</f>
        <v/>
      </c>
      <c r="C214" s="26" t="str">
        <f>IF(ISBLANK('DATA ENTRY'!H214),"",'DATA ENTRY'!H214)</f>
        <v/>
      </c>
      <c r="D214" s="26" t="str">
        <f t="shared" si="61"/>
        <v/>
      </c>
      <c r="E214" s="26" t="str">
        <f>IF(ISBLANK('DATA ENTRY'!J214),"",'DATA ENTRY'!J214)</f>
        <v/>
      </c>
      <c r="F214" s="26" t="str">
        <f>IF(ISBLANK('DATA ENTRY'!K214),"",'DATA ENTRY'!K214)</f>
        <v/>
      </c>
      <c r="G214" s="26" t="str">
        <f t="shared" si="62"/>
        <v/>
      </c>
      <c r="H214" s="26" t="str">
        <f>IF(ISBLANK('DATA ENTRY'!M214),"",'DATA ENTRY'!M214)</f>
        <v/>
      </c>
      <c r="I214" s="26" t="str">
        <f>IF(ISBLANK('DATA ENTRY'!M214),"",'DATA ENTRY'!N214)</f>
        <v/>
      </c>
      <c r="J214" s="26" t="str">
        <f t="shared" si="80"/>
        <v/>
      </c>
      <c r="K214" s="26" t="str">
        <f>IF(ISBLANK('DATA ENTRY'!P214),"",'DATA ENTRY'!P214)</f>
        <v/>
      </c>
      <c r="L214" s="26" t="str">
        <f>IF(ISBLANK('DATA ENTRY'!Q214),"",'DATA ENTRY'!Q214)</f>
        <v/>
      </c>
      <c r="M214" s="26" t="str">
        <f t="shared" si="63"/>
        <v/>
      </c>
      <c r="N214" s="26" t="str">
        <f>IF(ISBLANK('DATA ENTRY'!S214),"",'DATA ENTRY'!S214)</f>
        <v/>
      </c>
      <c r="O214" s="26" t="str">
        <f>IF(ISBLANK('DATA ENTRY'!T214),"",'DATA ENTRY'!T214)</f>
        <v/>
      </c>
      <c r="P214" s="26" t="str">
        <f t="shared" si="64"/>
        <v/>
      </c>
      <c r="Q214" s="26" t="str">
        <f>IF(ISBLANK('DATA ENTRY'!V214),"",'DATA ENTRY'!V214)</f>
        <v/>
      </c>
      <c r="R214" s="26" t="str">
        <f>IF(ISBLANK('DATA ENTRY'!W214),"",'DATA ENTRY'!W214)</f>
        <v/>
      </c>
      <c r="S214" s="26" t="str">
        <f t="shared" si="65"/>
        <v/>
      </c>
      <c r="T214" s="26" t="str">
        <f>IF(ISBLANK('DATA ENTRY'!Y214),"",'DATA ENTRY'!Y214)</f>
        <v/>
      </c>
      <c r="U214" s="26" t="str">
        <f>IF(ISBLANK('DATA ENTRY'!Z214),"",'DATA ENTRY'!Z214)</f>
        <v/>
      </c>
      <c r="V214" s="26" t="str">
        <f t="shared" si="66"/>
        <v/>
      </c>
      <c r="W214" s="26" t="str">
        <f>IF(ISBLANK('DATA ENTRY'!$F214),"",IF(LEDGER!B214="AB","AB",IF(LEDGER!B214&gt;=0.9*'MARK LOOKUP'!B214,"A+",IF(LEDGER!B214&gt;=0.8*'MARK LOOKUP'!B214,"A",IF(LEDGER!B214&gt;=0.7*'MARK LOOKUP'!B214,"B+",IF(LEDGER!B214&gt;=0.6*'MARK LOOKUP'!B214,"B",IF(LEDGER!B214&gt;=0.5*'MARK LOOKUP'!B214,"C+",IF(LEDGER!B214&gt;=0.4*'MARK LOOKUP'!B214,"C+",IF(LEDGER!B214&gt;=0.35*'MARK LOOKUP'!B214,"D","NG")))))))))</f>
        <v/>
      </c>
      <c r="X214" s="26" t="str">
        <f>IF(ISBLANK('DATA ENTRY'!$G214),"",IF(LEDGER!C214="AB","AB",IF(LEDGER!C214&gt;=0.9*'MARK LOOKUP'!C214,"A+",IF(LEDGER!C214&gt;=0.8*'MARK LOOKUP'!C214,"A",IF(LEDGER!C214&gt;=0.7*'MARK LOOKUP'!C214,"B+",IF(LEDGER!C214&gt;=0.6*'MARK LOOKUP'!C214,"B",IF(LEDGER!C214&gt;=0.5*'MARK LOOKUP'!C214,"C+",IF(LEDGER!C214&gt;=0.4*'MARK LOOKUP'!C214,"C+",IF(LEDGER!C214&gt;=0.35*'MARK LOOKUP'!C214,"D","N.G.")))))))))</f>
        <v/>
      </c>
      <c r="Y214" s="26" t="b">
        <f>IF(ISNUMBER(D214),IF(D214&gt;=0.9*'MARK LOOKUP'!D214,"A+",IF(D214&gt;=0.8*'MARK LOOKUP'!D214,"A",IF(D214&gt;=0.7*'MARK LOOKUP'!D214,"B+",IF(D214&gt;=0.6*'MARK LOOKUP'!D214,"B",IF(D214&gt;=0.5*'MARK LOOKUP'!D214,"C+",IF(D214&gt;=0.4*'MARK LOOKUP'!D214,"C",IF(D214&gt;=0.35*'MARK LOOKUP'!D214,"D","N.G."))))))))</f>
        <v>0</v>
      </c>
      <c r="Z214" s="26" t="str">
        <f>IF(ISBLANK('DATA ENTRY'!J214),"",IF(LEDGER!E214="AB","AB",IF(LEDGER!E214&gt;=0.9*'MARK LOOKUP'!E214,"A+",IF(LEDGER!E214&gt;=0.8*'MARK LOOKUP'!E214,"A",IF(LEDGER!E214&gt;=0.7*'MARK LOOKUP'!E214,"B+",IF(LEDGER!E214&gt;=0.6*'MARK LOOKUP'!E214,"B",IF(LEDGER!E214&gt;=0.5*'MARK LOOKUP'!E214,"C+",IF(LEDGER!E214&gt;=0.4*'MARK LOOKUP'!E214,"C",IF(LEDGER!E214&gt;=0.35*'MARK LOOKUP'!E214,"D","NG")))))))))</f>
        <v/>
      </c>
      <c r="AA214" s="26" t="str">
        <f>IF(ISBLANK('DATA ENTRY'!K214),"",IF(LEDGER!F214="AB","AB",IF(LEDGER!F214&gt;=0.9*'MARK LOOKUP'!F214,"A+",IF(LEDGER!F214&gt;=0.8*'MARK LOOKUP'!F214,"A",IF(LEDGER!F214&gt;=0.7*'MARK LOOKUP'!F214,"B+",IF(LEDGER!F214&gt;=0.6*'MARK LOOKUP'!F214,"B",IF(LEDGER!F214&gt;=0.5*'MARK LOOKUP'!F214,"C+",IF(LEDGER!F214&gt;=0.4*'MARK LOOKUP'!F214,"C",IF(LEDGER!F214&gt;=0.35*'MARK LOOKUP'!F214,"D","NG")))))))))</f>
        <v/>
      </c>
      <c r="AB214" s="26" t="b">
        <f>IF(ISNUMBER(G214),IF(D214&gt;=0.9*'MARK LOOKUP'!G214,"A+",IF(G214&gt;=0.8*'MARK LOOKUP'!G214,"A",IF(G214&gt;=0.7*'MARK LOOKUP'!G214,"B+",IF(G214&gt;=0.6*'MARK LOOKUP'!G214,"B",IF(G214&gt;=0.5*'MARK LOOKUP'!G214,"C+",IF(G214&gt;=0.4*'MARK LOOKUP'!G214,"C",IF(G214&gt;=0.35*'MARK LOOKUP'!G214,"D","NG"))))))))</f>
        <v>0</v>
      </c>
      <c r="AC214" s="26" t="str">
        <f>IF(ISBLANK('DATA ENTRY'!M214),"",IF(LEDGER!H214="AB","AB",IF(LEDGER!H214&gt;=0.9*'MARK LOOKUP'!H214,"A+",IF(LEDGER!H214&gt;=0.8*'MARK LOOKUP'!H214,"A",IF(LEDGER!H214&gt;=0.7*'MARK LOOKUP'!H214,"B+",IF(LEDGER!H214&gt;=0.6*'MARK LOOKUP'!H214,"B",IF(LEDGER!H214&gt;=0.5*'MARK LOOKUP'!H214,"C+",IF(LEDGER!H214&gt;=0.4*'MARK LOOKUP'!H214,"C",IF(LEDGER!H214&gt;=0.35*'MARK LOOKUP'!H214,"D","NG")))))))))</f>
        <v/>
      </c>
      <c r="AD214" s="26" t="str">
        <f>IF(ISBLANK('DATA ENTRY'!N214),"",IF(LEDGER!I214="AB","AB",IF(LEDGER!I214&gt;=0.9*'MARK LOOKUP'!I214,"A+",IF(LEDGER!I214&gt;=0.8*'MARK LOOKUP'!I214,"A",IF(LEDGER!I214&gt;=0.7*'MARK LOOKUP'!I214,"B+",IF(LEDGER!I214&gt;=0.6*'MARK LOOKUP'!I214,"B",IF(LEDGER!I214&gt;=0.5*'MARK LOOKUP'!I214,"C+",IF(LEDGER!I214&gt;=0.4*'MARK LOOKUP'!I214,"C",IF(LEDGER!I214&gt;=0.35*'MARK LOOKUP'!I214,"D","NG")))))))))</f>
        <v/>
      </c>
      <c r="AE214" s="26" t="str">
        <f>IF(ISNUMBER(J214),IF(J214&gt;=0.9*'MARK LOOKUP'!J214,"A+",IF(J214&gt;=0.8*'MARK LOOKUP'!J214,"A",IF(J214&gt;=0.7*'MARK LOOKUP'!J214,"B+",IF(J214&gt;=0.6*'MARK LOOKUP'!J214,"B",IF(J214&gt;=0.5*'MARK LOOKUP'!J214,"C+",IF(J214&gt;=0.4*'MARK LOOKUP'!J214,"C",IF(J214&gt;=0.35*'MARK LOOKUP'!J214,"D","NG"))))))),"")</f>
        <v/>
      </c>
      <c r="AF214" s="26" t="str">
        <f>IF(ISBLANK('DATA ENTRY'!P214),"",IF(LEDGER!K214="Ab","AB",IF(LEDGER!K214&gt;=0.9*'MARK LOOKUP'!K214,"A+",IF(LEDGER!K214&gt;=0.8*'MARK LOOKUP'!K214,"A",IF(LEDGER!K214&gt;=0.7*'MARK LOOKUP'!K214,"B+",IF(LEDGER!K214&gt;=0.6*'MARK LOOKUP'!K214,"B",IF(LEDGER!K214&gt;=0.5*'MARK LOOKUP'!K214,"C+",IF(LEDGER!K214&gt;=0.4*'MARK LOOKUP'!K214,"C",IF(LEDGER!K214&gt;=0.35*'MARK LOOKUP'!K214,"D","NG")))))))))</f>
        <v/>
      </c>
      <c r="AG214" s="26" t="str">
        <f>IF(ISBLANK('DATA ENTRY'!Q214),"",IF(LEDGER!L214="Ab","AB",IF(LEDGER!L214&gt;=0.9*'MARK LOOKUP'!L214,"A+",IF(LEDGER!L214&gt;=0.8*'MARK LOOKUP'!L214,"A",IF(LEDGER!L214&gt;=0.7*'MARK LOOKUP'!L214,"B+",IF(LEDGER!L214&gt;=0.6*'MARK LOOKUP'!L214,"B",IF(LEDGER!L214&gt;=0.5*'MARK LOOKUP'!L214,"C+",IF(LEDGER!L214&gt;=0.4*'MARK LOOKUP'!L214,"C",IF(LEDGER!L214&gt;=0.35*'MARK LOOKUP'!L214,"D","NG")))))))))</f>
        <v/>
      </c>
      <c r="AH214" s="26" t="str">
        <f>IF(ISNUMBER(M214),IF(M214&gt;=0.9*'MARK LOOKUP'!M214,"A+",IF(M214&gt;=0.8*'MARK LOOKUP'!M214,"A",IF(M214&gt;=0.7*'MARK LOOKUP'!M214,"B+",IF(M214&gt;=0.6*'MARK LOOKUP'!M214,"B",IF(M214&gt;=0.5*'MARK LOOKUP'!M214,"C+",IF(M214&gt;=0.4*'MARK LOOKUP'!M214,"C",IF(M214&gt;=0.35*'MARK LOOKUP'!M214,"D","NG"))))))),"")</f>
        <v/>
      </c>
      <c r="AI214" s="26" t="str">
        <f>IF(ISBLANK('DATA ENTRY'!S214),"",IF(N214="Ab","AB",IF(N214&gt;=0.9*'MARK LOOKUP'!N214,"A+",IF(N214&gt;=0.8*'MARK LOOKUP'!N214,"A",IF(N214&gt;=0.7*'MARK LOOKUP'!N214,"B+",IF(N214&gt;=0.6*'MARK LOOKUP'!N214,"B",IF(N214&gt;=0.5*'MARK LOOKUP'!N214,"C+",IF(N214&gt;=0.4*'MARK LOOKUP'!N214,"C",IF(N214&gt;=0.35*'MARK LOOKUP'!N214,"D","NG")))))))))</f>
        <v/>
      </c>
      <c r="AJ214" s="26" t="str">
        <f>IF(ISBLANK('DATA ENTRY'!T214),"",IF(O214="Ab","AB",IF(O214&gt;=0.9*'MARK LOOKUP'!O214,"A+",IF(O214&gt;=0.8*'MARK LOOKUP'!O214,"A",IF(O214&gt;=0.7*'MARK LOOKUP'!O214,"B+",IF(O214&gt;=0.6*'MARK LOOKUP'!O214,"B",IF(O214&gt;=0.5*'MARK LOOKUP'!O214,"C+",IF(O214&gt;=0.4*'MARK LOOKUP'!O214,"C",IF(O214&gt;=0.35*'MARK LOOKUP'!O214,"D","NG")))))))))</f>
        <v/>
      </c>
      <c r="AK214" s="26" t="str">
        <f>IF(ISNUMBER(P214),IF(P214&gt;=0.9*'MARK LOOKUP'!P214,"A+",IF(P214&gt;=0.8*'MARK LOOKUP'!P214,"A",IF(P214&gt;=0.7*'MARK LOOKUP'!P214,"B+",IF(P214&gt;=0.6*'MARK LOOKUP'!P214,"B",IF(P214&gt;=0.5*'MARK LOOKUP'!P214,"C+",IF(P214&gt;=0.4*'MARK LOOKUP'!P214,"C",IF(P214&gt;=0.35*'MARK LOOKUP'!P214,"D","NG"))))))),"")</f>
        <v/>
      </c>
      <c r="AL214" s="26" t="str">
        <f>IF(ISBLANK('DATA ENTRY'!V214),"",IF(Q214="Ab","AB",IF(Q214&gt;=0.9*'MARK LOOKUP'!Q214,"A+",IF(Q214&gt;=0.8*'MARK LOOKUP'!Q214,"A",IF(Q214&gt;=0.7*'MARK LOOKUP'!Q214,"B+",IF(Q214&gt;=0.6*'MARK LOOKUP'!Q214,"B",IF(Q214&gt;=0.5*'MARK LOOKUP'!Q214,"C+",IF(Q214&gt;=0.4*'MARK LOOKUP'!Q214,"C",IF(Q214&gt;=0.35*'MARK LOOKUP'!Q214,"D","NG")))))))))</f>
        <v/>
      </c>
      <c r="AM214" s="26" t="str">
        <f>IF(ISBLANK('DATA ENTRY'!W214),"",IF(R214="Ab","AB",IF(R214&gt;=0.9*'MARK LOOKUP'!R214,"A+",IF(R214&gt;=0.8*'MARK LOOKUP'!R214,"A",IF(R214&gt;=0.7*'MARK LOOKUP'!R214,"B+",IF(R214&gt;=0.6*'MARK LOOKUP'!R214,"B",IF(R214&gt;=0.5*'MARK LOOKUP'!R214,"C+",IF(R214&gt;=0.4*'MARK LOOKUP'!R214,"C",IF(R214&gt;=0.35*'MARK LOOKUP'!R214,"D","NG")))))))))</f>
        <v/>
      </c>
      <c r="AN214" s="26" t="str">
        <f>IF(ISNUMBER(S214),IF(S214&gt;=0.9*'MARK LOOKUP'!S214,"A+",IF(S214&gt;=0.8*'MARK LOOKUP'!S214,"A",IF(S214&gt;=0.7*'MARK LOOKUP'!S214,"B+",IF(S214&gt;=0.6*'MARK LOOKUP'!S214,"B",IF(S214&gt;=0.5*'MARK LOOKUP'!S214,"C+",IF(S214&gt;=0.4*'MARK LOOKUP'!S214,"C",IF(S214&gt;=0.35*'MARK LOOKUP'!S214,"D","NG"))))))),"")</f>
        <v/>
      </c>
      <c r="AO214" s="26" t="str">
        <f>IF(ISBLANK('DATA ENTRY'!Y214),"",IF(T214="AB","AB",IF(T214&gt;=0.9*'MARK LOOKUP'!T214,"A+",IF(T214&gt;=0.8*'MARK LOOKUP'!T214,"A",IF(T214&gt;=0.7*'MARK LOOKUP'!T214,"B+",IF(T214&gt;=0.6*'MARK LOOKUP'!T214,"B",IF(T214&gt;=0.5*'MARK LOOKUP'!T214,"C+",IF(T214&gt;=0.4*'MARK LOOKUP'!T214,"C",IF(T214&gt;=0.35*'MARK LOOKUP'!T214,"D","NG")))))))))</f>
        <v/>
      </c>
      <c r="AP214" s="26" t="str">
        <f>IF(ISBLANK('DATA ENTRY'!Z214),"",IF(U214="AB","AB",IF(U214&gt;=0.9*'MARK LOOKUP'!U214,"A+",IF(U214&gt;=0.8*'MARK LOOKUP'!U214,"A",IF(U214&gt;=0.7*'MARK LOOKUP'!U214,"B+",IF(U214&gt;=0.6*'MARK LOOKUP'!U214,"B",IF(U214&gt;=0.5*'MARK LOOKUP'!U214,"C+",IF(U214&gt;=0.4*'MARK LOOKUP'!U214,"C",IF(U214&gt;=0.35*'MARK LOOKUP'!U214,"D","NG")))))))))</f>
        <v/>
      </c>
      <c r="AQ214" s="26" t="str">
        <f>IF(ISNUMBER(V214),IF(V214&gt;=0.9*'MARK LOOKUP'!V214,"A+",IF(V214&gt;=0.8*'MARK LOOKUP'!V214,"A",IF(V214&gt;=0.7*'MARK LOOKUP'!V214,"B+",IF(V214&gt;=0.6*'MARK LOOKUP'!S214,"B",IF(V214&gt;=0.5*'MARK LOOKUP'!V214,"C+",IF(V214&gt;=0.4*'MARK LOOKUP'!V214,"C",IF(V214&gt;=0.35*'MARK LOOKUP'!V214,"D","NG"))))))),"")</f>
        <v/>
      </c>
      <c r="AR214" s="26" t="str">
        <f t="shared" si="67"/>
        <v/>
      </c>
      <c r="AS214" s="26" t="str">
        <f t="shared" si="68"/>
        <v/>
      </c>
      <c r="AT214" s="26" t="str">
        <f t="shared" si="69"/>
        <v/>
      </c>
      <c r="AU214" s="26" t="str">
        <f t="shared" si="70"/>
        <v/>
      </c>
      <c r="AV214" s="26" t="str">
        <f t="shared" si="71"/>
        <v/>
      </c>
      <c r="AW214" s="26" t="str">
        <f t="shared" si="72"/>
        <v/>
      </c>
      <c r="AX214" s="26" t="str">
        <f t="shared" si="73"/>
        <v/>
      </c>
      <c r="AY214" s="26" t="str">
        <f t="shared" si="74"/>
        <v/>
      </c>
      <c r="AZ214" s="26" t="str">
        <f t="shared" si="75"/>
        <v/>
      </c>
      <c r="BA214" s="26" t="str">
        <f t="shared" si="76"/>
        <v/>
      </c>
      <c r="BB214" s="26" t="str">
        <f t="shared" si="77"/>
        <v/>
      </c>
      <c r="BC214" s="26" t="str">
        <f t="shared" si="78"/>
        <v/>
      </c>
      <c r="BD214" s="26" t="str">
        <f t="shared" si="79"/>
        <v/>
      </c>
      <c r="BE214" s="26" t="str">
        <f>IF(ISBLANK('DATA ENTRY'!S214),"",IF(AJ214="A+","4",IF(AJ214="A","3.6",IF(AJ214="B+","3.2",IF(AJ214="B","2.8",IF(AJ214="C+","2.4",IF(AJ214="C","2",IF(AJ214="D+","1.6",IF(AJ214="D","1.2",IF(AJ214="E","0.8",""))))))))))</f>
        <v/>
      </c>
      <c r="BF214" s="26" t="str">
        <f>IF(ISBLANK('DATA ENTRY'!T214),"",IF(AK214="A+","4",IF(AK214="A","3.6",IF(AK214="B+","3.2",IF(AK214="B","2.8",IF(AK214="C+","2.4",IF(AK214="C","2",IF(AK214="D+","1.6",IF(AK214="D","1.2",IF(AK214="E","0.8",""))))))))))</f>
        <v/>
      </c>
      <c r="BG214" s="26" t="str">
        <f>IF(ISBLANK('DATA ENTRY'!U214),"",IF(AL214="A+","4",IF(AL214="A","3.6",IF(AL214="B+","3.2",IF(AL214="B","2.8",IF(AL214="C+","2.4",IF(AL214="C","2",IF(AL214="D+","1.6",IF(AL214="D","1.2",IF(AL214="E","0.8",""))))))))))</f>
        <v/>
      </c>
      <c r="BH214" s="26" t="str">
        <f>IF(ISBLANK('DATA ENTRY'!V214),"",IF(AM214="A+","4",IF(AM214="A","3.6",IF(AM214="B+","3.2",IF(AM214="B","2.8",IF(AM214="C+","2.4",IF(AM214="C","2",IF(AM214="D+","1.6",IF(AM214="D","1.2",IF(AM214="E","0.8",""))))))))))</f>
        <v/>
      </c>
      <c r="BI214" s="26" t="str">
        <f>IF(ISBLANK('DATA ENTRY'!W214),"",IF(AN214="A+","4",IF(AN214="A","3.6",IF(AN214="B+","3.2",IF(AN214="B","2.8",IF(AN214="C+","2.4",IF(AN214="C","2",IF(AN214="D+","1.6",IF(AN214="D","1.2",IF(AN214="E","0.8",""))))))))))</f>
        <v/>
      </c>
      <c r="BJ214" s="26" t="str">
        <f>IF(ISBLANK('DATA ENTRY'!X214),"",IF(AO214="A+","4",IF(AO214="A","3.6",IF(AO214="B+","3.2",IF(AO214="B","2.8",IF(AO214="C+","2.4",IF(AO214="C","2",IF(AO214="D+","1.6",IF(AO214="D","1.2",IF(AO214="E","0.8",""))))))))))</f>
        <v/>
      </c>
      <c r="BK214" s="26" t="str">
        <f>IF(ISBLANK('DATA ENTRY'!Y214),"",IF(AP214="A+","4",IF(AP214="A","3.6",IF(AP214="B+","3.2",IF(AP214="B","2.8",IF(AP214="C+","2.4",IF(AP214="C","2",IF(AP214="D+","1.6",IF(AP214="D","1.2",IF(AP214="E","0.8",""))))))))))</f>
        <v/>
      </c>
      <c r="BL214" s="26" t="str">
        <f>IF(ISBLANK('DATA ENTRY'!Z214),"",IF(AQ214="A+","4",IF(AQ214="A","3.6",IF(AQ214="B+","3.2",IF(AQ214="B","2.8",IF(AQ214="C+","2.4",IF(AQ214="C","2",IF(AQ214="D+","1.6",IF(AQ214="D","1.2",IF(AQ214="E","0.8",""))))))))))</f>
        <v/>
      </c>
    </row>
    <row r="215" spans="2:64" x14ac:dyDescent="0.25">
      <c r="B215" s="26" t="str">
        <f>IF(ISBLANK('DATA ENTRY'!G215),"",'DATA ENTRY'!G215)</f>
        <v/>
      </c>
      <c r="C215" s="26" t="str">
        <f>IF(ISBLANK('DATA ENTRY'!H215),"",'DATA ENTRY'!H215)</f>
        <v/>
      </c>
      <c r="D215" s="26" t="str">
        <f t="shared" si="61"/>
        <v/>
      </c>
      <c r="E215" s="26" t="str">
        <f>IF(ISBLANK('DATA ENTRY'!J215),"",'DATA ENTRY'!J215)</f>
        <v/>
      </c>
      <c r="F215" s="26" t="str">
        <f>IF(ISBLANK('DATA ENTRY'!K215),"",'DATA ENTRY'!K215)</f>
        <v/>
      </c>
      <c r="G215" s="26" t="str">
        <f t="shared" si="62"/>
        <v/>
      </c>
      <c r="H215" s="26" t="str">
        <f>IF(ISBLANK('DATA ENTRY'!M215),"",'DATA ENTRY'!M215)</f>
        <v/>
      </c>
      <c r="I215" s="26" t="str">
        <f>IF(ISBLANK('DATA ENTRY'!M215),"",'DATA ENTRY'!N215)</f>
        <v/>
      </c>
      <c r="J215" s="26" t="str">
        <f t="shared" si="80"/>
        <v/>
      </c>
      <c r="K215" s="26" t="str">
        <f>IF(ISBLANK('DATA ENTRY'!P215),"",'DATA ENTRY'!P215)</f>
        <v/>
      </c>
      <c r="L215" s="26" t="str">
        <f>IF(ISBLANK('DATA ENTRY'!Q215),"",'DATA ENTRY'!Q215)</f>
        <v/>
      </c>
      <c r="M215" s="26" t="str">
        <f t="shared" si="63"/>
        <v/>
      </c>
      <c r="N215" s="26" t="str">
        <f>IF(ISBLANK('DATA ENTRY'!S215),"",'DATA ENTRY'!S215)</f>
        <v/>
      </c>
      <c r="O215" s="26" t="str">
        <f>IF(ISBLANK('DATA ENTRY'!T215),"",'DATA ENTRY'!T215)</f>
        <v/>
      </c>
      <c r="P215" s="26" t="str">
        <f t="shared" si="64"/>
        <v/>
      </c>
      <c r="Q215" s="26" t="str">
        <f>IF(ISBLANK('DATA ENTRY'!V215),"",'DATA ENTRY'!V215)</f>
        <v/>
      </c>
      <c r="R215" s="26" t="str">
        <f>IF(ISBLANK('DATA ENTRY'!W215),"",'DATA ENTRY'!W215)</f>
        <v/>
      </c>
      <c r="S215" s="26" t="str">
        <f t="shared" si="65"/>
        <v/>
      </c>
      <c r="T215" s="26" t="str">
        <f>IF(ISBLANK('DATA ENTRY'!Y215),"",'DATA ENTRY'!Y215)</f>
        <v/>
      </c>
      <c r="U215" s="26" t="str">
        <f>IF(ISBLANK('DATA ENTRY'!Z215),"",'DATA ENTRY'!Z215)</f>
        <v/>
      </c>
      <c r="V215" s="26" t="str">
        <f t="shared" si="66"/>
        <v/>
      </c>
      <c r="W215" s="26" t="str">
        <f>IF(ISBLANK('DATA ENTRY'!$F215),"",IF(LEDGER!B215="AB","AB",IF(LEDGER!B215&gt;=0.9*'MARK LOOKUP'!B215,"A+",IF(LEDGER!B215&gt;=0.8*'MARK LOOKUP'!B215,"A",IF(LEDGER!B215&gt;=0.7*'MARK LOOKUP'!B215,"B+",IF(LEDGER!B215&gt;=0.6*'MARK LOOKUP'!B215,"B",IF(LEDGER!B215&gt;=0.5*'MARK LOOKUP'!B215,"C+",IF(LEDGER!B215&gt;=0.4*'MARK LOOKUP'!B215,"C+",IF(LEDGER!B215&gt;=0.35*'MARK LOOKUP'!B215,"D","NG")))))))))</f>
        <v/>
      </c>
      <c r="X215" s="26" t="str">
        <f>IF(ISBLANK('DATA ENTRY'!$G215),"",IF(LEDGER!C215="AB","AB",IF(LEDGER!C215&gt;=0.9*'MARK LOOKUP'!C215,"A+",IF(LEDGER!C215&gt;=0.8*'MARK LOOKUP'!C215,"A",IF(LEDGER!C215&gt;=0.7*'MARK LOOKUP'!C215,"B+",IF(LEDGER!C215&gt;=0.6*'MARK LOOKUP'!C215,"B",IF(LEDGER!C215&gt;=0.5*'MARK LOOKUP'!C215,"C+",IF(LEDGER!C215&gt;=0.4*'MARK LOOKUP'!C215,"C+",IF(LEDGER!C215&gt;=0.35*'MARK LOOKUP'!C215,"D","N.G.")))))))))</f>
        <v/>
      </c>
      <c r="Y215" s="26" t="b">
        <f>IF(ISNUMBER(D215),IF(D215&gt;=0.9*'MARK LOOKUP'!D215,"A+",IF(D215&gt;=0.8*'MARK LOOKUP'!D215,"A",IF(D215&gt;=0.7*'MARK LOOKUP'!D215,"B+",IF(D215&gt;=0.6*'MARK LOOKUP'!D215,"B",IF(D215&gt;=0.5*'MARK LOOKUP'!D215,"C+",IF(D215&gt;=0.4*'MARK LOOKUP'!D215,"C",IF(D215&gt;=0.35*'MARK LOOKUP'!D215,"D","N.G."))))))))</f>
        <v>0</v>
      </c>
      <c r="Z215" s="26" t="str">
        <f>IF(ISBLANK('DATA ENTRY'!J215),"",IF(LEDGER!E215="AB","AB",IF(LEDGER!E215&gt;=0.9*'MARK LOOKUP'!E215,"A+",IF(LEDGER!E215&gt;=0.8*'MARK LOOKUP'!E215,"A",IF(LEDGER!E215&gt;=0.7*'MARK LOOKUP'!E215,"B+",IF(LEDGER!E215&gt;=0.6*'MARK LOOKUP'!E215,"B",IF(LEDGER!E215&gt;=0.5*'MARK LOOKUP'!E215,"C+",IF(LEDGER!E215&gt;=0.4*'MARK LOOKUP'!E215,"C",IF(LEDGER!E215&gt;=0.35*'MARK LOOKUP'!E215,"D","NG")))))))))</f>
        <v/>
      </c>
      <c r="AA215" s="26" t="str">
        <f>IF(ISBLANK('DATA ENTRY'!K215),"",IF(LEDGER!F215="AB","AB",IF(LEDGER!F215&gt;=0.9*'MARK LOOKUP'!F215,"A+",IF(LEDGER!F215&gt;=0.8*'MARK LOOKUP'!F215,"A",IF(LEDGER!F215&gt;=0.7*'MARK LOOKUP'!F215,"B+",IF(LEDGER!F215&gt;=0.6*'MARK LOOKUP'!F215,"B",IF(LEDGER!F215&gt;=0.5*'MARK LOOKUP'!F215,"C+",IF(LEDGER!F215&gt;=0.4*'MARK LOOKUP'!F215,"C",IF(LEDGER!F215&gt;=0.35*'MARK LOOKUP'!F215,"D","NG")))))))))</f>
        <v/>
      </c>
      <c r="AB215" s="26" t="b">
        <f>IF(ISNUMBER(G215),IF(D215&gt;=0.9*'MARK LOOKUP'!G215,"A+",IF(G215&gt;=0.8*'MARK LOOKUP'!G215,"A",IF(G215&gt;=0.7*'MARK LOOKUP'!G215,"B+",IF(G215&gt;=0.6*'MARK LOOKUP'!G215,"B",IF(G215&gt;=0.5*'MARK LOOKUP'!G215,"C+",IF(G215&gt;=0.4*'MARK LOOKUP'!G215,"C",IF(G215&gt;=0.35*'MARK LOOKUP'!G215,"D","NG"))))))))</f>
        <v>0</v>
      </c>
      <c r="AC215" s="26" t="str">
        <f>IF(ISBLANK('DATA ENTRY'!M215),"",IF(LEDGER!H215="AB","AB",IF(LEDGER!H215&gt;=0.9*'MARK LOOKUP'!H215,"A+",IF(LEDGER!H215&gt;=0.8*'MARK LOOKUP'!H215,"A",IF(LEDGER!H215&gt;=0.7*'MARK LOOKUP'!H215,"B+",IF(LEDGER!H215&gt;=0.6*'MARK LOOKUP'!H215,"B",IF(LEDGER!H215&gt;=0.5*'MARK LOOKUP'!H215,"C+",IF(LEDGER!H215&gt;=0.4*'MARK LOOKUP'!H215,"C",IF(LEDGER!H215&gt;=0.35*'MARK LOOKUP'!H215,"D","NG")))))))))</f>
        <v/>
      </c>
      <c r="AD215" s="26" t="str">
        <f>IF(ISBLANK('DATA ENTRY'!N215),"",IF(LEDGER!I215="AB","AB",IF(LEDGER!I215&gt;=0.9*'MARK LOOKUP'!I215,"A+",IF(LEDGER!I215&gt;=0.8*'MARK LOOKUP'!I215,"A",IF(LEDGER!I215&gt;=0.7*'MARK LOOKUP'!I215,"B+",IF(LEDGER!I215&gt;=0.6*'MARK LOOKUP'!I215,"B",IF(LEDGER!I215&gt;=0.5*'MARK LOOKUP'!I215,"C+",IF(LEDGER!I215&gt;=0.4*'MARK LOOKUP'!I215,"C",IF(LEDGER!I215&gt;=0.35*'MARK LOOKUP'!I215,"D","NG")))))))))</f>
        <v/>
      </c>
      <c r="AE215" s="26" t="str">
        <f>IF(ISNUMBER(J215),IF(J215&gt;=0.9*'MARK LOOKUP'!J215,"A+",IF(J215&gt;=0.8*'MARK LOOKUP'!J215,"A",IF(J215&gt;=0.7*'MARK LOOKUP'!J215,"B+",IF(J215&gt;=0.6*'MARK LOOKUP'!J215,"B",IF(J215&gt;=0.5*'MARK LOOKUP'!J215,"C+",IF(J215&gt;=0.4*'MARK LOOKUP'!J215,"C",IF(J215&gt;=0.35*'MARK LOOKUP'!J215,"D","NG"))))))),"")</f>
        <v/>
      </c>
      <c r="AF215" s="26" t="str">
        <f>IF(ISBLANK('DATA ENTRY'!P215),"",IF(LEDGER!K215="Ab","AB",IF(LEDGER!K215&gt;=0.9*'MARK LOOKUP'!K215,"A+",IF(LEDGER!K215&gt;=0.8*'MARK LOOKUP'!K215,"A",IF(LEDGER!K215&gt;=0.7*'MARK LOOKUP'!K215,"B+",IF(LEDGER!K215&gt;=0.6*'MARK LOOKUP'!K215,"B",IF(LEDGER!K215&gt;=0.5*'MARK LOOKUP'!K215,"C+",IF(LEDGER!K215&gt;=0.4*'MARK LOOKUP'!K215,"C",IF(LEDGER!K215&gt;=0.35*'MARK LOOKUP'!K215,"D","NG")))))))))</f>
        <v/>
      </c>
      <c r="AG215" s="26" t="str">
        <f>IF(ISBLANK('DATA ENTRY'!Q215),"",IF(LEDGER!L215="Ab","AB",IF(LEDGER!L215&gt;=0.9*'MARK LOOKUP'!L215,"A+",IF(LEDGER!L215&gt;=0.8*'MARK LOOKUP'!L215,"A",IF(LEDGER!L215&gt;=0.7*'MARK LOOKUP'!L215,"B+",IF(LEDGER!L215&gt;=0.6*'MARK LOOKUP'!L215,"B",IF(LEDGER!L215&gt;=0.5*'MARK LOOKUP'!L215,"C+",IF(LEDGER!L215&gt;=0.4*'MARK LOOKUP'!L215,"C",IF(LEDGER!L215&gt;=0.35*'MARK LOOKUP'!L215,"D","NG")))))))))</f>
        <v/>
      </c>
      <c r="AH215" s="26" t="str">
        <f>IF(ISNUMBER(M215),IF(M215&gt;=0.9*'MARK LOOKUP'!M215,"A+",IF(M215&gt;=0.8*'MARK LOOKUP'!M215,"A",IF(M215&gt;=0.7*'MARK LOOKUP'!M215,"B+",IF(M215&gt;=0.6*'MARK LOOKUP'!M215,"B",IF(M215&gt;=0.5*'MARK LOOKUP'!M215,"C+",IF(M215&gt;=0.4*'MARK LOOKUP'!M215,"C",IF(M215&gt;=0.35*'MARK LOOKUP'!M215,"D","NG"))))))),"")</f>
        <v/>
      </c>
      <c r="AI215" s="26" t="str">
        <f>IF(ISBLANK('DATA ENTRY'!S215),"",IF(N215="Ab","AB",IF(N215&gt;=0.9*'MARK LOOKUP'!N215,"A+",IF(N215&gt;=0.8*'MARK LOOKUP'!N215,"A",IF(N215&gt;=0.7*'MARK LOOKUP'!N215,"B+",IF(N215&gt;=0.6*'MARK LOOKUP'!N215,"B",IF(N215&gt;=0.5*'MARK LOOKUP'!N215,"C+",IF(N215&gt;=0.4*'MARK LOOKUP'!N215,"C",IF(N215&gt;=0.35*'MARK LOOKUP'!N215,"D","NG")))))))))</f>
        <v/>
      </c>
      <c r="AJ215" s="26" t="str">
        <f>IF(ISBLANK('DATA ENTRY'!T215),"",IF(O215="Ab","AB",IF(O215&gt;=0.9*'MARK LOOKUP'!O215,"A+",IF(O215&gt;=0.8*'MARK LOOKUP'!O215,"A",IF(O215&gt;=0.7*'MARK LOOKUP'!O215,"B+",IF(O215&gt;=0.6*'MARK LOOKUP'!O215,"B",IF(O215&gt;=0.5*'MARK LOOKUP'!O215,"C+",IF(O215&gt;=0.4*'MARK LOOKUP'!O215,"C",IF(O215&gt;=0.35*'MARK LOOKUP'!O215,"D","NG")))))))))</f>
        <v/>
      </c>
      <c r="AK215" s="26" t="str">
        <f>IF(ISNUMBER(P215),IF(P215&gt;=0.9*'MARK LOOKUP'!P215,"A+",IF(P215&gt;=0.8*'MARK LOOKUP'!P215,"A",IF(P215&gt;=0.7*'MARK LOOKUP'!P215,"B+",IF(P215&gt;=0.6*'MARK LOOKUP'!P215,"B",IF(P215&gt;=0.5*'MARK LOOKUP'!P215,"C+",IF(P215&gt;=0.4*'MARK LOOKUP'!P215,"C",IF(P215&gt;=0.35*'MARK LOOKUP'!P215,"D","NG"))))))),"")</f>
        <v/>
      </c>
      <c r="AL215" s="26" t="str">
        <f>IF(ISBLANK('DATA ENTRY'!V215),"",IF(Q215="Ab","AB",IF(Q215&gt;=0.9*'MARK LOOKUP'!Q215,"A+",IF(Q215&gt;=0.8*'MARK LOOKUP'!Q215,"A",IF(Q215&gt;=0.7*'MARK LOOKUP'!Q215,"B+",IF(Q215&gt;=0.6*'MARK LOOKUP'!Q215,"B",IF(Q215&gt;=0.5*'MARK LOOKUP'!Q215,"C+",IF(Q215&gt;=0.4*'MARK LOOKUP'!Q215,"C",IF(Q215&gt;=0.35*'MARK LOOKUP'!Q215,"D","NG")))))))))</f>
        <v/>
      </c>
      <c r="AM215" s="26" t="str">
        <f>IF(ISBLANK('DATA ENTRY'!W215),"",IF(R215="Ab","AB",IF(R215&gt;=0.9*'MARK LOOKUP'!R215,"A+",IF(R215&gt;=0.8*'MARK LOOKUP'!R215,"A",IF(R215&gt;=0.7*'MARK LOOKUP'!R215,"B+",IF(R215&gt;=0.6*'MARK LOOKUP'!R215,"B",IF(R215&gt;=0.5*'MARK LOOKUP'!R215,"C+",IF(R215&gt;=0.4*'MARK LOOKUP'!R215,"C",IF(R215&gt;=0.35*'MARK LOOKUP'!R215,"D","NG")))))))))</f>
        <v/>
      </c>
      <c r="AN215" s="26" t="str">
        <f>IF(ISNUMBER(S215),IF(S215&gt;=0.9*'MARK LOOKUP'!S215,"A+",IF(S215&gt;=0.8*'MARK LOOKUP'!S215,"A",IF(S215&gt;=0.7*'MARK LOOKUP'!S215,"B+",IF(S215&gt;=0.6*'MARK LOOKUP'!S215,"B",IF(S215&gt;=0.5*'MARK LOOKUP'!S215,"C+",IF(S215&gt;=0.4*'MARK LOOKUP'!S215,"C",IF(S215&gt;=0.35*'MARK LOOKUP'!S215,"D","NG"))))))),"")</f>
        <v/>
      </c>
      <c r="AO215" s="26" t="str">
        <f>IF(ISBLANK('DATA ENTRY'!Y215),"",IF(T215="AB","AB",IF(T215&gt;=0.9*'MARK LOOKUP'!T215,"A+",IF(T215&gt;=0.8*'MARK LOOKUP'!T215,"A",IF(T215&gt;=0.7*'MARK LOOKUP'!T215,"B+",IF(T215&gt;=0.6*'MARK LOOKUP'!T215,"B",IF(T215&gt;=0.5*'MARK LOOKUP'!T215,"C+",IF(T215&gt;=0.4*'MARK LOOKUP'!T215,"C",IF(T215&gt;=0.35*'MARK LOOKUP'!T215,"D","NG")))))))))</f>
        <v/>
      </c>
      <c r="AP215" s="26" t="str">
        <f>IF(ISBLANK('DATA ENTRY'!Z215),"",IF(U215="AB","AB",IF(U215&gt;=0.9*'MARK LOOKUP'!U215,"A+",IF(U215&gt;=0.8*'MARK LOOKUP'!U215,"A",IF(U215&gt;=0.7*'MARK LOOKUP'!U215,"B+",IF(U215&gt;=0.6*'MARK LOOKUP'!U215,"B",IF(U215&gt;=0.5*'MARK LOOKUP'!U215,"C+",IF(U215&gt;=0.4*'MARK LOOKUP'!U215,"C",IF(U215&gt;=0.35*'MARK LOOKUP'!U215,"D","NG")))))))))</f>
        <v/>
      </c>
      <c r="AQ215" s="26" t="str">
        <f>IF(ISNUMBER(V215),IF(V215&gt;=0.9*'MARK LOOKUP'!V215,"A+",IF(V215&gt;=0.8*'MARK LOOKUP'!V215,"A",IF(V215&gt;=0.7*'MARK LOOKUP'!V215,"B+",IF(V215&gt;=0.6*'MARK LOOKUP'!S215,"B",IF(V215&gt;=0.5*'MARK LOOKUP'!V215,"C+",IF(V215&gt;=0.4*'MARK LOOKUP'!V215,"C",IF(V215&gt;=0.35*'MARK LOOKUP'!V215,"D","NG"))))))),"")</f>
        <v/>
      </c>
      <c r="AR215" s="26" t="str">
        <f t="shared" si="67"/>
        <v/>
      </c>
      <c r="AS215" s="26" t="str">
        <f t="shared" si="68"/>
        <v/>
      </c>
      <c r="AT215" s="26" t="str">
        <f t="shared" si="69"/>
        <v/>
      </c>
      <c r="AU215" s="26" t="str">
        <f t="shared" si="70"/>
        <v/>
      </c>
      <c r="AV215" s="26" t="str">
        <f t="shared" si="71"/>
        <v/>
      </c>
      <c r="AW215" s="26" t="str">
        <f t="shared" si="72"/>
        <v/>
      </c>
      <c r="AX215" s="26" t="str">
        <f t="shared" si="73"/>
        <v/>
      </c>
      <c r="AY215" s="26" t="str">
        <f t="shared" si="74"/>
        <v/>
      </c>
      <c r="AZ215" s="26" t="str">
        <f t="shared" si="75"/>
        <v/>
      </c>
      <c r="BA215" s="26" t="str">
        <f t="shared" si="76"/>
        <v/>
      </c>
      <c r="BB215" s="26" t="str">
        <f t="shared" si="77"/>
        <v/>
      </c>
      <c r="BC215" s="26" t="str">
        <f t="shared" si="78"/>
        <v/>
      </c>
      <c r="BD215" s="26" t="str">
        <f t="shared" si="79"/>
        <v/>
      </c>
      <c r="BE215" s="26" t="str">
        <f>IF(ISBLANK('DATA ENTRY'!S215),"",IF(AJ215="A+","4",IF(AJ215="A","3.6",IF(AJ215="B+","3.2",IF(AJ215="B","2.8",IF(AJ215="C+","2.4",IF(AJ215="C","2",IF(AJ215="D+","1.6",IF(AJ215="D","1.2",IF(AJ215="E","0.8",""))))))))))</f>
        <v/>
      </c>
      <c r="BF215" s="26" t="str">
        <f>IF(ISBLANK('DATA ENTRY'!T215),"",IF(AK215="A+","4",IF(AK215="A","3.6",IF(AK215="B+","3.2",IF(AK215="B","2.8",IF(AK215="C+","2.4",IF(AK215="C","2",IF(AK215="D+","1.6",IF(AK215="D","1.2",IF(AK215="E","0.8",""))))))))))</f>
        <v/>
      </c>
      <c r="BG215" s="26" t="str">
        <f>IF(ISBLANK('DATA ENTRY'!U215),"",IF(AL215="A+","4",IF(AL215="A","3.6",IF(AL215="B+","3.2",IF(AL215="B","2.8",IF(AL215="C+","2.4",IF(AL215="C","2",IF(AL215="D+","1.6",IF(AL215="D","1.2",IF(AL215="E","0.8",""))))))))))</f>
        <v/>
      </c>
      <c r="BH215" s="26" t="str">
        <f>IF(ISBLANK('DATA ENTRY'!V215),"",IF(AM215="A+","4",IF(AM215="A","3.6",IF(AM215="B+","3.2",IF(AM215="B","2.8",IF(AM215="C+","2.4",IF(AM215="C","2",IF(AM215="D+","1.6",IF(AM215="D","1.2",IF(AM215="E","0.8",""))))))))))</f>
        <v/>
      </c>
      <c r="BI215" s="26" t="str">
        <f>IF(ISBLANK('DATA ENTRY'!W215),"",IF(AN215="A+","4",IF(AN215="A","3.6",IF(AN215="B+","3.2",IF(AN215="B","2.8",IF(AN215="C+","2.4",IF(AN215="C","2",IF(AN215="D+","1.6",IF(AN215="D","1.2",IF(AN215="E","0.8",""))))))))))</f>
        <v/>
      </c>
      <c r="BJ215" s="26" t="str">
        <f>IF(ISBLANK('DATA ENTRY'!X215),"",IF(AO215="A+","4",IF(AO215="A","3.6",IF(AO215="B+","3.2",IF(AO215="B","2.8",IF(AO215="C+","2.4",IF(AO215="C","2",IF(AO215="D+","1.6",IF(AO215="D","1.2",IF(AO215="E","0.8",""))))))))))</f>
        <v/>
      </c>
      <c r="BK215" s="26" t="str">
        <f>IF(ISBLANK('DATA ENTRY'!Y215),"",IF(AP215="A+","4",IF(AP215="A","3.6",IF(AP215="B+","3.2",IF(AP215="B","2.8",IF(AP215="C+","2.4",IF(AP215="C","2",IF(AP215="D+","1.6",IF(AP215="D","1.2",IF(AP215="E","0.8",""))))))))))</f>
        <v/>
      </c>
      <c r="BL215" s="26" t="str">
        <f>IF(ISBLANK('DATA ENTRY'!Z215),"",IF(AQ215="A+","4",IF(AQ215="A","3.6",IF(AQ215="B+","3.2",IF(AQ215="B","2.8",IF(AQ215="C+","2.4",IF(AQ215="C","2",IF(AQ215="D+","1.6",IF(AQ215="D","1.2",IF(AQ215="E","0.8",""))))))))))</f>
        <v/>
      </c>
    </row>
    <row r="216" spans="2:64" x14ac:dyDescent="0.25">
      <c r="B216" s="26" t="str">
        <f>IF(ISBLANK('DATA ENTRY'!G216),"",'DATA ENTRY'!G216)</f>
        <v/>
      </c>
      <c r="C216" s="26" t="str">
        <f>IF(ISBLANK('DATA ENTRY'!H216),"",'DATA ENTRY'!H216)</f>
        <v/>
      </c>
      <c r="D216" s="26" t="str">
        <f t="shared" si="61"/>
        <v/>
      </c>
      <c r="E216" s="26" t="str">
        <f>IF(ISBLANK('DATA ENTRY'!J216),"",'DATA ENTRY'!J216)</f>
        <v/>
      </c>
      <c r="F216" s="26" t="str">
        <f>IF(ISBLANK('DATA ENTRY'!K216),"",'DATA ENTRY'!K216)</f>
        <v/>
      </c>
      <c r="G216" s="26" t="str">
        <f t="shared" si="62"/>
        <v/>
      </c>
      <c r="H216" s="26" t="str">
        <f>IF(ISBLANK('DATA ENTRY'!M216),"",'DATA ENTRY'!M216)</f>
        <v/>
      </c>
      <c r="I216" s="26" t="str">
        <f>IF(ISBLANK('DATA ENTRY'!M216),"",'DATA ENTRY'!N216)</f>
        <v/>
      </c>
      <c r="J216" s="26" t="str">
        <f t="shared" si="80"/>
        <v/>
      </c>
      <c r="K216" s="26" t="str">
        <f>IF(ISBLANK('DATA ENTRY'!P216),"",'DATA ENTRY'!P216)</f>
        <v/>
      </c>
      <c r="L216" s="26" t="str">
        <f>IF(ISBLANK('DATA ENTRY'!Q216),"",'DATA ENTRY'!Q216)</f>
        <v/>
      </c>
      <c r="M216" s="26" t="str">
        <f t="shared" si="63"/>
        <v/>
      </c>
      <c r="N216" s="26" t="str">
        <f>IF(ISBLANK('DATA ENTRY'!S216),"",'DATA ENTRY'!S216)</f>
        <v/>
      </c>
      <c r="O216" s="26" t="str">
        <f>IF(ISBLANK('DATA ENTRY'!T216),"",'DATA ENTRY'!T216)</f>
        <v/>
      </c>
      <c r="P216" s="26" t="str">
        <f t="shared" si="64"/>
        <v/>
      </c>
      <c r="Q216" s="26" t="str">
        <f>IF(ISBLANK('DATA ENTRY'!V216),"",'DATA ENTRY'!V216)</f>
        <v/>
      </c>
      <c r="R216" s="26" t="str">
        <f>IF(ISBLANK('DATA ENTRY'!W216),"",'DATA ENTRY'!W216)</f>
        <v/>
      </c>
      <c r="S216" s="26" t="str">
        <f t="shared" si="65"/>
        <v/>
      </c>
      <c r="T216" s="26" t="str">
        <f>IF(ISBLANK('DATA ENTRY'!Y216),"",'DATA ENTRY'!Y216)</f>
        <v/>
      </c>
      <c r="U216" s="26" t="str">
        <f>IF(ISBLANK('DATA ENTRY'!Z216),"",'DATA ENTRY'!Z216)</f>
        <v/>
      </c>
      <c r="V216" s="26" t="str">
        <f t="shared" si="66"/>
        <v/>
      </c>
      <c r="W216" s="26" t="str">
        <f>IF(ISBLANK('DATA ENTRY'!$F216),"",IF(LEDGER!B216="AB","AB",IF(LEDGER!B216&gt;=0.9*'MARK LOOKUP'!B216,"A+",IF(LEDGER!B216&gt;=0.8*'MARK LOOKUP'!B216,"A",IF(LEDGER!B216&gt;=0.7*'MARK LOOKUP'!B216,"B+",IF(LEDGER!B216&gt;=0.6*'MARK LOOKUP'!B216,"B",IF(LEDGER!B216&gt;=0.5*'MARK LOOKUP'!B216,"C+",IF(LEDGER!B216&gt;=0.4*'MARK LOOKUP'!B216,"C+",IF(LEDGER!B216&gt;=0.35*'MARK LOOKUP'!B216,"D","NG")))))))))</f>
        <v/>
      </c>
      <c r="X216" s="26" t="str">
        <f>IF(ISBLANK('DATA ENTRY'!$G216),"",IF(LEDGER!C216="AB","AB",IF(LEDGER!C216&gt;=0.9*'MARK LOOKUP'!C216,"A+",IF(LEDGER!C216&gt;=0.8*'MARK LOOKUP'!C216,"A",IF(LEDGER!C216&gt;=0.7*'MARK LOOKUP'!C216,"B+",IF(LEDGER!C216&gt;=0.6*'MARK LOOKUP'!C216,"B",IF(LEDGER!C216&gt;=0.5*'MARK LOOKUP'!C216,"C+",IF(LEDGER!C216&gt;=0.4*'MARK LOOKUP'!C216,"C+",IF(LEDGER!C216&gt;=0.35*'MARK LOOKUP'!C216,"D","N.G.")))))))))</f>
        <v/>
      </c>
      <c r="Y216" s="26" t="b">
        <f>IF(ISNUMBER(D216),IF(D216&gt;=0.9*'MARK LOOKUP'!D216,"A+",IF(D216&gt;=0.8*'MARK LOOKUP'!D216,"A",IF(D216&gt;=0.7*'MARK LOOKUP'!D216,"B+",IF(D216&gt;=0.6*'MARK LOOKUP'!D216,"B",IF(D216&gt;=0.5*'MARK LOOKUP'!D216,"C+",IF(D216&gt;=0.4*'MARK LOOKUP'!D216,"C",IF(D216&gt;=0.35*'MARK LOOKUP'!D216,"D","N.G."))))))))</f>
        <v>0</v>
      </c>
      <c r="Z216" s="26" t="str">
        <f>IF(ISBLANK('DATA ENTRY'!J216),"",IF(LEDGER!E216="AB","AB",IF(LEDGER!E216&gt;=0.9*'MARK LOOKUP'!E216,"A+",IF(LEDGER!E216&gt;=0.8*'MARK LOOKUP'!E216,"A",IF(LEDGER!E216&gt;=0.7*'MARK LOOKUP'!E216,"B+",IF(LEDGER!E216&gt;=0.6*'MARK LOOKUP'!E216,"B",IF(LEDGER!E216&gt;=0.5*'MARK LOOKUP'!E216,"C+",IF(LEDGER!E216&gt;=0.4*'MARK LOOKUP'!E216,"C",IF(LEDGER!E216&gt;=0.35*'MARK LOOKUP'!E216,"D","NG")))))))))</f>
        <v/>
      </c>
      <c r="AA216" s="26" t="str">
        <f>IF(ISBLANK('DATA ENTRY'!K216),"",IF(LEDGER!F216="AB","AB",IF(LEDGER!F216&gt;=0.9*'MARK LOOKUP'!F216,"A+",IF(LEDGER!F216&gt;=0.8*'MARK LOOKUP'!F216,"A",IF(LEDGER!F216&gt;=0.7*'MARK LOOKUP'!F216,"B+",IF(LEDGER!F216&gt;=0.6*'MARK LOOKUP'!F216,"B",IF(LEDGER!F216&gt;=0.5*'MARK LOOKUP'!F216,"C+",IF(LEDGER!F216&gt;=0.4*'MARK LOOKUP'!F216,"C",IF(LEDGER!F216&gt;=0.35*'MARK LOOKUP'!F216,"D","NG")))))))))</f>
        <v/>
      </c>
      <c r="AB216" s="26" t="b">
        <f>IF(ISNUMBER(G216),IF(D216&gt;=0.9*'MARK LOOKUP'!G216,"A+",IF(G216&gt;=0.8*'MARK LOOKUP'!G216,"A",IF(G216&gt;=0.7*'MARK LOOKUP'!G216,"B+",IF(G216&gt;=0.6*'MARK LOOKUP'!G216,"B",IF(G216&gt;=0.5*'MARK LOOKUP'!G216,"C+",IF(G216&gt;=0.4*'MARK LOOKUP'!G216,"C",IF(G216&gt;=0.35*'MARK LOOKUP'!G216,"D","NG"))))))))</f>
        <v>0</v>
      </c>
      <c r="AC216" s="26" t="str">
        <f>IF(ISBLANK('DATA ENTRY'!M216),"",IF(LEDGER!H216="AB","AB",IF(LEDGER!H216&gt;=0.9*'MARK LOOKUP'!H216,"A+",IF(LEDGER!H216&gt;=0.8*'MARK LOOKUP'!H216,"A",IF(LEDGER!H216&gt;=0.7*'MARK LOOKUP'!H216,"B+",IF(LEDGER!H216&gt;=0.6*'MARK LOOKUP'!H216,"B",IF(LEDGER!H216&gt;=0.5*'MARK LOOKUP'!H216,"C+",IF(LEDGER!H216&gt;=0.4*'MARK LOOKUP'!H216,"C",IF(LEDGER!H216&gt;=0.35*'MARK LOOKUP'!H216,"D","NG")))))))))</f>
        <v/>
      </c>
      <c r="AD216" s="26" t="str">
        <f>IF(ISBLANK('DATA ENTRY'!N216),"",IF(LEDGER!I216="AB","AB",IF(LEDGER!I216&gt;=0.9*'MARK LOOKUP'!I216,"A+",IF(LEDGER!I216&gt;=0.8*'MARK LOOKUP'!I216,"A",IF(LEDGER!I216&gt;=0.7*'MARK LOOKUP'!I216,"B+",IF(LEDGER!I216&gt;=0.6*'MARK LOOKUP'!I216,"B",IF(LEDGER!I216&gt;=0.5*'MARK LOOKUP'!I216,"C+",IF(LEDGER!I216&gt;=0.4*'MARK LOOKUP'!I216,"C",IF(LEDGER!I216&gt;=0.35*'MARK LOOKUP'!I216,"D","NG")))))))))</f>
        <v/>
      </c>
      <c r="AE216" s="26" t="str">
        <f>IF(ISNUMBER(J216),IF(J216&gt;=0.9*'MARK LOOKUP'!J216,"A+",IF(J216&gt;=0.8*'MARK LOOKUP'!J216,"A",IF(J216&gt;=0.7*'MARK LOOKUP'!J216,"B+",IF(J216&gt;=0.6*'MARK LOOKUP'!J216,"B",IF(J216&gt;=0.5*'MARK LOOKUP'!J216,"C+",IF(J216&gt;=0.4*'MARK LOOKUP'!J216,"C",IF(J216&gt;=0.35*'MARK LOOKUP'!J216,"D","NG"))))))),"")</f>
        <v/>
      </c>
      <c r="AF216" s="26" t="str">
        <f>IF(ISBLANK('DATA ENTRY'!P216),"",IF(LEDGER!K216="Ab","AB",IF(LEDGER!K216&gt;=0.9*'MARK LOOKUP'!K216,"A+",IF(LEDGER!K216&gt;=0.8*'MARK LOOKUP'!K216,"A",IF(LEDGER!K216&gt;=0.7*'MARK LOOKUP'!K216,"B+",IF(LEDGER!K216&gt;=0.6*'MARK LOOKUP'!K216,"B",IF(LEDGER!K216&gt;=0.5*'MARK LOOKUP'!K216,"C+",IF(LEDGER!K216&gt;=0.4*'MARK LOOKUP'!K216,"C",IF(LEDGER!K216&gt;=0.35*'MARK LOOKUP'!K216,"D","NG")))))))))</f>
        <v/>
      </c>
      <c r="AG216" s="26" t="str">
        <f>IF(ISBLANK('DATA ENTRY'!Q216),"",IF(LEDGER!L216="Ab","AB",IF(LEDGER!L216&gt;=0.9*'MARK LOOKUP'!L216,"A+",IF(LEDGER!L216&gt;=0.8*'MARK LOOKUP'!L216,"A",IF(LEDGER!L216&gt;=0.7*'MARK LOOKUP'!L216,"B+",IF(LEDGER!L216&gt;=0.6*'MARK LOOKUP'!L216,"B",IF(LEDGER!L216&gt;=0.5*'MARK LOOKUP'!L216,"C+",IF(LEDGER!L216&gt;=0.4*'MARK LOOKUP'!L216,"C",IF(LEDGER!L216&gt;=0.35*'MARK LOOKUP'!L216,"D","NG")))))))))</f>
        <v/>
      </c>
      <c r="AH216" s="26" t="str">
        <f>IF(ISNUMBER(M216),IF(M216&gt;=0.9*'MARK LOOKUP'!M216,"A+",IF(M216&gt;=0.8*'MARK LOOKUP'!M216,"A",IF(M216&gt;=0.7*'MARK LOOKUP'!M216,"B+",IF(M216&gt;=0.6*'MARK LOOKUP'!M216,"B",IF(M216&gt;=0.5*'MARK LOOKUP'!M216,"C+",IF(M216&gt;=0.4*'MARK LOOKUP'!M216,"C",IF(M216&gt;=0.35*'MARK LOOKUP'!M216,"D","NG"))))))),"")</f>
        <v/>
      </c>
      <c r="AI216" s="26" t="str">
        <f>IF(ISBLANK('DATA ENTRY'!S216),"",IF(N216="Ab","AB",IF(N216&gt;=0.9*'MARK LOOKUP'!N216,"A+",IF(N216&gt;=0.8*'MARK LOOKUP'!N216,"A",IF(N216&gt;=0.7*'MARK LOOKUP'!N216,"B+",IF(N216&gt;=0.6*'MARK LOOKUP'!N216,"B",IF(N216&gt;=0.5*'MARK LOOKUP'!N216,"C+",IF(N216&gt;=0.4*'MARK LOOKUP'!N216,"C",IF(N216&gt;=0.35*'MARK LOOKUP'!N216,"D","NG")))))))))</f>
        <v/>
      </c>
      <c r="AJ216" s="26" t="str">
        <f>IF(ISBLANK('DATA ENTRY'!T216),"",IF(O216="Ab","AB",IF(O216&gt;=0.9*'MARK LOOKUP'!O216,"A+",IF(O216&gt;=0.8*'MARK LOOKUP'!O216,"A",IF(O216&gt;=0.7*'MARK LOOKUP'!O216,"B+",IF(O216&gt;=0.6*'MARK LOOKUP'!O216,"B",IF(O216&gt;=0.5*'MARK LOOKUP'!O216,"C+",IF(O216&gt;=0.4*'MARK LOOKUP'!O216,"C",IF(O216&gt;=0.35*'MARK LOOKUP'!O216,"D","NG")))))))))</f>
        <v/>
      </c>
      <c r="AK216" s="26" t="str">
        <f>IF(ISNUMBER(P216),IF(P216&gt;=0.9*'MARK LOOKUP'!P216,"A+",IF(P216&gt;=0.8*'MARK LOOKUP'!P216,"A",IF(P216&gt;=0.7*'MARK LOOKUP'!P216,"B+",IF(P216&gt;=0.6*'MARK LOOKUP'!P216,"B",IF(P216&gt;=0.5*'MARK LOOKUP'!P216,"C+",IF(P216&gt;=0.4*'MARK LOOKUP'!P216,"C",IF(P216&gt;=0.35*'MARK LOOKUP'!P216,"D","NG"))))))),"")</f>
        <v/>
      </c>
      <c r="AL216" s="26" t="str">
        <f>IF(ISBLANK('DATA ENTRY'!V216),"",IF(Q216="Ab","AB",IF(Q216&gt;=0.9*'MARK LOOKUP'!Q216,"A+",IF(Q216&gt;=0.8*'MARK LOOKUP'!Q216,"A",IF(Q216&gt;=0.7*'MARK LOOKUP'!Q216,"B+",IF(Q216&gt;=0.6*'MARK LOOKUP'!Q216,"B",IF(Q216&gt;=0.5*'MARK LOOKUP'!Q216,"C+",IF(Q216&gt;=0.4*'MARK LOOKUP'!Q216,"C",IF(Q216&gt;=0.35*'MARK LOOKUP'!Q216,"D","NG")))))))))</f>
        <v/>
      </c>
      <c r="AM216" s="26" t="str">
        <f>IF(ISBLANK('DATA ENTRY'!W216),"",IF(R216="Ab","AB",IF(R216&gt;=0.9*'MARK LOOKUP'!R216,"A+",IF(R216&gt;=0.8*'MARK LOOKUP'!R216,"A",IF(R216&gt;=0.7*'MARK LOOKUP'!R216,"B+",IF(R216&gt;=0.6*'MARK LOOKUP'!R216,"B",IF(R216&gt;=0.5*'MARK LOOKUP'!R216,"C+",IF(R216&gt;=0.4*'MARK LOOKUP'!R216,"C",IF(R216&gt;=0.35*'MARK LOOKUP'!R216,"D","NG")))))))))</f>
        <v/>
      </c>
      <c r="AN216" s="26" t="str">
        <f>IF(ISNUMBER(S216),IF(S216&gt;=0.9*'MARK LOOKUP'!S216,"A+",IF(S216&gt;=0.8*'MARK LOOKUP'!S216,"A",IF(S216&gt;=0.7*'MARK LOOKUP'!S216,"B+",IF(S216&gt;=0.6*'MARK LOOKUP'!S216,"B",IF(S216&gt;=0.5*'MARK LOOKUP'!S216,"C+",IF(S216&gt;=0.4*'MARK LOOKUP'!S216,"C",IF(S216&gt;=0.35*'MARK LOOKUP'!S216,"D","NG"))))))),"")</f>
        <v/>
      </c>
      <c r="AO216" s="26" t="str">
        <f>IF(ISBLANK('DATA ENTRY'!Y216),"",IF(T216="AB","AB",IF(T216&gt;=0.9*'MARK LOOKUP'!T216,"A+",IF(T216&gt;=0.8*'MARK LOOKUP'!T216,"A",IF(T216&gt;=0.7*'MARK LOOKUP'!T216,"B+",IF(T216&gt;=0.6*'MARK LOOKUP'!T216,"B",IF(T216&gt;=0.5*'MARK LOOKUP'!T216,"C+",IF(T216&gt;=0.4*'MARK LOOKUP'!T216,"C",IF(T216&gt;=0.35*'MARK LOOKUP'!T216,"D","NG")))))))))</f>
        <v/>
      </c>
      <c r="AP216" s="26" t="str">
        <f>IF(ISBLANK('DATA ENTRY'!Z216),"",IF(U216="AB","AB",IF(U216&gt;=0.9*'MARK LOOKUP'!U216,"A+",IF(U216&gt;=0.8*'MARK LOOKUP'!U216,"A",IF(U216&gt;=0.7*'MARK LOOKUP'!U216,"B+",IF(U216&gt;=0.6*'MARK LOOKUP'!U216,"B",IF(U216&gt;=0.5*'MARK LOOKUP'!U216,"C+",IF(U216&gt;=0.4*'MARK LOOKUP'!U216,"C",IF(U216&gt;=0.35*'MARK LOOKUP'!U216,"D","NG")))))))))</f>
        <v/>
      </c>
      <c r="AQ216" s="26" t="str">
        <f>IF(ISNUMBER(V216),IF(V216&gt;=0.9*'MARK LOOKUP'!V216,"A+",IF(V216&gt;=0.8*'MARK LOOKUP'!V216,"A",IF(V216&gt;=0.7*'MARK LOOKUP'!V216,"B+",IF(V216&gt;=0.6*'MARK LOOKUP'!S216,"B",IF(V216&gt;=0.5*'MARK LOOKUP'!V216,"C+",IF(V216&gt;=0.4*'MARK LOOKUP'!V216,"C",IF(V216&gt;=0.35*'MARK LOOKUP'!V216,"D","NG"))))))),"")</f>
        <v/>
      </c>
      <c r="AR216" s="26" t="str">
        <f t="shared" si="67"/>
        <v/>
      </c>
      <c r="AS216" s="26" t="str">
        <f t="shared" si="68"/>
        <v/>
      </c>
      <c r="AT216" s="26" t="str">
        <f t="shared" si="69"/>
        <v/>
      </c>
      <c r="AU216" s="26" t="str">
        <f t="shared" si="70"/>
        <v/>
      </c>
      <c r="AV216" s="26" t="str">
        <f t="shared" si="71"/>
        <v/>
      </c>
      <c r="AW216" s="26" t="str">
        <f t="shared" si="72"/>
        <v/>
      </c>
      <c r="AX216" s="26" t="str">
        <f t="shared" si="73"/>
        <v/>
      </c>
      <c r="AY216" s="26" t="str">
        <f t="shared" si="74"/>
        <v/>
      </c>
      <c r="AZ216" s="26" t="str">
        <f t="shared" si="75"/>
        <v/>
      </c>
      <c r="BA216" s="26" t="str">
        <f t="shared" si="76"/>
        <v/>
      </c>
      <c r="BB216" s="26" t="str">
        <f t="shared" si="77"/>
        <v/>
      </c>
      <c r="BC216" s="26" t="str">
        <f t="shared" si="78"/>
        <v/>
      </c>
      <c r="BD216" s="26" t="str">
        <f t="shared" si="79"/>
        <v/>
      </c>
      <c r="BE216" s="26" t="str">
        <f>IF(ISBLANK('DATA ENTRY'!S216),"",IF(AJ216="A+","4",IF(AJ216="A","3.6",IF(AJ216="B+","3.2",IF(AJ216="B","2.8",IF(AJ216="C+","2.4",IF(AJ216="C","2",IF(AJ216="D+","1.6",IF(AJ216="D","1.2",IF(AJ216="E","0.8",""))))))))))</f>
        <v/>
      </c>
      <c r="BF216" s="26" t="str">
        <f>IF(ISBLANK('DATA ENTRY'!T216),"",IF(AK216="A+","4",IF(AK216="A","3.6",IF(AK216="B+","3.2",IF(AK216="B","2.8",IF(AK216="C+","2.4",IF(AK216="C","2",IF(AK216="D+","1.6",IF(AK216="D","1.2",IF(AK216="E","0.8",""))))))))))</f>
        <v/>
      </c>
      <c r="BG216" s="26" t="str">
        <f>IF(ISBLANK('DATA ENTRY'!U216),"",IF(AL216="A+","4",IF(AL216="A","3.6",IF(AL216="B+","3.2",IF(AL216="B","2.8",IF(AL216="C+","2.4",IF(AL216="C","2",IF(AL216="D+","1.6",IF(AL216="D","1.2",IF(AL216="E","0.8",""))))))))))</f>
        <v/>
      </c>
      <c r="BH216" s="26" t="str">
        <f>IF(ISBLANK('DATA ENTRY'!V216),"",IF(AM216="A+","4",IF(AM216="A","3.6",IF(AM216="B+","3.2",IF(AM216="B","2.8",IF(AM216="C+","2.4",IF(AM216="C","2",IF(AM216="D+","1.6",IF(AM216="D","1.2",IF(AM216="E","0.8",""))))))))))</f>
        <v/>
      </c>
      <c r="BI216" s="26" t="str">
        <f>IF(ISBLANK('DATA ENTRY'!W216),"",IF(AN216="A+","4",IF(AN216="A","3.6",IF(AN216="B+","3.2",IF(AN216="B","2.8",IF(AN216="C+","2.4",IF(AN216="C","2",IF(AN216="D+","1.6",IF(AN216="D","1.2",IF(AN216="E","0.8",""))))))))))</f>
        <v/>
      </c>
      <c r="BJ216" s="26" t="str">
        <f>IF(ISBLANK('DATA ENTRY'!X216),"",IF(AO216="A+","4",IF(AO216="A","3.6",IF(AO216="B+","3.2",IF(AO216="B","2.8",IF(AO216="C+","2.4",IF(AO216="C","2",IF(AO216="D+","1.6",IF(AO216="D","1.2",IF(AO216="E","0.8",""))))))))))</f>
        <v/>
      </c>
      <c r="BK216" s="26" t="str">
        <f>IF(ISBLANK('DATA ENTRY'!Y216),"",IF(AP216="A+","4",IF(AP216="A","3.6",IF(AP216="B+","3.2",IF(AP216="B","2.8",IF(AP216="C+","2.4",IF(AP216="C","2",IF(AP216="D+","1.6",IF(AP216="D","1.2",IF(AP216="E","0.8",""))))))))))</f>
        <v/>
      </c>
      <c r="BL216" s="26" t="str">
        <f>IF(ISBLANK('DATA ENTRY'!Z216),"",IF(AQ216="A+","4",IF(AQ216="A","3.6",IF(AQ216="B+","3.2",IF(AQ216="B","2.8",IF(AQ216="C+","2.4",IF(AQ216="C","2",IF(AQ216="D+","1.6",IF(AQ216="D","1.2",IF(AQ216="E","0.8",""))))))))))</f>
        <v/>
      </c>
    </row>
    <row r="217" spans="2:64" x14ac:dyDescent="0.25">
      <c r="B217" s="26" t="str">
        <f>IF(ISBLANK('DATA ENTRY'!G217),"",'DATA ENTRY'!G217)</f>
        <v/>
      </c>
      <c r="C217" s="26" t="str">
        <f>IF(ISBLANK('DATA ENTRY'!H217),"",'DATA ENTRY'!H217)</f>
        <v/>
      </c>
      <c r="D217" s="26" t="str">
        <f t="shared" si="61"/>
        <v/>
      </c>
      <c r="E217" s="26" t="str">
        <f>IF(ISBLANK('DATA ENTRY'!J217),"",'DATA ENTRY'!J217)</f>
        <v/>
      </c>
      <c r="F217" s="26" t="str">
        <f>IF(ISBLANK('DATA ENTRY'!K217),"",'DATA ENTRY'!K217)</f>
        <v/>
      </c>
      <c r="G217" s="26" t="str">
        <f t="shared" si="62"/>
        <v/>
      </c>
      <c r="H217" s="26" t="str">
        <f>IF(ISBLANK('DATA ENTRY'!M217),"",'DATA ENTRY'!M217)</f>
        <v/>
      </c>
      <c r="I217" s="26" t="str">
        <f>IF(ISBLANK('DATA ENTRY'!M217),"",'DATA ENTRY'!N217)</f>
        <v/>
      </c>
      <c r="J217" s="26" t="str">
        <f t="shared" si="80"/>
        <v/>
      </c>
      <c r="K217" s="26" t="str">
        <f>IF(ISBLANK('DATA ENTRY'!P217),"",'DATA ENTRY'!P217)</f>
        <v/>
      </c>
      <c r="L217" s="26" t="str">
        <f>IF(ISBLANK('DATA ENTRY'!Q217),"",'DATA ENTRY'!Q217)</f>
        <v/>
      </c>
      <c r="M217" s="26" t="str">
        <f t="shared" si="63"/>
        <v/>
      </c>
      <c r="N217" s="26" t="str">
        <f>IF(ISBLANK('DATA ENTRY'!S217),"",'DATA ENTRY'!S217)</f>
        <v/>
      </c>
      <c r="O217" s="26" t="str">
        <f>IF(ISBLANK('DATA ENTRY'!T217),"",'DATA ENTRY'!T217)</f>
        <v/>
      </c>
      <c r="P217" s="26" t="str">
        <f t="shared" si="64"/>
        <v/>
      </c>
      <c r="Q217" s="26" t="str">
        <f>IF(ISBLANK('DATA ENTRY'!V217),"",'DATA ENTRY'!V217)</f>
        <v/>
      </c>
      <c r="R217" s="26" t="str">
        <f>IF(ISBLANK('DATA ENTRY'!W217),"",'DATA ENTRY'!W217)</f>
        <v/>
      </c>
      <c r="S217" s="26" t="str">
        <f t="shared" si="65"/>
        <v/>
      </c>
      <c r="T217" s="26" t="str">
        <f>IF(ISBLANK('DATA ENTRY'!Y217),"",'DATA ENTRY'!Y217)</f>
        <v/>
      </c>
      <c r="U217" s="26" t="str">
        <f>IF(ISBLANK('DATA ENTRY'!Z217),"",'DATA ENTRY'!Z217)</f>
        <v/>
      </c>
      <c r="V217" s="26" t="str">
        <f t="shared" si="66"/>
        <v/>
      </c>
      <c r="W217" s="26" t="str">
        <f>IF(ISBLANK('DATA ENTRY'!$F217),"",IF(LEDGER!B217="AB","AB",IF(LEDGER!B217&gt;=0.9*'MARK LOOKUP'!B217,"A+",IF(LEDGER!B217&gt;=0.8*'MARK LOOKUP'!B217,"A",IF(LEDGER!B217&gt;=0.7*'MARK LOOKUP'!B217,"B+",IF(LEDGER!B217&gt;=0.6*'MARK LOOKUP'!B217,"B",IF(LEDGER!B217&gt;=0.5*'MARK LOOKUP'!B217,"C+",IF(LEDGER!B217&gt;=0.4*'MARK LOOKUP'!B217,"C+",IF(LEDGER!B217&gt;=0.35*'MARK LOOKUP'!B217,"D","NG")))))))))</f>
        <v/>
      </c>
      <c r="X217" s="26" t="str">
        <f>IF(ISBLANK('DATA ENTRY'!$G217),"",IF(LEDGER!C217="AB","AB",IF(LEDGER!C217&gt;=0.9*'MARK LOOKUP'!C217,"A+",IF(LEDGER!C217&gt;=0.8*'MARK LOOKUP'!C217,"A",IF(LEDGER!C217&gt;=0.7*'MARK LOOKUP'!C217,"B+",IF(LEDGER!C217&gt;=0.6*'MARK LOOKUP'!C217,"B",IF(LEDGER!C217&gt;=0.5*'MARK LOOKUP'!C217,"C+",IF(LEDGER!C217&gt;=0.4*'MARK LOOKUP'!C217,"C+",IF(LEDGER!C217&gt;=0.35*'MARK LOOKUP'!C217,"D","N.G.")))))))))</f>
        <v/>
      </c>
      <c r="Y217" s="26" t="b">
        <f>IF(ISNUMBER(D217),IF(D217&gt;=0.9*'MARK LOOKUP'!D217,"A+",IF(D217&gt;=0.8*'MARK LOOKUP'!D217,"A",IF(D217&gt;=0.7*'MARK LOOKUP'!D217,"B+",IF(D217&gt;=0.6*'MARK LOOKUP'!D217,"B",IF(D217&gt;=0.5*'MARK LOOKUP'!D217,"C+",IF(D217&gt;=0.4*'MARK LOOKUP'!D217,"C",IF(D217&gt;=0.35*'MARK LOOKUP'!D217,"D","N.G."))))))))</f>
        <v>0</v>
      </c>
      <c r="Z217" s="26" t="str">
        <f>IF(ISBLANK('DATA ENTRY'!J217),"",IF(LEDGER!E217="AB","AB",IF(LEDGER!E217&gt;=0.9*'MARK LOOKUP'!E217,"A+",IF(LEDGER!E217&gt;=0.8*'MARK LOOKUP'!E217,"A",IF(LEDGER!E217&gt;=0.7*'MARK LOOKUP'!E217,"B+",IF(LEDGER!E217&gt;=0.6*'MARK LOOKUP'!E217,"B",IF(LEDGER!E217&gt;=0.5*'MARK LOOKUP'!E217,"C+",IF(LEDGER!E217&gt;=0.4*'MARK LOOKUP'!E217,"C",IF(LEDGER!E217&gt;=0.35*'MARK LOOKUP'!E217,"D","NG")))))))))</f>
        <v/>
      </c>
      <c r="AA217" s="26" t="str">
        <f>IF(ISBLANK('DATA ENTRY'!K217),"",IF(LEDGER!F217="AB","AB",IF(LEDGER!F217&gt;=0.9*'MARK LOOKUP'!F217,"A+",IF(LEDGER!F217&gt;=0.8*'MARK LOOKUP'!F217,"A",IF(LEDGER!F217&gt;=0.7*'MARK LOOKUP'!F217,"B+",IF(LEDGER!F217&gt;=0.6*'MARK LOOKUP'!F217,"B",IF(LEDGER!F217&gt;=0.5*'MARK LOOKUP'!F217,"C+",IF(LEDGER!F217&gt;=0.4*'MARK LOOKUP'!F217,"C",IF(LEDGER!F217&gt;=0.35*'MARK LOOKUP'!F217,"D","NG")))))))))</f>
        <v/>
      </c>
      <c r="AB217" s="26" t="b">
        <f>IF(ISNUMBER(G217),IF(D217&gt;=0.9*'MARK LOOKUP'!G217,"A+",IF(G217&gt;=0.8*'MARK LOOKUP'!G217,"A",IF(G217&gt;=0.7*'MARK LOOKUP'!G217,"B+",IF(G217&gt;=0.6*'MARK LOOKUP'!G217,"B",IF(G217&gt;=0.5*'MARK LOOKUP'!G217,"C+",IF(G217&gt;=0.4*'MARK LOOKUP'!G217,"C",IF(G217&gt;=0.35*'MARK LOOKUP'!G217,"D","NG"))))))))</f>
        <v>0</v>
      </c>
      <c r="AC217" s="26" t="str">
        <f>IF(ISBLANK('DATA ENTRY'!M217),"",IF(LEDGER!H217="AB","AB",IF(LEDGER!H217&gt;=0.9*'MARK LOOKUP'!H217,"A+",IF(LEDGER!H217&gt;=0.8*'MARK LOOKUP'!H217,"A",IF(LEDGER!H217&gt;=0.7*'MARK LOOKUP'!H217,"B+",IF(LEDGER!H217&gt;=0.6*'MARK LOOKUP'!H217,"B",IF(LEDGER!H217&gt;=0.5*'MARK LOOKUP'!H217,"C+",IF(LEDGER!H217&gt;=0.4*'MARK LOOKUP'!H217,"C",IF(LEDGER!H217&gt;=0.35*'MARK LOOKUP'!H217,"D","NG")))))))))</f>
        <v/>
      </c>
      <c r="AD217" s="26" t="str">
        <f>IF(ISBLANK('DATA ENTRY'!N217),"",IF(LEDGER!I217="AB","AB",IF(LEDGER!I217&gt;=0.9*'MARK LOOKUP'!I217,"A+",IF(LEDGER!I217&gt;=0.8*'MARK LOOKUP'!I217,"A",IF(LEDGER!I217&gt;=0.7*'MARK LOOKUP'!I217,"B+",IF(LEDGER!I217&gt;=0.6*'MARK LOOKUP'!I217,"B",IF(LEDGER!I217&gt;=0.5*'MARK LOOKUP'!I217,"C+",IF(LEDGER!I217&gt;=0.4*'MARK LOOKUP'!I217,"C",IF(LEDGER!I217&gt;=0.35*'MARK LOOKUP'!I217,"D","NG")))))))))</f>
        <v/>
      </c>
      <c r="AE217" s="26" t="str">
        <f>IF(ISNUMBER(J217),IF(J217&gt;=0.9*'MARK LOOKUP'!J217,"A+",IF(J217&gt;=0.8*'MARK LOOKUP'!J217,"A",IF(J217&gt;=0.7*'MARK LOOKUP'!J217,"B+",IF(J217&gt;=0.6*'MARK LOOKUP'!J217,"B",IF(J217&gt;=0.5*'MARK LOOKUP'!J217,"C+",IF(J217&gt;=0.4*'MARK LOOKUP'!J217,"C",IF(J217&gt;=0.35*'MARK LOOKUP'!J217,"D","NG"))))))),"")</f>
        <v/>
      </c>
      <c r="AF217" s="26" t="str">
        <f>IF(ISBLANK('DATA ENTRY'!P217),"",IF(LEDGER!K217="Ab","AB",IF(LEDGER!K217&gt;=0.9*'MARK LOOKUP'!K217,"A+",IF(LEDGER!K217&gt;=0.8*'MARK LOOKUP'!K217,"A",IF(LEDGER!K217&gt;=0.7*'MARK LOOKUP'!K217,"B+",IF(LEDGER!K217&gt;=0.6*'MARK LOOKUP'!K217,"B",IF(LEDGER!K217&gt;=0.5*'MARK LOOKUP'!K217,"C+",IF(LEDGER!K217&gt;=0.4*'MARK LOOKUP'!K217,"C",IF(LEDGER!K217&gt;=0.35*'MARK LOOKUP'!K217,"D","NG")))))))))</f>
        <v/>
      </c>
      <c r="AG217" s="26" t="str">
        <f>IF(ISBLANK('DATA ENTRY'!Q217),"",IF(LEDGER!L217="Ab","AB",IF(LEDGER!L217&gt;=0.9*'MARK LOOKUP'!L217,"A+",IF(LEDGER!L217&gt;=0.8*'MARK LOOKUP'!L217,"A",IF(LEDGER!L217&gt;=0.7*'MARK LOOKUP'!L217,"B+",IF(LEDGER!L217&gt;=0.6*'MARK LOOKUP'!L217,"B",IF(LEDGER!L217&gt;=0.5*'MARK LOOKUP'!L217,"C+",IF(LEDGER!L217&gt;=0.4*'MARK LOOKUP'!L217,"C",IF(LEDGER!L217&gt;=0.35*'MARK LOOKUP'!L217,"D","NG")))))))))</f>
        <v/>
      </c>
      <c r="AH217" s="26" t="str">
        <f>IF(ISNUMBER(M217),IF(M217&gt;=0.9*'MARK LOOKUP'!M217,"A+",IF(M217&gt;=0.8*'MARK LOOKUP'!M217,"A",IF(M217&gt;=0.7*'MARK LOOKUP'!M217,"B+",IF(M217&gt;=0.6*'MARK LOOKUP'!M217,"B",IF(M217&gt;=0.5*'MARK LOOKUP'!M217,"C+",IF(M217&gt;=0.4*'MARK LOOKUP'!M217,"C",IF(M217&gt;=0.35*'MARK LOOKUP'!M217,"D","NG"))))))),"")</f>
        <v/>
      </c>
      <c r="AI217" s="26" t="str">
        <f>IF(ISBLANK('DATA ENTRY'!S217),"",IF(N217="Ab","AB",IF(N217&gt;=0.9*'MARK LOOKUP'!N217,"A+",IF(N217&gt;=0.8*'MARK LOOKUP'!N217,"A",IF(N217&gt;=0.7*'MARK LOOKUP'!N217,"B+",IF(N217&gt;=0.6*'MARK LOOKUP'!N217,"B",IF(N217&gt;=0.5*'MARK LOOKUP'!N217,"C+",IF(N217&gt;=0.4*'MARK LOOKUP'!N217,"C",IF(N217&gt;=0.35*'MARK LOOKUP'!N217,"D","NG")))))))))</f>
        <v/>
      </c>
      <c r="AJ217" s="26" t="str">
        <f>IF(ISBLANK('DATA ENTRY'!T217),"",IF(O217="Ab","AB",IF(O217&gt;=0.9*'MARK LOOKUP'!O217,"A+",IF(O217&gt;=0.8*'MARK LOOKUP'!O217,"A",IF(O217&gt;=0.7*'MARK LOOKUP'!O217,"B+",IF(O217&gt;=0.6*'MARK LOOKUP'!O217,"B",IF(O217&gt;=0.5*'MARK LOOKUP'!O217,"C+",IF(O217&gt;=0.4*'MARK LOOKUP'!O217,"C",IF(O217&gt;=0.35*'MARK LOOKUP'!O217,"D","NG")))))))))</f>
        <v/>
      </c>
      <c r="AK217" s="26" t="str">
        <f>IF(ISNUMBER(P217),IF(P217&gt;=0.9*'MARK LOOKUP'!P217,"A+",IF(P217&gt;=0.8*'MARK LOOKUP'!P217,"A",IF(P217&gt;=0.7*'MARK LOOKUP'!P217,"B+",IF(P217&gt;=0.6*'MARK LOOKUP'!P217,"B",IF(P217&gt;=0.5*'MARK LOOKUP'!P217,"C+",IF(P217&gt;=0.4*'MARK LOOKUP'!P217,"C",IF(P217&gt;=0.35*'MARK LOOKUP'!P217,"D","NG"))))))),"")</f>
        <v/>
      </c>
      <c r="AL217" s="26" t="str">
        <f>IF(ISBLANK('DATA ENTRY'!V217),"",IF(Q217="Ab","AB",IF(Q217&gt;=0.9*'MARK LOOKUP'!Q217,"A+",IF(Q217&gt;=0.8*'MARK LOOKUP'!Q217,"A",IF(Q217&gt;=0.7*'MARK LOOKUP'!Q217,"B+",IF(Q217&gt;=0.6*'MARK LOOKUP'!Q217,"B",IF(Q217&gt;=0.5*'MARK LOOKUP'!Q217,"C+",IF(Q217&gt;=0.4*'MARK LOOKUP'!Q217,"C",IF(Q217&gt;=0.35*'MARK LOOKUP'!Q217,"D","NG")))))))))</f>
        <v/>
      </c>
      <c r="AM217" s="26" t="str">
        <f>IF(ISBLANK('DATA ENTRY'!W217),"",IF(R217="Ab","AB",IF(R217&gt;=0.9*'MARK LOOKUP'!R217,"A+",IF(R217&gt;=0.8*'MARK LOOKUP'!R217,"A",IF(R217&gt;=0.7*'MARK LOOKUP'!R217,"B+",IF(R217&gt;=0.6*'MARK LOOKUP'!R217,"B",IF(R217&gt;=0.5*'MARK LOOKUP'!R217,"C+",IF(R217&gt;=0.4*'MARK LOOKUP'!R217,"C",IF(R217&gt;=0.35*'MARK LOOKUP'!R217,"D","NG")))))))))</f>
        <v/>
      </c>
      <c r="AN217" s="26" t="str">
        <f>IF(ISNUMBER(S217),IF(S217&gt;=0.9*'MARK LOOKUP'!S217,"A+",IF(S217&gt;=0.8*'MARK LOOKUP'!S217,"A",IF(S217&gt;=0.7*'MARK LOOKUP'!S217,"B+",IF(S217&gt;=0.6*'MARK LOOKUP'!S217,"B",IF(S217&gt;=0.5*'MARK LOOKUP'!S217,"C+",IF(S217&gt;=0.4*'MARK LOOKUP'!S217,"C",IF(S217&gt;=0.35*'MARK LOOKUP'!S217,"D","NG"))))))),"")</f>
        <v/>
      </c>
      <c r="AO217" s="26" t="str">
        <f>IF(ISBLANK('DATA ENTRY'!Y217),"",IF(T217="AB","AB",IF(T217&gt;=0.9*'MARK LOOKUP'!T217,"A+",IF(T217&gt;=0.8*'MARK LOOKUP'!T217,"A",IF(T217&gt;=0.7*'MARK LOOKUP'!T217,"B+",IF(T217&gt;=0.6*'MARK LOOKUP'!T217,"B",IF(T217&gt;=0.5*'MARK LOOKUP'!T217,"C+",IF(T217&gt;=0.4*'MARK LOOKUP'!T217,"C",IF(T217&gt;=0.35*'MARK LOOKUP'!T217,"D","NG")))))))))</f>
        <v/>
      </c>
      <c r="AP217" s="26" t="str">
        <f>IF(ISBLANK('DATA ENTRY'!Z217),"",IF(U217="AB","AB",IF(U217&gt;=0.9*'MARK LOOKUP'!U217,"A+",IF(U217&gt;=0.8*'MARK LOOKUP'!U217,"A",IF(U217&gt;=0.7*'MARK LOOKUP'!U217,"B+",IF(U217&gt;=0.6*'MARK LOOKUP'!U217,"B",IF(U217&gt;=0.5*'MARK LOOKUP'!U217,"C+",IF(U217&gt;=0.4*'MARK LOOKUP'!U217,"C",IF(U217&gt;=0.35*'MARK LOOKUP'!U217,"D","NG")))))))))</f>
        <v/>
      </c>
      <c r="AQ217" s="26" t="str">
        <f>IF(ISNUMBER(V217),IF(V217&gt;=0.9*'MARK LOOKUP'!V217,"A+",IF(V217&gt;=0.8*'MARK LOOKUP'!V217,"A",IF(V217&gt;=0.7*'MARK LOOKUP'!V217,"B+",IF(V217&gt;=0.6*'MARK LOOKUP'!S217,"B",IF(V217&gt;=0.5*'MARK LOOKUP'!V217,"C+",IF(V217&gt;=0.4*'MARK LOOKUP'!V217,"C",IF(V217&gt;=0.35*'MARK LOOKUP'!V217,"D","NG"))))))),"")</f>
        <v/>
      </c>
      <c r="AR217" s="26" t="str">
        <f t="shared" si="67"/>
        <v/>
      </c>
      <c r="AS217" s="26" t="str">
        <f t="shared" si="68"/>
        <v/>
      </c>
      <c r="AT217" s="26" t="str">
        <f t="shared" si="69"/>
        <v/>
      </c>
      <c r="AU217" s="26" t="str">
        <f t="shared" si="70"/>
        <v/>
      </c>
      <c r="AV217" s="26" t="str">
        <f t="shared" si="71"/>
        <v/>
      </c>
      <c r="AW217" s="26" t="str">
        <f t="shared" si="72"/>
        <v/>
      </c>
      <c r="AX217" s="26" t="str">
        <f t="shared" si="73"/>
        <v/>
      </c>
      <c r="AY217" s="26" t="str">
        <f t="shared" si="74"/>
        <v/>
      </c>
      <c r="AZ217" s="26" t="str">
        <f t="shared" si="75"/>
        <v/>
      </c>
      <c r="BA217" s="26" t="str">
        <f t="shared" si="76"/>
        <v/>
      </c>
      <c r="BB217" s="26" t="str">
        <f t="shared" si="77"/>
        <v/>
      </c>
      <c r="BC217" s="26" t="str">
        <f t="shared" si="78"/>
        <v/>
      </c>
      <c r="BD217" s="26" t="str">
        <f t="shared" si="79"/>
        <v/>
      </c>
      <c r="BE217" s="26" t="str">
        <f>IF(ISBLANK('DATA ENTRY'!S217),"",IF(AJ217="A+","4",IF(AJ217="A","3.6",IF(AJ217="B+","3.2",IF(AJ217="B","2.8",IF(AJ217="C+","2.4",IF(AJ217="C","2",IF(AJ217="D+","1.6",IF(AJ217="D","1.2",IF(AJ217="E","0.8",""))))))))))</f>
        <v/>
      </c>
      <c r="BF217" s="26" t="str">
        <f>IF(ISBLANK('DATA ENTRY'!T217),"",IF(AK217="A+","4",IF(AK217="A","3.6",IF(AK217="B+","3.2",IF(AK217="B","2.8",IF(AK217="C+","2.4",IF(AK217="C","2",IF(AK217="D+","1.6",IF(AK217="D","1.2",IF(AK217="E","0.8",""))))))))))</f>
        <v/>
      </c>
      <c r="BG217" s="26" t="str">
        <f>IF(ISBLANK('DATA ENTRY'!U217),"",IF(AL217="A+","4",IF(AL217="A","3.6",IF(AL217="B+","3.2",IF(AL217="B","2.8",IF(AL217="C+","2.4",IF(AL217="C","2",IF(AL217="D+","1.6",IF(AL217="D","1.2",IF(AL217="E","0.8",""))))))))))</f>
        <v/>
      </c>
      <c r="BH217" s="26" t="str">
        <f>IF(ISBLANK('DATA ENTRY'!V217),"",IF(AM217="A+","4",IF(AM217="A","3.6",IF(AM217="B+","3.2",IF(AM217="B","2.8",IF(AM217="C+","2.4",IF(AM217="C","2",IF(AM217="D+","1.6",IF(AM217="D","1.2",IF(AM217="E","0.8",""))))))))))</f>
        <v/>
      </c>
      <c r="BI217" s="26" t="str">
        <f>IF(ISBLANK('DATA ENTRY'!W217),"",IF(AN217="A+","4",IF(AN217="A","3.6",IF(AN217="B+","3.2",IF(AN217="B","2.8",IF(AN217="C+","2.4",IF(AN217="C","2",IF(AN217="D+","1.6",IF(AN217="D","1.2",IF(AN217="E","0.8",""))))))))))</f>
        <v/>
      </c>
      <c r="BJ217" s="26" t="str">
        <f>IF(ISBLANK('DATA ENTRY'!X217),"",IF(AO217="A+","4",IF(AO217="A","3.6",IF(AO217="B+","3.2",IF(AO217="B","2.8",IF(AO217="C+","2.4",IF(AO217="C","2",IF(AO217="D+","1.6",IF(AO217="D","1.2",IF(AO217="E","0.8",""))))))))))</f>
        <v/>
      </c>
      <c r="BK217" s="26" t="str">
        <f>IF(ISBLANK('DATA ENTRY'!Y217),"",IF(AP217="A+","4",IF(AP217="A","3.6",IF(AP217="B+","3.2",IF(AP217="B","2.8",IF(AP217="C+","2.4",IF(AP217="C","2",IF(AP217="D+","1.6",IF(AP217="D","1.2",IF(AP217="E","0.8",""))))))))))</f>
        <v/>
      </c>
      <c r="BL217" s="26" t="str">
        <f>IF(ISBLANK('DATA ENTRY'!Z217),"",IF(AQ217="A+","4",IF(AQ217="A","3.6",IF(AQ217="B+","3.2",IF(AQ217="B","2.8",IF(AQ217="C+","2.4",IF(AQ217="C","2",IF(AQ217="D+","1.6",IF(AQ217="D","1.2",IF(AQ217="E","0.8",""))))))))))</f>
        <v/>
      </c>
    </row>
    <row r="218" spans="2:64" x14ac:dyDescent="0.25">
      <c r="B218" s="26" t="str">
        <f>IF(ISBLANK('DATA ENTRY'!G218),"",'DATA ENTRY'!G218)</f>
        <v/>
      </c>
      <c r="C218" s="26" t="str">
        <f>IF(ISBLANK('DATA ENTRY'!H218),"",'DATA ENTRY'!H218)</f>
        <v/>
      </c>
      <c r="D218" s="26" t="str">
        <f t="shared" si="61"/>
        <v/>
      </c>
      <c r="E218" s="26" t="str">
        <f>IF(ISBLANK('DATA ENTRY'!J218),"",'DATA ENTRY'!J218)</f>
        <v/>
      </c>
      <c r="F218" s="26" t="str">
        <f>IF(ISBLANK('DATA ENTRY'!K218),"",'DATA ENTRY'!K218)</f>
        <v/>
      </c>
      <c r="G218" s="26" t="str">
        <f t="shared" si="62"/>
        <v/>
      </c>
      <c r="H218" s="26" t="str">
        <f>IF(ISBLANK('DATA ENTRY'!M218),"",'DATA ENTRY'!M218)</f>
        <v/>
      </c>
      <c r="I218" s="26" t="str">
        <f>IF(ISBLANK('DATA ENTRY'!M218),"",'DATA ENTRY'!N218)</f>
        <v/>
      </c>
      <c r="J218" s="26" t="str">
        <f t="shared" si="80"/>
        <v/>
      </c>
      <c r="K218" s="26" t="str">
        <f>IF(ISBLANK('DATA ENTRY'!P218),"",'DATA ENTRY'!P218)</f>
        <v/>
      </c>
      <c r="L218" s="26" t="str">
        <f>IF(ISBLANK('DATA ENTRY'!Q218),"",'DATA ENTRY'!Q218)</f>
        <v/>
      </c>
      <c r="M218" s="26" t="str">
        <f t="shared" si="63"/>
        <v/>
      </c>
      <c r="N218" s="26" t="str">
        <f>IF(ISBLANK('DATA ENTRY'!S218),"",'DATA ENTRY'!S218)</f>
        <v/>
      </c>
      <c r="O218" s="26" t="str">
        <f>IF(ISBLANK('DATA ENTRY'!T218),"",'DATA ENTRY'!T218)</f>
        <v/>
      </c>
      <c r="P218" s="26" t="str">
        <f t="shared" si="64"/>
        <v/>
      </c>
      <c r="Q218" s="26" t="str">
        <f>IF(ISBLANK('DATA ENTRY'!V218),"",'DATA ENTRY'!V218)</f>
        <v/>
      </c>
      <c r="R218" s="26" t="str">
        <f>IF(ISBLANK('DATA ENTRY'!W218),"",'DATA ENTRY'!W218)</f>
        <v/>
      </c>
      <c r="S218" s="26" t="str">
        <f t="shared" si="65"/>
        <v/>
      </c>
      <c r="T218" s="26" t="str">
        <f>IF(ISBLANK('DATA ENTRY'!Y218),"",'DATA ENTRY'!Y218)</f>
        <v/>
      </c>
      <c r="U218" s="26" t="str">
        <f>IF(ISBLANK('DATA ENTRY'!Z218),"",'DATA ENTRY'!Z218)</f>
        <v/>
      </c>
      <c r="V218" s="26" t="str">
        <f t="shared" si="66"/>
        <v/>
      </c>
      <c r="W218" s="26" t="str">
        <f>IF(ISBLANK('DATA ENTRY'!$F218),"",IF(LEDGER!B218="AB","AB",IF(LEDGER!B218&gt;=0.9*'MARK LOOKUP'!B218,"A+",IF(LEDGER!B218&gt;=0.8*'MARK LOOKUP'!B218,"A",IF(LEDGER!B218&gt;=0.7*'MARK LOOKUP'!B218,"B+",IF(LEDGER!B218&gt;=0.6*'MARK LOOKUP'!B218,"B",IF(LEDGER!B218&gt;=0.5*'MARK LOOKUP'!B218,"C+",IF(LEDGER!B218&gt;=0.4*'MARK LOOKUP'!B218,"C+",IF(LEDGER!B218&gt;=0.35*'MARK LOOKUP'!B218,"D","NG")))))))))</f>
        <v/>
      </c>
      <c r="X218" s="26" t="str">
        <f>IF(ISBLANK('DATA ENTRY'!$G218),"",IF(LEDGER!C218="AB","AB",IF(LEDGER!C218&gt;=0.9*'MARK LOOKUP'!C218,"A+",IF(LEDGER!C218&gt;=0.8*'MARK LOOKUP'!C218,"A",IF(LEDGER!C218&gt;=0.7*'MARK LOOKUP'!C218,"B+",IF(LEDGER!C218&gt;=0.6*'MARK LOOKUP'!C218,"B",IF(LEDGER!C218&gt;=0.5*'MARK LOOKUP'!C218,"C+",IF(LEDGER!C218&gt;=0.4*'MARK LOOKUP'!C218,"C+",IF(LEDGER!C218&gt;=0.35*'MARK LOOKUP'!C218,"D","N.G.")))))))))</f>
        <v/>
      </c>
      <c r="Y218" s="26" t="b">
        <f>IF(ISNUMBER(D218),IF(D218&gt;=0.9*'MARK LOOKUP'!D218,"A+",IF(D218&gt;=0.8*'MARK LOOKUP'!D218,"A",IF(D218&gt;=0.7*'MARK LOOKUP'!D218,"B+",IF(D218&gt;=0.6*'MARK LOOKUP'!D218,"B",IF(D218&gt;=0.5*'MARK LOOKUP'!D218,"C+",IF(D218&gt;=0.4*'MARK LOOKUP'!D218,"C",IF(D218&gt;=0.35*'MARK LOOKUP'!D218,"D","N.G."))))))))</f>
        <v>0</v>
      </c>
      <c r="Z218" s="26" t="str">
        <f>IF(ISBLANK('DATA ENTRY'!J218),"",IF(LEDGER!E218="AB","AB",IF(LEDGER!E218&gt;=0.9*'MARK LOOKUP'!E218,"A+",IF(LEDGER!E218&gt;=0.8*'MARK LOOKUP'!E218,"A",IF(LEDGER!E218&gt;=0.7*'MARK LOOKUP'!E218,"B+",IF(LEDGER!E218&gt;=0.6*'MARK LOOKUP'!E218,"B",IF(LEDGER!E218&gt;=0.5*'MARK LOOKUP'!E218,"C+",IF(LEDGER!E218&gt;=0.4*'MARK LOOKUP'!E218,"C",IF(LEDGER!E218&gt;=0.35*'MARK LOOKUP'!E218,"D","NG")))))))))</f>
        <v/>
      </c>
      <c r="AA218" s="26" t="str">
        <f>IF(ISBLANK('DATA ENTRY'!K218),"",IF(LEDGER!F218="AB","AB",IF(LEDGER!F218&gt;=0.9*'MARK LOOKUP'!F218,"A+",IF(LEDGER!F218&gt;=0.8*'MARK LOOKUP'!F218,"A",IF(LEDGER!F218&gt;=0.7*'MARK LOOKUP'!F218,"B+",IF(LEDGER!F218&gt;=0.6*'MARK LOOKUP'!F218,"B",IF(LEDGER!F218&gt;=0.5*'MARK LOOKUP'!F218,"C+",IF(LEDGER!F218&gt;=0.4*'MARK LOOKUP'!F218,"C",IF(LEDGER!F218&gt;=0.35*'MARK LOOKUP'!F218,"D","NG")))))))))</f>
        <v/>
      </c>
      <c r="AB218" s="26" t="b">
        <f>IF(ISNUMBER(G218),IF(D218&gt;=0.9*'MARK LOOKUP'!G218,"A+",IF(G218&gt;=0.8*'MARK LOOKUP'!G218,"A",IF(G218&gt;=0.7*'MARK LOOKUP'!G218,"B+",IF(G218&gt;=0.6*'MARK LOOKUP'!G218,"B",IF(G218&gt;=0.5*'MARK LOOKUP'!G218,"C+",IF(G218&gt;=0.4*'MARK LOOKUP'!G218,"C",IF(G218&gt;=0.35*'MARK LOOKUP'!G218,"D","NG"))))))))</f>
        <v>0</v>
      </c>
      <c r="AC218" s="26" t="str">
        <f>IF(ISBLANK('DATA ENTRY'!M218),"",IF(LEDGER!H218="AB","AB",IF(LEDGER!H218&gt;=0.9*'MARK LOOKUP'!H218,"A+",IF(LEDGER!H218&gt;=0.8*'MARK LOOKUP'!H218,"A",IF(LEDGER!H218&gt;=0.7*'MARK LOOKUP'!H218,"B+",IF(LEDGER!H218&gt;=0.6*'MARK LOOKUP'!H218,"B",IF(LEDGER!H218&gt;=0.5*'MARK LOOKUP'!H218,"C+",IF(LEDGER!H218&gt;=0.4*'MARK LOOKUP'!H218,"C",IF(LEDGER!H218&gt;=0.35*'MARK LOOKUP'!H218,"D","NG")))))))))</f>
        <v/>
      </c>
      <c r="AD218" s="26" t="str">
        <f>IF(ISBLANK('DATA ENTRY'!N218),"",IF(LEDGER!I218="AB","AB",IF(LEDGER!I218&gt;=0.9*'MARK LOOKUP'!I218,"A+",IF(LEDGER!I218&gt;=0.8*'MARK LOOKUP'!I218,"A",IF(LEDGER!I218&gt;=0.7*'MARK LOOKUP'!I218,"B+",IF(LEDGER!I218&gt;=0.6*'MARK LOOKUP'!I218,"B",IF(LEDGER!I218&gt;=0.5*'MARK LOOKUP'!I218,"C+",IF(LEDGER!I218&gt;=0.4*'MARK LOOKUP'!I218,"C",IF(LEDGER!I218&gt;=0.35*'MARK LOOKUP'!I218,"D","NG")))))))))</f>
        <v/>
      </c>
      <c r="AE218" s="26" t="str">
        <f>IF(ISNUMBER(J218),IF(J218&gt;=0.9*'MARK LOOKUP'!J218,"A+",IF(J218&gt;=0.8*'MARK LOOKUP'!J218,"A",IF(J218&gt;=0.7*'MARK LOOKUP'!J218,"B+",IF(J218&gt;=0.6*'MARK LOOKUP'!J218,"B",IF(J218&gt;=0.5*'MARK LOOKUP'!J218,"C+",IF(J218&gt;=0.4*'MARK LOOKUP'!J218,"C",IF(J218&gt;=0.35*'MARK LOOKUP'!J218,"D","NG"))))))),"")</f>
        <v/>
      </c>
      <c r="AF218" s="26" t="str">
        <f>IF(ISBLANK('DATA ENTRY'!P218),"",IF(LEDGER!K218="Ab","AB",IF(LEDGER!K218&gt;=0.9*'MARK LOOKUP'!K218,"A+",IF(LEDGER!K218&gt;=0.8*'MARK LOOKUP'!K218,"A",IF(LEDGER!K218&gt;=0.7*'MARK LOOKUP'!K218,"B+",IF(LEDGER!K218&gt;=0.6*'MARK LOOKUP'!K218,"B",IF(LEDGER!K218&gt;=0.5*'MARK LOOKUP'!K218,"C+",IF(LEDGER!K218&gt;=0.4*'MARK LOOKUP'!K218,"C",IF(LEDGER!K218&gt;=0.35*'MARK LOOKUP'!K218,"D","NG")))))))))</f>
        <v/>
      </c>
      <c r="AG218" s="26" t="str">
        <f>IF(ISBLANK('DATA ENTRY'!Q218),"",IF(LEDGER!L218="Ab","AB",IF(LEDGER!L218&gt;=0.9*'MARK LOOKUP'!L218,"A+",IF(LEDGER!L218&gt;=0.8*'MARK LOOKUP'!L218,"A",IF(LEDGER!L218&gt;=0.7*'MARK LOOKUP'!L218,"B+",IF(LEDGER!L218&gt;=0.6*'MARK LOOKUP'!L218,"B",IF(LEDGER!L218&gt;=0.5*'MARK LOOKUP'!L218,"C+",IF(LEDGER!L218&gt;=0.4*'MARK LOOKUP'!L218,"C",IF(LEDGER!L218&gt;=0.35*'MARK LOOKUP'!L218,"D","NG")))))))))</f>
        <v/>
      </c>
      <c r="AH218" s="26" t="str">
        <f>IF(ISNUMBER(M218),IF(M218&gt;=0.9*'MARK LOOKUP'!M218,"A+",IF(M218&gt;=0.8*'MARK LOOKUP'!M218,"A",IF(M218&gt;=0.7*'MARK LOOKUP'!M218,"B+",IF(M218&gt;=0.6*'MARK LOOKUP'!M218,"B",IF(M218&gt;=0.5*'MARK LOOKUP'!M218,"C+",IF(M218&gt;=0.4*'MARK LOOKUP'!M218,"C",IF(M218&gt;=0.35*'MARK LOOKUP'!M218,"D","NG"))))))),"")</f>
        <v/>
      </c>
      <c r="AI218" s="26" t="str">
        <f>IF(ISBLANK('DATA ENTRY'!S218),"",IF(N218="Ab","AB",IF(N218&gt;=0.9*'MARK LOOKUP'!N218,"A+",IF(N218&gt;=0.8*'MARK LOOKUP'!N218,"A",IF(N218&gt;=0.7*'MARK LOOKUP'!N218,"B+",IF(N218&gt;=0.6*'MARK LOOKUP'!N218,"B",IF(N218&gt;=0.5*'MARK LOOKUP'!N218,"C+",IF(N218&gt;=0.4*'MARK LOOKUP'!N218,"C",IF(N218&gt;=0.35*'MARK LOOKUP'!N218,"D","NG")))))))))</f>
        <v/>
      </c>
      <c r="AJ218" s="26" t="str">
        <f>IF(ISBLANK('DATA ENTRY'!T218),"",IF(O218="Ab","AB",IF(O218&gt;=0.9*'MARK LOOKUP'!O218,"A+",IF(O218&gt;=0.8*'MARK LOOKUP'!O218,"A",IF(O218&gt;=0.7*'MARK LOOKUP'!O218,"B+",IF(O218&gt;=0.6*'MARK LOOKUP'!O218,"B",IF(O218&gt;=0.5*'MARK LOOKUP'!O218,"C+",IF(O218&gt;=0.4*'MARK LOOKUP'!O218,"C",IF(O218&gt;=0.35*'MARK LOOKUP'!O218,"D","NG")))))))))</f>
        <v/>
      </c>
      <c r="AK218" s="26" t="str">
        <f>IF(ISNUMBER(P218),IF(P218&gt;=0.9*'MARK LOOKUP'!P218,"A+",IF(P218&gt;=0.8*'MARK LOOKUP'!P218,"A",IF(P218&gt;=0.7*'MARK LOOKUP'!P218,"B+",IF(P218&gt;=0.6*'MARK LOOKUP'!P218,"B",IF(P218&gt;=0.5*'MARK LOOKUP'!P218,"C+",IF(P218&gt;=0.4*'MARK LOOKUP'!P218,"C",IF(P218&gt;=0.35*'MARK LOOKUP'!P218,"D","NG"))))))),"")</f>
        <v/>
      </c>
      <c r="AL218" s="26" t="str">
        <f>IF(ISBLANK('DATA ENTRY'!V218),"",IF(Q218="Ab","AB",IF(Q218&gt;=0.9*'MARK LOOKUP'!Q218,"A+",IF(Q218&gt;=0.8*'MARK LOOKUP'!Q218,"A",IF(Q218&gt;=0.7*'MARK LOOKUP'!Q218,"B+",IF(Q218&gt;=0.6*'MARK LOOKUP'!Q218,"B",IF(Q218&gt;=0.5*'MARK LOOKUP'!Q218,"C+",IF(Q218&gt;=0.4*'MARK LOOKUP'!Q218,"C",IF(Q218&gt;=0.35*'MARK LOOKUP'!Q218,"D","NG")))))))))</f>
        <v/>
      </c>
      <c r="AM218" s="26" t="str">
        <f>IF(ISBLANK('DATA ENTRY'!W218),"",IF(R218="Ab","AB",IF(R218&gt;=0.9*'MARK LOOKUP'!R218,"A+",IF(R218&gt;=0.8*'MARK LOOKUP'!R218,"A",IF(R218&gt;=0.7*'MARK LOOKUP'!R218,"B+",IF(R218&gt;=0.6*'MARK LOOKUP'!R218,"B",IF(R218&gt;=0.5*'MARK LOOKUP'!R218,"C+",IF(R218&gt;=0.4*'MARK LOOKUP'!R218,"C",IF(R218&gt;=0.35*'MARK LOOKUP'!R218,"D","NG")))))))))</f>
        <v/>
      </c>
      <c r="AN218" s="26" t="str">
        <f>IF(ISNUMBER(S218),IF(S218&gt;=0.9*'MARK LOOKUP'!S218,"A+",IF(S218&gt;=0.8*'MARK LOOKUP'!S218,"A",IF(S218&gt;=0.7*'MARK LOOKUP'!S218,"B+",IF(S218&gt;=0.6*'MARK LOOKUP'!S218,"B",IF(S218&gt;=0.5*'MARK LOOKUP'!S218,"C+",IF(S218&gt;=0.4*'MARK LOOKUP'!S218,"C",IF(S218&gt;=0.35*'MARK LOOKUP'!S218,"D","NG"))))))),"")</f>
        <v/>
      </c>
      <c r="AO218" s="26" t="str">
        <f>IF(ISBLANK('DATA ENTRY'!Y218),"",IF(T218="AB","AB",IF(T218&gt;=0.9*'MARK LOOKUP'!T218,"A+",IF(T218&gt;=0.8*'MARK LOOKUP'!T218,"A",IF(T218&gt;=0.7*'MARK LOOKUP'!T218,"B+",IF(T218&gt;=0.6*'MARK LOOKUP'!T218,"B",IF(T218&gt;=0.5*'MARK LOOKUP'!T218,"C+",IF(T218&gt;=0.4*'MARK LOOKUP'!T218,"C",IF(T218&gt;=0.35*'MARK LOOKUP'!T218,"D","NG")))))))))</f>
        <v/>
      </c>
      <c r="AP218" s="26" t="str">
        <f>IF(ISBLANK('DATA ENTRY'!Z218),"",IF(U218="AB","AB",IF(U218&gt;=0.9*'MARK LOOKUP'!U218,"A+",IF(U218&gt;=0.8*'MARK LOOKUP'!U218,"A",IF(U218&gt;=0.7*'MARK LOOKUP'!U218,"B+",IF(U218&gt;=0.6*'MARK LOOKUP'!U218,"B",IF(U218&gt;=0.5*'MARK LOOKUP'!U218,"C+",IF(U218&gt;=0.4*'MARK LOOKUP'!U218,"C",IF(U218&gt;=0.35*'MARK LOOKUP'!U218,"D","NG")))))))))</f>
        <v/>
      </c>
      <c r="AQ218" s="26" t="str">
        <f>IF(ISNUMBER(V218),IF(V218&gt;=0.9*'MARK LOOKUP'!V218,"A+",IF(V218&gt;=0.8*'MARK LOOKUP'!V218,"A",IF(V218&gt;=0.7*'MARK LOOKUP'!V218,"B+",IF(V218&gt;=0.6*'MARK LOOKUP'!S218,"B",IF(V218&gt;=0.5*'MARK LOOKUP'!V218,"C+",IF(V218&gt;=0.4*'MARK LOOKUP'!V218,"C",IF(V218&gt;=0.35*'MARK LOOKUP'!V218,"D","NG"))))))),"")</f>
        <v/>
      </c>
      <c r="AR218" s="26" t="str">
        <f t="shared" si="67"/>
        <v/>
      </c>
      <c r="AS218" s="26" t="str">
        <f t="shared" si="68"/>
        <v/>
      </c>
      <c r="AT218" s="26" t="str">
        <f t="shared" si="69"/>
        <v/>
      </c>
      <c r="AU218" s="26" t="str">
        <f t="shared" si="70"/>
        <v/>
      </c>
      <c r="AV218" s="26" t="str">
        <f t="shared" si="71"/>
        <v/>
      </c>
      <c r="AW218" s="26" t="str">
        <f t="shared" si="72"/>
        <v/>
      </c>
      <c r="AX218" s="26" t="str">
        <f t="shared" si="73"/>
        <v/>
      </c>
      <c r="AY218" s="26" t="str">
        <f t="shared" si="74"/>
        <v/>
      </c>
      <c r="AZ218" s="26" t="str">
        <f t="shared" si="75"/>
        <v/>
      </c>
      <c r="BA218" s="26" t="str">
        <f t="shared" si="76"/>
        <v/>
      </c>
      <c r="BB218" s="26" t="str">
        <f t="shared" si="77"/>
        <v/>
      </c>
      <c r="BC218" s="26" t="str">
        <f t="shared" si="78"/>
        <v/>
      </c>
      <c r="BD218" s="26" t="str">
        <f t="shared" si="79"/>
        <v/>
      </c>
      <c r="BE218" s="26" t="str">
        <f>IF(ISBLANK('DATA ENTRY'!S218),"",IF(AJ218="A+","4",IF(AJ218="A","3.6",IF(AJ218="B+","3.2",IF(AJ218="B","2.8",IF(AJ218="C+","2.4",IF(AJ218="C","2",IF(AJ218="D+","1.6",IF(AJ218="D","1.2",IF(AJ218="E","0.8",""))))))))))</f>
        <v/>
      </c>
      <c r="BF218" s="26" t="str">
        <f>IF(ISBLANK('DATA ENTRY'!T218),"",IF(AK218="A+","4",IF(AK218="A","3.6",IF(AK218="B+","3.2",IF(AK218="B","2.8",IF(AK218="C+","2.4",IF(AK218="C","2",IF(AK218="D+","1.6",IF(AK218="D","1.2",IF(AK218="E","0.8",""))))))))))</f>
        <v/>
      </c>
      <c r="BG218" s="26" t="str">
        <f>IF(ISBLANK('DATA ENTRY'!U218),"",IF(AL218="A+","4",IF(AL218="A","3.6",IF(AL218="B+","3.2",IF(AL218="B","2.8",IF(AL218="C+","2.4",IF(AL218="C","2",IF(AL218="D+","1.6",IF(AL218="D","1.2",IF(AL218="E","0.8",""))))))))))</f>
        <v/>
      </c>
      <c r="BH218" s="26" t="str">
        <f>IF(ISBLANK('DATA ENTRY'!V218),"",IF(AM218="A+","4",IF(AM218="A","3.6",IF(AM218="B+","3.2",IF(AM218="B","2.8",IF(AM218="C+","2.4",IF(AM218="C","2",IF(AM218="D+","1.6",IF(AM218="D","1.2",IF(AM218="E","0.8",""))))))))))</f>
        <v/>
      </c>
      <c r="BI218" s="26" t="str">
        <f>IF(ISBLANK('DATA ENTRY'!W218),"",IF(AN218="A+","4",IF(AN218="A","3.6",IF(AN218="B+","3.2",IF(AN218="B","2.8",IF(AN218="C+","2.4",IF(AN218="C","2",IF(AN218="D+","1.6",IF(AN218="D","1.2",IF(AN218="E","0.8",""))))))))))</f>
        <v/>
      </c>
      <c r="BJ218" s="26" t="str">
        <f>IF(ISBLANK('DATA ENTRY'!X218),"",IF(AO218="A+","4",IF(AO218="A","3.6",IF(AO218="B+","3.2",IF(AO218="B","2.8",IF(AO218="C+","2.4",IF(AO218="C","2",IF(AO218="D+","1.6",IF(AO218="D","1.2",IF(AO218="E","0.8",""))))))))))</f>
        <v/>
      </c>
      <c r="BK218" s="26" t="str">
        <f>IF(ISBLANK('DATA ENTRY'!Y218),"",IF(AP218="A+","4",IF(AP218="A","3.6",IF(AP218="B+","3.2",IF(AP218="B","2.8",IF(AP218="C+","2.4",IF(AP218="C","2",IF(AP218="D+","1.6",IF(AP218="D","1.2",IF(AP218="E","0.8",""))))))))))</f>
        <v/>
      </c>
      <c r="BL218" s="26" t="str">
        <f>IF(ISBLANK('DATA ENTRY'!Z218),"",IF(AQ218="A+","4",IF(AQ218="A","3.6",IF(AQ218="B+","3.2",IF(AQ218="B","2.8",IF(AQ218="C+","2.4",IF(AQ218="C","2",IF(AQ218="D+","1.6",IF(AQ218="D","1.2",IF(AQ218="E","0.8",""))))))))))</f>
        <v/>
      </c>
    </row>
    <row r="219" spans="2:64" x14ac:dyDescent="0.25">
      <c r="B219" s="26" t="str">
        <f>IF(ISBLANK('DATA ENTRY'!G219),"",'DATA ENTRY'!G219)</f>
        <v/>
      </c>
      <c r="C219" s="26" t="str">
        <f>IF(ISBLANK('DATA ENTRY'!H219),"",'DATA ENTRY'!H219)</f>
        <v/>
      </c>
      <c r="D219" s="26" t="str">
        <f t="shared" si="61"/>
        <v/>
      </c>
      <c r="E219" s="26" t="str">
        <f>IF(ISBLANK('DATA ENTRY'!J219),"",'DATA ENTRY'!J219)</f>
        <v/>
      </c>
      <c r="F219" s="26" t="str">
        <f>IF(ISBLANK('DATA ENTRY'!K219),"",'DATA ENTRY'!K219)</f>
        <v/>
      </c>
      <c r="G219" s="26" t="str">
        <f t="shared" si="62"/>
        <v/>
      </c>
      <c r="H219" s="26" t="str">
        <f>IF(ISBLANK('DATA ENTRY'!M219),"",'DATA ENTRY'!M219)</f>
        <v/>
      </c>
      <c r="I219" s="26" t="str">
        <f>IF(ISBLANK('DATA ENTRY'!M219),"",'DATA ENTRY'!N219)</f>
        <v/>
      </c>
      <c r="J219" s="26" t="str">
        <f t="shared" si="80"/>
        <v/>
      </c>
      <c r="K219" s="26" t="str">
        <f>IF(ISBLANK('DATA ENTRY'!P219),"",'DATA ENTRY'!P219)</f>
        <v/>
      </c>
      <c r="L219" s="26" t="str">
        <f>IF(ISBLANK('DATA ENTRY'!Q219),"",'DATA ENTRY'!Q219)</f>
        <v/>
      </c>
      <c r="M219" s="26" t="str">
        <f t="shared" si="63"/>
        <v/>
      </c>
      <c r="N219" s="26" t="str">
        <f>IF(ISBLANK('DATA ENTRY'!S219),"",'DATA ENTRY'!S219)</f>
        <v/>
      </c>
      <c r="O219" s="26" t="str">
        <f>IF(ISBLANK('DATA ENTRY'!T219),"",'DATA ENTRY'!T219)</f>
        <v/>
      </c>
      <c r="P219" s="26" t="str">
        <f t="shared" si="64"/>
        <v/>
      </c>
      <c r="Q219" s="26" t="str">
        <f>IF(ISBLANK('DATA ENTRY'!V219),"",'DATA ENTRY'!V219)</f>
        <v/>
      </c>
      <c r="R219" s="26" t="str">
        <f>IF(ISBLANK('DATA ENTRY'!W219),"",'DATA ENTRY'!W219)</f>
        <v/>
      </c>
      <c r="S219" s="26" t="str">
        <f t="shared" si="65"/>
        <v/>
      </c>
      <c r="T219" s="26" t="str">
        <f>IF(ISBLANK('DATA ENTRY'!Y219),"",'DATA ENTRY'!Y219)</f>
        <v/>
      </c>
      <c r="U219" s="26" t="str">
        <f>IF(ISBLANK('DATA ENTRY'!Z219),"",'DATA ENTRY'!Z219)</f>
        <v/>
      </c>
      <c r="V219" s="26" t="str">
        <f t="shared" si="66"/>
        <v/>
      </c>
      <c r="W219" s="26" t="str">
        <f>IF(ISBLANK('DATA ENTRY'!$F219),"",IF(LEDGER!B219="AB","AB",IF(LEDGER!B219&gt;=0.9*'MARK LOOKUP'!B219,"A+",IF(LEDGER!B219&gt;=0.8*'MARK LOOKUP'!B219,"A",IF(LEDGER!B219&gt;=0.7*'MARK LOOKUP'!B219,"B+",IF(LEDGER!B219&gt;=0.6*'MARK LOOKUP'!B219,"B",IF(LEDGER!B219&gt;=0.5*'MARK LOOKUP'!B219,"C+",IF(LEDGER!B219&gt;=0.4*'MARK LOOKUP'!B219,"C+",IF(LEDGER!B219&gt;=0.35*'MARK LOOKUP'!B219,"D","NG")))))))))</f>
        <v/>
      </c>
      <c r="X219" s="26" t="str">
        <f>IF(ISBLANK('DATA ENTRY'!$G219),"",IF(LEDGER!C219="AB","AB",IF(LEDGER!C219&gt;=0.9*'MARK LOOKUP'!C219,"A+",IF(LEDGER!C219&gt;=0.8*'MARK LOOKUP'!C219,"A",IF(LEDGER!C219&gt;=0.7*'MARK LOOKUP'!C219,"B+",IF(LEDGER!C219&gt;=0.6*'MARK LOOKUP'!C219,"B",IF(LEDGER!C219&gt;=0.5*'MARK LOOKUP'!C219,"C+",IF(LEDGER!C219&gt;=0.4*'MARK LOOKUP'!C219,"C+",IF(LEDGER!C219&gt;=0.35*'MARK LOOKUP'!C219,"D","N.G.")))))))))</f>
        <v/>
      </c>
      <c r="Y219" s="26" t="b">
        <f>IF(ISNUMBER(D219),IF(D219&gt;=0.9*'MARK LOOKUP'!D219,"A+",IF(D219&gt;=0.8*'MARK LOOKUP'!D219,"A",IF(D219&gt;=0.7*'MARK LOOKUP'!D219,"B+",IF(D219&gt;=0.6*'MARK LOOKUP'!D219,"B",IF(D219&gt;=0.5*'MARK LOOKUP'!D219,"C+",IF(D219&gt;=0.4*'MARK LOOKUP'!D219,"C",IF(D219&gt;=0.35*'MARK LOOKUP'!D219,"D","N.G."))))))))</f>
        <v>0</v>
      </c>
      <c r="Z219" s="26" t="str">
        <f>IF(ISBLANK('DATA ENTRY'!J219),"",IF(LEDGER!E219="AB","AB",IF(LEDGER!E219&gt;=0.9*'MARK LOOKUP'!E219,"A+",IF(LEDGER!E219&gt;=0.8*'MARK LOOKUP'!E219,"A",IF(LEDGER!E219&gt;=0.7*'MARK LOOKUP'!E219,"B+",IF(LEDGER!E219&gt;=0.6*'MARK LOOKUP'!E219,"B",IF(LEDGER!E219&gt;=0.5*'MARK LOOKUP'!E219,"C+",IF(LEDGER!E219&gt;=0.4*'MARK LOOKUP'!E219,"C",IF(LEDGER!E219&gt;=0.35*'MARK LOOKUP'!E219,"D","NG")))))))))</f>
        <v/>
      </c>
      <c r="AA219" s="26" t="str">
        <f>IF(ISBLANK('DATA ENTRY'!K219),"",IF(LEDGER!F219="AB","AB",IF(LEDGER!F219&gt;=0.9*'MARK LOOKUP'!F219,"A+",IF(LEDGER!F219&gt;=0.8*'MARK LOOKUP'!F219,"A",IF(LEDGER!F219&gt;=0.7*'MARK LOOKUP'!F219,"B+",IF(LEDGER!F219&gt;=0.6*'MARK LOOKUP'!F219,"B",IF(LEDGER!F219&gt;=0.5*'MARK LOOKUP'!F219,"C+",IF(LEDGER!F219&gt;=0.4*'MARK LOOKUP'!F219,"C",IF(LEDGER!F219&gt;=0.35*'MARK LOOKUP'!F219,"D","NG")))))))))</f>
        <v/>
      </c>
      <c r="AB219" s="26" t="b">
        <f>IF(ISNUMBER(G219),IF(D219&gt;=0.9*'MARK LOOKUP'!G219,"A+",IF(G219&gt;=0.8*'MARK LOOKUP'!G219,"A",IF(G219&gt;=0.7*'MARK LOOKUP'!G219,"B+",IF(G219&gt;=0.6*'MARK LOOKUP'!G219,"B",IF(G219&gt;=0.5*'MARK LOOKUP'!G219,"C+",IF(G219&gt;=0.4*'MARK LOOKUP'!G219,"C",IF(G219&gt;=0.35*'MARK LOOKUP'!G219,"D","NG"))))))))</f>
        <v>0</v>
      </c>
      <c r="AC219" s="26" t="str">
        <f>IF(ISBLANK('DATA ENTRY'!M219),"",IF(LEDGER!H219="AB","AB",IF(LEDGER!H219&gt;=0.9*'MARK LOOKUP'!H219,"A+",IF(LEDGER!H219&gt;=0.8*'MARK LOOKUP'!H219,"A",IF(LEDGER!H219&gt;=0.7*'MARK LOOKUP'!H219,"B+",IF(LEDGER!H219&gt;=0.6*'MARK LOOKUP'!H219,"B",IF(LEDGER!H219&gt;=0.5*'MARK LOOKUP'!H219,"C+",IF(LEDGER!H219&gt;=0.4*'MARK LOOKUP'!H219,"C",IF(LEDGER!H219&gt;=0.35*'MARK LOOKUP'!H219,"D","NG")))))))))</f>
        <v/>
      </c>
      <c r="AD219" s="26" t="str">
        <f>IF(ISBLANK('DATA ENTRY'!N219),"",IF(LEDGER!I219="AB","AB",IF(LEDGER!I219&gt;=0.9*'MARK LOOKUP'!I219,"A+",IF(LEDGER!I219&gt;=0.8*'MARK LOOKUP'!I219,"A",IF(LEDGER!I219&gt;=0.7*'MARK LOOKUP'!I219,"B+",IF(LEDGER!I219&gt;=0.6*'MARK LOOKUP'!I219,"B",IF(LEDGER!I219&gt;=0.5*'MARK LOOKUP'!I219,"C+",IF(LEDGER!I219&gt;=0.4*'MARK LOOKUP'!I219,"C",IF(LEDGER!I219&gt;=0.35*'MARK LOOKUP'!I219,"D","NG")))))))))</f>
        <v/>
      </c>
      <c r="AE219" s="26" t="str">
        <f>IF(ISNUMBER(J219),IF(J219&gt;=0.9*'MARK LOOKUP'!J219,"A+",IF(J219&gt;=0.8*'MARK LOOKUP'!J219,"A",IF(J219&gt;=0.7*'MARK LOOKUP'!J219,"B+",IF(J219&gt;=0.6*'MARK LOOKUP'!J219,"B",IF(J219&gt;=0.5*'MARK LOOKUP'!J219,"C+",IF(J219&gt;=0.4*'MARK LOOKUP'!J219,"C",IF(J219&gt;=0.35*'MARK LOOKUP'!J219,"D","NG"))))))),"")</f>
        <v/>
      </c>
      <c r="AF219" s="26" t="str">
        <f>IF(ISBLANK('DATA ENTRY'!P219),"",IF(LEDGER!K219="Ab","AB",IF(LEDGER!K219&gt;=0.9*'MARK LOOKUP'!K219,"A+",IF(LEDGER!K219&gt;=0.8*'MARK LOOKUP'!K219,"A",IF(LEDGER!K219&gt;=0.7*'MARK LOOKUP'!K219,"B+",IF(LEDGER!K219&gt;=0.6*'MARK LOOKUP'!K219,"B",IF(LEDGER!K219&gt;=0.5*'MARK LOOKUP'!K219,"C+",IF(LEDGER!K219&gt;=0.4*'MARK LOOKUP'!K219,"C",IF(LEDGER!K219&gt;=0.35*'MARK LOOKUP'!K219,"D","NG")))))))))</f>
        <v/>
      </c>
      <c r="AG219" s="26" t="str">
        <f>IF(ISBLANK('DATA ENTRY'!Q219),"",IF(LEDGER!L219="Ab","AB",IF(LEDGER!L219&gt;=0.9*'MARK LOOKUP'!L219,"A+",IF(LEDGER!L219&gt;=0.8*'MARK LOOKUP'!L219,"A",IF(LEDGER!L219&gt;=0.7*'MARK LOOKUP'!L219,"B+",IF(LEDGER!L219&gt;=0.6*'MARK LOOKUP'!L219,"B",IF(LEDGER!L219&gt;=0.5*'MARK LOOKUP'!L219,"C+",IF(LEDGER!L219&gt;=0.4*'MARK LOOKUP'!L219,"C",IF(LEDGER!L219&gt;=0.35*'MARK LOOKUP'!L219,"D","NG")))))))))</f>
        <v/>
      </c>
      <c r="AH219" s="26" t="str">
        <f>IF(ISNUMBER(M219),IF(M219&gt;=0.9*'MARK LOOKUP'!M219,"A+",IF(M219&gt;=0.8*'MARK LOOKUP'!M219,"A",IF(M219&gt;=0.7*'MARK LOOKUP'!M219,"B+",IF(M219&gt;=0.6*'MARK LOOKUP'!M219,"B",IF(M219&gt;=0.5*'MARK LOOKUP'!M219,"C+",IF(M219&gt;=0.4*'MARK LOOKUP'!M219,"C",IF(M219&gt;=0.35*'MARK LOOKUP'!M219,"D","NG"))))))),"")</f>
        <v/>
      </c>
      <c r="AI219" s="26" t="str">
        <f>IF(ISBLANK('DATA ENTRY'!S219),"",IF(N219="Ab","AB",IF(N219&gt;=0.9*'MARK LOOKUP'!N219,"A+",IF(N219&gt;=0.8*'MARK LOOKUP'!N219,"A",IF(N219&gt;=0.7*'MARK LOOKUP'!N219,"B+",IF(N219&gt;=0.6*'MARK LOOKUP'!N219,"B",IF(N219&gt;=0.5*'MARK LOOKUP'!N219,"C+",IF(N219&gt;=0.4*'MARK LOOKUP'!N219,"C",IF(N219&gt;=0.35*'MARK LOOKUP'!N219,"D","NG")))))))))</f>
        <v/>
      </c>
      <c r="AJ219" s="26" t="str">
        <f>IF(ISBLANK('DATA ENTRY'!T219),"",IF(O219="Ab","AB",IF(O219&gt;=0.9*'MARK LOOKUP'!O219,"A+",IF(O219&gt;=0.8*'MARK LOOKUP'!O219,"A",IF(O219&gt;=0.7*'MARK LOOKUP'!O219,"B+",IF(O219&gt;=0.6*'MARK LOOKUP'!O219,"B",IF(O219&gt;=0.5*'MARK LOOKUP'!O219,"C+",IF(O219&gt;=0.4*'MARK LOOKUP'!O219,"C",IF(O219&gt;=0.35*'MARK LOOKUP'!O219,"D","NG")))))))))</f>
        <v/>
      </c>
      <c r="AK219" s="26" t="str">
        <f>IF(ISNUMBER(P219),IF(P219&gt;=0.9*'MARK LOOKUP'!P219,"A+",IF(P219&gt;=0.8*'MARK LOOKUP'!P219,"A",IF(P219&gt;=0.7*'MARK LOOKUP'!P219,"B+",IF(P219&gt;=0.6*'MARK LOOKUP'!P219,"B",IF(P219&gt;=0.5*'MARK LOOKUP'!P219,"C+",IF(P219&gt;=0.4*'MARK LOOKUP'!P219,"C",IF(P219&gt;=0.35*'MARK LOOKUP'!P219,"D","NG"))))))),"")</f>
        <v/>
      </c>
      <c r="AL219" s="26" t="str">
        <f>IF(ISBLANK('DATA ENTRY'!V219),"",IF(Q219="Ab","AB",IF(Q219&gt;=0.9*'MARK LOOKUP'!Q219,"A+",IF(Q219&gt;=0.8*'MARK LOOKUP'!Q219,"A",IF(Q219&gt;=0.7*'MARK LOOKUP'!Q219,"B+",IF(Q219&gt;=0.6*'MARK LOOKUP'!Q219,"B",IF(Q219&gt;=0.5*'MARK LOOKUP'!Q219,"C+",IF(Q219&gt;=0.4*'MARK LOOKUP'!Q219,"C",IF(Q219&gt;=0.35*'MARK LOOKUP'!Q219,"D","NG")))))))))</f>
        <v/>
      </c>
      <c r="AM219" s="26" t="str">
        <f>IF(ISBLANK('DATA ENTRY'!W219),"",IF(R219="Ab","AB",IF(R219&gt;=0.9*'MARK LOOKUP'!R219,"A+",IF(R219&gt;=0.8*'MARK LOOKUP'!R219,"A",IF(R219&gt;=0.7*'MARK LOOKUP'!R219,"B+",IF(R219&gt;=0.6*'MARK LOOKUP'!R219,"B",IF(R219&gt;=0.5*'MARK LOOKUP'!R219,"C+",IF(R219&gt;=0.4*'MARK LOOKUP'!R219,"C",IF(R219&gt;=0.35*'MARK LOOKUP'!R219,"D","NG")))))))))</f>
        <v/>
      </c>
      <c r="AN219" s="26" t="str">
        <f>IF(ISNUMBER(S219),IF(S219&gt;=0.9*'MARK LOOKUP'!S219,"A+",IF(S219&gt;=0.8*'MARK LOOKUP'!S219,"A",IF(S219&gt;=0.7*'MARK LOOKUP'!S219,"B+",IF(S219&gt;=0.6*'MARK LOOKUP'!S219,"B",IF(S219&gt;=0.5*'MARK LOOKUP'!S219,"C+",IF(S219&gt;=0.4*'MARK LOOKUP'!S219,"C",IF(S219&gt;=0.35*'MARK LOOKUP'!S219,"D","NG"))))))),"")</f>
        <v/>
      </c>
      <c r="AO219" s="26" t="str">
        <f>IF(ISBLANK('DATA ENTRY'!Y219),"",IF(T219="AB","AB",IF(T219&gt;=0.9*'MARK LOOKUP'!T219,"A+",IF(T219&gt;=0.8*'MARK LOOKUP'!T219,"A",IF(T219&gt;=0.7*'MARK LOOKUP'!T219,"B+",IF(T219&gt;=0.6*'MARK LOOKUP'!T219,"B",IF(T219&gt;=0.5*'MARK LOOKUP'!T219,"C+",IF(T219&gt;=0.4*'MARK LOOKUP'!T219,"C",IF(T219&gt;=0.35*'MARK LOOKUP'!T219,"D","NG")))))))))</f>
        <v/>
      </c>
      <c r="AP219" s="26" t="str">
        <f>IF(ISBLANK('DATA ENTRY'!Z219),"",IF(U219="AB","AB",IF(U219&gt;=0.9*'MARK LOOKUP'!U219,"A+",IF(U219&gt;=0.8*'MARK LOOKUP'!U219,"A",IF(U219&gt;=0.7*'MARK LOOKUP'!U219,"B+",IF(U219&gt;=0.6*'MARK LOOKUP'!U219,"B",IF(U219&gt;=0.5*'MARK LOOKUP'!U219,"C+",IF(U219&gt;=0.4*'MARK LOOKUP'!U219,"C",IF(U219&gt;=0.35*'MARK LOOKUP'!U219,"D","NG")))))))))</f>
        <v/>
      </c>
      <c r="AQ219" s="26" t="str">
        <f>IF(ISNUMBER(V219),IF(V219&gt;=0.9*'MARK LOOKUP'!V219,"A+",IF(V219&gt;=0.8*'MARK LOOKUP'!V219,"A",IF(V219&gt;=0.7*'MARK LOOKUP'!V219,"B+",IF(V219&gt;=0.6*'MARK LOOKUP'!S219,"B",IF(V219&gt;=0.5*'MARK LOOKUP'!V219,"C+",IF(V219&gt;=0.4*'MARK LOOKUP'!V219,"C",IF(V219&gt;=0.35*'MARK LOOKUP'!V219,"D","NG"))))))),"")</f>
        <v/>
      </c>
      <c r="AR219" s="26" t="str">
        <f t="shared" si="67"/>
        <v/>
      </c>
      <c r="AS219" s="26" t="str">
        <f t="shared" si="68"/>
        <v/>
      </c>
      <c r="AT219" s="26" t="str">
        <f t="shared" si="69"/>
        <v/>
      </c>
      <c r="AU219" s="26" t="str">
        <f t="shared" si="70"/>
        <v/>
      </c>
      <c r="AV219" s="26" t="str">
        <f t="shared" si="71"/>
        <v/>
      </c>
      <c r="AW219" s="26" t="str">
        <f t="shared" si="72"/>
        <v/>
      </c>
      <c r="AX219" s="26" t="str">
        <f t="shared" si="73"/>
        <v/>
      </c>
      <c r="AY219" s="26" t="str">
        <f t="shared" si="74"/>
        <v/>
      </c>
      <c r="AZ219" s="26" t="str">
        <f t="shared" si="75"/>
        <v/>
      </c>
      <c r="BA219" s="26" t="str">
        <f t="shared" si="76"/>
        <v/>
      </c>
      <c r="BB219" s="26" t="str">
        <f t="shared" si="77"/>
        <v/>
      </c>
      <c r="BC219" s="26" t="str">
        <f t="shared" si="78"/>
        <v/>
      </c>
      <c r="BD219" s="26" t="str">
        <f t="shared" si="79"/>
        <v/>
      </c>
      <c r="BE219" s="26" t="str">
        <f>IF(ISBLANK('DATA ENTRY'!S219),"",IF(AJ219="A+","4",IF(AJ219="A","3.6",IF(AJ219="B+","3.2",IF(AJ219="B","2.8",IF(AJ219="C+","2.4",IF(AJ219="C","2",IF(AJ219="D+","1.6",IF(AJ219="D","1.2",IF(AJ219="E","0.8",""))))))))))</f>
        <v/>
      </c>
      <c r="BF219" s="26" t="str">
        <f>IF(ISBLANK('DATA ENTRY'!T219),"",IF(AK219="A+","4",IF(AK219="A","3.6",IF(AK219="B+","3.2",IF(AK219="B","2.8",IF(AK219="C+","2.4",IF(AK219="C","2",IF(AK219="D+","1.6",IF(AK219="D","1.2",IF(AK219="E","0.8",""))))))))))</f>
        <v/>
      </c>
      <c r="BG219" s="26" t="str">
        <f>IF(ISBLANK('DATA ENTRY'!U219),"",IF(AL219="A+","4",IF(AL219="A","3.6",IF(AL219="B+","3.2",IF(AL219="B","2.8",IF(AL219="C+","2.4",IF(AL219="C","2",IF(AL219="D+","1.6",IF(AL219="D","1.2",IF(AL219="E","0.8",""))))))))))</f>
        <v/>
      </c>
      <c r="BH219" s="26" t="str">
        <f>IF(ISBLANK('DATA ENTRY'!V219),"",IF(AM219="A+","4",IF(AM219="A","3.6",IF(AM219="B+","3.2",IF(AM219="B","2.8",IF(AM219="C+","2.4",IF(AM219="C","2",IF(AM219="D+","1.6",IF(AM219="D","1.2",IF(AM219="E","0.8",""))))))))))</f>
        <v/>
      </c>
      <c r="BI219" s="26" t="str">
        <f>IF(ISBLANK('DATA ENTRY'!W219),"",IF(AN219="A+","4",IF(AN219="A","3.6",IF(AN219="B+","3.2",IF(AN219="B","2.8",IF(AN219="C+","2.4",IF(AN219="C","2",IF(AN219="D+","1.6",IF(AN219="D","1.2",IF(AN219="E","0.8",""))))))))))</f>
        <v/>
      </c>
      <c r="BJ219" s="26" t="str">
        <f>IF(ISBLANK('DATA ENTRY'!X219),"",IF(AO219="A+","4",IF(AO219="A","3.6",IF(AO219="B+","3.2",IF(AO219="B","2.8",IF(AO219="C+","2.4",IF(AO219="C","2",IF(AO219="D+","1.6",IF(AO219="D","1.2",IF(AO219="E","0.8",""))))))))))</f>
        <v/>
      </c>
      <c r="BK219" s="26" t="str">
        <f>IF(ISBLANK('DATA ENTRY'!Y219),"",IF(AP219="A+","4",IF(AP219="A","3.6",IF(AP219="B+","3.2",IF(AP219="B","2.8",IF(AP219="C+","2.4",IF(AP219="C","2",IF(AP219="D+","1.6",IF(AP219="D","1.2",IF(AP219="E","0.8",""))))))))))</f>
        <v/>
      </c>
      <c r="BL219" s="26" t="str">
        <f>IF(ISBLANK('DATA ENTRY'!Z219),"",IF(AQ219="A+","4",IF(AQ219="A","3.6",IF(AQ219="B+","3.2",IF(AQ219="B","2.8",IF(AQ219="C+","2.4",IF(AQ219="C","2",IF(AQ219="D+","1.6",IF(AQ219="D","1.2",IF(AQ219="E","0.8",""))))))))))</f>
        <v/>
      </c>
    </row>
    <row r="220" spans="2:64" x14ac:dyDescent="0.25">
      <c r="B220" s="26" t="str">
        <f>IF(ISBLANK('DATA ENTRY'!G220),"",'DATA ENTRY'!G220)</f>
        <v/>
      </c>
      <c r="C220" s="26" t="str">
        <f>IF(ISBLANK('DATA ENTRY'!H220),"",'DATA ENTRY'!H220)</f>
        <v/>
      </c>
      <c r="D220" s="26" t="str">
        <f t="shared" si="61"/>
        <v/>
      </c>
      <c r="E220" s="26" t="str">
        <f>IF(ISBLANK('DATA ENTRY'!J220),"",'DATA ENTRY'!J220)</f>
        <v/>
      </c>
      <c r="F220" s="26" t="str">
        <f>IF(ISBLANK('DATA ENTRY'!K220),"",'DATA ENTRY'!K220)</f>
        <v/>
      </c>
      <c r="G220" s="26" t="str">
        <f t="shared" si="62"/>
        <v/>
      </c>
      <c r="H220" s="26" t="str">
        <f>IF(ISBLANK('DATA ENTRY'!M220),"",'DATA ENTRY'!M220)</f>
        <v/>
      </c>
      <c r="I220" s="26" t="str">
        <f>IF(ISBLANK('DATA ENTRY'!M220),"",'DATA ENTRY'!N220)</f>
        <v/>
      </c>
      <c r="J220" s="26" t="str">
        <f t="shared" si="80"/>
        <v/>
      </c>
      <c r="K220" s="26" t="str">
        <f>IF(ISBLANK('DATA ENTRY'!P220),"",'DATA ENTRY'!P220)</f>
        <v/>
      </c>
      <c r="L220" s="26" t="str">
        <f>IF(ISBLANK('DATA ENTRY'!Q220),"",'DATA ENTRY'!Q220)</f>
        <v/>
      </c>
      <c r="M220" s="26" t="str">
        <f t="shared" si="63"/>
        <v/>
      </c>
      <c r="N220" s="26" t="str">
        <f>IF(ISBLANK('DATA ENTRY'!S220),"",'DATA ENTRY'!S220)</f>
        <v/>
      </c>
      <c r="O220" s="26" t="str">
        <f>IF(ISBLANK('DATA ENTRY'!T220),"",'DATA ENTRY'!T220)</f>
        <v/>
      </c>
      <c r="P220" s="26" t="str">
        <f t="shared" si="64"/>
        <v/>
      </c>
      <c r="Q220" s="26" t="str">
        <f>IF(ISBLANK('DATA ENTRY'!V220),"",'DATA ENTRY'!V220)</f>
        <v/>
      </c>
      <c r="R220" s="26" t="str">
        <f>IF(ISBLANK('DATA ENTRY'!W220),"",'DATA ENTRY'!W220)</f>
        <v/>
      </c>
      <c r="S220" s="26" t="str">
        <f t="shared" si="65"/>
        <v/>
      </c>
      <c r="T220" s="26" t="str">
        <f>IF(ISBLANK('DATA ENTRY'!Y220),"",'DATA ENTRY'!Y220)</f>
        <v/>
      </c>
      <c r="U220" s="26" t="str">
        <f>IF(ISBLANK('DATA ENTRY'!Z220),"",'DATA ENTRY'!Z220)</f>
        <v/>
      </c>
      <c r="V220" s="26" t="str">
        <f t="shared" si="66"/>
        <v/>
      </c>
      <c r="W220" s="26" t="str">
        <f>IF(ISBLANK('DATA ENTRY'!$F220),"",IF(LEDGER!B220="AB","AB",IF(LEDGER!B220&gt;=0.9*'MARK LOOKUP'!B220,"A+",IF(LEDGER!B220&gt;=0.8*'MARK LOOKUP'!B220,"A",IF(LEDGER!B220&gt;=0.7*'MARK LOOKUP'!B220,"B+",IF(LEDGER!B220&gt;=0.6*'MARK LOOKUP'!B220,"B",IF(LEDGER!B220&gt;=0.5*'MARK LOOKUP'!B220,"C+",IF(LEDGER!B220&gt;=0.4*'MARK LOOKUP'!B220,"C+",IF(LEDGER!B220&gt;=0.35*'MARK LOOKUP'!B220,"D","NG")))))))))</f>
        <v/>
      </c>
      <c r="X220" s="26" t="str">
        <f>IF(ISBLANK('DATA ENTRY'!$G220),"",IF(LEDGER!C220="AB","AB",IF(LEDGER!C220&gt;=0.9*'MARK LOOKUP'!C220,"A+",IF(LEDGER!C220&gt;=0.8*'MARK LOOKUP'!C220,"A",IF(LEDGER!C220&gt;=0.7*'MARK LOOKUP'!C220,"B+",IF(LEDGER!C220&gt;=0.6*'MARK LOOKUP'!C220,"B",IF(LEDGER!C220&gt;=0.5*'MARK LOOKUP'!C220,"C+",IF(LEDGER!C220&gt;=0.4*'MARK LOOKUP'!C220,"C+",IF(LEDGER!C220&gt;=0.35*'MARK LOOKUP'!C220,"D","N.G.")))))))))</f>
        <v/>
      </c>
      <c r="Y220" s="26" t="b">
        <f>IF(ISNUMBER(D220),IF(D220&gt;=0.9*'MARK LOOKUP'!D220,"A+",IF(D220&gt;=0.8*'MARK LOOKUP'!D220,"A",IF(D220&gt;=0.7*'MARK LOOKUP'!D220,"B+",IF(D220&gt;=0.6*'MARK LOOKUP'!D220,"B",IF(D220&gt;=0.5*'MARK LOOKUP'!D220,"C+",IF(D220&gt;=0.4*'MARK LOOKUP'!D220,"C",IF(D220&gt;=0.35*'MARK LOOKUP'!D220,"D","N.G."))))))))</f>
        <v>0</v>
      </c>
      <c r="Z220" s="26" t="str">
        <f>IF(ISBLANK('DATA ENTRY'!J220),"",IF(LEDGER!E220="AB","AB",IF(LEDGER!E220&gt;=0.9*'MARK LOOKUP'!E220,"A+",IF(LEDGER!E220&gt;=0.8*'MARK LOOKUP'!E220,"A",IF(LEDGER!E220&gt;=0.7*'MARK LOOKUP'!E220,"B+",IF(LEDGER!E220&gt;=0.6*'MARK LOOKUP'!E220,"B",IF(LEDGER!E220&gt;=0.5*'MARK LOOKUP'!E220,"C+",IF(LEDGER!E220&gt;=0.4*'MARK LOOKUP'!E220,"C",IF(LEDGER!E220&gt;=0.35*'MARK LOOKUP'!E220,"D","NG")))))))))</f>
        <v/>
      </c>
      <c r="AA220" s="26" t="str">
        <f>IF(ISBLANK('DATA ENTRY'!K220),"",IF(LEDGER!F220="AB","AB",IF(LEDGER!F220&gt;=0.9*'MARK LOOKUP'!F220,"A+",IF(LEDGER!F220&gt;=0.8*'MARK LOOKUP'!F220,"A",IF(LEDGER!F220&gt;=0.7*'MARK LOOKUP'!F220,"B+",IF(LEDGER!F220&gt;=0.6*'MARK LOOKUP'!F220,"B",IF(LEDGER!F220&gt;=0.5*'MARK LOOKUP'!F220,"C+",IF(LEDGER!F220&gt;=0.4*'MARK LOOKUP'!F220,"C",IF(LEDGER!F220&gt;=0.35*'MARK LOOKUP'!F220,"D","NG")))))))))</f>
        <v/>
      </c>
      <c r="AB220" s="26" t="b">
        <f>IF(ISNUMBER(G220),IF(D220&gt;=0.9*'MARK LOOKUP'!G220,"A+",IF(G220&gt;=0.8*'MARK LOOKUP'!G220,"A",IF(G220&gt;=0.7*'MARK LOOKUP'!G220,"B+",IF(G220&gt;=0.6*'MARK LOOKUP'!G220,"B",IF(G220&gt;=0.5*'MARK LOOKUP'!G220,"C+",IF(G220&gt;=0.4*'MARK LOOKUP'!G220,"C",IF(G220&gt;=0.35*'MARK LOOKUP'!G220,"D","NG"))))))))</f>
        <v>0</v>
      </c>
      <c r="AC220" s="26" t="str">
        <f>IF(ISBLANK('DATA ENTRY'!M220),"",IF(LEDGER!H220="AB","AB",IF(LEDGER!H220&gt;=0.9*'MARK LOOKUP'!H220,"A+",IF(LEDGER!H220&gt;=0.8*'MARK LOOKUP'!H220,"A",IF(LEDGER!H220&gt;=0.7*'MARK LOOKUP'!H220,"B+",IF(LEDGER!H220&gt;=0.6*'MARK LOOKUP'!H220,"B",IF(LEDGER!H220&gt;=0.5*'MARK LOOKUP'!H220,"C+",IF(LEDGER!H220&gt;=0.4*'MARK LOOKUP'!H220,"C",IF(LEDGER!H220&gt;=0.35*'MARK LOOKUP'!H220,"D","NG")))))))))</f>
        <v/>
      </c>
      <c r="AD220" s="26" t="str">
        <f>IF(ISBLANK('DATA ENTRY'!N220),"",IF(LEDGER!I220="AB","AB",IF(LEDGER!I220&gt;=0.9*'MARK LOOKUP'!I220,"A+",IF(LEDGER!I220&gt;=0.8*'MARK LOOKUP'!I220,"A",IF(LEDGER!I220&gt;=0.7*'MARK LOOKUP'!I220,"B+",IF(LEDGER!I220&gt;=0.6*'MARK LOOKUP'!I220,"B",IF(LEDGER!I220&gt;=0.5*'MARK LOOKUP'!I220,"C+",IF(LEDGER!I220&gt;=0.4*'MARK LOOKUP'!I220,"C",IF(LEDGER!I220&gt;=0.35*'MARK LOOKUP'!I220,"D","NG")))))))))</f>
        <v/>
      </c>
      <c r="AE220" s="26" t="str">
        <f>IF(ISNUMBER(J220),IF(J220&gt;=0.9*'MARK LOOKUP'!J220,"A+",IF(J220&gt;=0.8*'MARK LOOKUP'!J220,"A",IF(J220&gt;=0.7*'MARK LOOKUP'!J220,"B+",IF(J220&gt;=0.6*'MARK LOOKUP'!J220,"B",IF(J220&gt;=0.5*'MARK LOOKUP'!J220,"C+",IF(J220&gt;=0.4*'MARK LOOKUP'!J220,"C",IF(J220&gt;=0.35*'MARK LOOKUP'!J220,"D","NG"))))))),"")</f>
        <v/>
      </c>
      <c r="AF220" s="26" t="str">
        <f>IF(ISBLANK('DATA ENTRY'!P220),"",IF(LEDGER!K220="Ab","AB",IF(LEDGER!K220&gt;=0.9*'MARK LOOKUP'!K220,"A+",IF(LEDGER!K220&gt;=0.8*'MARK LOOKUP'!K220,"A",IF(LEDGER!K220&gt;=0.7*'MARK LOOKUP'!K220,"B+",IF(LEDGER!K220&gt;=0.6*'MARK LOOKUP'!K220,"B",IF(LEDGER!K220&gt;=0.5*'MARK LOOKUP'!K220,"C+",IF(LEDGER!K220&gt;=0.4*'MARK LOOKUP'!K220,"C",IF(LEDGER!K220&gt;=0.35*'MARK LOOKUP'!K220,"D","NG")))))))))</f>
        <v/>
      </c>
      <c r="AG220" s="26" t="str">
        <f>IF(ISBLANK('DATA ENTRY'!Q220),"",IF(LEDGER!L220="Ab","AB",IF(LEDGER!L220&gt;=0.9*'MARK LOOKUP'!L220,"A+",IF(LEDGER!L220&gt;=0.8*'MARK LOOKUP'!L220,"A",IF(LEDGER!L220&gt;=0.7*'MARK LOOKUP'!L220,"B+",IF(LEDGER!L220&gt;=0.6*'MARK LOOKUP'!L220,"B",IF(LEDGER!L220&gt;=0.5*'MARK LOOKUP'!L220,"C+",IF(LEDGER!L220&gt;=0.4*'MARK LOOKUP'!L220,"C",IF(LEDGER!L220&gt;=0.35*'MARK LOOKUP'!L220,"D","NG")))))))))</f>
        <v/>
      </c>
      <c r="AH220" s="26" t="str">
        <f>IF(ISNUMBER(M220),IF(M220&gt;=0.9*'MARK LOOKUP'!M220,"A+",IF(M220&gt;=0.8*'MARK LOOKUP'!M220,"A",IF(M220&gt;=0.7*'MARK LOOKUP'!M220,"B+",IF(M220&gt;=0.6*'MARK LOOKUP'!M220,"B",IF(M220&gt;=0.5*'MARK LOOKUP'!M220,"C+",IF(M220&gt;=0.4*'MARK LOOKUP'!M220,"C",IF(M220&gt;=0.35*'MARK LOOKUP'!M220,"D","NG"))))))),"")</f>
        <v/>
      </c>
      <c r="AI220" s="26" t="str">
        <f>IF(ISBLANK('DATA ENTRY'!S220),"",IF(N220="Ab","AB",IF(N220&gt;=0.9*'MARK LOOKUP'!N220,"A+",IF(N220&gt;=0.8*'MARK LOOKUP'!N220,"A",IF(N220&gt;=0.7*'MARK LOOKUP'!N220,"B+",IF(N220&gt;=0.6*'MARK LOOKUP'!N220,"B",IF(N220&gt;=0.5*'MARK LOOKUP'!N220,"C+",IF(N220&gt;=0.4*'MARK LOOKUP'!N220,"C",IF(N220&gt;=0.35*'MARK LOOKUP'!N220,"D","NG")))))))))</f>
        <v/>
      </c>
      <c r="AJ220" s="26" t="str">
        <f>IF(ISBLANK('DATA ENTRY'!T220),"",IF(O220="Ab","AB",IF(O220&gt;=0.9*'MARK LOOKUP'!O220,"A+",IF(O220&gt;=0.8*'MARK LOOKUP'!O220,"A",IF(O220&gt;=0.7*'MARK LOOKUP'!O220,"B+",IF(O220&gt;=0.6*'MARK LOOKUP'!O220,"B",IF(O220&gt;=0.5*'MARK LOOKUP'!O220,"C+",IF(O220&gt;=0.4*'MARK LOOKUP'!O220,"C",IF(O220&gt;=0.35*'MARK LOOKUP'!O220,"D","NG")))))))))</f>
        <v/>
      </c>
      <c r="AK220" s="26" t="str">
        <f>IF(ISNUMBER(P220),IF(P220&gt;=0.9*'MARK LOOKUP'!P220,"A+",IF(P220&gt;=0.8*'MARK LOOKUP'!P220,"A",IF(P220&gt;=0.7*'MARK LOOKUP'!P220,"B+",IF(P220&gt;=0.6*'MARK LOOKUP'!P220,"B",IF(P220&gt;=0.5*'MARK LOOKUP'!P220,"C+",IF(P220&gt;=0.4*'MARK LOOKUP'!P220,"C",IF(P220&gt;=0.35*'MARK LOOKUP'!P220,"D","NG"))))))),"")</f>
        <v/>
      </c>
      <c r="AL220" s="26" t="str">
        <f>IF(ISBLANK('DATA ENTRY'!V220),"",IF(Q220="Ab","AB",IF(Q220&gt;=0.9*'MARK LOOKUP'!Q220,"A+",IF(Q220&gt;=0.8*'MARK LOOKUP'!Q220,"A",IF(Q220&gt;=0.7*'MARK LOOKUP'!Q220,"B+",IF(Q220&gt;=0.6*'MARK LOOKUP'!Q220,"B",IF(Q220&gt;=0.5*'MARK LOOKUP'!Q220,"C+",IF(Q220&gt;=0.4*'MARK LOOKUP'!Q220,"C",IF(Q220&gt;=0.35*'MARK LOOKUP'!Q220,"D","NG")))))))))</f>
        <v/>
      </c>
      <c r="AM220" s="26" t="str">
        <f>IF(ISBLANK('DATA ENTRY'!W220),"",IF(R220="Ab","AB",IF(R220&gt;=0.9*'MARK LOOKUP'!R220,"A+",IF(R220&gt;=0.8*'MARK LOOKUP'!R220,"A",IF(R220&gt;=0.7*'MARK LOOKUP'!R220,"B+",IF(R220&gt;=0.6*'MARK LOOKUP'!R220,"B",IF(R220&gt;=0.5*'MARK LOOKUP'!R220,"C+",IF(R220&gt;=0.4*'MARK LOOKUP'!R220,"C",IF(R220&gt;=0.35*'MARK LOOKUP'!R220,"D","NG")))))))))</f>
        <v/>
      </c>
      <c r="AN220" s="26" t="str">
        <f>IF(ISNUMBER(S220),IF(S220&gt;=0.9*'MARK LOOKUP'!S220,"A+",IF(S220&gt;=0.8*'MARK LOOKUP'!S220,"A",IF(S220&gt;=0.7*'MARK LOOKUP'!S220,"B+",IF(S220&gt;=0.6*'MARK LOOKUP'!S220,"B",IF(S220&gt;=0.5*'MARK LOOKUP'!S220,"C+",IF(S220&gt;=0.4*'MARK LOOKUP'!S220,"C",IF(S220&gt;=0.35*'MARK LOOKUP'!S220,"D","NG"))))))),"")</f>
        <v/>
      </c>
      <c r="AO220" s="26" t="str">
        <f>IF(ISBLANK('DATA ENTRY'!Y220),"",IF(T220="AB","AB",IF(T220&gt;=0.9*'MARK LOOKUP'!T220,"A+",IF(T220&gt;=0.8*'MARK LOOKUP'!T220,"A",IF(T220&gt;=0.7*'MARK LOOKUP'!T220,"B+",IF(T220&gt;=0.6*'MARK LOOKUP'!T220,"B",IF(T220&gt;=0.5*'MARK LOOKUP'!T220,"C+",IF(T220&gt;=0.4*'MARK LOOKUP'!T220,"C",IF(T220&gt;=0.35*'MARK LOOKUP'!T220,"D","NG")))))))))</f>
        <v/>
      </c>
      <c r="AP220" s="26" t="str">
        <f>IF(ISBLANK('DATA ENTRY'!Z220),"",IF(U220="AB","AB",IF(U220&gt;=0.9*'MARK LOOKUP'!U220,"A+",IF(U220&gt;=0.8*'MARK LOOKUP'!U220,"A",IF(U220&gt;=0.7*'MARK LOOKUP'!U220,"B+",IF(U220&gt;=0.6*'MARK LOOKUP'!U220,"B",IF(U220&gt;=0.5*'MARK LOOKUP'!U220,"C+",IF(U220&gt;=0.4*'MARK LOOKUP'!U220,"C",IF(U220&gt;=0.35*'MARK LOOKUP'!U220,"D","NG")))))))))</f>
        <v/>
      </c>
      <c r="AQ220" s="26" t="str">
        <f>IF(ISNUMBER(V220),IF(V220&gt;=0.9*'MARK LOOKUP'!V220,"A+",IF(V220&gt;=0.8*'MARK LOOKUP'!V220,"A",IF(V220&gt;=0.7*'MARK LOOKUP'!V220,"B+",IF(V220&gt;=0.6*'MARK LOOKUP'!S220,"B",IF(V220&gt;=0.5*'MARK LOOKUP'!V220,"C+",IF(V220&gt;=0.4*'MARK LOOKUP'!V220,"C",IF(V220&gt;=0.35*'MARK LOOKUP'!V220,"D","NG"))))))),"")</f>
        <v/>
      </c>
      <c r="AR220" s="26" t="str">
        <f t="shared" si="67"/>
        <v/>
      </c>
      <c r="AS220" s="26" t="str">
        <f t="shared" si="68"/>
        <v/>
      </c>
      <c r="AT220" s="26" t="str">
        <f t="shared" si="69"/>
        <v/>
      </c>
      <c r="AU220" s="26" t="str">
        <f t="shared" si="70"/>
        <v/>
      </c>
      <c r="AV220" s="26" t="str">
        <f t="shared" si="71"/>
        <v/>
      </c>
      <c r="AW220" s="26" t="str">
        <f t="shared" si="72"/>
        <v/>
      </c>
      <c r="AX220" s="26" t="str">
        <f t="shared" si="73"/>
        <v/>
      </c>
      <c r="AY220" s="26" t="str">
        <f t="shared" si="74"/>
        <v/>
      </c>
      <c r="AZ220" s="26" t="str">
        <f t="shared" si="75"/>
        <v/>
      </c>
      <c r="BA220" s="26" t="str">
        <f t="shared" si="76"/>
        <v/>
      </c>
      <c r="BB220" s="26" t="str">
        <f t="shared" si="77"/>
        <v/>
      </c>
      <c r="BC220" s="26" t="str">
        <f t="shared" si="78"/>
        <v/>
      </c>
      <c r="BD220" s="26" t="str">
        <f t="shared" si="79"/>
        <v/>
      </c>
      <c r="BE220" s="26" t="str">
        <f>IF(ISBLANK('DATA ENTRY'!S220),"",IF(AJ220="A+","4",IF(AJ220="A","3.6",IF(AJ220="B+","3.2",IF(AJ220="B","2.8",IF(AJ220="C+","2.4",IF(AJ220="C","2",IF(AJ220="D+","1.6",IF(AJ220="D","1.2",IF(AJ220="E","0.8",""))))))))))</f>
        <v/>
      </c>
      <c r="BF220" s="26" t="str">
        <f>IF(ISBLANK('DATA ENTRY'!T220),"",IF(AK220="A+","4",IF(AK220="A","3.6",IF(AK220="B+","3.2",IF(AK220="B","2.8",IF(AK220="C+","2.4",IF(AK220="C","2",IF(AK220="D+","1.6",IF(AK220="D","1.2",IF(AK220="E","0.8",""))))))))))</f>
        <v/>
      </c>
      <c r="BG220" s="26" t="str">
        <f>IF(ISBLANK('DATA ENTRY'!U220),"",IF(AL220="A+","4",IF(AL220="A","3.6",IF(AL220="B+","3.2",IF(AL220="B","2.8",IF(AL220="C+","2.4",IF(AL220="C","2",IF(AL220="D+","1.6",IF(AL220="D","1.2",IF(AL220="E","0.8",""))))))))))</f>
        <v/>
      </c>
      <c r="BH220" s="26" t="str">
        <f>IF(ISBLANK('DATA ENTRY'!V220),"",IF(AM220="A+","4",IF(AM220="A","3.6",IF(AM220="B+","3.2",IF(AM220="B","2.8",IF(AM220="C+","2.4",IF(AM220="C","2",IF(AM220="D+","1.6",IF(AM220="D","1.2",IF(AM220="E","0.8",""))))))))))</f>
        <v/>
      </c>
      <c r="BI220" s="26" t="str">
        <f>IF(ISBLANK('DATA ENTRY'!W220),"",IF(AN220="A+","4",IF(AN220="A","3.6",IF(AN220="B+","3.2",IF(AN220="B","2.8",IF(AN220="C+","2.4",IF(AN220="C","2",IF(AN220="D+","1.6",IF(AN220="D","1.2",IF(AN220="E","0.8",""))))))))))</f>
        <v/>
      </c>
      <c r="BJ220" s="26" t="str">
        <f>IF(ISBLANK('DATA ENTRY'!X220),"",IF(AO220="A+","4",IF(AO220="A","3.6",IF(AO220="B+","3.2",IF(AO220="B","2.8",IF(AO220="C+","2.4",IF(AO220="C","2",IF(AO220="D+","1.6",IF(AO220="D","1.2",IF(AO220="E","0.8",""))))))))))</f>
        <v/>
      </c>
      <c r="BK220" s="26" t="str">
        <f>IF(ISBLANK('DATA ENTRY'!Y220),"",IF(AP220="A+","4",IF(AP220="A","3.6",IF(AP220="B+","3.2",IF(AP220="B","2.8",IF(AP220="C+","2.4",IF(AP220="C","2",IF(AP220="D+","1.6",IF(AP220="D","1.2",IF(AP220="E","0.8",""))))))))))</f>
        <v/>
      </c>
      <c r="BL220" s="26" t="str">
        <f>IF(ISBLANK('DATA ENTRY'!Z220),"",IF(AQ220="A+","4",IF(AQ220="A","3.6",IF(AQ220="B+","3.2",IF(AQ220="B","2.8",IF(AQ220="C+","2.4",IF(AQ220="C","2",IF(AQ220="D+","1.6",IF(AQ220="D","1.2",IF(AQ220="E","0.8",""))))))))))</f>
        <v/>
      </c>
    </row>
    <row r="221" spans="2:64" x14ac:dyDescent="0.25">
      <c r="B221" s="26" t="str">
        <f>IF(ISBLANK('DATA ENTRY'!G221),"",'DATA ENTRY'!G221)</f>
        <v/>
      </c>
      <c r="C221" s="26" t="str">
        <f>IF(ISBLANK('DATA ENTRY'!H221),"",'DATA ENTRY'!H221)</f>
        <v/>
      </c>
      <c r="D221" s="26" t="str">
        <f t="shared" si="61"/>
        <v/>
      </c>
      <c r="E221" s="26" t="str">
        <f>IF(ISBLANK('DATA ENTRY'!J221),"",'DATA ENTRY'!J221)</f>
        <v/>
      </c>
      <c r="F221" s="26" t="str">
        <f>IF(ISBLANK('DATA ENTRY'!K221),"",'DATA ENTRY'!K221)</f>
        <v/>
      </c>
      <c r="G221" s="26" t="str">
        <f t="shared" si="62"/>
        <v/>
      </c>
      <c r="H221" s="26" t="str">
        <f>IF(ISBLANK('DATA ENTRY'!M221),"",'DATA ENTRY'!M221)</f>
        <v/>
      </c>
      <c r="I221" s="26" t="str">
        <f>IF(ISBLANK('DATA ENTRY'!M221),"",'DATA ENTRY'!N221)</f>
        <v/>
      </c>
      <c r="J221" s="26" t="str">
        <f t="shared" si="80"/>
        <v/>
      </c>
      <c r="K221" s="26" t="str">
        <f>IF(ISBLANK('DATA ENTRY'!P221),"",'DATA ENTRY'!P221)</f>
        <v/>
      </c>
      <c r="L221" s="26" t="str">
        <f>IF(ISBLANK('DATA ENTRY'!Q221),"",'DATA ENTRY'!Q221)</f>
        <v/>
      </c>
      <c r="M221" s="26" t="str">
        <f t="shared" si="63"/>
        <v/>
      </c>
      <c r="N221" s="26" t="str">
        <f>IF(ISBLANK('DATA ENTRY'!S221),"",'DATA ENTRY'!S221)</f>
        <v/>
      </c>
      <c r="O221" s="26" t="str">
        <f>IF(ISBLANK('DATA ENTRY'!T221),"",'DATA ENTRY'!T221)</f>
        <v/>
      </c>
      <c r="P221" s="26" t="str">
        <f t="shared" si="64"/>
        <v/>
      </c>
      <c r="Q221" s="26" t="str">
        <f>IF(ISBLANK('DATA ENTRY'!V221),"",'DATA ENTRY'!V221)</f>
        <v/>
      </c>
      <c r="R221" s="26" t="str">
        <f>IF(ISBLANK('DATA ENTRY'!W221),"",'DATA ENTRY'!W221)</f>
        <v/>
      </c>
      <c r="S221" s="26" t="str">
        <f t="shared" si="65"/>
        <v/>
      </c>
      <c r="T221" s="26" t="str">
        <f>IF(ISBLANK('DATA ENTRY'!Y221),"",'DATA ENTRY'!Y221)</f>
        <v/>
      </c>
      <c r="U221" s="26" t="str">
        <f>IF(ISBLANK('DATA ENTRY'!Z221),"",'DATA ENTRY'!Z221)</f>
        <v/>
      </c>
      <c r="V221" s="26" t="str">
        <f t="shared" si="66"/>
        <v/>
      </c>
      <c r="W221" s="26" t="str">
        <f>IF(ISBLANK('DATA ENTRY'!$F221),"",IF(LEDGER!B221="AB","AB",IF(LEDGER!B221&gt;=0.9*'MARK LOOKUP'!B221,"A+",IF(LEDGER!B221&gt;=0.8*'MARK LOOKUP'!B221,"A",IF(LEDGER!B221&gt;=0.7*'MARK LOOKUP'!B221,"B+",IF(LEDGER!B221&gt;=0.6*'MARK LOOKUP'!B221,"B",IF(LEDGER!B221&gt;=0.5*'MARK LOOKUP'!B221,"C+",IF(LEDGER!B221&gt;=0.4*'MARK LOOKUP'!B221,"C+",IF(LEDGER!B221&gt;=0.35*'MARK LOOKUP'!B221,"D","NG")))))))))</f>
        <v/>
      </c>
      <c r="X221" s="26" t="str">
        <f>IF(ISBLANK('DATA ENTRY'!$G221),"",IF(LEDGER!C221="AB","AB",IF(LEDGER!C221&gt;=0.9*'MARK LOOKUP'!C221,"A+",IF(LEDGER!C221&gt;=0.8*'MARK LOOKUP'!C221,"A",IF(LEDGER!C221&gt;=0.7*'MARK LOOKUP'!C221,"B+",IF(LEDGER!C221&gt;=0.6*'MARK LOOKUP'!C221,"B",IF(LEDGER!C221&gt;=0.5*'MARK LOOKUP'!C221,"C+",IF(LEDGER!C221&gt;=0.4*'MARK LOOKUP'!C221,"C+",IF(LEDGER!C221&gt;=0.35*'MARK LOOKUP'!C221,"D","N.G.")))))))))</f>
        <v/>
      </c>
      <c r="Y221" s="26" t="b">
        <f>IF(ISNUMBER(D221),IF(D221&gt;=0.9*'MARK LOOKUP'!D221,"A+",IF(D221&gt;=0.8*'MARK LOOKUP'!D221,"A",IF(D221&gt;=0.7*'MARK LOOKUP'!D221,"B+",IF(D221&gt;=0.6*'MARK LOOKUP'!D221,"B",IF(D221&gt;=0.5*'MARK LOOKUP'!D221,"C+",IF(D221&gt;=0.4*'MARK LOOKUP'!D221,"C",IF(D221&gt;=0.35*'MARK LOOKUP'!D221,"D","N.G."))))))))</f>
        <v>0</v>
      </c>
      <c r="Z221" s="26" t="str">
        <f>IF(ISBLANK('DATA ENTRY'!J221),"",IF(LEDGER!E221="AB","AB",IF(LEDGER!E221&gt;=0.9*'MARK LOOKUP'!E221,"A+",IF(LEDGER!E221&gt;=0.8*'MARK LOOKUP'!E221,"A",IF(LEDGER!E221&gt;=0.7*'MARK LOOKUP'!E221,"B+",IF(LEDGER!E221&gt;=0.6*'MARK LOOKUP'!E221,"B",IF(LEDGER!E221&gt;=0.5*'MARK LOOKUP'!E221,"C+",IF(LEDGER!E221&gt;=0.4*'MARK LOOKUP'!E221,"C",IF(LEDGER!E221&gt;=0.35*'MARK LOOKUP'!E221,"D","NG")))))))))</f>
        <v/>
      </c>
      <c r="AA221" s="26" t="str">
        <f>IF(ISBLANK('DATA ENTRY'!K221),"",IF(LEDGER!F221="AB","AB",IF(LEDGER!F221&gt;=0.9*'MARK LOOKUP'!F221,"A+",IF(LEDGER!F221&gt;=0.8*'MARK LOOKUP'!F221,"A",IF(LEDGER!F221&gt;=0.7*'MARK LOOKUP'!F221,"B+",IF(LEDGER!F221&gt;=0.6*'MARK LOOKUP'!F221,"B",IF(LEDGER!F221&gt;=0.5*'MARK LOOKUP'!F221,"C+",IF(LEDGER!F221&gt;=0.4*'MARK LOOKUP'!F221,"C",IF(LEDGER!F221&gt;=0.35*'MARK LOOKUP'!F221,"D","NG")))))))))</f>
        <v/>
      </c>
      <c r="AB221" s="26" t="b">
        <f>IF(ISNUMBER(G221),IF(D221&gt;=0.9*'MARK LOOKUP'!G221,"A+",IF(G221&gt;=0.8*'MARK LOOKUP'!G221,"A",IF(G221&gt;=0.7*'MARK LOOKUP'!G221,"B+",IF(G221&gt;=0.6*'MARK LOOKUP'!G221,"B",IF(G221&gt;=0.5*'MARK LOOKUP'!G221,"C+",IF(G221&gt;=0.4*'MARK LOOKUP'!G221,"C",IF(G221&gt;=0.35*'MARK LOOKUP'!G221,"D","NG"))))))))</f>
        <v>0</v>
      </c>
      <c r="AC221" s="26" t="str">
        <f>IF(ISBLANK('DATA ENTRY'!M221),"",IF(LEDGER!H221="AB","AB",IF(LEDGER!H221&gt;=0.9*'MARK LOOKUP'!H221,"A+",IF(LEDGER!H221&gt;=0.8*'MARK LOOKUP'!H221,"A",IF(LEDGER!H221&gt;=0.7*'MARK LOOKUP'!H221,"B+",IF(LEDGER!H221&gt;=0.6*'MARK LOOKUP'!H221,"B",IF(LEDGER!H221&gt;=0.5*'MARK LOOKUP'!H221,"C+",IF(LEDGER!H221&gt;=0.4*'MARK LOOKUP'!H221,"C",IF(LEDGER!H221&gt;=0.35*'MARK LOOKUP'!H221,"D","NG")))))))))</f>
        <v/>
      </c>
      <c r="AD221" s="26" t="str">
        <f>IF(ISBLANK('DATA ENTRY'!N221),"",IF(LEDGER!I221="AB","AB",IF(LEDGER!I221&gt;=0.9*'MARK LOOKUP'!I221,"A+",IF(LEDGER!I221&gt;=0.8*'MARK LOOKUP'!I221,"A",IF(LEDGER!I221&gt;=0.7*'MARK LOOKUP'!I221,"B+",IF(LEDGER!I221&gt;=0.6*'MARK LOOKUP'!I221,"B",IF(LEDGER!I221&gt;=0.5*'MARK LOOKUP'!I221,"C+",IF(LEDGER!I221&gt;=0.4*'MARK LOOKUP'!I221,"C",IF(LEDGER!I221&gt;=0.35*'MARK LOOKUP'!I221,"D","NG")))))))))</f>
        <v/>
      </c>
      <c r="AE221" s="26" t="str">
        <f>IF(ISNUMBER(J221),IF(J221&gt;=0.9*'MARK LOOKUP'!J221,"A+",IF(J221&gt;=0.8*'MARK LOOKUP'!J221,"A",IF(J221&gt;=0.7*'MARK LOOKUP'!J221,"B+",IF(J221&gt;=0.6*'MARK LOOKUP'!J221,"B",IF(J221&gt;=0.5*'MARK LOOKUP'!J221,"C+",IF(J221&gt;=0.4*'MARK LOOKUP'!J221,"C",IF(J221&gt;=0.35*'MARK LOOKUP'!J221,"D","NG"))))))),"")</f>
        <v/>
      </c>
      <c r="AF221" s="26" t="str">
        <f>IF(ISBLANK('DATA ENTRY'!P221),"",IF(LEDGER!K221="Ab","AB",IF(LEDGER!K221&gt;=0.9*'MARK LOOKUP'!K221,"A+",IF(LEDGER!K221&gt;=0.8*'MARK LOOKUP'!K221,"A",IF(LEDGER!K221&gt;=0.7*'MARK LOOKUP'!K221,"B+",IF(LEDGER!K221&gt;=0.6*'MARK LOOKUP'!K221,"B",IF(LEDGER!K221&gt;=0.5*'MARK LOOKUP'!K221,"C+",IF(LEDGER!K221&gt;=0.4*'MARK LOOKUP'!K221,"C",IF(LEDGER!K221&gt;=0.35*'MARK LOOKUP'!K221,"D","NG")))))))))</f>
        <v/>
      </c>
      <c r="AG221" s="26" t="str">
        <f>IF(ISBLANK('DATA ENTRY'!Q221),"",IF(LEDGER!L221="Ab","AB",IF(LEDGER!L221&gt;=0.9*'MARK LOOKUP'!L221,"A+",IF(LEDGER!L221&gt;=0.8*'MARK LOOKUP'!L221,"A",IF(LEDGER!L221&gt;=0.7*'MARK LOOKUP'!L221,"B+",IF(LEDGER!L221&gt;=0.6*'MARK LOOKUP'!L221,"B",IF(LEDGER!L221&gt;=0.5*'MARK LOOKUP'!L221,"C+",IF(LEDGER!L221&gt;=0.4*'MARK LOOKUP'!L221,"C",IF(LEDGER!L221&gt;=0.35*'MARK LOOKUP'!L221,"D","NG")))))))))</f>
        <v/>
      </c>
      <c r="AH221" s="26" t="str">
        <f>IF(ISNUMBER(M221),IF(M221&gt;=0.9*'MARK LOOKUP'!M221,"A+",IF(M221&gt;=0.8*'MARK LOOKUP'!M221,"A",IF(M221&gt;=0.7*'MARK LOOKUP'!M221,"B+",IF(M221&gt;=0.6*'MARK LOOKUP'!M221,"B",IF(M221&gt;=0.5*'MARK LOOKUP'!M221,"C+",IF(M221&gt;=0.4*'MARK LOOKUP'!M221,"C",IF(M221&gt;=0.35*'MARK LOOKUP'!M221,"D","NG"))))))),"")</f>
        <v/>
      </c>
      <c r="AI221" s="26" t="str">
        <f>IF(ISBLANK('DATA ENTRY'!S221),"",IF(N221="Ab","AB",IF(N221&gt;=0.9*'MARK LOOKUP'!N221,"A+",IF(N221&gt;=0.8*'MARK LOOKUP'!N221,"A",IF(N221&gt;=0.7*'MARK LOOKUP'!N221,"B+",IF(N221&gt;=0.6*'MARK LOOKUP'!N221,"B",IF(N221&gt;=0.5*'MARK LOOKUP'!N221,"C+",IF(N221&gt;=0.4*'MARK LOOKUP'!N221,"C",IF(N221&gt;=0.35*'MARK LOOKUP'!N221,"D","NG")))))))))</f>
        <v/>
      </c>
      <c r="AJ221" s="26" t="str">
        <f>IF(ISBLANK('DATA ENTRY'!T221),"",IF(O221="Ab","AB",IF(O221&gt;=0.9*'MARK LOOKUP'!O221,"A+",IF(O221&gt;=0.8*'MARK LOOKUP'!O221,"A",IF(O221&gt;=0.7*'MARK LOOKUP'!O221,"B+",IF(O221&gt;=0.6*'MARK LOOKUP'!O221,"B",IF(O221&gt;=0.5*'MARK LOOKUP'!O221,"C+",IF(O221&gt;=0.4*'MARK LOOKUP'!O221,"C",IF(O221&gt;=0.35*'MARK LOOKUP'!O221,"D","NG")))))))))</f>
        <v/>
      </c>
      <c r="AK221" s="26" t="str">
        <f>IF(ISNUMBER(P221),IF(P221&gt;=0.9*'MARK LOOKUP'!P221,"A+",IF(P221&gt;=0.8*'MARK LOOKUP'!P221,"A",IF(P221&gt;=0.7*'MARK LOOKUP'!P221,"B+",IF(P221&gt;=0.6*'MARK LOOKUP'!P221,"B",IF(P221&gt;=0.5*'MARK LOOKUP'!P221,"C+",IF(P221&gt;=0.4*'MARK LOOKUP'!P221,"C",IF(P221&gt;=0.35*'MARK LOOKUP'!P221,"D","NG"))))))),"")</f>
        <v/>
      </c>
      <c r="AL221" s="26" t="str">
        <f>IF(ISBLANK('DATA ENTRY'!V221),"",IF(Q221="Ab","AB",IF(Q221&gt;=0.9*'MARK LOOKUP'!Q221,"A+",IF(Q221&gt;=0.8*'MARK LOOKUP'!Q221,"A",IF(Q221&gt;=0.7*'MARK LOOKUP'!Q221,"B+",IF(Q221&gt;=0.6*'MARK LOOKUP'!Q221,"B",IF(Q221&gt;=0.5*'MARK LOOKUP'!Q221,"C+",IF(Q221&gt;=0.4*'MARK LOOKUP'!Q221,"C",IF(Q221&gt;=0.35*'MARK LOOKUP'!Q221,"D","NG")))))))))</f>
        <v/>
      </c>
      <c r="AM221" s="26" t="str">
        <f>IF(ISBLANK('DATA ENTRY'!W221),"",IF(R221="Ab","AB",IF(R221&gt;=0.9*'MARK LOOKUP'!R221,"A+",IF(R221&gt;=0.8*'MARK LOOKUP'!R221,"A",IF(R221&gt;=0.7*'MARK LOOKUP'!R221,"B+",IF(R221&gt;=0.6*'MARK LOOKUP'!R221,"B",IF(R221&gt;=0.5*'MARK LOOKUP'!R221,"C+",IF(R221&gt;=0.4*'MARK LOOKUP'!R221,"C",IF(R221&gt;=0.35*'MARK LOOKUP'!R221,"D","NG")))))))))</f>
        <v/>
      </c>
      <c r="AN221" s="26" t="str">
        <f>IF(ISNUMBER(S221),IF(S221&gt;=0.9*'MARK LOOKUP'!S221,"A+",IF(S221&gt;=0.8*'MARK LOOKUP'!S221,"A",IF(S221&gt;=0.7*'MARK LOOKUP'!S221,"B+",IF(S221&gt;=0.6*'MARK LOOKUP'!S221,"B",IF(S221&gt;=0.5*'MARK LOOKUP'!S221,"C+",IF(S221&gt;=0.4*'MARK LOOKUP'!S221,"C",IF(S221&gt;=0.35*'MARK LOOKUP'!S221,"D","NG"))))))),"")</f>
        <v/>
      </c>
      <c r="AO221" s="26" t="str">
        <f>IF(ISBLANK('DATA ENTRY'!Y221),"",IF(T221="AB","AB",IF(T221&gt;=0.9*'MARK LOOKUP'!T221,"A+",IF(T221&gt;=0.8*'MARK LOOKUP'!T221,"A",IF(T221&gt;=0.7*'MARK LOOKUP'!T221,"B+",IF(T221&gt;=0.6*'MARK LOOKUP'!T221,"B",IF(T221&gt;=0.5*'MARK LOOKUP'!T221,"C+",IF(T221&gt;=0.4*'MARK LOOKUP'!T221,"C",IF(T221&gt;=0.35*'MARK LOOKUP'!T221,"D","NG")))))))))</f>
        <v/>
      </c>
      <c r="AP221" s="26" t="str">
        <f>IF(ISBLANK('DATA ENTRY'!Z221),"",IF(U221="AB","AB",IF(U221&gt;=0.9*'MARK LOOKUP'!U221,"A+",IF(U221&gt;=0.8*'MARK LOOKUP'!U221,"A",IF(U221&gt;=0.7*'MARK LOOKUP'!U221,"B+",IF(U221&gt;=0.6*'MARK LOOKUP'!U221,"B",IF(U221&gt;=0.5*'MARK LOOKUP'!U221,"C+",IF(U221&gt;=0.4*'MARK LOOKUP'!U221,"C",IF(U221&gt;=0.35*'MARK LOOKUP'!U221,"D","NG")))))))))</f>
        <v/>
      </c>
      <c r="AQ221" s="26" t="str">
        <f>IF(ISNUMBER(V221),IF(V221&gt;=0.9*'MARK LOOKUP'!V221,"A+",IF(V221&gt;=0.8*'MARK LOOKUP'!V221,"A",IF(V221&gt;=0.7*'MARK LOOKUP'!V221,"B+",IF(V221&gt;=0.6*'MARK LOOKUP'!S221,"B",IF(V221&gt;=0.5*'MARK LOOKUP'!V221,"C+",IF(V221&gt;=0.4*'MARK LOOKUP'!V221,"C",IF(V221&gt;=0.35*'MARK LOOKUP'!V221,"D","NG"))))))),"")</f>
        <v/>
      </c>
      <c r="AR221" s="26" t="str">
        <f t="shared" si="67"/>
        <v/>
      </c>
      <c r="AS221" s="26" t="str">
        <f t="shared" si="68"/>
        <v/>
      </c>
      <c r="AT221" s="26" t="str">
        <f t="shared" si="69"/>
        <v/>
      </c>
      <c r="AU221" s="26" t="str">
        <f t="shared" si="70"/>
        <v/>
      </c>
      <c r="AV221" s="26" t="str">
        <f t="shared" si="71"/>
        <v/>
      </c>
      <c r="AW221" s="26" t="str">
        <f t="shared" si="72"/>
        <v/>
      </c>
      <c r="AX221" s="26" t="str">
        <f t="shared" si="73"/>
        <v/>
      </c>
      <c r="AY221" s="26" t="str">
        <f t="shared" si="74"/>
        <v/>
      </c>
      <c r="AZ221" s="26" t="str">
        <f t="shared" si="75"/>
        <v/>
      </c>
      <c r="BA221" s="26" t="str">
        <f t="shared" si="76"/>
        <v/>
      </c>
      <c r="BB221" s="26" t="str">
        <f t="shared" si="77"/>
        <v/>
      </c>
      <c r="BC221" s="26" t="str">
        <f t="shared" si="78"/>
        <v/>
      </c>
      <c r="BD221" s="26" t="str">
        <f t="shared" si="79"/>
        <v/>
      </c>
      <c r="BE221" s="26" t="str">
        <f>IF(ISBLANK('DATA ENTRY'!S221),"",IF(AJ221="A+","4",IF(AJ221="A","3.6",IF(AJ221="B+","3.2",IF(AJ221="B","2.8",IF(AJ221="C+","2.4",IF(AJ221="C","2",IF(AJ221="D+","1.6",IF(AJ221="D","1.2",IF(AJ221="E","0.8",""))))))))))</f>
        <v/>
      </c>
      <c r="BF221" s="26" t="str">
        <f>IF(ISBLANK('DATA ENTRY'!T221),"",IF(AK221="A+","4",IF(AK221="A","3.6",IF(AK221="B+","3.2",IF(AK221="B","2.8",IF(AK221="C+","2.4",IF(AK221="C","2",IF(AK221="D+","1.6",IF(AK221="D","1.2",IF(AK221="E","0.8",""))))))))))</f>
        <v/>
      </c>
      <c r="BG221" s="26" t="str">
        <f>IF(ISBLANK('DATA ENTRY'!U221),"",IF(AL221="A+","4",IF(AL221="A","3.6",IF(AL221="B+","3.2",IF(AL221="B","2.8",IF(AL221="C+","2.4",IF(AL221="C","2",IF(AL221="D+","1.6",IF(AL221="D","1.2",IF(AL221="E","0.8",""))))))))))</f>
        <v/>
      </c>
      <c r="BH221" s="26" t="str">
        <f>IF(ISBLANK('DATA ENTRY'!V221),"",IF(AM221="A+","4",IF(AM221="A","3.6",IF(AM221="B+","3.2",IF(AM221="B","2.8",IF(AM221="C+","2.4",IF(AM221="C","2",IF(AM221="D+","1.6",IF(AM221="D","1.2",IF(AM221="E","0.8",""))))))))))</f>
        <v/>
      </c>
      <c r="BI221" s="26" t="str">
        <f>IF(ISBLANK('DATA ENTRY'!W221),"",IF(AN221="A+","4",IF(AN221="A","3.6",IF(AN221="B+","3.2",IF(AN221="B","2.8",IF(AN221="C+","2.4",IF(AN221="C","2",IF(AN221="D+","1.6",IF(AN221="D","1.2",IF(AN221="E","0.8",""))))))))))</f>
        <v/>
      </c>
      <c r="BJ221" s="26" t="str">
        <f>IF(ISBLANK('DATA ENTRY'!X221),"",IF(AO221="A+","4",IF(AO221="A","3.6",IF(AO221="B+","3.2",IF(AO221="B","2.8",IF(AO221="C+","2.4",IF(AO221="C","2",IF(AO221="D+","1.6",IF(AO221="D","1.2",IF(AO221="E","0.8",""))))))))))</f>
        <v/>
      </c>
      <c r="BK221" s="26" t="str">
        <f>IF(ISBLANK('DATA ENTRY'!Y221),"",IF(AP221="A+","4",IF(AP221="A","3.6",IF(AP221="B+","3.2",IF(AP221="B","2.8",IF(AP221="C+","2.4",IF(AP221="C","2",IF(AP221="D+","1.6",IF(AP221="D","1.2",IF(AP221="E","0.8",""))))))))))</f>
        <v/>
      </c>
      <c r="BL221" s="26" t="str">
        <f>IF(ISBLANK('DATA ENTRY'!Z221),"",IF(AQ221="A+","4",IF(AQ221="A","3.6",IF(AQ221="B+","3.2",IF(AQ221="B","2.8",IF(AQ221="C+","2.4",IF(AQ221="C","2",IF(AQ221="D+","1.6",IF(AQ221="D","1.2",IF(AQ221="E","0.8",""))))))))))</f>
        <v/>
      </c>
    </row>
    <row r="222" spans="2:64" x14ac:dyDescent="0.25">
      <c r="B222" s="26" t="str">
        <f>IF(ISBLANK('DATA ENTRY'!G222),"",'DATA ENTRY'!G222)</f>
        <v/>
      </c>
      <c r="C222" s="26" t="str">
        <f>IF(ISBLANK('DATA ENTRY'!H222),"",'DATA ENTRY'!H222)</f>
        <v/>
      </c>
      <c r="D222" s="26" t="str">
        <f t="shared" si="61"/>
        <v/>
      </c>
      <c r="E222" s="26" t="str">
        <f>IF(ISBLANK('DATA ENTRY'!J222),"",'DATA ENTRY'!J222)</f>
        <v/>
      </c>
      <c r="F222" s="26" t="str">
        <f>IF(ISBLANK('DATA ENTRY'!K222),"",'DATA ENTRY'!K222)</f>
        <v/>
      </c>
      <c r="G222" s="26" t="str">
        <f t="shared" si="62"/>
        <v/>
      </c>
      <c r="H222" s="26" t="str">
        <f>IF(ISBLANK('DATA ENTRY'!M222),"",'DATA ENTRY'!M222)</f>
        <v/>
      </c>
      <c r="I222" s="26" t="str">
        <f>IF(ISBLANK('DATA ENTRY'!M222),"",'DATA ENTRY'!N222)</f>
        <v/>
      </c>
      <c r="J222" s="26" t="str">
        <f t="shared" si="80"/>
        <v/>
      </c>
      <c r="K222" s="26" t="str">
        <f>IF(ISBLANK('DATA ENTRY'!P222),"",'DATA ENTRY'!P222)</f>
        <v/>
      </c>
      <c r="L222" s="26" t="str">
        <f>IF(ISBLANK('DATA ENTRY'!Q222),"",'DATA ENTRY'!Q222)</f>
        <v/>
      </c>
      <c r="M222" s="26" t="str">
        <f t="shared" si="63"/>
        <v/>
      </c>
      <c r="N222" s="26" t="str">
        <f>IF(ISBLANK('DATA ENTRY'!S222),"",'DATA ENTRY'!S222)</f>
        <v/>
      </c>
      <c r="O222" s="26" t="str">
        <f>IF(ISBLANK('DATA ENTRY'!T222),"",'DATA ENTRY'!T222)</f>
        <v/>
      </c>
      <c r="P222" s="26" t="str">
        <f t="shared" si="64"/>
        <v/>
      </c>
      <c r="Q222" s="26" t="str">
        <f>IF(ISBLANK('DATA ENTRY'!V222),"",'DATA ENTRY'!V222)</f>
        <v/>
      </c>
      <c r="R222" s="26" t="str">
        <f>IF(ISBLANK('DATA ENTRY'!W222),"",'DATA ENTRY'!W222)</f>
        <v/>
      </c>
      <c r="S222" s="26" t="str">
        <f t="shared" si="65"/>
        <v/>
      </c>
      <c r="T222" s="26" t="str">
        <f>IF(ISBLANK('DATA ENTRY'!Y222),"",'DATA ENTRY'!Y222)</f>
        <v/>
      </c>
      <c r="U222" s="26" t="str">
        <f>IF(ISBLANK('DATA ENTRY'!Z222),"",'DATA ENTRY'!Z222)</f>
        <v/>
      </c>
      <c r="V222" s="26" t="str">
        <f t="shared" si="66"/>
        <v/>
      </c>
      <c r="W222" s="26" t="str">
        <f>IF(ISBLANK('DATA ENTRY'!$F222),"",IF(LEDGER!B222="AB","AB",IF(LEDGER!B222&gt;=0.9*'MARK LOOKUP'!B222,"A+",IF(LEDGER!B222&gt;=0.8*'MARK LOOKUP'!B222,"A",IF(LEDGER!B222&gt;=0.7*'MARK LOOKUP'!B222,"B+",IF(LEDGER!B222&gt;=0.6*'MARK LOOKUP'!B222,"B",IF(LEDGER!B222&gt;=0.5*'MARK LOOKUP'!B222,"C+",IF(LEDGER!B222&gt;=0.4*'MARK LOOKUP'!B222,"C+",IF(LEDGER!B222&gt;=0.35*'MARK LOOKUP'!B222,"D","NG")))))))))</f>
        <v/>
      </c>
      <c r="X222" s="26" t="str">
        <f>IF(ISBLANK('DATA ENTRY'!$G222),"",IF(LEDGER!C222="AB","AB",IF(LEDGER!C222&gt;=0.9*'MARK LOOKUP'!C222,"A+",IF(LEDGER!C222&gt;=0.8*'MARK LOOKUP'!C222,"A",IF(LEDGER!C222&gt;=0.7*'MARK LOOKUP'!C222,"B+",IF(LEDGER!C222&gt;=0.6*'MARK LOOKUP'!C222,"B",IF(LEDGER!C222&gt;=0.5*'MARK LOOKUP'!C222,"C+",IF(LEDGER!C222&gt;=0.4*'MARK LOOKUP'!C222,"C+",IF(LEDGER!C222&gt;=0.35*'MARK LOOKUP'!C222,"D","N.G.")))))))))</f>
        <v/>
      </c>
      <c r="Y222" s="26" t="b">
        <f>IF(ISNUMBER(D222),IF(D222&gt;=0.9*'MARK LOOKUP'!D222,"A+",IF(D222&gt;=0.8*'MARK LOOKUP'!D222,"A",IF(D222&gt;=0.7*'MARK LOOKUP'!D222,"B+",IF(D222&gt;=0.6*'MARK LOOKUP'!D222,"B",IF(D222&gt;=0.5*'MARK LOOKUP'!D222,"C+",IF(D222&gt;=0.4*'MARK LOOKUP'!D222,"C",IF(D222&gt;=0.35*'MARK LOOKUP'!D222,"D","N.G."))))))))</f>
        <v>0</v>
      </c>
      <c r="Z222" s="26" t="str">
        <f>IF(ISBLANK('DATA ENTRY'!J222),"",IF(LEDGER!E222="AB","AB",IF(LEDGER!E222&gt;=0.9*'MARK LOOKUP'!E222,"A+",IF(LEDGER!E222&gt;=0.8*'MARK LOOKUP'!E222,"A",IF(LEDGER!E222&gt;=0.7*'MARK LOOKUP'!E222,"B+",IF(LEDGER!E222&gt;=0.6*'MARK LOOKUP'!E222,"B",IF(LEDGER!E222&gt;=0.5*'MARK LOOKUP'!E222,"C+",IF(LEDGER!E222&gt;=0.4*'MARK LOOKUP'!E222,"C",IF(LEDGER!E222&gt;=0.35*'MARK LOOKUP'!E222,"D","NG")))))))))</f>
        <v/>
      </c>
      <c r="AA222" s="26" t="str">
        <f>IF(ISBLANK('DATA ENTRY'!K222),"",IF(LEDGER!F222="AB","AB",IF(LEDGER!F222&gt;=0.9*'MARK LOOKUP'!F222,"A+",IF(LEDGER!F222&gt;=0.8*'MARK LOOKUP'!F222,"A",IF(LEDGER!F222&gt;=0.7*'MARK LOOKUP'!F222,"B+",IF(LEDGER!F222&gt;=0.6*'MARK LOOKUP'!F222,"B",IF(LEDGER!F222&gt;=0.5*'MARK LOOKUP'!F222,"C+",IF(LEDGER!F222&gt;=0.4*'MARK LOOKUP'!F222,"C",IF(LEDGER!F222&gt;=0.35*'MARK LOOKUP'!F222,"D","NG")))))))))</f>
        <v/>
      </c>
      <c r="AB222" s="26" t="b">
        <f>IF(ISNUMBER(G222),IF(D222&gt;=0.9*'MARK LOOKUP'!G222,"A+",IF(G222&gt;=0.8*'MARK LOOKUP'!G222,"A",IF(G222&gt;=0.7*'MARK LOOKUP'!G222,"B+",IF(G222&gt;=0.6*'MARK LOOKUP'!G222,"B",IF(G222&gt;=0.5*'MARK LOOKUP'!G222,"C+",IF(G222&gt;=0.4*'MARK LOOKUP'!G222,"C",IF(G222&gt;=0.35*'MARK LOOKUP'!G222,"D","NG"))))))))</f>
        <v>0</v>
      </c>
      <c r="AC222" s="26" t="str">
        <f>IF(ISBLANK('DATA ENTRY'!M222),"",IF(LEDGER!H222="AB","AB",IF(LEDGER!H222&gt;=0.9*'MARK LOOKUP'!H222,"A+",IF(LEDGER!H222&gt;=0.8*'MARK LOOKUP'!H222,"A",IF(LEDGER!H222&gt;=0.7*'MARK LOOKUP'!H222,"B+",IF(LEDGER!H222&gt;=0.6*'MARK LOOKUP'!H222,"B",IF(LEDGER!H222&gt;=0.5*'MARK LOOKUP'!H222,"C+",IF(LEDGER!H222&gt;=0.4*'MARK LOOKUP'!H222,"C",IF(LEDGER!H222&gt;=0.35*'MARK LOOKUP'!H222,"D","NG")))))))))</f>
        <v/>
      </c>
      <c r="AD222" s="26" t="str">
        <f>IF(ISBLANK('DATA ENTRY'!N222),"",IF(LEDGER!I222="AB","AB",IF(LEDGER!I222&gt;=0.9*'MARK LOOKUP'!I222,"A+",IF(LEDGER!I222&gt;=0.8*'MARK LOOKUP'!I222,"A",IF(LEDGER!I222&gt;=0.7*'MARK LOOKUP'!I222,"B+",IF(LEDGER!I222&gt;=0.6*'MARK LOOKUP'!I222,"B",IF(LEDGER!I222&gt;=0.5*'MARK LOOKUP'!I222,"C+",IF(LEDGER!I222&gt;=0.4*'MARK LOOKUP'!I222,"C",IF(LEDGER!I222&gt;=0.35*'MARK LOOKUP'!I222,"D","NG")))))))))</f>
        <v/>
      </c>
      <c r="AE222" s="26" t="str">
        <f>IF(ISNUMBER(J222),IF(J222&gt;=0.9*'MARK LOOKUP'!J222,"A+",IF(J222&gt;=0.8*'MARK LOOKUP'!J222,"A",IF(J222&gt;=0.7*'MARK LOOKUP'!J222,"B+",IF(J222&gt;=0.6*'MARK LOOKUP'!J222,"B",IF(J222&gt;=0.5*'MARK LOOKUP'!J222,"C+",IF(J222&gt;=0.4*'MARK LOOKUP'!J222,"C",IF(J222&gt;=0.35*'MARK LOOKUP'!J222,"D","NG"))))))),"")</f>
        <v/>
      </c>
      <c r="AF222" s="26" t="str">
        <f>IF(ISBLANK('DATA ENTRY'!P222),"",IF(LEDGER!K222="Ab","AB",IF(LEDGER!K222&gt;=0.9*'MARK LOOKUP'!K222,"A+",IF(LEDGER!K222&gt;=0.8*'MARK LOOKUP'!K222,"A",IF(LEDGER!K222&gt;=0.7*'MARK LOOKUP'!K222,"B+",IF(LEDGER!K222&gt;=0.6*'MARK LOOKUP'!K222,"B",IF(LEDGER!K222&gt;=0.5*'MARK LOOKUP'!K222,"C+",IF(LEDGER!K222&gt;=0.4*'MARK LOOKUP'!K222,"C",IF(LEDGER!K222&gt;=0.35*'MARK LOOKUP'!K222,"D","NG")))))))))</f>
        <v/>
      </c>
      <c r="AG222" s="26" t="str">
        <f>IF(ISBLANK('DATA ENTRY'!Q222),"",IF(LEDGER!L222="Ab","AB",IF(LEDGER!L222&gt;=0.9*'MARK LOOKUP'!L222,"A+",IF(LEDGER!L222&gt;=0.8*'MARK LOOKUP'!L222,"A",IF(LEDGER!L222&gt;=0.7*'MARK LOOKUP'!L222,"B+",IF(LEDGER!L222&gt;=0.6*'MARK LOOKUP'!L222,"B",IF(LEDGER!L222&gt;=0.5*'MARK LOOKUP'!L222,"C+",IF(LEDGER!L222&gt;=0.4*'MARK LOOKUP'!L222,"C",IF(LEDGER!L222&gt;=0.35*'MARK LOOKUP'!L222,"D","NG")))))))))</f>
        <v/>
      </c>
      <c r="AH222" s="26" t="str">
        <f>IF(ISNUMBER(M222),IF(M222&gt;=0.9*'MARK LOOKUP'!M222,"A+",IF(M222&gt;=0.8*'MARK LOOKUP'!M222,"A",IF(M222&gt;=0.7*'MARK LOOKUP'!M222,"B+",IF(M222&gt;=0.6*'MARK LOOKUP'!M222,"B",IF(M222&gt;=0.5*'MARK LOOKUP'!M222,"C+",IF(M222&gt;=0.4*'MARK LOOKUP'!M222,"C",IF(M222&gt;=0.35*'MARK LOOKUP'!M222,"D","NG"))))))),"")</f>
        <v/>
      </c>
      <c r="AI222" s="26" t="str">
        <f>IF(ISBLANK('DATA ENTRY'!S222),"",IF(N222="Ab","AB",IF(N222&gt;=0.9*'MARK LOOKUP'!N222,"A+",IF(N222&gt;=0.8*'MARK LOOKUP'!N222,"A",IF(N222&gt;=0.7*'MARK LOOKUP'!N222,"B+",IF(N222&gt;=0.6*'MARK LOOKUP'!N222,"B",IF(N222&gt;=0.5*'MARK LOOKUP'!N222,"C+",IF(N222&gt;=0.4*'MARK LOOKUP'!N222,"C",IF(N222&gt;=0.35*'MARK LOOKUP'!N222,"D","NG")))))))))</f>
        <v/>
      </c>
      <c r="AJ222" s="26" t="str">
        <f>IF(ISBLANK('DATA ENTRY'!T222),"",IF(O222="Ab","AB",IF(O222&gt;=0.9*'MARK LOOKUP'!O222,"A+",IF(O222&gt;=0.8*'MARK LOOKUP'!O222,"A",IF(O222&gt;=0.7*'MARK LOOKUP'!O222,"B+",IF(O222&gt;=0.6*'MARK LOOKUP'!O222,"B",IF(O222&gt;=0.5*'MARK LOOKUP'!O222,"C+",IF(O222&gt;=0.4*'MARK LOOKUP'!O222,"C",IF(O222&gt;=0.35*'MARK LOOKUP'!O222,"D","NG")))))))))</f>
        <v/>
      </c>
      <c r="AK222" s="26" t="str">
        <f>IF(ISNUMBER(P222),IF(P222&gt;=0.9*'MARK LOOKUP'!P222,"A+",IF(P222&gt;=0.8*'MARK LOOKUP'!P222,"A",IF(P222&gt;=0.7*'MARK LOOKUP'!P222,"B+",IF(P222&gt;=0.6*'MARK LOOKUP'!P222,"B",IF(P222&gt;=0.5*'MARK LOOKUP'!P222,"C+",IF(P222&gt;=0.4*'MARK LOOKUP'!P222,"C",IF(P222&gt;=0.35*'MARK LOOKUP'!P222,"D","NG"))))))),"")</f>
        <v/>
      </c>
      <c r="AL222" s="26" t="str">
        <f>IF(ISBLANK('DATA ENTRY'!V222),"",IF(Q222="Ab","AB",IF(Q222&gt;=0.9*'MARK LOOKUP'!Q222,"A+",IF(Q222&gt;=0.8*'MARK LOOKUP'!Q222,"A",IF(Q222&gt;=0.7*'MARK LOOKUP'!Q222,"B+",IF(Q222&gt;=0.6*'MARK LOOKUP'!Q222,"B",IF(Q222&gt;=0.5*'MARK LOOKUP'!Q222,"C+",IF(Q222&gt;=0.4*'MARK LOOKUP'!Q222,"C",IF(Q222&gt;=0.35*'MARK LOOKUP'!Q222,"D","NG")))))))))</f>
        <v/>
      </c>
      <c r="AM222" s="26" t="str">
        <f>IF(ISBLANK('DATA ENTRY'!W222),"",IF(R222="Ab","AB",IF(R222&gt;=0.9*'MARK LOOKUP'!R222,"A+",IF(R222&gt;=0.8*'MARK LOOKUP'!R222,"A",IF(R222&gt;=0.7*'MARK LOOKUP'!R222,"B+",IF(R222&gt;=0.6*'MARK LOOKUP'!R222,"B",IF(R222&gt;=0.5*'MARK LOOKUP'!R222,"C+",IF(R222&gt;=0.4*'MARK LOOKUP'!R222,"C",IF(R222&gt;=0.35*'MARK LOOKUP'!R222,"D","NG")))))))))</f>
        <v/>
      </c>
      <c r="AN222" s="26" t="str">
        <f>IF(ISNUMBER(S222),IF(S222&gt;=0.9*'MARK LOOKUP'!S222,"A+",IF(S222&gt;=0.8*'MARK LOOKUP'!S222,"A",IF(S222&gt;=0.7*'MARK LOOKUP'!S222,"B+",IF(S222&gt;=0.6*'MARK LOOKUP'!S222,"B",IF(S222&gt;=0.5*'MARK LOOKUP'!S222,"C+",IF(S222&gt;=0.4*'MARK LOOKUP'!S222,"C",IF(S222&gt;=0.35*'MARK LOOKUP'!S222,"D","NG"))))))),"")</f>
        <v/>
      </c>
      <c r="AO222" s="26" t="str">
        <f>IF(ISBLANK('DATA ENTRY'!Y222),"",IF(T222="AB","AB",IF(T222&gt;=0.9*'MARK LOOKUP'!T222,"A+",IF(T222&gt;=0.8*'MARK LOOKUP'!T222,"A",IF(T222&gt;=0.7*'MARK LOOKUP'!T222,"B+",IF(T222&gt;=0.6*'MARK LOOKUP'!T222,"B",IF(T222&gt;=0.5*'MARK LOOKUP'!T222,"C+",IF(T222&gt;=0.4*'MARK LOOKUP'!T222,"C",IF(T222&gt;=0.35*'MARK LOOKUP'!T222,"D","NG")))))))))</f>
        <v/>
      </c>
      <c r="AP222" s="26" t="str">
        <f>IF(ISBLANK('DATA ENTRY'!Z222),"",IF(U222="AB","AB",IF(U222&gt;=0.9*'MARK LOOKUP'!U222,"A+",IF(U222&gt;=0.8*'MARK LOOKUP'!U222,"A",IF(U222&gt;=0.7*'MARK LOOKUP'!U222,"B+",IF(U222&gt;=0.6*'MARK LOOKUP'!U222,"B",IF(U222&gt;=0.5*'MARK LOOKUP'!U222,"C+",IF(U222&gt;=0.4*'MARK LOOKUP'!U222,"C",IF(U222&gt;=0.35*'MARK LOOKUP'!U222,"D","NG")))))))))</f>
        <v/>
      </c>
      <c r="AQ222" s="26" t="str">
        <f>IF(ISNUMBER(V222),IF(V222&gt;=0.9*'MARK LOOKUP'!V222,"A+",IF(V222&gt;=0.8*'MARK LOOKUP'!V222,"A",IF(V222&gt;=0.7*'MARK LOOKUP'!V222,"B+",IF(V222&gt;=0.6*'MARK LOOKUP'!S222,"B",IF(V222&gt;=0.5*'MARK LOOKUP'!V222,"C+",IF(V222&gt;=0.4*'MARK LOOKUP'!V222,"C",IF(V222&gt;=0.35*'MARK LOOKUP'!V222,"D","NG"))))))),"")</f>
        <v/>
      </c>
      <c r="AR222" s="26" t="str">
        <f t="shared" si="67"/>
        <v/>
      </c>
      <c r="AS222" s="26" t="str">
        <f t="shared" si="68"/>
        <v/>
      </c>
      <c r="AT222" s="26" t="str">
        <f t="shared" si="69"/>
        <v/>
      </c>
      <c r="AU222" s="26" t="str">
        <f t="shared" si="70"/>
        <v/>
      </c>
      <c r="AV222" s="26" t="str">
        <f t="shared" si="71"/>
        <v/>
      </c>
      <c r="AW222" s="26" t="str">
        <f t="shared" si="72"/>
        <v/>
      </c>
      <c r="AX222" s="26" t="str">
        <f t="shared" si="73"/>
        <v/>
      </c>
      <c r="AY222" s="26" t="str">
        <f t="shared" si="74"/>
        <v/>
      </c>
      <c r="AZ222" s="26" t="str">
        <f t="shared" si="75"/>
        <v/>
      </c>
      <c r="BA222" s="26" t="str">
        <f t="shared" si="76"/>
        <v/>
      </c>
      <c r="BB222" s="26" t="str">
        <f t="shared" si="77"/>
        <v/>
      </c>
      <c r="BC222" s="26" t="str">
        <f t="shared" si="78"/>
        <v/>
      </c>
      <c r="BD222" s="26" t="str">
        <f t="shared" si="79"/>
        <v/>
      </c>
      <c r="BE222" s="26" t="str">
        <f>IF(ISBLANK('DATA ENTRY'!S222),"",IF(AJ222="A+","4",IF(AJ222="A","3.6",IF(AJ222="B+","3.2",IF(AJ222="B","2.8",IF(AJ222="C+","2.4",IF(AJ222="C","2",IF(AJ222="D+","1.6",IF(AJ222="D","1.2",IF(AJ222="E","0.8",""))))))))))</f>
        <v/>
      </c>
      <c r="BF222" s="26" t="str">
        <f>IF(ISBLANK('DATA ENTRY'!T222),"",IF(AK222="A+","4",IF(AK222="A","3.6",IF(AK222="B+","3.2",IF(AK222="B","2.8",IF(AK222="C+","2.4",IF(AK222="C","2",IF(AK222="D+","1.6",IF(AK222="D","1.2",IF(AK222="E","0.8",""))))))))))</f>
        <v/>
      </c>
      <c r="BG222" s="26" t="str">
        <f>IF(ISBLANK('DATA ENTRY'!U222),"",IF(AL222="A+","4",IF(AL222="A","3.6",IF(AL222="B+","3.2",IF(AL222="B","2.8",IF(AL222="C+","2.4",IF(AL222="C","2",IF(AL222="D+","1.6",IF(AL222="D","1.2",IF(AL222="E","0.8",""))))))))))</f>
        <v/>
      </c>
      <c r="BH222" s="26" t="str">
        <f>IF(ISBLANK('DATA ENTRY'!V222),"",IF(AM222="A+","4",IF(AM222="A","3.6",IF(AM222="B+","3.2",IF(AM222="B","2.8",IF(AM222="C+","2.4",IF(AM222="C","2",IF(AM222="D+","1.6",IF(AM222="D","1.2",IF(AM222="E","0.8",""))))))))))</f>
        <v/>
      </c>
      <c r="BI222" s="26" t="str">
        <f>IF(ISBLANK('DATA ENTRY'!W222),"",IF(AN222="A+","4",IF(AN222="A","3.6",IF(AN222="B+","3.2",IF(AN222="B","2.8",IF(AN222="C+","2.4",IF(AN222="C","2",IF(AN222="D+","1.6",IF(AN222="D","1.2",IF(AN222="E","0.8",""))))))))))</f>
        <v/>
      </c>
      <c r="BJ222" s="26" t="str">
        <f>IF(ISBLANK('DATA ENTRY'!X222),"",IF(AO222="A+","4",IF(AO222="A","3.6",IF(AO222="B+","3.2",IF(AO222="B","2.8",IF(AO222="C+","2.4",IF(AO222="C","2",IF(AO222="D+","1.6",IF(AO222="D","1.2",IF(AO222="E","0.8",""))))))))))</f>
        <v/>
      </c>
      <c r="BK222" s="26" t="str">
        <f>IF(ISBLANK('DATA ENTRY'!Y222),"",IF(AP222="A+","4",IF(AP222="A","3.6",IF(AP222="B+","3.2",IF(AP222="B","2.8",IF(AP222="C+","2.4",IF(AP222="C","2",IF(AP222="D+","1.6",IF(AP222="D","1.2",IF(AP222="E","0.8",""))))))))))</f>
        <v/>
      </c>
      <c r="BL222" s="26" t="str">
        <f>IF(ISBLANK('DATA ENTRY'!Z222),"",IF(AQ222="A+","4",IF(AQ222="A","3.6",IF(AQ222="B+","3.2",IF(AQ222="B","2.8",IF(AQ222="C+","2.4",IF(AQ222="C","2",IF(AQ222="D+","1.6",IF(AQ222="D","1.2",IF(AQ222="E","0.8",""))))))))))</f>
        <v/>
      </c>
    </row>
    <row r="223" spans="2:64" x14ac:dyDescent="0.25">
      <c r="B223" s="26" t="str">
        <f>IF(ISBLANK('DATA ENTRY'!G223),"",'DATA ENTRY'!G223)</f>
        <v/>
      </c>
      <c r="C223" s="26" t="str">
        <f>IF(ISBLANK('DATA ENTRY'!H223),"",'DATA ENTRY'!H223)</f>
        <v/>
      </c>
      <c r="D223" s="26" t="str">
        <f t="shared" si="61"/>
        <v/>
      </c>
      <c r="E223" s="26" t="str">
        <f>IF(ISBLANK('DATA ENTRY'!J223),"",'DATA ENTRY'!J223)</f>
        <v/>
      </c>
      <c r="F223" s="26" t="str">
        <f>IF(ISBLANK('DATA ENTRY'!K223),"",'DATA ENTRY'!K223)</f>
        <v/>
      </c>
      <c r="G223" s="26" t="str">
        <f t="shared" si="62"/>
        <v/>
      </c>
      <c r="H223" s="26" t="str">
        <f>IF(ISBLANK('DATA ENTRY'!M223),"",'DATA ENTRY'!M223)</f>
        <v/>
      </c>
      <c r="I223" s="26" t="str">
        <f>IF(ISBLANK('DATA ENTRY'!M223),"",'DATA ENTRY'!N223)</f>
        <v/>
      </c>
      <c r="J223" s="26" t="str">
        <f t="shared" si="80"/>
        <v/>
      </c>
      <c r="K223" s="26" t="str">
        <f>IF(ISBLANK('DATA ENTRY'!P223),"",'DATA ENTRY'!P223)</f>
        <v/>
      </c>
      <c r="L223" s="26" t="str">
        <f>IF(ISBLANK('DATA ENTRY'!Q223),"",'DATA ENTRY'!Q223)</f>
        <v/>
      </c>
      <c r="M223" s="26" t="str">
        <f t="shared" si="63"/>
        <v/>
      </c>
      <c r="N223" s="26" t="str">
        <f>IF(ISBLANK('DATA ENTRY'!S223),"",'DATA ENTRY'!S223)</f>
        <v/>
      </c>
      <c r="O223" s="26" t="str">
        <f>IF(ISBLANK('DATA ENTRY'!T223),"",'DATA ENTRY'!T223)</f>
        <v/>
      </c>
      <c r="P223" s="26" t="str">
        <f t="shared" si="64"/>
        <v/>
      </c>
      <c r="Q223" s="26" t="str">
        <f>IF(ISBLANK('DATA ENTRY'!V223),"",'DATA ENTRY'!V223)</f>
        <v/>
      </c>
      <c r="R223" s="26" t="str">
        <f>IF(ISBLANK('DATA ENTRY'!W223),"",'DATA ENTRY'!W223)</f>
        <v/>
      </c>
      <c r="S223" s="26" t="str">
        <f t="shared" si="65"/>
        <v/>
      </c>
      <c r="T223" s="26" t="str">
        <f>IF(ISBLANK('DATA ENTRY'!Y223),"",'DATA ENTRY'!Y223)</f>
        <v/>
      </c>
      <c r="U223" s="26" t="str">
        <f>IF(ISBLANK('DATA ENTRY'!Z223),"",'DATA ENTRY'!Z223)</f>
        <v/>
      </c>
      <c r="V223" s="26" t="str">
        <f t="shared" si="66"/>
        <v/>
      </c>
      <c r="W223" s="26" t="str">
        <f>IF(ISBLANK('DATA ENTRY'!$F223),"",IF(LEDGER!B223="AB","AB",IF(LEDGER!B223&gt;=0.9*'MARK LOOKUP'!B223,"A+",IF(LEDGER!B223&gt;=0.8*'MARK LOOKUP'!B223,"A",IF(LEDGER!B223&gt;=0.7*'MARK LOOKUP'!B223,"B+",IF(LEDGER!B223&gt;=0.6*'MARK LOOKUP'!B223,"B",IF(LEDGER!B223&gt;=0.5*'MARK LOOKUP'!B223,"C+",IF(LEDGER!B223&gt;=0.4*'MARK LOOKUP'!B223,"C+",IF(LEDGER!B223&gt;=0.35*'MARK LOOKUP'!B223,"D","NG")))))))))</f>
        <v/>
      </c>
      <c r="X223" s="26" t="str">
        <f>IF(ISBLANK('DATA ENTRY'!$G223),"",IF(LEDGER!C223="AB","AB",IF(LEDGER!C223&gt;=0.9*'MARK LOOKUP'!C223,"A+",IF(LEDGER!C223&gt;=0.8*'MARK LOOKUP'!C223,"A",IF(LEDGER!C223&gt;=0.7*'MARK LOOKUP'!C223,"B+",IF(LEDGER!C223&gt;=0.6*'MARK LOOKUP'!C223,"B",IF(LEDGER!C223&gt;=0.5*'MARK LOOKUP'!C223,"C+",IF(LEDGER!C223&gt;=0.4*'MARK LOOKUP'!C223,"C+",IF(LEDGER!C223&gt;=0.35*'MARK LOOKUP'!C223,"D","N.G.")))))))))</f>
        <v/>
      </c>
      <c r="Y223" s="26" t="b">
        <f>IF(ISNUMBER(D223),IF(D223&gt;=0.9*'MARK LOOKUP'!D223,"A+",IF(D223&gt;=0.8*'MARK LOOKUP'!D223,"A",IF(D223&gt;=0.7*'MARK LOOKUP'!D223,"B+",IF(D223&gt;=0.6*'MARK LOOKUP'!D223,"B",IF(D223&gt;=0.5*'MARK LOOKUP'!D223,"C+",IF(D223&gt;=0.4*'MARK LOOKUP'!D223,"C",IF(D223&gt;=0.35*'MARK LOOKUP'!D223,"D","N.G."))))))))</f>
        <v>0</v>
      </c>
      <c r="Z223" s="26" t="str">
        <f>IF(ISBLANK('DATA ENTRY'!J223),"",IF(LEDGER!E223="AB","AB",IF(LEDGER!E223&gt;=0.9*'MARK LOOKUP'!E223,"A+",IF(LEDGER!E223&gt;=0.8*'MARK LOOKUP'!E223,"A",IF(LEDGER!E223&gt;=0.7*'MARK LOOKUP'!E223,"B+",IF(LEDGER!E223&gt;=0.6*'MARK LOOKUP'!E223,"B",IF(LEDGER!E223&gt;=0.5*'MARK LOOKUP'!E223,"C+",IF(LEDGER!E223&gt;=0.4*'MARK LOOKUP'!E223,"C",IF(LEDGER!E223&gt;=0.35*'MARK LOOKUP'!E223,"D","NG")))))))))</f>
        <v/>
      </c>
      <c r="AA223" s="26" t="str">
        <f>IF(ISBLANK('DATA ENTRY'!K223),"",IF(LEDGER!F223="AB","AB",IF(LEDGER!F223&gt;=0.9*'MARK LOOKUP'!F223,"A+",IF(LEDGER!F223&gt;=0.8*'MARK LOOKUP'!F223,"A",IF(LEDGER!F223&gt;=0.7*'MARK LOOKUP'!F223,"B+",IF(LEDGER!F223&gt;=0.6*'MARK LOOKUP'!F223,"B",IF(LEDGER!F223&gt;=0.5*'MARK LOOKUP'!F223,"C+",IF(LEDGER!F223&gt;=0.4*'MARK LOOKUP'!F223,"C",IF(LEDGER!F223&gt;=0.35*'MARK LOOKUP'!F223,"D","NG")))))))))</f>
        <v/>
      </c>
      <c r="AB223" s="26" t="b">
        <f>IF(ISNUMBER(G223),IF(D223&gt;=0.9*'MARK LOOKUP'!G223,"A+",IF(G223&gt;=0.8*'MARK LOOKUP'!G223,"A",IF(G223&gt;=0.7*'MARK LOOKUP'!G223,"B+",IF(G223&gt;=0.6*'MARK LOOKUP'!G223,"B",IF(G223&gt;=0.5*'MARK LOOKUP'!G223,"C+",IF(G223&gt;=0.4*'MARK LOOKUP'!G223,"C",IF(G223&gt;=0.35*'MARK LOOKUP'!G223,"D","NG"))))))))</f>
        <v>0</v>
      </c>
      <c r="AC223" s="26" t="str">
        <f>IF(ISBLANK('DATA ENTRY'!M223),"",IF(LEDGER!H223="AB","AB",IF(LEDGER!H223&gt;=0.9*'MARK LOOKUP'!H223,"A+",IF(LEDGER!H223&gt;=0.8*'MARK LOOKUP'!H223,"A",IF(LEDGER!H223&gt;=0.7*'MARK LOOKUP'!H223,"B+",IF(LEDGER!H223&gt;=0.6*'MARK LOOKUP'!H223,"B",IF(LEDGER!H223&gt;=0.5*'MARK LOOKUP'!H223,"C+",IF(LEDGER!H223&gt;=0.4*'MARK LOOKUP'!H223,"C",IF(LEDGER!H223&gt;=0.35*'MARK LOOKUP'!H223,"D","NG")))))))))</f>
        <v/>
      </c>
      <c r="AD223" s="26" t="str">
        <f>IF(ISBLANK('DATA ENTRY'!N223),"",IF(LEDGER!I223="AB","AB",IF(LEDGER!I223&gt;=0.9*'MARK LOOKUP'!I223,"A+",IF(LEDGER!I223&gt;=0.8*'MARK LOOKUP'!I223,"A",IF(LEDGER!I223&gt;=0.7*'MARK LOOKUP'!I223,"B+",IF(LEDGER!I223&gt;=0.6*'MARK LOOKUP'!I223,"B",IF(LEDGER!I223&gt;=0.5*'MARK LOOKUP'!I223,"C+",IF(LEDGER!I223&gt;=0.4*'MARK LOOKUP'!I223,"C",IF(LEDGER!I223&gt;=0.35*'MARK LOOKUP'!I223,"D","NG")))))))))</f>
        <v/>
      </c>
      <c r="AE223" s="26" t="str">
        <f>IF(ISNUMBER(J223),IF(J223&gt;=0.9*'MARK LOOKUP'!J223,"A+",IF(J223&gt;=0.8*'MARK LOOKUP'!J223,"A",IF(J223&gt;=0.7*'MARK LOOKUP'!J223,"B+",IF(J223&gt;=0.6*'MARK LOOKUP'!J223,"B",IF(J223&gt;=0.5*'MARK LOOKUP'!J223,"C+",IF(J223&gt;=0.4*'MARK LOOKUP'!J223,"C",IF(J223&gt;=0.35*'MARK LOOKUP'!J223,"D","NG"))))))),"")</f>
        <v/>
      </c>
      <c r="AF223" s="26" t="str">
        <f>IF(ISBLANK('DATA ENTRY'!P223),"",IF(LEDGER!K223="Ab","AB",IF(LEDGER!K223&gt;=0.9*'MARK LOOKUP'!K223,"A+",IF(LEDGER!K223&gt;=0.8*'MARK LOOKUP'!K223,"A",IF(LEDGER!K223&gt;=0.7*'MARK LOOKUP'!K223,"B+",IF(LEDGER!K223&gt;=0.6*'MARK LOOKUP'!K223,"B",IF(LEDGER!K223&gt;=0.5*'MARK LOOKUP'!K223,"C+",IF(LEDGER!K223&gt;=0.4*'MARK LOOKUP'!K223,"C",IF(LEDGER!K223&gt;=0.35*'MARK LOOKUP'!K223,"D","NG")))))))))</f>
        <v/>
      </c>
      <c r="AG223" s="26" t="str">
        <f>IF(ISBLANK('DATA ENTRY'!Q223),"",IF(LEDGER!L223="Ab","AB",IF(LEDGER!L223&gt;=0.9*'MARK LOOKUP'!L223,"A+",IF(LEDGER!L223&gt;=0.8*'MARK LOOKUP'!L223,"A",IF(LEDGER!L223&gt;=0.7*'MARK LOOKUP'!L223,"B+",IF(LEDGER!L223&gt;=0.6*'MARK LOOKUP'!L223,"B",IF(LEDGER!L223&gt;=0.5*'MARK LOOKUP'!L223,"C+",IF(LEDGER!L223&gt;=0.4*'MARK LOOKUP'!L223,"C",IF(LEDGER!L223&gt;=0.35*'MARK LOOKUP'!L223,"D","NG")))))))))</f>
        <v/>
      </c>
      <c r="AH223" s="26" t="str">
        <f>IF(ISNUMBER(M223),IF(M223&gt;=0.9*'MARK LOOKUP'!M223,"A+",IF(M223&gt;=0.8*'MARK LOOKUP'!M223,"A",IF(M223&gt;=0.7*'MARK LOOKUP'!M223,"B+",IF(M223&gt;=0.6*'MARK LOOKUP'!M223,"B",IF(M223&gt;=0.5*'MARK LOOKUP'!M223,"C+",IF(M223&gt;=0.4*'MARK LOOKUP'!M223,"C",IF(M223&gt;=0.35*'MARK LOOKUP'!M223,"D","NG"))))))),"")</f>
        <v/>
      </c>
      <c r="AI223" s="26" t="str">
        <f>IF(ISBLANK('DATA ENTRY'!S223),"",IF(N223="Ab","AB",IF(N223&gt;=0.9*'MARK LOOKUP'!N223,"A+",IF(N223&gt;=0.8*'MARK LOOKUP'!N223,"A",IF(N223&gt;=0.7*'MARK LOOKUP'!N223,"B+",IF(N223&gt;=0.6*'MARK LOOKUP'!N223,"B",IF(N223&gt;=0.5*'MARK LOOKUP'!N223,"C+",IF(N223&gt;=0.4*'MARK LOOKUP'!N223,"C",IF(N223&gt;=0.35*'MARK LOOKUP'!N223,"D","NG")))))))))</f>
        <v/>
      </c>
      <c r="AJ223" s="26" t="str">
        <f>IF(ISBLANK('DATA ENTRY'!T223),"",IF(O223="Ab","AB",IF(O223&gt;=0.9*'MARK LOOKUP'!O223,"A+",IF(O223&gt;=0.8*'MARK LOOKUP'!O223,"A",IF(O223&gt;=0.7*'MARK LOOKUP'!O223,"B+",IF(O223&gt;=0.6*'MARK LOOKUP'!O223,"B",IF(O223&gt;=0.5*'MARK LOOKUP'!O223,"C+",IF(O223&gt;=0.4*'MARK LOOKUP'!O223,"C",IF(O223&gt;=0.35*'MARK LOOKUP'!O223,"D","NG")))))))))</f>
        <v/>
      </c>
      <c r="AK223" s="26" t="str">
        <f>IF(ISNUMBER(P223),IF(P223&gt;=0.9*'MARK LOOKUP'!P223,"A+",IF(P223&gt;=0.8*'MARK LOOKUP'!P223,"A",IF(P223&gt;=0.7*'MARK LOOKUP'!P223,"B+",IF(P223&gt;=0.6*'MARK LOOKUP'!P223,"B",IF(P223&gt;=0.5*'MARK LOOKUP'!P223,"C+",IF(P223&gt;=0.4*'MARK LOOKUP'!P223,"C",IF(P223&gt;=0.35*'MARK LOOKUP'!P223,"D","NG"))))))),"")</f>
        <v/>
      </c>
      <c r="AL223" s="26" t="str">
        <f>IF(ISBLANK('DATA ENTRY'!V223),"",IF(Q223="Ab","AB",IF(Q223&gt;=0.9*'MARK LOOKUP'!Q223,"A+",IF(Q223&gt;=0.8*'MARK LOOKUP'!Q223,"A",IF(Q223&gt;=0.7*'MARK LOOKUP'!Q223,"B+",IF(Q223&gt;=0.6*'MARK LOOKUP'!Q223,"B",IF(Q223&gt;=0.5*'MARK LOOKUP'!Q223,"C+",IF(Q223&gt;=0.4*'MARK LOOKUP'!Q223,"C",IF(Q223&gt;=0.35*'MARK LOOKUP'!Q223,"D","NG")))))))))</f>
        <v/>
      </c>
      <c r="AM223" s="26" t="str">
        <f>IF(ISBLANK('DATA ENTRY'!W223),"",IF(R223="Ab","AB",IF(R223&gt;=0.9*'MARK LOOKUP'!R223,"A+",IF(R223&gt;=0.8*'MARK LOOKUP'!R223,"A",IF(R223&gt;=0.7*'MARK LOOKUP'!R223,"B+",IF(R223&gt;=0.6*'MARK LOOKUP'!R223,"B",IF(R223&gt;=0.5*'MARK LOOKUP'!R223,"C+",IF(R223&gt;=0.4*'MARK LOOKUP'!R223,"C",IF(R223&gt;=0.35*'MARK LOOKUP'!R223,"D","NG")))))))))</f>
        <v/>
      </c>
      <c r="AN223" s="26" t="str">
        <f>IF(ISNUMBER(S223),IF(S223&gt;=0.9*'MARK LOOKUP'!S223,"A+",IF(S223&gt;=0.8*'MARK LOOKUP'!S223,"A",IF(S223&gt;=0.7*'MARK LOOKUP'!S223,"B+",IF(S223&gt;=0.6*'MARK LOOKUP'!S223,"B",IF(S223&gt;=0.5*'MARK LOOKUP'!S223,"C+",IF(S223&gt;=0.4*'MARK LOOKUP'!S223,"C",IF(S223&gt;=0.35*'MARK LOOKUP'!S223,"D","NG"))))))),"")</f>
        <v/>
      </c>
      <c r="AO223" s="26" t="str">
        <f>IF(ISBLANK('DATA ENTRY'!Y223),"",IF(T223="AB","AB",IF(T223&gt;=0.9*'MARK LOOKUP'!T223,"A+",IF(T223&gt;=0.8*'MARK LOOKUP'!T223,"A",IF(T223&gt;=0.7*'MARK LOOKUP'!T223,"B+",IF(T223&gt;=0.6*'MARK LOOKUP'!T223,"B",IF(T223&gt;=0.5*'MARK LOOKUP'!T223,"C+",IF(T223&gt;=0.4*'MARK LOOKUP'!T223,"C",IF(T223&gt;=0.35*'MARK LOOKUP'!T223,"D","NG")))))))))</f>
        <v/>
      </c>
      <c r="AP223" s="26" t="str">
        <f>IF(ISBLANK('DATA ENTRY'!Z223),"",IF(U223="AB","AB",IF(U223&gt;=0.9*'MARK LOOKUP'!U223,"A+",IF(U223&gt;=0.8*'MARK LOOKUP'!U223,"A",IF(U223&gt;=0.7*'MARK LOOKUP'!U223,"B+",IF(U223&gt;=0.6*'MARK LOOKUP'!U223,"B",IF(U223&gt;=0.5*'MARK LOOKUP'!U223,"C+",IF(U223&gt;=0.4*'MARK LOOKUP'!U223,"C",IF(U223&gt;=0.35*'MARK LOOKUP'!U223,"D","NG")))))))))</f>
        <v/>
      </c>
      <c r="AQ223" s="26" t="str">
        <f>IF(ISNUMBER(V223),IF(V223&gt;=0.9*'MARK LOOKUP'!V223,"A+",IF(V223&gt;=0.8*'MARK LOOKUP'!V223,"A",IF(V223&gt;=0.7*'MARK LOOKUP'!V223,"B+",IF(V223&gt;=0.6*'MARK LOOKUP'!S223,"B",IF(V223&gt;=0.5*'MARK LOOKUP'!V223,"C+",IF(V223&gt;=0.4*'MARK LOOKUP'!V223,"C",IF(V223&gt;=0.35*'MARK LOOKUP'!V223,"D","NG"))))))),"")</f>
        <v/>
      </c>
      <c r="AR223" s="26" t="str">
        <f t="shared" si="67"/>
        <v/>
      </c>
      <c r="AS223" s="26" t="str">
        <f t="shared" si="68"/>
        <v/>
      </c>
      <c r="AT223" s="26" t="str">
        <f t="shared" si="69"/>
        <v/>
      </c>
      <c r="AU223" s="26" t="str">
        <f t="shared" si="70"/>
        <v/>
      </c>
      <c r="AV223" s="26" t="str">
        <f t="shared" si="71"/>
        <v/>
      </c>
      <c r="AW223" s="26" t="str">
        <f t="shared" si="72"/>
        <v/>
      </c>
      <c r="AX223" s="26" t="str">
        <f t="shared" si="73"/>
        <v/>
      </c>
      <c r="AY223" s="26" t="str">
        <f t="shared" si="74"/>
        <v/>
      </c>
      <c r="AZ223" s="26" t="str">
        <f t="shared" si="75"/>
        <v/>
      </c>
      <c r="BA223" s="26" t="str">
        <f t="shared" si="76"/>
        <v/>
      </c>
      <c r="BB223" s="26" t="str">
        <f t="shared" si="77"/>
        <v/>
      </c>
      <c r="BC223" s="26" t="str">
        <f t="shared" si="78"/>
        <v/>
      </c>
      <c r="BD223" s="26" t="str">
        <f t="shared" si="79"/>
        <v/>
      </c>
      <c r="BE223" s="26" t="str">
        <f>IF(ISBLANK('DATA ENTRY'!S223),"",IF(AJ223="A+","4",IF(AJ223="A","3.6",IF(AJ223="B+","3.2",IF(AJ223="B","2.8",IF(AJ223="C+","2.4",IF(AJ223="C","2",IF(AJ223="D+","1.6",IF(AJ223="D","1.2",IF(AJ223="E","0.8",""))))))))))</f>
        <v/>
      </c>
      <c r="BF223" s="26" t="str">
        <f>IF(ISBLANK('DATA ENTRY'!T223),"",IF(AK223="A+","4",IF(AK223="A","3.6",IF(AK223="B+","3.2",IF(AK223="B","2.8",IF(AK223="C+","2.4",IF(AK223="C","2",IF(AK223="D+","1.6",IF(AK223="D","1.2",IF(AK223="E","0.8",""))))))))))</f>
        <v/>
      </c>
      <c r="BG223" s="26" t="str">
        <f>IF(ISBLANK('DATA ENTRY'!U223),"",IF(AL223="A+","4",IF(AL223="A","3.6",IF(AL223="B+","3.2",IF(AL223="B","2.8",IF(AL223="C+","2.4",IF(AL223="C","2",IF(AL223="D+","1.6",IF(AL223="D","1.2",IF(AL223="E","0.8",""))))))))))</f>
        <v/>
      </c>
      <c r="BH223" s="26" t="str">
        <f>IF(ISBLANK('DATA ENTRY'!V223),"",IF(AM223="A+","4",IF(AM223="A","3.6",IF(AM223="B+","3.2",IF(AM223="B","2.8",IF(AM223="C+","2.4",IF(AM223="C","2",IF(AM223="D+","1.6",IF(AM223="D","1.2",IF(AM223="E","0.8",""))))))))))</f>
        <v/>
      </c>
      <c r="BI223" s="26" t="str">
        <f>IF(ISBLANK('DATA ENTRY'!W223),"",IF(AN223="A+","4",IF(AN223="A","3.6",IF(AN223="B+","3.2",IF(AN223="B","2.8",IF(AN223="C+","2.4",IF(AN223="C","2",IF(AN223="D+","1.6",IF(AN223="D","1.2",IF(AN223="E","0.8",""))))))))))</f>
        <v/>
      </c>
      <c r="BJ223" s="26" t="str">
        <f>IF(ISBLANK('DATA ENTRY'!X223),"",IF(AO223="A+","4",IF(AO223="A","3.6",IF(AO223="B+","3.2",IF(AO223="B","2.8",IF(AO223="C+","2.4",IF(AO223="C","2",IF(AO223="D+","1.6",IF(AO223="D","1.2",IF(AO223="E","0.8",""))))))))))</f>
        <v/>
      </c>
      <c r="BK223" s="26" t="str">
        <f>IF(ISBLANK('DATA ENTRY'!Y223),"",IF(AP223="A+","4",IF(AP223="A","3.6",IF(AP223="B+","3.2",IF(AP223="B","2.8",IF(AP223="C+","2.4",IF(AP223="C","2",IF(AP223="D+","1.6",IF(AP223="D","1.2",IF(AP223="E","0.8",""))))))))))</f>
        <v/>
      </c>
      <c r="BL223" s="26" t="str">
        <f>IF(ISBLANK('DATA ENTRY'!Z223),"",IF(AQ223="A+","4",IF(AQ223="A","3.6",IF(AQ223="B+","3.2",IF(AQ223="B","2.8",IF(AQ223="C+","2.4",IF(AQ223="C","2",IF(AQ223="D+","1.6",IF(AQ223="D","1.2",IF(AQ223="E","0.8",""))))))))))</f>
        <v/>
      </c>
    </row>
    <row r="224" spans="2:64" x14ac:dyDescent="0.25">
      <c r="B224" s="26" t="str">
        <f>IF(ISBLANK('DATA ENTRY'!G224),"",'DATA ENTRY'!G224)</f>
        <v/>
      </c>
      <c r="C224" s="26" t="str">
        <f>IF(ISBLANK('DATA ENTRY'!H224),"",'DATA ENTRY'!H224)</f>
        <v/>
      </c>
      <c r="D224" s="26" t="str">
        <f t="shared" si="61"/>
        <v/>
      </c>
      <c r="E224" s="26" t="str">
        <f>IF(ISBLANK('DATA ENTRY'!J224),"",'DATA ENTRY'!J224)</f>
        <v/>
      </c>
      <c r="F224" s="26" t="str">
        <f>IF(ISBLANK('DATA ENTRY'!K224),"",'DATA ENTRY'!K224)</f>
        <v/>
      </c>
      <c r="G224" s="26" t="str">
        <f t="shared" si="62"/>
        <v/>
      </c>
      <c r="H224" s="26" t="str">
        <f>IF(ISBLANK('DATA ENTRY'!M224),"",'DATA ENTRY'!M224)</f>
        <v/>
      </c>
      <c r="I224" s="26" t="str">
        <f>IF(ISBLANK('DATA ENTRY'!M224),"",'DATA ENTRY'!N224)</f>
        <v/>
      </c>
      <c r="J224" s="26" t="str">
        <f t="shared" si="80"/>
        <v/>
      </c>
      <c r="K224" s="26" t="str">
        <f>IF(ISBLANK('DATA ENTRY'!P224),"",'DATA ENTRY'!P224)</f>
        <v/>
      </c>
      <c r="L224" s="26" t="str">
        <f>IF(ISBLANK('DATA ENTRY'!Q224),"",'DATA ENTRY'!Q224)</f>
        <v/>
      </c>
      <c r="M224" s="26" t="str">
        <f t="shared" si="63"/>
        <v/>
      </c>
      <c r="N224" s="26" t="str">
        <f>IF(ISBLANK('DATA ENTRY'!S224),"",'DATA ENTRY'!S224)</f>
        <v/>
      </c>
      <c r="O224" s="26" t="str">
        <f>IF(ISBLANK('DATA ENTRY'!T224),"",'DATA ENTRY'!T224)</f>
        <v/>
      </c>
      <c r="P224" s="26" t="str">
        <f t="shared" si="64"/>
        <v/>
      </c>
      <c r="Q224" s="26" t="str">
        <f>IF(ISBLANK('DATA ENTRY'!V224),"",'DATA ENTRY'!V224)</f>
        <v/>
      </c>
      <c r="R224" s="26" t="str">
        <f>IF(ISBLANK('DATA ENTRY'!W224),"",'DATA ENTRY'!W224)</f>
        <v/>
      </c>
      <c r="S224" s="26" t="str">
        <f t="shared" si="65"/>
        <v/>
      </c>
      <c r="T224" s="26" t="str">
        <f>IF(ISBLANK('DATA ENTRY'!Y224),"",'DATA ENTRY'!Y224)</f>
        <v/>
      </c>
      <c r="U224" s="26" t="str">
        <f>IF(ISBLANK('DATA ENTRY'!Z224),"",'DATA ENTRY'!Z224)</f>
        <v/>
      </c>
      <c r="V224" s="26" t="str">
        <f t="shared" si="66"/>
        <v/>
      </c>
      <c r="W224" s="26" t="str">
        <f>IF(ISBLANK('DATA ENTRY'!$F224),"",IF(LEDGER!B224="AB","AB",IF(LEDGER!B224&gt;=0.9*'MARK LOOKUP'!B224,"A+",IF(LEDGER!B224&gt;=0.8*'MARK LOOKUP'!B224,"A",IF(LEDGER!B224&gt;=0.7*'MARK LOOKUP'!B224,"B+",IF(LEDGER!B224&gt;=0.6*'MARK LOOKUP'!B224,"B",IF(LEDGER!B224&gt;=0.5*'MARK LOOKUP'!B224,"C+",IF(LEDGER!B224&gt;=0.4*'MARK LOOKUP'!B224,"C+",IF(LEDGER!B224&gt;=0.35*'MARK LOOKUP'!B224,"D","NG")))))))))</f>
        <v/>
      </c>
      <c r="X224" s="26" t="str">
        <f>IF(ISBLANK('DATA ENTRY'!$G224),"",IF(LEDGER!C224="AB","AB",IF(LEDGER!C224&gt;=0.9*'MARK LOOKUP'!C224,"A+",IF(LEDGER!C224&gt;=0.8*'MARK LOOKUP'!C224,"A",IF(LEDGER!C224&gt;=0.7*'MARK LOOKUP'!C224,"B+",IF(LEDGER!C224&gt;=0.6*'MARK LOOKUP'!C224,"B",IF(LEDGER!C224&gt;=0.5*'MARK LOOKUP'!C224,"C+",IF(LEDGER!C224&gt;=0.4*'MARK LOOKUP'!C224,"C+",IF(LEDGER!C224&gt;=0.35*'MARK LOOKUP'!C224,"D","N.G.")))))))))</f>
        <v/>
      </c>
      <c r="Y224" s="26" t="b">
        <f>IF(ISNUMBER(D224),IF(D224&gt;=0.9*'MARK LOOKUP'!D224,"A+",IF(D224&gt;=0.8*'MARK LOOKUP'!D224,"A",IF(D224&gt;=0.7*'MARK LOOKUP'!D224,"B+",IF(D224&gt;=0.6*'MARK LOOKUP'!D224,"B",IF(D224&gt;=0.5*'MARK LOOKUP'!D224,"C+",IF(D224&gt;=0.4*'MARK LOOKUP'!D224,"C",IF(D224&gt;=0.35*'MARK LOOKUP'!D224,"D","N.G."))))))))</f>
        <v>0</v>
      </c>
      <c r="Z224" s="26" t="str">
        <f>IF(ISBLANK('DATA ENTRY'!J224),"",IF(LEDGER!E224="AB","AB",IF(LEDGER!E224&gt;=0.9*'MARK LOOKUP'!E224,"A+",IF(LEDGER!E224&gt;=0.8*'MARK LOOKUP'!E224,"A",IF(LEDGER!E224&gt;=0.7*'MARK LOOKUP'!E224,"B+",IF(LEDGER!E224&gt;=0.6*'MARK LOOKUP'!E224,"B",IF(LEDGER!E224&gt;=0.5*'MARK LOOKUP'!E224,"C+",IF(LEDGER!E224&gt;=0.4*'MARK LOOKUP'!E224,"C",IF(LEDGER!E224&gt;=0.35*'MARK LOOKUP'!E224,"D","NG")))))))))</f>
        <v/>
      </c>
      <c r="AA224" s="26" t="str">
        <f>IF(ISBLANK('DATA ENTRY'!K224),"",IF(LEDGER!F224="AB","AB",IF(LEDGER!F224&gt;=0.9*'MARK LOOKUP'!F224,"A+",IF(LEDGER!F224&gt;=0.8*'MARK LOOKUP'!F224,"A",IF(LEDGER!F224&gt;=0.7*'MARK LOOKUP'!F224,"B+",IF(LEDGER!F224&gt;=0.6*'MARK LOOKUP'!F224,"B",IF(LEDGER!F224&gt;=0.5*'MARK LOOKUP'!F224,"C+",IF(LEDGER!F224&gt;=0.4*'MARK LOOKUP'!F224,"C",IF(LEDGER!F224&gt;=0.35*'MARK LOOKUP'!F224,"D","NG")))))))))</f>
        <v/>
      </c>
      <c r="AB224" s="26" t="b">
        <f>IF(ISNUMBER(G224),IF(D224&gt;=0.9*'MARK LOOKUP'!G224,"A+",IF(G224&gt;=0.8*'MARK LOOKUP'!G224,"A",IF(G224&gt;=0.7*'MARK LOOKUP'!G224,"B+",IF(G224&gt;=0.6*'MARK LOOKUP'!G224,"B",IF(G224&gt;=0.5*'MARK LOOKUP'!G224,"C+",IF(G224&gt;=0.4*'MARK LOOKUP'!G224,"C",IF(G224&gt;=0.35*'MARK LOOKUP'!G224,"D","NG"))))))))</f>
        <v>0</v>
      </c>
      <c r="AC224" s="26" t="str">
        <f>IF(ISBLANK('DATA ENTRY'!M224),"",IF(LEDGER!H224="AB","AB",IF(LEDGER!H224&gt;=0.9*'MARK LOOKUP'!H224,"A+",IF(LEDGER!H224&gt;=0.8*'MARK LOOKUP'!H224,"A",IF(LEDGER!H224&gt;=0.7*'MARK LOOKUP'!H224,"B+",IF(LEDGER!H224&gt;=0.6*'MARK LOOKUP'!H224,"B",IF(LEDGER!H224&gt;=0.5*'MARK LOOKUP'!H224,"C+",IF(LEDGER!H224&gt;=0.4*'MARK LOOKUP'!H224,"C",IF(LEDGER!H224&gt;=0.35*'MARK LOOKUP'!H224,"D","NG")))))))))</f>
        <v/>
      </c>
      <c r="AD224" s="26" t="str">
        <f>IF(ISBLANK('DATA ENTRY'!N224),"",IF(LEDGER!I224="AB","AB",IF(LEDGER!I224&gt;=0.9*'MARK LOOKUP'!I224,"A+",IF(LEDGER!I224&gt;=0.8*'MARK LOOKUP'!I224,"A",IF(LEDGER!I224&gt;=0.7*'MARK LOOKUP'!I224,"B+",IF(LEDGER!I224&gt;=0.6*'MARK LOOKUP'!I224,"B",IF(LEDGER!I224&gt;=0.5*'MARK LOOKUP'!I224,"C+",IF(LEDGER!I224&gt;=0.4*'MARK LOOKUP'!I224,"C",IF(LEDGER!I224&gt;=0.35*'MARK LOOKUP'!I224,"D","NG")))))))))</f>
        <v/>
      </c>
      <c r="AE224" s="26" t="str">
        <f>IF(ISNUMBER(J224),IF(J224&gt;=0.9*'MARK LOOKUP'!J224,"A+",IF(J224&gt;=0.8*'MARK LOOKUP'!J224,"A",IF(J224&gt;=0.7*'MARK LOOKUP'!J224,"B+",IF(J224&gt;=0.6*'MARK LOOKUP'!J224,"B",IF(J224&gt;=0.5*'MARK LOOKUP'!J224,"C+",IF(J224&gt;=0.4*'MARK LOOKUP'!J224,"C",IF(J224&gt;=0.35*'MARK LOOKUP'!J224,"D","NG"))))))),"")</f>
        <v/>
      </c>
      <c r="AF224" s="26" t="str">
        <f>IF(ISBLANK('DATA ENTRY'!P224),"",IF(LEDGER!K224="Ab","AB",IF(LEDGER!K224&gt;=0.9*'MARK LOOKUP'!K224,"A+",IF(LEDGER!K224&gt;=0.8*'MARK LOOKUP'!K224,"A",IF(LEDGER!K224&gt;=0.7*'MARK LOOKUP'!K224,"B+",IF(LEDGER!K224&gt;=0.6*'MARK LOOKUP'!K224,"B",IF(LEDGER!K224&gt;=0.5*'MARK LOOKUP'!K224,"C+",IF(LEDGER!K224&gt;=0.4*'MARK LOOKUP'!K224,"C",IF(LEDGER!K224&gt;=0.35*'MARK LOOKUP'!K224,"D","NG")))))))))</f>
        <v/>
      </c>
      <c r="AG224" s="26" t="str">
        <f>IF(ISBLANK('DATA ENTRY'!Q224),"",IF(LEDGER!L224="Ab","AB",IF(LEDGER!L224&gt;=0.9*'MARK LOOKUP'!L224,"A+",IF(LEDGER!L224&gt;=0.8*'MARK LOOKUP'!L224,"A",IF(LEDGER!L224&gt;=0.7*'MARK LOOKUP'!L224,"B+",IF(LEDGER!L224&gt;=0.6*'MARK LOOKUP'!L224,"B",IF(LEDGER!L224&gt;=0.5*'MARK LOOKUP'!L224,"C+",IF(LEDGER!L224&gt;=0.4*'MARK LOOKUP'!L224,"C",IF(LEDGER!L224&gt;=0.35*'MARK LOOKUP'!L224,"D","NG")))))))))</f>
        <v/>
      </c>
      <c r="AH224" s="26" t="str">
        <f>IF(ISNUMBER(M224),IF(M224&gt;=0.9*'MARK LOOKUP'!M224,"A+",IF(M224&gt;=0.8*'MARK LOOKUP'!M224,"A",IF(M224&gt;=0.7*'MARK LOOKUP'!M224,"B+",IF(M224&gt;=0.6*'MARK LOOKUP'!M224,"B",IF(M224&gt;=0.5*'MARK LOOKUP'!M224,"C+",IF(M224&gt;=0.4*'MARK LOOKUP'!M224,"C",IF(M224&gt;=0.35*'MARK LOOKUP'!M224,"D","NG"))))))),"")</f>
        <v/>
      </c>
      <c r="AI224" s="26" t="str">
        <f>IF(ISBLANK('DATA ENTRY'!S224),"",IF(N224="Ab","AB",IF(N224&gt;=0.9*'MARK LOOKUP'!N224,"A+",IF(N224&gt;=0.8*'MARK LOOKUP'!N224,"A",IF(N224&gt;=0.7*'MARK LOOKUP'!N224,"B+",IF(N224&gt;=0.6*'MARK LOOKUP'!N224,"B",IF(N224&gt;=0.5*'MARK LOOKUP'!N224,"C+",IF(N224&gt;=0.4*'MARK LOOKUP'!N224,"C",IF(N224&gt;=0.35*'MARK LOOKUP'!N224,"D","NG")))))))))</f>
        <v/>
      </c>
      <c r="AJ224" s="26" t="str">
        <f>IF(ISBLANK('DATA ENTRY'!T224),"",IF(O224="Ab","AB",IF(O224&gt;=0.9*'MARK LOOKUP'!O224,"A+",IF(O224&gt;=0.8*'MARK LOOKUP'!O224,"A",IF(O224&gt;=0.7*'MARK LOOKUP'!O224,"B+",IF(O224&gt;=0.6*'MARK LOOKUP'!O224,"B",IF(O224&gt;=0.5*'MARK LOOKUP'!O224,"C+",IF(O224&gt;=0.4*'MARK LOOKUP'!O224,"C",IF(O224&gt;=0.35*'MARK LOOKUP'!O224,"D","NG")))))))))</f>
        <v/>
      </c>
      <c r="AK224" s="26" t="str">
        <f>IF(ISNUMBER(P224),IF(P224&gt;=0.9*'MARK LOOKUP'!P224,"A+",IF(P224&gt;=0.8*'MARK LOOKUP'!P224,"A",IF(P224&gt;=0.7*'MARK LOOKUP'!P224,"B+",IF(P224&gt;=0.6*'MARK LOOKUP'!P224,"B",IF(P224&gt;=0.5*'MARK LOOKUP'!P224,"C+",IF(P224&gt;=0.4*'MARK LOOKUP'!P224,"C",IF(P224&gt;=0.35*'MARK LOOKUP'!P224,"D","NG"))))))),"")</f>
        <v/>
      </c>
      <c r="AL224" s="26" t="str">
        <f>IF(ISBLANK('DATA ENTRY'!V224),"",IF(Q224="Ab","AB",IF(Q224&gt;=0.9*'MARK LOOKUP'!Q224,"A+",IF(Q224&gt;=0.8*'MARK LOOKUP'!Q224,"A",IF(Q224&gt;=0.7*'MARK LOOKUP'!Q224,"B+",IF(Q224&gt;=0.6*'MARK LOOKUP'!Q224,"B",IF(Q224&gt;=0.5*'MARK LOOKUP'!Q224,"C+",IF(Q224&gt;=0.4*'MARK LOOKUP'!Q224,"C",IF(Q224&gt;=0.35*'MARK LOOKUP'!Q224,"D","NG")))))))))</f>
        <v/>
      </c>
      <c r="AM224" s="26" t="str">
        <f>IF(ISBLANK('DATA ENTRY'!W224),"",IF(R224="Ab","AB",IF(R224&gt;=0.9*'MARK LOOKUP'!R224,"A+",IF(R224&gt;=0.8*'MARK LOOKUP'!R224,"A",IF(R224&gt;=0.7*'MARK LOOKUP'!R224,"B+",IF(R224&gt;=0.6*'MARK LOOKUP'!R224,"B",IF(R224&gt;=0.5*'MARK LOOKUP'!R224,"C+",IF(R224&gt;=0.4*'MARK LOOKUP'!R224,"C",IF(R224&gt;=0.35*'MARK LOOKUP'!R224,"D","NG")))))))))</f>
        <v/>
      </c>
      <c r="AN224" s="26" t="str">
        <f>IF(ISNUMBER(S224),IF(S224&gt;=0.9*'MARK LOOKUP'!S224,"A+",IF(S224&gt;=0.8*'MARK LOOKUP'!S224,"A",IF(S224&gt;=0.7*'MARK LOOKUP'!S224,"B+",IF(S224&gt;=0.6*'MARK LOOKUP'!S224,"B",IF(S224&gt;=0.5*'MARK LOOKUP'!S224,"C+",IF(S224&gt;=0.4*'MARK LOOKUP'!S224,"C",IF(S224&gt;=0.35*'MARK LOOKUP'!S224,"D","NG"))))))),"")</f>
        <v/>
      </c>
      <c r="AO224" s="26" t="str">
        <f>IF(ISBLANK('DATA ENTRY'!Y224),"",IF(T224="AB","AB",IF(T224&gt;=0.9*'MARK LOOKUP'!T224,"A+",IF(T224&gt;=0.8*'MARK LOOKUP'!T224,"A",IF(T224&gt;=0.7*'MARK LOOKUP'!T224,"B+",IF(T224&gt;=0.6*'MARK LOOKUP'!T224,"B",IF(T224&gt;=0.5*'MARK LOOKUP'!T224,"C+",IF(T224&gt;=0.4*'MARK LOOKUP'!T224,"C",IF(T224&gt;=0.35*'MARK LOOKUP'!T224,"D","NG")))))))))</f>
        <v/>
      </c>
      <c r="AP224" s="26" t="str">
        <f>IF(ISBLANK('DATA ENTRY'!Z224),"",IF(U224="AB","AB",IF(U224&gt;=0.9*'MARK LOOKUP'!U224,"A+",IF(U224&gt;=0.8*'MARK LOOKUP'!U224,"A",IF(U224&gt;=0.7*'MARK LOOKUP'!U224,"B+",IF(U224&gt;=0.6*'MARK LOOKUP'!U224,"B",IF(U224&gt;=0.5*'MARK LOOKUP'!U224,"C+",IF(U224&gt;=0.4*'MARK LOOKUP'!U224,"C",IF(U224&gt;=0.35*'MARK LOOKUP'!U224,"D","NG")))))))))</f>
        <v/>
      </c>
      <c r="AQ224" s="26" t="str">
        <f>IF(ISNUMBER(V224),IF(V224&gt;=0.9*'MARK LOOKUP'!V224,"A+",IF(V224&gt;=0.8*'MARK LOOKUP'!V224,"A",IF(V224&gt;=0.7*'MARK LOOKUP'!V224,"B+",IF(V224&gt;=0.6*'MARK LOOKUP'!S224,"B",IF(V224&gt;=0.5*'MARK LOOKUP'!V224,"C+",IF(V224&gt;=0.4*'MARK LOOKUP'!V224,"C",IF(V224&gt;=0.35*'MARK LOOKUP'!V224,"D","NG"))))))),"")</f>
        <v/>
      </c>
      <c r="AR224" s="26" t="str">
        <f t="shared" si="67"/>
        <v/>
      </c>
      <c r="AS224" s="26" t="str">
        <f t="shared" si="68"/>
        <v/>
      </c>
      <c r="AT224" s="26" t="str">
        <f t="shared" si="69"/>
        <v/>
      </c>
      <c r="AU224" s="26" t="str">
        <f t="shared" si="70"/>
        <v/>
      </c>
      <c r="AV224" s="26" t="str">
        <f t="shared" si="71"/>
        <v/>
      </c>
      <c r="AW224" s="26" t="str">
        <f t="shared" si="72"/>
        <v/>
      </c>
      <c r="AX224" s="26" t="str">
        <f t="shared" si="73"/>
        <v/>
      </c>
      <c r="AY224" s="26" t="str">
        <f t="shared" si="74"/>
        <v/>
      </c>
      <c r="AZ224" s="26" t="str">
        <f t="shared" si="75"/>
        <v/>
      </c>
      <c r="BA224" s="26" t="str">
        <f t="shared" si="76"/>
        <v/>
      </c>
      <c r="BB224" s="26" t="str">
        <f t="shared" si="77"/>
        <v/>
      </c>
      <c r="BC224" s="26" t="str">
        <f t="shared" si="78"/>
        <v/>
      </c>
      <c r="BD224" s="26" t="str">
        <f t="shared" si="79"/>
        <v/>
      </c>
      <c r="BE224" s="26" t="str">
        <f>IF(ISBLANK('DATA ENTRY'!S224),"",IF(AJ224="A+","4",IF(AJ224="A","3.6",IF(AJ224="B+","3.2",IF(AJ224="B","2.8",IF(AJ224="C+","2.4",IF(AJ224="C","2",IF(AJ224="D+","1.6",IF(AJ224="D","1.2",IF(AJ224="E","0.8",""))))))))))</f>
        <v/>
      </c>
      <c r="BF224" s="26" t="str">
        <f>IF(ISBLANK('DATA ENTRY'!T224),"",IF(AK224="A+","4",IF(AK224="A","3.6",IF(AK224="B+","3.2",IF(AK224="B","2.8",IF(AK224="C+","2.4",IF(AK224="C","2",IF(AK224="D+","1.6",IF(AK224="D","1.2",IF(AK224="E","0.8",""))))))))))</f>
        <v/>
      </c>
      <c r="BG224" s="26" t="str">
        <f>IF(ISBLANK('DATA ENTRY'!U224),"",IF(AL224="A+","4",IF(AL224="A","3.6",IF(AL224="B+","3.2",IF(AL224="B","2.8",IF(AL224="C+","2.4",IF(AL224="C","2",IF(AL224="D+","1.6",IF(AL224="D","1.2",IF(AL224="E","0.8",""))))))))))</f>
        <v/>
      </c>
      <c r="BH224" s="26" t="str">
        <f>IF(ISBLANK('DATA ENTRY'!V224),"",IF(AM224="A+","4",IF(AM224="A","3.6",IF(AM224="B+","3.2",IF(AM224="B","2.8",IF(AM224="C+","2.4",IF(AM224="C","2",IF(AM224="D+","1.6",IF(AM224="D","1.2",IF(AM224="E","0.8",""))))))))))</f>
        <v/>
      </c>
      <c r="BI224" s="26" t="str">
        <f>IF(ISBLANK('DATA ENTRY'!W224),"",IF(AN224="A+","4",IF(AN224="A","3.6",IF(AN224="B+","3.2",IF(AN224="B","2.8",IF(AN224="C+","2.4",IF(AN224="C","2",IF(AN224="D+","1.6",IF(AN224="D","1.2",IF(AN224="E","0.8",""))))))))))</f>
        <v/>
      </c>
      <c r="BJ224" s="26" t="str">
        <f>IF(ISBLANK('DATA ENTRY'!X224),"",IF(AO224="A+","4",IF(AO224="A","3.6",IF(AO224="B+","3.2",IF(AO224="B","2.8",IF(AO224="C+","2.4",IF(AO224="C","2",IF(AO224="D+","1.6",IF(AO224="D","1.2",IF(AO224="E","0.8",""))))))))))</f>
        <v/>
      </c>
      <c r="BK224" s="26" t="str">
        <f>IF(ISBLANK('DATA ENTRY'!Y224),"",IF(AP224="A+","4",IF(AP224="A","3.6",IF(AP224="B+","3.2",IF(AP224="B","2.8",IF(AP224="C+","2.4",IF(AP224="C","2",IF(AP224="D+","1.6",IF(AP224="D","1.2",IF(AP224="E","0.8",""))))))))))</f>
        <v/>
      </c>
      <c r="BL224" s="26" t="str">
        <f>IF(ISBLANK('DATA ENTRY'!Z224),"",IF(AQ224="A+","4",IF(AQ224="A","3.6",IF(AQ224="B+","3.2",IF(AQ224="B","2.8",IF(AQ224="C+","2.4",IF(AQ224="C","2",IF(AQ224="D+","1.6",IF(AQ224="D","1.2",IF(AQ224="E","0.8",""))))))))))</f>
        <v/>
      </c>
    </row>
    <row r="225" spans="2:64" x14ac:dyDescent="0.25">
      <c r="B225" s="26" t="str">
        <f>IF(ISBLANK('DATA ENTRY'!G225),"",'DATA ENTRY'!G225)</f>
        <v/>
      </c>
      <c r="C225" s="26" t="str">
        <f>IF(ISBLANK('DATA ENTRY'!H225),"",'DATA ENTRY'!H225)</f>
        <v/>
      </c>
      <c r="D225" s="26" t="str">
        <f t="shared" si="61"/>
        <v/>
      </c>
      <c r="E225" s="26" t="str">
        <f>IF(ISBLANK('DATA ENTRY'!J225),"",'DATA ENTRY'!J225)</f>
        <v/>
      </c>
      <c r="F225" s="26" t="str">
        <f>IF(ISBLANK('DATA ENTRY'!K225),"",'DATA ENTRY'!K225)</f>
        <v/>
      </c>
      <c r="G225" s="26" t="str">
        <f t="shared" si="62"/>
        <v/>
      </c>
      <c r="H225" s="26" t="str">
        <f>IF(ISBLANK('DATA ENTRY'!M225),"",'DATA ENTRY'!M225)</f>
        <v/>
      </c>
      <c r="I225" s="26" t="str">
        <f>IF(ISBLANK('DATA ENTRY'!M225),"",'DATA ENTRY'!N225)</f>
        <v/>
      </c>
      <c r="J225" s="26" t="str">
        <f t="shared" si="80"/>
        <v/>
      </c>
      <c r="K225" s="26" t="str">
        <f>IF(ISBLANK('DATA ENTRY'!P225),"",'DATA ENTRY'!P225)</f>
        <v/>
      </c>
      <c r="L225" s="26" t="str">
        <f>IF(ISBLANK('DATA ENTRY'!Q225),"",'DATA ENTRY'!Q225)</f>
        <v/>
      </c>
      <c r="M225" s="26" t="str">
        <f t="shared" si="63"/>
        <v/>
      </c>
      <c r="N225" s="26" t="str">
        <f>IF(ISBLANK('DATA ENTRY'!S225),"",'DATA ENTRY'!S225)</f>
        <v/>
      </c>
      <c r="O225" s="26" t="str">
        <f>IF(ISBLANK('DATA ENTRY'!T225),"",'DATA ENTRY'!T225)</f>
        <v/>
      </c>
      <c r="P225" s="26" t="str">
        <f t="shared" si="64"/>
        <v/>
      </c>
      <c r="Q225" s="26" t="str">
        <f>IF(ISBLANK('DATA ENTRY'!V225),"",'DATA ENTRY'!V225)</f>
        <v/>
      </c>
      <c r="R225" s="26" t="str">
        <f>IF(ISBLANK('DATA ENTRY'!W225),"",'DATA ENTRY'!W225)</f>
        <v/>
      </c>
      <c r="S225" s="26" t="str">
        <f t="shared" si="65"/>
        <v/>
      </c>
      <c r="T225" s="26" t="str">
        <f>IF(ISBLANK('DATA ENTRY'!Y225),"",'DATA ENTRY'!Y225)</f>
        <v/>
      </c>
      <c r="U225" s="26" t="str">
        <f>IF(ISBLANK('DATA ENTRY'!Z225),"",'DATA ENTRY'!Z225)</f>
        <v/>
      </c>
      <c r="V225" s="26" t="str">
        <f t="shared" si="66"/>
        <v/>
      </c>
      <c r="W225" s="26" t="str">
        <f>IF(ISBLANK('DATA ENTRY'!$F225),"",IF(LEDGER!B225="AB","AB",IF(LEDGER!B225&gt;=0.9*'MARK LOOKUP'!B225,"A+",IF(LEDGER!B225&gt;=0.8*'MARK LOOKUP'!B225,"A",IF(LEDGER!B225&gt;=0.7*'MARK LOOKUP'!B225,"B+",IF(LEDGER!B225&gt;=0.6*'MARK LOOKUP'!B225,"B",IF(LEDGER!B225&gt;=0.5*'MARK LOOKUP'!B225,"C+",IF(LEDGER!B225&gt;=0.4*'MARK LOOKUP'!B225,"C+",IF(LEDGER!B225&gt;=0.35*'MARK LOOKUP'!B225,"D","NG")))))))))</f>
        <v/>
      </c>
      <c r="X225" s="26" t="str">
        <f>IF(ISBLANK('DATA ENTRY'!$G225),"",IF(LEDGER!C225="AB","AB",IF(LEDGER!C225&gt;=0.9*'MARK LOOKUP'!C225,"A+",IF(LEDGER!C225&gt;=0.8*'MARK LOOKUP'!C225,"A",IF(LEDGER!C225&gt;=0.7*'MARK LOOKUP'!C225,"B+",IF(LEDGER!C225&gt;=0.6*'MARK LOOKUP'!C225,"B",IF(LEDGER!C225&gt;=0.5*'MARK LOOKUP'!C225,"C+",IF(LEDGER!C225&gt;=0.4*'MARK LOOKUP'!C225,"C+",IF(LEDGER!C225&gt;=0.35*'MARK LOOKUP'!C225,"D","N.G.")))))))))</f>
        <v/>
      </c>
      <c r="Y225" s="26" t="b">
        <f>IF(ISNUMBER(D225),IF(D225&gt;=0.9*'MARK LOOKUP'!D225,"A+",IF(D225&gt;=0.8*'MARK LOOKUP'!D225,"A",IF(D225&gt;=0.7*'MARK LOOKUP'!D225,"B+",IF(D225&gt;=0.6*'MARK LOOKUP'!D225,"B",IF(D225&gt;=0.5*'MARK LOOKUP'!D225,"C+",IF(D225&gt;=0.4*'MARK LOOKUP'!D225,"C",IF(D225&gt;=0.35*'MARK LOOKUP'!D225,"D","N.G."))))))))</f>
        <v>0</v>
      </c>
      <c r="Z225" s="26" t="str">
        <f>IF(ISBLANK('DATA ENTRY'!J225),"",IF(LEDGER!E225="AB","AB",IF(LEDGER!E225&gt;=0.9*'MARK LOOKUP'!E225,"A+",IF(LEDGER!E225&gt;=0.8*'MARK LOOKUP'!E225,"A",IF(LEDGER!E225&gt;=0.7*'MARK LOOKUP'!E225,"B+",IF(LEDGER!E225&gt;=0.6*'MARK LOOKUP'!E225,"B",IF(LEDGER!E225&gt;=0.5*'MARK LOOKUP'!E225,"C+",IF(LEDGER!E225&gt;=0.4*'MARK LOOKUP'!E225,"C",IF(LEDGER!E225&gt;=0.35*'MARK LOOKUP'!E225,"D","NG")))))))))</f>
        <v/>
      </c>
      <c r="AA225" s="26" t="str">
        <f>IF(ISBLANK('DATA ENTRY'!K225),"",IF(LEDGER!F225="AB","AB",IF(LEDGER!F225&gt;=0.9*'MARK LOOKUP'!F225,"A+",IF(LEDGER!F225&gt;=0.8*'MARK LOOKUP'!F225,"A",IF(LEDGER!F225&gt;=0.7*'MARK LOOKUP'!F225,"B+",IF(LEDGER!F225&gt;=0.6*'MARK LOOKUP'!F225,"B",IF(LEDGER!F225&gt;=0.5*'MARK LOOKUP'!F225,"C+",IF(LEDGER!F225&gt;=0.4*'MARK LOOKUP'!F225,"C",IF(LEDGER!F225&gt;=0.35*'MARK LOOKUP'!F225,"D","NG")))))))))</f>
        <v/>
      </c>
      <c r="AB225" s="26" t="b">
        <f>IF(ISNUMBER(G225),IF(D225&gt;=0.9*'MARK LOOKUP'!G225,"A+",IF(G225&gt;=0.8*'MARK LOOKUP'!G225,"A",IF(G225&gt;=0.7*'MARK LOOKUP'!G225,"B+",IF(G225&gt;=0.6*'MARK LOOKUP'!G225,"B",IF(G225&gt;=0.5*'MARK LOOKUP'!G225,"C+",IF(G225&gt;=0.4*'MARK LOOKUP'!G225,"C",IF(G225&gt;=0.35*'MARK LOOKUP'!G225,"D","NG"))))))))</f>
        <v>0</v>
      </c>
      <c r="AC225" s="26" t="str">
        <f>IF(ISBLANK('DATA ENTRY'!M225),"",IF(LEDGER!H225="AB","AB",IF(LEDGER!H225&gt;=0.9*'MARK LOOKUP'!H225,"A+",IF(LEDGER!H225&gt;=0.8*'MARK LOOKUP'!H225,"A",IF(LEDGER!H225&gt;=0.7*'MARK LOOKUP'!H225,"B+",IF(LEDGER!H225&gt;=0.6*'MARK LOOKUP'!H225,"B",IF(LEDGER!H225&gt;=0.5*'MARK LOOKUP'!H225,"C+",IF(LEDGER!H225&gt;=0.4*'MARK LOOKUP'!H225,"C",IF(LEDGER!H225&gt;=0.35*'MARK LOOKUP'!H225,"D","NG")))))))))</f>
        <v/>
      </c>
      <c r="AD225" s="26" t="str">
        <f>IF(ISBLANK('DATA ENTRY'!N225),"",IF(LEDGER!I225="AB","AB",IF(LEDGER!I225&gt;=0.9*'MARK LOOKUP'!I225,"A+",IF(LEDGER!I225&gt;=0.8*'MARK LOOKUP'!I225,"A",IF(LEDGER!I225&gt;=0.7*'MARK LOOKUP'!I225,"B+",IF(LEDGER!I225&gt;=0.6*'MARK LOOKUP'!I225,"B",IF(LEDGER!I225&gt;=0.5*'MARK LOOKUP'!I225,"C+",IF(LEDGER!I225&gt;=0.4*'MARK LOOKUP'!I225,"C",IF(LEDGER!I225&gt;=0.35*'MARK LOOKUP'!I225,"D","NG")))))))))</f>
        <v/>
      </c>
      <c r="AE225" s="26" t="str">
        <f>IF(ISNUMBER(J225),IF(J225&gt;=0.9*'MARK LOOKUP'!J225,"A+",IF(J225&gt;=0.8*'MARK LOOKUP'!J225,"A",IF(J225&gt;=0.7*'MARK LOOKUP'!J225,"B+",IF(J225&gt;=0.6*'MARK LOOKUP'!J225,"B",IF(J225&gt;=0.5*'MARK LOOKUP'!J225,"C+",IF(J225&gt;=0.4*'MARK LOOKUP'!J225,"C",IF(J225&gt;=0.35*'MARK LOOKUP'!J225,"D","NG"))))))),"")</f>
        <v/>
      </c>
      <c r="AF225" s="26" t="str">
        <f>IF(ISBLANK('DATA ENTRY'!P225),"",IF(LEDGER!K225="Ab","AB",IF(LEDGER!K225&gt;=0.9*'MARK LOOKUP'!K225,"A+",IF(LEDGER!K225&gt;=0.8*'MARK LOOKUP'!K225,"A",IF(LEDGER!K225&gt;=0.7*'MARK LOOKUP'!K225,"B+",IF(LEDGER!K225&gt;=0.6*'MARK LOOKUP'!K225,"B",IF(LEDGER!K225&gt;=0.5*'MARK LOOKUP'!K225,"C+",IF(LEDGER!K225&gt;=0.4*'MARK LOOKUP'!K225,"C",IF(LEDGER!K225&gt;=0.35*'MARK LOOKUP'!K225,"D","NG")))))))))</f>
        <v/>
      </c>
      <c r="AG225" s="26" t="str">
        <f>IF(ISBLANK('DATA ENTRY'!Q225),"",IF(LEDGER!L225="Ab","AB",IF(LEDGER!L225&gt;=0.9*'MARK LOOKUP'!L225,"A+",IF(LEDGER!L225&gt;=0.8*'MARK LOOKUP'!L225,"A",IF(LEDGER!L225&gt;=0.7*'MARK LOOKUP'!L225,"B+",IF(LEDGER!L225&gt;=0.6*'MARK LOOKUP'!L225,"B",IF(LEDGER!L225&gt;=0.5*'MARK LOOKUP'!L225,"C+",IF(LEDGER!L225&gt;=0.4*'MARK LOOKUP'!L225,"C",IF(LEDGER!L225&gt;=0.35*'MARK LOOKUP'!L225,"D","NG")))))))))</f>
        <v/>
      </c>
      <c r="AH225" s="26" t="str">
        <f>IF(ISNUMBER(M225),IF(M225&gt;=0.9*'MARK LOOKUP'!M225,"A+",IF(M225&gt;=0.8*'MARK LOOKUP'!M225,"A",IF(M225&gt;=0.7*'MARK LOOKUP'!M225,"B+",IF(M225&gt;=0.6*'MARK LOOKUP'!M225,"B",IF(M225&gt;=0.5*'MARK LOOKUP'!M225,"C+",IF(M225&gt;=0.4*'MARK LOOKUP'!M225,"C",IF(M225&gt;=0.35*'MARK LOOKUP'!M225,"D","NG"))))))),"")</f>
        <v/>
      </c>
      <c r="AI225" s="26" t="str">
        <f>IF(ISBLANK('DATA ENTRY'!S225),"",IF(N225="Ab","AB",IF(N225&gt;=0.9*'MARK LOOKUP'!N225,"A+",IF(N225&gt;=0.8*'MARK LOOKUP'!N225,"A",IF(N225&gt;=0.7*'MARK LOOKUP'!N225,"B+",IF(N225&gt;=0.6*'MARK LOOKUP'!N225,"B",IF(N225&gt;=0.5*'MARK LOOKUP'!N225,"C+",IF(N225&gt;=0.4*'MARK LOOKUP'!N225,"C",IF(N225&gt;=0.35*'MARK LOOKUP'!N225,"D","NG")))))))))</f>
        <v/>
      </c>
      <c r="AJ225" s="26" t="str">
        <f>IF(ISBLANK('DATA ENTRY'!T225),"",IF(O225="Ab","AB",IF(O225&gt;=0.9*'MARK LOOKUP'!O225,"A+",IF(O225&gt;=0.8*'MARK LOOKUP'!O225,"A",IF(O225&gt;=0.7*'MARK LOOKUP'!O225,"B+",IF(O225&gt;=0.6*'MARK LOOKUP'!O225,"B",IF(O225&gt;=0.5*'MARK LOOKUP'!O225,"C+",IF(O225&gt;=0.4*'MARK LOOKUP'!O225,"C",IF(O225&gt;=0.35*'MARK LOOKUP'!O225,"D","NG")))))))))</f>
        <v/>
      </c>
      <c r="AK225" s="26" t="str">
        <f>IF(ISNUMBER(P225),IF(P225&gt;=0.9*'MARK LOOKUP'!P225,"A+",IF(P225&gt;=0.8*'MARK LOOKUP'!P225,"A",IF(P225&gt;=0.7*'MARK LOOKUP'!P225,"B+",IF(P225&gt;=0.6*'MARK LOOKUP'!P225,"B",IF(P225&gt;=0.5*'MARK LOOKUP'!P225,"C+",IF(P225&gt;=0.4*'MARK LOOKUP'!P225,"C",IF(P225&gt;=0.35*'MARK LOOKUP'!P225,"D","NG"))))))),"")</f>
        <v/>
      </c>
      <c r="AL225" s="26" t="str">
        <f>IF(ISBLANK('DATA ENTRY'!V225),"",IF(Q225="Ab","AB",IF(Q225&gt;=0.9*'MARK LOOKUP'!Q225,"A+",IF(Q225&gt;=0.8*'MARK LOOKUP'!Q225,"A",IF(Q225&gt;=0.7*'MARK LOOKUP'!Q225,"B+",IF(Q225&gt;=0.6*'MARK LOOKUP'!Q225,"B",IF(Q225&gt;=0.5*'MARK LOOKUP'!Q225,"C+",IF(Q225&gt;=0.4*'MARK LOOKUP'!Q225,"C",IF(Q225&gt;=0.35*'MARK LOOKUP'!Q225,"D","NG")))))))))</f>
        <v/>
      </c>
      <c r="AM225" s="26" t="str">
        <f>IF(ISBLANK('DATA ENTRY'!W225),"",IF(R225="Ab","AB",IF(R225&gt;=0.9*'MARK LOOKUP'!R225,"A+",IF(R225&gt;=0.8*'MARK LOOKUP'!R225,"A",IF(R225&gt;=0.7*'MARK LOOKUP'!R225,"B+",IF(R225&gt;=0.6*'MARK LOOKUP'!R225,"B",IF(R225&gt;=0.5*'MARK LOOKUP'!R225,"C+",IF(R225&gt;=0.4*'MARK LOOKUP'!R225,"C",IF(R225&gt;=0.35*'MARK LOOKUP'!R225,"D","NG")))))))))</f>
        <v/>
      </c>
      <c r="AN225" s="26" t="str">
        <f>IF(ISNUMBER(S225),IF(S225&gt;=0.9*'MARK LOOKUP'!S225,"A+",IF(S225&gt;=0.8*'MARK LOOKUP'!S225,"A",IF(S225&gt;=0.7*'MARK LOOKUP'!S225,"B+",IF(S225&gt;=0.6*'MARK LOOKUP'!S225,"B",IF(S225&gt;=0.5*'MARK LOOKUP'!S225,"C+",IF(S225&gt;=0.4*'MARK LOOKUP'!S225,"C",IF(S225&gt;=0.35*'MARK LOOKUP'!S225,"D","NG"))))))),"")</f>
        <v/>
      </c>
      <c r="AO225" s="26" t="str">
        <f>IF(ISBLANK('DATA ENTRY'!Y225),"",IF(T225="AB","AB",IF(T225&gt;=0.9*'MARK LOOKUP'!T225,"A+",IF(T225&gt;=0.8*'MARK LOOKUP'!T225,"A",IF(T225&gt;=0.7*'MARK LOOKUP'!T225,"B+",IF(T225&gt;=0.6*'MARK LOOKUP'!T225,"B",IF(T225&gt;=0.5*'MARK LOOKUP'!T225,"C+",IF(T225&gt;=0.4*'MARK LOOKUP'!T225,"C",IF(T225&gt;=0.35*'MARK LOOKUP'!T225,"D","NG")))))))))</f>
        <v/>
      </c>
      <c r="AP225" s="26" t="str">
        <f>IF(ISBLANK('DATA ENTRY'!Z225),"",IF(U225="AB","AB",IF(U225&gt;=0.9*'MARK LOOKUP'!U225,"A+",IF(U225&gt;=0.8*'MARK LOOKUP'!U225,"A",IF(U225&gt;=0.7*'MARK LOOKUP'!U225,"B+",IF(U225&gt;=0.6*'MARK LOOKUP'!U225,"B",IF(U225&gt;=0.5*'MARK LOOKUP'!U225,"C+",IF(U225&gt;=0.4*'MARK LOOKUP'!U225,"C",IF(U225&gt;=0.35*'MARK LOOKUP'!U225,"D","NG")))))))))</f>
        <v/>
      </c>
      <c r="AQ225" s="26" t="str">
        <f>IF(ISNUMBER(V225),IF(V225&gt;=0.9*'MARK LOOKUP'!V225,"A+",IF(V225&gt;=0.8*'MARK LOOKUP'!V225,"A",IF(V225&gt;=0.7*'MARK LOOKUP'!V225,"B+",IF(V225&gt;=0.6*'MARK LOOKUP'!S225,"B",IF(V225&gt;=0.5*'MARK LOOKUP'!V225,"C+",IF(V225&gt;=0.4*'MARK LOOKUP'!V225,"C",IF(V225&gt;=0.35*'MARK LOOKUP'!V225,"D","NG"))))))),"")</f>
        <v/>
      </c>
      <c r="AR225" s="26" t="str">
        <f t="shared" si="67"/>
        <v/>
      </c>
      <c r="AS225" s="26" t="str">
        <f t="shared" si="68"/>
        <v/>
      </c>
      <c r="AT225" s="26" t="str">
        <f t="shared" si="69"/>
        <v/>
      </c>
      <c r="AU225" s="26" t="str">
        <f t="shared" si="70"/>
        <v/>
      </c>
      <c r="AV225" s="26" t="str">
        <f t="shared" si="71"/>
        <v/>
      </c>
      <c r="AW225" s="26" t="str">
        <f t="shared" si="72"/>
        <v/>
      </c>
      <c r="AX225" s="26" t="str">
        <f t="shared" si="73"/>
        <v/>
      </c>
      <c r="AY225" s="26" t="str">
        <f t="shared" si="74"/>
        <v/>
      </c>
      <c r="AZ225" s="26" t="str">
        <f t="shared" si="75"/>
        <v/>
      </c>
      <c r="BA225" s="26" t="str">
        <f t="shared" si="76"/>
        <v/>
      </c>
      <c r="BB225" s="26" t="str">
        <f t="shared" si="77"/>
        <v/>
      </c>
      <c r="BC225" s="26" t="str">
        <f t="shared" si="78"/>
        <v/>
      </c>
      <c r="BD225" s="26" t="str">
        <f t="shared" si="79"/>
        <v/>
      </c>
      <c r="BE225" s="26" t="str">
        <f>IF(ISBLANK('DATA ENTRY'!S225),"",IF(AJ225="A+","4",IF(AJ225="A","3.6",IF(AJ225="B+","3.2",IF(AJ225="B","2.8",IF(AJ225="C+","2.4",IF(AJ225="C","2",IF(AJ225="D+","1.6",IF(AJ225="D","1.2",IF(AJ225="E","0.8",""))))))))))</f>
        <v/>
      </c>
      <c r="BF225" s="26" t="str">
        <f>IF(ISBLANK('DATA ENTRY'!T225),"",IF(AK225="A+","4",IF(AK225="A","3.6",IF(AK225="B+","3.2",IF(AK225="B","2.8",IF(AK225="C+","2.4",IF(AK225="C","2",IF(AK225="D+","1.6",IF(AK225="D","1.2",IF(AK225="E","0.8",""))))))))))</f>
        <v/>
      </c>
      <c r="BG225" s="26" t="str">
        <f>IF(ISBLANK('DATA ENTRY'!U225),"",IF(AL225="A+","4",IF(AL225="A","3.6",IF(AL225="B+","3.2",IF(AL225="B","2.8",IF(AL225="C+","2.4",IF(AL225="C","2",IF(AL225="D+","1.6",IF(AL225="D","1.2",IF(AL225="E","0.8",""))))))))))</f>
        <v/>
      </c>
      <c r="BH225" s="26" t="str">
        <f>IF(ISBLANK('DATA ENTRY'!V225),"",IF(AM225="A+","4",IF(AM225="A","3.6",IF(AM225="B+","3.2",IF(AM225="B","2.8",IF(AM225="C+","2.4",IF(AM225="C","2",IF(AM225="D+","1.6",IF(AM225="D","1.2",IF(AM225="E","0.8",""))))))))))</f>
        <v/>
      </c>
      <c r="BI225" s="26" t="str">
        <f>IF(ISBLANK('DATA ENTRY'!W225),"",IF(AN225="A+","4",IF(AN225="A","3.6",IF(AN225="B+","3.2",IF(AN225="B","2.8",IF(AN225="C+","2.4",IF(AN225="C","2",IF(AN225="D+","1.6",IF(AN225="D","1.2",IF(AN225="E","0.8",""))))))))))</f>
        <v/>
      </c>
      <c r="BJ225" s="26" t="str">
        <f>IF(ISBLANK('DATA ENTRY'!X225),"",IF(AO225="A+","4",IF(AO225="A","3.6",IF(AO225="B+","3.2",IF(AO225="B","2.8",IF(AO225="C+","2.4",IF(AO225="C","2",IF(AO225="D+","1.6",IF(AO225="D","1.2",IF(AO225="E","0.8",""))))))))))</f>
        <v/>
      </c>
      <c r="BK225" s="26" t="str">
        <f>IF(ISBLANK('DATA ENTRY'!Y225),"",IF(AP225="A+","4",IF(AP225="A","3.6",IF(AP225="B+","3.2",IF(AP225="B","2.8",IF(AP225="C+","2.4",IF(AP225="C","2",IF(AP225="D+","1.6",IF(AP225="D","1.2",IF(AP225="E","0.8",""))))))))))</f>
        <v/>
      </c>
      <c r="BL225" s="26" t="str">
        <f>IF(ISBLANK('DATA ENTRY'!Z225),"",IF(AQ225="A+","4",IF(AQ225="A","3.6",IF(AQ225="B+","3.2",IF(AQ225="B","2.8",IF(AQ225="C+","2.4",IF(AQ225="C","2",IF(AQ225="D+","1.6",IF(AQ225="D","1.2",IF(AQ225="E","0.8",""))))))))))</f>
        <v/>
      </c>
    </row>
    <row r="226" spans="2:64" x14ac:dyDescent="0.25">
      <c r="B226" s="26" t="str">
        <f>IF(ISBLANK('DATA ENTRY'!G226),"",'DATA ENTRY'!G226)</f>
        <v/>
      </c>
      <c r="C226" s="26" t="str">
        <f>IF(ISBLANK('DATA ENTRY'!H226),"",'DATA ENTRY'!H226)</f>
        <v/>
      </c>
      <c r="D226" s="26" t="str">
        <f t="shared" si="61"/>
        <v/>
      </c>
      <c r="E226" s="26" t="str">
        <f>IF(ISBLANK('DATA ENTRY'!J226),"",'DATA ENTRY'!J226)</f>
        <v/>
      </c>
      <c r="F226" s="26" t="str">
        <f>IF(ISBLANK('DATA ENTRY'!K226),"",'DATA ENTRY'!K226)</f>
        <v/>
      </c>
      <c r="G226" s="26" t="str">
        <f t="shared" si="62"/>
        <v/>
      </c>
      <c r="H226" s="26" t="str">
        <f>IF(ISBLANK('DATA ENTRY'!M226),"",'DATA ENTRY'!M226)</f>
        <v/>
      </c>
      <c r="I226" s="26" t="str">
        <f>IF(ISBLANK('DATA ENTRY'!M226),"",'DATA ENTRY'!N226)</f>
        <v/>
      </c>
      <c r="J226" s="26" t="str">
        <f t="shared" si="80"/>
        <v/>
      </c>
      <c r="K226" s="26" t="str">
        <f>IF(ISBLANK('DATA ENTRY'!P226),"",'DATA ENTRY'!P226)</f>
        <v/>
      </c>
      <c r="L226" s="26" t="str">
        <f>IF(ISBLANK('DATA ENTRY'!Q226),"",'DATA ENTRY'!Q226)</f>
        <v/>
      </c>
      <c r="M226" s="26" t="str">
        <f t="shared" si="63"/>
        <v/>
      </c>
      <c r="N226" s="26" t="str">
        <f>IF(ISBLANK('DATA ENTRY'!S226),"",'DATA ENTRY'!S226)</f>
        <v/>
      </c>
      <c r="O226" s="26" t="str">
        <f>IF(ISBLANK('DATA ENTRY'!T226),"",'DATA ENTRY'!T226)</f>
        <v/>
      </c>
      <c r="P226" s="26" t="str">
        <f t="shared" si="64"/>
        <v/>
      </c>
      <c r="Q226" s="26" t="str">
        <f>IF(ISBLANK('DATA ENTRY'!V226),"",'DATA ENTRY'!V226)</f>
        <v/>
      </c>
      <c r="R226" s="26" t="str">
        <f>IF(ISBLANK('DATA ENTRY'!W226),"",'DATA ENTRY'!W226)</f>
        <v/>
      </c>
      <c r="S226" s="26" t="str">
        <f t="shared" si="65"/>
        <v/>
      </c>
      <c r="T226" s="26" t="str">
        <f>IF(ISBLANK('DATA ENTRY'!Y226),"",'DATA ENTRY'!Y226)</f>
        <v/>
      </c>
      <c r="U226" s="26" t="str">
        <f>IF(ISBLANK('DATA ENTRY'!Z226),"",'DATA ENTRY'!Z226)</f>
        <v/>
      </c>
      <c r="V226" s="26" t="str">
        <f t="shared" si="66"/>
        <v/>
      </c>
      <c r="W226" s="26" t="str">
        <f>IF(ISBLANK('DATA ENTRY'!$F226),"",IF(LEDGER!B226="AB","AB",IF(LEDGER!B226&gt;=0.9*'MARK LOOKUP'!B226,"A+",IF(LEDGER!B226&gt;=0.8*'MARK LOOKUP'!B226,"A",IF(LEDGER!B226&gt;=0.7*'MARK LOOKUP'!B226,"B+",IF(LEDGER!B226&gt;=0.6*'MARK LOOKUP'!B226,"B",IF(LEDGER!B226&gt;=0.5*'MARK LOOKUP'!B226,"C+",IF(LEDGER!B226&gt;=0.4*'MARK LOOKUP'!B226,"C+",IF(LEDGER!B226&gt;=0.35*'MARK LOOKUP'!B226,"D","NG")))))))))</f>
        <v/>
      </c>
      <c r="X226" s="26" t="str">
        <f>IF(ISBLANK('DATA ENTRY'!$G226),"",IF(LEDGER!C226="AB","AB",IF(LEDGER!C226&gt;=0.9*'MARK LOOKUP'!C226,"A+",IF(LEDGER!C226&gt;=0.8*'MARK LOOKUP'!C226,"A",IF(LEDGER!C226&gt;=0.7*'MARK LOOKUP'!C226,"B+",IF(LEDGER!C226&gt;=0.6*'MARK LOOKUP'!C226,"B",IF(LEDGER!C226&gt;=0.5*'MARK LOOKUP'!C226,"C+",IF(LEDGER!C226&gt;=0.4*'MARK LOOKUP'!C226,"C+",IF(LEDGER!C226&gt;=0.35*'MARK LOOKUP'!C226,"D","N.G.")))))))))</f>
        <v/>
      </c>
      <c r="Y226" s="26" t="b">
        <f>IF(ISNUMBER(D226),IF(D226&gt;=0.9*'MARK LOOKUP'!D226,"A+",IF(D226&gt;=0.8*'MARK LOOKUP'!D226,"A",IF(D226&gt;=0.7*'MARK LOOKUP'!D226,"B+",IF(D226&gt;=0.6*'MARK LOOKUP'!D226,"B",IF(D226&gt;=0.5*'MARK LOOKUP'!D226,"C+",IF(D226&gt;=0.4*'MARK LOOKUP'!D226,"C",IF(D226&gt;=0.35*'MARK LOOKUP'!D226,"D","N.G."))))))))</f>
        <v>0</v>
      </c>
      <c r="Z226" s="26" t="str">
        <f>IF(ISBLANK('DATA ENTRY'!J226),"",IF(LEDGER!E226="AB","AB",IF(LEDGER!E226&gt;=0.9*'MARK LOOKUP'!E226,"A+",IF(LEDGER!E226&gt;=0.8*'MARK LOOKUP'!E226,"A",IF(LEDGER!E226&gt;=0.7*'MARK LOOKUP'!E226,"B+",IF(LEDGER!E226&gt;=0.6*'MARK LOOKUP'!E226,"B",IF(LEDGER!E226&gt;=0.5*'MARK LOOKUP'!E226,"C+",IF(LEDGER!E226&gt;=0.4*'MARK LOOKUP'!E226,"C",IF(LEDGER!E226&gt;=0.35*'MARK LOOKUP'!E226,"D","NG")))))))))</f>
        <v/>
      </c>
      <c r="AA226" s="26" t="str">
        <f>IF(ISBLANK('DATA ENTRY'!K226),"",IF(LEDGER!F226="AB","AB",IF(LEDGER!F226&gt;=0.9*'MARK LOOKUP'!F226,"A+",IF(LEDGER!F226&gt;=0.8*'MARK LOOKUP'!F226,"A",IF(LEDGER!F226&gt;=0.7*'MARK LOOKUP'!F226,"B+",IF(LEDGER!F226&gt;=0.6*'MARK LOOKUP'!F226,"B",IF(LEDGER!F226&gt;=0.5*'MARK LOOKUP'!F226,"C+",IF(LEDGER!F226&gt;=0.4*'MARK LOOKUP'!F226,"C",IF(LEDGER!F226&gt;=0.35*'MARK LOOKUP'!F226,"D","NG")))))))))</f>
        <v/>
      </c>
      <c r="AB226" s="26" t="b">
        <f>IF(ISNUMBER(G226),IF(D226&gt;=0.9*'MARK LOOKUP'!G226,"A+",IF(G226&gt;=0.8*'MARK LOOKUP'!G226,"A",IF(G226&gt;=0.7*'MARK LOOKUP'!G226,"B+",IF(G226&gt;=0.6*'MARK LOOKUP'!G226,"B",IF(G226&gt;=0.5*'MARK LOOKUP'!G226,"C+",IF(G226&gt;=0.4*'MARK LOOKUP'!G226,"C",IF(G226&gt;=0.35*'MARK LOOKUP'!G226,"D","NG"))))))))</f>
        <v>0</v>
      </c>
      <c r="AC226" s="26" t="str">
        <f>IF(ISBLANK('DATA ENTRY'!M226),"",IF(LEDGER!H226="AB","AB",IF(LEDGER!H226&gt;=0.9*'MARK LOOKUP'!H226,"A+",IF(LEDGER!H226&gt;=0.8*'MARK LOOKUP'!H226,"A",IF(LEDGER!H226&gt;=0.7*'MARK LOOKUP'!H226,"B+",IF(LEDGER!H226&gt;=0.6*'MARK LOOKUP'!H226,"B",IF(LEDGER!H226&gt;=0.5*'MARK LOOKUP'!H226,"C+",IF(LEDGER!H226&gt;=0.4*'MARK LOOKUP'!H226,"C",IF(LEDGER!H226&gt;=0.35*'MARK LOOKUP'!H226,"D","NG")))))))))</f>
        <v/>
      </c>
      <c r="AD226" s="26" t="str">
        <f>IF(ISBLANK('DATA ENTRY'!N226),"",IF(LEDGER!I226="AB","AB",IF(LEDGER!I226&gt;=0.9*'MARK LOOKUP'!I226,"A+",IF(LEDGER!I226&gt;=0.8*'MARK LOOKUP'!I226,"A",IF(LEDGER!I226&gt;=0.7*'MARK LOOKUP'!I226,"B+",IF(LEDGER!I226&gt;=0.6*'MARK LOOKUP'!I226,"B",IF(LEDGER!I226&gt;=0.5*'MARK LOOKUP'!I226,"C+",IF(LEDGER!I226&gt;=0.4*'MARK LOOKUP'!I226,"C",IF(LEDGER!I226&gt;=0.35*'MARK LOOKUP'!I226,"D","NG")))))))))</f>
        <v/>
      </c>
      <c r="AE226" s="26" t="str">
        <f>IF(ISNUMBER(J226),IF(J226&gt;=0.9*'MARK LOOKUP'!J226,"A+",IF(J226&gt;=0.8*'MARK LOOKUP'!J226,"A",IF(J226&gt;=0.7*'MARK LOOKUP'!J226,"B+",IF(J226&gt;=0.6*'MARK LOOKUP'!J226,"B",IF(J226&gt;=0.5*'MARK LOOKUP'!J226,"C+",IF(J226&gt;=0.4*'MARK LOOKUP'!J226,"C",IF(J226&gt;=0.35*'MARK LOOKUP'!J226,"D","NG"))))))),"")</f>
        <v/>
      </c>
      <c r="AF226" s="26" t="str">
        <f>IF(ISBLANK('DATA ENTRY'!P226),"",IF(LEDGER!K226="Ab","AB",IF(LEDGER!K226&gt;=0.9*'MARK LOOKUP'!K226,"A+",IF(LEDGER!K226&gt;=0.8*'MARK LOOKUP'!K226,"A",IF(LEDGER!K226&gt;=0.7*'MARK LOOKUP'!K226,"B+",IF(LEDGER!K226&gt;=0.6*'MARK LOOKUP'!K226,"B",IF(LEDGER!K226&gt;=0.5*'MARK LOOKUP'!K226,"C+",IF(LEDGER!K226&gt;=0.4*'MARK LOOKUP'!K226,"C",IF(LEDGER!K226&gt;=0.35*'MARK LOOKUP'!K226,"D","NG")))))))))</f>
        <v/>
      </c>
      <c r="AG226" s="26" t="str">
        <f>IF(ISBLANK('DATA ENTRY'!Q226),"",IF(LEDGER!L226="Ab","AB",IF(LEDGER!L226&gt;=0.9*'MARK LOOKUP'!L226,"A+",IF(LEDGER!L226&gt;=0.8*'MARK LOOKUP'!L226,"A",IF(LEDGER!L226&gt;=0.7*'MARK LOOKUP'!L226,"B+",IF(LEDGER!L226&gt;=0.6*'MARK LOOKUP'!L226,"B",IF(LEDGER!L226&gt;=0.5*'MARK LOOKUP'!L226,"C+",IF(LEDGER!L226&gt;=0.4*'MARK LOOKUP'!L226,"C",IF(LEDGER!L226&gt;=0.35*'MARK LOOKUP'!L226,"D","NG")))))))))</f>
        <v/>
      </c>
      <c r="AH226" s="26" t="str">
        <f>IF(ISNUMBER(M226),IF(M226&gt;=0.9*'MARK LOOKUP'!M226,"A+",IF(M226&gt;=0.8*'MARK LOOKUP'!M226,"A",IF(M226&gt;=0.7*'MARK LOOKUP'!M226,"B+",IF(M226&gt;=0.6*'MARK LOOKUP'!M226,"B",IF(M226&gt;=0.5*'MARK LOOKUP'!M226,"C+",IF(M226&gt;=0.4*'MARK LOOKUP'!M226,"C",IF(M226&gt;=0.35*'MARK LOOKUP'!M226,"D","NG"))))))),"")</f>
        <v/>
      </c>
      <c r="AI226" s="26" t="str">
        <f>IF(ISBLANK('DATA ENTRY'!S226),"",IF(N226="Ab","AB",IF(N226&gt;=0.9*'MARK LOOKUP'!N226,"A+",IF(N226&gt;=0.8*'MARK LOOKUP'!N226,"A",IF(N226&gt;=0.7*'MARK LOOKUP'!N226,"B+",IF(N226&gt;=0.6*'MARK LOOKUP'!N226,"B",IF(N226&gt;=0.5*'MARK LOOKUP'!N226,"C+",IF(N226&gt;=0.4*'MARK LOOKUP'!N226,"C",IF(N226&gt;=0.35*'MARK LOOKUP'!N226,"D","NG")))))))))</f>
        <v/>
      </c>
      <c r="AJ226" s="26" t="str">
        <f>IF(ISBLANK('DATA ENTRY'!T226),"",IF(O226="Ab","AB",IF(O226&gt;=0.9*'MARK LOOKUP'!O226,"A+",IF(O226&gt;=0.8*'MARK LOOKUP'!O226,"A",IF(O226&gt;=0.7*'MARK LOOKUP'!O226,"B+",IF(O226&gt;=0.6*'MARK LOOKUP'!O226,"B",IF(O226&gt;=0.5*'MARK LOOKUP'!O226,"C+",IF(O226&gt;=0.4*'MARK LOOKUP'!O226,"C",IF(O226&gt;=0.35*'MARK LOOKUP'!O226,"D","NG")))))))))</f>
        <v/>
      </c>
      <c r="AK226" s="26" t="str">
        <f>IF(ISNUMBER(P226),IF(P226&gt;=0.9*'MARK LOOKUP'!P226,"A+",IF(P226&gt;=0.8*'MARK LOOKUP'!P226,"A",IF(P226&gt;=0.7*'MARK LOOKUP'!P226,"B+",IF(P226&gt;=0.6*'MARK LOOKUP'!P226,"B",IF(P226&gt;=0.5*'MARK LOOKUP'!P226,"C+",IF(P226&gt;=0.4*'MARK LOOKUP'!P226,"C",IF(P226&gt;=0.35*'MARK LOOKUP'!P226,"D","NG"))))))),"")</f>
        <v/>
      </c>
      <c r="AL226" s="26" t="str">
        <f>IF(ISBLANK('DATA ENTRY'!V226),"",IF(Q226="Ab","AB",IF(Q226&gt;=0.9*'MARK LOOKUP'!Q226,"A+",IF(Q226&gt;=0.8*'MARK LOOKUP'!Q226,"A",IF(Q226&gt;=0.7*'MARK LOOKUP'!Q226,"B+",IF(Q226&gt;=0.6*'MARK LOOKUP'!Q226,"B",IF(Q226&gt;=0.5*'MARK LOOKUP'!Q226,"C+",IF(Q226&gt;=0.4*'MARK LOOKUP'!Q226,"C",IF(Q226&gt;=0.35*'MARK LOOKUP'!Q226,"D","NG")))))))))</f>
        <v/>
      </c>
      <c r="AM226" s="26" t="str">
        <f>IF(ISBLANK('DATA ENTRY'!W226),"",IF(R226="Ab","AB",IF(R226&gt;=0.9*'MARK LOOKUP'!R226,"A+",IF(R226&gt;=0.8*'MARK LOOKUP'!R226,"A",IF(R226&gt;=0.7*'MARK LOOKUP'!R226,"B+",IF(R226&gt;=0.6*'MARK LOOKUP'!R226,"B",IF(R226&gt;=0.5*'MARK LOOKUP'!R226,"C+",IF(R226&gt;=0.4*'MARK LOOKUP'!R226,"C",IF(R226&gt;=0.35*'MARK LOOKUP'!R226,"D","NG")))))))))</f>
        <v/>
      </c>
      <c r="AN226" s="26" t="str">
        <f>IF(ISNUMBER(S226),IF(S226&gt;=0.9*'MARK LOOKUP'!S226,"A+",IF(S226&gt;=0.8*'MARK LOOKUP'!S226,"A",IF(S226&gt;=0.7*'MARK LOOKUP'!S226,"B+",IF(S226&gt;=0.6*'MARK LOOKUP'!S226,"B",IF(S226&gt;=0.5*'MARK LOOKUP'!S226,"C+",IF(S226&gt;=0.4*'MARK LOOKUP'!S226,"C",IF(S226&gt;=0.35*'MARK LOOKUP'!S226,"D","NG"))))))),"")</f>
        <v/>
      </c>
      <c r="AO226" s="26" t="str">
        <f>IF(ISBLANK('DATA ENTRY'!Y226),"",IF(T226="AB","AB",IF(T226&gt;=0.9*'MARK LOOKUP'!T226,"A+",IF(T226&gt;=0.8*'MARK LOOKUP'!T226,"A",IF(T226&gt;=0.7*'MARK LOOKUP'!T226,"B+",IF(T226&gt;=0.6*'MARK LOOKUP'!T226,"B",IF(T226&gt;=0.5*'MARK LOOKUP'!T226,"C+",IF(T226&gt;=0.4*'MARK LOOKUP'!T226,"C",IF(T226&gt;=0.35*'MARK LOOKUP'!T226,"D","NG")))))))))</f>
        <v/>
      </c>
      <c r="AP226" s="26" t="str">
        <f>IF(ISBLANK('DATA ENTRY'!Z226),"",IF(U226="AB","AB",IF(U226&gt;=0.9*'MARK LOOKUP'!U226,"A+",IF(U226&gt;=0.8*'MARK LOOKUP'!U226,"A",IF(U226&gt;=0.7*'MARK LOOKUP'!U226,"B+",IF(U226&gt;=0.6*'MARK LOOKUP'!U226,"B",IF(U226&gt;=0.5*'MARK LOOKUP'!U226,"C+",IF(U226&gt;=0.4*'MARK LOOKUP'!U226,"C",IF(U226&gt;=0.35*'MARK LOOKUP'!U226,"D","NG")))))))))</f>
        <v/>
      </c>
      <c r="AQ226" s="26" t="str">
        <f>IF(ISNUMBER(V226),IF(V226&gt;=0.9*'MARK LOOKUP'!V226,"A+",IF(V226&gt;=0.8*'MARK LOOKUP'!V226,"A",IF(V226&gt;=0.7*'MARK LOOKUP'!V226,"B+",IF(V226&gt;=0.6*'MARK LOOKUP'!S226,"B",IF(V226&gt;=0.5*'MARK LOOKUP'!V226,"C+",IF(V226&gt;=0.4*'MARK LOOKUP'!V226,"C",IF(V226&gt;=0.35*'MARK LOOKUP'!V226,"D","NG"))))))),"")</f>
        <v/>
      </c>
      <c r="AR226" s="26" t="str">
        <f t="shared" si="67"/>
        <v/>
      </c>
      <c r="AS226" s="26" t="str">
        <f t="shared" si="68"/>
        <v/>
      </c>
      <c r="AT226" s="26" t="str">
        <f t="shared" si="69"/>
        <v/>
      </c>
      <c r="AU226" s="26" t="str">
        <f t="shared" si="70"/>
        <v/>
      </c>
      <c r="AV226" s="26" t="str">
        <f t="shared" si="71"/>
        <v/>
      </c>
      <c r="AW226" s="26" t="str">
        <f t="shared" si="72"/>
        <v/>
      </c>
      <c r="AX226" s="26" t="str">
        <f t="shared" si="73"/>
        <v/>
      </c>
      <c r="AY226" s="26" t="str">
        <f t="shared" si="74"/>
        <v/>
      </c>
      <c r="AZ226" s="26" t="str">
        <f t="shared" si="75"/>
        <v/>
      </c>
      <c r="BA226" s="26" t="str">
        <f t="shared" si="76"/>
        <v/>
      </c>
      <c r="BB226" s="26" t="str">
        <f t="shared" si="77"/>
        <v/>
      </c>
      <c r="BC226" s="26" t="str">
        <f t="shared" si="78"/>
        <v/>
      </c>
      <c r="BD226" s="26" t="str">
        <f t="shared" si="79"/>
        <v/>
      </c>
      <c r="BE226" s="26" t="str">
        <f>IF(ISBLANK('DATA ENTRY'!S226),"",IF(AJ226="A+","4",IF(AJ226="A","3.6",IF(AJ226="B+","3.2",IF(AJ226="B","2.8",IF(AJ226="C+","2.4",IF(AJ226="C","2",IF(AJ226="D+","1.6",IF(AJ226="D","1.2",IF(AJ226="E","0.8",""))))))))))</f>
        <v/>
      </c>
      <c r="BF226" s="26" t="str">
        <f>IF(ISBLANK('DATA ENTRY'!T226),"",IF(AK226="A+","4",IF(AK226="A","3.6",IF(AK226="B+","3.2",IF(AK226="B","2.8",IF(AK226="C+","2.4",IF(AK226="C","2",IF(AK226="D+","1.6",IF(AK226="D","1.2",IF(AK226="E","0.8",""))))))))))</f>
        <v/>
      </c>
      <c r="BG226" s="26" t="str">
        <f>IF(ISBLANK('DATA ENTRY'!U226),"",IF(AL226="A+","4",IF(AL226="A","3.6",IF(AL226="B+","3.2",IF(AL226="B","2.8",IF(AL226="C+","2.4",IF(AL226="C","2",IF(AL226="D+","1.6",IF(AL226="D","1.2",IF(AL226="E","0.8",""))))))))))</f>
        <v/>
      </c>
      <c r="BH226" s="26" t="str">
        <f>IF(ISBLANK('DATA ENTRY'!V226),"",IF(AM226="A+","4",IF(AM226="A","3.6",IF(AM226="B+","3.2",IF(AM226="B","2.8",IF(AM226="C+","2.4",IF(AM226="C","2",IF(AM226="D+","1.6",IF(AM226="D","1.2",IF(AM226="E","0.8",""))))))))))</f>
        <v/>
      </c>
      <c r="BI226" s="26" t="str">
        <f>IF(ISBLANK('DATA ENTRY'!W226),"",IF(AN226="A+","4",IF(AN226="A","3.6",IF(AN226="B+","3.2",IF(AN226="B","2.8",IF(AN226="C+","2.4",IF(AN226="C","2",IF(AN226="D+","1.6",IF(AN226="D","1.2",IF(AN226="E","0.8",""))))))))))</f>
        <v/>
      </c>
      <c r="BJ226" s="26" t="str">
        <f>IF(ISBLANK('DATA ENTRY'!X226),"",IF(AO226="A+","4",IF(AO226="A","3.6",IF(AO226="B+","3.2",IF(AO226="B","2.8",IF(AO226="C+","2.4",IF(AO226="C","2",IF(AO226="D+","1.6",IF(AO226="D","1.2",IF(AO226="E","0.8",""))))))))))</f>
        <v/>
      </c>
      <c r="BK226" s="26" t="str">
        <f>IF(ISBLANK('DATA ENTRY'!Y226),"",IF(AP226="A+","4",IF(AP226="A","3.6",IF(AP226="B+","3.2",IF(AP226="B","2.8",IF(AP226="C+","2.4",IF(AP226="C","2",IF(AP226="D+","1.6",IF(AP226="D","1.2",IF(AP226="E","0.8",""))))))))))</f>
        <v/>
      </c>
      <c r="BL226" s="26" t="str">
        <f>IF(ISBLANK('DATA ENTRY'!Z226),"",IF(AQ226="A+","4",IF(AQ226="A","3.6",IF(AQ226="B+","3.2",IF(AQ226="B","2.8",IF(AQ226="C+","2.4",IF(AQ226="C","2",IF(AQ226="D+","1.6",IF(AQ226="D","1.2",IF(AQ226="E","0.8",""))))))))))</f>
        <v/>
      </c>
    </row>
    <row r="227" spans="2:64" x14ac:dyDescent="0.25">
      <c r="B227" s="26" t="str">
        <f>IF(ISBLANK('DATA ENTRY'!G227),"",'DATA ENTRY'!G227)</f>
        <v/>
      </c>
      <c r="C227" s="26" t="str">
        <f>IF(ISBLANK('DATA ENTRY'!H227),"",'DATA ENTRY'!H227)</f>
        <v/>
      </c>
      <c r="D227" s="26" t="str">
        <f t="shared" si="61"/>
        <v/>
      </c>
      <c r="E227" s="26" t="str">
        <f>IF(ISBLANK('DATA ENTRY'!J227),"",'DATA ENTRY'!J227)</f>
        <v/>
      </c>
      <c r="F227" s="26" t="str">
        <f>IF(ISBLANK('DATA ENTRY'!K227),"",'DATA ENTRY'!K227)</f>
        <v/>
      </c>
      <c r="G227" s="26" t="str">
        <f t="shared" si="62"/>
        <v/>
      </c>
      <c r="H227" s="26" t="str">
        <f>IF(ISBLANK('DATA ENTRY'!M227),"",'DATA ENTRY'!M227)</f>
        <v/>
      </c>
      <c r="I227" s="26" t="str">
        <f>IF(ISBLANK('DATA ENTRY'!M227),"",'DATA ENTRY'!N227)</f>
        <v/>
      </c>
      <c r="J227" s="26" t="str">
        <f t="shared" si="80"/>
        <v/>
      </c>
      <c r="K227" s="26" t="str">
        <f>IF(ISBLANK('DATA ENTRY'!P227),"",'DATA ENTRY'!P227)</f>
        <v/>
      </c>
      <c r="L227" s="26" t="str">
        <f>IF(ISBLANK('DATA ENTRY'!Q227),"",'DATA ENTRY'!Q227)</f>
        <v/>
      </c>
      <c r="M227" s="26" t="str">
        <f t="shared" si="63"/>
        <v/>
      </c>
      <c r="N227" s="26" t="str">
        <f>IF(ISBLANK('DATA ENTRY'!S227),"",'DATA ENTRY'!S227)</f>
        <v/>
      </c>
      <c r="O227" s="26" t="str">
        <f>IF(ISBLANK('DATA ENTRY'!T227),"",'DATA ENTRY'!T227)</f>
        <v/>
      </c>
      <c r="P227" s="26" t="str">
        <f t="shared" si="64"/>
        <v/>
      </c>
      <c r="Q227" s="26" t="str">
        <f>IF(ISBLANK('DATA ENTRY'!V227),"",'DATA ENTRY'!V227)</f>
        <v/>
      </c>
      <c r="R227" s="26" t="str">
        <f>IF(ISBLANK('DATA ENTRY'!W227),"",'DATA ENTRY'!W227)</f>
        <v/>
      </c>
      <c r="S227" s="26" t="str">
        <f t="shared" si="65"/>
        <v/>
      </c>
      <c r="T227" s="26" t="str">
        <f>IF(ISBLANK('DATA ENTRY'!Y227),"",'DATA ENTRY'!Y227)</f>
        <v/>
      </c>
      <c r="U227" s="26" t="str">
        <f>IF(ISBLANK('DATA ENTRY'!Z227),"",'DATA ENTRY'!Z227)</f>
        <v/>
      </c>
      <c r="V227" s="26" t="str">
        <f t="shared" si="66"/>
        <v/>
      </c>
      <c r="W227" s="26" t="str">
        <f>IF(ISBLANK('DATA ENTRY'!$F227),"",IF(LEDGER!B227="AB","AB",IF(LEDGER!B227&gt;=0.9*'MARK LOOKUP'!B227,"A+",IF(LEDGER!B227&gt;=0.8*'MARK LOOKUP'!B227,"A",IF(LEDGER!B227&gt;=0.7*'MARK LOOKUP'!B227,"B+",IF(LEDGER!B227&gt;=0.6*'MARK LOOKUP'!B227,"B",IF(LEDGER!B227&gt;=0.5*'MARK LOOKUP'!B227,"C+",IF(LEDGER!B227&gt;=0.4*'MARK LOOKUP'!B227,"C+",IF(LEDGER!B227&gt;=0.35*'MARK LOOKUP'!B227,"D","NG")))))))))</f>
        <v/>
      </c>
      <c r="X227" s="26" t="str">
        <f>IF(ISBLANK('DATA ENTRY'!$G227),"",IF(LEDGER!C227="AB","AB",IF(LEDGER!C227&gt;=0.9*'MARK LOOKUP'!C227,"A+",IF(LEDGER!C227&gt;=0.8*'MARK LOOKUP'!C227,"A",IF(LEDGER!C227&gt;=0.7*'MARK LOOKUP'!C227,"B+",IF(LEDGER!C227&gt;=0.6*'MARK LOOKUP'!C227,"B",IF(LEDGER!C227&gt;=0.5*'MARK LOOKUP'!C227,"C+",IF(LEDGER!C227&gt;=0.4*'MARK LOOKUP'!C227,"C+",IF(LEDGER!C227&gt;=0.35*'MARK LOOKUP'!C227,"D","N.G.")))))))))</f>
        <v/>
      </c>
      <c r="Y227" s="26" t="b">
        <f>IF(ISNUMBER(D227),IF(D227&gt;=0.9*'MARK LOOKUP'!D227,"A+",IF(D227&gt;=0.8*'MARK LOOKUP'!D227,"A",IF(D227&gt;=0.7*'MARK LOOKUP'!D227,"B+",IF(D227&gt;=0.6*'MARK LOOKUP'!D227,"B",IF(D227&gt;=0.5*'MARK LOOKUP'!D227,"C+",IF(D227&gt;=0.4*'MARK LOOKUP'!D227,"C",IF(D227&gt;=0.35*'MARK LOOKUP'!D227,"D","N.G."))))))))</f>
        <v>0</v>
      </c>
      <c r="Z227" s="26" t="str">
        <f>IF(ISBLANK('DATA ENTRY'!J227),"",IF(LEDGER!E227="AB","AB",IF(LEDGER!E227&gt;=0.9*'MARK LOOKUP'!E227,"A+",IF(LEDGER!E227&gt;=0.8*'MARK LOOKUP'!E227,"A",IF(LEDGER!E227&gt;=0.7*'MARK LOOKUP'!E227,"B+",IF(LEDGER!E227&gt;=0.6*'MARK LOOKUP'!E227,"B",IF(LEDGER!E227&gt;=0.5*'MARK LOOKUP'!E227,"C+",IF(LEDGER!E227&gt;=0.4*'MARK LOOKUP'!E227,"C",IF(LEDGER!E227&gt;=0.35*'MARK LOOKUP'!E227,"D","NG")))))))))</f>
        <v/>
      </c>
      <c r="AA227" s="26" t="str">
        <f>IF(ISBLANK('DATA ENTRY'!K227),"",IF(LEDGER!F227="AB","AB",IF(LEDGER!F227&gt;=0.9*'MARK LOOKUP'!F227,"A+",IF(LEDGER!F227&gt;=0.8*'MARK LOOKUP'!F227,"A",IF(LEDGER!F227&gt;=0.7*'MARK LOOKUP'!F227,"B+",IF(LEDGER!F227&gt;=0.6*'MARK LOOKUP'!F227,"B",IF(LEDGER!F227&gt;=0.5*'MARK LOOKUP'!F227,"C+",IF(LEDGER!F227&gt;=0.4*'MARK LOOKUP'!F227,"C",IF(LEDGER!F227&gt;=0.35*'MARK LOOKUP'!F227,"D","NG")))))))))</f>
        <v/>
      </c>
      <c r="AB227" s="26" t="b">
        <f>IF(ISNUMBER(G227),IF(D227&gt;=0.9*'MARK LOOKUP'!G227,"A+",IF(G227&gt;=0.8*'MARK LOOKUP'!G227,"A",IF(G227&gt;=0.7*'MARK LOOKUP'!G227,"B+",IF(G227&gt;=0.6*'MARK LOOKUP'!G227,"B",IF(G227&gt;=0.5*'MARK LOOKUP'!G227,"C+",IF(G227&gt;=0.4*'MARK LOOKUP'!G227,"C",IF(G227&gt;=0.35*'MARK LOOKUP'!G227,"D","NG"))))))))</f>
        <v>0</v>
      </c>
      <c r="AC227" s="26" t="str">
        <f>IF(ISBLANK('DATA ENTRY'!M227),"",IF(LEDGER!H227="AB","AB",IF(LEDGER!H227&gt;=0.9*'MARK LOOKUP'!H227,"A+",IF(LEDGER!H227&gt;=0.8*'MARK LOOKUP'!H227,"A",IF(LEDGER!H227&gt;=0.7*'MARK LOOKUP'!H227,"B+",IF(LEDGER!H227&gt;=0.6*'MARK LOOKUP'!H227,"B",IF(LEDGER!H227&gt;=0.5*'MARK LOOKUP'!H227,"C+",IF(LEDGER!H227&gt;=0.4*'MARK LOOKUP'!H227,"C",IF(LEDGER!H227&gt;=0.35*'MARK LOOKUP'!H227,"D","NG")))))))))</f>
        <v/>
      </c>
      <c r="AD227" s="26" t="str">
        <f>IF(ISBLANK('DATA ENTRY'!N227),"",IF(LEDGER!I227="AB","AB",IF(LEDGER!I227&gt;=0.9*'MARK LOOKUP'!I227,"A+",IF(LEDGER!I227&gt;=0.8*'MARK LOOKUP'!I227,"A",IF(LEDGER!I227&gt;=0.7*'MARK LOOKUP'!I227,"B+",IF(LEDGER!I227&gt;=0.6*'MARK LOOKUP'!I227,"B",IF(LEDGER!I227&gt;=0.5*'MARK LOOKUP'!I227,"C+",IF(LEDGER!I227&gt;=0.4*'MARK LOOKUP'!I227,"C",IF(LEDGER!I227&gt;=0.35*'MARK LOOKUP'!I227,"D","NG")))))))))</f>
        <v/>
      </c>
      <c r="AE227" s="26" t="str">
        <f>IF(ISNUMBER(J227),IF(J227&gt;=0.9*'MARK LOOKUP'!J227,"A+",IF(J227&gt;=0.8*'MARK LOOKUP'!J227,"A",IF(J227&gt;=0.7*'MARK LOOKUP'!J227,"B+",IF(J227&gt;=0.6*'MARK LOOKUP'!J227,"B",IF(J227&gt;=0.5*'MARK LOOKUP'!J227,"C+",IF(J227&gt;=0.4*'MARK LOOKUP'!J227,"C",IF(J227&gt;=0.35*'MARK LOOKUP'!J227,"D","NG"))))))),"")</f>
        <v/>
      </c>
      <c r="AF227" s="26" t="str">
        <f>IF(ISBLANK('DATA ENTRY'!P227),"",IF(LEDGER!K227="Ab","AB",IF(LEDGER!K227&gt;=0.9*'MARK LOOKUP'!K227,"A+",IF(LEDGER!K227&gt;=0.8*'MARK LOOKUP'!K227,"A",IF(LEDGER!K227&gt;=0.7*'MARK LOOKUP'!K227,"B+",IF(LEDGER!K227&gt;=0.6*'MARK LOOKUP'!K227,"B",IF(LEDGER!K227&gt;=0.5*'MARK LOOKUP'!K227,"C+",IF(LEDGER!K227&gt;=0.4*'MARK LOOKUP'!K227,"C",IF(LEDGER!K227&gt;=0.35*'MARK LOOKUP'!K227,"D","NG")))))))))</f>
        <v/>
      </c>
      <c r="AG227" s="26" t="str">
        <f>IF(ISBLANK('DATA ENTRY'!Q227),"",IF(LEDGER!L227="Ab","AB",IF(LEDGER!L227&gt;=0.9*'MARK LOOKUP'!L227,"A+",IF(LEDGER!L227&gt;=0.8*'MARK LOOKUP'!L227,"A",IF(LEDGER!L227&gt;=0.7*'MARK LOOKUP'!L227,"B+",IF(LEDGER!L227&gt;=0.6*'MARK LOOKUP'!L227,"B",IF(LEDGER!L227&gt;=0.5*'MARK LOOKUP'!L227,"C+",IF(LEDGER!L227&gt;=0.4*'MARK LOOKUP'!L227,"C",IF(LEDGER!L227&gt;=0.35*'MARK LOOKUP'!L227,"D","NG")))))))))</f>
        <v/>
      </c>
      <c r="AH227" s="26" t="str">
        <f>IF(ISNUMBER(M227),IF(M227&gt;=0.9*'MARK LOOKUP'!M227,"A+",IF(M227&gt;=0.8*'MARK LOOKUP'!M227,"A",IF(M227&gt;=0.7*'MARK LOOKUP'!M227,"B+",IF(M227&gt;=0.6*'MARK LOOKUP'!M227,"B",IF(M227&gt;=0.5*'MARK LOOKUP'!M227,"C+",IF(M227&gt;=0.4*'MARK LOOKUP'!M227,"C",IF(M227&gt;=0.35*'MARK LOOKUP'!M227,"D","NG"))))))),"")</f>
        <v/>
      </c>
      <c r="AI227" s="26" t="str">
        <f>IF(ISBLANK('DATA ENTRY'!S227),"",IF(N227="Ab","AB",IF(N227&gt;=0.9*'MARK LOOKUP'!N227,"A+",IF(N227&gt;=0.8*'MARK LOOKUP'!N227,"A",IF(N227&gt;=0.7*'MARK LOOKUP'!N227,"B+",IF(N227&gt;=0.6*'MARK LOOKUP'!N227,"B",IF(N227&gt;=0.5*'MARK LOOKUP'!N227,"C+",IF(N227&gt;=0.4*'MARK LOOKUP'!N227,"C",IF(N227&gt;=0.35*'MARK LOOKUP'!N227,"D","NG")))))))))</f>
        <v/>
      </c>
      <c r="AJ227" s="26" t="str">
        <f>IF(ISBLANK('DATA ENTRY'!T227),"",IF(O227="Ab","AB",IF(O227&gt;=0.9*'MARK LOOKUP'!O227,"A+",IF(O227&gt;=0.8*'MARK LOOKUP'!O227,"A",IF(O227&gt;=0.7*'MARK LOOKUP'!O227,"B+",IF(O227&gt;=0.6*'MARK LOOKUP'!O227,"B",IF(O227&gt;=0.5*'MARK LOOKUP'!O227,"C+",IF(O227&gt;=0.4*'MARK LOOKUP'!O227,"C",IF(O227&gt;=0.35*'MARK LOOKUP'!O227,"D","NG")))))))))</f>
        <v/>
      </c>
      <c r="AK227" s="26" t="str">
        <f>IF(ISNUMBER(P227),IF(P227&gt;=0.9*'MARK LOOKUP'!P227,"A+",IF(P227&gt;=0.8*'MARK LOOKUP'!P227,"A",IF(P227&gt;=0.7*'MARK LOOKUP'!P227,"B+",IF(P227&gt;=0.6*'MARK LOOKUP'!P227,"B",IF(P227&gt;=0.5*'MARK LOOKUP'!P227,"C+",IF(P227&gt;=0.4*'MARK LOOKUP'!P227,"C",IF(P227&gt;=0.35*'MARK LOOKUP'!P227,"D","NG"))))))),"")</f>
        <v/>
      </c>
      <c r="AL227" s="26" t="str">
        <f>IF(ISBLANK('DATA ENTRY'!V227),"",IF(Q227="Ab","AB",IF(Q227&gt;=0.9*'MARK LOOKUP'!Q227,"A+",IF(Q227&gt;=0.8*'MARK LOOKUP'!Q227,"A",IF(Q227&gt;=0.7*'MARK LOOKUP'!Q227,"B+",IF(Q227&gt;=0.6*'MARK LOOKUP'!Q227,"B",IF(Q227&gt;=0.5*'MARK LOOKUP'!Q227,"C+",IF(Q227&gt;=0.4*'MARK LOOKUP'!Q227,"C",IF(Q227&gt;=0.35*'MARK LOOKUP'!Q227,"D","NG")))))))))</f>
        <v/>
      </c>
      <c r="AM227" s="26" t="str">
        <f>IF(ISBLANK('DATA ENTRY'!W227),"",IF(R227="Ab","AB",IF(R227&gt;=0.9*'MARK LOOKUP'!R227,"A+",IF(R227&gt;=0.8*'MARK LOOKUP'!R227,"A",IF(R227&gt;=0.7*'MARK LOOKUP'!R227,"B+",IF(R227&gt;=0.6*'MARK LOOKUP'!R227,"B",IF(R227&gt;=0.5*'MARK LOOKUP'!R227,"C+",IF(R227&gt;=0.4*'MARK LOOKUP'!R227,"C",IF(R227&gt;=0.35*'MARK LOOKUP'!R227,"D","NG")))))))))</f>
        <v/>
      </c>
      <c r="AN227" s="26" t="str">
        <f>IF(ISNUMBER(S227),IF(S227&gt;=0.9*'MARK LOOKUP'!S227,"A+",IF(S227&gt;=0.8*'MARK LOOKUP'!S227,"A",IF(S227&gt;=0.7*'MARK LOOKUP'!S227,"B+",IF(S227&gt;=0.6*'MARK LOOKUP'!S227,"B",IF(S227&gt;=0.5*'MARK LOOKUP'!S227,"C+",IF(S227&gt;=0.4*'MARK LOOKUP'!S227,"C",IF(S227&gt;=0.35*'MARK LOOKUP'!S227,"D","NG"))))))),"")</f>
        <v/>
      </c>
      <c r="AO227" s="26" t="str">
        <f>IF(ISBLANK('DATA ENTRY'!Y227),"",IF(T227="AB","AB",IF(T227&gt;=0.9*'MARK LOOKUP'!T227,"A+",IF(T227&gt;=0.8*'MARK LOOKUP'!T227,"A",IF(T227&gt;=0.7*'MARK LOOKUP'!T227,"B+",IF(T227&gt;=0.6*'MARK LOOKUP'!T227,"B",IF(T227&gt;=0.5*'MARK LOOKUP'!T227,"C+",IF(T227&gt;=0.4*'MARK LOOKUP'!T227,"C",IF(T227&gt;=0.35*'MARK LOOKUP'!T227,"D","NG")))))))))</f>
        <v/>
      </c>
      <c r="AP227" s="26" t="str">
        <f>IF(ISBLANK('DATA ENTRY'!Z227),"",IF(U227="AB","AB",IF(U227&gt;=0.9*'MARK LOOKUP'!U227,"A+",IF(U227&gt;=0.8*'MARK LOOKUP'!U227,"A",IF(U227&gt;=0.7*'MARK LOOKUP'!U227,"B+",IF(U227&gt;=0.6*'MARK LOOKUP'!U227,"B",IF(U227&gt;=0.5*'MARK LOOKUP'!U227,"C+",IF(U227&gt;=0.4*'MARK LOOKUP'!U227,"C",IF(U227&gt;=0.35*'MARK LOOKUP'!U227,"D","NG")))))))))</f>
        <v/>
      </c>
      <c r="AQ227" s="26" t="str">
        <f>IF(ISNUMBER(V227),IF(V227&gt;=0.9*'MARK LOOKUP'!V227,"A+",IF(V227&gt;=0.8*'MARK LOOKUP'!V227,"A",IF(V227&gt;=0.7*'MARK LOOKUP'!V227,"B+",IF(V227&gt;=0.6*'MARK LOOKUP'!S227,"B",IF(V227&gt;=0.5*'MARK LOOKUP'!V227,"C+",IF(V227&gt;=0.4*'MARK LOOKUP'!V227,"C",IF(V227&gt;=0.35*'MARK LOOKUP'!V227,"D","NG"))))))),"")</f>
        <v/>
      </c>
      <c r="AR227" s="26" t="str">
        <f t="shared" si="67"/>
        <v/>
      </c>
      <c r="AS227" s="26" t="str">
        <f t="shared" si="68"/>
        <v/>
      </c>
      <c r="AT227" s="26" t="str">
        <f t="shared" si="69"/>
        <v/>
      </c>
      <c r="AU227" s="26" t="str">
        <f t="shared" si="70"/>
        <v/>
      </c>
      <c r="AV227" s="26" t="str">
        <f t="shared" si="71"/>
        <v/>
      </c>
      <c r="AW227" s="26" t="str">
        <f t="shared" si="72"/>
        <v/>
      </c>
      <c r="AX227" s="26" t="str">
        <f t="shared" si="73"/>
        <v/>
      </c>
      <c r="AY227" s="26" t="str">
        <f t="shared" si="74"/>
        <v/>
      </c>
      <c r="AZ227" s="26" t="str">
        <f t="shared" si="75"/>
        <v/>
      </c>
      <c r="BA227" s="26" t="str">
        <f t="shared" si="76"/>
        <v/>
      </c>
      <c r="BB227" s="26" t="str">
        <f t="shared" si="77"/>
        <v/>
      </c>
      <c r="BC227" s="26" t="str">
        <f t="shared" si="78"/>
        <v/>
      </c>
      <c r="BD227" s="26" t="str">
        <f t="shared" si="79"/>
        <v/>
      </c>
      <c r="BE227" s="26" t="str">
        <f>IF(ISBLANK('DATA ENTRY'!S227),"",IF(AJ227="A+","4",IF(AJ227="A","3.6",IF(AJ227="B+","3.2",IF(AJ227="B","2.8",IF(AJ227="C+","2.4",IF(AJ227="C","2",IF(AJ227="D+","1.6",IF(AJ227="D","1.2",IF(AJ227="E","0.8",""))))))))))</f>
        <v/>
      </c>
      <c r="BF227" s="26" t="str">
        <f>IF(ISBLANK('DATA ENTRY'!T227),"",IF(AK227="A+","4",IF(AK227="A","3.6",IF(AK227="B+","3.2",IF(AK227="B","2.8",IF(AK227="C+","2.4",IF(AK227="C","2",IF(AK227="D+","1.6",IF(AK227="D","1.2",IF(AK227="E","0.8",""))))))))))</f>
        <v/>
      </c>
      <c r="BG227" s="26" t="str">
        <f>IF(ISBLANK('DATA ENTRY'!U227),"",IF(AL227="A+","4",IF(AL227="A","3.6",IF(AL227="B+","3.2",IF(AL227="B","2.8",IF(AL227="C+","2.4",IF(AL227="C","2",IF(AL227="D+","1.6",IF(AL227="D","1.2",IF(AL227="E","0.8",""))))))))))</f>
        <v/>
      </c>
      <c r="BH227" s="26" t="str">
        <f>IF(ISBLANK('DATA ENTRY'!V227),"",IF(AM227="A+","4",IF(AM227="A","3.6",IF(AM227="B+","3.2",IF(AM227="B","2.8",IF(AM227="C+","2.4",IF(AM227="C","2",IF(AM227="D+","1.6",IF(AM227="D","1.2",IF(AM227="E","0.8",""))))))))))</f>
        <v/>
      </c>
      <c r="BI227" s="26" t="str">
        <f>IF(ISBLANK('DATA ENTRY'!W227),"",IF(AN227="A+","4",IF(AN227="A","3.6",IF(AN227="B+","3.2",IF(AN227="B","2.8",IF(AN227="C+","2.4",IF(AN227="C","2",IF(AN227="D+","1.6",IF(AN227="D","1.2",IF(AN227="E","0.8",""))))))))))</f>
        <v/>
      </c>
      <c r="BJ227" s="26" t="str">
        <f>IF(ISBLANK('DATA ENTRY'!X227),"",IF(AO227="A+","4",IF(AO227="A","3.6",IF(AO227="B+","3.2",IF(AO227="B","2.8",IF(AO227="C+","2.4",IF(AO227="C","2",IF(AO227="D+","1.6",IF(AO227="D","1.2",IF(AO227="E","0.8",""))))))))))</f>
        <v/>
      </c>
      <c r="BK227" s="26" t="str">
        <f>IF(ISBLANK('DATA ENTRY'!Y227),"",IF(AP227="A+","4",IF(AP227="A","3.6",IF(AP227="B+","3.2",IF(AP227="B","2.8",IF(AP227="C+","2.4",IF(AP227="C","2",IF(AP227="D+","1.6",IF(AP227="D","1.2",IF(AP227="E","0.8",""))))))))))</f>
        <v/>
      </c>
      <c r="BL227" s="26" t="str">
        <f>IF(ISBLANK('DATA ENTRY'!Z227),"",IF(AQ227="A+","4",IF(AQ227="A","3.6",IF(AQ227="B+","3.2",IF(AQ227="B","2.8",IF(AQ227="C+","2.4",IF(AQ227="C","2",IF(AQ227="D+","1.6",IF(AQ227="D","1.2",IF(AQ227="E","0.8",""))))))))))</f>
        <v/>
      </c>
    </row>
    <row r="228" spans="2:64" x14ac:dyDescent="0.25">
      <c r="B228" s="26" t="str">
        <f>IF(ISBLANK('DATA ENTRY'!G228),"",'DATA ENTRY'!G228)</f>
        <v/>
      </c>
      <c r="C228" s="26" t="str">
        <f>IF(ISBLANK('DATA ENTRY'!H228),"",'DATA ENTRY'!H228)</f>
        <v/>
      </c>
      <c r="D228" s="26" t="str">
        <f t="shared" si="61"/>
        <v/>
      </c>
      <c r="E228" s="26" t="str">
        <f>IF(ISBLANK('DATA ENTRY'!J228),"",'DATA ENTRY'!J228)</f>
        <v/>
      </c>
      <c r="F228" s="26" t="str">
        <f>IF(ISBLANK('DATA ENTRY'!K228),"",'DATA ENTRY'!K228)</f>
        <v/>
      </c>
      <c r="G228" s="26" t="str">
        <f t="shared" si="62"/>
        <v/>
      </c>
      <c r="H228" s="26" t="str">
        <f>IF(ISBLANK('DATA ENTRY'!M228),"",'DATA ENTRY'!M228)</f>
        <v/>
      </c>
      <c r="I228" s="26" t="str">
        <f>IF(ISBLANK('DATA ENTRY'!M228),"",'DATA ENTRY'!N228)</f>
        <v/>
      </c>
      <c r="J228" s="26" t="str">
        <f t="shared" si="80"/>
        <v/>
      </c>
      <c r="K228" s="26" t="str">
        <f>IF(ISBLANK('DATA ENTRY'!P228),"",'DATA ENTRY'!P228)</f>
        <v/>
      </c>
      <c r="L228" s="26" t="str">
        <f>IF(ISBLANK('DATA ENTRY'!Q228),"",'DATA ENTRY'!Q228)</f>
        <v/>
      </c>
      <c r="M228" s="26" t="str">
        <f t="shared" si="63"/>
        <v/>
      </c>
      <c r="N228" s="26" t="str">
        <f>IF(ISBLANK('DATA ENTRY'!S228),"",'DATA ENTRY'!S228)</f>
        <v/>
      </c>
      <c r="O228" s="26" t="str">
        <f>IF(ISBLANK('DATA ENTRY'!T228),"",'DATA ENTRY'!T228)</f>
        <v/>
      </c>
      <c r="P228" s="26" t="str">
        <f t="shared" si="64"/>
        <v/>
      </c>
      <c r="Q228" s="26" t="str">
        <f>IF(ISBLANK('DATA ENTRY'!V228),"",'DATA ENTRY'!V228)</f>
        <v/>
      </c>
      <c r="R228" s="26" t="str">
        <f>IF(ISBLANK('DATA ENTRY'!W228),"",'DATA ENTRY'!W228)</f>
        <v/>
      </c>
      <c r="S228" s="26" t="str">
        <f t="shared" si="65"/>
        <v/>
      </c>
      <c r="T228" s="26" t="str">
        <f>IF(ISBLANK('DATA ENTRY'!Y228),"",'DATA ENTRY'!Y228)</f>
        <v/>
      </c>
      <c r="U228" s="26" t="str">
        <f>IF(ISBLANK('DATA ENTRY'!Z228),"",'DATA ENTRY'!Z228)</f>
        <v/>
      </c>
      <c r="V228" s="26" t="str">
        <f t="shared" si="66"/>
        <v/>
      </c>
      <c r="W228" s="26" t="str">
        <f>IF(ISBLANK('DATA ENTRY'!$F228),"",IF(LEDGER!B228="AB","AB",IF(LEDGER!B228&gt;=0.9*'MARK LOOKUP'!B228,"A+",IF(LEDGER!B228&gt;=0.8*'MARK LOOKUP'!B228,"A",IF(LEDGER!B228&gt;=0.7*'MARK LOOKUP'!B228,"B+",IF(LEDGER!B228&gt;=0.6*'MARK LOOKUP'!B228,"B",IF(LEDGER!B228&gt;=0.5*'MARK LOOKUP'!B228,"C+",IF(LEDGER!B228&gt;=0.4*'MARK LOOKUP'!B228,"C+",IF(LEDGER!B228&gt;=0.35*'MARK LOOKUP'!B228,"D","NG")))))))))</f>
        <v/>
      </c>
      <c r="X228" s="26" t="str">
        <f>IF(ISBLANK('DATA ENTRY'!$G228),"",IF(LEDGER!C228="AB","AB",IF(LEDGER!C228&gt;=0.9*'MARK LOOKUP'!C228,"A+",IF(LEDGER!C228&gt;=0.8*'MARK LOOKUP'!C228,"A",IF(LEDGER!C228&gt;=0.7*'MARK LOOKUP'!C228,"B+",IF(LEDGER!C228&gt;=0.6*'MARK LOOKUP'!C228,"B",IF(LEDGER!C228&gt;=0.5*'MARK LOOKUP'!C228,"C+",IF(LEDGER!C228&gt;=0.4*'MARK LOOKUP'!C228,"C+",IF(LEDGER!C228&gt;=0.35*'MARK LOOKUP'!C228,"D","N.G.")))))))))</f>
        <v/>
      </c>
      <c r="Y228" s="26" t="b">
        <f>IF(ISNUMBER(D228),IF(D228&gt;=0.9*'MARK LOOKUP'!D228,"A+",IF(D228&gt;=0.8*'MARK LOOKUP'!D228,"A",IF(D228&gt;=0.7*'MARK LOOKUP'!D228,"B+",IF(D228&gt;=0.6*'MARK LOOKUP'!D228,"B",IF(D228&gt;=0.5*'MARK LOOKUP'!D228,"C+",IF(D228&gt;=0.4*'MARK LOOKUP'!D228,"C",IF(D228&gt;=0.35*'MARK LOOKUP'!D228,"D","N.G."))))))))</f>
        <v>0</v>
      </c>
      <c r="Z228" s="26" t="str">
        <f>IF(ISBLANK('DATA ENTRY'!J228),"",IF(LEDGER!E228="AB","AB",IF(LEDGER!E228&gt;=0.9*'MARK LOOKUP'!E228,"A+",IF(LEDGER!E228&gt;=0.8*'MARK LOOKUP'!E228,"A",IF(LEDGER!E228&gt;=0.7*'MARK LOOKUP'!E228,"B+",IF(LEDGER!E228&gt;=0.6*'MARK LOOKUP'!E228,"B",IF(LEDGER!E228&gt;=0.5*'MARK LOOKUP'!E228,"C+",IF(LEDGER!E228&gt;=0.4*'MARK LOOKUP'!E228,"C",IF(LEDGER!E228&gt;=0.35*'MARK LOOKUP'!E228,"D","NG")))))))))</f>
        <v/>
      </c>
      <c r="AA228" s="26" t="str">
        <f>IF(ISBLANK('DATA ENTRY'!K228),"",IF(LEDGER!F228="AB","AB",IF(LEDGER!F228&gt;=0.9*'MARK LOOKUP'!F228,"A+",IF(LEDGER!F228&gt;=0.8*'MARK LOOKUP'!F228,"A",IF(LEDGER!F228&gt;=0.7*'MARK LOOKUP'!F228,"B+",IF(LEDGER!F228&gt;=0.6*'MARK LOOKUP'!F228,"B",IF(LEDGER!F228&gt;=0.5*'MARK LOOKUP'!F228,"C+",IF(LEDGER!F228&gt;=0.4*'MARK LOOKUP'!F228,"C",IF(LEDGER!F228&gt;=0.35*'MARK LOOKUP'!F228,"D","NG")))))))))</f>
        <v/>
      </c>
      <c r="AB228" s="26" t="b">
        <f>IF(ISNUMBER(G228),IF(D228&gt;=0.9*'MARK LOOKUP'!G228,"A+",IF(G228&gt;=0.8*'MARK LOOKUP'!G228,"A",IF(G228&gt;=0.7*'MARK LOOKUP'!G228,"B+",IF(G228&gt;=0.6*'MARK LOOKUP'!G228,"B",IF(G228&gt;=0.5*'MARK LOOKUP'!G228,"C+",IF(G228&gt;=0.4*'MARK LOOKUP'!G228,"C",IF(G228&gt;=0.35*'MARK LOOKUP'!G228,"D","NG"))))))))</f>
        <v>0</v>
      </c>
      <c r="AC228" s="26" t="str">
        <f>IF(ISBLANK('DATA ENTRY'!M228),"",IF(LEDGER!H228="AB","AB",IF(LEDGER!H228&gt;=0.9*'MARK LOOKUP'!H228,"A+",IF(LEDGER!H228&gt;=0.8*'MARK LOOKUP'!H228,"A",IF(LEDGER!H228&gt;=0.7*'MARK LOOKUP'!H228,"B+",IF(LEDGER!H228&gt;=0.6*'MARK LOOKUP'!H228,"B",IF(LEDGER!H228&gt;=0.5*'MARK LOOKUP'!H228,"C+",IF(LEDGER!H228&gt;=0.4*'MARK LOOKUP'!H228,"C",IF(LEDGER!H228&gt;=0.35*'MARK LOOKUP'!H228,"D","NG")))))))))</f>
        <v/>
      </c>
      <c r="AD228" s="26" t="str">
        <f>IF(ISBLANK('DATA ENTRY'!N228),"",IF(LEDGER!I228="AB","AB",IF(LEDGER!I228&gt;=0.9*'MARK LOOKUP'!I228,"A+",IF(LEDGER!I228&gt;=0.8*'MARK LOOKUP'!I228,"A",IF(LEDGER!I228&gt;=0.7*'MARK LOOKUP'!I228,"B+",IF(LEDGER!I228&gt;=0.6*'MARK LOOKUP'!I228,"B",IF(LEDGER!I228&gt;=0.5*'MARK LOOKUP'!I228,"C+",IF(LEDGER!I228&gt;=0.4*'MARK LOOKUP'!I228,"C",IF(LEDGER!I228&gt;=0.35*'MARK LOOKUP'!I228,"D","NG")))))))))</f>
        <v/>
      </c>
      <c r="AE228" s="26" t="str">
        <f>IF(ISNUMBER(J228),IF(J228&gt;=0.9*'MARK LOOKUP'!J228,"A+",IF(J228&gt;=0.8*'MARK LOOKUP'!J228,"A",IF(J228&gt;=0.7*'MARK LOOKUP'!J228,"B+",IF(J228&gt;=0.6*'MARK LOOKUP'!J228,"B",IF(J228&gt;=0.5*'MARK LOOKUP'!J228,"C+",IF(J228&gt;=0.4*'MARK LOOKUP'!J228,"C",IF(J228&gt;=0.35*'MARK LOOKUP'!J228,"D","NG"))))))),"")</f>
        <v/>
      </c>
      <c r="AF228" s="26" t="str">
        <f>IF(ISBLANK('DATA ENTRY'!P228),"",IF(LEDGER!K228="Ab","AB",IF(LEDGER!K228&gt;=0.9*'MARK LOOKUP'!K228,"A+",IF(LEDGER!K228&gt;=0.8*'MARK LOOKUP'!K228,"A",IF(LEDGER!K228&gt;=0.7*'MARK LOOKUP'!K228,"B+",IF(LEDGER!K228&gt;=0.6*'MARK LOOKUP'!K228,"B",IF(LEDGER!K228&gt;=0.5*'MARK LOOKUP'!K228,"C+",IF(LEDGER!K228&gt;=0.4*'MARK LOOKUP'!K228,"C",IF(LEDGER!K228&gt;=0.35*'MARK LOOKUP'!K228,"D","NG")))))))))</f>
        <v/>
      </c>
      <c r="AG228" s="26" t="str">
        <f>IF(ISBLANK('DATA ENTRY'!Q228),"",IF(LEDGER!L228="Ab","AB",IF(LEDGER!L228&gt;=0.9*'MARK LOOKUP'!L228,"A+",IF(LEDGER!L228&gt;=0.8*'MARK LOOKUP'!L228,"A",IF(LEDGER!L228&gt;=0.7*'MARK LOOKUP'!L228,"B+",IF(LEDGER!L228&gt;=0.6*'MARK LOOKUP'!L228,"B",IF(LEDGER!L228&gt;=0.5*'MARK LOOKUP'!L228,"C+",IF(LEDGER!L228&gt;=0.4*'MARK LOOKUP'!L228,"C",IF(LEDGER!L228&gt;=0.35*'MARK LOOKUP'!L228,"D","NG")))))))))</f>
        <v/>
      </c>
      <c r="AH228" s="26" t="str">
        <f>IF(ISNUMBER(M228),IF(M228&gt;=0.9*'MARK LOOKUP'!M228,"A+",IF(M228&gt;=0.8*'MARK LOOKUP'!M228,"A",IF(M228&gt;=0.7*'MARK LOOKUP'!M228,"B+",IF(M228&gt;=0.6*'MARK LOOKUP'!M228,"B",IF(M228&gt;=0.5*'MARK LOOKUP'!M228,"C+",IF(M228&gt;=0.4*'MARK LOOKUP'!M228,"C",IF(M228&gt;=0.35*'MARK LOOKUP'!M228,"D","NG"))))))),"")</f>
        <v/>
      </c>
      <c r="AI228" s="26" t="str">
        <f>IF(ISBLANK('DATA ENTRY'!S228),"",IF(N228="Ab","AB",IF(N228&gt;=0.9*'MARK LOOKUP'!N228,"A+",IF(N228&gt;=0.8*'MARK LOOKUP'!N228,"A",IF(N228&gt;=0.7*'MARK LOOKUP'!N228,"B+",IF(N228&gt;=0.6*'MARK LOOKUP'!N228,"B",IF(N228&gt;=0.5*'MARK LOOKUP'!N228,"C+",IF(N228&gt;=0.4*'MARK LOOKUP'!N228,"C",IF(N228&gt;=0.35*'MARK LOOKUP'!N228,"D","NG")))))))))</f>
        <v/>
      </c>
      <c r="AJ228" s="26" t="str">
        <f>IF(ISBLANK('DATA ENTRY'!T228),"",IF(O228="Ab","AB",IF(O228&gt;=0.9*'MARK LOOKUP'!O228,"A+",IF(O228&gt;=0.8*'MARK LOOKUP'!O228,"A",IF(O228&gt;=0.7*'MARK LOOKUP'!O228,"B+",IF(O228&gt;=0.6*'MARK LOOKUP'!O228,"B",IF(O228&gt;=0.5*'MARK LOOKUP'!O228,"C+",IF(O228&gt;=0.4*'MARK LOOKUP'!O228,"C",IF(O228&gt;=0.35*'MARK LOOKUP'!O228,"D","NG")))))))))</f>
        <v/>
      </c>
      <c r="AK228" s="26" t="str">
        <f>IF(ISNUMBER(P228),IF(P228&gt;=0.9*'MARK LOOKUP'!P228,"A+",IF(P228&gt;=0.8*'MARK LOOKUP'!P228,"A",IF(P228&gt;=0.7*'MARK LOOKUP'!P228,"B+",IF(P228&gt;=0.6*'MARK LOOKUP'!P228,"B",IF(P228&gt;=0.5*'MARK LOOKUP'!P228,"C+",IF(P228&gt;=0.4*'MARK LOOKUP'!P228,"C",IF(P228&gt;=0.35*'MARK LOOKUP'!P228,"D","NG"))))))),"")</f>
        <v/>
      </c>
      <c r="AL228" s="26" t="str">
        <f>IF(ISBLANK('DATA ENTRY'!V228),"",IF(Q228="Ab","AB",IF(Q228&gt;=0.9*'MARK LOOKUP'!Q228,"A+",IF(Q228&gt;=0.8*'MARK LOOKUP'!Q228,"A",IF(Q228&gt;=0.7*'MARK LOOKUP'!Q228,"B+",IF(Q228&gt;=0.6*'MARK LOOKUP'!Q228,"B",IF(Q228&gt;=0.5*'MARK LOOKUP'!Q228,"C+",IF(Q228&gt;=0.4*'MARK LOOKUP'!Q228,"C",IF(Q228&gt;=0.35*'MARK LOOKUP'!Q228,"D","NG")))))))))</f>
        <v/>
      </c>
      <c r="AM228" s="26" t="str">
        <f>IF(ISBLANK('DATA ENTRY'!W228),"",IF(R228="Ab","AB",IF(R228&gt;=0.9*'MARK LOOKUP'!R228,"A+",IF(R228&gt;=0.8*'MARK LOOKUP'!R228,"A",IF(R228&gt;=0.7*'MARK LOOKUP'!R228,"B+",IF(R228&gt;=0.6*'MARK LOOKUP'!R228,"B",IF(R228&gt;=0.5*'MARK LOOKUP'!R228,"C+",IF(R228&gt;=0.4*'MARK LOOKUP'!R228,"C",IF(R228&gt;=0.35*'MARK LOOKUP'!R228,"D","NG")))))))))</f>
        <v/>
      </c>
      <c r="AN228" s="26" t="str">
        <f>IF(ISNUMBER(S228),IF(S228&gt;=0.9*'MARK LOOKUP'!S228,"A+",IF(S228&gt;=0.8*'MARK LOOKUP'!S228,"A",IF(S228&gt;=0.7*'MARK LOOKUP'!S228,"B+",IF(S228&gt;=0.6*'MARK LOOKUP'!S228,"B",IF(S228&gt;=0.5*'MARK LOOKUP'!S228,"C+",IF(S228&gt;=0.4*'MARK LOOKUP'!S228,"C",IF(S228&gt;=0.35*'MARK LOOKUP'!S228,"D","NG"))))))),"")</f>
        <v/>
      </c>
      <c r="AO228" s="26" t="str">
        <f>IF(ISBLANK('DATA ENTRY'!Y228),"",IF(T228="AB","AB",IF(T228&gt;=0.9*'MARK LOOKUP'!T228,"A+",IF(T228&gt;=0.8*'MARK LOOKUP'!T228,"A",IF(T228&gt;=0.7*'MARK LOOKUP'!T228,"B+",IF(T228&gt;=0.6*'MARK LOOKUP'!T228,"B",IF(T228&gt;=0.5*'MARK LOOKUP'!T228,"C+",IF(T228&gt;=0.4*'MARK LOOKUP'!T228,"C",IF(T228&gt;=0.35*'MARK LOOKUP'!T228,"D","NG")))))))))</f>
        <v/>
      </c>
      <c r="AP228" s="26" t="str">
        <f>IF(ISBLANK('DATA ENTRY'!Z228),"",IF(U228="AB","AB",IF(U228&gt;=0.9*'MARK LOOKUP'!U228,"A+",IF(U228&gt;=0.8*'MARK LOOKUP'!U228,"A",IF(U228&gt;=0.7*'MARK LOOKUP'!U228,"B+",IF(U228&gt;=0.6*'MARK LOOKUP'!U228,"B",IF(U228&gt;=0.5*'MARK LOOKUP'!U228,"C+",IF(U228&gt;=0.4*'MARK LOOKUP'!U228,"C",IF(U228&gt;=0.35*'MARK LOOKUP'!U228,"D","NG")))))))))</f>
        <v/>
      </c>
      <c r="AQ228" s="26" t="str">
        <f>IF(ISNUMBER(V228),IF(V228&gt;=0.9*'MARK LOOKUP'!V228,"A+",IF(V228&gt;=0.8*'MARK LOOKUP'!V228,"A",IF(V228&gt;=0.7*'MARK LOOKUP'!V228,"B+",IF(V228&gt;=0.6*'MARK LOOKUP'!S228,"B",IF(V228&gt;=0.5*'MARK LOOKUP'!V228,"C+",IF(V228&gt;=0.4*'MARK LOOKUP'!V228,"C",IF(V228&gt;=0.35*'MARK LOOKUP'!V228,"D","NG"))))))),"")</f>
        <v/>
      </c>
      <c r="AR228" s="26" t="str">
        <f t="shared" si="67"/>
        <v/>
      </c>
      <c r="AS228" s="26" t="str">
        <f t="shared" si="68"/>
        <v/>
      </c>
      <c r="AT228" s="26" t="str">
        <f t="shared" si="69"/>
        <v/>
      </c>
      <c r="AU228" s="26" t="str">
        <f t="shared" si="70"/>
        <v/>
      </c>
      <c r="AV228" s="26" t="str">
        <f t="shared" si="71"/>
        <v/>
      </c>
      <c r="AW228" s="26" t="str">
        <f t="shared" si="72"/>
        <v/>
      </c>
      <c r="AX228" s="26" t="str">
        <f t="shared" si="73"/>
        <v/>
      </c>
      <c r="AY228" s="26" t="str">
        <f t="shared" si="74"/>
        <v/>
      </c>
      <c r="AZ228" s="26" t="str">
        <f t="shared" si="75"/>
        <v/>
      </c>
      <c r="BA228" s="26" t="str">
        <f t="shared" si="76"/>
        <v/>
      </c>
      <c r="BB228" s="26" t="str">
        <f t="shared" si="77"/>
        <v/>
      </c>
      <c r="BC228" s="26" t="str">
        <f t="shared" si="78"/>
        <v/>
      </c>
      <c r="BD228" s="26" t="str">
        <f t="shared" si="79"/>
        <v/>
      </c>
      <c r="BE228" s="26" t="str">
        <f>IF(ISBLANK('DATA ENTRY'!S228),"",IF(AJ228="A+","4",IF(AJ228="A","3.6",IF(AJ228="B+","3.2",IF(AJ228="B","2.8",IF(AJ228="C+","2.4",IF(AJ228="C","2",IF(AJ228="D+","1.6",IF(AJ228="D","1.2",IF(AJ228="E","0.8",""))))))))))</f>
        <v/>
      </c>
      <c r="BF228" s="26" t="str">
        <f>IF(ISBLANK('DATA ENTRY'!T228),"",IF(AK228="A+","4",IF(AK228="A","3.6",IF(AK228="B+","3.2",IF(AK228="B","2.8",IF(AK228="C+","2.4",IF(AK228="C","2",IF(AK228="D+","1.6",IF(AK228="D","1.2",IF(AK228="E","0.8",""))))))))))</f>
        <v/>
      </c>
      <c r="BG228" s="26" t="str">
        <f>IF(ISBLANK('DATA ENTRY'!U228),"",IF(AL228="A+","4",IF(AL228="A","3.6",IF(AL228="B+","3.2",IF(AL228="B","2.8",IF(AL228="C+","2.4",IF(AL228="C","2",IF(AL228="D+","1.6",IF(AL228="D","1.2",IF(AL228="E","0.8",""))))))))))</f>
        <v/>
      </c>
      <c r="BH228" s="26" t="str">
        <f>IF(ISBLANK('DATA ENTRY'!V228),"",IF(AM228="A+","4",IF(AM228="A","3.6",IF(AM228="B+","3.2",IF(AM228="B","2.8",IF(AM228="C+","2.4",IF(AM228="C","2",IF(AM228="D+","1.6",IF(AM228="D","1.2",IF(AM228="E","0.8",""))))))))))</f>
        <v/>
      </c>
      <c r="BI228" s="26" t="str">
        <f>IF(ISBLANK('DATA ENTRY'!W228),"",IF(AN228="A+","4",IF(AN228="A","3.6",IF(AN228="B+","3.2",IF(AN228="B","2.8",IF(AN228="C+","2.4",IF(AN228="C","2",IF(AN228="D+","1.6",IF(AN228="D","1.2",IF(AN228="E","0.8",""))))))))))</f>
        <v/>
      </c>
      <c r="BJ228" s="26" t="str">
        <f>IF(ISBLANK('DATA ENTRY'!X228),"",IF(AO228="A+","4",IF(AO228="A","3.6",IF(AO228="B+","3.2",IF(AO228="B","2.8",IF(AO228="C+","2.4",IF(AO228="C","2",IF(AO228="D+","1.6",IF(AO228="D","1.2",IF(AO228="E","0.8",""))))))))))</f>
        <v/>
      </c>
      <c r="BK228" s="26" t="str">
        <f>IF(ISBLANK('DATA ENTRY'!Y228),"",IF(AP228="A+","4",IF(AP228="A","3.6",IF(AP228="B+","3.2",IF(AP228="B","2.8",IF(AP228="C+","2.4",IF(AP228="C","2",IF(AP228="D+","1.6",IF(AP228="D","1.2",IF(AP228="E","0.8",""))))))))))</f>
        <v/>
      </c>
      <c r="BL228" s="26" t="str">
        <f>IF(ISBLANK('DATA ENTRY'!Z228),"",IF(AQ228="A+","4",IF(AQ228="A","3.6",IF(AQ228="B+","3.2",IF(AQ228="B","2.8",IF(AQ228="C+","2.4",IF(AQ228="C","2",IF(AQ228="D+","1.6",IF(AQ228="D","1.2",IF(AQ228="E","0.8",""))))))))))</f>
        <v/>
      </c>
    </row>
    <row r="229" spans="2:64" x14ac:dyDescent="0.25">
      <c r="B229" s="26" t="str">
        <f>IF(ISBLANK('DATA ENTRY'!G229),"",'DATA ENTRY'!G229)</f>
        <v/>
      </c>
      <c r="C229" s="26" t="str">
        <f>IF(ISBLANK('DATA ENTRY'!H229),"",'DATA ENTRY'!H229)</f>
        <v/>
      </c>
      <c r="D229" s="26" t="str">
        <f t="shared" si="61"/>
        <v/>
      </c>
      <c r="E229" s="26" t="str">
        <f>IF(ISBLANK('DATA ENTRY'!J229),"",'DATA ENTRY'!J229)</f>
        <v/>
      </c>
      <c r="F229" s="26" t="str">
        <f>IF(ISBLANK('DATA ENTRY'!K229),"",'DATA ENTRY'!K229)</f>
        <v/>
      </c>
      <c r="G229" s="26" t="str">
        <f t="shared" si="62"/>
        <v/>
      </c>
      <c r="H229" s="26" t="str">
        <f>IF(ISBLANK('DATA ENTRY'!M229),"",'DATA ENTRY'!M229)</f>
        <v/>
      </c>
      <c r="I229" s="26" t="str">
        <f>IF(ISBLANK('DATA ENTRY'!M229),"",'DATA ENTRY'!N229)</f>
        <v/>
      </c>
      <c r="J229" s="26" t="str">
        <f t="shared" si="80"/>
        <v/>
      </c>
      <c r="K229" s="26" t="str">
        <f>IF(ISBLANK('DATA ENTRY'!P229),"",'DATA ENTRY'!P229)</f>
        <v/>
      </c>
      <c r="L229" s="26" t="str">
        <f>IF(ISBLANK('DATA ENTRY'!Q229),"",'DATA ENTRY'!Q229)</f>
        <v/>
      </c>
      <c r="M229" s="26" t="str">
        <f t="shared" si="63"/>
        <v/>
      </c>
      <c r="N229" s="26" t="str">
        <f>IF(ISBLANK('DATA ENTRY'!S229),"",'DATA ENTRY'!S229)</f>
        <v/>
      </c>
      <c r="O229" s="26" t="str">
        <f>IF(ISBLANK('DATA ENTRY'!T229),"",'DATA ENTRY'!T229)</f>
        <v/>
      </c>
      <c r="P229" s="26" t="str">
        <f t="shared" si="64"/>
        <v/>
      </c>
      <c r="Q229" s="26" t="str">
        <f>IF(ISBLANK('DATA ENTRY'!V229),"",'DATA ENTRY'!V229)</f>
        <v/>
      </c>
      <c r="R229" s="26" t="str">
        <f>IF(ISBLANK('DATA ENTRY'!W229),"",'DATA ENTRY'!W229)</f>
        <v/>
      </c>
      <c r="S229" s="26" t="str">
        <f t="shared" si="65"/>
        <v/>
      </c>
      <c r="T229" s="26" t="str">
        <f>IF(ISBLANK('DATA ENTRY'!Y229),"",'DATA ENTRY'!Y229)</f>
        <v/>
      </c>
      <c r="U229" s="26" t="str">
        <f>IF(ISBLANK('DATA ENTRY'!Z229),"",'DATA ENTRY'!Z229)</f>
        <v/>
      </c>
      <c r="V229" s="26" t="str">
        <f t="shared" si="66"/>
        <v/>
      </c>
      <c r="W229" s="26" t="str">
        <f>IF(ISBLANK('DATA ENTRY'!$F229),"",IF(LEDGER!B229="AB","AB",IF(LEDGER!B229&gt;=0.9*'MARK LOOKUP'!B229,"A+",IF(LEDGER!B229&gt;=0.8*'MARK LOOKUP'!B229,"A",IF(LEDGER!B229&gt;=0.7*'MARK LOOKUP'!B229,"B+",IF(LEDGER!B229&gt;=0.6*'MARK LOOKUP'!B229,"B",IF(LEDGER!B229&gt;=0.5*'MARK LOOKUP'!B229,"C+",IF(LEDGER!B229&gt;=0.4*'MARK LOOKUP'!B229,"C+",IF(LEDGER!B229&gt;=0.35*'MARK LOOKUP'!B229,"D","NG")))))))))</f>
        <v/>
      </c>
      <c r="X229" s="26" t="str">
        <f>IF(ISBLANK('DATA ENTRY'!$G229),"",IF(LEDGER!C229="AB","AB",IF(LEDGER!C229&gt;=0.9*'MARK LOOKUP'!C229,"A+",IF(LEDGER!C229&gt;=0.8*'MARK LOOKUP'!C229,"A",IF(LEDGER!C229&gt;=0.7*'MARK LOOKUP'!C229,"B+",IF(LEDGER!C229&gt;=0.6*'MARK LOOKUP'!C229,"B",IF(LEDGER!C229&gt;=0.5*'MARK LOOKUP'!C229,"C+",IF(LEDGER!C229&gt;=0.4*'MARK LOOKUP'!C229,"C+",IF(LEDGER!C229&gt;=0.35*'MARK LOOKUP'!C229,"D","N.G.")))))))))</f>
        <v/>
      </c>
      <c r="Y229" s="26" t="b">
        <f>IF(ISNUMBER(D229),IF(D229&gt;=0.9*'MARK LOOKUP'!D229,"A+",IF(D229&gt;=0.8*'MARK LOOKUP'!D229,"A",IF(D229&gt;=0.7*'MARK LOOKUP'!D229,"B+",IF(D229&gt;=0.6*'MARK LOOKUP'!D229,"B",IF(D229&gt;=0.5*'MARK LOOKUP'!D229,"C+",IF(D229&gt;=0.4*'MARK LOOKUP'!D229,"C",IF(D229&gt;=0.35*'MARK LOOKUP'!D229,"D","N.G."))))))))</f>
        <v>0</v>
      </c>
      <c r="Z229" s="26" t="str">
        <f>IF(ISBLANK('DATA ENTRY'!J229),"",IF(LEDGER!E229="AB","AB",IF(LEDGER!E229&gt;=0.9*'MARK LOOKUP'!E229,"A+",IF(LEDGER!E229&gt;=0.8*'MARK LOOKUP'!E229,"A",IF(LEDGER!E229&gt;=0.7*'MARK LOOKUP'!E229,"B+",IF(LEDGER!E229&gt;=0.6*'MARK LOOKUP'!E229,"B",IF(LEDGER!E229&gt;=0.5*'MARK LOOKUP'!E229,"C+",IF(LEDGER!E229&gt;=0.4*'MARK LOOKUP'!E229,"C",IF(LEDGER!E229&gt;=0.35*'MARK LOOKUP'!E229,"D","NG")))))))))</f>
        <v/>
      </c>
      <c r="AA229" s="26" t="str">
        <f>IF(ISBLANK('DATA ENTRY'!K229),"",IF(LEDGER!F229="AB","AB",IF(LEDGER!F229&gt;=0.9*'MARK LOOKUP'!F229,"A+",IF(LEDGER!F229&gt;=0.8*'MARK LOOKUP'!F229,"A",IF(LEDGER!F229&gt;=0.7*'MARK LOOKUP'!F229,"B+",IF(LEDGER!F229&gt;=0.6*'MARK LOOKUP'!F229,"B",IF(LEDGER!F229&gt;=0.5*'MARK LOOKUP'!F229,"C+",IF(LEDGER!F229&gt;=0.4*'MARK LOOKUP'!F229,"C",IF(LEDGER!F229&gt;=0.35*'MARK LOOKUP'!F229,"D","NG")))))))))</f>
        <v/>
      </c>
      <c r="AB229" s="26" t="b">
        <f>IF(ISNUMBER(G229),IF(D229&gt;=0.9*'MARK LOOKUP'!G229,"A+",IF(G229&gt;=0.8*'MARK LOOKUP'!G229,"A",IF(G229&gt;=0.7*'MARK LOOKUP'!G229,"B+",IF(G229&gt;=0.6*'MARK LOOKUP'!G229,"B",IF(G229&gt;=0.5*'MARK LOOKUP'!G229,"C+",IF(G229&gt;=0.4*'MARK LOOKUP'!G229,"C",IF(G229&gt;=0.35*'MARK LOOKUP'!G229,"D","NG"))))))))</f>
        <v>0</v>
      </c>
      <c r="AC229" s="26" t="str">
        <f>IF(ISBLANK('DATA ENTRY'!M229),"",IF(LEDGER!H229="AB","AB",IF(LEDGER!H229&gt;=0.9*'MARK LOOKUP'!H229,"A+",IF(LEDGER!H229&gt;=0.8*'MARK LOOKUP'!H229,"A",IF(LEDGER!H229&gt;=0.7*'MARK LOOKUP'!H229,"B+",IF(LEDGER!H229&gt;=0.6*'MARK LOOKUP'!H229,"B",IF(LEDGER!H229&gt;=0.5*'MARK LOOKUP'!H229,"C+",IF(LEDGER!H229&gt;=0.4*'MARK LOOKUP'!H229,"C",IF(LEDGER!H229&gt;=0.35*'MARK LOOKUP'!H229,"D","NG")))))))))</f>
        <v/>
      </c>
      <c r="AD229" s="26" t="str">
        <f>IF(ISBLANK('DATA ENTRY'!N229),"",IF(LEDGER!I229="AB","AB",IF(LEDGER!I229&gt;=0.9*'MARK LOOKUP'!I229,"A+",IF(LEDGER!I229&gt;=0.8*'MARK LOOKUP'!I229,"A",IF(LEDGER!I229&gt;=0.7*'MARK LOOKUP'!I229,"B+",IF(LEDGER!I229&gt;=0.6*'MARK LOOKUP'!I229,"B",IF(LEDGER!I229&gt;=0.5*'MARK LOOKUP'!I229,"C+",IF(LEDGER!I229&gt;=0.4*'MARK LOOKUP'!I229,"C",IF(LEDGER!I229&gt;=0.35*'MARK LOOKUP'!I229,"D","NG")))))))))</f>
        <v/>
      </c>
      <c r="AE229" s="26" t="str">
        <f>IF(ISNUMBER(J229),IF(J229&gt;=0.9*'MARK LOOKUP'!J229,"A+",IF(J229&gt;=0.8*'MARK LOOKUP'!J229,"A",IF(J229&gt;=0.7*'MARK LOOKUP'!J229,"B+",IF(J229&gt;=0.6*'MARK LOOKUP'!J229,"B",IF(J229&gt;=0.5*'MARK LOOKUP'!J229,"C+",IF(J229&gt;=0.4*'MARK LOOKUP'!J229,"C",IF(J229&gt;=0.35*'MARK LOOKUP'!J229,"D","NG"))))))),"")</f>
        <v/>
      </c>
      <c r="AF229" s="26" t="str">
        <f>IF(ISBLANK('DATA ENTRY'!P229),"",IF(LEDGER!K229="Ab","AB",IF(LEDGER!K229&gt;=0.9*'MARK LOOKUP'!K229,"A+",IF(LEDGER!K229&gt;=0.8*'MARK LOOKUP'!K229,"A",IF(LEDGER!K229&gt;=0.7*'MARK LOOKUP'!K229,"B+",IF(LEDGER!K229&gt;=0.6*'MARK LOOKUP'!K229,"B",IF(LEDGER!K229&gt;=0.5*'MARK LOOKUP'!K229,"C+",IF(LEDGER!K229&gt;=0.4*'MARK LOOKUP'!K229,"C",IF(LEDGER!K229&gt;=0.35*'MARK LOOKUP'!K229,"D","NG")))))))))</f>
        <v/>
      </c>
      <c r="AG229" s="26" t="str">
        <f>IF(ISBLANK('DATA ENTRY'!Q229),"",IF(LEDGER!L229="Ab","AB",IF(LEDGER!L229&gt;=0.9*'MARK LOOKUP'!L229,"A+",IF(LEDGER!L229&gt;=0.8*'MARK LOOKUP'!L229,"A",IF(LEDGER!L229&gt;=0.7*'MARK LOOKUP'!L229,"B+",IF(LEDGER!L229&gt;=0.6*'MARK LOOKUP'!L229,"B",IF(LEDGER!L229&gt;=0.5*'MARK LOOKUP'!L229,"C+",IF(LEDGER!L229&gt;=0.4*'MARK LOOKUP'!L229,"C",IF(LEDGER!L229&gt;=0.35*'MARK LOOKUP'!L229,"D","NG")))))))))</f>
        <v/>
      </c>
      <c r="AH229" s="26" t="str">
        <f>IF(ISNUMBER(M229),IF(M229&gt;=0.9*'MARK LOOKUP'!M229,"A+",IF(M229&gt;=0.8*'MARK LOOKUP'!M229,"A",IF(M229&gt;=0.7*'MARK LOOKUP'!M229,"B+",IF(M229&gt;=0.6*'MARK LOOKUP'!M229,"B",IF(M229&gt;=0.5*'MARK LOOKUP'!M229,"C+",IF(M229&gt;=0.4*'MARK LOOKUP'!M229,"C",IF(M229&gt;=0.35*'MARK LOOKUP'!M229,"D","NG"))))))),"")</f>
        <v/>
      </c>
      <c r="AI229" s="26" t="str">
        <f>IF(ISBLANK('DATA ENTRY'!S229),"",IF(N229="Ab","AB",IF(N229&gt;=0.9*'MARK LOOKUP'!N229,"A+",IF(N229&gt;=0.8*'MARK LOOKUP'!N229,"A",IF(N229&gt;=0.7*'MARK LOOKUP'!N229,"B+",IF(N229&gt;=0.6*'MARK LOOKUP'!N229,"B",IF(N229&gt;=0.5*'MARK LOOKUP'!N229,"C+",IF(N229&gt;=0.4*'MARK LOOKUP'!N229,"C",IF(N229&gt;=0.35*'MARK LOOKUP'!N229,"D","NG")))))))))</f>
        <v/>
      </c>
      <c r="AJ229" s="26" t="str">
        <f>IF(ISBLANK('DATA ENTRY'!T229),"",IF(O229="Ab","AB",IF(O229&gt;=0.9*'MARK LOOKUP'!O229,"A+",IF(O229&gt;=0.8*'MARK LOOKUP'!O229,"A",IF(O229&gt;=0.7*'MARK LOOKUP'!O229,"B+",IF(O229&gt;=0.6*'MARK LOOKUP'!O229,"B",IF(O229&gt;=0.5*'MARK LOOKUP'!O229,"C+",IF(O229&gt;=0.4*'MARK LOOKUP'!O229,"C",IF(O229&gt;=0.35*'MARK LOOKUP'!O229,"D","NG")))))))))</f>
        <v/>
      </c>
      <c r="AK229" s="26" t="str">
        <f>IF(ISNUMBER(P229),IF(P229&gt;=0.9*'MARK LOOKUP'!P229,"A+",IF(P229&gt;=0.8*'MARK LOOKUP'!P229,"A",IF(P229&gt;=0.7*'MARK LOOKUP'!P229,"B+",IF(P229&gt;=0.6*'MARK LOOKUP'!P229,"B",IF(P229&gt;=0.5*'MARK LOOKUP'!P229,"C+",IF(P229&gt;=0.4*'MARK LOOKUP'!P229,"C",IF(P229&gt;=0.35*'MARK LOOKUP'!P229,"D","NG"))))))),"")</f>
        <v/>
      </c>
      <c r="AL229" s="26" t="str">
        <f>IF(ISBLANK('DATA ENTRY'!V229),"",IF(Q229="Ab","AB",IF(Q229&gt;=0.9*'MARK LOOKUP'!Q229,"A+",IF(Q229&gt;=0.8*'MARK LOOKUP'!Q229,"A",IF(Q229&gt;=0.7*'MARK LOOKUP'!Q229,"B+",IF(Q229&gt;=0.6*'MARK LOOKUP'!Q229,"B",IF(Q229&gt;=0.5*'MARK LOOKUP'!Q229,"C+",IF(Q229&gt;=0.4*'MARK LOOKUP'!Q229,"C",IF(Q229&gt;=0.35*'MARK LOOKUP'!Q229,"D","NG")))))))))</f>
        <v/>
      </c>
      <c r="AM229" s="26" t="str">
        <f>IF(ISBLANK('DATA ENTRY'!W229),"",IF(R229="Ab","AB",IF(R229&gt;=0.9*'MARK LOOKUP'!R229,"A+",IF(R229&gt;=0.8*'MARK LOOKUP'!R229,"A",IF(R229&gt;=0.7*'MARK LOOKUP'!R229,"B+",IF(R229&gt;=0.6*'MARK LOOKUP'!R229,"B",IF(R229&gt;=0.5*'MARK LOOKUP'!R229,"C+",IF(R229&gt;=0.4*'MARK LOOKUP'!R229,"C",IF(R229&gt;=0.35*'MARK LOOKUP'!R229,"D","NG")))))))))</f>
        <v/>
      </c>
      <c r="AN229" s="26" t="str">
        <f>IF(ISNUMBER(S229),IF(S229&gt;=0.9*'MARK LOOKUP'!S229,"A+",IF(S229&gt;=0.8*'MARK LOOKUP'!S229,"A",IF(S229&gt;=0.7*'MARK LOOKUP'!S229,"B+",IF(S229&gt;=0.6*'MARK LOOKUP'!S229,"B",IF(S229&gt;=0.5*'MARK LOOKUP'!S229,"C+",IF(S229&gt;=0.4*'MARK LOOKUP'!S229,"C",IF(S229&gt;=0.35*'MARK LOOKUP'!S229,"D","NG"))))))),"")</f>
        <v/>
      </c>
      <c r="AO229" s="26" t="str">
        <f>IF(ISBLANK('DATA ENTRY'!Y229),"",IF(T229="AB","AB",IF(T229&gt;=0.9*'MARK LOOKUP'!T229,"A+",IF(T229&gt;=0.8*'MARK LOOKUP'!T229,"A",IF(T229&gt;=0.7*'MARK LOOKUP'!T229,"B+",IF(T229&gt;=0.6*'MARK LOOKUP'!T229,"B",IF(T229&gt;=0.5*'MARK LOOKUP'!T229,"C+",IF(T229&gt;=0.4*'MARK LOOKUP'!T229,"C",IF(T229&gt;=0.35*'MARK LOOKUP'!T229,"D","NG")))))))))</f>
        <v/>
      </c>
      <c r="AP229" s="26" t="str">
        <f>IF(ISBLANK('DATA ENTRY'!Z229),"",IF(U229="AB","AB",IF(U229&gt;=0.9*'MARK LOOKUP'!U229,"A+",IF(U229&gt;=0.8*'MARK LOOKUP'!U229,"A",IF(U229&gt;=0.7*'MARK LOOKUP'!U229,"B+",IF(U229&gt;=0.6*'MARK LOOKUP'!U229,"B",IF(U229&gt;=0.5*'MARK LOOKUP'!U229,"C+",IF(U229&gt;=0.4*'MARK LOOKUP'!U229,"C",IF(U229&gt;=0.35*'MARK LOOKUP'!U229,"D","NG")))))))))</f>
        <v/>
      </c>
      <c r="AQ229" s="26" t="str">
        <f>IF(ISNUMBER(V229),IF(V229&gt;=0.9*'MARK LOOKUP'!V229,"A+",IF(V229&gt;=0.8*'MARK LOOKUP'!V229,"A",IF(V229&gt;=0.7*'MARK LOOKUP'!V229,"B+",IF(V229&gt;=0.6*'MARK LOOKUP'!S229,"B",IF(V229&gt;=0.5*'MARK LOOKUP'!V229,"C+",IF(V229&gt;=0.4*'MARK LOOKUP'!V229,"C",IF(V229&gt;=0.35*'MARK LOOKUP'!V229,"D","NG"))))))),"")</f>
        <v/>
      </c>
      <c r="AR229" s="26" t="str">
        <f t="shared" si="67"/>
        <v/>
      </c>
      <c r="AS229" s="26" t="str">
        <f t="shared" si="68"/>
        <v/>
      </c>
      <c r="AT229" s="26" t="str">
        <f t="shared" si="69"/>
        <v/>
      </c>
      <c r="AU229" s="26" t="str">
        <f t="shared" si="70"/>
        <v/>
      </c>
      <c r="AV229" s="26" t="str">
        <f t="shared" si="71"/>
        <v/>
      </c>
      <c r="AW229" s="26" t="str">
        <f t="shared" si="72"/>
        <v/>
      </c>
      <c r="AX229" s="26" t="str">
        <f t="shared" si="73"/>
        <v/>
      </c>
      <c r="AY229" s="26" t="str">
        <f t="shared" si="74"/>
        <v/>
      </c>
      <c r="AZ229" s="26" t="str">
        <f t="shared" si="75"/>
        <v/>
      </c>
      <c r="BA229" s="26" t="str">
        <f t="shared" si="76"/>
        <v/>
      </c>
      <c r="BB229" s="26" t="str">
        <f t="shared" si="77"/>
        <v/>
      </c>
      <c r="BC229" s="26" t="str">
        <f t="shared" si="78"/>
        <v/>
      </c>
      <c r="BD229" s="26" t="str">
        <f t="shared" si="79"/>
        <v/>
      </c>
      <c r="BE229" s="26" t="str">
        <f>IF(ISBLANK('DATA ENTRY'!S229),"",IF(AJ229="A+","4",IF(AJ229="A","3.6",IF(AJ229="B+","3.2",IF(AJ229="B","2.8",IF(AJ229="C+","2.4",IF(AJ229="C","2",IF(AJ229="D+","1.6",IF(AJ229="D","1.2",IF(AJ229="E","0.8",""))))))))))</f>
        <v/>
      </c>
      <c r="BF229" s="26" t="str">
        <f>IF(ISBLANK('DATA ENTRY'!T229),"",IF(AK229="A+","4",IF(AK229="A","3.6",IF(AK229="B+","3.2",IF(AK229="B","2.8",IF(AK229="C+","2.4",IF(AK229="C","2",IF(AK229="D+","1.6",IF(AK229="D","1.2",IF(AK229="E","0.8",""))))))))))</f>
        <v/>
      </c>
      <c r="BG229" s="26" t="str">
        <f>IF(ISBLANK('DATA ENTRY'!U229),"",IF(AL229="A+","4",IF(AL229="A","3.6",IF(AL229="B+","3.2",IF(AL229="B","2.8",IF(AL229="C+","2.4",IF(AL229="C","2",IF(AL229="D+","1.6",IF(AL229="D","1.2",IF(AL229="E","0.8",""))))))))))</f>
        <v/>
      </c>
      <c r="BH229" s="26" t="str">
        <f>IF(ISBLANK('DATA ENTRY'!V229),"",IF(AM229="A+","4",IF(AM229="A","3.6",IF(AM229="B+","3.2",IF(AM229="B","2.8",IF(AM229="C+","2.4",IF(AM229="C","2",IF(AM229="D+","1.6",IF(AM229="D","1.2",IF(AM229="E","0.8",""))))))))))</f>
        <v/>
      </c>
      <c r="BI229" s="26" t="str">
        <f>IF(ISBLANK('DATA ENTRY'!W229),"",IF(AN229="A+","4",IF(AN229="A","3.6",IF(AN229="B+","3.2",IF(AN229="B","2.8",IF(AN229="C+","2.4",IF(AN229="C","2",IF(AN229="D+","1.6",IF(AN229="D","1.2",IF(AN229="E","0.8",""))))))))))</f>
        <v/>
      </c>
      <c r="BJ229" s="26" t="str">
        <f>IF(ISBLANK('DATA ENTRY'!X229),"",IF(AO229="A+","4",IF(AO229="A","3.6",IF(AO229="B+","3.2",IF(AO229="B","2.8",IF(AO229="C+","2.4",IF(AO229="C","2",IF(AO229="D+","1.6",IF(AO229="D","1.2",IF(AO229="E","0.8",""))))))))))</f>
        <v/>
      </c>
      <c r="BK229" s="26" t="str">
        <f>IF(ISBLANK('DATA ENTRY'!Y229),"",IF(AP229="A+","4",IF(AP229="A","3.6",IF(AP229="B+","3.2",IF(AP229="B","2.8",IF(AP229="C+","2.4",IF(AP229="C","2",IF(AP229="D+","1.6",IF(AP229="D","1.2",IF(AP229="E","0.8",""))))))))))</f>
        <v/>
      </c>
      <c r="BL229" s="26" t="str">
        <f>IF(ISBLANK('DATA ENTRY'!Z229),"",IF(AQ229="A+","4",IF(AQ229="A","3.6",IF(AQ229="B+","3.2",IF(AQ229="B","2.8",IF(AQ229="C+","2.4",IF(AQ229="C","2",IF(AQ229="D+","1.6",IF(AQ229="D","1.2",IF(AQ229="E","0.8",""))))))))))</f>
        <v/>
      </c>
    </row>
    <row r="230" spans="2:64" x14ac:dyDescent="0.25">
      <c r="B230" s="26" t="str">
        <f>IF(ISBLANK('DATA ENTRY'!G230),"",'DATA ENTRY'!G230)</f>
        <v/>
      </c>
      <c r="C230" s="26" t="str">
        <f>IF(ISBLANK('DATA ENTRY'!H230),"",'DATA ENTRY'!H230)</f>
        <v/>
      </c>
      <c r="D230" s="26" t="str">
        <f t="shared" si="61"/>
        <v/>
      </c>
      <c r="E230" s="26" t="str">
        <f>IF(ISBLANK('DATA ENTRY'!J230),"",'DATA ENTRY'!J230)</f>
        <v/>
      </c>
      <c r="F230" s="26" t="str">
        <f>IF(ISBLANK('DATA ENTRY'!K230),"",'DATA ENTRY'!K230)</f>
        <v/>
      </c>
      <c r="G230" s="26" t="str">
        <f t="shared" si="62"/>
        <v/>
      </c>
      <c r="H230" s="26" t="str">
        <f>IF(ISBLANK('DATA ENTRY'!M230),"",'DATA ENTRY'!M230)</f>
        <v/>
      </c>
      <c r="I230" s="26" t="str">
        <f>IF(ISBLANK('DATA ENTRY'!M230),"",'DATA ENTRY'!N230)</f>
        <v/>
      </c>
      <c r="J230" s="26" t="str">
        <f t="shared" si="80"/>
        <v/>
      </c>
      <c r="K230" s="26" t="str">
        <f>IF(ISBLANK('DATA ENTRY'!P230),"",'DATA ENTRY'!P230)</f>
        <v/>
      </c>
      <c r="L230" s="26" t="str">
        <f>IF(ISBLANK('DATA ENTRY'!Q230),"",'DATA ENTRY'!Q230)</f>
        <v/>
      </c>
      <c r="M230" s="26" t="str">
        <f t="shared" si="63"/>
        <v/>
      </c>
      <c r="N230" s="26" t="str">
        <f>IF(ISBLANK('DATA ENTRY'!S230),"",'DATA ENTRY'!S230)</f>
        <v/>
      </c>
      <c r="O230" s="26" t="str">
        <f>IF(ISBLANK('DATA ENTRY'!T230),"",'DATA ENTRY'!T230)</f>
        <v/>
      </c>
      <c r="P230" s="26" t="str">
        <f t="shared" si="64"/>
        <v/>
      </c>
      <c r="Q230" s="26" t="str">
        <f>IF(ISBLANK('DATA ENTRY'!V230),"",'DATA ENTRY'!V230)</f>
        <v/>
      </c>
      <c r="R230" s="26" t="str">
        <f>IF(ISBLANK('DATA ENTRY'!W230),"",'DATA ENTRY'!W230)</f>
        <v/>
      </c>
      <c r="S230" s="26" t="str">
        <f t="shared" si="65"/>
        <v/>
      </c>
      <c r="T230" s="26" t="str">
        <f>IF(ISBLANK('DATA ENTRY'!Y230),"",'DATA ENTRY'!Y230)</f>
        <v/>
      </c>
      <c r="U230" s="26" t="str">
        <f>IF(ISBLANK('DATA ENTRY'!Z230),"",'DATA ENTRY'!Z230)</f>
        <v/>
      </c>
      <c r="V230" s="26" t="str">
        <f t="shared" si="66"/>
        <v/>
      </c>
      <c r="W230" s="26" t="str">
        <f>IF(ISBLANK('DATA ENTRY'!$F230),"",IF(LEDGER!B230="AB","AB",IF(LEDGER!B230&gt;=0.9*'MARK LOOKUP'!B230,"A+",IF(LEDGER!B230&gt;=0.8*'MARK LOOKUP'!B230,"A",IF(LEDGER!B230&gt;=0.7*'MARK LOOKUP'!B230,"B+",IF(LEDGER!B230&gt;=0.6*'MARK LOOKUP'!B230,"B",IF(LEDGER!B230&gt;=0.5*'MARK LOOKUP'!B230,"C+",IF(LEDGER!B230&gt;=0.4*'MARK LOOKUP'!B230,"C+",IF(LEDGER!B230&gt;=0.35*'MARK LOOKUP'!B230,"D","NG")))))))))</f>
        <v/>
      </c>
      <c r="X230" s="26" t="str">
        <f>IF(ISBLANK('DATA ENTRY'!$G230),"",IF(LEDGER!C230="AB","AB",IF(LEDGER!C230&gt;=0.9*'MARK LOOKUP'!C230,"A+",IF(LEDGER!C230&gt;=0.8*'MARK LOOKUP'!C230,"A",IF(LEDGER!C230&gt;=0.7*'MARK LOOKUP'!C230,"B+",IF(LEDGER!C230&gt;=0.6*'MARK LOOKUP'!C230,"B",IF(LEDGER!C230&gt;=0.5*'MARK LOOKUP'!C230,"C+",IF(LEDGER!C230&gt;=0.4*'MARK LOOKUP'!C230,"C+",IF(LEDGER!C230&gt;=0.35*'MARK LOOKUP'!C230,"D","N.G.")))))))))</f>
        <v/>
      </c>
      <c r="Y230" s="26" t="b">
        <f>IF(ISNUMBER(D230),IF(D230&gt;=0.9*'MARK LOOKUP'!D230,"A+",IF(D230&gt;=0.8*'MARK LOOKUP'!D230,"A",IF(D230&gt;=0.7*'MARK LOOKUP'!D230,"B+",IF(D230&gt;=0.6*'MARK LOOKUP'!D230,"B",IF(D230&gt;=0.5*'MARK LOOKUP'!D230,"C+",IF(D230&gt;=0.4*'MARK LOOKUP'!D230,"C",IF(D230&gt;=0.35*'MARK LOOKUP'!D230,"D","N.G."))))))))</f>
        <v>0</v>
      </c>
      <c r="Z230" s="26" t="str">
        <f>IF(ISBLANK('DATA ENTRY'!J230),"",IF(LEDGER!E230="AB","AB",IF(LEDGER!E230&gt;=0.9*'MARK LOOKUP'!E230,"A+",IF(LEDGER!E230&gt;=0.8*'MARK LOOKUP'!E230,"A",IF(LEDGER!E230&gt;=0.7*'MARK LOOKUP'!E230,"B+",IF(LEDGER!E230&gt;=0.6*'MARK LOOKUP'!E230,"B",IF(LEDGER!E230&gt;=0.5*'MARK LOOKUP'!E230,"C+",IF(LEDGER!E230&gt;=0.4*'MARK LOOKUP'!E230,"C",IF(LEDGER!E230&gt;=0.35*'MARK LOOKUP'!E230,"D","NG")))))))))</f>
        <v/>
      </c>
      <c r="AA230" s="26" t="str">
        <f>IF(ISBLANK('DATA ENTRY'!K230),"",IF(LEDGER!F230="AB","AB",IF(LEDGER!F230&gt;=0.9*'MARK LOOKUP'!F230,"A+",IF(LEDGER!F230&gt;=0.8*'MARK LOOKUP'!F230,"A",IF(LEDGER!F230&gt;=0.7*'MARK LOOKUP'!F230,"B+",IF(LEDGER!F230&gt;=0.6*'MARK LOOKUP'!F230,"B",IF(LEDGER!F230&gt;=0.5*'MARK LOOKUP'!F230,"C+",IF(LEDGER!F230&gt;=0.4*'MARK LOOKUP'!F230,"C",IF(LEDGER!F230&gt;=0.35*'MARK LOOKUP'!F230,"D","NG")))))))))</f>
        <v/>
      </c>
      <c r="AB230" s="26" t="b">
        <f>IF(ISNUMBER(G230),IF(D230&gt;=0.9*'MARK LOOKUP'!G230,"A+",IF(G230&gt;=0.8*'MARK LOOKUP'!G230,"A",IF(G230&gt;=0.7*'MARK LOOKUP'!G230,"B+",IF(G230&gt;=0.6*'MARK LOOKUP'!G230,"B",IF(G230&gt;=0.5*'MARK LOOKUP'!G230,"C+",IF(G230&gt;=0.4*'MARK LOOKUP'!G230,"C",IF(G230&gt;=0.35*'MARK LOOKUP'!G230,"D","NG"))))))))</f>
        <v>0</v>
      </c>
      <c r="AC230" s="26" t="str">
        <f>IF(ISBLANK('DATA ENTRY'!M230),"",IF(LEDGER!H230="AB","AB",IF(LEDGER!H230&gt;=0.9*'MARK LOOKUP'!H230,"A+",IF(LEDGER!H230&gt;=0.8*'MARK LOOKUP'!H230,"A",IF(LEDGER!H230&gt;=0.7*'MARK LOOKUP'!H230,"B+",IF(LEDGER!H230&gt;=0.6*'MARK LOOKUP'!H230,"B",IF(LEDGER!H230&gt;=0.5*'MARK LOOKUP'!H230,"C+",IF(LEDGER!H230&gt;=0.4*'MARK LOOKUP'!H230,"C",IF(LEDGER!H230&gt;=0.35*'MARK LOOKUP'!H230,"D","NG")))))))))</f>
        <v/>
      </c>
      <c r="AD230" s="26" t="str">
        <f>IF(ISBLANK('DATA ENTRY'!N230),"",IF(LEDGER!I230="AB","AB",IF(LEDGER!I230&gt;=0.9*'MARK LOOKUP'!I230,"A+",IF(LEDGER!I230&gt;=0.8*'MARK LOOKUP'!I230,"A",IF(LEDGER!I230&gt;=0.7*'MARK LOOKUP'!I230,"B+",IF(LEDGER!I230&gt;=0.6*'MARK LOOKUP'!I230,"B",IF(LEDGER!I230&gt;=0.5*'MARK LOOKUP'!I230,"C+",IF(LEDGER!I230&gt;=0.4*'MARK LOOKUP'!I230,"C",IF(LEDGER!I230&gt;=0.35*'MARK LOOKUP'!I230,"D","NG")))))))))</f>
        <v/>
      </c>
      <c r="AE230" s="26" t="str">
        <f>IF(ISNUMBER(J230),IF(J230&gt;=0.9*'MARK LOOKUP'!J230,"A+",IF(J230&gt;=0.8*'MARK LOOKUP'!J230,"A",IF(J230&gt;=0.7*'MARK LOOKUP'!J230,"B+",IF(J230&gt;=0.6*'MARK LOOKUP'!J230,"B",IF(J230&gt;=0.5*'MARK LOOKUP'!J230,"C+",IF(J230&gt;=0.4*'MARK LOOKUP'!J230,"C",IF(J230&gt;=0.35*'MARK LOOKUP'!J230,"D","NG"))))))),"")</f>
        <v/>
      </c>
      <c r="AF230" s="26" t="str">
        <f>IF(ISBLANK('DATA ENTRY'!P230),"",IF(LEDGER!K230="Ab","AB",IF(LEDGER!K230&gt;=0.9*'MARK LOOKUP'!K230,"A+",IF(LEDGER!K230&gt;=0.8*'MARK LOOKUP'!K230,"A",IF(LEDGER!K230&gt;=0.7*'MARK LOOKUP'!K230,"B+",IF(LEDGER!K230&gt;=0.6*'MARK LOOKUP'!K230,"B",IF(LEDGER!K230&gt;=0.5*'MARK LOOKUP'!K230,"C+",IF(LEDGER!K230&gt;=0.4*'MARK LOOKUP'!K230,"C",IF(LEDGER!K230&gt;=0.35*'MARK LOOKUP'!K230,"D","NG")))))))))</f>
        <v/>
      </c>
      <c r="AG230" s="26" t="str">
        <f>IF(ISBLANK('DATA ENTRY'!Q230),"",IF(LEDGER!L230="Ab","AB",IF(LEDGER!L230&gt;=0.9*'MARK LOOKUP'!L230,"A+",IF(LEDGER!L230&gt;=0.8*'MARK LOOKUP'!L230,"A",IF(LEDGER!L230&gt;=0.7*'MARK LOOKUP'!L230,"B+",IF(LEDGER!L230&gt;=0.6*'MARK LOOKUP'!L230,"B",IF(LEDGER!L230&gt;=0.5*'MARK LOOKUP'!L230,"C+",IF(LEDGER!L230&gt;=0.4*'MARK LOOKUP'!L230,"C",IF(LEDGER!L230&gt;=0.35*'MARK LOOKUP'!L230,"D","NG")))))))))</f>
        <v/>
      </c>
      <c r="AH230" s="26" t="str">
        <f>IF(ISNUMBER(M230),IF(M230&gt;=0.9*'MARK LOOKUP'!M230,"A+",IF(M230&gt;=0.8*'MARK LOOKUP'!M230,"A",IF(M230&gt;=0.7*'MARK LOOKUP'!M230,"B+",IF(M230&gt;=0.6*'MARK LOOKUP'!M230,"B",IF(M230&gt;=0.5*'MARK LOOKUP'!M230,"C+",IF(M230&gt;=0.4*'MARK LOOKUP'!M230,"C",IF(M230&gt;=0.35*'MARK LOOKUP'!M230,"D","NG"))))))),"")</f>
        <v/>
      </c>
      <c r="AI230" s="26" t="str">
        <f>IF(ISBLANK('DATA ENTRY'!S230),"",IF(N230="Ab","AB",IF(N230&gt;=0.9*'MARK LOOKUP'!N230,"A+",IF(N230&gt;=0.8*'MARK LOOKUP'!N230,"A",IF(N230&gt;=0.7*'MARK LOOKUP'!N230,"B+",IF(N230&gt;=0.6*'MARK LOOKUP'!N230,"B",IF(N230&gt;=0.5*'MARK LOOKUP'!N230,"C+",IF(N230&gt;=0.4*'MARK LOOKUP'!N230,"C",IF(N230&gt;=0.35*'MARK LOOKUP'!N230,"D","NG")))))))))</f>
        <v/>
      </c>
      <c r="AJ230" s="26" t="str">
        <f>IF(ISBLANK('DATA ENTRY'!T230),"",IF(O230="Ab","AB",IF(O230&gt;=0.9*'MARK LOOKUP'!O230,"A+",IF(O230&gt;=0.8*'MARK LOOKUP'!O230,"A",IF(O230&gt;=0.7*'MARK LOOKUP'!O230,"B+",IF(O230&gt;=0.6*'MARK LOOKUP'!O230,"B",IF(O230&gt;=0.5*'MARK LOOKUP'!O230,"C+",IF(O230&gt;=0.4*'MARK LOOKUP'!O230,"C",IF(O230&gt;=0.35*'MARK LOOKUP'!O230,"D","NG")))))))))</f>
        <v/>
      </c>
      <c r="AK230" s="26" t="str">
        <f>IF(ISNUMBER(P230),IF(P230&gt;=0.9*'MARK LOOKUP'!P230,"A+",IF(P230&gt;=0.8*'MARK LOOKUP'!P230,"A",IF(P230&gt;=0.7*'MARK LOOKUP'!P230,"B+",IF(P230&gt;=0.6*'MARK LOOKUP'!P230,"B",IF(P230&gt;=0.5*'MARK LOOKUP'!P230,"C+",IF(P230&gt;=0.4*'MARK LOOKUP'!P230,"C",IF(P230&gt;=0.35*'MARK LOOKUP'!P230,"D","NG"))))))),"")</f>
        <v/>
      </c>
      <c r="AL230" s="26" t="str">
        <f>IF(ISBLANK('DATA ENTRY'!V230),"",IF(Q230="Ab","AB",IF(Q230&gt;=0.9*'MARK LOOKUP'!Q230,"A+",IF(Q230&gt;=0.8*'MARK LOOKUP'!Q230,"A",IF(Q230&gt;=0.7*'MARK LOOKUP'!Q230,"B+",IF(Q230&gt;=0.6*'MARK LOOKUP'!Q230,"B",IF(Q230&gt;=0.5*'MARK LOOKUP'!Q230,"C+",IF(Q230&gt;=0.4*'MARK LOOKUP'!Q230,"C",IF(Q230&gt;=0.35*'MARK LOOKUP'!Q230,"D","NG")))))))))</f>
        <v/>
      </c>
      <c r="AM230" s="26" t="str">
        <f>IF(ISBLANK('DATA ENTRY'!W230),"",IF(R230="Ab","AB",IF(R230&gt;=0.9*'MARK LOOKUP'!R230,"A+",IF(R230&gt;=0.8*'MARK LOOKUP'!R230,"A",IF(R230&gt;=0.7*'MARK LOOKUP'!R230,"B+",IF(R230&gt;=0.6*'MARK LOOKUP'!R230,"B",IF(R230&gt;=0.5*'MARK LOOKUP'!R230,"C+",IF(R230&gt;=0.4*'MARK LOOKUP'!R230,"C",IF(R230&gt;=0.35*'MARK LOOKUP'!R230,"D","NG")))))))))</f>
        <v/>
      </c>
      <c r="AN230" s="26" t="str">
        <f>IF(ISNUMBER(S230),IF(S230&gt;=0.9*'MARK LOOKUP'!S230,"A+",IF(S230&gt;=0.8*'MARK LOOKUP'!S230,"A",IF(S230&gt;=0.7*'MARK LOOKUP'!S230,"B+",IF(S230&gt;=0.6*'MARK LOOKUP'!S230,"B",IF(S230&gt;=0.5*'MARK LOOKUP'!S230,"C+",IF(S230&gt;=0.4*'MARK LOOKUP'!S230,"C",IF(S230&gt;=0.35*'MARK LOOKUP'!S230,"D","NG"))))))),"")</f>
        <v/>
      </c>
      <c r="AO230" s="26" t="str">
        <f>IF(ISBLANK('DATA ENTRY'!Y230),"",IF(T230="AB","AB",IF(T230&gt;=0.9*'MARK LOOKUP'!T230,"A+",IF(T230&gt;=0.8*'MARK LOOKUP'!T230,"A",IF(T230&gt;=0.7*'MARK LOOKUP'!T230,"B+",IF(T230&gt;=0.6*'MARK LOOKUP'!T230,"B",IF(T230&gt;=0.5*'MARK LOOKUP'!T230,"C+",IF(T230&gt;=0.4*'MARK LOOKUP'!T230,"C",IF(T230&gt;=0.35*'MARK LOOKUP'!T230,"D","NG")))))))))</f>
        <v/>
      </c>
      <c r="AP230" s="26" t="str">
        <f>IF(ISBLANK('DATA ENTRY'!Z230),"",IF(U230="AB","AB",IF(U230&gt;=0.9*'MARK LOOKUP'!U230,"A+",IF(U230&gt;=0.8*'MARK LOOKUP'!U230,"A",IF(U230&gt;=0.7*'MARK LOOKUP'!U230,"B+",IF(U230&gt;=0.6*'MARK LOOKUP'!U230,"B",IF(U230&gt;=0.5*'MARK LOOKUP'!U230,"C+",IF(U230&gt;=0.4*'MARK LOOKUP'!U230,"C",IF(U230&gt;=0.35*'MARK LOOKUP'!U230,"D","NG")))))))))</f>
        <v/>
      </c>
      <c r="AQ230" s="26" t="str">
        <f>IF(ISNUMBER(V230),IF(V230&gt;=0.9*'MARK LOOKUP'!V230,"A+",IF(V230&gt;=0.8*'MARK LOOKUP'!V230,"A",IF(V230&gt;=0.7*'MARK LOOKUP'!V230,"B+",IF(V230&gt;=0.6*'MARK LOOKUP'!S230,"B",IF(V230&gt;=0.5*'MARK LOOKUP'!V230,"C+",IF(V230&gt;=0.4*'MARK LOOKUP'!V230,"C",IF(V230&gt;=0.35*'MARK LOOKUP'!V230,"D","NG"))))))),"")</f>
        <v/>
      </c>
      <c r="AR230" s="26" t="str">
        <f t="shared" si="67"/>
        <v/>
      </c>
      <c r="AS230" s="26" t="str">
        <f t="shared" si="68"/>
        <v/>
      </c>
      <c r="AT230" s="26" t="str">
        <f t="shared" si="69"/>
        <v/>
      </c>
      <c r="AU230" s="26" t="str">
        <f t="shared" si="70"/>
        <v/>
      </c>
      <c r="AV230" s="26" t="str">
        <f t="shared" si="71"/>
        <v/>
      </c>
      <c r="AW230" s="26" t="str">
        <f t="shared" si="72"/>
        <v/>
      </c>
      <c r="AX230" s="26" t="str">
        <f t="shared" si="73"/>
        <v/>
      </c>
      <c r="AY230" s="26" t="str">
        <f t="shared" si="74"/>
        <v/>
      </c>
      <c r="AZ230" s="26" t="str">
        <f t="shared" si="75"/>
        <v/>
      </c>
      <c r="BA230" s="26" t="str">
        <f t="shared" si="76"/>
        <v/>
      </c>
      <c r="BB230" s="26" t="str">
        <f t="shared" si="77"/>
        <v/>
      </c>
      <c r="BC230" s="26" t="str">
        <f t="shared" si="78"/>
        <v/>
      </c>
      <c r="BD230" s="26" t="str">
        <f t="shared" si="79"/>
        <v/>
      </c>
      <c r="BE230" s="26" t="str">
        <f>IF(ISBLANK('DATA ENTRY'!S230),"",IF(AJ230="A+","4",IF(AJ230="A","3.6",IF(AJ230="B+","3.2",IF(AJ230="B","2.8",IF(AJ230="C+","2.4",IF(AJ230="C","2",IF(AJ230="D+","1.6",IF(AJ230="D","1.2",IF(AJ230="E","0.8",""))))))))))</f>
        <v/>
      </c>
      <c r="BF230" s="26" t="str">
        <f>IF(ISBLANK('DATA ENTRY'!T230),"",IF(AK230="A+","4",IF(AK230="A","3.6",IF(AK230="B+","3.2",IF(AK230="B","2.8",IF(AK230="C+","2.4",IF(AK230="C","2",IF(AK230="D+","1.6",IF(AK230="D","1.2",IF(AK230="E","0.8",""))))))))))</f>
        <v/>
      </c>
      <c r="BG230" s="26" t="str">
        <f>IF(ISBLANK('DATA ENTRY'!U230),"",IF(AL230="A+","4",IF(AL230="A","3.6",IF(AL230="B+","3.2",IF(AL230="B","2.8",IF(AL230="C+","2.4",IF(AL230="C","2",IF(AL230="D+","1.6",IF(AL230="D","1.2",IF(AL230="E","0.8",""))))))))))</f>
        <v/>
      </c>
      <c r="BH230" s="26" t="str">
        <f>IF(ISBLANK('DATA ENTRY'!V230),"",IF(AM230="A+","4",IF(AM230="A","3.6",IF(AM230="B+","3.2",IF(AM230="B","2.8",IF(AM230="C+","2.4",IF(AM230="C","2",IF(AM230="D+","1.6",IF(AM230="D","1.2",IF(AM230="E","0.8",""))))))))))</f>
        <v/>
      </c>
      <c r="BI230" s="26" t="str">
        <f>IF(ISBLANK('DATA ENTRY'!W230),"",IF(AN230="A+","4",IF(AN230="A","3.6",IF(AN230="B+","3.2",IF(AN230="B","2.8",IF(AN230="C+","2.4",IF(AN230="C","2",IF(AN230="D+","1.6",IF(AN230="D","1.2",IF(AN230="E","0.8",""))))))))))</f>
        <v/>
      </c>
      <c r="BJ230" s="26" t="str">
        <f>IF(ISBLANK('DATA ENTRY'!X230),"",IF(AO230="A+","4",IF(AO230="A","3.6",IF(AO230="B+","3.2",IF(AO230="B","2.8",IF(AO230="C+","2.4",IF(AO230="C","2",IF(AO230="D+","1.6",IF(AO230="D","1.2",IF(AO230="E","0.8",""))))))))))</f>
        <v/>
      </c>
      <c r="BK230" s="26" t="str">
        <f>IF(ISBLANK('DATA ENTRY'!Y230),"",IF(AP230="A+","4",IF(AP230="A","3.6",IF(AP230="B+","3.2",IF(AP230="B","2.8",IF(AP230="C+","2.4",IF(AP230="C","2",IF(AP230="D+","1.6",IF(AP230="D","1.2",IF(AP230="E","0.8",""))))))))))</f>
        <v/>
      </c>
      <c r="BL230" s="26" t="str">
        <f>IF(ISBLANK('DATA ENTRY'!Z230),"",IF(AQ230="A+","4",IF(AQ230="A","3.6",IF(AQ230="B+","3.2",IF(AQ230="B","2.8",IF(AQ230="C+","2.4",IF(AQ230="C","2",IF(AQ230="D+","1.6",IF(AQ230="D","1.2",IF(AQ230="E","0.8",""))))))))))</f>
        <v/>
      </c>
    </row>
    <row r="231" spans="2:64" x14ac:dyDescent="0.25">
      <c r="B231" s="26" t="str">
        <f>IF(ISBLANK('DATA ENTRY'!G231),"",'DATA ENTRY'!G231)</f>
        <v/>
      </c>
      <c r="C231" s="26" t="str">
        <f>IF(ISBLANK('DATA ENTRY'!H231),"",'DATA ENTRY'!H231)</f>
        <v/>
      </c>
      <c r="D231" s="26" t="str">
        <f t="shared" si="61"/>
        <v/>
      </c>
      <c r="E231" s="26" t="str">
        <f>IF(ISBLANK('DATA ENTRY'!J231),"",'DATA ENTRY'!J231)</f>
        <v/>
      </c>
      <c r="F231" s="26" t="str">
        <f>IF(ISBLANK('DATA ENTRY'!K231),"",'DATA ENTRY'!K231)</f>
        <v/>
      </c>
      <c r="G231" s="26" t="str">
        <f t="shared" si="62"/>
        <v/>
      </c>
      <c r="H231" s="26" t="str">
        <f>IF(ISBLANK('DATA ENTRY'!M231),"",'DATA ENTRY'!M231)</f>
        <v/>
      </c>
      <c r="I231" s="26" t="str">
        <f>IF(ISBLANK('DATA ENTRY'!M231),"",'DATA ENTRY'!N231)</f>
        <v/>
      </c>
      <c r="J231" s="26" t="str">
        <f t="shared" si="80"/>
        <v/>
      </c>
      <c r="K231" s="26" t="str">
        <f>IF(ISBLANK('DATA ENTRY'!P231),"",'DATA ENTRY'!P231)</f>
        <v/>
      </c>
      <c r="L231" s="26" t="str">
        <f>IF(ISBLANK('DATA ENTRY'!Q231),"",'DATA ENTRY'!Q231)</f>
        <v/>
      </c>
      <c r="M231" s="26" t="str">
        <f t="shared" si="63"/>
        <v/>
      </c>
      <c r="N231" s="26" t="str">
        <f>IF(ISBLANK('DATA ENTRY'!S231),"",'DATA ENTRY'!S231)</f>
        <v/>
      </c>
      <c r="O231" s="26" t="str">
        <f>IF(ISBLANK('DATA ENTRY'!T231),"",'DATA ENTRY'!T231)</f>
        <v/>
      </c>
      <c r="P231" s="26" t="str">
        <f t="shared" si="64"/>
        <v/>
      </c>
      <c r="Q231" s="26" t="str">
        <f>IF(ISBLANK('DATA ENTRY'!V231),"",'DATA ENTRY'!V231)</f>
        <v/>
      </c>
      <c r="R231" s="26" t="str">
        <f>IF(ISBLANK('DATA ENTRY'!W231),"",'DATA ENTRY'!W231)</f>
        <v/>
      </c>
      <c r="S231" s="26" t="str">
        <f t="shared" si="65"/>
        <v/>
      </c>
      <c r="T231" s="26" t="str">
        <f>IF(ISBLANK('DATA ENTRY'!Y231),"",'DATA ENTRY'!Y231)</f>
        <v/>
      </c>
      <c r="U231" s="26" t="str">
        <f>IF(ISBLANK('DATA ENTRY'!Z231),"",'DATA ENTRY'!Z231)</f>
        <v/>
      </c>
      <c r="V231" s="26" t="str">
        <f t="shared" si="66"/>
        <v/>
      </c>
      <c r="W231" s="26" t="str">
        <f>IF(ISBLANK('DATA ENTRY'!$F231),"",IF(LEDGER!B231="AB","AB",IF(LEDGER!B231&gt;=0.9*'MARK LOOKUP'!B231,"A+",IF(LEDGER!B231&gt;=0.8*'MARK LOOKUP'!B231,"A",IF(LEDGER!B231&gt;=0.7*'MARK LOOKUP'!B231,"B+",IF(LEDGER!B231&gt;=0.6*'MARK LOOKUP'!B231,"B",IF(LEDGER!B231&gt;=0.5*'MARK LOOKUP'!B231,"C+",IF(LEDGER!B231&gt;=0.4*'MARK LOOKUP'!B231,"C+",IF(LEDGER!B231&gt;=0.35*'MARK LOOKUP'!B231,"D","NG")))))))))</f>
        <v/>
      </c>
      <c r="X231" s="26" t="str">
        <f>IF(ISBLANK('DATA ENTRY'!$G231),"",IF(LEDGER!C231="AB","AB",IF(LEDGER!C231&gt;=0.9*'MARK LOOKUP'!C231,"A+",IF(LEDGER!C231&gt;=0.8*'MARK LOOKUP'!C231,"A",IF(LEDGER!C231&gt;=0.7*'MARK LOOKUP'!C231,"B+",IF(LEDGER!C231&gt;=0.6*'MARK LOOKUP'!C231,"B",IF(LEDGER!C231&gt;=0.5*'MARK LOOKUP'!C231,"C+",IF(LEDGER!C231&gt;=0.4*'MARK LOOKUP'!C231,"C+",IF(LEDGER!C231&gt;=0.35*'MARK LOOKUP'!C231,"D","N.G.")))))))))</f>
        <v/>
      </c>
      <c r="Y231" s="26" t="b">
        <f>IF(ISNUMBER(D231),IF(D231&gt;=0.9*'MARK LOOKUP'!D231,"A+",IF(D231&gt;=0.8*'MARK LOOKUP'!D231,"A",IF(D231&gt;=0.7*'MARK LOOKUP'!D231,"B+",IF(D231&gt;=0.6*'MARK LOOKUP'!D231,"B",IF(D231&gt;=0.5*'MARK LOOKUP'!D231,"C+",IF(D231&gt;=0.4*'MARK LOOKUP'!D231,"C",IF(D231&gt;=0.35*'MARK LOOKUP'!D231,"D","N.G."))))))))</f>
        <v>0</v>
      </c>
      <c r="Z231" s="26" t="str">
        <f>IF(ISBLANK('DATA ENTRY'!J231),"",IF(LEDGER!E231="AB","AB",IF(LEDGER!E231&gt;=0.9*'MARK LOOKUP'!E231,"A+",IF(LEDGER!E231&gt;=0.8*'MARK LOOKUP'!E231,"A",IF(LEDGER!E231&gt;=0.7*'MARK LOOKUP'!E231,"B+",IF(LEDGER!E231&gt;=0.6*'MARK LOOKUP'!E231,"B",IF(LEDGER!E231&gt;=0.5*'MARK LOOKUP'!E231,"C+",IF(LEDGER!E231&gt;=0.4*'MARK LOOKUP'!E231,"C",IF(LEDGER!E231&gt;=0.35*'MARK LOOKUP'!E231,"D","NG")))))))))</f>
        <v/>
      </c>
      <c r="AA231" s="26" t="str">
        <f>IF(ISBLANK('DATA ENTRY'!K231),"",IF(LEDGER!F231="AB","AB",IF(LEDGER!F231&gt;=0.9*'MARK LOOKUP'!F231,"A+",IF(LEDGER!F231&gt;=0.8*'MARK LOOKUP'!F231,"A",IF(LEDGER!F231&gt;=0.7*'MARK LOOKUP'!F231,"B+",IF(LEDGER!F231&gt;=0.6*'MARK LOOKUP'!F231,"B",IF(LEDGER!F231&gt;=0.5*'MARK LOOKUP'!F231,"C+",IF(LEDGER!F231&gt;=0.4*'MARK LOOKUP'!F231,"C",IF(LEDGER!F231&gt;=0.35*'MARK LOOKUP'!F231,"D","NG")))))))))</f>
        <v/>
      </c>
      <c r="AB231" s="26" t="b">
        <f>IF(ISNUMBER(G231),IF(D231&gt;=0.9*'MARK LOOKUP'!G231,"A+",IF(G231&gt;=0.8*'MARK LOOKUP'!G231,"A",IF(G231&gt;=0.7*'MARK LOOKUP'!G231,"B+",IF(G231&gt;=0.6*'MARK LOOKUP'!G231,"B",IF(G231&gt;=0.5*'MARK LOOKUP'!G231,"C+",IF(G231&gt;=0.4*'MARK LOOKUP'!G231,"C",IF(G231&gt;=0.35*'MARK LOOKUP'!G231,"D","NG"))))))))</f>
        <v>0</v>
      </c>
      <c r="AC231" s="26" t="str">
        <f>IF(ISBLANK('DATA ENTRY'!M231),"",IF(LEDGER!H231="AB","AB",IF(LEDGER!H231&gt;=0.9*'MARK LOOKUP'!H231,"A+",IF(LEDGER!H231&gt;=0.8*'MARK LOOKUP'!H231,"A",IF(LEDGER!H231&gt;=0.7*'MARK LOOKUP'!H231,"B+",IF(LEDGER!H231&gt;=0.6*'MARK LOOKUP'!H231,"B",IF(LEDGER!H231&gt;=0.5*'MARK LOOKUP'!H231,"C+",IF(LEDGER!H231&gt;=0.4*'MARK LOOKUP'!H231,"C",IF(LEDGER!H231&gt;=0.35*'MARK LOOKUP'!H231,"D","NG")))))))))</f>
        <v/>
      </c>
      <c r="AD231" s="26" t="str">
        <f>IF(ISBLANK('DATA ENTRY'!N231),"",IF(LEDGER!I231="AB","AB",IF(LEDGER!I231&gt;=0.9*'MARK LOOKUP'!I231,"A+",IF(LEDGER!I231&gt;=0.8*'MARK LOOKUP'!I231,"A",IF(LEDGER!I231&gt;=0.7*'MARK LOOKUP'!I231,"B+",IF(LEDGER!I231&gt;=0.6*'MARK LOOKUP'!I231,"B",IF(LEDGER!I231&gt;=0.5*'MARK LOOKUP'!I231,"C+",IF(LEDGER!I231&gt;=0.4*'MARK LOOKUP'!I231,"C",IF(LEDGER!I231&gt;=0.35*'MARK LOOKUP'!I231,"D","NG")))))))))</f>
        <v/>
      </c>
      <c r="AE231" s="26" t="str">
        <f>IF(ISNUMBER(J231),IF(J231&gt;=0.9*'MARK LOOKUP'!J231,"A+",IF(J231&gt;=0.8*'MARK LOOKUP'!J231,"A",IF(J231&gt;=0.7*'MARK LOOKUP'!J231,"B+",IF(J231&gt;=0.6*'MARK LOOKUP'!J231,"B",IF(J231&gt;=0.5*'MARK LOOKUP'!J231,"C+",IF(J231&gt;=0.4*'MARK LOOKUP'!J231,"C",IF(J231&gt;=0.35*'MARK LOOKUP'!J231,"D","NG"))))))),"")</f>
        <v/>
      </c>
      <c r="AF231" s="26" t="str">
        <f>IF(ISBLANK('DATA ENTRY'!P231),"",IF(LEDGER!K231="Ab","AB",IF(LEDGER!K231&gt;=0.9*'MARK LOOKUP'!K231,"A+",IF(LEDGER!K231&gt;=0.8*'MARK LOOKUP'!K231,"A",IF(LEDGER!K231&gt;=0.7*'MARK LOOKUP'!K231,"B+",IF(LEDGER!K231&gt;=0.6*'MARK LOOKUP'!K231,"B",IF(LEDGER!K231&gt;=0.5*'MARK LOOKUP'!K231,"C+",IF(LEDGER!K231&gt;=0.4*'MARK LOOKUP'!K231,"C",IF(LEDGER!K231&gt;=0.35*'MARK LOOKUP'!K231,"D","NG")))))))))</f>
        <v/>
      </c>
      <c r="AG231" s="26" t="str">
        <f>IF(ISBLANK('DATA ENTRY'!Q231),"",IF(LEDGER!L231="Ab","AB",IF(LEDGER!L231&gt;=0.9*'MARK LOOKUP'!L231,"A+",IF(LEDGER!L231&gt;=0.8*'MARK LOOKUP'!L231,"A",IF(LEDGER!L231&gt;=0.7*'MARK LOOKUP'!L231,"B+",IF(LEDGER!L231&gt;=0.6*'MARK LOOKUP'!L231,"B",IF(LEDGER!L231&gt;=0.5*'MARK LOOKUP'!L231,"C+",IF(LEDGER!L231&gt;=0.4*'MARK LOOKUP'!L231,"C",IF(LEDGER!L231&gt;=0.35*'MARK LOOKUP'!L231,"D","NG")))))))))</f>
        <v/>
      </c>
      <c r="AH231" s="26" t="str">
        <f>IF(ISNUMBER(M231),IF(M231&gt;=0.9*'MARK LOOKUP'!M231,"A+",IF(M231&gt;=0.8*'MARK LOOKUP'!M231,"A",IF(M231&gt;=0.7*'MARK LOOKUP'!M231,"B+",IF(M231&gt;=0.6*'MARK LOOKUP'!M231,"B",IF(M231&gt;=0.5*'MARK LOOKUP'!M231,"C+",IF(M231&gt;=0.4*'MARK LOOKUP'!M231,"C",IF(M231&gt;=0.35*'MARK LOOKUP'!M231,"D","NG"))))))),"")</f>
        <v/>
      </c>
      <c r="AI231" s="26" t="str">
        <f>IF(ISBLANK('DATA ENTRY'!S231),"",IF(N231="Ab","AB",IF(N231&gt;=0.9*'MARK LOOKUP'!N231,"A+",IF(N231&gt;=0.8*'MARK LOOKUP'!N231,"A",IF(N231&gt;=0.7*'MARK LOOKUP'!N231,"B+",IF(N231&gt;=0.6*'MARK LOOKUP'!N231,"B",IF(N231&gt;=0.5*'MARK LOOKUP'!N231,"C+",IF(N231&gt;=0.4*'MARK LOOKUP'!N231,"C",IF(N231&gt;=0.35*'MARK LOOKUP'!N231,"D","NG")))))))))</f>
        <v/>
      </c>
      <c r="AJ231" s="26" t="str">
        <f>IF(ISBLANK('DATA ENTRY'!T231),"",IF(O231="Ab","AB",IF(O231&gt;=0.9*'MARK LOOKUP'!O231,"A+",IF(O231&gt;=0.8*'MARK LOOKUP'!O231,"A",IF(O231&gt;=0.7*'MARK LOOKUP'!O231,"B+",IF(O231&gt;=0.6*'MARK LOOKUP'!O231,"B",IF(O231&gt;=0.5*'MARK LOOKUP'!O231,"C+",IF(O231&gt;=0.4*'MARK LOOKUP'!O231,"C",IF(O231&gt;=0.35*'MARK LOOKUP'!O231,"D","NG")))))))))</f>
        <v/>
      </c>
      <c r="AK231" s="26" t="str">
        <f>IF(ISNUMBER(P231),IF(P231&gt;=0.9*'MARK LOOKUP'!P231,"A+",IF(P231&gt;=0.8*'MARK LOOKUP'!P231,"A",IF(P231&gt;=0.7*'MARK LOOKUP'!P231,"B+",IF(P231&gt;=0.6*'MARK LOOKUP'!P231,"B",IF(P231&gt;=0.5*'MARK LOOKUP'!P231,"C+",IF(P231&gt;=0.4*'MARK LOOKUP'!P231,"C",IF(P231&gt;=0.35*'MARK LOOKUP'!P231,"D","NG"))))))),"")</f>
        <v/>
      </c>
      <c r="AL231" s="26" t="str">
        <f>IF(ISBLANK('DATA ENTRY'!V231),"",IF(Q231="Ab","AB",IF(Q231&gt;=0.9*'MARK LOOKUP'!Q231,"A+",IF(Q231&gt;=0.8*'MARK LOOKUP'!Q231,"A",IF(Q231&gt;=0.7*'MARK LOOKUP'!Q231,"B+",IF(Q231&gt;=0.6*'MARK LOOKUP'!Q231,"B",IF(Q231&gt;=0.5*'MARK LOOKUP'!Q231,"C+",IF(Q231&gt;=0.4*'MARK LOOKUP'!Q231,"C",IF(Q231&gt;=0.35*'MARK LOOKUP'!Q231,"D","NG")))))))))</f>
        <v/>
      </c>
      <c r="AM231" s="26" t="str">
        <f>IF(ISBLANK('DATA ENTRY'!W231),"",IF(R231="Ab","AB",IF(R231&gt;=0.9*'MARK LOOKUP'!R231,"A+",IF(R231&gt;=0.8*'MARK LOOKUP'!R231,"A",IF(R231&gt;=0.7*'MARK LOOKUP'!R231,"B+",IF(R231&gt;=0.6*'MARK LOOKUP'!R231,"B",IF(R231&gt;=0.5*'MARK LOOKUP'!R231,"C+",IF(R231&gt;=0.4*'MARK LOOKUP'!R231,"C",IF(R231&gt;=0.35*'MARK LOOKUP'!R231,"D","NG")))))))))</f>
        <v/>
      </c>
      <c r="AN231" s="26" t="str">
        <f>IF(ISNUMBER(S231),IF(S231&gt;=0.9*'MARK LOOKUP'!S231,"A+",IF(S231&gt;=0.8*'MARK LOOKUP'!S231,"A",IF(S231&gt;=0.7*'MARK LOOKUP'!S231,"B+",IF(S231&gt;=0.6*'MARK LOOKUP'!S231,"B",IF(S231&gt;=0.5*'MARK LOOKUP'!S231,"C+",IF(S231&gt;=0.4*'MARK LOOKUP'!S231,"C",IF(S231&gt;=0.35*'MARK LOOKUP'!S231,"D","NG"))))))),"")</f>
        <v/>
      </c>
      <c r="AO231" s="26" t="str">
        <f>IF(ISBLANK('DATA ENTRY'!Y231),"",IF(T231="AB","AB",IF(T231&gt;=0.9*'MARK LOOKUP'!T231,"A+",IF(T231&gt;=0.8*'MARK LOOKUP'!T231,"A",IF(T231&gt;=0.7*'MARK LOOKUP'!T231,"B+",IF(T231&gt;=0.6*'MARK LOOKUP'!T231,"B",IF(T231&gt;=0.5*'MARK LOOKUP'!T231,"C+",IF(T231&gt;=0.4*'MARK LOOKUP'!T231,"C",IF(T231&gt;=0.35*'MARK LOOKUP'!T231,"D","NG")))))))))</f>
        <v/>
      </c>
      <c r="AP231" s="26" t="str">
        <f>IF(ISBLANK('DATA ENTRY'!Z231),"",IF(U231="AB","AB",IF(U231&gt;=0.9*'MARK LOOKUP'!U231,"A+",IF(U231&gt;=0.8*'MARK LOOKUP'!U231,"A",IF(U231&gt;=0.7*'MARK LOOKUP'!U231,"B+",IF(U231&gt;=0.6*'MARK LOOKUP'!U231,"B",IF(U231&gt;=0.5*'MARK LOOKUP'!U231,"C+",IF(U231&gt;=0.4*'MARK LOOKUP'!U231,"C",IF(U231&gt;=0.35*'MARK LOOKUP'!U231,"D","NG")))))))))</f>
        <v/>
      </c>
      <c r="AQ231" s="26" t="str">
        <f>IF(ISNUMBER(V231),IF(V231&gt;=0.9*'MARK LOOKUP'!V231,"A+",IF(V231&gt;=0.8*'MARK LOOKUP'!V231,"A",IF(V231&gt;=0.7*'MARK LOOKUP'!V231,"B+",IF(V231&gt;=0.6*'MARK LOOKUP'!S231,"B",IF(V231&gt;=0.5*'MARK LOOKUP'!V231,"C+",IF(V231&gt;=0.4*'MARK LOOKUP'!V231,"C",IF(V231&gt;=0.35*'MARK LOOKUP'!V231,"D","NG"))))))),"")</f>
        <v/>
      </c>
      <c r="AR231" s="26" t="str">
        <f t="shared" si="67"/>
        <v/>
      </c>
      <c r="AS231" s="26" t="str">
        <f t="shared" si="68"/>
        <v/>
      </c>
      <c r="AT231" s="26" t="str">
        <f t="shared" si="69"/>
        <v/>
      </c>
      <c r="AU231" s="26" t="str">
        <f t="shared" si="70"/>
        <v/>
      </c>
      <c r="AV231" s="26" t="str">
        <f t="shared" si="71"/>
        <v/>
      </c>
      <c r="AW231" s="26" t="str">
        <f t="shared" si="72"/>
        <v/>
      </c>
      <c r="AX231" s="26" t="str">
        <f t="shared" si="73"/>
        <v/>
      </c>
      <c r="AY231" s="26" t="str">
        <f t="shared" si="74"/>
        <v/>
      </c>
      <c r="AZ231" s="26" t="str">
        <f t="shared" si="75"/>
        <v/>
      </c>
      <c r="BA231" s="26" t="str">
        <f t="shared" si="76"/>
        <v/>
      </c>
      <c r="BB231" s="26" t="str">
        <f t="shared" si="77"/>
        <v/>
      </c>
      <c r="BC231" s="26" t="str">
        <f t="shared" si="78"/>
        <v/>
      </c>
      <c r="BD231" s="26" t="str">
        <f t="shared" si="79"/>
        <v/>
      </c>
      <c r="BE231" s="26" t="str">
        <f>IF(ISBLANK('DATA ENTRY'!S231),"",IF(AJ231="A+","4",IF(AJ231="A","3.6",IF(AJ231="B+","3.2",IF(AJ231="B","2.8",IF(AJ231="C+","2.4",IF(AJ231="C","2",IF(AJ231="D+","1.6",IF(AJ231="D","1.2",IF(AJ231="E","0.8",""))))))))))</f>
        <v/>
      </c>
      <c r="BF231" s="26" t="str">
        <f>IF(ISBLANK('DATA ENTRY'!T231),"",IF(AK231="A+","4",IF(AK231="A","3.6",IF(AK231="B+","3.2",IF(AK231="B","2.8",IF(AK231="C+","2.4",IF(AK231="C","2",IF(AK231="D+","1.6",IF(AK231="D","1.2",IF(AK231="E","0.8",""))))))))))</f>
        <v/>
      </c>
      <c r="BG231" s="26" t="str">
        <f>IF(ISBLANK('DATA ENTRY'!U231),"",IF(AL231="A+","4",IF(AL231="A","3.6",IF(AL231="B+","3.2",IF(AL231="B","2.8",IF(AL231="C+","2.4",IF(AL231="C","2",IF(AL231="D+","1.6",IF(AL231="D","1.2",IF(AL231="E","0.8",""))))))))))</f>
        <v/>
      </c>
      <c r="BH231" s="26" t="str">
        <f>IF(ISBLANK('DATA ENTRY'!V231),"",IF(AM231="A+","4",IF(AM231="A","3.6",IF(AM231="B+","3.2",IF(AM231="B","2.8",IF(AM231="C+","2.4",IF(AM231="C","2",IF(AM231="D+","1.6",IF(AM231="D","1.2",IF(AM231="E","0.8",""))))))))))</f>
        <v/>
      </c>
      <c r="BI231" s="26" t="str">
        <f>IF(ISBLANK('DATA ENTRY'!W231),"",IF(AN231="A+","4",IF(AN231="A","3.6",IF(AN231="B+","3.2",IF(AN231="B","2.8",IF(AN231="C+","2.4",IF(AN231="C","2",IF(AN231="D+","1.6",IF(AN231="D","1.2",IF(AN231="E","0.8",""))))))))))</f>
        <v/>
      </c>
      <c r="BJ231" s="26" t="str">
        <f>IF(ISBLANK('DATA ENTRY'!X231),"",IF(AO231="A+","4",IF(AO231="A","3.6",IF(AO231="B+","3.2",IF(AO231="B","2.8",IF(AO231="C+","2.4",IF(AO231="C","2",IF(AO231="D+","1.6",IF(AO231="D","1.2",IF(AO231="E","0.8",""))))))))))</f>
        <v/>
      </c>
      <c r="BK231" s="26" t="str">
        <f>IF(ISBLANK('DATA ENTRY'!Y231),"",IF(AP231="A+","4",IF(AP231="A","3.6",IF(AP231="B+","3.2",IF(AP231="B","2.8",IF(AP231="C+","2.4",IF(AP231="C","2",IF(AP231="D+","1.6",IF(AP231="D","1.2",IF(AP231="E","0.8",""))))))))))</f>
        <v/>
      </c>
      <c r="BL231" s="26" t="str">
        <f>IF(ISBLANK('DATA ENTRY'!Z231),"",IF(AQ231="A+","4",IF(AQ231="A","3.6",IF(AQ231="B+","3.2",IF(AQ231="B","2.8",IF(AQ231="C+","2.4",IF(AQ231="C","2",IF(AQ231="D+","1.6",IF(AQ231="D","1.2",IF(AQ231="E","0.8",""))))))))))</f>
        <v/>
      </c>
    </row>
    <row r="232" spans="2:64" x14ac:dyDescent="0.25">
      <c r="B232" s="26" t="str">
        <f>IF(ISBLANK('DATA ENTRY'!G232),"",'DATA ENTRY'!G232)</f>
        <v/>
      </c>
      <c r="C232" s="26" t="str">
        <f>IF(ISBLANK('DATA ENTRY'!H232),"",'DATA ENTRY'!H232)</f>
        <v/>
      </c>
      <c r="D232" s="26" t="str">
        <f t="shared" si="61"/>
        <v/>
      </c>
      <c r="E232" s="26" t="str">
        <f>IF(ISBLANK('DATA ENTRY'!J232),"",'DATA ENTRY'!J232)</f>
        <v/>
      </c>
      <c r="F232" s="26" t="str">
        <f>IF(ISBLANK('DATA ENTRY'!K232),"",'DATA ENTRY'!K232)</f>
        <v/>
      </c>
      <c r="G232" s="26" t="str">
        <f t="shared" si="62"/>
        <v/>
      </c>
      <c r="H232" s="26" t="str">
        <f>IF(ISBLANK('DATA ENTRY'!M232),"",'DATA ENTRY'!M232)</f>
        <v/>
      </c>
      <c r="I232" s="26" t="str">
        <f>IF(ISBLANK('DATA ENTRY'!M232),"",'DATA ENTRY'!N232)</f>
        <v/>
      </c>
      <c r="J232" s="26" t="str">
        <f t="shared" si="80"/>
        <v/>
      </c>
      <c r="K232" s="26" t="str">
        <f>IF(ISBLANK('DATA ENTRY'!P232),"",'DATA ENTRY'!P232)</f>
        <v/>
      </c>
      <c r="L232" s="26" t="str">
        <f>IF(ISBLANK('DATA ENTRY'!Q232),"",'DATA ENTRY'!Q232)</f>
        <v/>
      </c>
      <c r="M232" s="26" t="str">
        <f t="shared" si="63"/>
        <v/>
      </c>
      <c r="N232" s="26" t="str">
        <f>IF(ISBLANK('DATA ENTRY'!S232),"",'DATA ENTRY'!S232)</f>
        <v/>
      </c>
      <c r="O232" s="26" t="str">
        <f>IF(ISBLANK('DATA ENTRY'!T232),"",'DATA ENTRY'!T232)</f>
        <v/>
      </c>
      <c r="P232" s="26" t="str">
        <f t="shared" si="64"/>
        <v/>
      </c>
      <c r="Q232" s="26" t="str">
        <f>IF(ISBLANK('DATA ENTRY'!V232),"",'DATA ENTRY'!V232)</f>
        <v/>
      </c>
      <c r="R232" s="26" t="str">
        <f>IF(ISBLANK('DATA ENTRY'!W232),"",'DATA ENTRY'!W232)</f>
        <v/>
      </c>
      <c r="S232" s="26" t="str">
        <f t="shared" si="65"/>
        <v/>
      </c>
      <c r="T232" s="26" t="str">
        <f>IF(ISBLANK('DATA ENTRY'!Y232),"",'DATA ENTRY'!Y232)</f>
        <v/>
      </c>
      <c r="U232" s="26" t="str">
        <f>IF(ISBLANK('DATA ENTRY'!Z232),"",'DATA ENTRY'!Z232)</f>
        <v/>
      </c>
      <c r="V232" s="26" t="str">
        <f t="shared" si="66"/>
        <v/>
      </c>
      <c r="W232" s="26" t="str">
        <f>IF(ISBLANK('DATA ENTRY'!$F232),"",IF(LEDGER!B232="AB","AB",IF(LEDGER!B232&gt;=0.9*'MARK LOOKUP'!B232,"A+",IF(LEDGER!B232&gt;=0.8*'MARK LOOKUP'!B232,"A",IF(LEDGER!B232&gt;=0.7*'MARK LOOKUP'!B232,"B+",IF(LEDGER!B232&gt;=0.6*'MARK LOOKUP'!B232,"B",IF(LEDGER!B232&gt;=0.5*'MARK LOOKUP'!B232,"C+",IF(LEDGER!B232&gt;=0.4*'MARK LOOKUP'!B232,"C+",IF(LEDGER!B232&gt;=0.35*'MARK LOOKUP'!B232,"D","NG")))))))))</f>
        <v/>
      </c>
      <c r="X232" s="26" t="str">
        <f>IF(ISBLANK('DATA ENTRY'!$G232),"",IF(LEDGER!C232="AB","AB",IF(LEDGER!C232&gt;=0.9*'MARK LOOKUP'!C232,"A+",IF(LEDGER!C232&gt;=0.8*'MARK LOOKUP'!C232,"A",IF(LEDGER!C232&gt;=0.7*'MARK LOOKUP'!C232,"B+",IF(LEDGER!C232&gt;=0.6*'MARK LOOKUP'!C232,"B",IF(LEDGER!C232&gt;=0.5*'MARK LOOKUP'!C232,"C+",IF(LEDGER!C232&gt;=0.4*'MARK LOOKUP'!C232,"C+",IF(LEDGER!C232&gt;=0.35*'MARK LOOKUP'!C232,"D","N.G.")))))))))</f>
        <v/>
      </c>
      <c r="Y232" s="26" t="b">
        <f>IF(ISNUMBER(D232),IF(D232&gt;=0.9*'MARK LOOKUP'!D232,"A+",IF(D232&gt;=0.8*'MARK LOOKUP'!D232,"A",IF(D232&gt;=0.7*'MARK LOOKUP'!D232,"B+",IF(D232&gt;=0.6*'MARK LOOKUP'!D232,"B",IF(D232&gt;=0.5*'MARK LOOKUP'!D232,"C+",IF(D232&gt;=0.4*'MARK LOOKUP'!D232,"C",IF(D232&gt;=0.35*'MARK LOOKUP'!D232,"D","N.G."))))))))</f>
        <v>0</v>
      </c>
      <c r="Z232" s="26" t="str">
        <f>IF(ISBLANK('DATA ENTRY'!J232),"",IF(LEDGER!E232="AB","AB",IF(LEDGER!E232&gt;=0.9*'MARK LOOKUP'!E232,"A+",IF(LEDGER!E232&gt;=0.8*'MARK LOOKUP'!E232,"A",IF(LEDGER!E232&gt;=0.7*'MARK LOOKUP'!E232,"B+",IF(LEDGER!E232&gt;=0.6*'MARK LOOKUP'!E232,"B",IF(LEDGER!E232&gt;=0.5*'MARK LOOKUP'!E232,"C+",IF(LEDGER!E232&gt;=0.4*'MARK LOOKUP'!E232,"C",IF(LEDGER!E232&gt;=0.35*'MARK LOOKUP'!E232,"D","NG")))))))))</f>
        <v/>
      </c>
      <c r="AA232" s="26" t="str">
        <f>IF(ISBLANK('DATA ENTRY'!K232),"",IF(LEDGER!F232="AB","AB",IF(LEDGER!F232&gt;=0.9*'MARK LOOKUP'!F232,"A+",IF(LEDGER!F232&gt;=0.8*'MARK LOOKUP'!F232,"A",IF(LEDGER!F232&gt;=0.7*'MARK LOOKUP'!F232,"B+",IF(LEDGER!F232&gt;=0.6*'MARK LOOKUP'!F232,"B",IF(LEDGER!F232&gt;=0.5*'MARK LOOKUP'!F232,"C+",IF(LEDGER!F232&gt;=0.4*'MARK LOOKUP'!F232,"C",IF(LEDGER!F232&gt;=0.35*'MARK LOOKUP'!F232,"D","NG")))))))))</f>
        <v/>
      </c>
      <c r="AB232" s="26" t="b">
        <f>IF(ISNUMBER(G232),IF(D232&gt;=0.9*'MARK LOOKUP'!G232,"A+",IF(G232&gt;=0.8*'MARK LOOKUP'!G232,"A",IF(G232&gt;=0.7*'MARK LOOKUP'!G232,"B+",IF(G232&gt;=0.6*'MARK LOOKUP'!G232,"B",IF(G232&gt;=0.5*'MARK LOOKUP'!G232,"C+",IF(G232&gt;=0.4*'MARK LOOKUP'!G232,"C",IF(G232&gt;=0.35*'MARK LOOKUP'!G232,"D","NG"))))))))</f>
        <v>0</v>
      </c>
      <c r="AC232" s="26" t="str">
        <f>IF(ISBLANK('DATA ENTRY'!M232),"",IF(LEDGER!H232="AB","AB",IF(LEDGER!H232&gt;=0.9*'MARK LOOKUP'!H232,"A+",IF(LEDGER!H232&gt;=0.8*'MARK LOOKUP'!H232,"A",IF(LEDGER!H232&gt;=0.7*'MARK LOOKUP'!H232,"B+",IF(LEDGER!H232&gt;=0.6*'MARK LOOKUP'!H232,"B",IF(LEDGER!H232&gt;=0.5*'MARK LOOKUP'!H232,"C+",IF(LEDGER!H232&gt;=0.4*'MARK LOOKUP'!H232,"C",IF(LEDGER!H232&gt;=0.35*'MARK LOOKUP'!H232,"D","NG")))))))))</f>
        <v/>
      </c>
      <c r="AD232" s="26" t="str">
        <f>IF(ISBLANK('DATA ENTRY'!N232),"",IF(LEDGER!I232="AB","AB",IF(LEDGER!I232&gt;=0.9*'MARK LOOKUP'!I232,"A+",IF(LEDGER!I232&gt;=0.8*'MARK LOOKUP'!I232,"A",IF(LEDGER!I232&gt;=0.7*'MARK LOOKUP'!I232,"B+",IF(LEDGER!I232&gt;=0.6*'MARK LOOKUP'!I232,"B",IF(LEDGER!I232&gt;=0.5*'MARK LOOKUP'!I232,"C+",IF(LEDGER!I232&gt;=0.4*'MARK LOOKUP'!I232,"C",IF(LEDGER!I232&gt;=0.35*'MARK LOOKUP'!I232,"D","NG")))))))))</f>
        <v/>
      </c>
      <c r="AE232" s="26" t="str">
        <f>IF(ISNUMBER(J232),IF(J232&gt;=0.9*'MARK LOOKUP'!J232,"A+",IF(J232&gt;=0.8*'MARK LOOKUP'!J232,"A",IF(J232&gt;=0.7*'MARK LOOKUP'!J232,"B+",IF(J232&gt;=0.6*'MARK LOOKUP'!J232,"B",IF(J232&gt;=0.5*'MARK LOOKUP'!J232,"C+",IF(J232&gt;=0.4*'MARK LOOKUP'!J232,"C",IF(J232&gt;=0.35*'MARK LOOKUP'!J232,"D","NG"))))))),"")</f>
        <v/>
      </c>
      <c r="AF232" s="26" t="str">
        <f>IF(ISBLANK('DATA ENTRY'!P232),"",IF(LEDGER!K232="Ab","AB",IF(LEDGER!K232&gt;=0.9*'MARK LOOKUP'!K232,"A+",IF(LEDGER!K232&gt;=0.8*'MARK LOOKUP'!K232,"A",IF(LEDGER!K232&gt;=0.7*'MARK LOOKUP'!K232,"B+",IF(LEDGER!K232&gt;=0.6*'MARK LOOKUP'!K232,"B",IF(LEDGER!K232&gt;=0.5*'MARK LOOKUP'!K232,"C+",IF(LEDGER!K232&gt;=0.4*'MARK LOOKUP'!K232,"C",IF(LEDGER!K232&gt;=0.35*'MARK LOOKUP'!K232,"D","NG")))))))))</f>
        <v/>
      </c>
      <c r="AG232" s="26" t="str">
        <f>IF(ISBLANK('DATA ENTRY'!Q232),"",IF(LEDGER!L232="Ab","AB",IF(LEDGER!L232&gt;=0.9*'MARK LOOKUP'!L232,"A+",IF(LEDGER!L232&gt;=0.8*'MARK LOOKUP'!L232,"A",IF(LEDGER!L232&gt;=0.7*'MARK LOOKUP'!L232,"B+",IF(LEDGER!L232&gt;=0.6*'MARK LOOKUP'!L232,"B",IF(LEDGER!L232&gt;=0.5*'MARK LOOKUP'!L232,"C+",IF(LEDGER!L232&gt;=0.4*'MARK LOOKUP'!L232,"C",IF(LEDGER!L232&gt;=0.35*'MARK LOOKUP'!L232,"D","NG")))))))))</f>
        <v/>
      </c>
      <c r="AH232" s="26" t="str">
        <f>IF(ISNUMBER(M232),IF(M232&gt;=0.9*'MARK LOOKUP'!M232,"A+",IF(M232&gt;=0.8*'MARK LOOKUP'!M232,"A",IF(M232&gt;=0.7*'MARK LOOKUP'!M232,"B+",IF(M232&gt;=0.6*'MARK LOOKUP'!M232,"B",IF(M232&gt;=0.5*'MARK LOOKUP'!M232,"C+",IF(M232&gt;=0.4*'MARK LOOKUP'!M232,"C",IF(M232&gt;=0.35*'MARK LOOKUP'!M232,"D","NG"))))))),"")</f>
        <v/>
      </c>
      <c r="AI232" s="26" t="str">
        <f>IF(ISBLANK('DATA ENTRY'!S232),"",IF(N232="Ab","AB",IF(N232&gt;=0.9*'MARK LOOKUP'!N232,"A+",IF(N232&gt;=0.8*'MARK LOOKUP'!N232,"A",IF(N232&gt;=0.7*'MARK LOOKUP'!N232,"B+",IF(N232&gt;=0.6*'MARK LOOKUP'!N232,"B",IF(N232&gt;=0.5*'MARK LOOKUP'!N232,"C+",IF(N232&gt;=0.4*'MARK LOOKUP'!N232,"C",IF(N232&gt;=0.35*'MARK LOOKUP'!N232,"D","NG")))))))))</f>
        <v/>
      </c>
      <c r="AJ232" s="26" t="str">
        <f>IF(ISBLANK('DATA ENTRY'!T232),"",IF(O232="Ab","AB",IF(O232&gt;=0.9*'MARK LOOKUP'!O232,"A+",IF(O232&gt;=0.8*'MARK LOOKUP'!O232,"A",IF(O232&gt;=0.7*'MARK LOOKUP'!O232,"B+",IF(O232&gt;=0.6*'MARK LOOKUP'!O232,"B",IF(O232&gt;=0.5*'MARK LOOKUP'!O232,"C+",IF(O232&gt;=0.4*'MARK LOOKUP'!O232,"C",IF(O232&gt;=0.35*'MARK LOOKUP'!O232,"D","NG")))))))))</f>
        <v/>
      </c>
      <c r="AK232" s="26" t="str">
        <f>IF(ISNUMBER(P232),IF(P232&gt;=0.9*'MARK LOOKUP'!P232,"A+",IF(P232&gt;=0.8*'MARK LOOKUP'!P232,"A",IF(P232&gt;=0.7*'MARK LOOKUP'!P232,"B+",IF(P232&gt;=0.6*'MARK LOOKUP'!P232,"B",IF(P232&gt;=0.5*'MARK LOOKUP'!P232,"C+",IF(P232&gt;=0.4*'MARK LOOKUP'!P232,"C",IF(P232&gt;=0.35*'MARK LOOKUP'!P232,"D","NG"))))))),"")</f>
        <v/>
      </c>
      <c r="AL232" s="26" t="str">
        <f>IF(ISBLANK('DATA ENTRY'!V232),"",IF(Q232="Ab","AB",IF(Q232&gt;=0.9*'MARK LOOKUP'!Q232,"A+",IF(Q232&gt;=0.8*'MARK LOOKUP'!Q232,"A",IF(Q232&gt;=0.7*'MARK LOOKUP'!Q232,"B+",IF(Q232&gt;=0.6*'MARK LOOKUP'!Q232,"B",IF(Q232&gt;=0.5*'MARK LOOKUP'!Q232,"C+",IF(Q232&gt;=0.4*'MARK LOOKUP'!Q232,"C",IF(Q232&gt;=0.35*'MARK LOOKUP'!Q232,"D","NG")))))))))</f>
        <v/>
      </c>
      <c r="AM232" s="26" t="str">
        <f>IF(ISBLANK('DATA ENTRY'!W232),"",IF(R232="Ab","AB",IF(R232&gt;=0.9*'MARK LOOKUP'!R232,"A+",IF(R232&gt;=0.8*'MARK LOOKUP'!R232,"A",IF(R232&gt;=0.7*'MARK LOOKUP'!R232,"B+",IF(R232&gt;=0.6*'MARK LOOKUP'!R232,"B",IF(R232&gt;=0.5*'MARK LOOKUP'!R232,"C+",IF(R232&gt;=0.4*'MARK LOOKUP'!R232,"C",IF(R232&gt;=0.35*'MARK LOOKUP'!R232,"D","NG")))))))))</f>
        <v/>
      </c>
      <c r="AN232" s="26" t="str">
        <f>IF(ISNUMBER(S232),IF(S232&gt;=0.9*'MARK LOOKUP'!S232,"A+",IF(S232&gt;=0.8*'MARK LOOKUP'!S232,"A",IF(S232&gt;=0.7*'MARK LOOKUP'!S232,"B+",IF(S232&gt;=0.6*'MARK LOOKUP'!S232,"B",IF(S232&gt;=0.5*'MARK LOOKUP'!S232,"C+",IF(S232&gt;=0.4*'MARK LOOKUP'!S232,"C",IF(S232&gt;=0.35*'MARK LOOKUP'!S232,"D","NG"))))))),"")</f>
        <v/>
      </c>
      <c r="AO232" s="26" t="str">
        <f>IF(ISBLANK('DATA ENTRY'!Y232),"",IF(T232="AB","AB",IF(T232&gt;=0.9*'MARK LOOKUP'!T232,"A+",IF(T232&gt;=0.8*'MARK LOOKUP'!T232,"A",IF(T232&gt;=0.7*'MARK LOOKUP'!T232,"B+",IF(T232&gt;=0.6*'MARK LOOKUP'!T232,"B",IF(T232&gt;=0.5*'MARK LOOKUP'!T232,"C+",IF(T232&gt;=0.4*'MARK LOOKUP'!T232,"C",IF(T232&gt;=0.35*'MARK LOOKUP'!T232,"D","NG")))))))))</f>
        <v/>
      </c>
      <c r="AP232" s="26" t="str">
        <f>IF(ISBLANK('DATA ENTRY'!Z232),"",IF(U232="AB","AB",IF(U232&gt;=0.9*'MARK LOOKUP'!U232,"A+",IF(U232&gt;=0.8*'MARK LOOKUP'!U232,"A",IF(U232&gt;=0.7*'MARK LOOKUP'!U232,"B+",IF(U232&gt;=0.6*'MARK LOOKUP'!U232,"B",IF(U232&gt;=0.5*'MARK LOOKUP'!U232,"C+",IF(U232&gt;=0.4*'MARK LOOKUP'!U232,"C",IF(U232&gt;=0.35*'MARK LOOKUP'!U232,"D","NG")))))))))</f>
        <v/>
      </c>
      <c r="AQ232" s="26" t="str">
        <f>IF(ISNUMBER(V232),IF(V232&gt;=0.9*'MARK LOOKUP'!V232,"A+",IF(V232&gt;=0.8*'MARK LOOKUP'!V232,"A",IF(V232&gt;=0.7*'MARK LOOKUP'!V232,"B+",IF(V232&gt;=0.6*'MARK LOOKUP'!S232,"B",IF(V232&gt;=0.5*'MARK LOOKUP'!V232,"C+",IF(V232&gt;=0.4*'MARK LOOKUP'!V232,"C",IF(V232&gt;=0.35*'MARK LOOKUP'!V232,"D","NG"))))))),"")</f>
        <v/>
      </c>
      <c r="AR232" s="26" t="str">
        <f t="shared" si="67"/>
        <v/>
      </c>
      <c r="AS232" s="26" t="str">
        <f t="shared" si="68"/>
        <v/>
      </c>
      <c r="AT232" s="26" t="str">
        <f t="shared" si="69"/>
        <v/>
      </c>
      <c r="AU232" s="26" t="str">
        <f t="shared" si="70"/>
        <v/>
      </c>
      <c r="AV232" s="26" t="str">
        <f t="shared" si="71"/>
        <v/>
      </c>
      <c r="AW232" s="26" t="str">
        <f t="shared" si="72"/>
        <v/>
      </c>
      <c r="AX232" s="26" t="str">
        <f t="shared" si="73"/>
        <v/>
      </c>
      <c r="AY232" s="26" t="str">
        <f t="shared" si="74"/>
        <v/>
      </c>
      <c r="AZ232" s="26" t="str">
        <f t="shared" si="75"/>
        <v/>
      </c>
      <c r="BA232" s="26" t="str">
        <f t="shared" si="76"/>
        <v/>
      </c>
      <c r="BB232" s="26" t="str">
        <f t="shared" si="77"/>
        <v/>
      </c>
      <c r="BC232" s="26" t="str">
        <f t="shared" si="78"/>
        <v/>
      </c>
      <c r="BD232" s="26" t="str">
        <f t="shared" si="79"/>
        <v/>
      </c>
      <c r="BE232" s="26" t="str">
        <f>IF(ISBLANK('DATA ENTRY'!S232),"",IF(AJ232="A+","4",IF(AJ232="A","3.6",IF(AJ232="B+","3.2",IF(AJ232="B","2.8",IF(AJ232="C+","2.4",IF(AJ232="C","2",IF(AJ232="D+","1.6",IF(AJ232="D","1.2",IF(AJ232="E","0.8",""))))))))))</f>
        <v/>
      </c>
      <c r="BF232" s="26" t="str">
        <f>IF(ISBLANK('DATA ENTRY'!T232),"",IF(AK232="A+","4",IF(AK232="A","3.6",IF(AK232="B+","3.2",IF(AK232="B","2.8",IF(AK232="C+","2.4",IF(AK232="C","2",IF(AK232="D+","1.6",IF(AK232="D","1.2",IF(AK232="E","0.8",""))))))))))</f>
        <v/>
      </c>
      <c r="BG232" s="26" t="str">
        <f>IF(ISBLANK('DATA ENTRY'!U232),"",IF(AL232="A+","4",IF(AL232="A","3.6",IF(AL232="B+","3.2",IF(AL232="B","2.8",IF(AL232="C+","2.4",IF(AL232="C","2",IF(AL232="D+","1.6",IF(AL232="D","1.2",IF(AL232="E","0.8",""))))))))))</f>
        <v/>
      </c>
      <c r="BH232" s="26" t="str">
        <f>IF(ISBLANK('DATA ENTRY'!V232),"",IF(AM232="A+","4",IF(AM232="A","3.6",IF(AM232="B+","3.2",IF(AM232="B","2.8",IF(AM232="C+","2.4",IF(AM232="C","2",IF(AM232="D+","1.6",IF(AM232="D","1.2",IF(AM232="E","0.8",""))))))))))</f>
        <v/>
      </c>
      <c r="BI232" s="26" t="str">
        <f>IF(ISBLANK('DATA ENTRY'!W232),"",IF(AN232="A+","4",IF(AN232="A","3.6",IF(AN232="B+","3.2",IF(AN232="B","2.8",IF(AN232="C+","2.4",IF(AN232="C","2",IF(AN232="D+","1.6",IF(AN232="D","1.2",IF(AN232="E","0.8",""))))))))))</f>
        <v/>
      </c>
      <c r="BJ232" s="26" t="str">
        <f>IF(ISBLANK('DATA ENTRY'!X232),"",IF(AO232="A+","4",IF(AO232="A","3.6",IF(AO232="B+","3.2",IF(AO232="B","2.8",IF(AO232="C+","2.4",IF(AO232="C","2",IF(AO232="D+","1.6",IF(AO232="D","1.2",IF(AO232="E","0.8",""))))))))))</f>
        <v/>
      </c>
      <c r="BK232" s="26" t="str">
        <f>IF(ISBLANK('DATA ENTRY'!Y232),"",IF(AP232="A+","4",IF(AP232="A","3.6",IF(AP232="B+","3.2",IF(AP232="B","2.8",IF(AP232="C+","2.4",IF(AP232="C","2",IF(AP232="D+","1.6",IF(AP232="D","1.2",IF(AP232="E","0.8",""))))))))))</f>
        <v/>
      </c>
      <c r="BL232" s="26" t="str">
        <f>IF(ISBLANK('DATA ENTRY'!Z232),"",IF(AQ232="A+","4",IF(AQ232="A","3.6",IF(AQ232="B+","3.2",IF(AQ232="B","2.8",IF(AQ232="C+","2.4",IF(AQ232="C","2",IF(AQ232="D+","1.6",IF(AQ232="D","1.2",IF(AQ232="E","0.8",""))))))))))</f>
        <v/>
      </c>
    </row>
    <row r="233" spans="2:64" x14ac:dyDescent="0.25">
      <c r="B233" s="26" t="str">
        <f>IF(ISBLANK('DATA ENTRY'!G233),"",'DATA ENTRY'!G233)</f>
        <v/>
      </c>
      <c r="C233" s="26" t="str">
        <f>IF(ISBLANK('DATA ENTRY'!H233),"",'DATA ENTRY'!H233)</f>
        <v/>
      </c>
      <c r="D233" s="26" t="str">
        <f t="shared" si="61"/>
        <v/>
      </c>
      <c r="E233" s="26" t="str">
        <f>IF(ISBLANK('DATA ENTRY'!J233),"",'DATA ENTRY'!J233)</f>
        <v/>
      </c>
      <c r="F233" s="26" t="str">
        <f>IF(ISBLANK('DATA ENTRY'!K233),"",'DATA ENTRY'!K233)</f>
        <v/>
      </c>
      <c r="G233" s="26" t="str">
        <f t="shared" si="62"/>
        <v/>
      </c>
      <c r="H233" s="26" t="str">
        <f>IF(ISBLANK('DATA ENTRY'!M233),"",'DATA ENTRY'!M233)</f>
        <v/>
      </c>
      <c r="I233" s="26" t="str">
        <f>IF(ISBLANK('DATA ENTRY'!M233),"",'DATA ENTRY'!N233)</f>
        <v/>
      </c>
      <c r="J233" s="26" t="str">
        <f t="shared" si="80"/>
        <v/>
      </c>
      <c r="K233" s="26" t="str">
        <f>IF(ISBLANK('DATA ENTRY'!P233),"",'DATA ENTRY'!P233)</f>
        <v/>
      </c>
      <c r="L233" s="26" t="str">
        <f>IF(ISBLANK('DATA ENTRY'!Q233),"",'DATA ENTRY'!Q233)</f>
        <v/>
      </c>
      <c r="M233" s="26" t="str">
        <f t="shared" si="63"/>
        <v/>
      </c>
      <c r="N233" s="26" t="str">
        <f>IF(ISBLANK('DATA ENTRY'!S233),"",'DATA ENTRY'!S233)</f>
        <v/>
      </c>
      <c r="O233" s="26" t="str">
        <f>IF(ISBLANK('DATA ENTRY'!T233),"",'DATA ENTRY'!T233)</f>
        <v/>
      </c>
      <c r="P233" s="26" t="str">
        <f t="shared" si="64"/>
        <v/>
      </c>
      <c r="Q233" s="26" t="str">
        <f>IF(ISBLANK('DATA ENTRY'!V233),"",'DATA ENTRY'!V233)</f>
        <v/>
      </c>
      <c r="R233" s="26" t="str">
        <f>IF(ISBLANK('DATA ENTRY'!W233),"",'DATA ENTRY'!W233)</f>
        <v/>
      </c>
      <c r="S233" s="26" t="str">
        <f t="shared" si="65"/>
        <v/>
      </c>
      <c r="T233" s="26" t="str">
        <f>IF(ISBLANK('DATA ENTRY'!Y233),"",'DATA ENTRY'!Y233)</f>
        <v/>
      </c>
      <c r="U233" s="26" t="str">
        <f>IF(ISBLANK('DATA ENTRY'!Z233),"",'DATA ENTRY'!Z233)</f>
        <v/>
      </c>
      <c r="V233" s="26" t="str">
        <f t="shared" si="66"/>
        <v/>
      </c>
      <c r="W233" s="26" t="str">
        <f>IF(ISBLANK('DATA ENTRY'!$F233),"",IF(LEDGER!B233="AB","AB",IF(LEDGER!B233&gt;=0.9*'MARK LOOKUP'!B233,"A+",IF(LEDGER!B233&gt;=0.8*'MARK LOOKUP'!B233,"A",IF(LEDGER!B233&gt;=0.7*'MARK LOOKUP'!B233,"B+",IF(LEDGER!B233&gt;=0.6*'MARK LOOKUP'!B233,"B",IF(LEDGER!B233&gt;=0.5*'MARK LOOKUP'!B233,"C+",IF(LEDGER!B233&gt;=0.4*'MARK LOOKUP'!B233,"C+",IF(LEDGER!B233&gt;=0.35*'MARK LOOKUP'!B233,"D","NG")))))))))</f>
        <v/>
      </c>
      <c r="X233" s="26" t="str">
        <f>IF(ISBLANK('DATA ENTRY'!$G233),"",IF(LEDGER!C233="AB","AB",IF(LEDGER!C233&gt;=0.9*'MARK LOOKUP'!C233,"A+",IF(LEDGER!C233&gt;=0.8*'MARK LOOKUP'!C233,"A",IF(LEDGER!C233&gt;=0.7*'MARK LOOKUP'!C233,"B+",IF(LEDGER!C233&gt;=0.6*'MARK LOOKUP'!C233,"B",IF(LEDGER!C233&gt;=0.5*'MARK LOOKUP'!C233,"C+",IF(LEDGER!C233&gt;=0.4*'MARK LOOKUP'!C233,"C+",IF(LEDGER!C233&gt;=0.35*'MARK LOOKUP'!C233,"D","N.G.")))))))))</f>
        <v/>
      </c>
      <c r="Y233" s="26" t="b">
        <f>IF(ISNUMBER(D233),IF(D233&gt;=0.9*'MARK LOOKUP'!D233,"A+",IF(D233&gt;=0.8*'MARK LOOKUP'!D233,"A",IF(D233&gt;=0.7*'MARK LOOKUP'!D233,"B+",IF(D233&gt;=0.6*'MARK LOOKUP'!D233,"B",IF(D233&gt;=0.5*'MARK LOOKUP'!D233,"C+",IF(D233&gt;=0.4*'MARK LOOKUP'!D233,"C",IF(D233&gt;=0.35*'MARK LOOKUP'!D233,"D","N.G."))))))))</f>
        <v>0</v>
      </c>
      <c r="Z233" s="26" t="str">
        <f>IF(ISBLANK('DATA ENTRY'!J233),"",IF(LEDGER!E233="AB","AB",IF(LEDGER!E233&gt;=0.9*'MARK LOOKUP'!E233,"A+",IF(LEDGER!E233&gt;=0.8*'MARK LOOKUP'!E233,"A",IF(LEDGER!E233&gt;=0.7*'MARK LOOKUP'!E233,"B+",IF(LEDGER!E233&gt;=0.6*'MARK LOOKUP'!E233,"B",IF(LEDGER!E233&gt;=0.5*'MARK LOOKUP'!E233,"C+",IF(LEDGER!E233&gt;=0.4*'MARK LOOKUP'!E233,"C",IF(LEDGER!E233&gt;=0.35*'MARK LOOKUP'!E233,"D","NG")))))))))</f>
        <v/>
      </c>
      <c r="AA233" s="26" t="str">
        <f>IF(ISBLANK('DATA ENTRY'!K233),"",IF(LEDGER!F233="AB","AB",IF(LEDGER!F233&gt;=0.9*'MARK LOOKUP'!F233,"A+",IF(LEDGER!F233&gt;=0.8*'MARK LOOKUP'!F233,"A",IF(LEDGER!F233&gt;=0.7*'MARK LOOKUP'!F233,"B+",IF(LEDGER!F233&gt;=0.6*'MARK LOOKUP'!F233,"B",IF(LEDGER!F233&gt;=0.5*'MARK LOOKUP'!F233,"C+",IF(LEDGER!F233&gt;=0.4*'MARK LOOKUP'!F233,"C",IF(LEDGER!F233&gt;=0.35*'MARK LOOKUP'!F233,"D","NG")))))))))</f>
        <v/>
      </c>
      <c r="AB233" s="26" t="b">
        <f>IF(ISNUMBER(G233),IF(D233&gt;=0.9*'MARK LOOKUP'!G233,"A+",IF(G233&gt;=0.8*'MARK LOOKUP'!G233,"A",IF(G233&gt;=0.7*'MARK LOOKUP'!G233,"B+",IF(G233&gt;=0.6*'MARK LOOKUP'!G233,"B",IF(G233&gt;=0.5*'MARK LOOKUP'!G233,"C+",IF(G233&gt;=0.4*'MARK LOOKUP'!G233,"C",IF(G233&gt;=0.35*'MARK LOOKUP'!G233,"D","NG"))))))))</f>
        <v>0</v>
      </c>
      <c r="AC233" s="26" t="str">
        <f>IF(ISBLANK('DATA ENTRY'!M233),"",IF(LEDGER!H233="AB","AB",IF(LEDGER!H233&gt;=0.9*'MARK LOOKUP'!H233,"A+",IF(LEDGER!H233&gt;=0.8*'MARK LOOKUP'!H233,"A",IF(LEDGER!H233&gt;=0.7*'MARK LOOKUP'!H233,"B+",IF(LEDGER!H233&gt;=0.6*'MARK LOOKUP'!H233,"B",IF(LEDGER!H233&gt;=0.5*'MARK LOOKUP'!H233,"C+",IF(LEDGER!H233&gt;=0.4*'MARK LOOKUP'!H233,"C",IF(LEDGER!H233&gt;=0.35*'MARK LOOKUP'!H233,"D","NG")))))))))</f>
        <v/>
      </c>
      <c r="AD233" s="26" t="str">
        <f>IF(ISBLANK('DATA ENTRY'!N233),"",IF(LEDGER!I233="AB","AB",IF(LEDGER!I233&gt;=0.9*'MARK LOOKUP'!I233,"A+",IF(LEDGER!I233&gt;=0.8*'MARK LOOKUP'!I233,"A",IF(LEDGER!I233&gt;=0.7*'MARK LOOKUP'!I233,"B+",IF(LEDGER!I233&gt;=0.6*'MARK LOOKUP'!I233,"B",IF(LEDGER!I233&gt;=0.5*'MARK LOOKUP'!I233,"C+",IF(LEDGER!I233&gt;=0.4*'MARK LOOKUP'!I233,"C",IF(LEDGER!I233&gt;=0.35*'MARK LOOKUP'!I233,"D","NG")))))))))</f>
        <v/>
      </c>
      <c r="AE233" s="26" t="str">
        <f>IF(ISNUMBER(J233),IF(J233&gt;=0.9*'MARK LOOKUP'!J233,"A+",IF(J233&gt;=0.8*'MARK LOOKUP'!J233,"A",IF(J233&gt;=0.7*'MARK LOOKUP'!J233,"B+",IF(J233&gt;=0.6*'MARK LOOKUP'!J233,"B",IF(J233&gt;=0.5*'MARK LOOKUP'!J233,"C+",IF(J233&gt;=0.4*'MARK LOOKUP'!J233,"C",IF(J233&gt;=0.35*'MARK LOOKUP'!J233,"D","NG"))))))),"")</f>
        <v/>
      </c>
      <c r="AF233" s="26" t="str">
        <f>IF(ISBLANK('DATA ENTRY'!P233),"",IF(LEDGER!K233="Ab","AB",IF(LEDGER!K233&gt;=0.9*'MARK LOOKUP'!K233,"A+",IF(LEDGER!K233&gt;=0.8*'MARK LOOKUP'!K233,"A",IF(LEDGER!K233&gt;=0.7*'MARK LOOKUP'!K233,"B+",IF(LEDGER!K233&gt;=0.6*'MARK LOOKUP'!K233,"B",IF(LEDGER!K233&gt;=0.5*'MARK LOOKUP'!K233,"C+",IF(LEDGER!K233&gt;=0.4*'MARK LOOKUP'!K233,"C",IF(LEDGER!K233&gt;=0.35*'MARK LOOKUP'!K233,"D","NG")))))))))</f>
        <v/>
      </c>
      <c r="AG233" s="26" t="str">
        <f>IF(ISBLANK('DATA ENTRY'!Q233),"",IF(LEDGER!L233="Ab","AB",IF(LEDGER!L233&gt;=0.9*'MARK LOOKUP'!L233,"A+",IF(LEDGER!L233&gt;=0.8*'MARK LOOKUP'!L233,"A",IF(LEDGER!L233&gt;=0.7*'MARK LOOKUP'!L233,"B+",IF(LEDGER!L233&gt;=0.6*'MARK LOOKUP'!L233,"B",IF(LEDGER!L233&gt;=0.5*'MARK LOOKUP'!L233,"C+",IF(LEDGER!L233&gt;=0.4*'MARK LOOKUP'!L233,"C",IF(LEDGER!L233&gt;=0.35*'MARK LOOKUP'!L233,"D","NG")))))))))</f>
        <v/>
      </c>
      <c r="AH233" s="26" t="str">
        <f>IF(ISNUMBER(M233),IF(M233&gt;=0.9*'MARK LOOKUP'!M233,"A+",IF(M233&gt;=0.8*'MARK LOOKUP'!M233,"A",IF(M233&gt;=0.7*'MARK LOOKUP'!M233,"B+",IF(M233&gt;=0.6*'MARK LOOKUP'!M233,"B",IF(M233&gt;=0.5*'MARK LOOKUP'!M233,"C+",IF(M233&gt;=0.4*'MARK LOOKUP'!M233,"C",IF(M233&gt;=0.35*'MARK LOOKUP'!M233,"D","NG"))))))),"")</f>
        <v/>
      </c>
      <c r="AI233" s="26" t="str">
        <f>IF(ISBLANK('DATA ENTRY'!S233),"",IF(N233="Ab","AB",IF(N233&gt;=0.9*'MARK LOOKUP'!N233,"A+",IF(N233&gt;=0.8*'MARK LOOKUP'!N233,"A",IF(N233&gt;=0.7*'MARK LOOKUP'!N233,"B+",IF(N233&gt;=0.6*'MARK LOOKUP'!N233,"B",IF(N233&gt;=0.5*'MARK LOOKUP'!N233,"C+",IF(N233&gt;=0.4*'MARK LOOKUP'!N233,"C",IF(N233&gt;=0.35*'MARK LOOKUP'!N233,"D","NG")))))))))</f>
        <v/>
      </c>
      <c r="AJ233" s="26" t="str">
        <f>IF(ISBLANK('DATA ENTRY'!T233),"",IF(O233="Ab","AB",IF(O233&gt;=0.9*'MARK LOOKUP'!O233,"A+",IF(O233&gt;=0.8*'MARK LOOKUP'!O233,"A",IF(O233&gt;=0.7*'MARK LOOKUP'!O233,"B+",IF(O233&gt;=0.6*'MARK LOOKUP'!O233,"B",IF(O233&gt;=0.5*'MARK LOOKUP'!O233,"C+",IF(O233&gt;=0.4*'MARK LOOKUP'!O233,"C",IF(O233&gt;=0.35*'MARK LOOKUP'!O233,"D","NG")))))))))</f>
        <v/>
      </c>
      <c r="AK233" s="26" t="str">
        <f>IF(ISNUMBER(P233),IF(P233&gt;=0.9*'MARK LOOKUP'!P233,"A+",IF(P233&gt;=0.8*'MARK LOOKUP'!P233,"A",IF(P233&gt;=0.7*'MARK LOOKUP'!P233,"B+",IF(P233&gt;=0.6*'MARK LOOKUP'!P233,"B",IF(P233&gt;=0.5*'MARK LOOKUP'!P233,"C+",IF(P233&gt;=0.4*'MARK LOOKUP'!P233,"C",IF(P233&gt;=0.35*'MARK LOOKUP'!P233,"D","NG"))))))),"")</f>
        <v/>
      </c>
      <c r="AL233" s="26" t="str">
        <f>IF(ISBLANK('DATA ENTRY'!V233),"",IF(Q233="Ab","AB",IF(Q233&gt;=0.9*'MARK LOOKUP'!Q233,"A+",IF(Q233&gt;=0.8*'MARK LOOKUP'!Q233,"A",IF(Q233&gt;=0.7*'MARK LOOKUP'!Q233,"B+",IF(Q233&gt;=0.6*'MARK LOOKUP'!Q233,"B",IF(Q233&gt;=0.5*'MARK LOOKUP'!Q233,"C+",IF(Q233&gt;=0.4*'MARK LOOKUP'!Q233,"C",IF(Q233&gt;=0.35*'MARK LOOKUP'!Q233,"D","NG")))))))))</f>
        <v/>
      </c>
      <c r="AM233" s="26" t="str">
        <f>IF(ISBLANK('DATA ENTRY'!W233),"",IF(R233="Ab","AB",IF(R233&gt;=0.9*'MARK LOOKUP'!R233,"A+",IF(R233&gt;=0.8*'MARK LOOKUP'!R233,"A",IF(R233&gt;=0.7*'MARK LOOKUP'!R233,"B+",IF(R233&gt;=0.6*'MARK LOOKUP'!R233,"B",IF(R233&gt;=0.5*'MARK LOOKUP'!R233,"C+",IF(R233&gt;=0.4*'MARK LOOKUP'!R233,"C",IF(R233&gt;=0.35*'MARK LOOKUP'!R233,"D","NG")))))))))</f>
        <v/>
      </c>
      <c r="AN233" s="26" t="str">
        <f>IF(ISNUMBER(S233),IF(S233&gt;=0.9*'MARK LOOKUP'!S233,"A+",IF(S233&gt;=0.8*'MARK LOOKUP'!S233,"A",IF(S233&gt;=0.7*'MARK LOOKUP'!S233,"B+",IF(S233&gt;=0.6*'MARK LOOKUP'!S233,"B",IF(S233&gt;=0.5*'MARK LOOKUP'!S233,"C+",IF(S233&gt;=0.4*'MARK LOOKUP'!S233,"C",IF(S233&gt;=0.35*'MARK LOOKUP'!S233,"D","NG"))))))),"")</f>
        <v/>
      </c>
      <c r="AO233" s="26" t="str">
        <f>IF(ISBLANK('DATA ENTRY'!Y233),"",IF(T233="AB","AB",IF(T233&gt;=0.9*'MARK LOOKUP'!T233,"A+",IF(T233&gt;=0.8*'MARK LOOKUP'!T233,"A",IF(T233&gt;=0.7*'MARK LOOKUP'!T233,"B+",IF(T233&gt;=0.6*'MARK LOOKUP'!T233,"B",IF(T233&gt;=0.5*'MARK LOOKUP'!T233,"C+",IF(T233&gt;=0.4*'MARK LOOKUP'!T233,"C",IF(T233&gt;=0.35*'MARK LOOKUP'!T233,"D","NG")))))))))</f>
        <v/>
      </c>
      <c r="AP233" s="26" t="str">
        <f>IF(ISBLANK('DATA ENTRY'!Z233),"",IF(U233="AB","AB",IF(U233&gt;=0.9*'MARK LOOKUP'!U233,"A+",IF(U233&gt;=0.8*'MARK LOOKUP'!U233,"A",IF(U233&gt;=0.7*'MARK LOOKUP'!U233,"B+",IF(U233&gt;=0.6*'MARK LOOKUP'!U233,"B",IF(U233&gt;=0.5*'MARK LOOKUP'!U233,"C+",IF(U233&gt;=0.4*'MARK LOOKUP'!U233,"C",IF(U233&gt;=0.35*'MARK LOOKUP'!U233,"D","NG")))))))))</f>
        <v/>
      </c>
      <c r="AQ233" s="26" t="str">
        <f>IF(ISNUMBER(V233),IF(V233&gt;=0.9*'MARK LOOKUP'!V233,"A+",IF(V233&gt;=0.8*'MARK LOOKUP'!V233,"A",IF(V233&gt;=0.7*'MARK LOOKUP'!V233,"B+",IF(V233&gt;=0.6*'MARK LOOKUP'!S233,"B",IF(V233&gt;=0.5*'MARK LOOKUP'!V233,"C+",IF(V233&gt;=0.4*'MARK LOOKUP'!V233,"C",IF(V233&gt;=0.35*'MARK LOOKUP'!V233,"D","NG"))))))),"")</f>
        <v/>
      </c>
      <c r="AR233" s="26" t="str">
        <f t="shared" si="67"/>
        <v/>
      </c>
      <c r="AS233" s="26" t="str">
        <f t="shared" si="68"/>
        <v/>
      </c>
      <c r="AT233" s="26" t="str">
        <f t="shared" si="69"/>
        <v/>
      </c>
      <c r="AU233" s="26" t="str">
        <f t="shared" si="70"/>
        <v/>
      </c>
      <c r="AV233" s="26" t="str">
        <f t="shared" si="71"/>
        <v/>
      </c>
      <c r="AW233" s="26" t="str">
        <f t="shared" si="72"/>
        <v/>
      </c>
      <c r="AX233" s="26" t="str">
        <f t="shared" si="73"/>
        <v/>
      </c>
      <c r="AY233" s="26" t="str">
        <f t="shared" si="74"/>
        <v/>
      </c>
      <c r="AZ233" s="26" t="str">
        <f t="shared" si="75"/>
        <v/>
      </c>
      <c r="BA233" s="26" t="str">
        <f t="shared" si="76"/>
        <v/>
      </c>
      <c r="BB233" s="26" t="str">
        <f t="shared" si="77"/>
        <v/>
      </c>
      <c r="BC233" s="26" t="str">
        <f t="shared" si="78"/>
        <v/>
      </c>
      <c r="BD233" s="26" t="str">
        <f t="shared" si="79"/>
        <v/>
      </c>
      <c r="BE233" s="26" t="str">
        <f>IF(ISBLANK('DATA ENTRY'!S233),"",IF(AJ233="A+","4",IF(AJ233="A","3.6",IF(AJ233="B+","3.2",IF(AJ233="B","2.8",IF(AJ233="C+","2.4",IF(AJ233="C","2",IF(AJ233="D+","1.6",IF(AJ233="D","1.2",IF(AJ233="E","0.8",""))))))))))</f>
        <v/>
      </c>
      <c r="BF233" s="26" t="str">
        <f>IF(ISBLANK('DATA ENTRY'!T233),"",IF(AK233="A+","4",IF(AK233="A","3.6",IF(AK233="B+","3.2",IF(AK233="B","2.8",IF(AK233="C+","2.4",IF(AK233="C","2",IF(AK233="D+","1.6",IF(AK233="D","1.2",IF(AK233="E","0.8",""))))))))))</f>
        <v/>
      </c>
      <c r="BG233" s="26" t="str">
        <f>IF(ISBLANK('DATA ENTRY'!U233),"",IF(AL233="A+","4",IF(AL233="A","3.6",IF(AL233="B+","3.2",IF(AL233="B","2.8",IF(AL233="C+","2.4",IF(AL233="C","2",IF(AL233="D+","1.6",IF(AL233="D","1.2",IF(AL233="E","0.8",""))))))))))</f>
        <v/>
      </c>
      <c r="BH233" s="26" t="str">
        <f>IF(ISBLANK('DATA ENTRY'!V233),"",IF(AM233="A+","4",IF(AM233="A","3.6",IF(AM233="B+","3.2",IF(AM233="B","2.8",IF(AM233="C+","2.4",IF(AM233="C","2",IF(AM233="D+","1.6",IF(AM233="D","1.2",IF(AM233="E","0.8",""))))))))))</f>
        <v/>
      </c>
      <c r="BI233" s="26" t="str">
        <f>IF(ISBLANK('DATA ENTRY'!W233),"",IF(AN233="A+","4",IF(AN233="A","3.6",IF(AN233="B+","3.2",IF(AN233="B","2.8",IF(AN233="C+","2.4",IF(AN233="C","2",IF(AN233="D+","1.6",IF(AN233="D","1.2",IF(AN233="E","0.8",""))))))))))</f>
        <v/>
      </c>
      <c r="BJ233" s="26" t="str">
        <f>IF(ISBLANK('DATA ENTRY'!X233),"",IF(AO233="A+","4",IF(AO233="A","3.6",IF(AO233="B+","3.2",IF(AO233="B","2.8",IF(AO233="C+","2.4",IF(AO233="C","2",IF(AO233="D+","1.6",IF(AO233="D","1.2",IF(AO233="E","0.8",""))))))))))</f>
        <v/>
      </c>
      <c r="BK233" s="26" t="str">
        <f>IF(ISBLANK('DATA ENTRY'!Y233),"",IF(AP233="A+","4",IF(AP233="A","3.6",IF(AP233="B+","3.2",IF(AP233="B","2.8",IF(AP233="C+","2.4",IF(AP233="C","2",IF(AP233="D+","1.6",IF(AP233="D","1.2",IF(AP233="E","0.8",""))))))))))</f>
        <v/>
      </c>
      <c r="BL233" s="26" t="str">
        <f>IF(ISBLANK('DATA ENTRY'!Z233),"",IF(AQ233="A+","4",IF(AQ233="A","3.6",IF(AQ233="B+","3.2",IF(AQ233="B","2.8",IF(AQ233="C+","2.4",IF(AQ233="C","2",IF(AQ233="D+","1.6",IF(AQ233="D","1.2",IF(AQ233="E","0.8",""))))))))))</f>
        <v/>
      </c>
    </row>
    <row r="234" spans="2:64" x14ac:dyDescent="0.25">
      <c r="B234" s="26" t="str">
        <f>IF(ISBLANK('DATA ENTRY'!G234),"",'DATA ENTRY'!G234)</f>
        <v/>
      </c>
      <c r="C234" s="26" t="str">
        <f>IF(ISBLANK('DATA ENTRY'!H234),"",'DATA ENTRY'!H234)</f>
        <v/>
      </c>
      <c r="D234" s="26" t="str">
        <f t="shared" si="61"/>
        <v/>
      </c>
      <c r="E234" s="26" t="str">
        <f>IF(ISBLANK('DATA ENTRY'!J234),"",'DATA ENTRY'!J234)</f>
        <v/>
      </c>
      <c r="F234" s="26" t="str">
        <f>IF(ISBLANK('DATA ENTRY'!K234),"",'DATA ENTRY'!K234)</f>
        <v/>
      </c>
      <c r="G234" s="26" t="str">
        <f t="shared" si="62"/>
        <v/>
      </c>
      <c r="H234" s="26" t="str">
        <f>IF(ISBLANK('DATA ENTRY'!M234),"",'DATA ENTRY'!M234)</f>
        <v/>
      </c>
      <c r="I234" s="26" t="str">
        <f>IF(ISBLANK('DATA ENTRY'!M234),"",'DATA ENTRY'!N234)</f>
        <v/>
      </c>
      <c r="J234" s="26" t="str">
        <f t="shared" si="80"/>
        <v/>
      </c>
      <c r="K234" s="26" t="str">
        <f>IF(ISBLANK('DATA ENTRY'!P234),"",'DATA ENTRY'!P234)</f>
        <v/>
      </c>
      <c r="L234" s="26" t="str">
        <f>IF(ISBLANK('DATA ENTRY'!Q234),"",'DATA ENTRY'!Q234)</f>
        <v/>
      </c>
      <c r="M234" s="26" t="str">
        <f t="shared" si="63"/>
        <v/>
      </c>
      <c r="N234" s="26" t="str">
        <f>IF(ISBLANK('DATA ENTRY'!S234),"",'DATA ENTRY'!S234)</f>
        <v/>
      </c>
      <c r="O234" s="26" t="str">
        <f>IF(ISBLANK('DATA ENTRY'!T234),"",'DATA ENTRY'!T234)</f>
        <v/>
      </c>
      <c r="P234" s="26" t="str">
        <f t="shared" si="64"/>
        <v/>
      </c>
      <c r="Q234" s="26" t="str">
        <f>IF(ISBLANK('DATA ENTRY'!V234),"",'DATA ENTRY'!V234)</f>
        <v/>
      </c>
      <c r="R234" s="26" t="str">
        <f>IF(ISBLANK('DATA ENTRY'!W234),"",'DATA ENTRY'!W234)</f>
        <v/>
      </c>
      <c r="S234" s="26" t="str">
        <f t="shared" si="65"/>
        <v/>
      </c>
      <c r="T234" s="26" t="str">
        <f>IF(ISBLANK('DATA ENTRY'!Y234),"",'DATA ENTRY'!Y234)</f>
        <v/>
      </c>
      <c r="U234" s="26" t="str">
        <f>IF(ISBLANK('DATA ENTRY'!Z234),"",'DATA ENTRY'!Z234)</f>
        <v/>
      </c>
      <c r="V234" s="26" t="str">
        <f t="shared" si="66"/>
        <v/>
      </c>
      <c r="W234" s="26" t="str">
        <f>IF(ISBLANK('DATA ENTRY'!$F234),"",IF(LEDGER!B234="AB","AB",IF(LEDGER!B234&gt;=0.9*'MARK LOOKUP'!B234,"A+",IF(LEDGER!B234&gt;=0.8*'MARK LOOKUP'!B234,"A",IF(LEDGER!B234&gt;=0.7*'MARK LOOKUP'!B234,"B+",IF(LEDGER!B234&gt;=0.6*'MARK LOOKUP'!B234,"B",IF(LEDGER!B234&gt;=0.5*'MARK LOOKUP'!B234,"C+",IF(LEDGER!B234&gt;=0.4*'MARK LOOKUP'!B234,"C+",IF(LEDGER!B234&gt;=0.35*'MARK LOOKUP'!B234,"D","NG")))))))))</f>
        <v/>
      </c>
      <c r="X234" s="26" t="str">
        <f>IF(ISBLANK('DATA ENTRY'!$G234),"",IF(LEDGER!C234="AB","AB",IF(LEDGER!C234&gt;=0.9*'MARK LOOKUP'!C234,"A+",IF(LEDGER!C234&gt;=0.8*'MARK LOOKUP'!C234,"A",IF(LEDGER!C234&gt;=0.7*'MARK LOOKUP'!C234,"B+",IF(LEDGER!C234&gt;=0.6*'MARK LOOKUP'!C234,"B",IF(LEDGER!C234&gt;=0.5*'MARK LOOKUP'!C234,"C+",IF(LEDGER!C234&gt;=0.4*'MARK LOOKUP'!C234,"C+",IF(LEDGER!C234&gt;=0.35*'MARK LOOKUP'!C234,"D","N.G.")))))))))</f>
        <v/>
      </c>
      <c r="Y234" s="26" t="b">
        <f>IF(ISNUMBER(D234),IF(D234&gt;=0.9*'MARK LOOKUP'!D234,"A+",IF(D234&gt;=0.8*'MARK LOOKUP'!D234,"A",IF(D234&gt;=0.7*'MARK LOOKUP'!D234,"B+",IF(D234&gt;=0.6*'MARK LOOKUP'!D234,"B",IF(D234&gt;=0.5*'MARK LOOKUP'!D234,"C+",IF(D234&gt;=0.4*'MARK LOOKUP'!D234,"C",IF(D234&gt;=0.35*'MARK LOOKUP'!D234,"D","N.G."))))))))</f>
        <v>0</v>
      </c>
      <c r="Z234" s="26" t="str">
        <f>IF(ISBLANK('DATA ENTRY'!J234),"",IF(LEDGER!E234="AB","AB",IF(LEDGER!E234&gt;=0.9*'MARK LOOKUP'!E234,"A+",IF(LEDGER!E234&gt;=0.8*'MARK LOOKUP'!E234,"A",IF(LEDGER!E234&gt;=0.7*'MARK LOOKUP'!E234,"B+",IF(LEDGER!E234&gt;=0.6*'MARK LOOKUP'!E234,"B",IF(LEDGER!E234&gt;=0.5*'MARK LOOKUP'!E234,"C+",IF(LEDGER!E234&gt;=0.4*'MARK LOOKUP'!E234,"C",IF(LEDGER!E234&gt;=0.35*'MARK LOOKUP'!E234,"D","NG")))))))))</f>
        <v/>
      </c>
      <c r="AA234" s="26" t="str">
        <f>IF(ISBLANK('DATA ENTRY'!K234),"",IF(LEDGER!F234="AB","AB",IF(LEDGER!F234&gt;=0.9*'MARK LOOKUP'!F234,"A+",IF(LEDGER!F234&gt;=0.8*'MARK LOOKUP'!F234,"A",IF(LEDGER!F234&gt;=0.7*'MARK LOOKUP'!F234,"B+",IF(LEDGER!F234&gt;=0.6*'MARK LOOKUP'!F234,"B",IF(LEDGER!F234&gt;=0.5*'MARK LOOKUP'!F234,"C+",IF(LEDGER!F234&gt;=0.4*'MARK LOOKUP'!F234,"C",IF(LEDGER!F234&gt;=0.35*'MARK LOOKUP'!F234,"D","NG")))))))))</f>
        <v/>
      </c>
      <c r="AB234" s="26" t="b">
        <f>IF(ISNUMBER(G234),IF(D234&gt;=0.9*'MARK LOOKUP'!G234,"A+",IF(G234&gt;=0.8*'MARK LOOKUP'!G234,"A",IF(G234&gt;=0.7*'MARK LOOKUP'!G234,"B+",IF(G234&gt;=0.6*'MARK LOOKUP'!G234,"B",IF(G234&gt;=0.5*'MARK LOOKUP'!G234,"C+",IF(G234&gt;=0.4*'MARK LOOKUP'!G234,"C",IF(G234&gt;=0.35*'MARK LOOKUP'!G234,"D","NG"))))))))</f>
        <v>0</v>
      </c>
      <c r="AC234" s="26" t="str">
        <f>IF(ISBLANK('DATA ENTRY'!M234),"",IF(LEDGER!H234="AB","AB",IF(LEDGER!H234&gt;=0.9*'MARK LOOKUP'!H234,"A+",IF(LEDGER!H234&gt;=0.8*'MARK LOOKUP'!H234,"A",IF(LEDGER!H234&gt;=0.7*'MARK LOOKUP'!H234,"B+",IF(LEDGER!H234&gt;=0.6*'MARK LOOKUP'!H234,"B",IF(LEDGER!H234&gt;=0.5*'MARK LOOKUP'!H234,"C+",IF(LEDGER!H234&gt;=0.4*'MARK LOOKUP'!H234,"C",IF(LEDGER!H234&gt;=0.35*'MARK LOOKUP'!H234,"D","NG")))))))))</f>
        <v/>
      </c>
      <c r="AD234" s="26" t="str">
        <f>IF(ISBLANK('DATA ENTRY'!N234),"",IF(LEDGER!I234="AB","AB",IF(LEDGER!I234&gt;=0.9*'MARK LOOKUP'!I234,"A+",IF(LEDGER!I234&gt;=0.8*'MARK LOOKUP'!I234,"A",IF(LEDGER!I234&gt;=0.7*'MARK LOOKUP'!I234,"B+",IF(LEDGER!I234&gt;=0.6*'MARK LOOKUP'!I234,"B",IF(LEDGER!I234&gt;=0.5*'MARK LOOKUP'!I234,"C+",IF(LEDGER!I234&gt;=0.4*'MARK LOOKUP'!I234,"C",IF(LEDGER!I234&gt;=0.35*'MARK LOOKUP'!I234,"D","NG")))))))))</f>
        <v/>
      </c>
      <c r="AE234" s="26" t="str">
        <f>IF(ISNUMBER(J234),IF(J234&gt;=0.9*'MARK LOOKUP'!J234,"A+",IF(J234&gt;=0.8*'MARK LOOKUP'!J234,"A",IF(J234&gt;=0.7*'MARK LOOKUP'!J234,"B+",IF(J234&gt;=0.6*'MARK LOOKUP'!J234,"B",IF(J234&gt;=0.5*'MARK LOOKUP'!J234,"C+",IF(J234&gt;=0.4*'MARK LOOKUP'!J234,"C",IF(J234&gt;=0.35*'MARK LOOKUP'!J234,"D","NG"))))))),"")</f>
        <v/>
      </c>
      <c r="AF234" s="26" t="str">
        <f>IF(ISBLANK('DATA ENTRY'!P234),"",IF(LEDGER!K234="Ab","AB",IF(LEDGER!K234&gt;=0.9*'MARK LOOKUP'!K234,"A+",IF(LEDGER!K234&gt;=0.8*'MARK LOOKUP'!K234,"A",IF(LEDGER!K234&gt;=0.7*'MARK LOOKUP'!K234,"B+",IF(LEDGER!K234&gt;=0.6*'MARK LOOKUP'!K234,"B",IF(LEDGER!K234&gt;=0.5*'MARK LOOKUP'!K234,"C+",IF(LEDGER!K234&gt;=0.4*'MARK LOOKUP'!K234,"C",IF(LEDGER!K234&gt;=0.35*'MARK LOOKUP'!K234,"D","NG")))))))))</f>
        <v/>
      </c>
      <c r="AG234" s="26" t="str">
        <f>IF(ISBLANK('DATA ENTRY'!Q234),"",IF(LEDGER!L234="Ab","AB",IF(LEDGER!L234&gt;=0.9*'MARK LOOKUP'!L234,"A+",IF(LEDGER!L234&gt;=0.8*'MARK LOOKUP'!L234,"A",IF(LEDGER!L234&gt;=0.7*'MARK LOOKUP'!L234,"B+",IF(LEDGER!L234&gt;=0.6*'MARK LOOKUP'!L234,"B",IF(LEDGER!L234&gt;=0.5*'MARK LOOKUP'!L234,"C+",IF(LEDGER!L234&gt;=0.4*'MARK LOOKUP'!L234,"C",IF(LEDGER!L234&gt;=0.35*'MARK LOOKUP'!L234,"D","NG")))))))))</f>
        <v/>
      </c>
      <c r="AH234" s="26" t="str">
        <f>IF(ISNUMBER(M234),IF(M234&gt;=0.9*'MARK LOOKUP'!M234,"A+",IF(M234&gt;=0.8*'MARK LOOKUP'!M234,"A",IF(M234&gt;=0.7*'MARK LOOKUP'!M234,"B+",IF(M234&gt;=0.6*'MARK LOOKUP'!M234,"B",IF(M234&gt;=0.5*'MARK LOOKUP'!M234,"C+",IF(M234&gt;=0.4*'MARK LOOKUP'!M234,"C",IF(M234&gt;=0.35*'MARK LOOKUP'!M234,"D","NG"))))))),"")</f>
        <v/>
      </c>
      <c r="AI234" s="26" t="str">
        <f>IF(ISBLANK('DATA ENTRY'!S234),"",IF(N234="Ab","AB",IF(N234&gt;=0.9*'MARK LOOKUP'!N234,"A+",IF(N234&gt;=0.8*'MARK LOOKUP'!N234,"A",IF(N234&gt;=0.7*'MARK LOOKUP'!N234,"B+",IF(N234&gt;=0.6*'MARK LOOKUP'!N234,"B",IF(N234&gt;=0.5*'MARK LOOKUP'!N234,"C+",IF(N234&gt;=0.4*'MARK LOOKUP'!N234,"C",IF(N234&gt;=0.35*'MARK LOOKUP'!N234,"D","NG")))))))))</f>
        <v/>
      </c>
      <c r="AJ234" s="26" t="str">
        <f>IF(ISBLANK('DATA ENTRY'!T234),"",IF(O234="Ab","AB",IF(O234&gt;=0.9*'MARK LOOKUP'!O234,"A+",IF(O234&gt;=0.8*'MARK LOOKUP'!O234,"A",IF(O234&gt;=0.7*'MARK LOOKUP'!O234,"B+",IF(O234&gt;=0.6*'MARK LOOKUP'!O234,"B",IF(O234&gt;=0.5*'MARK LOOKUP'!O234,"C+",IF(O234&gt;=0.4*'MARK LOOKUP'!O234,"C",IF(O234&gt;=0.35*'MARK LOOKUP'!O234,"D","NG")))))))))</f>
        <v/>
      </c>
      <c r="AK234" s="26" t="str">
        <f>IF(ISNUMBER(P234),IF(P234&gt;=0.9*'MARK LOOKUP'!P234,"A+",IF(P234&gt;=0.8*'MARK LOOKUP'!P234,"A",IF(P234&gt;=0.7*'MARK LOOKUP'!P234,"B+",IF(P234&gt;=0.6*'MARK LOOKUP'!P234,"B",IF(P234&gt;=0.5*'MARK LOOKUP'!P234,"C+",IF(P234&gt;=0.4*'MARK LOOKUP'!P234,"C",IF(P234&gt;=0.35*'MARK LOOKUP'!P234,"D","NG"))))))),"")</f>
        <v/>
      </c>
      <c r="AL234" s="26" t="str">
        <f>IF(ISBLANK('DATA ENTRY'!V234),"",IF(Q234="Ab","AB",IF(Q234&gt;=0.9*'MARK LOOKUP'!Q234,"A+",IF(Q234&gt;=0.8*'MARK LOOKUP'!Q234,"A",IF(Q234&gt;=0.7*'MARK LOOKUP'!Q234,"B+",IF(Q234&gt;=0.6*'MARK LOOKUP'!Q234,"B",IF(Q234&gt;=0.5*'MARK LOOKUP'!Q234,"C+",IF(Q234&gt;=0.4*'MARK LOOKUP'!Q234,"C",IF(Q234&gt;=0.35*'MARK LOOKUP'!Q234,"D","NG")))))))))</f>
        <v/>
      </c>
      <c r="AM234" s="26" t="str">
        <f>IF(ISBLANK('DATA ENTRY'!W234),"",IF(R234="Ab","AB",IF(R234&gt;=0.9*'MARK LOOKUP'!R234,"A+",IF(R234&gt;=0.8*'MARK LOOKUP'!R234,"A",IF(R234&gt;=0.7*'MARK LOOKUP'!R234,"B+",IF(R234&gt;=0.6*'MARK LOOKUP'!R234,"B",IF(R234&gt;=0.5*'MARK LOOKUP'!R234,"C+",IF(R234&gt;=0.4*'MARK LOOKUP'!R234,"C",IF(R234&gt;=0.35*'MARK LOOKUP'!R234,"D","NG")))))))))</f>
        <v/>
      </c>
      <c r="AN234" s="26" t="str">
        <f>IF(ISNUMBER(S234),IF(S234&gt;=0.9*'MARK LOOKUP'!S234,"A+",IF(S234&gt;=0.8*'MARK LOOKUP'!S234,"A",IF(S234&gt;=0.7*'MARK LOOKUP'!S234,"B+",IF(S234&gt;=0.6*'MARK LOOKUP'!S234,"B",IF(S234&gt;=0.5*'MARK LOOKUP'!S234,"C+",IF(S234&gt;=0.4*'MARK LOOKUP'!S234,"C",IF(S234&gt;=0.35*'MARK LOOKUP'!S234,"D","NG"))))))),"")</f>
        <v/>
      </c>
      <c r="AO234" s="26" t="str">
        <f>IF(ISBLANK('DATA ENTRY'!Y234),"",IF(T234="AB","AB",IF(T234&gt;=0.9*'MARK LOOKUP'!T234,"A+",IF(T234&gt;=0.8*'MARK LOOKUP'!T234,"A",IF(T234&gt;=0.7*'MARK LOOKUP'!T234,"B+",IF(T234&gt;=0.6*'MARK LOOKUP'!T234,"B",IF(T234&gt;=0.5*'MARK LOOKUP'!T234,"C+",IF(T234&gt;=0.4*'MARK LOOKUP'!T234,"C",IF(T234&gt;=0.35*'MARK LOOKUP'!T234,"D","NG")))))))))</f>
        <v/>
      </c>
      <c r="AP234" s="26" t="str">
        <f>IF(ISBLANK('DATA ENTRY'!Z234),"",IF(U234="AB","AB",IF(U234&gt;=0.9*'MARK LOOKUP'!U234,"A+",IF(U234&gt;=0.8*'MARK LOOKUP'!U234,"A",IF(U234&gt;=0.7*'MARK LOOKUP'!U234,"B+",IF(U234&gt;=0.6*'MARK LOOKUP'!U234,"B",IF(U234&gt;=0.5*'MARK LOOKUP'!U234,"C+",IF(U234&gt;=0.4*'MARK LOOKUP'!U234,"C",IF(U234&gt;=0.35*'MARK LOOKUP'!U234,"D","NG")))))))))</f>
        <v/>
      </c>
      <c r="AQ234" s="26" t="str">
        <f>IF(ISNUMBER(V234),IF(V234&gt;=0.9*'MARK LOOKUP'!V234,"A+",IF(V234&gt;=0.8*'MARK LOOKUP'!V234,"A",IF(V234&gt;=0.7*'MARK LOOKUP'!V234,"B+",IF(V234&gt;=0.6*'MARK LOOKUP'!S234,"B",IF(V234&gt;=0.5*'MARK LOOKUP'!V234,"C+",IF(V234&gt;=0.4*'MARK LOOKUP'!V234,"C",IF(V234&gt;=0.35*'MARK LOOKUP'!V234,"D","NG"))))))),"")</f>
        <v/>
      </c>
      <c r="AR234" s="26" t="str">
        <f t="shared" si="67"/>
        <v/>
      </c>
      <c r="AS234" s="26" t="str">
        <f t="shared" si="68"/>
        <v/>
      </c>
      <c r="AT234" s="26" t="str">
        <f t="shared" si="69"/>
        <v/>
      </c>
      <c r="AU234" s="26" t="str">
        <f t="shared" si="70"/>
        <v/>
      </c>
      <c r="AV234" s="26" t="str">
        <f t="shared" si="71"/>
        <v/>
      </c>
      <c r="AW234" s="26" t="str">
        <f t="shared" si="72"/>
        <v/>
      </c>
      <c r="AX234" s="26" t="str">
        <f t="shared" si="73"/>
        <v/>
      </c>
      <c r="AY234" s="26" t="str">
        <f t="shared" si="74"/>
        <v/>
      </c>
      <c r="AZ234" s="26" t="str">
        <f t="shared" si="75"/>
        <v/>
      </c>
      <c r="BA234" s="26" t="str">
        <f t="shared" si="76"/>
        <v/>
      </c>
      <c r="BB234" s="26" t="str">
        <f t="shared" si="77"/>
        <v/>
      </c>
      <c r="BC234" s="26" t="str">
        <f t="shared" si="78"/>
        <v/>
      </c>
      <c r="BD234" s="26" t="str">
        <f t="shared" si="79"/>
        <v/>
      </c>
      <c r="BE234" s="26" t="str">
        <f>IF(ISBLANK('DATA ENTRY'!S234),"",IF(AJ234="A+","4",IF(AJ234="A","3.6",IF(AJ234="B+","3.2",IF(AJ234="B","2.8",IF(AJ234="C+","2.4",IF(AJ234="C","2",IF(AJ234="D+","1.6",IF(AJ234="D","1.2",IF(AJ234="E","0.8",""))))))))))</f>
        <v/>
      </c>
      <c r="BF234" s="26" t="str">
        <f>IF(ISBLANK('DATA ENTRY'!T234),"",IF(AK234="A+","4",IF(AK234="A","3.6",IF(AK234="B+","3.2",IF(AK234="B","2.8",IF(AK234="C+","2.4",IF(AK234="C","2",IF(AK234="D+","1.6",IF(AK234="D","1.2",IF(AK234="E","0.8",""))))))))))</f>
        <v/>
      </c>
      <c r="BG234" s="26" t="str">
        <f>IF(ISBLANK('DATA ENTRY'!U234),"",IF(AL234="A+","4",IF(AL234="A","3.6",IF(AL234="B+","3.2",IF(AL234="B","2.8",IF(AL234="C+","2.4",IF(AL234="C","2",IF(AL234="D+","1.6",IF(AL234="D","1.2",IF(AL234="E","0.8",""))))))))))</f>
        <v/>
      </c>
      <c r="BH234" s="26" t="str">
        <f>IF(ISBLANK('DATA ENTRY'!V234),"",IF(AM234="A+","4",IF(AM234="A","3.6",IF(AM234="B+","3.2",IF(AM234="B","2.8",IF(AM234="C+","2.4",IF(AM234="C","2",IF(AM234="D+","1.6",IF(AM234="D","1.2",IF(AM234="E","0.8",""))))))))))</f>
        <v/>
      </c>
      <c r="BI234" s="26" t="str">
        <f>IF(ISBLANK('DATA ENTRY'!W234),"",IF(AN234="A+","4",IF(AN234="A","3.6",IF(AN234="B+","3.2",IF(AN234="B","2.8",IF(AN234="C+","2.4",IF(AN234="C","2",IF(AN234="D+","1.6",IF(AN234="D","1.2",IF(AN234="E","0.8",""))))))))))</f>
        <v/>
      </c>
      <c r="BJ234" s="26" t="str">
        <f>IF(ISBLANK('DATA ENTRY'!X234),"",IF(AO234="A+","4",IF(AO234="A","3.6",IF(AO234="B+","3.2",IF(AO234="B","2.8",IF(AO234="C+","2.4",IF(AO234="C","2",IF(AO234="D+","1.6",IF(AO234="D","1.2",IF(AO234="E","0.8",""))))))))))</f>
        <v/>
      </c>
      <c r="BK234" s="26" t="str">
        <f>IF(ISBLANK('DATA ENTRY'!Y234),"",IF(AP234="A+","4",IF(AP234="A","3.6",IF(AP234="B+","3.2",IF(AP234="B","2.8",IF(AP234="C+","2.4",IF(AP234="C","2",IF(AP234="D+","1.6",IF(AP234="D","1.2",IF(AP234="E","0.8",""))))))))))</f>
        <v/>
      </c>
      <c r="BL234" s="26" t="str">
        <f>IF(ISBLANK('DATA ENTRY'!Z234),"",IF(AQ234="A+","4",IF(AQ234="A","3.6",IF(AQ234="B+","3.2",IF(AQ234="B","2.8",IF(AQ234="C+","2.4",IF(AQ234="C","2",IF(AQ234="D+","1.6",IF(AQ234="D","1.2",IF(AQ234="E","0.8",""))))))))))</f>
        <v/>
      </c>
    </row>
    <row r="235" spans="2:64" x14ac:dyDescent="0.25">
      <c r="B235" s="26" t="str">
        <f>IF(ISBLANK('DATA ENTRY'!G235),"",'DATA ENTRY'!G235)</f>
        <v/>
      </c>
      <c r="C235" s="26" t="str">
        <f>IF(ISBLANK('DATA ENTRY'!H235),"",'DATA ENTRY'!H235)</f>
        <v/>
      </c>
      <c r="D235" s="26" t="str">
        <f t="shared" si="61"/>
        <v/>
      </c>
      <c r="E235" s="26" t="str">
        <f>IF(ISBLANK('DATA ENTRY'!J235),"",'DATA ENTRY'!J235)</f>
        <v/>
      </c>
      <c r="F235" s="26" t="str">
        <f>IF(ISBLANK('DATA ENTRY'!K235),"",'DATA ENTRY'!K235)</f>
        <v/>
      </c>
      <c r="G235" s="26" t="str">
        <f t="shared" si="62"/>
        <v/>
      </c>
      <c r="H235" s="26" t="str">
        <f>IF(ISBLANK('DATA ENTRY'!M235),"",'DATA ENTRY'!M235)</f>
        <v/>
      </c>
      <c r="I235" s="26" t="str">
        <f>IF(ISBLANK('DATA ENTRY'!M235),"",'DATA ENTRY'!N235)</f>
        <v/>
      </c>
      <c r="J235" s="26" t="str">
        <f t="shared" si="80"/>
        <v/>
      </c>
      <c r="K235" s="26" t="str">
        <f>IF(ISBLANK('DATA ENTRY'!P235),"",'DATA ENTRY'!P235)</f>
        <v/>
      </c>
      <c r="L235" s="26" t="str">
        <f>IF(ISBLANK('DATA ENTRY'!Q235),"",'DATA ENTRY'!Q235)</f>
        <v/>
      </c>
      <c r="M235" s="26" t="str">
        <f t="shared" si="63"/>
        <v/>
      </c>
      <c r="N235" s="26" t="str">
        <f>IF(ISBLANK('DATA ENTRY'!S235),"",'DATA ENTRY'!S235)</f>
        <v/>
      </c>
      <c r="O235" s="26" t="str">
        <f>IF(ISBLANK('DATA ENTRY'!T235),"",'DATA ENTRY'!T235)</f>
        <v/>
      </c>
      <c r="P235" s="26" t="str">
        <f t="shared" si="64"/>
        <v/>
      </c>
      <c r="Q235" s="26" t="str">
        <f>IF(ISBLANK('DATA ENTRY'!V235),"",'DATA ENTRY'!V235)</f>
        <v/>
      </c>
      <c r="R235" s="26" t="str">
        <f>IF(ISBLANK('DATA ENTRY'!W235),"",'DATA ENTRY'!W235)</f>
        <v/>
      </c>
      <c r="S235" s="26" t="str">
        <f t="shared" si="65"/>
        <v/>
      </c>
      <c r="T235" s="26" t="str">
        <f>IF(ISBLANK('DATA ENTRY'!Y235),"",'DATA ENTRY'!Y235)</f>
        <v/>
      </c>
      <c r="U235" s="26" t="str">
        <f>IF(ISBLANK('DATA ENTRY'!Z235),"",'DATA ENTRY'!Z235)</f>
        <v/>
      </c>
      <c r="V235" s="26" t="str">
        <f t="shared" si="66"/>
        <v/>
      </c>
      <c r="W235" s="26" t="str">
        <f>IF(ISBLANK('DATA ENTRY'!$F235),"",IF(LEDGER!B235="AB","AB",IF(LEDGER!B235&gt;=0.9*'MARK LOOKUP'!B235,"A+",IF(LEDGER!B235&gt;=0.8*'MARK LOOKUP'!B235,"A",IF(LEDGER!B235&gt;=0.7*'MARK LOOKUP'!B235,"B+",IF(LEDGER!B235&gt;=0.6*'MARK LOOKUP'!B235,"B",IF(LEDGER!B235&gt;=0.5*'MARK LOOKUP'!B235,"C+",IF(LEDGER!B235&gt;=0.4*'MARK LOOKUP'!B235,"C+",IF(LEDGER!B235&gt;=0.35*'MARK LOOKUP'!B235,"D","NG")))))))))</f>
        <v/>
      </c>
      <c r="X235" s="26" t="str">
        <f>IF(ISBLANK('DATA ENTRY'!$G235),"",IF(LEDGER!C235="AB","AB",IF(LEDGER!C235&gt;=0.9*'MARK LOOKUP'!C235,"A+",IF(LEDGER!C235&gt;=0.8*'MARK LOOKUP'!C235,"A",IF(LEDGER!C235&gt;=0.7*'MARK LOOKUP'!C235,"B+",IF(LEDGER!C235&gt;=0.6*'MARK LOOKUP'!C235,"B",IF(LEDGER!C235&gt;=0.5*'MARK LOOKUP'!C235,"C+",IF(LEDGER!C235&gt;=0.4*'MARK LOOKUP'!C235,"C+",IF(LEDGER!C235&gt;=0.35*'MARK LOOKUP'!C235,"D","N.G.")))))))))</f>
        <v/>
      </c>
      <c r="Y235" s="26" t="b">
        <f>IF(ISNUMBER(D235),IF(D235&gt;=0.9*'MARK LOOKUP'!D235,"A+",IF(D235&gt;=0.8*'MARK LOOKUP'!D235,"A",IF(D235&gt;=0.7*'MARK LOOKUP'!D235,"B+",IF(D235&gt;=0.6*'MARK LOOKUP'!D235,"B",IF(D235&gt;=0.5*'MARK LOOKUP'!D235,"C+",IF(D235&gt;=0.4*'MARK LOOKUP'!D235,"C",IF(D235&gt;=0.35*'MARK LOOKUP'!D235,"D","N.G."))))))))</f>
        <v>0</v>
      </c>
      <c r="Z235" s="26" t="str">
        <f>IF(ISBLANK('DATA ENTRY'!J235),"",IF(LEDGER!E235="AB","AB",IF(LEDGER!E235&gt;=0.9*'MARK LOOKUP'!E235,"A+",IF(LEDGER!E235&gt;=0.8*'MARK LOOKUP'!E235,"A",IF(LEDGER!E235&gt;=0.7*'MARK LOOKUP'!E235,"B+",IF(LEDGER!E235&gt;=0.6*'MARK LOOKUP'!E235,"B",IF(LEDGER!E235&gt;=0.5*'MARK LOOKUP'!E235,"C+",IF(LEDGER!E235&gt;=0.4*'MARK LOOKUP'!E235,"C",IF(LEDGER!E235&gt;=0.35*'MARK LOOKUP'!E235,"D","NG")))))))))</f>
        <v/>
      </c>
      <c r="AA235" s="26" t="str">
        <f>IF(ISBLANK('DATA ENTRY'!K235),"",IF(LEDGER!F235="AB","AB",IF(LEDGER!F235&gt;=0.9*'MARK LOOKUP'!F235,"A+",IF(LEDGER!F235&gt;=0.8*'MARK LOOKUP'!F235,"A",IF(LEDGER!F235&gt;=0.7*'MARK LOOKUP'!F235,"B+",IF(LEDGER!F235&gt;=0.6*'MARK LOOKUP'!F235,"B",IF(LEDGER!F235&gt;=0.5*'MARK LOOKUP'!F235,"C+",IF(LEDGER!F235&gt;=0.4*'MARK LOOKUP'!F235,"C",IF(LEDGER!F235&gt;=0.35*'MARK LOOKUP'!F235,"D","NG")))))))))</f>
        <v/>
      </c>
      <c r="AB235" s="26" t="b">
        <f>IF(ISNUMBER(G235),IF(D235&gt;=0.9*'MARK LOOKUP'!G235,"A+",IF(G235&gt;=0.8*'MARK LOOKUP'!G235,"A",IF(G235&gt;=0.7*'MARK LOOKUP'!G235,"B+",IF(G235&gt;=0.6*'MARK LOOKUP'!G235,"B",IF(G235&gt;=0.5*'MARK LOOKUP'!G235,"C+",IF(G235&gt;=0.4*'MARK LOOKUP'!G235,"C",IF(G235&gt;=0.35*'MARK LOOKUP'!G235,"D","NG"))))))))</f>
        <v>0</v>
      </c>
      <c r="AC235" s="26" t="str">
        <f>IF(ISBLANK('DATA ENTRY'!M235),"",IF(LEDGER!H235="AB","AB",IF(LEDGER!H235&gt;=0.9*'MARK LOOKUP'!H235,"A+",IF(LEDGER!H235&gt;=0.8*'MARK LOOKUP'!H235,"A",IF(LEDGER!H235&gt;=0.7*'MARK LOOKUP'!H235,"B+",IF(LEDGER!H235&gt;=0.6*'MARK LOOKUP'!H235,"B",IF(LEDGER!H235&gt;=0.5*'MARK LOOKUP'!H235,"C+",IF(LEDGER!H235&gt;=0.4*'MARK LOOKUP'!H235,"C",IF(LEDGER!H235&gt;=0.35*'MARK LOOKUP'!H235,"D","NG")))))))))</f>
        <v/>
      </c>
      <c r="AD235" s="26" t="str">
        <f>IF(ISBLANK('DATA ENTRY'!N235),"",IF(LEDGER!I235="AB","AB",IF(LEDGER!I235&gt;=0.9*'MARK LOOKUP'!I235,"A+",IF(LEDGER!I235&gt;=0.8*'MARK LOOKUP'!I235,"A",IF(LEDGER!I235&gt;=0.7*'MARK LOOKUP'!I235,"B+",IF(LEDGER!I235&gt;=0.6*'MARK LOOKUP'!I235,"B",IF(LEDGER!I235&gt;=0.5*'MARK LOOKUP'!I235,"C+",IF(LEDGER!I235&gt;=0.4*'MARK LOOKUP'!I235,"C",IF(LEDGER!I235&gt;=0.35*'MARK LOOKUP'!I235,"D","NG")))))))))</f>
        <v/>
      </c>
      <c r="AE235" s="26" t="str">
        <f>IF(ISNUMBER(J235),IF(J235&gt;=0.9*'MARK LOOKUP'!J235,"A+",IF(J235&gt;=0.8*'MARK LOOKUP'!J235,"A",IF(J235&gt;=0.7*'MARK LOOKUP'!J235,"B+",IF(J235&gt;=0.6*'MARK LOOKUP'!J235,"B",IF(J235&gt;=0.5*'MARK LOOKUP'!J235,"C+",IF(J235&gt;=0.4*'MARK LOOKUP'!J235,"C",IF(J235&gt;=0.35*'MARK LOOKUP'!J235,"D","NG"))))))),"")</f>
        <v/>
      </c>
      <c r="AF235" s="26" t="str">
        <f>IF(ISBLANK('DATA ENTRY'!P235),"",IF(LEDGER!K235="Ab","AB",IF(LEDGER!K235&gt;=0.9*'MARK LOOKUP'!K235,"A+",IF(LEDGER!K235&gt;=0.8*'MARK LOOKUP'!K235,"A",IF(LEDGER!K235&gt;=0.7*'MARK LOOKUP'!K235,"B+",IF(LEDGER!K235&gt;=0.6*'MARK LOOKUP'!K235,"B",IF(LEDGER!K235&gt;=0.5*'MARK LOOKUP'!K235,"C+",IF(LEDGER!K235&gt;=0.4*'MARK LOOKUP'!K235,"C",IF(LEDGER!K235&gt;=0.35*'MARK LOOKUP'!K235,"D","NG")))))))))</f>
        <v/>
      </c>
      <c r="AG235" s="26" t="str">
        <f>IF(ISBLANK('DATA ENTRY'!Q235),"",IF(LEDGER!L235="Ab","AB",IF(LEDGER!L235&gt;=0.9*'MARK LOOKUP'!L235,"A+",IF(LEDGER!L235&gt;=0.8*'MARK LOOKUP'!L235,"A",IF(LEDGER!L235&gt;=0.7*'MARK LOOKUP'!L235,"B+",IF(LEDGER!L235&gt;=0.6*'MARK LOOKUP'!L235,"B",IF(LEDGER!L235&gt;=0.5*'MARK LOOKUP'!L235,"C+",IF(LEDGER!L235&gt;=0.4*'MARK LOOKUP'!L235,"C",IF(LEDGER!L235&gt;=0.35*'MARK LOOKUP'!L235,"D","NG")))))))))</f>
        <v/>
      </c>
      <c r="AH235" s="26" t="str">
        <f>IF(ISNUMBER(M235),IF(M235&gt;=0.9*'MARK LOOKUP'!M235,"A+",IF(M235&gt;=0.8*'MARK LOOKUP'!M235,"A",IF(M235&gt;=0.7*'MARK LOOKUP'!M235,"B+",IF(M235&gt;=0.6*'MARK LOOKUP'!M235,"B",IF(M235&gt;=0.5*'MARK LOOKUP'!M235,"C+",IF(M235&gt;=0.4*'MARK LOOKUP'!M235,"C",IF(M235&gt;=0.35*'MARK LOOKUP'!M235,"D","NG"))))))),"")</f>
        <v/>
      </c>
      <c r="AI235" s="26" t="str">
        <f>IF(ISBLANK('DATA ENTRY'!S235),"",IF(N235="Ab","AB",IF(N235&gt;=0.9*'MARK LOOKUP'!N235,"A+",IF(N235&gt;=0.8*'MARK LOOKUP'!N235,"A",IF(N235&gt;=0.7*'MARK LOOKUP'!N235,"B+",IF(N235&gt;=0.6*'MARK LOOKUP'!N235,"B",IF(N235&gt;=0.5*'MARK LOOKUP'!N235,"C+",IF(N235&gt;=0.4*'MARK LOOKUP'!N235,"C",IF(N235&gt;=0.35*'MARK LOOKUP'!N235,"D","NG")))))))))</f>
        <v/>
      </c>
      <c r="AJ235" s="26" t="str">
        <f>IF(ISBLANK('DATA ENTRY'!T235),"",IF(O235="Ab","AB",IF(O235&gt;=0.9*'MARK LOOKUP'!O235,"A+",IF(O235&gt;=0.8*'MARK LOOKUP'!O235,"A",IF(O235&gt;=0.7*'MARK LOOKUP'!O235,"B+",IF(O235&gt;=0.6*'MARK LOOKUP'!O235,"B",IF(O235&gt;=0.5*'MARK LOOKUP'!O235,"C+",IF(O235&gt;=0.4*'MARK LOOKUP'!O235,"C",IF(O235&gt;=0.35*'MARK LOOKUP'!O235,"D","NG")))))))))</f>
        <v/>
      </c>
      <c r="AK235" s="26" t="str">
        <f>IF(ISNUMBER(P235),IF(P235&gt;=0.9*'MARK LOOKUP'!P235,"A+",IF(P235&gt;=0.8*'MARK LOOKUP'!P235,"A",IF(P235&gt;=0.7*'MARK LOOKUP'!P235,"B+",IF(P235&gt;=0.6*'MARK LOOKUP'!P235,"B",IF(P235&gt;=0.5*'MARK LOOKUP'!P235,"C+",IF(P235&gt;=0.4*'MARK LOOKUP'!P235,"C",IF(P235&gt;=0.35*'MARK LOOKUP'!P235,"D","NG"))))))),"")</f>
        <v/>
      </c>
      <c r="AL235" s="26" t="str">
        <f>IF(ISBLANK('DATA ENTRY'!V235),"",IF(Q235="Ab","AB",IF(Q235&gt;=0.9*'MARK LOOKUP'!Q235,"A+",IF(Q235&gt;=0.8*'MARK LOOKUP'!Q235,"A",IF(Q235&gt;=0.7*'MARK LOOKUP'!Q235,"B+",IF(Q235&gt;=0.6*'MARK LOOKUP'!Q235,"B",IF(Q235&gt;=0.5*'MARK LOOKUP'!Q235,"C+",IF(Q235&gt;=0.4*'MARK LOOKUP'!Q235,"C",IF(Q235&gt;=0.35*'MARK LOOKUP'!Q235,"D","NG")))))))))</f>
        <v/>
      </c>
      <c r="AM235" s="26" t="str">
        <f>IF(ISBLANK('DATA ENTRY'!W235),"",IF(R235="Ab","AB",IF(R235&gt;=0.9*'MARK LOOKUP'!R235,"A+",IF(R235&gt;=0.8*'MARK LOOKUP'!R235,"A",IF(R235&gt;=0.7*'MARK LOOKUP'!R235,"B+",IF(R235&gt;=0.6*'MARK LOOKUP'!R235,"B",IF(R235&gt;=0.5*'MARK LOOKUP'!R235,"C+",IF(R235&gt;=0.4*'MARK LOOKUP'!R235,"C",IF(R235&gt;=0.35*'MARK LOOKUP'!R235,"D","NG")))))))))</f>
        <v/>
      </c>
      <c r="AN235" s="26" t="str">
        <f>IF(ISNUMBER(S235),IF(S235&gt;=0.9*'MARK LOOKUP'!S235,"A+",IF(S235&gt;=0.8*'MARK LOOKUP'!S235,"A",IF(S235&gt;=0.7*'MARK LOOKUP'!S235,"B+",IF(S235&gt;=0.6*'MARK LOOKUP'!S235,"B",IF(S235&gt;=0.5*'MARK LOOKUP'!S235,"C+",IF(S235&gt;=0.4*'MARK LOOKUP'!S235,"C",IF(S235&gt;=0.35*'MARK LOOKUP'!S235,"D","NG"))))))),"")</f>
        <v/>
      </c>
      <c r="AO235" s="26" t="str">
        <f>IF(ISBLANK('DATA ENTRY'!Y235),"",IF(T235="AB","AB",IF(T235&gt;=0.9*'MARK LOOKUP'!T235,"A+",IF(T235&gt;=0.8*'MARK LOOKUP'!T235,"A",IF(T235&gt;=0.7*'MARK LOOKUP'!T235,"B+",IF(T235&gt;=0.6*'MARK LOOKUP'!T235,"B",IF(T235&gt;=0.5*'MARK LOOKUP'!T235,"C+",IF(T235&gt;=0.4*'MARK LOOKUP'!T235,"C",IF(T235&gt;=0.35*'MARK LOOKUP'!T235,"D","NG")))))))))</f>
        <v/>
      </c>
      <c r="AP235" s="26" t="str">
        <f>IF(ISBLANK('DATA ENTRY'!Z235),"",IF(U235="AB","AB",IF(U235&gt;=0.9*'MARK LOOKUP'!U235,"A+",IF(U235&gt;=0.8*'MARK LOOKUP'!U235,"A",IF(U235&gt;=0.7*'MARK LOOKUP'!U235,"B+",IF(U235&gt;=0.6*'MARK LOOKUP'!U235,"B",IF(U235&gt;=0.5*'MARK LOOKUP'!U235,"C+",IF(U235&gt;=0.4*'MARK LOOKUP'!U235,"C",IF(U235&gt;=0.35*'MARK LOOKUP'!U235,"D","NG")))))))))</f>
        <v/>
      </c>
      <c r="AQ235" s="26" t="str">
        <f>IF(ISNUMBER(V235),IF(V235&gt;=0.9*'MARK LOOKUP'!V235,"A+",IF(V235&gt;=0.8*'MARK LOOKUP'!V235,"A",IF(V235&gt;=0.7*'MARK LOOKUP'!V235,"B+",IF(V235&gt;=0.6*'MARK LOOKUP'!S235,"B",IF(V235&gt;=0.5*'MARK LOOKUP'!V235,"C+",IF(V235&gt;=0.4*'MARK LOOKUP'!V235,"C",IF(V235&gt;=0.35*'MARK LOOKUP'!V235,"D","NG"))))))),"")</f>
        <v/>
      </c>
      <c r="AR235" s="26" t="str">
        <f t="shared" si="67"/>
        <v/>
      </c>
      <c r="AS235" s="26" t="str">
        <f t="shared" si="68"/>
        <v/>
      </c>
      <c r="AT235" s="26" t="str">
        <f t="shared" si="69"/>
        <v/>
      </c>
      <c r="AU235" s="26" t="str">
        <f t="shared" si="70"/>
        <v/>
      </c>
      <c r="AV235" s="26" t="str">
        <f t="shared" si="71"/>
        <v/>
      </c>
      <c r="AW235" s="26" t="str">
        <f t="shared" si="72"/>
        <v/>
      </c>
      <c r="AX235" s="26" t="str">
        <f t="shared" si="73"/>
        <v/>
      </c>
      <c r="AY235" s="26" t="str">
        <f t="shared" si="74"/>
        <v/>
      </c>
      <c r="AZ235" s="26" t="str">
        <f t="shared" si="75"/>
        <v/>
      </c>
      <c r="BA235" s="26" t="str">
        <f t="shared" si="76"/>
        <v/>
      </c>
      <c r="BB235" s="26" t="str">
        <f t="shared" si="77"/>
        <v/>
      </c>
      <c r="BC235" s="26" t="str">
        <f t="shared" si="78"/>
        <v/>
      </c>
      <c r="BD235" s="26" t="str">
        <f t="shared" si="79"/>
        <v/>
      </c>
      <c r="BE235" s="26" t="str">
        <f>IF(ISBLANK('DATA ENTRY'!S235),"",IF(AJ235="A+","4",IF(AJ235="A","3.6",IF(AJ235="B+","3.2",IF(AJ235="B","2.8",IF(AJ235="C+","2.4",IF(AJ235="C","2",IF(AJ235="D+","1.6",IF(AJ235="D","1.2",IF(AJ235="E","0.8",""))))))))))</f>
        <v/>
      </c>
      <c r="BF235" s="26" t="str">
        <f>IF(ISBLANK('DATA ENTRY'!T235),"",IF(AK235="A+","4",IF(AK235="A","3.6",IF(AK235="B+","3.2",IF(AK235="B","2.8",IF(AK235="C+","2.4",IF(AK235="C","2",IF(AK235="D+","1.6",IF(AK235="D","1.2",IF(AK235="E","0.8",""))))))))))</f>
        <v/>
      </c>
      <c r="BG235" s="26" t="str">
        <f>IF(ISBLANK('DATA ENTRY'!U235),"",IF(AL235="A+","4",IF(AL235="A","3.6",IF(AL235="B+","3.2",IF(AL235="B","2.8",IF(AL235="C+","2.4",IF(AL235="C","2",IF(AL235="D+","1.6",IF(AL235="D","1.2",IF(AL235="E","0.8",""))))))))))</f>
        <v/>
      </c>
      <c r="BH235" s="26" t="str">
        <f>IF(ISBLANK('DATA ENTRY'!V235),"",IF(AM235="A+","4",IF(AM235="A","3.6",IF(AM235="B+","3.2",IF(AM235="B","2.8",IF(AM235="C+","2.4",IF(AM235="C","2",IF(AM235="D+","1.6",IF(AM235="D","1.2",IF(AM235="E","0.8",""))))))))))</f>
        <v/>
      </c>
      <c r="BI235" s="26" t="str">
        <f>IF(ISBLANK('DATA ENTRY'!W235),"",IF(AN235="A+","4",IF(AN235="A","3.6",IF(AN235="B+","3.2",IF(AN235="B","2.8",IF(AN235="C+","2.4",IF(AN235="C","2",IF(AN235="D+","1.6",IF(AN235="D","1.2",IF(AN235="E","0.8",""))))))))))</f>
        <v/>
      </c>
      <c r="BJ235" s="26" t="str">
        <f>IF(ISBLANK('DATA ENTRY'!X235),"",IF(AO235="A+","4",IF(AO235="A","3.6",IF(AO235="B+","3.2",IF(AO235="B","2.8",IF(AO235="C+","2.4",IF(AO235="C","2",IF(AO235="D+","1.6",IF(AO235="D","1.2",IF(AO235="E","0.8",""))))))))))</f>
        <v/>
      </c>
      <c r="BK235" s="26" t="str">
        <f>IF(ISBLANK('DATA ENTRY'!Y235),"",IF(AP235="A+","4",IF(AP235="A","3.6",IF(AP235="B+","3.2",IF(AP235="B","2.8",IF(AP235="C+","2.4",IF(AP235="C","2",IF(AP235="D+","1.6",IF(AP235="D","1.2",IF(AP235="E","0.8",""))))))))))</f>
        <v/>
      </c>
      <c r="BL235" s="26" t="str">
        <f>IF(ISBLANK('DATA ENTRY'!Z235),"",IF(AQ235="A+","4",IF(AQ235="A","3.6",IF(AQ235="B+","3.2",IF(AQ235="B","2.8",IF(AQ235="C+","2.4",IF(AQ235="C","2",IF(AQ235="D+","1.6",IF(AQ235="D","1.2",IF(AQ235="E","0.8",""))))))))))</f>
        <v/>
      </c>
    </row>
    <row r="236" spans="2:64" x14ac:dyDescent="0.25">
      <c r="B236" s="26" t="str">
        <f>IF(ISBLANK('DATA ENTRY'!G236),"",'DATA ENTRY'!G236)</f>
        <v/>
      </c>
      <c r="C236" s="26" t="str">
        <f>IF(ISBLANK('DATA ENTRY'!H236),"",'DATA ENTRY'!H236)</f>
        <v/>
      </c>
      <c r="D236" s="26" t="str">
        <f t="shared" si="61"/>
        <v/>
      </c>
      <c r="E236" s="26" t="str">
        <f>IF(ISBLANK('DATA ENTRY'!J236),"",'DATA ENTRY'!J236)</f>
        <v/>
      </c>
      <c r="F236" s="26" t="str">
        <f>IF(ISBLANK('DATA ENTRY'!K236),"",'DATA ENTRY'!K236)</f>
        <v/>
      </c>
      <c r="G236" s="26" t="str">
        <f t="shared" si="62"/>
        <v/>
      </c>
      <c r="H236" s="26" t="str">
        <f>IF(ISBLANK('DATA ENTRY'!M236),"",'DATA ENTRY'!M236)</f>
        <v/>
      </c>
      <c r="I236" s="26" t="str">
        <f>IF(ISBLANK('DATA ENTRY'!M236),"",'DATA ENTRY'!N236)</f>
        <v/>
      </c>
      <c r="J236" s="26" t="str">
        <f t="shared" si="80"/>
        <v/>
      </c>
      <c r="K236" s="26" t="str">
        <f>IF(ISBLANK('DATA ENTRY'!P236),"",'DATA ENTRY'!P236)</f>
        <v/>
      </c>
      <c r="L236" s="26" t="str">
        <f>IF(ISBLANK('DATA ENTRY'!Q236),"",'DATA ENTRY'!Q236)</f>
        <v/>
      </c>
      <c r="M236" s="26" t="str">
        <f t="shared" si="63"/>
        <v/>
      </c>
      <c r="N236" s="26" t="str">
        <f>IF(ISBLANK('DATA ENTRY'!S236),"",'DATA ENTRY'!S236)</f>
        <v/>
      </c>
      <c r="O236" s="26" t="str">
        <f>IF(ISBLANK('DATA ENTRY'!T236),"",'DATA ENTRY'!T236)</f>
        <v/>
      </c>
      <c r="P236" s="26" t="str">
        <f t="shared" si="64"/>
        <v/>
      </c>
      <c r="Q236" s="26" t="str">
        <f>IF(ISBLANK('DATA ENTRY'!V236),"",'DATA ENTRY'!V236)</f>
        <v/>
      </c>
      <c r="R236" s="26" t="str">
        <f>IF(ISBLANK('DATA ENTRY'!W236),"",'DATA ENTRY'!W236)</f>
        <v/>
      </c>
      <c r="S236" s="26" t="str">
        <f t="shared" si="65"/>
        <v/>
      </c>
      <c r="T236" s="26" t="str">
        <f>IF(ISBLANK('DATA ENTRY'!Y236),"",'DATA ENTRY'!Y236)</f>
        <v/>
      </c>
      <c r="U236" s="26" t="str">
        <f>IF(ISBLANK('DATA ENTRY'!Z236),"",'DATA ENTRY'!Z236)</f>
        <v/>
      </c>
      <c r="V236" s="26" t="str">
        <f t="shared" si="66"/>
        <v/>
      </c>
      <c r="W236" s="26" t="str">
        <f>IF(ISBLANK('DATA ENTRY'!$F236),"",IF(LEDGER!B236="AB","AB",IF(LEDGER!B236&gt;=0.9*'MARK LOOKUP'!B236,"A+",IF(LEDGER!B236&gt;=0.8*'MARK LOOKUP'!B236,"A",IF(LEDGER!B236&gt;=0.7*'MARK LOOKUP'!B236,"B+",IF(LEDGER!B236&gt;=0.6*'MARK LOOKUP'!B236,"B",IF(LEDGER!B236&gt;=0.5*'MARK LOOKUP'!B236,"C+",IF(LEDGER!B236&gt;=0.4*'MARK LOOKUP'!B236,"C+",IF(LEDGER!B236&gt;=0.35*'MARK LOOKUP'!B236,"D","NG")))))))))</f>
        <v/>
      </c>
      <c r="X236" s="26" t="str">
        <f>IF(ISBLANK('DATA ENTRY'!$G236),"",IF(LEDGER!C236="AB","AB",IF(LEDGER!C236&gt;=0.9*'MARK LOOKUP'!C236,"A+",IF(LEDGER!C236&gt;=0.8*'MARK LOOKUP'!C236,"A",IF(LEDGER!C236&gt;=0.7*'MARK LOOKUP'!C236,"B+",IF(LEDGER!C236&gt;=0.6*'MARK LOOKUP'!C236,"B",IF(LEDGER!C236&gt;=0.5*'MARK LOOKUP'!C236,"C+",IF(LEDGER!C236&gt;=0.4*'MARK LOOKUP'!C236,"C+",IF(LEDGER!C236&gt;=0.35*'MARK LOOKUP'!C236,"D","N.G.")))))))))</f>
        <v/>
      </c>
      <c r="Y236" s="26" t="b">
        <f>IF(ISNUMBER(D236),IF(D236&gt;=0.9*'MARK LOOKUP'!D236,"A+",IF(D236&gt;=0.8*'MARK LOOKUP'!D236,"A",IF(D236&gt;=0.7*'MARK LOOKUP'!D236,"B+",IF(D236&gt;=0.6*'MARK LOOKUP'!D236,"B",IF(D236&gt;=0.5*'MARK LOOKUP'!D236,"C+",IF(D236&gt;=0.4*'MARK LOOKUP'!D236,"C",IF(D236&gt;=0.35*'MARK LOOKUP'!D236,"D","N.G."))))))))</f>
        <v>0</v>
      </c>
      <c r="Z236" s="26" t="str">
        <f>IF(ISBLANK('DATA ENTRY'!J236),"",IF(LEDGER!E236="AB","AB",IF(LEDGER!E236&gt;=0.9*'MARK LOOKUP'!E236,"A+",IF(LEDGER!E236&gt;=0.8*'MARK LOOKUP'!E236,"A",IF(LEDGER!E236&gt;=0.7*'MARK LOOKUP'!E236,"B+",IF(LEDGER!E236&gt;=0.6*'MARK LOOKUP'!E236,"B",IF(LEDGER!E236&gt;=0.5*'MARK LOOKUP'!E236,"C+",IF(LEDGER!E236&gt;=0.4*'MARK LOOKUP'!E236,"C",IF(LEDGER!E236&gt;=0.35*'MARK LOOKUP'!E236,"D","NG")))))))))</f>
        <v/>
      </c>
      <c r="AA236" s="26" t="str">
        <f>IF(ISBLANK('DATA ENTRY'!K236),"",IF(LEDGER!F236="AB","AB",IF(LEDGER!F236&gt;=0.9*'MARK LOOKUP'!F236,"A+",IF(LEDGER!F236&gt;=0.8*'MARK LOOKUP'!F236,"A",IF(LEDGER!F236&gt;=0.7*'MARK LOOKUP'!F236,"B+",IF(LEDGER!F236&gt;=0.6*'MARK LOOKUP'!F236,"B",IF(LEDGER!F236&gt;=0.5*'MARK LOOKUP'!F236,"C+",IF(LEDGER!F236&gt;=0.4*'MARK LOOKUP'!F236,"C",IF(LEDGER!F236&gt;=0.35*'MARK LOOKUP'!F236,"D","NG")))))))))</f>
        <v/>
      </c>
      <c r="AB236" s="26" t="b">
        <f>IF(ISNUMBER(G236),IF(D236&gt;=0.9*'MARK LOOKUP'!G236,"A+",IF(G236&gt;=0.8*'MARK LOOKUP'!G236,"A",IF(G236&gt;=0.7*'MARK LOOKUP'!G236,"B+",IF(G236&gt;=0.6*'MARK LOOKUP'!G236,"B",IF(G236&gt;=0.5*'MARK LOOKUP'!G236,"C+",IF(G236&gt;=0.4*'MARK LOOKUP'!G236,"C",IF(G236&gt;=0.35*'MARK LOOKUP'!G236,"D","NG"))))))))</f>
        <v>0</v>
      </c>
      <c r="AC236" s="26" t="str">
        <f>IF(ISBLANK('DATA ENTRY'!M236),"",IF(LEDGER!H236="AB","AB",IF(LEDGER!H236&gt;=0.9*'MARK LOOKUP'!H236,"A+",IF(LEDGER!H236&gt;=0.8*'MARK LOOKUP'!H236,"A",IF(LEDGER!H236&gt;=0.7*'MARK LOOKUP'!H236,"B+",IF(LEDGER!H236&gt;=0.6*'MARK LOOKUP'!H236,"B",IF(LEDGER!H236&gt;=0.5*'MARK LOOKUP'!H236,"C+",IF(LEDGER!H236&gt;=0.4*'MARK LOOKUP'!H236,"C",IF(LEDGER!H236&gt;=0.35*'MARK LOOKUP'!H236,"D","NG")))))))))</f>
        <v/>
      </c>
      <c r="AD236" s="26" t="str">
        <f>IF(ISBLANK('DATA ENTRY'!N236),"",IF(LEDGER!I236="AB","AB",IF(LEDGER!I236&gt;=0.9*'MARK LOOKUP'!I236,"A+",IF(LEDGER!I236&gt;=0.8*'MARK LOOKUP'!I236,"A",IF(LEDGER!I236&gt;=0.7*'MARK LOOKUP'!I236,"B+",IF(LEDGER!I236&gt;=0.6*'MARK LOOKUP'!I236,"B",IF(LEDGER!I236&gt;=0.5*'MARK LOOKUP'!I236,"C+",IF(LEDGER!I236&gt;=0.4*'MARK LOOKUP'!I236,"C",IF(LEDGER!I236&gt;=0.35*'MARK LOOKUP'!I236,"D","NG")))))))))</f>
        <v/>
      </c>
      <c r="AE236" s="26" t="str">
        <f>IF(ISNUMBER(J236),IF(J236&gt;=0.9*'MARK LOOKUP'!J236,"A+",IF(J236&gt;=0.8*'MARK LOOKUP'!J236,"A",IF(J236&gt;=0.7*'MARK LOOKUP'!J236,"B+",IF(J236&gt;=0.6*'MARK LOOKUP'!J236,"B",IF(J236&gt;=0.5*'MARK LOOKUP'!J236,"C+",IF(J236&gt;=0.4*'MARK LOOKUP'!J236,"C",IF(J236&gt;=0.35*'MARK LOOKUP'!J236,"D","NG"))))))),"")</f>
        <v/>
      </c>
      <c r="AF236" s="26" t="str">
        <f>IF(ISBLANK('DATA ENTRY'!P236),"",IF(LEDGER!K236="Ab","AB",IF(LEDGER!K236&gt;=0.9*'MARK LOOKUP'!K236,"A+",IF(LEDGER!K236&gt;=0.8*'MARK LOOKUP'!K236,"A",IF(LEDGER!K236&gt;=0.7*'MARK LOOKUP'!K236,"B+",IF(LEDGER!K236&gt;=0.6*'MARK LOOKUP'!K236,"B",IF(LEDGER!K236&gt;=0.5*'MARK LOOKUP'!K236,"C+",IF(LEDGER!K236&gt;=0.4*'MARK LOOKUP'!K236,"C",IF(LEDGER!K236&gt;=0.35*'MARK LOOKUP'!K236,"D","NG")))))))))</f>
        <v/>
      </c>
      <c r="AG236" s="26" t="str">
        <f>IF(ISBLANK('DATA ENTRY'!Q236),"",IF(LEDGER!L236="Ab","AB",IF(LEDGER!L236&gt;=0.9*'MARK LOOKUP'!L236,"A+",IF(LEDGER!L236&gt;=0.8*'MARK LOOKUP'!L236,"A",IF(LEDGER!L236&gt;=0.7*'MARK LOOKUP'!L236,"B+",IF(LEDGER!L236&gt;=0.6*'MARK LOOKUP'!L236,"B",IF(LEDGER!L236&gt;=0.5*'MARK LOOKUP'!L236,"C+",IF(LEDGER!L236&gt;=0.4*'MARK LOOKUP'!L236,"C",IF(LEDGER!L236&gt;=0.35*'MARK LOOKUP'!L236,"D","NG")))))))))</f>
        <v/>
      </c>
      <c r="AH236" s="26" t="str">
        <f>IF(ISNUMBER(M236),IF(M236&gt;=0.9*'MARK LOOKUP'!M236,"A+",IF(M236&gt;=0.8*'MARK LOOKUP'!M236,"A",IF(M236&gt;=0.7*'MARK LOOKUP'!M236,"B+",IF(M236&gt;=0.6*'MARK LOOKUP'!M236,"B",IF(M236&gt;=0.5*'MARK LOOKUP'!M236,"C+",IF(M236&gt;=0.4*'MARK LOOKUP'!M236,"C",IF(M236&gt;=0.35*'MARK LOOKUP'!M236,"D","NG"))))))),"")</f>
        <v/>
      </c>
      <c r="AI236" s="26" t="str">
        <f>IF(ISBLANK('DATA ENTRY'!S236),"",IF(N236="Ab","AB",IF(N236&gt;=0.9*'MARK LOOKUP'!N236,"A+",IF(N236&gt;=0.8*'MARK LOOKUP'!N236,"A",IF(N236&gt;=0.7*'MARK LOOKUP'!N236,"B+",IF(N236&gt;=0.6*'MARK LOOKUP'!N236,"B",IF(N236&gt;=0.5*'MARK LOOKUP'!N236,"C+",IF(N236&gt;=0.4*'MARK LOOKUP'!N236,"C",IF(N236&gt;=0.35*'MARK LOOKUP'!N236,"D","NG")))))))))</f>
        <v/>
      </c>
      <c r="AJ236" s="26" t="str">
        <f>IF(ISBLANK('DATA ENTRY'!T236),"",IF(O236="Ab","AB",IF(O236&gt;=0.9*'MARK LOOKUP'!O236,"A+",IF(O236&gt;=0.8*'MARK LOOKUP'!O236,"A",IF(O236&gt;=0.7*'MARK LOOKUP'!O236,"B+",IF(O236&gt;=0.6*'MARK LOOKUP'!O236,"B",IF(O236&gt;=0.5*'MARK LOOKUP'!O236,"C+",IF(O236&gt;=0.4*'MARK LOOKUP'!O236,"C",IF(O236&gt;=0.35*'MARK LOOKUP'!O236,"D","NG")))))))))</f>
        <v/>
      </c>
      <c r="AK236" s="26" t="str">
        <f>IF(ISNUMBER(P236),IF(P236&gt;=0.9*'MARK LOOKUP'!P236,"A+",IF(P236&gt;=0.8*'MARK LOOKUP'!P236,"A",IF(P236&gt;=0.7*'MARK LOOKUP'!P236,"B+",IF(P236&gt;=0.6*'MARK LOOKUP'!P236,"B",IF(P236&gt;=0.5*'MARK LOOKUP'!P236,"C+",IF(P236&gt;=0.4*'MARK LOOKUP'!P236,"C",IF(P236&gt;=0.35*'MARK LOOKUP'!P236,"D","NG"))))))),"")</f>
        <v/>
      </c>
      <c r="AL236" s="26" t="str">
        <f>IF(ISBLANK('DATA ENTRY'!V236),"",IF(Q236="Ab","AB",IF(Q236&gt;=0.9*'MARK LOOKUP'!Q236,"A+",IF(Q236&gt;=0.8*'MARK LOOKUP'!Q236,"A",IF(Q236&gt;=0.7*'MARK LOOKUP'!Q236,"B+",IF(Q236&gt;=0.6*'MARK LOOKUP'!Q236,"B",IF(Q236&gt;=0.5*'MARK LOOKUP'!Q236,"C+",IF(Q236&gt;=0.4*'MARK LOOKUP'!Q236,"C",IF(Q236&gt;=0.35*'MARK LOOKUP'!Q236,"D","NG")))))))))</f>
        <v/>
      </c>
      <c r="AM236" s="26" t="str">
        <f>IF(ISBLANK('DATA ENTRY'!W236),"",IF(R236="Ab","AB",IF(R236&gt;=0.9*'MARK LOOKUP'!R236,"A+",IF(R236&gt;=0.8*'MARK LOOKUP'!R236,"A",IF(R236&gt;=0.7*'MARK LOOKUP'!R236,"B+",IF(R236&gt;=0.6*'MARK LOOKUP'!R236,"B",IF(R236&gt;=0.5*'MARK LOOKUP'!R236,"C+",IF(R236&gt;=0.4*'MARK LOOKUP'!R236,"C",IF(R236&gt;=0.35*'MARK LOOKUP'!R236,"D","NG")))))))))</f>
        <v/>
      </c>
      <c r="AN236" s="26" t="str">
        <f>IF(ISNUMBER(S236),IF(S236&gt;=0.9*'MARK LOOKUP'!S236,"A+",IF(S236&gt;=0.8*'MARK LOOKUP'!S236,"A",IF(S236&gt;=0.7*'MARK LOOKUP'!S236,"B+",IF(S236&gt;=0.6*'MARK LOOKUP'!S236,"B",IF(S236&gt;=0.5*'MARK LOOKUP'!S236,"C+",IF(S236&gt;=0.4*'MARK LOOKUP'!S236,"C",IF(S236&gt;=0.35*'MARK LOOKUP'!S236,"D","NG"))))))),"")</f>
        <v/>
      </c>
      <c r="AO236" s="26" t="str">
        <f>IF(ISBLANK('DATA ENTRY'!Y236),"",IF(T236="AB","AB",IF(T236&gt;=0.9*'MARK LOOKUP'!T236,"A+",IF(T236&gt;=0.8*'MARK LOOKUP'!T236,"A",IF(T236&gt;=0.7*'MARK LOOKUP'!T236,"B+",IF(T236&gt;=0.6*'MARK LOOKUP'!T236,"B",IF(T236&gt;=0.5*'MARK LOOKUP'!T236,"C+",IF(T236&gt;=0.4*'MARK LOOKUP'!T236,"C",IF(T236&gt;=0.35*'MARK LOOKUP'!T236,"D","NG")))))))))</f>
        <v/>
      </c>
      <c r="AP236" s="26" t="str">
        <f>IF(ISBLANK('DATA ENTRY'!Z236),"",IF(U236="AB","AB",IF(U236&gt;=0.9*'MARK LOOKUP'!U236,"A+",IF(U236&gt;=0.8*'MARK LOOKUP'!U236,"A",IF(U236&gt;=0.7*'MARK LOOKUP'!U236,"B+",IF(U236&gt;=0.6*'MARK LOOKUP'!U236,"B",IF(U236&gt;=0.5*'MARK LOOKUP'!U236,"C+",IF(U236&gt;=0.4*'MARK LOOKUP'!U236,"C",IF(U236&gt;=0.35*'MARK LOOKUP'!U236,"D","NG")))))))))</f>
        <v/>
      </c>
      <c r="AQ236" s="26" t="str">
        <f>IF(ISNUMBER(V236),IF(V236&gt;=0.9*'MARK LOOKUP'!V236,"A+",IF(V236&gt;=0.8*'MARK LOOKUP'!V236,"A",IF(V236&gt;=0.7*'MARK LOOKUP'!V236,"B+",IF(V236&gt;=0.6*'MARK LOOKUP'!S236,"B",IF(V236&gt;=0.5*'MARK LOOKUP'!V236,"C+",IF(V236&gt;=0.4*'MARK LOOKUP'!V236,"C",IF(V236&gt;=0.35*'MARK LOOKUP'!V236,"D","NG"))))))),"")</f>
        <v/>
      </c>
      <c r="AR236" s="26" t="str">
        <f t="shared" si="67"/>
        <v/>
      </c>
      <c r="AS236" s="26" t="str">
        <f t="shared" si="68"/>
        <v/>
      </c>
      <c r="AT236" s="26" t="str">
        <f t="shared" si="69"/>
        <v/>
      </c>
      <c r="AU236" s="26" t="str">
        <f t="shared" si="70"/>
        <v/>
      </c>
      <c r="AV236" s="26" t="str">
        <f t="shared" si="71"/>
        <v/>
      </c>
      <c r="AW236" s="26" t="str">
        <f t="shared" si="72"/>
        <v/>
      </c>
      <c r="AX236" s="26" t="str">
        <f t="shared" si="73"/>
        <v/>
      </c>
      <c r="AY236" s="26" t="str">
        <f t="shared" si="74"/>
        <v/>
      </c>
      <c r="AZ236" s="26" t="str">
        <f t="shared" si="75"/>
        <v/>
      </c>
      <c r="BA236" s="26" t="str">
        <f t="shared" si="76"/>
        <v/>
      </c>
      <c r="BB236" s="26" t="str">
        <f t="shared" si="77"/>
        <v/>
      </c>
      <c r="BC236" s="26" t="str">
        <f t="shared" si="78"/>
        <v/>
      </c>
      <c r="BD236" s="26" t="str">
        <f t="shared" si="79"/>
        <v/>
      </c>
      <c r="BE236" s="26" t="str">
        <f>IF(ISBLANK('DATA ENTRY'!S236),"",IF(AJ236="A+","4",IF(AJ236="A","3.6",IF(AJ236="B+","3.2",IF(AJ236="B","2.8",IF(AJ236="C+","2.4",IF(AJ236="C","2",IF(AJ236="D+","1.6",IF(AJ236="D","1.2",IF(AJ236="E","0.8",""))))))))))</f>
        <v/>
      </c>
      <c r="BF236" s="26" t="str">
        <f>IF(ISBLANK('DATA ENTRY'!T236),"",IF(AK236="A+","4",IF(AK236="A","3.6",IF(AK236="B+","3.2",IF(AK236="B","2.8",IF(AK236="C+","2.4",IF(AK236="C","2",IF(AK236="D+","1.6",IF(AK236="D","1.2",IF(AK236="E","0.8",""))))))))))</f>
        <v/>
      </c>
      <c r="BG236" s="26" t="str">
        <f>IF(ISBLANK('DATA ENTRY'!U236),"",IF(AL236="A+","4",IF(AL236="A","3.6",IF(AL236="B+","3.2",IF(AL236="B","2.8",IF(AL236="C+","2.4",IF(AL236="C","2",IF(AL236="D+","1.6",IF(AL236="D","1.2",IF(AL236="E","0.8",""))))))))))</f>
        <v/>
      </c>
      <c r="BH236" s="26" t="str">
        <f>IF(ISBLANK('DATA ENTRY'!V236),"",IF(AM236="A+","4",IF(AM236="A","3.6",IF(AM236="B+","3.2",IF(AM236="B","2.8",IF(AM236="C+","2.4",IF(AM236="C","2",IF(AM236="D+","1.6",IF(AM236="D","1.2",IF(AM236="E","0.8",""))))))))))</f>
        <v/>
      </c>
      <c r="BI236" s="26" t="str">
        <f>IF(ISBLANK('DATA ENTRY'!W236),"",IF(AN236="A+","4",IF(AN236="A","3.6",IF(AN236="B+","3.2",IF(AN236="B","2.8",IF(AN236="C+","2.4",IF(AN236="C","2",IF(AN236="D+","1.6",IF(AN236="D","1.2",IF(AN236="E","0.8",""))))))))))</f>
        <v/>
      </c>
      <c r="BJ236" s="26" t="str">
        <f>IF(ISBLANK('DATA ENTRY'!X236),"",IF(AO236="A+","4",IF(AO236="A","3.6",IF(AO236="B+","3.2",IF(AO236="B","2.8",IF(AO236="C+","2.4",IF(AO236="C","2",IF(AO236="D+","1.6",IF(AO236="D","1.2",IF(AO236="E","0.8",""))))))))))</f>
        <v/>
      </c>
      <c r="BK236" s="26" t="str">
        <f>IF(ISBLANK('DATA ENTRY'!Y236),"",IF(AP236="A+","4",IF(AP236="A","3.6",IF(AP236="B+","3.2",IF(AP236="B","2.8",IF(AP236="C+","2.4",IF(AP236="C","2",IF(AP236="D+","1.6",IF(AP236="D","1.2",IF(AP236="E","0.8",""))))))))))</f>
        <v/>
      </c>
      <c r="BL236" s="26" t="str">
        <f>IF(ISBLANK('DATA ENTRY'!Z236),"",IF(AQ236="A+","4",IF(AQ236="A","3.6",IF(AQ236="B+","3.2",IF(AQ236="B","2.8",IF(AQ236="C+","2.4",IF(AQ236="C","2",IF(AQ236="D+","1.6",IF(AQ236="D","1.2",IF(AQ236="E","0.8",""))))))))))</f>
        <v/>
      </c>
    </row>
    <row r="237" spans="2:64" x14ac:dyDescent="0.25">
      <c r="B237" s="26" t="str">
        <f>IF(ISBLANK('DATA ENTRY'!G237),"",'DATA ENTRY'!G237)</f>
        <v/>
      </c>
      <c r="C237" s="26" t="str">
        <f>IF(ISBLANK('DATA ENTRY'!H237),"",'DATA ENTRY'!H237)</f>
        <v/>
      </c>
      <c r="D237" s="26" t="str">
        <f t="shared" si="61"/>
        <v/>
      </c>
      <c r="E237" s="26" t="str">
        <f>IF(ISBLANK('DATA ENTRY'!J237),"",'DATA ENTRY'!J237)</f>
        <v/>
      </c>
      <c r="F237" s="26" t="str">
        <f>IF(ISBLANK('DATA ENTRY'!K237),"",'DATA ENTRY'!K237)</f>
        <v/>
      </c>
      <c r="G237" s="26" t="str">
        <f t="shared" si="62"/>
        <v/>
      </c>
      <c r="H237" s="26" t="str">
        <f>IF(ISBLANK('DATA ENTRY'!M237),"",'DATA ENTRY'!M237)</f>
        <v/>
      </c>
      <c r="I237" s="26" t="str">
        <f>IF(ISBLANK('DATA ENTRY'!M237),"",'DATA ENTRY'!N237)</f>
        <v/>
      </c>
      <c r="J237" s="26" t="str">
        <f t="shared" si="80"/>
        <v/>
      </c>
      <c r="K237" s="26" t="str">
        <f>IF(ISBLANK('DATA ENTRY'!P237),"",'DATA ENTRY'!P237)</f>
        <v/>
      </c>
      <c r="L237" s="26" t="str">
        <f>IF(ISBLANK('DATA ENTRY'!Q237),"",'DATA ENTRY'!Q237)</f>
        <v/>
      </c>
      <c r="M237" s="26" t="str">
        <f t="shared" si="63"/>
        <v/>
      </c>
      <c r="N237" s="26" t="str">
        <f>IF(ISBLANK('DATA ENTRY'!S237),"",'DATA ENTRY'!S237)</f>
        <v/>
      </c>
      <c r="O237" s="26" t="str">
        <f>IF(ISBLANK('DATA ENTRY'!T237),"",'DATA ENTRY'!T237)</f>
        <v/>
      </c>
      <c r="P237" s="26" t="str">
        <f t="shared" si="64"/>
        <v/>
      </c>
      <c r="Q237" s="26" t="str">
        <f>IF(ISBLANK('DATA ENTRY'!V237),"",'DATA ENTRY'!V237)</f>
        <v/>
      </c>
      <c r="R237" s="26" t="str">
        <f>IF(ISBLANK('DATA ENTRY'!W237),"",'DATA ENTRY'!W237)</f>
        <v/>
      </c>
      <c r="S237" s="26" t="str">
        <f t="shared" si="65"/>
        <v/>
      </c>
      <c r="T237" s="26" t="str">
        <f>IF(ISBLANK('DATA ENTRY'!Y237),"",'DATA ENTRY'!Y237)</f>
        <v/>
      </c>
      <c r="U237" s="26" t="str">
        <f>IF(ISBLANK('DATA ENTRY'!Z237),"",'DATA ENTRY'!Z237)</f>
        <v/>
      </c>
      <c r="V237" s="26" t="str">
        <f t="shared" si="66"/>
        <v/>
      </c>
      <c r="W237" s="26" t="str">
        <f>IF(ISBLANK('DATA ENTRY'!$F237),"",IF(LEDGER!B237="AB","AB",IF(LEDGER!B237&gt;=0.9*'MARK LOOKUP'!B237,"A+",IF(LEDGER!B237&gt;=0.8*'MARK LOOKUP'!B237,"A",IF(LEDGER!B237&gt;=0.7*'MARK LOOKUP'!B237,"B+",IF(LEDGER!B237&gt;=0.6*'MARK LOOKUP'!B237,"B",IF(LEDGER!B237&gt;=0.5*'MARK LOOKUP'!B237,"C+",IF(LEDGER!B237&gt;=0.4*'MARK LOOKUP'!B237,"C+",IF(LEDGER!B237&gt;=0.35*'MARK LOOKUP'!B237,"D","NG")))))))))</f>
        <v/>
      </c>
      <c r="X237" s="26" t="str">
        <f>IF(ISBLANK('DATA ENTRY'!$G237),"",IF(LEDGER!C237="AB","AB",IF(LEDGER!C237&gt;=0.9*'MARK LOOKUP'!C237,"A+",IF(LEDGER!C237&gt;=0.8*'MARK LOOKUP'!C237,"A",IF(LEDGER!C237&gt;=0.7*'MARK LOOKUP'!C237,"B+",IF(LEDGER!C237&gt;=0.6*'MARK LOOKUP'!C237,"B",IF(LEDGER!C237&gt;=0.5*'MARK LOOKUP'!C237,"C+",IF(LEDGER!C237&gt;=0.4*'MARK LOOKUP'!C237,"C+",IF(LEDGER!C237&gt;=0.35*'MARK LOOKUP'!C237,"D","N.G.")))))))))</f>
        <v/>
      </c>
      <c r="Y237" s="26" t="b">
        <f>IF(ISNUMBER(D237),IF(D237&gt;=0.9*'MARK LOOKUP'!D237,"A+",IF(D237&gt;=0.8*'MARK LOOKUP'!D237,"A",IF(D237&gt;=0.7*'MARK LOOKUP'!D237,"B+",IF(D237&gt;=0.6*'MARK LOOKUP'!D237,"B",IF(D237&gt;=0.5*'MARK LOOKUP'!D237,"C+",IF(D237&gt;=0.4*'MARK LOOKUP'!D237,"C",IF(D237&gt;=0.35*'MARK LOOKUP'!D237,"D","N.G."))))))))</f>
        <v>0</v>
      </c>
      <c r="Z237" s="26" t="str">
        <f>IF(ISBLANK('DATA ENTRY'!J237),"",IF(LEDGER!E237="AB","AB",IF(LEDGER!E237&gt;=0.9*'MARK LOOKUP'!E237,"A+",IF(LEDGER!E237&gt;=0.8*'MARK LOOKUP'!E237,"A",IF(LEDGER!E237&gt;=0.7*'MARK LOOKUP'!E237,"B+",IF(LEDGER!E237&gt;=0.6*'MARK LOOKUP'!E237,"B",IF(LEDGER!E237&gt;=0.5*'MARK LOOKUP'!E237,"C+",IF(LEDGER!E237&gt;=0.4*'MARK LOOKUP'!E237,"C",IF(LEDGER!E237&gt;=0.35*'MARK LOOKUP'!E237,"D","NG")))))))))</f>
        <v/>
      </c>
      <c r="AA237" s="26" t="str">
        <f>IF(ISBLANK('DATA ENTRY'!K237),"",IF(LEDGER!F237="AB","AB",IF(LEDGER!F237&gt;=0.9*'MARK LOOKUP'!F237,"A+",IF(LEDGER!F237&gt;=0.8*'MARK LOOKUP'!F237,"A",IF(LEDGER!F237&gt;=0.7*'MARK LOOKUP'!F237,"B+",IF(LEDGER!F237&gt;=0.6*'MARK LOOKUP'!F237,"B",IF(LEDGER!F237&gt;=0.5*'MARK LOOKUP'!F237,"C+",IF(LEDGER!F237&gt;=0.4*'MARK LOOKUP'!F237,"C",IF(LEDGER!F237&gt;=0.35*'MARK LOOKUP'!F237,"D","NG")))))))))</f>
        <v/>
      </c>
      <c r="AB237" s="26" t="b">
        <f>IF(ISNUMBER(G237),IF(D237&gt;=0.9*'MARK LOOKUP'!G237,"A+",IF(G237&gt;=0.8*'MARK LOOKUP'!G237,"A",IF(G237&gt;=0.7*'MARK LOOKUP'!G237,"B+",IF(G237&gt;=0.6*'MARK LOOKUP'!G237,"B",IF(G237&gt;=0.5*'MARK LOOKUP'!G237,"C+",IF(G237&gt;=0.4*'MARK LOOKUP'!G237,"C",IF(G237&gt;=0.35*'MARK LOOKUP'!G237,"D","NG"))))))))</f>
        <v>0</v>
      </c>
      <c r="AC237" s="26" t="str">
        <f>IF(ISBLANK('DATA ENTRY'!M237),"",IF(LEDGER!H237="AB","AB",IF(LEDGER!H237&gt;=0.9*'MARK LOOKUP'!H237,"A+",IF(LEDGER!H237&gt;=0.8*'MARK LOOKUP'!H237,"A",IF(LEDGER!H237&gt;=0.7*'MARK LOOKUP'!H237,"B+",IF(LEDGER!H237&gt;=0.6*'MARK LOOKUP'!H237,"B",IF(LEDGER!H237&gt;=0.5*'MARK LOOKUP'!H237,"C+",IF(LEDGER!H237&gt;=0.4*'MARK LOOKUP'!H237,"C",IF(LEDGER!H237&gt;=0.35*'MARK LOOKUP'!H237,"D","NG")))))))))</f>
        <v/>
      </c>
      <c r="AD237" s="26" t="str">
        <f>IF(ISBLANK('DATA ENTRY'!N237),"",IF(LEDGER!I237="AB","AB",IF(LEDGER!I237&gt;=0.9*'MARK LOOKUP'!I237,"A+",IF(LEDGER!I237&gt;=0.8*'MARK LOOKUP'!I237,"A",IF(LEDGER!I237&gt;=0.7*'MARK LOOKUP'!I237,"B+",IF(LEDGER!I237&gt;=0.6*'MARK LOOKUP'!I237,"B",IF(LEDGER!I237&gt;=0.5*'MARK LOOKUP'!I237,"C+",IF(LEDGER!I237&gt;=0.4*'MARK LOOKUP'!I237,"C",IF(LEDGER!I237&gt;=0.35*'MARK LOOKUP'!I237,"D","NG")))))))))</f>
        <v/>
      </c>
      <c r="AE237" s="26" t="str">
        <f>IF(ISNUMBER(J237),IF(J237&gt;=0.9*'MARK LOOKUP'!J237,"A+",IF(J237&gt;=0.8*'MARK LOOKUP'!J237,"A",IF(J237&gt;=0.7*'MARK LOOKUP'!J237,"B+",IF(J237&gt;=0.6*'MARK LOOKUP'!J237,"B",IF(J237&gt;=0.5*'MARK LOOKUP'!J237,"C+",IF(J237&gt;=0.4*'MARK LOOKUP'!J237,"C",IF(J237&gt;=0.35*'MARK LOOKUP'!J237,"D","NG"))))))),"")</f>
        <v/>
      </c>
      <c r="AF237" s="26" t="str">
        <f>IF(ISBLANK('DATA ENTRY'!P237),"",IF(LEDGER!K237="Ab","AB",IF(LEDGER!K237&gt;=0.9*'MARK LOOKUP'!K237,"A+",IF(LEDGER!K237&gt;=0.8*'MARK LOOKUP'!K237,"A",IF(LEDGER!K237&gt;=0.7*'MARK LOOKUP'!K237,"B+",IF(LEDGER!K237&gt;=0.6*'MARK LOOKUP'!K237,"B",IF(LEDGER!K237&gt;=0.5*'MARK LOOKUP'!K237,"C+",IF(LEDGER!K237&gt;=0.4*'MARK LOOKUP'!K237,"C",IF(LEDGER!K237&gt;=0.35*'MARK LOOKUP'!K237,"D","NG")))))))))</f>
        <v/>
      </c>
      <c r="AG237" s="26" t="str">
        <f>IF(ISBLANK('DATA ENTRY'!Q237),"",IF(LEDGER!L237="Ab","AB",IF(LEDGER!L237&gt;=0.9*'MARK LOOKUP'!L237,"A+",IF(LEDGER!L237&gt;=0.8*'MARK LOOKUP'!L237,"A",IF(LEDGER!L237&gt;=0.7*'MARK LOOKUP'!L237,"B+",IF(LEDGER!L237&gt;=0.6*'MARK LOOKUP'!L237,"B",IF(LEDGER!L237&gt;=0.5*'MARK LOOKUP'!L237,"C+",IF(LEDGER!L237&gt;=0.4*'MARK LOOKUP'!L237,"C",IF(LEDGER!L237&gt;=0.35*'MARK LOOKUP'!L237,"D","NG")))))))))</f>
        <v/>
      </c>
      <c r="AH237" s="26" t="str">
        <f>IF(ISNUMBER(M237),IF(M237&gt;=0.9*'MARK LOOKUP'!M237,"A+",IF(M237&gt;=0.8*'MARK LOOKUP'!M237,"A",IF(M237&gt;=0.7*'MARK LOOKUP'!M237,"B+",IF(M237&gt;=0.6*'MARK LOOKUP'!M237,"B",IF(M237&gt;=0.5*'MARK LOOKUP'!M237,"C+",IF(M237&gt;=0.4*'MARK LOOKUP'!M237,"C",IF(M237&gt;=0.35*'MARK LOOKUP'!M237,"D","NG"))))))),"")</f>
        <v/>
      </c>
      <c r="AI237" s="26" t="str">
        <f>IF(ISBLANK('DATA ENTRY'!S237),"",IF(N237="Ab","AB",IF(N237&gt;=0.9*'MARK LOOKUP'!N237,"A+",IF(N237&gt;=0.8*'MARK LOOKUP'!N237,"A",IF(N237&gt;=0.7*'MARK LOOKUP'!N237,"B+",IF(N237&gt;=0.6*'MARK LOOKUP'!N237,"B",IF(N237&gt;=0.5*'MARK LOOKUP'!N237,"C+",IF(N237&gt;=0.4*'MARK LOOKUP'!N237,"C",IF(N237&gt;=0.35*'MARK LOOKUP'!N237,"D","NG")))))))))</f>
        <v/>
      </c>
      <c r="AJ237" s="26" t="str">
        <f>IF(ISBLANK('DATA ENTRY'!T237),"",IF(O237="Ab","AB",IF(O237&gt;=0.9*'MARK LOOKUP'!O237,"A+",IF(O237&gt;=0.8*'MARK LOOKUP'!O237,"A",IF(O237&gt;=0.7*'MARK LOOKUP'!O237,"B+",IF(O237&gt;=0.6*'MARK LOOKUP'!O237,"B",IF(O237&gt;=0.5*'MARK LOOKUP'!O237,"C+",IF(O237&gt;=0.4*'MARK LOOKUP'!O237,"C",IF(O237&gt;=0.35*'MARK LOOKUP'!O237,"D","NG")))))))))</f>
        <v/>
      </c>
      <c r="AK237" s="26" t="str">
        <f>IF(ISNUMBER(P237),IF(P237&gt;=0.9*'MARK LOOKUP'!P237,"A+",IF(P237&gt;=0.8*'MARK LOOKUP'!P237,"A",IF(P237&gt;=0.7*'MARK LOOKUP'!P237,"B+",IF(P237&gt;=0.6*'MARK LOOKUP'!P237,"B",IF(P237&gt;=0.5*'MARK LOOKUP'!P237,"C+",IF(P237&gt;=0.4*'MARK LOOKUP'!P237,"C",IF(P237&gt;=0.35*'MARK LOOKUP'!P237,"D","NG"))))))),"")</f>
        <v/>
      </c>
      <c r="AL237" s="26" t="str">
        <f>IF(ISBLANK('DATA ENTRY'!V237),"",IF(Q237="Ab","AB",IF(Q237&gt;=0.9*'MARK LOOKUP'!Q237,"A+",IF(Q237&gt;=0.8*'MARK LOOKUP'!Q237,"A",IF(Q237&gt;=0.7*'MARK LOOKUP'!Q237,"B+",IF(Q237&gt;=0.6*'MARK LOOKUP'!Q237,"B",IF(Q237&gt;=0.5*'MARK LOOKUP'!Q237,"C+",IF(Q237&gt;=0.4*'MARK LOOKUP'!Q237,"C",IF(Q237&gt;=0.35*'MARK LOOKUP'!Q237,"D","NG")))))))))</f>
        <v/>
      </c>
      <c r="AM237" s="26" t="str">
        <f>IF(ISBLANK('DATA ENTRY'!W237),"",IF(R237="Ab","AB",IF(R237&gt;=0.9*'MARK LOOKUP'!R237,"A+",IF(R237&gt;=0.8*'MARK LOOKUP'!R237,"A",IF(R237&gt;=0.7*'MARK LOOKUP'!R237,"B+",IF(R237&gt;=0.6*'MARK LOOKUP'!R237,"B",IF(R237&gt;=0.5*'MARK LOOKUP'!R237,"C+",IF(R237&gt;=0.4*'MARK LOOKUP'!R237,"C",IF(R237&gt;=0.35*'MARK LOOKUP'!R237,"D","NG")))))))))</f>
        <v/>
      </c>
      <c r="AN237" s="26" t="str">
        <f>IF(ISNUMBER(S237),IF(S237&gt;=0.9*'MARK LOOKUP'!S237,"A+",IF(S237&gt;=0.8*'MARK LOOKUP'!S237,"A",IF(S237&gt;=0.7*'MARK LOOKUP'!S237,"B+",IF(S237&gt;=0.6*'MARK LOOKUP'!S237,"B",IF(S237&gt;=0.5*'MARK LOOKUP'!S237,"C+",IF(S237&gt;=0.4*'MARK LOOKUP'!S237,"C",IF(S237&gt;=0.35*'MARK LOOKUP'!S237,"D","NG"))))))),"")</f>
        <v/>
      </c>
      <c r="AO237" s="26" t="str">
        <f>IF(ISBLANK('DATA ENTRY'!Y237),"",IF(T237="AB","AB",IF(T237&gt;=0.9*'MARK LOOKUP'!T237,"A+",IF(T237&gt;=0.8*'MARK LOOKUP'!T237,"A",IF(T237&gt;=0.7*'MARK LOOKUP'!T237,"B+",IF(T237&gt;=0.6*'MARK LOOKUP'!T237,"B",IF(T237&gt;=0.5*'MARK LOOKUP'!T237,"C+",IF(T237&gt;=0.4*'MARK LOOKUP'!T237,"C",IF(T237&gt;=0.35*'MARK LOOKUP'!T237,"D","NG")))))))))</f>
        <v/>
      </c>
      <c r="AP237" s="26" t="str">
        <f>IF(ISBLANK('DATA ENTRY'!Z237),"",IF(U237="AB","AB",IF(U237&gt;=0.9*'MARK LOOKUP'!U237,"A+",IF(U237&gt;=0.8*'MARK LOOKUP'!U237,"A",IF(U237&gt;=0.7*'MARK LOOKUP'!U237,"B+",IF(U237&gt;=0.6*'MARK LOOKUP'!U237,"B",IF(U237&gt;=0.5*'MARK LOOKUP'!U237,"C+",IF(U237&gt;=0.4*'MARK LOOKUP'!U237,"C",IF(U237&gt;=0.35*'MARK LOOKUP'!U237,"D","NG")))))))))</f>
        <v/>
      </c>
      <c r="AQ237" s="26" t="str">
        <f>IF(ISNUMBER(V237),IF(V237&gt;=0.9*'MARK LOOKUP'!V237,"A+",IF(V237&gt;=0.8*'MARK LOOKUP'!V237,"A",IF(V237&gt;=0.7*'MARK LOOKUP'!V237,"B+",IF(V237&gt;=0.6*'MARK LOOKUP'!S237,"B",IF(V237&gt;=0.5*'MARK LOOKUP'!V237,"C+",IF(V237&gt;=0.4*'MARK LOOKUP'!V237,"C",IF(V237&gt;=0.35*'MARK LOOKUP'!V237,"D","NG"))))))),"")</f>
        <v/>
      </c>
      <c r="AR237" s="26" t="str">
        <f t="shared" si="67"/>
        <v/>
      </c>
      <c r="AS237" s="26" t="str">
        <f t="shared" si="68"/>
        <v/>
      </c>
      <c r="AT237" s="26" t="str">
        <f t="shared" si="69"/>
        <v/>
      </c>
      <c r="AU237" s="26" t="str">
        <f t="shared" si="70"/>
        <v/>
      </c>
      <c r="AV237" s="26" t="str">
        <f t="shared" si="71"/>
        <v/>
      </c>
      <c r="AW237" s="26" t="str">
        <f t="shared" si="72"/>
        <v/>
      </c>
      <c r="AX237" s="26" t="str">
        <f t="shared" si="73"/>
        <v/>
      </c>
      <c r="AY237" s="26" t="str">
        <f t="shared" si="74"/>
        <v/>
      </c>
      <c r="AZ237" s="26" t="str">
        <f t="shared" si="75"/>
        <v/>
      </c>
      <c r="BA237" s="26" t="str">
        <f t="shared" si="76"/>
        <v/>
      </c>
      <c r="BB237" s="26" t="str">
        <f t="shared" si="77"/>
        <v/>
      </c>
      <c r="BC237" s="26" t="str">
        <f t="shared" si="78"/>
        <v/>
      </c>
      <c r="BD237" s="26" t="str">
        <f t="shared" si="79"/>
        <v/>
      </c>
      <c r="BE237" s="26" t="str">
        <f>IF(ISBLANK('DATA ENTRY'!S237),"",IF(AJ237="A+","4",IF(AJ237="A","3.6",IF(AJ237="B+","3.2",IF(AJ237="B","2.8",IF(AJ237="C+","2.4",IF(AJ237="C","2",IF(AJ237="D+","1.6",IF(AJ237="D","1.2",IF(AJ237="E","0.8",""))))))))))</f>
        <v/>
      </c>
      <c r="BF237" s="26" t="str">
        <f>IF(ISBLANK('DATA ENTRY'!T237),"",IF(AK237="A+","4",IF(AK237="A","3.6",IF(AK237="B+","3.2",IF(AK237="B","2.8",IF(AK237="C+","2.4",IF(AK237="C","2",IF(AK237="D+","1.6",IF(AK237="D","1.2",IF(AK237="E","0.8",""))))))))))</f>
        <v/>
      </c>
      <c r="BG237" s="26" t="str">
        <f>IF(ISBLANK('DATA ENTRY'!U237),"",IF(AL237="A+","4",IF(AL237="A","3.6",IF(AL237="B+","3.2",IF(AL237="B","2.8",IF(AL237="C+","2.4",IF(AL237="C","2",IF(AL237="D+","1.6",IF(AL237="D","1.2",IF(AL237="E","0.8",""))))))))))</f>
        <v/>
      </c>
      <c r="BH237" s="26" t="str">
        <f>IF(ISBLANK('DATA ENTRY'!V237),"",IF(AM237="A+","4",IF(AM237="A","3.6",IF(AM237="B+","3.2",IF(AM237="B","2.8",IF(AM237="C+","2.4",IF(AM237="C","2",IF(AM237="D+","1.6",IF(AM237="D","1.2",IF(AM237="E","0.8",""))))))))))</f>
        <v/>
      </c>
      <c r="BI237" s="26" t="str">
        <f>IF(ISBLANK('DATA ENTRY'!W237),"",IF(AN237="A+","4",IF(AN237="A","3.6",IF(AN237="B+","3.2",IF(AN237="B","2.8",IF(AN237="C+","2.4",IF(AN237="C","2",IF(AN237="D+","1.6",IF(AN237="D","1.2",IF(AN237="E","0.8",""))))))))))</f>
        <v/>
      </c>
      <c r="BJ237" s="26" t="str">
        <f>IF(ISBLANK('DATA ENTRY'!X237),"",IF(AO237="A+","4",IF(AO237="A","3.6",IF(AO237="B+","3.2",IF(AO237="B","2.8",IF(AO237="C+","2.4",IF(AO237="C","2",IF(AO237="D+","1.6",IF(AO237="D","1.2",IF(AO237="E","0.8",""))))))))))</f>
        <v/>
      </c>
      <c r="BK237" s="26" t="str">
        <f>IF(ISBLANK('DATA ENTRY'!Y237),"",IF(AP237="A+","4",IF(AP237="A","3.6",IF(AP237="B+","3.2",IF(AP237="B","2.8",IF(AP237="C+","2.4",IF(AP237="C","2",IF(AP237="D+","1.6",IF(AP237="D","1.2",IF(AP237="E","0.8",""))))))))))</f>
        <v/>
      </c>
      <c r="BL237" s="26" t="str">
        <f>IF(ISBLANK('DATA ENTRY'!Z237),"",IF(AQ237="A+","4",IF(AQ237="A","3.6",IF(AQ237="B+","3.2",IF(AQ237="B","2.8",IF(AQ237="C+","2.4",IF(AQ237="C","2",IF(AQ237="D+","1.6",IF(AQ237="D","1.2",IF(AQ237="E","0.8",""))))))))))</f>
        <v/>
      </c>
    </row>
    <row r="238" spans="2:64" x14ac:dyDescent="0.25">
      <c r="B238" s="26" t="str">
        <f>IF(ISBLANK('DATA ENTRY'!G238),"",'DATA ENTRY'!G238)</f>
        <v/>
      </c>
      <c r="C238" s="26" t="str">
        <f>IF(ISBLANK('DATA ENTRY'!H238),"",'DATA ENTRY'!H238)</f>
        <v/>
      </c>
      <c r="D238" s="26" t="str">
        <f t="shared" si="61"/>
        <v/>
      </c>
      <c r="E238" s="26" t="str">
        <f>IF(ISBLANK('DATA ENTRY'!J238),"",'DATA ENTRY'!J238)</f>
        <v/>
      </c>
      <c r="F238" s="26" t="str">
        <f>IF(ISBLANK('DATA ENTRY'!K238),"",'DATA ENTRY'!K238)</f>
        <v/>
      </c>
      <c r="G238" s="26" t="str">
        <f t="shared" si="62"/>
        <v/>
      </c>
      <c r="H238" s="26" t="str">
        <f>IF(ISBLANK('DATA ENTRY'!M238),"",'DATA ENTRY'!M238)</f>
        <v/>
      </c>
      <c r="I238" s="26" t="str">
        <f>IF(ISBLANK('DATA ENTRY'!M238),"",'DATA ENTRY'!N238)</f>
        <v/>
      </c>
      <c r="J238" s="26" t="str">
        <f t="shared" si="80"/>
        <v/>
      </c>
      <c r="K238" s="26" t="str">
        <f>IF(ISBLANK('DATA ENTRY'!P238),"",'DATA ENTRY'!P238)</f>
        <v/>
      </c>
      <c r="L238" s="26" t="str">
        <f>IF(ISBLANK('DATA ENTRY'!Q238),"",'DATA ENTRY'!Q238)</f>
        <v/>
      </c>
      <c r="M238" s="26" t="str">
        <f t="shared" si="63"/>
        <v/>
      </c>
      <c r="N238" s="26" t="str">
        <f>IF(ISBLANK('DATA ENTRY'!S238),"",'DATA ENTRY'!S238)</f>
        <v/>
      </c>
      <c r="O238" s="26" t="str">
        <f>IF(ISBLANK('DATA ENTRY'!T238),"",'DATA ENTRY'!T238)</f>
        <v/>
      </c>
      <c r="P238" s="26" t="str">
        <f t="shared" si="64"/>
        <v/>
      </c>
      <c r="Q238" s="26" t="str">
        <f>IF(ISBLANK('DATA ENTRY'!V238),"",'DATA ENTRY'!V238)</f>
        <v/>
      </c>
      <c r="R238" s="26" t="str">
        <f>IF(ISBLANK('DATA ENTRY'!W238),"",'DATA ENTRY'!W238)</f>
        <v/>
      </c>
      <c r="S238" s="26" t="str">
        <f t="shared" si="65"/>
        <v/>
      </c>
      <c r="T238" s="26" t="str">
        <f>IF(ISBLANK('DATA ENTRY'!Y238),"",'DATA ENTRY'!Y238)</f>
        <v/>
      </c>
      <c r="U238" s="26" t="str">
        <f>IF(ISBLANK('DATA ENTRY'!Z238),"",'DATA ENTRY'!Z238)</f>
        <v/>
      </c>
      <c r="V238" s="26" t="str">
        <f t="shared" si="66"/>
        <v/>
      </c>
      <c r="W238" s="26" t="str">
        <f>IF(ISBLANK('DATA ENTRY'!$F238),"",IF(LEDGER!B238="AB","AB",IF(LEDGER!B238&gt;=0.9*'MARK LOOKUP'!B238,"A+",IF(LEDGER!B238&gt;=0.8*'MARK LOOKUP'!B238,"A",IF(LEDGER!B238&gt;=0.7*'MARK LOOKUP'!B238,"B+",IF(LEDGER!B238&gt;=0.6*'MARK LOOKUP'!B238,"B",IF(LEDGER!B238&gt;=0.5*'MARK LOOKUP'!B238,"C+",IF(LEDGER!B238&gt;=0.4*'MARK LOOKUP'!B238,"C+",IF(LEDGER!B238&gt;=0.35*'MARK LOOKUP'!B238,"D","NG")))))))))</f>
        <v/>
      </c>
      <c r="X238" s="26" t="str">
        <f>IF(ISBLANK('DATA ENTRY'!$G238),"",IF(LEDGER!C238="AB","AB",IF(LEDGER!C238&gt;=0.9*'MARK LOOKUP'!C238,"A+",IF(LEDGER!C238&gt;=0.8*'MARK LOOKUP'!C238,"A",IF(LEDGER!C238&gt;=0.7*'MARK LOOKUP'!C238,"B+",IF(LEDGER!C238&gt;=0.6*'MARK LOOKUP'!C238,"B",IF(LEDGER!C238&gt;=0.5*'MARK LOOKUP'!C238,"C+",IF(LEDGER!C238&gt;=0.4*'MARK LOOKUP'!C238,"C+",IF(LEDGER!C238&gt;=0.35*'MARK LOOKUP'!C238,"D","N.G.")))))))))</f>
        <v/>
      </c>
      <c r="Y238" s="26" t="b">
        <f>IF(ISNUMBER(D238),IF(D238&gt;=0.9*'MARK LOOKUP'!D238,"A+",IF(D238&gt;=0.8*'MARK LOOKUP'!D238,"A",IF(D238&gt;=0.7*'MARK LOOKUP'!D238,"B+",IF(D238&gt;=0.6*'MARK LOOKUP'!D238,"B",IF(D238&gt;=0.5*'MARK LOOKUP'!D238,"C+",IF(D238&gt;=0.4*'MARK LOOKUP'!D238,"C",IF(D238&gt;=0.35*'MARK LOOKUP'!D238,"D","N.G."))))))))</f>
        <v>0</v>
      </c>
      <c r="Z238" s="26" t="str">
        <f>IF(ISBLANK('DATA ENTRY'!J238),"",IF(LEDGER!E238="AB","AB",IF(LEDGER!E238&gt;=0.9*'MARK LOOKUP'!E238,"A+",IF(LEDGER!E238&gt;=0.8*'MARK LOOKUP'!E238,"A",IF(LEDGER!E238&gt;=0.7*'MARK LOOKUP'!E238,"B+",IF(LEDGER!E238&gt;=0.6*'MARK LOOKUP'!E238,"B",IF(LEDGER!E238&gt;=0.5*'MARK LOOKUP'!E238,"C+",IF(LEDGER!E238&gt;=0.4*'MARK LOOKUP'!E238,"C",IF(LEDGER!E238&gt;=0.35*'MARK LOOKUP'!E238,"D","NG")))))))))</f>
        <v/>
      </c>
      <c r="AA238" s="26" t="str">
        <f>IF(ISBLANK('DATA ENTRY'!K238),"",IF(LEDGER!F238="AB","AB",IF(LEDGER!F238&gt;=0.9*'MARK LOOKUP'!F238,"A+",IF(LEDGER!F238&gt;=0.8*'MARK LOOKUP'!F238,"A",IF(LEDGER!F238&gt;=0.7*'MARK LOOKUP'!F238,"B+",IF(LEDGER!F238&gt;=0.6*'MARK LOOKUP'!F238,"B",IF(LEDGER!F238&gt;=0.5*'MARK LOOKUP'!F238,"C+",IF(LEDGER!F238&gt;=0.4*'MARK LOOKUP'!F238,"C",IF(LEDGER!F238&gt;=0.35*'MARK LOOKUP'!F238,"D","NG")))))))))</f>
        <v/>
      </c>
      <c r="AB238" s="26" t="b">
        <f>IF(ISNUMBER(G238),IF(D238&gt;=0.9*'MARK LOOKUP'!G238,"A+",IF(G238&gt;=0.8*'MARK LOOKUP'!G238,"A",IF(G238&gt;=0.7*'MARK LOOKUP'!G238,"B+",IF(G238&gt;=0.6*'MARK LOOKUP'!G238,"B",IF(G238&gt;=0.5*'MARK LOOKUP'!G238,"C+",IF(G238&gt;=0.4*'MARK LOOKUP'!G238,"C",IF(G238&gt;=0.35*'MARK LOOKUP'!G238,"D","NG"))))))))</f>
        <v>0</v>
      </c>
      <c r="AC238" s="26" t="str">
        <f>IF(ISBLANK('DATA ENTRY'!M238),"",IF(LEDGER!H238="AB","AB",IF(LEDGER!H238&gt;=0.9*'MARK LOOKUP'!H238,"A+",IF(LEDGER!H238&gt;=0.8*'MARK LOOKUP'!H238,"A",IF(LEDGER!H238&gt;=0.7*'MARK LOOKUP'!H238,"B+",IF(LEDGER!H238&gt;=0.6*'MARK LOOKUP'!H238,"B",IF(LEDGER!H238&gt;=0.5*'MARK LOOKUP'!H238,"C+",IF(LEDGER!H238&gt;=0.4*'MARK LOOKUP'!H238,"C",IF(LEDGER!H238&gt;=0.35*'MARK LOOKUP'!H238,"D","NG")))))))))</f>
        <v/>
      </c>
      <c r="AD238" s="26" t="str">
        <f>IF(ISBLANK('DATA ENTRY'!N238),"",IF(LEDGER!I238="AB","AB",IF(LEDGER!I238&gt;=0.9*'MARK LOOKUP'!I238,"A+",IF(LEDGER!I238&gt;=0.8*'MARK LOOKUP'!I238,"A",IF(LEDGER!I238&gt;=0.7*'MARK LOOKUP'!I238,"B+",IF(LEDGER!I238&gt;=0.6*'MARK LOOKUP'!I238,"B",IF(LEDGER!I238&gt;=0.5*'MARK LOOKUP'!I238,"C+",IF(LEDGER!I238&gt;=0.4*'MARK LOOKUP'!I238,"C",IF(LEDGER!I238&gt;=0.35*'MARK LOOKUP'!I238,"D","NG")))))))))</f>
        <v/>
      </c>
      <c r="AE238" s="26" t="str">
        <f>IF(ISNUMBER(J238),IF(J238&gt;=0.9*'MARK LOOKUP'!J238,"A+",IF(J238&gt;=0.8*'MARK LOOKUP'!J238,"A",IF(J238&gt;=0.7*'MARK LOOKUP'!J238,"B+",IF(J238&gt;=0.6*'MARK LOOKUP'!J238,"B",IF(J238&gt;=0.5*'MARK LOOKUP'!J238,"C+",IF(J238&gt;=0.4*'MARK LOOKUP'!J238,"C",IF(J238&gt;=0.35*'MARK LOOKUP'!J238,"D","NG"))))))),"")</f>
        <v/>
      </c>
      <c r="AF238" s="26" t="str">
        <f>IF(ISBLANK('DATA ENTRY'!P238),"",IF(LEDGER!K238="Ab","AB",IF(LEDGER!K238&gt;=0.9*'MARK LOOKUP'!K238,"A+",IF(LEDGER!K238&gt;=0.8*'MARK LOOKUP'!K238,"A",IF(LEDGER!K238&gt;=0.7*'MARK LOOKUP'!K238,"B+",IF(LEDGER!K238&gt;=0.6*'MARK LOOKUP'!K238,"B",IF(LEDGER!K238&gt;=0.5*'MARK LOOKUP'!K238,"C+",IF(LEDGER!K238&gt;=0.4*'MARK LOOKUP'!K238,"C",IF(LEDGER!K238&gt;=0.35*'MARK LOOKUP'!K238,"D","NG")))))))))</f>
        <v/>
      </c>
      <c r="AG238" s="26" t="str">
        <f>IF(ISBLANK('DATA ENTRY'!Q238),"",IF(LEDGER!L238="Ab","AB",IF(LEDGER!L238&gt;=0.9*'MARK LOOKUP'!L238,"A+",IF(LEDGER!L238&gt;=0.8*'MARK LOOKUP'!L238,"A",IF(LEDGER!L238&gt;=0.7*'MARK LOOKUP'!L238,"B+",IF(LEDGER!L238&gt;=0.6*'MARK LOOKUP'!L238,"B",IF(LEDGER!L238&gt;=0.5*'MARK LOOKUP'!L238,"C+",IF(LEDGER!L238&gt;=0.4*'MARK LOOKUP'!L238,"C",IF(LEDGER!L238&gt;=0.35*'MARK LOOKUP'!L238,"D","NG")))))))))</f>
        <v/>
      </c>
      <c r="AH238" s="26" t="str">
        <f>IF(ISNUMBER(M238),IF(M238&gt;=0.9*'MARK LOOKUP'!M238,"A+",IF(M238&gt;=0.8*'MARK LOOKUP'!M238,"A",IF(M238&gt;=0.7*'MARK LOOKUP'!M238,"B+",IF(M238&gt;=0.6*'MARK LOOKUP'!M238,"B",IF(M238&gt;=0.5*'MARK LOOKUP'!M238,"C+",IF(M238&gt;=0.4*'MARK LOOKUP'!M238,"C",IF(M238&gt;=0.35*'MARK LOOKUP'!M238,"D","NG"))))))),"")</f>
        <v/>
      </c>
      <c r="AI238" s="26" t="str">
        <f>IF(ISBLANK('DATA ENTRY'!S238),"",IF(N238="Ab","AB",IF(N238&gt;=0.9*'MARK LOOKUP'!N238,"A+",IF(N238&gt;=0.8*'MARK LOOKUP'!N238,"A",IF(N238&gt;=0.7*'MARK LOOKUP'!N238,"B+",IF(N238&gt;=0.6*'MARK LOOKUP'!N238,"B",IF(N238&gt;=0.5*'MARK LOOKUP'!N238,"C+",IF(N238&gt;=0.4*'MARK LOOKUP'!N238,"C",IF(N238&gt;=0.35*'MARK LOOKUP'!N238,"D","NG")))))))))</f>
        <v/>
      </c>
      <c r="AJ238" s="26" t="str">
        <f>IF(ISBLANK('DATA ENTRY'!T238),"",IF(O238="Ab","AB",IF(O238&gt;=0.9*'MARK LOOKUP'!O238,"A+",IF(O238&gt;=0.8*'MARK LOOKUP'!O238,"A",IF(O238&gt;=0.7*'MARK LOOKUP'!O238,"B+",IF(O238&gt;=0.6*'MARK LOOKUP'!O238,"B",IF(O238&gt;=0.5*'MARK LOOKUP'!O238,"C+",IF(O238&gt;=0.4*'MARK LOOKUP'!O238,"C",IF(O238&gt;=0.35*'MARK LOOKUP'!O238,"D","NG")))))))))</f>
        <v/>
      </c>
      <c r="AK238" s="26" t="str">
        <f>IF(ISNUMBER(P238),IF(P238&gt;=0.9*'MARK LOOKUP'!P238,"A+",IF(P238&gt;=0.8*'MARK LOOKUP'!P238,"A",IF(P238&gt;=0.7*'MARK LOOKUP'!P238,"B+",IF(P238&gt;=0.6*'MARK LOOKUP'!P238,"B",IF(P238&gt;=0.5*'MARK LOOKUP'!P238,"C+",IF(P238&gt;=0.4*'MARK LOOKUP'!P238,"C",IF(P238&gt;=0.35*'MARK LOOKUP'!P238,"D","NG"))))))),"")</f>
        <v/>
      </c>
      <c r="AL238" s="26" t="str">
        <f>IF(ISBLANK('DATA ENTRY'!V238),"",IF(Q238="Ab","AB",IF(Q238&gt;=0.9*'MARK LOOKUP'!Q238,"A+",IF(Q238&gt;=0.8*'MARK LOOKUP'!Q238,"A",IF(Q238&gt;=0.7*'MARK LOOKUP'!Q238,"B+",IF(Q238&gt;=0.6*'MARK LOOKUP'!Q238,"B",IF(Q238&gt;=0.5*'MARK LOOKUP'!Q238,"C+",IF(Q238&gt;=0.4*'MARK LOOKUP'!Q238,"C",IF(Q238&gt;=0.35*'MARK LOOKUP'!Q238,"D","NG")))))))))</f>
        <v/>
      </c>
      <c r="AM238" s="26" t="str">
        <f>IF(ISBLANK('DATA ENTRY'!W238),"",IF(R238="Ab","AB",IF(R238&gt;=0.9*'MARK LOOKUP'!R238,"A+",IF(R238&gt;=0.8*'MARK LOOKUP'!R238,"A",IF(R238&gt;=0.7*'MARK LOOKUP'!R238,"B+",IF(R238&gt;=0.6*'MARK LOOKUP'!R238,"B",IF(R238&gt;=0.5*'MARK LOOKUP'!R238,"C+",IF(R238&gt;=0.4*'MARK LOOKUP'!R238,"C",IF(R238&gt;=0.35*'MARK LOOKUP'!R238,"D","NG")))))))))</f>
        <v/>
      </c>
      <c r="AN238" s="26" t="str">
        <f>IF(ISNUMBER(S238),IF(S238&gt;=0.9*'MARK LOOKUP'!S238,"A+",IF(S238&gt;=0.8*'MARK LOOKUP'!S238,"A",IF(S238&gt;=0.7*'MARK LOOKUP'!S238,"B+",IF(S238&gt;=0.6*'MARK LOOKUP'!S238,"B",IF(S238&gt;=0.5*'MARK LOOKUP'!S238,"C+",IF(S238&gt;=0.4*'MARK LOOKUP'!S238,"C",IF(S238&gt;=0.35*'MARK LOOKUP'!S238,"D","NG"))))))),"")</f>
        <v/>
      </c>
      <c r="AO238" s="26" t="str">
        <f>IF(ISBLANK('DATA ENTRY'!Y238),"",IF(T238="AB","AB",IF(T238&gt;=0.9*'MARK LOOKUP'!T238,"A+",IF(T238&gt;=0.8*'MARK LOOKUP'!T238,"A",IF(T238&gt;=0.7*'MARK LOOKUP'!T238,"B+",IF(T238&gt;=0.6*'MARK LOOKUP'!T238,"B",IF(T238&gt;=0.5*'MARK LOOKUP'!T238,"C+",IF(T238&gt;=0.4*'MARK LOOKUP'!T238,"C",IF(T238&gt;=0.35*'MARK LOOKUP'!T238,"D","NG")))))))))</f>
        <v/>
      </c>
      <c r="AP238" s="26" t="str">
        <f>IF(ISBLANK('DATA ENTRY'!Z238),"",IF(U238="AB","AB",IF(U238&gt;=0.9*'MARK LOOKUP'!U238,"A+",IF(U238&gt;=0.8*'MARK LOOKUP'!U238,"A",IF(U238&gt;=0.7*'MARK LOOKUP'!U238,"B+",IF(U238&gt;=0.6*'MARK LOOKUP'!U238,"B",IF(U238&gt;=0.5*'MARK LOOKUP'!U238,"C+",IF(U238&gt;=0.4*'MARK LOOKUP'!U238,"C",IF(U238&gt;=0.35*'MARK LOOKUP'!U238,"D","NG")))))))))</f>
        <v/>
      </c>
      <c r="AQ238" s="26" t="str">
        <f>IF(ISNUMBER(V238),IF(V238&gt;=0.9*'MARK LOOKUP'!V238,"A+",IF(V238&gt;=0.8*'MARK LOOKUP'!V238,"A",IF(V238&gt;=0.7*'MARK LOOKUP'!V238,"B+",IF(V238&gt;=0.6*'MARK LOOKUP'!S238,"B",IF(V238&gt;=0.5*'MARK LOOKUP'!V238,"C+",IF(V238&gt;=0.4*'MARK LOOKUP'!V238,"C",IF(V238&gt;=0.35*'MARK LOOKUP'!V238,"D","NG"))))))),"")</f>
        <v/>
      </c>
      <c r="AR238" s="26" t="str">
        <f t="shared" si="67"/>
        <v/>
      </c>
      <c r="AS238" s="26" t="str">
        <f t="shared" si="68"/>
        <v/>
      </c>
      <c r="AT238" s="26" t="str">
        <f t="shared" si="69"/>
        <v/>
      </c>
      <c r="AU238" s="26" t="str">
        <f t="shared" si="70"/>
        <v/>
      </c>
      <c r="AV238" s="26" t="str">
        <f t="shared" si="71"/>
        <v/>
      </c>
      <c r="AW238" s="26" t="str">
        <f t="shared" si="72"/>
        <v/>
      </c>
      <c r="AX238" s="26" t="str">
        <f t="shared" si="73"/>
        <v/>
      </c>
      <c r="AY238" s="26" t="str">
        <f t="shared" si="74"/>
        <v/>
      </c>
      <c r="AZ238" s="26" t="str">
        <f t="shared" si="75"/>
        <v/>
      </c>
      <c r="BA238" s="26" t="str">
        <f t="shared" si="76"/>
        <v/>
      </c>
      <c r="BB238" s="26" t="str">
        <f t="shared" si="77"/>
        <v/>
      </c>
      <c r="BC238" s="26" t="str">
        <f t="shared" si="78"/>
        <v/>
      </c>
      <c r="BD238" s="26" t="str">
        <f t="shared" si="79"/>
        <v/>
      </c>
      <c r="BE238" s="26" t="str">
        <f>IF(ISBLANK('DATA ENTRY'!S238),"",IF(AJ238="A+","4",IF(AJ238="A","3.6",IF(AJ238="B+","3.2",IF(AJ238="B","2.8",IF(AJ238="C+","2.4",IF(AJ238="C","2",IF(AJ238="D+","1.6",IF(AJ238="D","1.2",IF(AJ238="E","0.8",""))))))))))</f>
        <v/>
      </c>
      <c r="BF238" s="26" t="str">
        <f>IF(ISBLANK('DATA ENTRY'!T238),"",IF(AK238="A+","4",IF(AK238="A","3.6",IF(AK238="B+","3.2",IF(AK238="B","2.8",IF(AK238="C+","2.4",IF(AK238="C","2",IF(AK238="D+","1.6",IF(AK238="D","1.2",IF(AK238="E","0.8",""))))))))))</f>
        <v/>
      </c>
      <c r="BG238" s="26" t="str">
        <f>IF(ISBLANK('DATA ENTRY'!U238),"",IF(AL238="A+","4",IF(AL238="A","3.6",IF(AL238="B+","3.2",IF(AL238="B","2.8",IF(AL238="C+","2.4",IF(AL238="C","2",IF(AL238="D+","1.6",IF(AL238="D","1.2",IF(AL238="E","0.8",""))))))))))</f>
        <v/>
      </c>
      <c r="BH238" s="26" t="str">
        <f>IF(ISBLANK('DATA ENTRY'!V238),"",IF(AM238="A+","4",IF(AM238="A","3.6",IF(AM238="B+","3.2",IF(AM238="B","2.8",IF(AM238="C+","2.4",IF(AM238="C","2",IF(AM238="D+","1.6",IF(AM238="D","1.2",IF(AM238="E","0.8",""))))))))))</f>
        <v/>
      </c>
      <c r="BI238" s="26" t="str">
        <f>IF(ISBLANK('DATA ENTRY'!W238),"",IF(AN238="A+","4",IF(AN238="A","3.6",IF(AN238="B+","3.2",IF(AN238="B","2.8",IF(AN238="C+","2.4",IF(AN238="C","2",IF(AN238="D+","1.6",IF(AN238="D","1.2",IF(AN238="E","0.8",""))))))))))</f>
        <v/>
      </c>
      <c r="BJ238" s="26" t="str">
        <f>IF(ISBLANK('DATA ENTRY'!X238),"",IF(AO238="A+","4",IF(AO238="A","3.6",IF(AO238="B+","3.2",IF(AO238="B","2.8",IF(AO238="C+","2.4",IF(AO238="C","2",IF(AO238="D+","1.6",IF(AO238="D","1.2",IF(AO238="E","0.8",""))))))))))</f>
        <v/>
      </c>
      <c r="BK238" s="26" t="str">
        <f>IF(ISBLANK('DATA ENTRY'!Y238),"",IF(AP238="A+","4",IF(AP238="A","3.6",IF(AP238="B+","3.2",IF(AP238="B","2.8",IF(AP238="C+","2.4",IF(AP238="C","2",IF(AP238="D+","1.6",IF(AP238="D","1.2",IF(AP238="E","0.8",""))))))))))</f>
        <v/>
      </c>
      <c r="BL238" s="26" t="str">
        <f>IF(ISBLANK('DATA ENTRY'!Z238),"",IF(AQ238="A+","4",IF(AQ238="A","3.6",IF(AQ238="B+","3.2",IF(AQ238="B","2.8",IF(AQ238="C+","2.4",IF(AQ238="C","2",IF(AQ238="D+","1.6",IF(AQ238="D","1.2",IF(AQ238="E","0.8",""))))))))))</f>
        <v/>
      </c>
    </row>
    <row r="239" spans="2:64" x14ac:dyDescent="0.25">
      <c r="B239" s="26" t="str">
        <f>IF(ISBLANK('DATA ENTRY'!G239),"",'DATA ENTRY'!G239)</f>
        <v/>
      </c>
      <c r="C239" s="26" t="str">
        <f>IF(ISBLANK('DATA ENTRY'!H239),"",'DATA ENTRY'!H239)</f>
        <v/>
      </c>
      <c r="D239" s="26" t="str">
        <f t="shared" si="61"/>
        <v/>
      </c>
      <c r="E239" s="26" t="str">
        <f>IF(ISBLANK('DATA ENTRY'!J239),"",'DATA ENTRY'!J239)</f>
        <v/>
      </c>
      <c r="F239" s="26" t="str">
        <f>IF(ISBLANK('DATA ENTRY'!K239),"",'DATA ENTRY'!K239)</f>
        <v/>
      </c>
      <c r="G239" s="26" t="str">
        <f t="shared" si="62"/>
        <v/>
      </c>
      <c r="H239" s="26" t="str">
        <f>IF(ISBLANK('DATA ENTRY'!M239),"",'DATA ENTRY'!M239)</f>
        <v/>
      </c>
      <c r="I239" s="26" t="str">
        <f>IF(ISBLANK('DATA ENTRY'!M239),"",'DATA ENTRY'!N239)</f>
        <v/>
      </c>
      <c r="J239" s="26" t="str">
        <f t="shared" si="80"/>
        <v/>
      </c>
      <c r="K239" s="26" t="str">
        <f>IF(ISBLANK('DATA ENTRY'!P239),"",'DATA ENTRY'!P239)</f>
        <v/>
      </c>
      <c r="L239" s="26" t="str">
        <f>IF(ISBLANK('DATA ENTRY'!Q239),"",'DATA ENTRY'!Q239)</f>
        <v/>
      </c>
      <c r="M239" s="26" t="str">
        <f t="shared" si="63"/>
        <v/>
      </c>
      <c r="N239" s="26" t="str">
        <f>IF(ISBLANK('DATA ENTRY'!S239),"",'DATA ENTRY'!S239)</f>
        <v/>
      </c>
      <c r="O239" s="26" t="str">
        <f>IF(ISBLANK('DATA ENTRY'!T239),"",'DATA ENTRY'!T239)</f>
        <v/>
      </c>
      <c r="P239" s="26" t="str">
        <f t="shared" si="64"/>
        <v/>
      </c>
      <c r="Q239" s="26" t="str">
        <f>IF(ISBLANK('DATA ENTRY'!V239),"",'DATA ENTRY'!V239)</f>
        <v/>
      </c>
      <c r="R239" s="26" t="str">
        <f>IF(ISBLANK('DATA ENTRY'!W239),"",'DATA ENTRY'!W239)</f>
        <v/>
      </c>
      <c r="S239" s="26" t="str">
        <f t="shared" si="65"/>
        <v/>
      </c>
      <c r="T239" s="26" t="str">
        <f>IF(ISBLANK('DATA ENTRY'!Y239),"",'DATA ENTRY'!Y239)</f>
        <v/>
      </c>
      <c r="U239" s="26" t="str">
        <f>IF(ISBLANK('DATA ENTRY'!Z239),"",'DATA ENTRY'!Z239)</f>
        <v/>
      </c>
      <c r="V239" s="26" t="str">
        <f t="shared" si="66"/>
        <v/>
      </c>
      <c r="W239" s="26" t="str">
        <f>IF(ISBLANK('DATA ENTRY'!$F239),"",IF(LEDGER!B239="AB","AB",IF(LEDGER!B239&gt;=0.9*'MARK LOOKUP'!B239,"A+",IF(LEDGER!B239&gt;=0.8*'MARK LOOKUP'!B239,"A",IF(LEDGER!B239&gt;=0.7*'MARK LOOKUP'!B239,"B+",IF(LEDGER!B239&gt;=0.6*'MARK LOOKUP'!B239,"B",IF(LEDGER!B239&gt;=0.5*'MARK LOOKUP'!B239,"C+",IF(LEDGER!B239&gt;=0.4*'MARK LOOKUP'!B239,"C+",IF(LEDGER!B239&gt;=0.35*'MARK LOOKUP'!B239,"D","NG")))))))))</f>
        <v/>
      </c>
      <c r="X239" s="26" t="str">
        <f>IF(ISBLANK('DATA ENTRY'!$G239),"",IF(LEDGER!C239="AB","AB",IF(LEDGER!C239&gt;=0.9*'MARK LOOKUP'!C239,"A+",IF(LEDGER!C239&gt;=0.8*'MARK LOOKUP'!C239,"A",IF(LEDGER!C239&gt;=0.7*'MARK LOOKUP'!C239,"B+",IF(LEDGER!C239&gt;=0.6*'MARK LOOKUP'!C239,"B",IF(LEDGER!C239&gt;=0.5*'MARK LOOKUP'!C239,"C+",IF(LEDGER!C239&gt;=0.4*'MARK LOOKUP'!C239,"C+",IF(LEDGER!C239&gt;=0.35*'MARK LOOKUP'!C239,"D","N.G.")))))))))</f>
        <v/>
      </c>
      <c r="Y239" s="26" t="b">
        <f>IF(ISNUMBER(D239),IF(D239&gt;=0.9*'MARK LOOKUP'!D239,"A+",IF(D239&gt;=0.8*'MARK LOOKUP'!D239,"A",IF(D239&gt;=0.7*'MARK LOOKUP'!D239,"B+",IF(D239&gt;=0.6*'MARK LOOKUP'!D239,"B",IF(D239&gt;=0.5*'MARK LOOKUP'!D239,"C+",IF(D239&gt;=0.4*'MARK LOOKUP'!D239,"C",IF(D239&gt;=0.35*'MARK LOOKUP'!D239,"D","N.G."))))))))</f>
        <v>0</v>
      </c>
      <c r="Z239" s="26" t="str">
        <f>IF(ISBLANK('DATA ENTRY'!J239),"",IF(LEDGER!E239="AB","AB",IF(LEDGER!E239&gt;=0.9*'MARK LOOKUP'!E239,"A+",IF(LEDGER!E239&gt;=0.8*'MARK LOOKUP'!E239,"A",IF(LEDGER!E239&gt;=0.7*'MARK LOOKUP'!E239,"B+",IF(LEDGER!E239&gt;=0.6*'MARK LOOKUP'!E239,"B",IF(LEDGER!E239&gt;=0.5*'MARK LOOKUP'!E239,"C+",IF(LEDGER!E239&gt;=0.4*'MARK LOOKUP'!E239,"C",IF(LEDGER!E239&gt;=0.35*'MARK LOOKUP'!E239,"D","NG")))))))))</f>
        <v/>
      </c>
      <c r="AA239" s="26" t="str">
        <f>IF(ISBLANK('DATA ENTRY'!K239),"",IF(LEDGER!F239="AB","AB",IF(LEDGER!F239&gt;=0.9*'MARK LOOKUP'!F239,"A+",IF(LEDGER!F239&gt;=0.8*'MARK LOOKUP'!F239,"A",IF(LEDGER!F239&gt;=0.7*'MARK LOOKUP'!F239,"B+",IF(LEDGER!F239&gt;=0.6*'MARK LOOKUP'!F239,"B",IF(LEDGER!F239&gt;=0.5*'MARK LOOKUP'!F239,"C+",IF(LEDGER!F239&gt;=0.4*'MARK LOOKUP'!F239,"C",IF(LEDGER!F239&gt;=0.35*'MARK LOOKUP'!F239,"D","NG")))))))))</f>
        <v/>
      </c>
      <c r="AB239" s="26" t="b">
        <f>IF(ISNUMBER(G239),IF(D239&gt;=0.9*'MARK LOOKUP'!G239,"A+",IF(G239&gt;=0.8*'MARK LOOKUP'!G239,"A",IF(G239&gt;=0.7*'MARK LOOKUP'!G239,"B+",IF(G239&gt;=0.6*'MARK LOOKUP'!G239,"B",IF(G239&gt;=0.5*'MARK LOOKUP'!G239,"C+",IF(G239&gt;=0.4*'MARK LOOKUP'!G239,"C",IF(G239&gt;=0.35*'MARK LOOKUP'!G239,"D","NG"))))))))</f>
        <v>0</v>
      </c>
      <c r="AC239" s="26" t="str">
        <f>IF(ISBLANK('DATA ENTRY'!M239),"",IF(LEDGER!H239="AB","AB",IF(LEDGER!H239&gt;=0.9*'MARK LOOKUP'!H239,"A+",IF(LEDGER!H239&gt;=0.8*'MARK LOOKUP'!H239,"A",IF(LEDGER!H239&gt;=0.7*'MARK LOOKUP'!H239,"B+",IF(LEDGER!H239&gt;=0.6*'MARK LOOKUP'!H239,"B",IF(LEDGER!H239&gt;=0.5*'MARK LOOKUP'!H239,"C+",IF(LEDGER!H239&gt;=0.4*'MARK LOOKUP'!H239,"C",IF(LEDGER!H239&gt;=0.35*'MARK LOOKUP'!H239,"D","NG")))))))))</f>
        <v/>
      </c>
      <c r="AD239" s="26" t="str">
        <f>IF(ISBLANK('DATA ENTRY'!N239),"",IF(LEDGER!I239="AB","AB",IF(LEDGER!I239&gt;=0.9*'MARK LOOKUP'!I239,"A+",IF(LEDGER!I239&gt;=0.8*'MARK LOOKUP'!I239,"A",IF(LEDGER!I239&gt;=0.7*'MARK LOOKUP'!I239,"B+",IF(LEDGER!I239&gt;=0.6*'MARK LOOKUP'!I239,"B",IF(LEDGER!I239&gt;=0.5*'MARK LOOKUP'!I239,"C+",IF(LEDGER!I239&gt;=0.4*'MARK LOOKUP'!I239,"C",IF(LEDGER!I239&gt;=0.35*'MARK LOOKUP'!I239,"D","NG")))))))))</f>
        <v/>
      </c>
      <c r="AE239" s="26" t="str">
        <f>IF(ISNUMBER(J239),IF(J239&gt;=0.9*'MARK LOOKUP'!J239,"A+",IF(J239&gt;=0.8*'MARK LOOKUP'!J239,"A",IF(J239&gt;=0.7*'MARK LOOKUP'!J239,"B+",IF(J239&gt;=0.6*'MARK LOOKUP'!J239,"B",IF(J239&gt;=0.5*'MARK LOOKUP'!J239,"C+",IF(J239&gt;=0.4*'MARK LOOKUP'!J239,"C",IF(J239&gt;=0.35*'MARK LOOKUP'!J239,"D","NG"))))))),"")</f>
        <v/>
      </c>
      <c r="AF239" s="26" t="str">
        <f>IF(ISBLANK('DATA ENTRY'!P239),"",IF(LEDGER!K239="Ab","AB",IF(LEDGER!K239&gt;=0.9*'MARK LOOKUP'!K239,"A+",IF(LEDGER!K239&gt;=0.8*'MARK LOOKUP'!K239,"A",IF(LEDGER!K239&gt;=0.7*'MARK LOOKUP'!K239,"B+",IF(LEDGER!K239&gt;=0.6*'MARK LOOKUP'!K239,"B",IF(LEDGER!K239&gt;=0.5*'MARK LOOKUP'!K239,"C+",IF(LEDGER!K239&gt;=0.4*'MARK LOOKUP'!K239,"C",IF(LEDGER!K239&gt;=0.35*'MARK LOOKUP'!K239,"D","NG")))))))))</f>
        <v/>
      </c>
      <c r="AG239" s="26" t="str">
        <f>IF(ISBLANK('DATA ENTRY'!Q239),"",IF(LEDGER!L239="Ab","AB",IF(LEDGER!L239&gt;=0.9*'MARK LOOKUP'!L239,"A+",IF(LEDGER!L239&gt;=0.8*'MARK LOOKUP'!L239,"A",IF(LEDGER!L239&gt;=0.7*'MARK LOOKUP'!L239,"B+",IF(LEDGER!L239&gt;=0.6*'MARK LOOKUP'!L239,"B",IF(LEDGER!L239&gt;=0.5*'MARK LOOKUP'!L239,"C+",IF(LEDGER!L239&gt;=0.4*'MARK LOOKUP'!L239,"C",IF(LEDGER!L239&gt;=0.35*'MARK LOOKUP'!L239,"D","NG")))))))))</f>
        <v/>
      </c>
      <c r="AH239" s="26" t="str">
        <f>IF(ISNUMBER(M239),IF(M239&gt;=0.9*'MARK LOOKUP'!M239,"A+",IF(M239&gt;=0.8*'MARK LOOKUP'!M239,"A",IF(M239&gt;=0.7*'MARK LOOKUP'!M239,"B+",IF(M239&gt;=0.6*'MARK LOOKUP'!M239,"B",IF(M239&gt;=0.5*'MARK LOOKUP'!M239,"C+",IF(M239&gt;=0.4*'MARK LOOKUP'!M239,"C",IF(M239&gt;=0.35*'MARK LOOKUP'!M239,"D","NG"))))))),"")</f>
        <v/>
      </c>
      <c r="AI239" s="26" t="str">
        <f>IF(ISBLANK('DATA ENTRY'!S239),"",IF(N239="Ab","AB",IF(N239&gt;=0.9*'MARK LOOKUP'!N239,"A+",IF(N239&gt;=0.8*'MARK LOOKUP'!N239,"A",IF(N239&gt;=0.7*'MARK LOOKUP'!N239,"B+",IF(N239&gt;=0.6*'MARK LOOKUP'!N239,"B",IF(N239&gt;=0.5*'MARK LOOKUP'!N239,"C+",IF(N239&gt;=0.4*'MARK LOOKUP'!N239,"C",IF(N239&gt;=0.35*'MARK LOOKUP'!N239,"D","NG")))))))))</f>
        <v/>
      </c>
      <c r="AJ239" s="26" t="str">
        <f>IF(ISBLANK('DATA ENTRY'!T239),"",IF(O239="Ab","AB",IF(O239&gt;=0.9*'MARK LOOKUP'!O239,"A+",IF(O239&gt;=0.8*'MARK LOOKUP'!O239,"A",IF(O239&gt;=0.7*'MARK LOOKUP'!O239,"B+",IF(O239&gt;=0.6*'MARK LOOKUP'!O239,"B",IF(O239&gt;=0.5*'MARK LOOKUP'!O239,"C+",IF(O239&gt;=0.4*'MARK LOOKUP'!O239,"C",IF(O239&gt;=0.35*'MARK LOOKUP'!O239,"D","NG")))))))))</f>
        <v/>
      </c>
      <c r="AK239" s="26" t="str">
        <f>IF(ISNUMBER(P239),IF(P239&gt;=0.9*'MARK LOOKUP'!P239,"A+",IF(P239&gt;=0.8*'MARK LOOKUP'!P239,"A",IF(P239&gt;=0.7*'MARK LOOKUP'!P239,"B+",IF(P239&gt;=0.6*'MARK LOOKUP'!P239,"B",IF(P239&gt;=0.5*'MARK LOOKUP'!P239,"C+",IF(P239&gt;=0.4*'MARK LOOKUP'!P239,"C",IF(P239&gt;=0.35*'MARK LOOKUP'!P239,"D","NG"))))))),"")</f>
        <v/>
      </c>
      <c r="AL239" s="26" t="str">
        <f>IF(ISBLANK('DATA ENTRY'!V239),"",IF(Q239="Ab","AB",IF(Q239&gt;=0.9*'MARK LOOKUP'!Q239,"A+",IF(Q239&gt;=0.8*'MARK LOOKUP'!Q239,"A",IF(Q239&gt;=0.7*'MARK LOOKUP'!Q239,"B+",IF(Q239&gt;=0.6*'MARK LOOKUP'!Q239,"B",IF(Q239&gt;=0.5*'MARK LOOKUP'!Q239,"C+",IF(Q239&gt;=0.4*'MARK LOOKUP'!Q239,"C",IF(Q239&gt;=0.35*'MARK LOOKUP'!Q239,"D","NG")))))))))</f>
        <v/>
      </c>
      <c r="AM239" s="26" t="str">
        <f>IF(ISBLANK('DATA ENTRY'!W239),"",IF(R239="Ab","AB",IF(R239&gt;=0.9*'MARK LOOKUP'!R239,"A+",IF(R239&gt;=0.8*'MARK LOOKUP'!R239,"A",IF(R239&gt;=0.7*'MARK LOOKUP'!R239,"B+",IF(R239&gt;=0.6*'MARK LOOKUP'!R239,"B",IF(R239&gt;=0.5*'MARK LOOKUP'!R239,"C+",IF(R239&gt;=0.4*'MARK LOOKUP'!R239,"C",IF(R239&gt;=0.35*'MARK LOOKUP'!R239,"D","NG")))))))))</f>
        <v/>
      </c>
      <c r="AN239" s="26" t="str">
        <f>IF(ISNUMBER(S239),IF(S239&gt;=0.9*'MARK LOOKUP'!S239,"A+",IF(S239&gt;=0.8*'MARK LOOKUP'!S239,"A",IF(S239&gt;=0.7*'MARK LOOKUP'!S239,"B+",IF(S239&gt;=0.6*'MARK LOOKUP'!S239,"B",IF(S239&gt;=0.5*'MARK LOOKUP'!S239,"C+",IF(S239&gt;=0.4*'MARK LOOKUP'!S239,"C",IF(S239&gt;=0.35*'MARK LOOKUP'!S239,"D","NG"))))))),"")</f>
        <v/>
      </c>
      <c r="AO239" s="26" t="str">
        <f>IF(ISBLANK('DATA ENTRY'!Y239),"",IF(T239="AB","AB",IF(T239&gt;=0.9*'MARK LOOKUP'!T239,"A+",IF(T239&gt;=0.8*'MARK LOOKUP'!T239,"A",IF(T239&gt;=0.7*'MARK LOOKUP'!T239,"B+",IF(T239&gt;=0.6*'MARK LOOKUP'!T239,"B",IF(T239&gt;=0.5*'MARK LOOKUP'!T239,"C+",IF(T239&gt;=0.4*'MARK LOOKUP'!T239,"C",IF(T239&gt;=0.35*'MARK LOOKUP'!T239,"D","NG")))))))))</f>
        <v/>
      </c>
      <c r="AP239" s="26" t="str">
        <f>IF(ISBLANK('DATA ENTRY'!Z239),"",IF(U239="AB","AB",IF(U239&gt;=0.9*'MARK LOOKUP'!U239,"A+",IF(U239&gt;=0.8*'MARK LOOKUP'!U239,"A",IF(U239&gt;=0.7*'MARK LOOKUP'!U239,"B+",IF(U239&gt;=0.6*'MARK LOOKUP'!U239,"B",IF(U239&gt;=0.5*'MARK LOOKUP'!U239,"C+",IF(U239&gt;=0.4*'MARK LOOKUP'!U239,"C",IF(U239&gt;=0.35*'MARK LOOKUP'!U239,"D","NG")))))))))</f>
        <v/>
      </c>
      <c r="AQ239" s="26" t="str">
        <f>IF(ISNUMBER(V239),IF(V239&gt;=0.9*'MARK LOOKUP'!V239,"A+",IF(V239&gt;=0.8*'MARK LOOKUP'!V239,"A",IF(V239&gt;=0.7*'MARK LOOKUP'!V239,"B+",IF(V239&gt;=0.6*'MARK LOOKUP'!S239,"B",IF(V239&gt;=0.5*'MARK LOOKUP'!V239,"C+",IF(V239&gt;=0.4*'MARK LOOKUP'!V239,"C",IF(V239&gt;=0.35*'MARK LOOKUP'!V239,"D","NG"))))))),"")</f>
        <v/>
      </c>
      <c r="AR239" s="26" t="str">
        <f t="shared" si="67"/>
        <v/>
      </c>
      <c r="AS239" s="26" t="str">
        <f t="shared" si="68"/>
        <v/>
      </c>
      <c r="AT239" s="26" t="str">
        <f t="shared" si="69"/>
        <v/>
      </c>
      <c r="AU239" s="26" t="str">
        <f t="shared" si="70"/>
        <v/>
      </c>
      <c r="AV239" s="26" t="str">
        <f t="shared" si="71"/>
        <v/>
      </c>
      <c r="AW239" s="26" t="str">
        <f t="shared" si="72"/>
        <v/>
      </c>
      <c r="AX239" s="26" t="str">
        <f t="shared" si="73"/>
        <v/>
      </c>
      <c r="AY239" s="26" t="str">
        <f t="shared" si="74"/>
        <v/>
      </c>
      <c r="AZ239" s="26" t="str">
        <f t="shared" si="75"/>
        <v/>
      </c>
      <c r="BA239" s="26" t="str">
        <f t="shared" si="76"/>
        <v/>
      </c>
      <c r="BB239" s="26" t="str">
        <f t="shared" si="77"/>
        <v/>
      </c>
      <c r="BC239" s="26" t="str">
        <f t="shared" si="78"/>
        <v/>
      </c>
      <c r="BD239" s="26" t="str">
        <f t="shared" si="79"/>
        <v/>
      </c>
      <c r="BE239" s="26" t="str">
        <f>IF(ISBLANK('DATA ENTRY'!S239),"",IF(AJ239="A+","4",IF(AJ239="A","3.6",IF(AJ239="B+","3.2",IF(AJ239="B","2.8",IF(AJ239="C+","2.4",IF(AJ239="C","2",IF(AJ239="D+","1.6",IF(AJ239="D","1.2",IF(AJ239="E","0.8",""))))))))))</f>
        <v/>
      </c>
      <c r="BF239" s="26" t="str">
        <f>IF(ISBLANK('DATA ENTRY'!T239),"",IF(AK239="A+","4",IF(AK239="A","3.6",IF(AK239="B+","3.2",IF(AK239="B","2.8",IF(AK239="C+","2.4",IF(AK239="C","2",IF(AK239="D+","1.6",IF(AK239="D","1.2",IF(AK239="E","0.8",""))))))))))</f>
        <v/>
      </c>
      <c r="BG239" s="26" t="str">
        <f>IF(ISBLANK('DATA ENTRY'!U239),"",IF(AL239="A+","4",IF(AL239="A","3.6",IF(AL239="B+","3.2",IF(AL239="B","2.8",IF(AL239="C+","2.4",IF(AL239="C","2",IF(AL239="D+","1.6",IF(AL239="D","1.2",IF(AL239="E","0.8",""))))))))))</f>
        <v/>
      </c>
      <c r="BH239" s="26" t="str">
        <f>IF(ISBLANK('DATA ENTRY'!V239),"",IF(AM239="A+","4",IF(AM239="A","3.6",IF(AM239="B+","3.2",IF(AM239="B","2.8",IF(AM239="C+","2.4",IF(AM239="C","2",IF(AM239="D+","1.6",IF(AM239="D","1.2",IF(AM239="E","0.8",""))))))))))</f>
        <v/>
      </c>
      <c r="BI239" s="26" t="str">
        <f>IF(ISBLANK('DATA ENTRY'!W239),"",IF(AN239="A+","4",IF(AN239="A","3.6",IF(AN239="B+","3.2",IF(AN239="B","2.8",IF(AN239="C+","2.4",IF(AN239="C","2",IF(AN239="D+","1.6",IF(AN239="D","1.2",IF(AN239="E","0.8",""))))))))))</f>
        <v/>
      </c>
      <c r="BJ239" s="26" t="str">
        <f>IF(ISBLANK('DATA ENTRY'!X239),"",IF(AO239="A+","4",IF(AO239="A","3.6",IF(AO239="B+","3.2",IF(AO239="B","2.8",IF(AO239="C+","2.4",IF(AO239="C","2",IF(AO239="D+","1.6",IF(AO239="D","1.2",IF(AO239="E","0.8",""))))))))))</f>
        <v/>
      </c>
      <c r="BK239" s="26" t="str">
        <f>IF(ISBLANK('DATA ENTRY'!Y239),"",IF(AP239="A+","4",IF(AP239="A","3.6",IF(AP239="B+","3.2",IF(AP239="B","2.8",IF(AP239="C+","2.4",IF(AP239="C","2",IF(AP239="D+","1.6",IF(AP239="D","1.2",IF(AP239="E","0.8",""))))))))))</f>
        <v/>
      </c>
      <c r="BL239" s="26" t="str">
        <f>IF(ISBLANK('DATA ENTRY'!Z239),"",IF(AQ239="A+","4",IF(AQ239="A","3.6",IF(AQ239="B+","3.2",IF(AQ239="B","2.8",IF(AQ239="C+","2.4",IF(AQ239="C","2",IF(AQ239="D+","1.6",IF(AQ239="D","1.2",IF(AQ239="E","0.8",""))))))))))</f>
        <v/>
      </c>
    </row>
    <row r="240" spans="2:64" x14ac:dyDescent="0.25">
      <c r="B240" s="26" t="str">
        <f>IF(ISBLANK('DATA ENTRY'!G240),"",'DATA ENTRY'!G240)</f>
        <v/>
      </c>
      <c r="C240" s="26" t="str">
        <f>IF(ISBLANK('DATA ENTRY'!H240),"",'DATA ENTRY'!H240)</f>
        <v/>
      </c>
      <c r="D240" s="26" t="str">
        <f t="shared" si="61"/>
        <v/>
      </c>
      <c r="E240" s="26" t="str">
        <f>IF(ISBLANK('DATA ENTRY'!J240),"",'DATA ENTRY'!J240)</f>
        <v/>
      </c>
      <c r="F240" s="26" t="str">
        <f>IF(ISBLANK('DATA ENTRY'!K240),"",'DATA ENTRY'!K240)</f>
        <v/>
      </c>
      <c r="G240" s="26" t="str">
        <f t="shared" si="62"/>
        <v/>
      </c>
      <c r="H240" s="26" t="str">
        <f>IF(ISBLANK('DATA ENTRY'!M240),"",'DATA ENTRY'!M240)</f>
        <v/>
      </c>
      <c r="I240" s="26" t="str">
        <f>IF(ISBLANK('DATA ENTRY'!M240),"",'DATA ENTRY'!N240)</f>
        <v/>
      </c>
      <c r="J240" s="26" t="str">
        <f t="shared" si="80"/>
        <v/>
      </c>
      <c r="K240" s="26" t="str">
        <f>IF(ISBLANK('DATA ENTRY'!P240),"",'DATA ENTRY'!P240)</f>
        <v/>
      </c>
      <c r="L240" s="26" t="str">
        <f>IF(ISBLANK('DATA ENTRY'!Q240),"",'DATA ENTRY'!Q240)</f>
        <v/>
      </c>
      <c r="M240" s="26" t="str">
        <f t="shared" si="63"/>
        <v/>
      </c>
      <c r="N240" s="26" t="str">
        <f>IF(ISBLANK('DATA ENTRY'!S240),"",'DATA ENTRY'!S240)</f>
        <v/>
      </c>
      <c r="O240" s="26" t="str">
        <f>IF(ISBLANK('DATA ENTRY'!T240),"",'DATA ENTRY'!T240)</f>
        <v/>
      </c>
      <c r="P240" s="26" t="str">
        <f t="shared" si="64"/>
        <v/>
      </c>
      <c r="Q240" s="26" t="str">
        <f>IF(ISBLANK('DATA ENTRY'!V240),"",'DATA ENTRY'!V240)</f>
        <v/>
      </c>
      <c r="R240" s="26" t="str">
        <f>IF(ISBLANK('DATA ENTRY'!W240),"",'DATA ENTRY'!W240)</f>
        <v/>
      </c>
      <c r="S240" s="26" t="str">
        <f t="shared" si="65"/>
        <v/>
      </c>
      <c r="T240" s="26" t="str">
        <f>IF(ISBLANK('DATA ENTRY'!Y240),"",'DATA ENTRY'!Y240)</f>
        <v/>
      </c>
      <c r="U240" s="26" t="str">
        <f>IF(ISBLANK('DATA ENTRY'!Z240),"",'DATA ENTRY'!Z240)</f>
        <v/>
      </c>
      <c r="V240" s="26" t="str">
        <f t="shared" si="66"/>
        <v/>
      </c>
      <c r="W240" s="26" t="str">
        <f>IF(ISBLANK('DATA ENTRY'!$F240),"",IF(LEDGER!B240="AB","AB",IF(LEDGER!B240&gt;=0.9*'MARK LOOKUP'!B240,"A+",IF(LEDGER!B240&gt;=0.8*'MARK LOOKUP'!B240,"A",IF(LEDGER!B240&gt;=0.7*'MARK LOOKUP'!B240,"B+",IF(LEDGER!B240&gt;=0.6*'MARK LOOKUP'!B240,"B",IF(LEDGER!B240&gt;=0.5*'MARK LOOKUP'!B240,"C+",IF(LEDGER!B240&gt;=0.4*'MARK LOOKUP'!B240,"C+",IF(LEDGER!B240&gt;=0.35*'MARK LOOKUP'!B240,"D","NG")))))))))</f>
        <v/>
      </c>
      <c r="X240" s="26" t="str">
        <f>IF(ISBLANK('DATA ENTRY'!$G240),"",IF(LEDGER!C240="AB","AB",IF(LEDGER!C240&gt;=0.9*'MARK LOOKUP'!C240,"A+",IF(LEDGER!C240&gt;=0.8*'MARK LOOKUP'!C240,"A",IF(LEDGER!C240&gt;=0.7*'MARK LOOKUP'!C240,"B+",IF(LEDGER!C240&gt;=0.6*'MARK LOOKUP'!C240,"B",IF(LEDGER!C240&gt;=0.5*'MARK LOOKUP'!C240,"C+",IF(LEDGER!C240&gt;=0.4*'MARK LOOKUP'!C240,"C+",IF(LEDGER!C240&gt;=0.35*'MARK LOOKUP'!C240,"D","N.G.")))))))))</f>
        <v/>
      </c>
      <c r="Y240" s="26" t="b">
        <f>IF(ISNUMBER(D240),IF(D240&gt;=0.9*'MARK LOOKUP'!D240,"A+",IF(D240&gt;=0.8*'MARK LOOKUP'!D240,"A",IF(D240&gt;=0.7*'MARK LOOKUP'!D240,"B+",IF(D240&gt;=0.6*'MARK LOOKUP'!D240,"B",IF(D240&gt;=0.5*'MARK LOOKUP'!D240,"C+",IF(D240&gt;=0.4*'MARK LOOKUP'!D240,"C",IF(D240&gt;=0.35*'MARK LOOKUP'!D240,"D","N.G."))))))))</f>
        <v>0</v>
      </c>
      <c r="Z240" s="26" t="str">
        <f>IF(ISBLANK('DATA ENTRY'!J240),"",IF(LEDGER!E240="AB","AB",IF(LEDGER!E240&gt;=0.9*'MARK LOOKUP'!E240,"A+",IF(LEDGER!E240&gt;=0.8*'MARK LOOKUP'!E240,"A",IF(LEDGER!E240&gt;=0.7*'MARK LOOKUP'!E240,"B+",IF(LEDGER!E240&gt;=0.6*'MARK LOOKUP'!E240,"B",IF(LEDGER!E240&gt;=0.5*'MARK LOOKUP'!E240,"C+",IF(LEDGER!E240&gt;=0.4*'MARK LOOKUP'!E240,"C",IF(LEDGER!E240&gt;=0.35*'MARK LOOKUP'!E240,"D","NG")))))))))</f>
        <v/>
      </c>
      <c r="AA240" s="26" t="str">
        <f>IF(ISBLANK('DATA ENTRY'!K240),"",IF(LEDGER!F240="AB","AB",IF(LEDGER!F240&gt;=0.9*'MARK LOOKUP'!F240,"A+",IF(LEDGER!F240&gt;=0.8*'MARK LOOKUP'!F240,"A",IF(LEDGER!F240&gt;=0.7*'MARK LOOKUP'!F240,"B+",IF(LEDGER!F240&gt;=0.6*'MARK LOOKUP'!F240,"B",IF(LEDGER!F240&gt;=0.5*'MARK LOOKUP'!F240,"C+",IF(LEDGER!F240&gt;=0.4*'MARK LOOKUP'!F240,"C",IF(LEDGER!F240&gt;=0.35*'MARK LOOKUP'!F240,"D","NG")))))))))</f>
        <v/>
      </c>
      <c r="AB240" s="26" t="b">
        <f>IF(ISNUMBER(G240),IF(D240&gt;=0.9*'MARK LOOKUP'!G240,"A+",IF(G240&gt;=0.8*'MARK LOOKUP'!G240,"A",IF(G240&gt;=0.7*'MARK LOOKUP'!G240,"B+",IF(G240&gt;=0.6*'MARK LOOKUP'!G240,"B",IF(G240&gt;=0.5*'MARK LOOKUP'!G240,"C+",IF(G240&gt;=0.4*'MARK LOOKUP'!G240,"C",IF(G240&gt;=0.35*'MARK LOOKUP'!G240,"D","NG"))))))))</f>
        <v>0</v>
      </c>
      <c r="AC240" s="26" t="str">
        <f>IF(ISBLANK('DATA ENTRY'!M240),"",IF(LEDGER!H240="AB","AB",IF(LEDGER!H240&gt;=0.9*'MARK LOOKUP'!H240,"A+",IF(LEDGER!H240&gt;=0.8*'MARK LOOKUP'!H240,"A",IF(LEDGER!H240&gt;=0.7*'MARK LOOKUP'!H240,"B+",IF(LEDGER!H240&gt;=0.6*'MARK LOOKUP'!H240,"B",IF(LEDGER!H240&gt;=0.5*'MARK LOOKUP'!H240,"C+",IF(LEDGER!H240&gt;=0.4*'MARK LOOKUP'!H240,"C",IF(LEDGER!H240&gt;=0.35*'MARK LOOKUP'!H240,"D","NG")))))))))</f>
        <v/>
      </c>
      <c r="AD240" s="26" t="str">
        <f>IF(ISBLANK('DATA ENTRY'!N240),"",IF(LEDGER!I240="AB","AB",IF(LEDGER!I240&gt;=0.9*'MARK LOOKUP'!I240,"A+",IF(LEDGER!I240&gt;=0.8*'MARK LOOKUP'!I240,"A",IF(LEDGER!I240&gt;=0.7*'MARK LOOKUP'!I240,"B+",IF(LEDGER!I240&gt;=0.6*'MARK LOOKUP'!I240,"B",IF(LEDGER!I240&gt;=0.5*'MARK LOOKUP'!I240,"C+",IF(LEDGER!I240&gt;=0.4*'MARK LOOKUP'!I240,"C",IF(LEDGER!I240&gt;=0.35*'MARK LOOKUP'!I240,"D","NG")))))))))</f>
        <v/>
      </c>
      <c r="AE240" s="26" t="str">
        <f>IF(ISNUMBER(J240),IF(J240&gt;=0.9*'MARK LOOKUP'!J240,"A+",IF(J240&gt;=0.8*'MARK LOOKUP'!J240,"A",IF(J240&gt;=0.7*'MARK LOOKUP'!J240,"B+",IF(J240&gt;=0.6*'MARK LOOKUP'!J240,"B",IF(J240&gt;=0.5*'MARK LOOKUP'!J240,"C+",IF(J240&gt;=0.4*'MARK LOOKUP'!J240,"C",IF(J240&gt;=0.35*'MARK LOOKUP'!J240,"D","NG"))))))),"")</f>
        <v/>
      </c>
      <c r="AF240" s="26" t="str">
        <f>IF(ISBLANK('DATA ENTRY'!P240),"",IF(LEDGER!K240="Ab","AB",IF(LEDGER!K240&gt;=0.9*'MARK LOOKUP'!K240,"A+",IF(LEDGER!K240&gt;=0.8*'MARK LOOKUP'!K240,"A",IF(LEDGER!K240&gt;=0.7*'MARK LOOKUP'!K240,"B+",IF(LEDGER!K240&gt;=0.6*'MARK LOOKUP'!K240,"B",IF(LEDGER!K240&gt;=0.5*'MARK LOOKUP'!K240,"C+",IF(LEDGER!K240&gt;=0.4*'MARK LOOKUP'!K240,"C",IF(LEDGER!K240&gt;=0.35*'MARK LOOKUP'!K240,"D","NG")))))))))</f>
        <v/>
      </c>
      <c r="AG240" s="26" t="str">
        <f>IF(ISBLANK('DATA ENTRY'!Q240),"",IF(LEDGER!L240="Ab","AB",IF(LEDGER!L240&gt;=0.9*'MARK LOOKUP'!L240,"A+",IF(LEDGER!L240&gt;=0.8*'MARK LOOKUP'!L240,"A",IF(LEDGER!L240&gt;=0.7*'MARK LOOKUP'!L240,"B+",IF(LEDGER!L240&gt;=0.6*'MARK LOOKUP'!L240,"B",IF(LEDGER!L240&gt;=0.5*'MARK LOOKUP'!L240,"C+",IF(LEDGER!L240&gt;=0.4*'MARK LOOKUP'!L240,"C",IF(LEDGER!L240&gt;=0.35*'MARK LOOKUP'!L240,"D","NG")))))))))</f>
        <v/>
      </c>
      <c r="AH240" s="26" t="str">
        <f>IF(ISNUMBER(M240),IF(M240&gt;=0.9*'MARK LOOKUP'!M240,"A+",IF(M240&gt;=0.8*'MARK LOOKUP'!M240,"A",IF(M240&gt;=0.7*'MARK LOOKUP'!M240,"B+",IF(M240&gt;=0.6*'MARK LOOKUP'!M240,"B",IF(M240&gt;=0.5*'MARK LOOKUP'!M240,"C+",IF(M240&gt;=0.4*'MARK LOOKUP'!M240,"C",IF(M240&gt;=0.35*'MARK LOOKUP'!M240,"D","NG"))))))),"")</f>
        <v/>
      </c>
      <c r="AI240" s="26" t="str">
        <f>IF(ISBLANK('DATA ENTRY'!S240),"",IF(N240="Ab","AB",IF(N240&gt;=0.9*'MARK LOOKUP'!N240,"A+",IF(N240&gt;=0.8*'MARK LOOKUP'!N240,"A",IF(N240&gt;=0.7*'MARK LOOKUP'!N240,"B+",IF(N240&gt;=0.6*'MARK LOOKUP'!N240,"B",IF(N240&gt;=0.5*'MARK LOOKUP'!N240,"C+",IF(N240&gt;=0.4*'MARK LOOKUP'!N240,"C",IF(N240&gt;=0.35*'MARK LOOKUP'!N240,"D","NG")))))))))</f>
        <v/>
      </c>
      <c r="AJ240" s="26" t="str">
        <f>IF(ISBLANK('DATA ENTRY'!T240),"",IF(O240="Ab","AB",IF(O240&gt;=0.9*'MARK LOOKUP'!O240,"A+",IF(O240&gt;=0.8*'MARK LOOKUP'!O240,"A",IF(O240&gt;=0.7*'MARK LOOKUP'!O240,"B+",IF(O240&gt;=0.6*'MARK LOOKUP'!O240,"B",IF(O240&gt;=0.5*'MARK LOOKUP'!O240,"C+",IF(O240&gt;=0.4*'MARK LOOKUP'!O240,"C",IF(O240&gt;=0.35*'MARK LOOKUP'!O240,"D","NG")))))))))</f>
        <v/>
      </c>
      <c r="AK240" s="26" t="str">
        <f>IF(ISNUMBER(P240),IF(P240&gt;=0.9*'MARK LOOKUP'!P240,"A+",IF(P240&gt;=0.8*'MARK LOOKUP'!P240,"A",IF(P240&gt;=0.7*'MARK LOOKUP'!P240,"B+",IF(P240&gt;=0.6*'MARK LOOKUP'!P240,"B",IF(P240&gt;=0.5*'MARK LOOKUP'!P240,"C+",IF(P240&gt;=0.4*'MARK LOOKUP'!P240,"C",IF(P240&gt;=0.35*'MARK LOOKUP'!P240,"D","NG"))))))),"")</f>
        <v/>
      </c>
      <c r="AL240" s="26" t="str">
        <f>IF(ISBLANK('DATA ENTRY'!V240),"",IF(Q240="Ab","AB",IF(Q240&gt;=0.9*'MARK LOOKUP'!Q240,"A+",IF(Q240&gt;=0.8*'MARK LOOKUP'!Q240,"A",IF(Q240&gt;=0.7*'MARK LOOKUP'!Q240,"B+",IF(Q240&gt;=0.6*'MARK LOOKUP'!Q240,"B",IF(Q240&gt;=0.5*'MARK LOOKUP'!Q240,"C+",IF(Q240&gt;=0.4*'MARK LOOKUP'!Q240,"C",IF(Q240&gt;=0.35*'MARK LOOKUP'!Q240,"D","NG")))))))))</f>
        <v/>
      </c>
      <c r="AM240" s="26" t="str">
        <f>IF(ISBLANK('DATA ENTRY'!W240),"",IF(R240="Ab","AB",IF(R240&gt;=0.9*'MARK LOOKUP'!R240,"A+",IF(R240&gt;=0.8*'MARK LOOKUP'!R240,"A",IF(R240&gt;=0.7*'MARK LOOKUP'!R240,"B+",IF(R240&gt;=0.6*'MARK LOOKUP'!R240,"B",IF(R240&gt;=0.5*'MARK LOOKUP'!R240,"C+",IF(R240&gt;=0.4*'MARK LOOKUP'!R240,"C",IF(R240&gt;=0.35*'MARK LOOKUP'!R240,"D","NG")))))))))</f>
        <v/>
      </c>
      <c r="AN240" s="26" t="str">
        <f>IF(ISNUMBER(S240),IF(S240&gt;=0.9*'MARK LOOKUP'!S240,"A+",IF(S240&gt;=0.8*'MARK LOOKUP'!S240,"A",IF(S240&gt;=0.7*'MARK LOOKUP'!S240,"B+",IF(S240&gt;=0.6*'MARK LOOKUP'!S240,"B",IF(S240&gt;=0.5*'MARK LOOKUP'!S240,"C+",IF(S240&gt;=0.4*'MARK LOOKUP'!S240,"C",IF(S240&gt;=0.35*'MARK LOOKUP'!S240,"D","NG"))))))),"")</f>
        <v/>
      </c>
      <c r="AO240" s="26" t="str">
        <f>IF(ISBLANK('DATA ENTRY'!Y240),"",IF(T240="AB","AB",IF(T240&gt;=0.9*'MARK LOOKUP'!T240,"A+",IF(T240&gt;=0.8*'MARK LOOKUP'!T240,"A",IF(T240&gt;=0.7*'MARK LOOKUP'!T240,"B+",IF(T240&gt;=0.6*'MARK LOOKUP'!T240,"B",IF(T240&gt;=0.5*'MARK LOOKUP'!T240,"C+",IF(T240&gt;=0.4*'MARK LOOKUP'!T240,"C",IF(T240&gt;=0.35*'MARK LOOKUP'!T240,"D","NG")))))))))</f>
        <v/>
      </c>
      <c r="AP240" s="26" t="str">
        <f>IF(ISBLANK('DATA ENTRY'!Z240),"",IF(U240="AB","AB",IF(U240&gt;=0.9*'MARK LOOKUP'!U240,"A+",IF(U240&gt;=0.8*'MARK LOOKUP'!U240,"A",IF(U240&gt;=0.7*'MARK LOOKUP'!U240,"B+",IF(U240&gt;=0.6*'MARK LOOKUP'!U240,"B",IF(U240&gt;=0.5*'MARK LOOKUP'!U240,"C+",IF(U240&gt;=0.4*'MARK LOOKUP'!U240,"C",IF(U240&gt;=0.35*'MARK LOOKUP'!U240,"D","NG")))))))))</f>
        <v/>
      </c>
      <c r="AQ240" s="26" t="str">
        <f>IF(ISNUMBER(V240),IF(V240&gt;=0.9*'MARK LOOKUP'!V240,"A+",IF(V240&gt;=0.8*'MARK LOOKUP'!V240,"A",IF(V240&gt;=0.7*'MARK LOOKUP'!V240,"B+",IF(V240&gt;=0.6*'MARK LOOKUP'!S240,"B",IF(V240&gt;=0.5*'MARK LOOKUP'!V240,"C+",IF(V240&gt;=0.4*'MARK LOOKUP'!V240,"C",IF(V240&gt;=0.35*'MARK LOOKUP'!V240,"D","NG"))))))),"")</f>
        <v/>
      </c>
      <c r="AR240" s="26" t="str">
        <f t="shared" si="67"/>
        <v/>
      </c>
      <c r="AS240" s="26" t="str">
        <f t="shared" si="68"/>
        <v/>
      </c>
      <c r="AT240" s="26" t="str">
        <f t="shared" si="69"/>
        <v/>
      </c>
      <c r="AU240" s="26" t="str">
        <f t="shared" si="70"/>
        <v/>
      </c>
      <c r="AV240" s="26" t="str">
        <f t="shared" si="71"/>
        <v/>
      </c>
      <c r="AW240" s="26" t="str">
        <f t="shared" si="72"/>
        <v/>
      </c>
      <c r="AX240" s="26" t="str">
        <f t="shared" si="73"/>
        <v/>
      </c>
      <c r="AY240" s="26" t="str">
        <f t="shared" si="74"/>
        <v/>
      </c>
      <c r="AZ240" s="26" t="str">
        <f t="shared" si="75"/>
        <v/>
      </c>
      <c r="BA240" s="26" t="str">
        <f t="shared" si="76"/>
        <v/>
      </c>
      <c r="BB240" s="26" t="str">
        <f t="shared" si="77"/>
        <v/>
      </c>
      <c r="BC240" s="26" t="str">
        <f t="shared" si="78"/>
        <v/>
      </c>
      <c r="BD240" s="26" t="str">
        <f t="shared" si="79"/>
        <v/>
      </c>
      <c r="BE240" s="26" t="str">
        <f>IF(ISBLANK('DATA ENTRY'!S240),"",IF(AJ240="A+","4",IF(AJ240="A","3.6",IF(AJ240="B+","3.2",IF(AJ240="B","2.8",IF(AJ240="C+","2.4",IF(AJ240="C","2",IF(AJ240="D+","1.6",IF(AJ240="D","1.2",IF(AJ240="E","0.8",""))))))))))</f>
        <v/>
      </c>
      <c r="BF240" s="26" t="str">
        <f>IF(ISBLANK('DATA ENTRY'!T240),"",IF(AK240="A+","4",IF(AK240="A","3.6",IF(AK240="B+","3.2",IF(AK240="B","2.8",IF(AK240="C+","2.4",IF(AK240="C","2",IF(AK240="D+","1.6",IF(AK240="D","1.2",IF(AK240="E","0.8",""))))))))))</f>
        <v/>
      </c>
      <c r="BG240" s="26" t="str">
        <f>IF(ISBLANK('DATA ENTRY'!U240),"",IF(AL240="A+","4",IF(AL240="A","3.6",IF(AL240="B+","3.2",IF(AL240="B","2.8",IF(AL240="C+","2.4",IF(AL240="C","2",IF(AL240="D+","1.6",IF(AL240="D","1.2",IF(AL240="E","0.8",""))))))))))</f>
        <v/>
      </c>
      <c r="BH240" s="26" t="str">
        <f>IF(ISBLANK('DATA ENTRY'!V240),"",IF(AM240="A+","4",IF(AM240="A","3.6",IF(AM240="B+","3.2",IF(AM240="B","2.8",IF(AM240="C+","2.4",IF(AM240="C","2",IF(AM240="D+","1.6",IF(AM240="D","1.2",IF(AM240="E","0.8",""))))))))))</f>
        <v/>
      </c>
      <c r="BI240" s="26" t="str">
        <f>IF(ISBLANK('DATA ENTRY'!W240),"",IF(AN240="A+","4",IF(AN240="A","3.6",IF(AN240="B+","3.2",IF(AN240="B","2.8",IF(AN240="C+","2.4",IF(AN240="C","2",IF(AN240="D+","1.6",IF(AN240="D","1.2",IF(AN240="E","0.8",""))))))))))</f>
        <v/>
      </c>
      <c r="BJ240" s="26" t="str">
        <f>IF(ISBLANK('DATA ENTRY'!X240),"",IF(AO240="A+","4",IF(AO240="A","3.6",IF(AO240="B+","3.2",IF(AO240="B","2.8",IF(AO240="C+","2.4",IF(AO240="C","2",IF(AO240="D+","1.6",IF(AO240="D","1.2",IF(AO240="E","0.8",""))))))))))</f>
        <v/>
      </c>
      <c r="BK240" s="26" t="str">
        <f>IF(ISBLANK('DATA ENTRY'!Y240),"",IF(AP240="A+","4",IF(AP240="A","3.6",IF(AP240="B+","3.2",IF(AP240="B","2.8",IF(AP240="C+","2.4",IF(AP240="C","2",IF(AP240="D+","1.6",IF(AP240="D","1.2",IF(AP240="E","0.8",""))))))))))</f>
        <v/>
      </c>
      <c r="BL240" s="26" t="str">
        <f>IF(ISBLANK('DATA ENTRY'!Z240),"",IF(AQ240="A+","4",IF(AQ240="A","3.6",IF(AQ240="B+","3.2",IF(AQ240="B","2.8",IF(AQ240="C+","2.4",IF(AQ240="C","2",IF(AQ240="D+","1.6",IF(AQ240="D","1.2",IF(AQ240="E","0.8",""))))))))))</f>
        <v/>
      </c>
    </row>
    <row r="241" spans="2:64" x14ac:dyDescent="0.25">
      <c r="B241" s="26" t="str">
        <f>IF(ISBLANK('DATA ENTRY'!G241),"",'DATA ENTRY'!G241)</f>
        <v/>
      </c>
      <c r="C241" s="26" t="str">
        <f>IF(ISBLANK('DATA ENTRY'!H241),"",'DATA ENTRY'!H241)</f>
        <v/>
      </c>
      <c r="D241" s="26" t="str">
        <f t="shared" si="61"/>
        <v/>
      </c>
      <c r="E241" s="26" t="str">
        <f>IF(ISBLANK('DATA ENTRY'!J241),"",'DATA ENTRY'!J241)</f>
        <v/>
      </c>
      <c r="F241" s="26" t="str">
        <f>IF(ISBLANK('DATA ENTRY'!K241),"",'DATA ENTRY'!K241)</f>
        <v/>
      </c>
      <c r="G241" s="26" t="str">
        <f t="shared" si="62"/>
        <v/>
      </c>
      <c r="H241" s="26" t="str">
        <f>IF(ISBLANK('DATA ENTRY'!M241),"",'DATA ENTRY'!M241)</f>
        <v/>
      </c>
      <c r="I241" s="26" t="str">
        <f>IF(ISBLANK('DATA ENTRY'!M241),"",'DATA ENTRY'!N241)</f>
        <v/>
      </c>
      <c r="J241" s="26" t="str">
        <f t="shared" si="80"/>
        <v/>
      </c>
      <c r="K241" s="26" t="str">
        <f>IF(ISBLANK('DATA ENTRY'!P241),"",'DATA ENTRY'!P241)</f>
        <v/>
      </c>
      <c r="L241" s="26" t="str">
        <f>IF(ISBLANK('DATA ENTRY'!Q241),"",'DATA ENTRY'!Q241)</f>
        <v/>
      </c>
      <c r="M241" s="26" t="str">
        <f t="shared" si="63"/>
        <v/>
      </c>
      <c r="N241" s="26" t="str">
        <f>IF(ISBLANK('DATA ENTRY'!S241),"",'DATA ENTRY'!S241)</f>
        <v/>
      </c>
      <c r="O241" s="26" t="str">
        <f>IF(ISBLANK('DATA ENTRY'!T241),"",'DATA ENTRY'!T241)</f>
        <v/>
      </c>
      <c r="P241" s="26" t="str">
        <f t="shared" si="64"/>
        <v/>
      </c>
      <c r="Q241" s="26" t="str">
        <f>IF(ISBLANK('DATA ENTRY'!V241),"",'DATA ENTRY'!V241)</f>
        <v/>
      </c>
      <c r="R241" s="26" t="str">
        <f>IF(ISBLANK('DATA ENTRY'!W241),"",'DATA ENTRY'!W241)</f>
        <v/>
      </c>
      <c r="S241" s="26" t="str">
        <f t="shared" si="65"/>
        <v/>
      </c>
      <c r="T241" s="26" t="str">
        <f>IF(ISBLANK('DATA ENTRY'!Y241),"",'DATA ENTRY'!Y241)</f>
        <v/>
      </c>
      <c r="U241" s="26" t="str">
        <f>IF(ISBLANK('DATA ENTRY'!Z241),"",'DATA ENTRY'!Z241)</f>
        <v/>
      </c>
      <c r="V241" s="26" t="str">
        <f t="shared" si="66"/>
        <v/>
      </c>
      <c r="W241" s="26" t="str">
        <f>IF(ISBLANK('DATA ENTRY'!$F241),"",IF(LEDGER!B241="AB","AB",IF(LEDGER!B241&gt;=0.9*'MARK LOOKUP'!B241,"A+",IF(LEDGER!B241&gt;=0.8*'MARK LOOKUP'!B241,"A",IF(LEDGER!B241&gt;=0.7*'MARK LOOKUP'!B241,"B+",IF(LEDGER!B241&gt;=0.6*'MARK LOOKUP'!B241,"B",IF(LEDGER!B241&gt;=0.5*'MARK LOOKUP'!B241,"C+",IF(LEDGER!B241&gt;=0.4*'MARK LOOKUP'!B241,"C+",IF(LEDGER!B241&gt;=0.35*'MARK LOOKUP'!B241,"D","NG")))))))))</f>
        <v/>
      </c>
      <c r="X241" s="26" t="str">
        <f>IF(ISBLANK('DATA ENTRY'!$G241),"",IF(LEDGER!C241="AB","AB",IF(LEDGER!C241&gt;=0.9*'MARK LOOKUP'!C241,"A+",IF(LEDGER!C241&gt;=0.8*'MARK LOOKUP'!C241,"A",IF(LEDGER!C241&gt;=0.7*'MARK LOOKUP'!C241,"B+",IF(LEDGER!C241&gt;=0.6*'MARK LOOKUP'!C241,"B",IF(LEDGER!C241&gt;=0.5*'MARK LOOKUP'!C241,"C+",IF(LEDGER!C241&gt;=0.4*'MARK LOOKUP'!C241,"C+",IF(LEDGER!C241&gt;=0.35*'MARK LOOKUP'!C241,"D","N.G.")))))))))</f>
        <v/>
      </c>
      <c r="Y241" s="26" t="b">
        <f>IF(ISNUMBER(D241),IF(D241&gt;=0.9*'MARK LOOKUP'!D241,"A+",IF(D241&gt;=0.8*'MARK LOOKUP'!D241,"A",IF(D241&gt;=0.7*'MARK LOOKUP'!D241,"B+",IF(D241&gt;=0.6*'MARK LOOKUP'!D241,"B",IF(D241&gt;=0.5*'MARK LOOKUP'!D241,"C+",IF(D241&gt;=0.4*'MARK LOOKUP'!D241,"C",IF(D241&gt;=0.35*'MARK LOOKUP'!D241,"D","N.G."))))))))</f>
        <v>0</v>
      </c>
      <c r="Z241" s="26" t="str">
        <f>IF(ISBLANK('DATA ENTRY'!J241),"",IF(LEDGER!E241="AB","AB",IF(LEDGER!E241&gt;=0.9*'MARK LOOKUP'!E241,"A+",IF(LEDGER!E241&gt;=0.8*'MARK LOOKUP'!E241,"A",IF(LEDGER!E241&gt;=0.7*'MARK LOOKUP'!E241,"B+",IF(LEDGER!E241&gt;=0.6*'MARK LOOKUP'!E241,"B",IF(LEDGER!E241&gt;=0.5*'MARK LOOKUP'!E241,"C+",IF(LEDGER!E241&gt;=0.4*'MARK LOOKUP'!E241,"C",IF(LEDGER!E241&gt;=0.35*'MARK LOOKUP'!E241,"D","NG")))))))))</f>
        <v/>
      </c>
      <c r="AA241" s="26" t="str">
        <f>IF(ISBLANK('DATA ENTRY'!K241),"",IF(LEDGER!F241="AB","AB",IF(LEDGER!F241&gt;=0.9*'MARK LOOKUP'!F241,"A+",IF(LEDGER!F241&gt;=0.8*'MARK LOOKUP'!F241,"A",IF(LEDGER!F241&gt;=0.7*'MARK LOOKUP'!F241,"B+",IF(LEDGER!F241&gt;=0.6*'MARK LOOKUP'!F241,"B",IF(LEDGER!F241&gt;=0.5*'MARK LOOKUP'!F241,"C+",IF(LEDGER!F241&gt;=0.4*'MARK LOOKUP'!F241,"C",IF(LEDGER!F241&gt;=0.35*'MARK LOOKUP'!F241,"D","NG")))))))))</f>
        <v/>
      </c>
      <c r="AB241" s="26" t="b">
        <f>IF(ISNUMBER(G241),IF(D241&gt;=0.9*'MARK LOOKUP'!G241,"A+",IF(G241&gt;=0.8*'MARK LOOKUP'!G241,"A",IF(G241&gt;=0.7*'MARK LOOKUP'!G241,"B+",IF(G241&gt;=0.6*'MARK LOOKUP'!G241,"B",IF(G241&gt;=0.5*'MARK LOOKUP'!G241,"C+",IF(G241&gt;=0.4*'MARK LOOKUP'!G241,"C",IF(G241&gt;=0.35*'MARK LOOKUP'!G241,"D","NG"))))))))</f>
        <v>0</v>
      </c>
      <c r="AC241" s="26" t="str">
        <f>IF(ISBLANK('DATA ENTRY'!M241),"",IF(LEDGER!H241="AB","AB",IF(LEDGER!H241&gt;=0.9*'MARK LOOKUP'!H241,"A+",IF(LEDGER!H241&gt;=0.8*'MARK LOOKUP'!H241,"A",IF(LEDGER!H241&gt;=0.7*'MARK LOOKUP'!H241,"B+",IF(LEDGER!H241&gt;=0.6*'MARK LOOKUP'!H241,"B",IF(LEDGER!H241&gt;=0.5*'MARK LOOKUP'!H241,"C+",IF(LEDGER!H241&gt;=0.4*'MARK LOOKUP'!H241,"C",IF(LEDGER!H241&gt;=0.35*'MARK LOOKUP'!H241,"D","NG")))))))))</f>
        <v/>
      </c>
      <c r="AD241" s="26" t="str">
        <f>IF(ISBLANK('DATA ENTRY'!N241),"",IF(LEDGER!I241="AB","AB",IF(LEDGER!I241&gt;=0.9*'MARK LOOKUP'!I241,"A+",IF(LEDGER!I241&gt;=0.8*'MARK LOOKUP'!I241,"A",IF(LEDGER!I241&gt;=0.7*'MARK LOOKUP'!I241,"B+",IF(LEDGER!I241&gt;=0.6*'MARK LOOKUP'!I241,"B",IF(LEDGER!I241&gt;=0.5*'MARK LOOKUP'!I241,"C+",IF(LEDGER!I241&gt;=0.4*'MARK LOOKUP'!I241,"C",IF(LEDGER!I241&gt;=0.35*'MARK LOOKUP'!I241,"D","NG")))))))))</f>
        <v/>
      </c>
      <c r="AE241" s="26" t="str">
        <f>IF(ISNUMBER(J241),IF(J241&gt;=0.9*'MARK LOOKUP'!J241,"A+",IF(J241&gt;=0.8*'MARK LOOKUP'!J241,"A",IF(J241&gt;=0.7*'MARK LOOKUP'!J241,"B+",IF(J241&gt;=0.6*'MARK LOOKUP'!J241,"B",IF(J241&gt;=0.5*'MARK LOOKUP'!J241,"C+",IF(J241&gt;=0.4*'MARK LOOKUP'!J241,"C",IF(J241&gt;=0.35*'MARK LOOKUP'!J241,"D","NG"))))))),"")</f>
        <v/>
      </c>
      <c r="AF241" s="26" t="str">
        <f>IF(ISBLANK('DATA ENTRY'!P241),"",IF(LEDGER!K241="Ab","AB",IF(LEDGER!K241&gt;=0.9*'MARK LOOKUP'!K241,"A+",IF(LEDGER!K241&gt;=0.8*'MARK LOOKUP'!K241,"A",IF(LEDGER!K241&gt;=0.7*'MARK LOOKUP'!K241,"B+",IF(LEDGER!K241&gt;=0.6*'MARK LOOKUP'!K241,"B",IF(LEDGER!K241&gt;=0.5*'MARK LOOKUP'!K241,"C+",IF(LEDGER!K241&gt;=0.4*'MARK LOOKUP'!K241,"C",IF(LEDGER!K241&gt;=0.35*'MARK LOOKUP'!K241,"D","NG")))))))))</f>
        <v/>
      </c>
      <c r="AG241" s="26" t="str">
        <f>IF(ISBLANK('DATA ENTRY'!Q241),"",IF(LEDGER!L241="Ab","AB",IF(LEDGER!L241&gt;=0.9*'MARK LOOKUP'!L241,"A+",IF(LEDGER!L241&gt;=0.8*'MARK LOOKUP'!L241,"A",IF(LEDGER!L241&gt;=0.7*'MARK LOOKUP'!L241,"B+",IF(LEDGER!L241&gt;=0.6*'MARK LOOKUP'!L241,"B",IF(LEDGER!L241&gt;=0.5*'MARK LOOKUP'!L241,"C+",IF(LEDGER!L241&gt;=0.4*'MARK LOOKUP'!L241,"C",IF(LEDGER!L241&gt;=0.35*'MARK LOOKUP'!L241,"D","NG")))))))))</f>
        <v/>
      </c>
      <c r="AH241" s="26" t="str">
        <f>IF(ISNUMBER(M241),IF(M241&gt;=0.9*'MARK LOOKUP'!M241,"A+",IF(M241&gt;=0.8*'MARK LOOKUP'!M241,"A",IF(M241&gt;=0.7*'MARK LOOKUP'!M241,"B+",IF(M241&gt;=0.6*'MARK LOOKUP'!M241,"B",IF(M241&gt;=0.5*'MARK LOOKUP'!M241,"C+",IF(M241&gt;=0.4*'MARK LOOKUP'!M241,"C",IF(M241&gt;=0.35*'MARK LOOKUP'!M241,"D","NG"))))))),"")</f>
        <v/>
      </c>
      <c r="AI241" s="26" t="str">
        <f>IF(ISBLANK('DATA ENTRY'!S241),"",IF(N241="Ab","AB",IF(N241&gt;=0.9*'MARK LOOKUP'!N241,"A+",IF(N241&gt;=0.8*'MARK LOOKUP'!N241,"A",IF(N241&gt;=0.7*'MARK LOOKUP'!N241,"B+",IF(N241&gt;=0.6*'MARK LOOKUP'!N241,"B",IF(N241&gt;=0.5*'MARK LOOKUP'!N241,"C+",IF(N241&gt;=0.4*'MARK LOOKUP'!N241,"C",IF(N241&gt;=0.35*'MARK LOOKUP'!N241,"D","NG")))))))))</f>
        <v/>
      </c>
      <c r="AJ241" s="26" t="str">
        <f>IF(ISBLANK('DATA ENTRY'!T241),"",IF(O241="Ab","AB",IF(O241&gt;=0.9*'MARK LOOKUP'!O241,"A+",IF(O241&gt;=0.8*'MARK LOOKUP'!O241,"A",IF(O241&gt;=0.7*'MARK LOOKUP'!O241,"B+",IF(O241&gt;=0.6*'MARK LOOKUP'!O241,"B",IF(O241&gt;=0.5*'MARK LOOKUP'!O241,"C+",IF(O241&gt;=0.4*'MARK LOOKUP'!O241,"C",IF(O241&gt;=0.35*'MARK LOOKUP'!O241,"D","NG")))))))))</f>
        <v/>
      </c>
      <c r="AK241" s="26" t="str">
        <f>IF(ISNUMBER(P241),IF(P241&gt;=0.9*'MARK LOOKUP'!P241,"A+",IF(P241&gt;=0.8*'MARK LOOKUP'!P241,"A",IF(P241&gt;=0.7*'MARK LOOKUP'!P241,"B+",IF(P241&gt;=0.6*'MARK LOOKUP'!P241,"B",IF(P241&gt;=0.5*'MARK LOOKUP'!P241,"C+",IF(P241&gt;=0.4*'MARK LOOKUP'!P241,"C",IF(P241&gt;=0.35*'MARK LOOKUP'!P241,"D","NG"))))))),"")</f>
        <v/>
      </c>
      <c r="AL241" s="26" t="str">
        <f>IF(ISBLANK('DATA ENTRY'!V241),"",IF(Q241="Ab","AB",IF(Q241&gt;=0.9*'MARK LOOKUP'!Q241,"A+",IF(Q241&gt;=0.8*'MARK LOOKUP'!Q241,"A",IF(Q241&gt;=0.7*'MARK LOOKUP'!Q241,"B+",IF(Q241&gt;=0.6*'MARK LOOKUP'!Q241,"B",IF(Q241&gt;=0.5*'MARK LOOKUP'!Q241,"C+",IF(Q241&gt;=0.4*'MARK LOOKUP'!Q241,"C",IF(Q241&gt;=0.35*'MARK LOOKUP'!Q241,"D","NG")))))))))</f>
        <v/>
      </c>
      <c r="AM241" s="26" t="str">
        <f>IF(ISBLANK('DATA ENTRY'!W241),"",IF(R241="Ab","AB",IF(R241&gt;=0.9*'MARK LOOKUP'!R241,"A+",IF(R241&gt;=0.8*'MARK LOOKUP'!R241,"A",IF(R241&gt;=0.7*'MARK LOOKUP'!R241,"B+",IF(R241&gt;=0.6*'MARK LOOKUP'!R241,"B",IF(R241&gt;=0.5*'MARK LOOKUP'!R241,"C+",IF(R241&gt;=0.4*'MARK LOOKUP'!R241,"C",IF(R241&gt;=0.35*'MARK LOOKUP'!R241,"D","NG")))))))))</f>
        <v/>
      </c>
      <c r="AN241" s="26" t="str">
        <f>IF(ISNUMBER(S241),IF(S241&gt;=0.9*'MARK LOOKUP'!S241,"A+",IF(S241&gt;=0.8*'MARK LOOKUP'!S241,"A",IF(S241&gt;=0.7*'MARK LOOKUP'!S241,"B+",IF(S241&gt;=0.6*'MARK LOOKUP'!S241,"B",IF(S241&gt;=0.5*'MARK LOOKUP'!S241,"C+",IF(S241&gt;=0.4*'MARK LOOKUP'!S241,"C",IF(S241&gt;=0.35*'MARK LOOKUP'!S241,"D","NG"))))))),"")</f>
        <v/>
      </c>
      <c r="AO241" s="26" t="str">
        <f>IF(ISBLANK('DATA ENTRY'!Y241),"",IF(T241="AB","AB",IF(T241&gt;=0.9*'MARK LOOKUP'!T241,"A+",IF(T241&gt;=0.8*'MARK LOOKUP'!T241,"A",IF(T241&gt;=0.7*'MARK LOOKUP'!T241,"B+",IF(T241&gt;=0.6*'MARK LOOKUP'!T241,"B",IF(T241&gt;=0.5*'MARK LOOKUP'!T241,"C+",IF(T241&gt;=0.4*'MARK LOOKUP'!T241,"C",IF(T241&gt;=0.35*'MARK LOOKUP'!T241,"D","NG")))))))))</f>
        <v/>
      </c>
      <c r="AP241" s="26" t="str">
        <f>IF(ISBLANK('DATA ENTRY'!Z241),"",IF(U241="AB","AB",IF(U241&gt;=0.9*'MARK LOOKUP'!U241,"A+",IF(U241&gt;=0.8*'MARK LOOKUP'!U241,"A",IF(U241&gt;=0.7*'MARK LOOKUP'!U241,"B+",IF(U241&gt;=0.6*'MARK LOOKUP'!U241,"B",IF(U241&gt;=0.5*'MARK LOOKUP'!U241,"C+",IF(U241&gt;=0.4*'MARK LOOKUP'!U241,"C",IF(U241&gt;=0.35*'MARK LOOKUP'!U241,"D","NG")))))))))</f>
        <v/>
      </c>
      <c r="AQ241" s="26" t="str">
        <f>IF(ISNUMBER(V241),IF(V241&gt;=0.9*'MARK LOOKUP'!V241,"A+",IF(V241&gt;=0.8*'MARK LOOKUP'!V241,"A",IF(V241&gt;=0.7*'MARK LOOKUP'!V241,"B+",IF(V241&gt;=0.6*'MARK LOOKUP'!S241,"B",IF(V241&gt;=0.5*'MARK LOOKUP'!V241,"C+",IF(V241&gt;=0.4*'MARK LOOKUP'!V241,"C",IF(V241&gt;=0.35*'MARK LOOKUP'!V241,"D","NG"))))))),"")</f>
        <v/>
      </c>
      <c r="AR241" s="26" t="str">
        <f t="shared" si="67"/>
        <v/>
      </c>
      <c r="AS241" s="26" t="str">
        <f t="shared" si="68"/>
        <v/>
      </c>
      <c r="AT241" s="26" t="str">
        <f t="shared" si="69"/>
        <v/>
      </c>
      <c r="AU241" s="26" t="str">
        <f t="shared" si="70"/>
        <v/>
      </c>
      <c r="AV241" s="26" t="str">
        <f t="shared" si="71"/>
        <v/>
      </c>
      <c r="AW241" s="26" t="str">
        <f t="shared" si="72"/>
        <v/>
      </c>
      <c r="AX241" s="26" t="str">
        <f t="shared" si="73"/>
        <v/>
      </c>
      <c r="AY241" s="26" t="str">
        <f t="shared" si="74"/>
        <v/>
      </c>
      <c r="AZ241" s="26" t="str">
        <f t="shared" si="75"/>
        <v/>
      </c>
      <c r="BA241" s="26" t="str">
        <f t="shared" si="76"/>
        <v/>
      </c>
      <c r="BB241" s="26" t="str">
        <f t="shared" si="77"/>
        <v/>
      </c>
      <c r="BC241" s="26" t="str">
        <f t="shared" si="78"/>
        <v/>
      </c>
      <c r="BD241" s="26" t="str">
        <f t="shared" si="79"/>
        <v/>
      </c>
      <c r="BE241" s="26" t="str">
        <f>IF(ISBLANK('DATA ENTRY'!S241),"",IF(AJ241="A+","4",IF(AJ241="A","3.6",IF(AJ241="B+","3.2",IF(AJ241="B","2.8",IF(AJ241="C+","2.4",IF(AJ241="C","2",IF(AJ241="D+","1.6",IF(AJ241="D","1.2",IF(AJ241="E","0.8",""))))))))))</f>
        <v/>
      </c>
      <c r="BF241" s="26" t="str">
        <f>IF(ISBLANK('DATA ENTRY'!T241),"",IF(AK241="A+","4",IF(AK241="A","3.6",IF(AK241="B+","3.2",IF(AK241="B","2.8",IF(AK241="C+","2.4",IF(AK241="C","2",IF(AK241="D+","1.6",IF(AK241="D","1.2",IF(AK241="E","0.8",""))))))))))</f>
        <v/>
      </c>
      <c r="BG241" s="26" t="str">
        <f>IF(ISBLANK('DATA ENTRY'!U241),"",IF(AL241="A+","4",IF(AL241="A","3.6",IF(AL241="B+","3.2",IF(AL241="B","2.8",IF(AL241="C+","2.4",IF(AL241="C","2",IF(AL241="D+","1.6",IF(AL241="D","1.2",IF(AL241="E","0.8",""))))))))))</f>
        <v/>
      </c>
      <c r="BH241" s="26" t="str">
        <f>IF(ISBLANK('DATA ENTRY'!V241),"",IF(AM241="A+","4",IF(AM241="A","3.6",IF(AM241="B+","3.2",IF(AM241="B","2.8",IF(AM241="C+","2.4",IF(AM241="C","2",IF(AM241="D+","1.6",IF(AM241="D","1.2",IF(AM241="E","0.8",""))))))))))</f>
        <v/>
      </c>
      <c r="BI241" s="26" t="str">
        <f>IF(ISBLANK('DATA ENTRY'!W241),"",IF(AN241="A+","4",IF(AN241="A","3.6",IF(AN241="B+","3.2",IF(AN241="B","2.8",IF(AN241="C+","2.4",IF(AN241="C","2",IF(AN241="D+","1.6",IF(AN241="D","1.2",IF(AN241="E","0.8",""))))))))))</f>
        <v/>
      </c>
      <c r="BJ241" s="26" t="str">
        <f>IF(ISBLANK('DATA ENTRY'!X241),"",IF(AO241="A+","4",IF(AO241="A","3.6",IF(AO241="B+","3.2",IF(AO241="B","2.8",IF(AO241="C+","2.4",IF(AO241="C","2",IF(AO241="D+","1.6",IF(AO241="D","1.2",IF(AO241="E","0.8",""))))))))))</f>
        <v/>
      </c>
      <c r="BK241" s="26" t="str">
        <f>IF(ISBLANK('DATA ENTRY'!Y241),"",IF(AP241="A+","4",IF(AP241="A","3.6",IF(AP241="B+","3.2",IF(AP241="B","2.8",IF(AP241="C+","2.4",IF(AP241="C","2",IF(AP241="D+","1.6",IF(AP241="D","1.2",IF(AP241="E","0.8",""))))))))))</f>
        <v/>
      </c>
      <c r="BL241" s="26" t="str">
        <f>IF(ISBLANK('DATA ENTRY'!Z241),"",IF(AQ241="A+","4",IF(AQ241="A","3.6",IF(AQ241="B+","3.2",IF(AQ241="B","2.8",IF(AQ241="C+","2.4",IF(AQ241="C","2",IF(AQ241="D+","1.6",IF(AQ241="D","1.2",IF(AQ241="E","0.8",""))))))))))</f>
        <v/>
      </c>
    </row>
    <row r="242" spans="2:64" x14ac:dyDescent="0.25">
      <c r="B242" s="26" t="str">
        <f>IF(ISBLANK('DATA ENTRY'!G242),"",'DATA ENTRY'!G242)</f>
        <v/>
      </c>
      <c r="C242" s="26" t="str">
        <f>IF(ISBLANK('DATA ENTRY'!H242),"",'DATA ENTRY'!H242)</f>
        <v/>
      </c>
      <c r="D242" s="26" t="str">
        <f t="shared" si="61"/>
        <v/>
      </c>
      <c r="E242" s="26" t="str">
        <f>IF(ISBLANK('DATA ENTRY'!J242),"",'DATA ENTRY'!J242)</f>
        <v/>
      </c>
      <c r="F242" s="26" t="str">
        <f>IF(ISBLANK('DATA ENTRY'!K242),"",'DATA ENTRY'!K242)</f>
        <v/>
      </c>
      <c r="G242" s="26" t="str">
        <f t="shared" si="62"/>
        <v/>
      </c>
      <c r="H242" s="26" t="str">
        <f>IF(ISBLANK('DATA ENTRY'!M242),"",'DATA ENTRY'!M242)</f>
        <v/>
      </c>
      <c r="I242" s="26" t="str">
        <f>IF(ISBLANK('DATA ENTRY'!M242),"",'DATA ENTRY'!N242)</f>
        <v/>
      </c>
      <c r="J242" s="26" t="str">
        <f t="shared" si="80"/>
        <v/>
      </c>
      <c r="K242" s="26" t="str">
        <f>IF(ISBLANK('DATA ENTRY'!P242),"",'DATA ENTRY'!P242)</f>
        <v/>
      </c>
      <c r="L242" s="26" t="str">
        <f>IF(ISBLANK('DATA ENTRY'!Q242),"",'DATA ENTRY'!Q242)</f>
        <v/>
      </c>
      <c r="M242" s="26" t="str">
        <f t="shared" si="63"/>
        <v/>
      </c>
      <c r="N242" s="26" t="str">
        <f>IF(ISBLANK('DATA ENTRY'!S242),"",'DATA ENTRY'!S242)</f>
        <v/>
      </c>
      <c r="O242" s="26" t="str">
        <f>IF(ISBLANK('DATA ENTRY'!T242),"",'DATA ENTRY'!T242)</f>
        <v/>
      </c>
      <c r="P242" s="26" t="str">
        <f t="shared" si="64"/>
        <v/>
      </c>
      <c r="Q242" s="26" t="str">
        <f>IF(ISBLANK('DATA ENTRY'!V242),"",'DATA ENTRY'!V242)</f>
        <v/>
      </c>
      <c r="R242" s="26" t="str">
        <f>IF(ISBLANK('DATA ENTRY'!W242),"",'DATA ENTRY'!W242)</f>
        <v/>
      </c>
      <c r="S242" s="26" t="str">
        <f t="shared" si="65"/>
        <v/>
      </c>
      <c r="T242" s="26" t="str">
        <f>IF(ISBLANK('DATA ENTRY'!Y242),"",'DATA ENTRY'!Y242)</f>
        <v/>
      </c>
      <c r="U242" s="26" t="str">
        <f>IF(ISBLANK('DATA ENTRY'!Z242),"",'DATA ENTRY'!Z242)</f>
        <v/>
      </c>
      <c r="V242" s="26" t="str">
        <f t="shared" si="66"/>
        <v/>
      </c>
      <c r="W242" s="26" t="str">
        <f>IF(ISBLANK('DATA ENTRY'!$F242),"",IF(LEDGER!B242="AB","AB",IF(LEDGER!B242&gt;=0.9*'MARK LOOKUP'!B242,"A+",IF(LEDGER!B242&gt;=0.8*'MARK LOOKUP'!B242,"A",IF(LEDGER!B242&gt;=0.7*'MARK LOOKUP'!B242,"B+",IF(LEDGER!B242&gt;=0.6*'MARK LOOKUP'!B242,"B",IF(LEDGER!B242&gt;=0.5*'MARK LOOKUP'!B242,"C+",IF(LEDGER!B242&gt;=0.4*'MARK LOOKUP'!B242,"C+",IF(LEDGER!B242&gt;=0.35*'MARK LOOKUP'!B242,"D","NG")))))))))</f>
        <v/>
      </c>
      <c r="X242" s="26" t="str">
        <f>IF(ISBLANK('DATA ENTRY'!$G242),"",IF(LEDGER!C242="AB","AB",IF(LEDGER!C242&gt;=0.9*'MARK LOOKUP'!C242,"A+",IF(LEDGER!C242&gt;=0.8*'MARK LOOKUP'!C242,"A",IF(LEDGER!C242&gt;=0.7*'MARK LOOKUP'!C242,"B+",IF(LEDGER!C242&gt;=0.6*'MARK LOOKUP'!C242,"B",IF(LEDGER!C242&gt;=0.5*'MARK LOOKUP'!C242,"C+",IF(LEDGER!C242&gt;=0.4*'MARK LOOKUP'!C242,"C+",IF(LEDGER!C242&gt;=0.35*'MARK LOOKUP'!C242,"D","N.G.")))))))))</f>
        <v/>
      </c>
      <c r="Y242" s="26" t="b">
        <f>IF(ISNUMBER(D242),IF(D242&gt;=0.9*'MARK LOOKUP'!D242,"A+",IF(D242&gt;=0.8*'MARK LOOKUP'!D242,"A",IF(D242&gt;=0.7*'MARK LOOKUP'!D242,"B+",IF(D242&gt;=0.6*'MARK LOOKUP'!D242,"B",IF(D242&gt;=0.5*'MARK LOOKUP'!D242,"C+",IF(D242&gt;=0.4*'MARK LOOKUP'!D242,"C",IF(D242&gt;=0.35*'MARK LOOKUP'!D242,"D","N.G."))))))))</f>
        <v>0</v>
      </c>
      <c r="Z242" s="26" t="str">
        <f>IF(ISBLANK('DATA ENTRY'!J242),"",IF(LEDGER!E242="AB","AB",IF(LEDGER!E242&gt;=0.9*'MARK LOOKUP'!E242,"A+",IF(LEDGER!E242&gt;=0.8*'MARK LOOKUP'!E242,"A",IF(LEDGER!E242&gt;=0.7*'MARK LOOKUP'!E242,"B+",IF(LEDGER!E242&gt;=0.6*'MARK LOOKUP'!E242,"B",IF(LEDGER!E242&gt;=0.5*'MARK LOOKUP'!E242,"C+",IF(LEDGER!E242&gt;=0.4*'MARK LOOKUP'!E242,"C",IF(LEDGER!E242&gt;=0.35*'MARK LOOKUP'!E242,"D","NG")))))))))</f>
        <v/>
      </c>
      <c r="AA242" s="26" t="str">
        <f>IF(ISBLANK('DATA ENTRY'!K242),"",IF(LEDGER!F242="AB","AB",IF(LEDGER!F242&gt;=0.9*'MARK LOOKUP'!F242,"A+",IF(LEDGER!F242&gt;=0.8*'MARK LOOKUP'!F242,"A",IF(LEDGER!F242&gt;=0.7*'MARK LOOKUP'!F242,"B+",IF(LEDGER!F242&gt;=0.6*'MARK LOOKUP'!F242,"B",IF(LEDGER!F242&gt;=0.5*'MARK LOOKUP'!F242,"C+",IF(LEDGER!F242&gt;=0.4*'MARK LOOKUP'!F242,"C",IF(LEDGER!F242&gt;=0.35*'MARK LOOKUP'!F242,"D","NG")))))))))</f>
        <v/>
      </c>
      <c r="AB242" s="26" t="b">
        <f>IF(ISNUMBER(G242),IF(D242&gt;=0.9*'MARK LOOKUP'!G242,"A+",IF(G242&gt;=0.8*'MARK LOOKUP'!G242,"A",IF(G242&gt;=0.7*'MARK LOOKUP'!G242,"B+",IF(G242&gt;=0.6*'MARK LOOKUP'!G242,"B",IF(G242&gt;=0.5*'MARK LOOKUP'!G242,"C+",IF(G242&gt;=0.4*'MARK LOOKUP'!G242,"C",IF(G242&gt;=0.35*'MARK LOOKUP'!G242,"D","NG"))))))))</f>
        <v>0</v>
      </c>
      <c r="AC242" s="26" t="str">
        <f>IF(ISBLANK('DATA ENTRY'!M242),"",IF(LEDGER!H242="AB","AB",IF(LEDGER!H242&gt;=0.9*'MARK LOOKUP'!H242,"A+",IF(LEDGER!H242&gt;=0.8*'MARK LOOKUP'!H242,"A",IF(LEDGER!H242&gt;=0.7*'MARK LOOKUP'!H242,"B+",IF(LEDGER!H242&gt;=0.6*'MARK LOOKUP'!H242,"B",IF(LEDGER!H242&gt;=0.5*'MARK LOOKUP'!H242,"C+",IF(LEDGER!H242&gt;=0.4*'MARK LOOKUP'!H242,"C",IF(LEDGER!H242&gt;=0.35*'MARK LOOKUP'!H242,"D","NG")))))))))</f>
        <v/>
      </c>
      <c r="AD242" s="26" t="str">
        <f>IF(ISBLANK('DATA ENTRY'!N242),"",IF(LEDGER!I242="AB","AB",IF(LEDGER!I242&gt;=0.9*'MARK LOOKUP'!I242,"A+",IF(LEDGER!I242&gt;=0.8*'MARK LOOKUP'!I242,"A",IF(LEDGER!I242&gt;=0.7*'MARK LOOKUP'!I242,"B+",IF(LEDGER!I242&gt;=0.6*'MARK LOOKUP'!I242,"B",IF(LEDGER!I242&gt;=0.5*'MARK LOOKUP'!I242,"C+",IF(LEDGER!I242&gt;=0.4*'MARK LOOKUP'!I242,"C",IF(LEDGER!I242&gt;=0.35*'MARK LOOKUP'!I242,"D","NG")))))))))</f>
        <v/>
      </c>
      <c r="AE242" s="26" t="str">
        <f>IF(ISNUMBER(J242),IF(J242&gt;=0.9*'MARK LOOKUP'!J242,"A+",IF(J242&gt;=0.8*'MARK LOOKUP'!J242,"A",IF(J242&gt;=0.7*'MARK LOOKUP'!J242,"B+",IF(J242&gt;=0.6*'MARK LOOKUP'!J242,"B",IF(J242&gt;=0.5*'MARK LOOKUP'!J242,"C+",IF(J242&gt;=0.4*'MARK LOOKUP'!J242,"C",IF(J242&gt;=0.35*'MARK LOOKUP'!J242,"D","NG"))))))),"")</f>
        <v/>
      </c>
      <c r="AF242" s="26" t="str">
        <f>IF(ISBLANK('DATA ENTRY'!P242),"",IF(LEDGER!K242="Ab","AB",IF(LEDGER!K242&gt;=0.9*'MARK LOOKUP'!K242,"A+",IF(LEDGER!K242&gt;=0.8*'MARK LOOKUP'!K242,"A",IF(LEDGER!K242&gt;=0.7*'MARK LOOKUP'!K242,"B+",IF(LEDGER!K242&gt;=0.6*'MARK LOOKUP'!K242,"B",IF(LEDGER!K242&gt;=0.5*'MARK LOOKUP'!K242,"C+",IF(LEDGER!K242&gt;=0.4*'MARK LOOKUP'!K242,"C",IF(LEDGER!K242&gt;=0.35*'MARK LOOKUP'!K242,"D","NG")))))))))</f>
        <v/>
      </c>
      <c r="AG242" s="26" t="str">
        <f>IF(ISBLANK('DATA ENTRY'!Q242),"",IF(LEDGER!L242="Ab","AB",IF(LEDGER!L242&gt;=0.9*'MARK LOOKUP'!L242,"A+",IF(LEDGER!L242&gt;=0.8*'MARK LOOKUP'!L242,"A",IF(LEDGER!L242&gt;=0.7*'MARK LOOKUP'!L242,"B+",IF(LEDGER!L242&gt;=0.6*'MARK LOOKUP'!L242,"B",IF(LEDGER!L242&gt;=0.5*'MARK LOOKUP'!L242,"C+",IF(LEDGER!L242&gt;=0.4*'MARK LOOKUP'!L242,"C",IF(LEDGER!L242&gt;=0.35*'MARK LOOKUP'!L242,"D","NG")))))))))</f>
        <v/>
      </c>
      <c r="AH242" s="26" t="str">
        <f>IF(ISNUMBER(M242),IF(M242&gt;=0.9*'MARK LOOKUP'!M242,"A+",IF(M242&gt;=0.8*'MARK LOOKUP'!M242,"A",IF(M242&gt;=0.7*'MARK LOOKUP'!M242,"B+",IF(M242&gt;=0.6*'MARK LOOKUP'!M242,"B",IF(M242&gt;=0.5*'MARK LOOKUP'!M242,"C+",IF(M242&gt;=0.4*'MARK LOOKUP'!M242,"C",IF(M242&gt;=0.35*'MARK LOOKUP'!M242,"D","NG"))))))),"")</f>
        <v/>
      </c>
      <c r="AI242" s="26" t="str">
        <f>IF(ISBLANK('DATA ENTRY'!S242),"",IF(N242="Ab","AB",IF(N242&gt;=0.9*'MARK LOOKUP'!N242,"A+",IF(N242&gt;=0.8*'MARK LOOKUP'!N242,"A",IF(N242&gt;=0.7*'MARK LOOKUP'!N242,"B+",IF(N242&gt;=0.6*'MARK LOOKUP'!N242,"B",IF(N242&gt;=0.5*'MARK LOOKUP'!N242,"C+",IF(N242&gt;=0.4*'MARK LOOKUP'!N242,"C",IF(N242&gt;=0.35*'MARK LOOKUP'!N242,"D","NG")))))))))</f>
        <v/>
      </c>
      <c r="AJ242" s="26" t="str">
        <f>IF(ISBLANK('DATA ENTRY'!T242),"",IF(O242="Ab","AB",IF(O242&gt;=0.9*'MARK LOOKUP'!O242,"A+",IF(O242&gt;=0.8*'MARK LOOKUP'!O242,"A",IF(O242&gt;=0.7*'MARK LOOKUP'!O242,"B+",IF(O242&gt;=0.6*'MARK LOOKUP'!O242,"B",IF(O242&gt;=0.5*'MARK LOOKUP'!O242,"C+",IF(O242&gt;=0.4*'MARK LOOKUP'!O242,"C",IF(O242&gt;=0.35*'MARK LOOKUP'!O242,"D","NG")))))))))</f>
        <v/>
      </c>
      <c r="AK242" s="26" t="str">
        <f>IF(ISNUMBER(P242),IF(P242&gt;=0.9*'MARK LOOKUP'!P242,"A+",IF(P242&gt;=0.8*'MARK LOOKUP'!P242,"A",IF(P242&gt;=0.7*'MARK LOOKUP'!P242,"B+",IF(P242&gt;=0.6*'MARK LOOKUP'!P242,"B",IF(P242&gt;=0.5*'MARK LOOKUP'!P242,"C+",IF(P242&gt;=0.4*'MARK LOOKUP'!P242,"C",IF(P242&gt;=0.35*'MARK LOOKUP'!P242,"D","NG"))))))),"")</f>
        <v/>
      </c>
      <c r="AL242" s="26" t="str">
        <f>IF(ISBLANK('DATA ENTRY'!V242),"",IF(Q242="Ab","AB",IF(Q242&gt;=0.9*'MARK LOOKUP'!Q242,"A+",IF(Q242&gt;=0.8*'MARK LOOKUP'!Q242,"A",IF(Q242&gt;=0.7*'MARK LOOKUP'!Q242,"B+",IF(Q242&gt;=0.6*'MARK LOOKUP'!Q242,"B",IF(Q242&gt;=0.5*'MARK LOOKUP'!Q242,"C+",IF(Q242&gt;=0.4*'MARK LOOKUP'!Q242,"C",IF(Q242&gt;=0.35*'MARK LOOKUP'!Q242,"D","NG")))))))))</f>
        <v/>
      </c>
      <c r="AM242" s="26" t="str">
        <f>IF(ISBLANK('DATA ENTRY'!W242),"",IF(R242="Ab","AB",IF(R242&gt;=0.9*'MARK LOOKUP'!R242,"A+",IF(R242&gt;=0.8*'MARK LOOKUP'!R242,"A",IF(R242&gt;=0.7*'MARK LOOKUP'!R242,"B+",IF(R242&gt;=0.6*'MARK LOOKUP'!R242,"B",IF(R242&gt;=0.5*'MARK LOOKUP'!R242,"C+",IF(R242&gt;=0.4*'MARK LOOKUP'!R242,"C",IF(R242&gt;=0.35*'MARK LOOKUP'!R242,"D","NG")))))))))</f>
        <v/>
      </c>
      <c r="AN242" s="26" t="str">
        <f>IF(ISNUMBER(S242),IF(S242&gt;=0.9*'MARK LOOKUP'!S242,"A+",IF(S242&gt;=0.8*'MARK LOOKUP'!S242,"A",IF(S242&gt;=0.7*'MARK LOOKUP'!S242,"B+",IF(S242&gt;=0.6*'MARK LOOKUP'!S242,"B",IF(S242&gt;=0.5*'MARK LOOKUP'!S242,"C+",IF(S242&gt;=0.4*'MARK LOOKUP'!S242,"C",IF(S242&gt;=0.35*'MARK LOOKUP'!S242,"D","NG"))))))),"")</f>
        <v/>
      </c>
      <c r="AO242" s="26" t="str">
        <f>IF(ISBLANK('DATA ENTRY'!Y242),"",IF(T242="AB","AB",IF(T242&gt;=0.9*'MARK LOOKUP'!T242,"A+",IF(T242&gt;=0.8*'MARK LOOKUP'!T242,"A",IF(T242&gt;=0.7*'MARK LOOKUP'!T242,"B+",IF(T242&gt;=0.6*'MARK LOOKUP'!T242,"B",IF(T242&gt;=0.5*'MARK LOOKUP'!T242,"C+",IF(T242&gt;=0.4*'MARK LOOKUP'!T242,"C",IF(T242&gt;=0.35*'MARK LOOKUP'!T242,"D","NG")))))))))</f>
        <v/>
      </c>
      <c r="AP242" s="26" t="str">
        <f>IF(ISBLANK('DATA ENTRY'!Z242),"",IF(U242="AB","AB",IF(U242&gt;=0.9*'MARK LOOKUP'!U242,"A+",IF(U242&gt;=0.8*'MARK LOOKUP'!U242,"A",IF(U242&gt;=0.7*'MARK LOOKUP'!U242,"B+",IF(U242&gt;=0.6*'MARK LOOKUP'!U242,"B",IF(U242&gt;=0.5*'MARK LOOKUP'!U242,"C+",IF(U242&gt;=0.4*'MARK LOOKUP'!U242,"C",IF(U242&gt;=0.35*'MARK LOOKUP'!U242,"D","NG")))))))))</f>
        <v/>
      </c>
      <c r="AQ242" s="26" t="str">
        <f>IF(ISNUMBER(V242),IF(V242&gt;=0.9*'MARK LOOKUP'!V242,"A+",IF(V242&gt;=0.8*'MARK LOOKUP'!V242,"A",IF(V242&gt;=0.7*'MARK LOOKUP'!V242,"B+",IF(V242&gt;=0.6*'MARK LOOKUP'!S242,"B",IF(V242&gt;=0.5*'MARK LOOKUP'!V242,"C+",IF(V242&gt;=0.4*'MARK LOOKUP'!V242,"C",IF(V242&gt;=0.35*'MARK LOOKUP'!V242,"D","NG"))))))),"")</f>
        <v/>
      </c>
      <c r="AR242" s="26" t="str">
        <f t="shared" si="67"/>
        <v/>
      </c>
      <c r="AS242" s="26" t="str">
        <f t="shared" si="68"/>
        <v/>
      </c>
      <c r="AT242" s="26" t="str">
        <f t="shared" si="69"/>
        <v/>
      </c>
      <c r="AU242" s="26" t="str">
        <f t="shared" si="70"/>
        <v/>
      </c>
      <c r="AV242" s="26" t="str">
        <f t="shared" si="71"/>
        <v/>
      </c>
      <c r="AW242" s="26" t="str">
        <f t="shared" si="72"/>
        <v/>
      </c>
      <c r="AX242" s="26" t="str">
        <f t="shared" si="73"/>
        <v/>
      </c>
      <c r="AY242" s="26" t="str">
        <f t="shared" si="74"/>
        <v/>
      </c>
      <c r="AZ242" s="26" t="str">
        <f t="shared" si="75"/>
        <v/>
      </c>
      <c r="BA242" s="26" t="str">
        <f t="shared" si="76"/>
        <v/>
      </c>
      <c r="BB242" s="26" t="str">
        <f t="shared" si="77"/>
        <v/>
      </c>
      <c r="BC242" s="26" t="str">
        <f t="shared" si="78"/>
        <v/>
      </c>
      <c r="BD242" s="26" t="str">
        <f t="shared" si="79"/>
        <v/>
      </c>
      <c r="BE242" s="26" t="str">
        <f>IF(ISBLANK('DATA ENTRY'!S242),"",IF(AJ242="A+","4",IF(AJ242="A","3.6",IF(AJ242="B+","3.2",IF(AJ242="B","2.8",IF(AJ242="C+","2.4",IF(AJ242="C","2",IF(AJ242="D+","1.6",IF(AJ242="D","1.2",IF(AJ242="E","0.8",""))))))))))</f>
        <v/>
      </c>
      <c r="BF242" s="26" t="str">
        <f>IF(ISBLANK('DATA ENTRY'!T242),"",IF(AK242="A+","4",IF(AK242="A","3.6",IF(AK242="B+","3.2",IF(AK242="B","2.8",IF(AK242="C+","2.4",IF(AK242="C","2",IF(AK242="D+","1.6",IF(AK242="D","1.2",IF(AK242="E","0.8",""))))))))))</f>
        <v/>
      </c>
      <c r="BG242" s="26" t="str">
        <f>IF(ISBLANK('DATA ENTRY'!U242),"",IF(AL242="A+","4",IF(AL242="A","3.6",IF(AL242="B+","3.2",IF(AL242="B","2.8",IF(AL242="C+","2.4",IF(AL242="C","2",IF(AL242="D+","1.6",IF(AL242="D","1.2",IF(AL242="E","0.8",""))))))))))</f>
        <v/>
      </c>
      <c r="BH242" s="26" t="str">
        <f>IF(ISBLANK('DATA ENTRY'!V242),"",IF(AM242="A+","4",IF(AM242="A","3.6",IF(AM242="B+","3.2",IF(AM242="B","2.8",IF(AM242="C+","2.4",IF(AM242="C","2",IF(AM242="D+","1.6",IF(AM242="D","1.2",IF(AM242="E","0.8",""))))))))))</f>
        <v/>
      </c>
      <c r="BI242" s="26" t="str">
        <f>IF(ISBLANK('DATA ENTRY'!W242),"",IF(AN242="A+","4",IF(AN242="A","3.6",IF(AN242="B+","3.2",IF(AN242="B","2.8",IF(AN242="C+","2.4",IF(AN242="C","2",IF(AN242="D+","1.6",IF(AN242="D","1.2",IF(AN242="E","0.8",""))))))))))</f>
        <v/>
      </c>
      <c r="BJ242" s="26" t="str">
        <f>IF(ISBLANK('DATA ENTRY'!X242),"",IF(AO242="A+","4",IF(AO242="A","3.6",IF(AO242="B+","3.2",IF(AO242="B","2.8",IF(AO242="C+","2.4",IF(AO242="C","2",IF(AO242="D+","1.6",IF(AO242="D","1.2",IF(AO242="E","0.8",""))))))))))</f>
        <v/>
      </c>
      <c r="BK242" s="26" t="str">
        <f>IF(ISBLANK('DATA ENTRY'!Y242),"",IF(AP242="A+","4",IF(AP242="A","3.6",IF(AP242="B+","3.2",IF(AP242="B","2.8",IF(AP242="C+","2.4",IF(AP242="C","2",IF(AP242="D+","1.6",IF(AP242="D","1.2",IF(AP242="E","0.8",""))))))))))</f>
        <v/>
      </c>
      <c r="BL242" s="26" t="str">
        <f>IF(ISBLANK('DATA ENTRY'!Z242),"",IF(AQ242="A+","4",IF(AQ242="A","3.6",IF(AQ242="B+","3.2",IF(AQ242="B","2.8",IF(AQ242="C+","2.4",IF(AQ242="C","2",IF(AQ242="D+","1.6",IF(AQ242="D","1.2",IF(AQ242="E","0.8",""))))))))))</f>
        <v/>
      </c>
    </row>
    <row r="243" spans="2:64" x14ac:dyDescent="0.25">
      <c r="B243" s="26" t="str">
        <f>IF(ISBLANK('DATA ENTRY'!G243),"",'DATA ENTRY'!G243)</f>
        <v/>
      </c>
      <c r="C243" s="26" t="str">
        <f>IF(ISBLANK('DATA ENTRY'!H243),"",'DATA ENTRY'!H243)</f>
        <v/>
      </c>
      <c r="D243" s="26" t="str">
        <f t="shared" si="61"/>
        <v/>
      </c>
      <c r="E243" s="26" t="str">
        <f>IF(ISBLANK('DATA ENTRY'!J243),"",'DATA ENTRY'!J243)</f>
        <v/>
      </c>
      <c r="F243" s="26" t="str">
        <f>IF(ISBLANK('DATA ENTRY'!K243),"",'DATA ENTRY'!K243)</f>
        <v/>
      </c>
      <c r="G243" s="26" t="str">
        <f t="shared" si="62"/>
        <v/>
      </c>
      <c r="H243" s="26" t="str">
        <f>IF(ISBLANK('DATA ENTRY'!M243),"",'DATA ENTRY'!M243)</f>
        <v/>
      </c>
      <c r="I243" s="26" t="str">
        <f>IF(ISBLANK('DATA ENTRY'!M243),"",'DATA ENTRY'!N243)</f>
        <v/>
      </c>
      <c r="J243" s="26" t="str">
        <f t="shared" si="80"/>
        <v/>
      </c>
      <c r="K243" s="26" t="str">
        <f>IF(ISBLANK('DATA ENTRY'!P243),"",'DATA ENTRY'!P243)</f>
        <v/>
      </c>
      <c r="L243" s="26" t="str">
        <f>IF(ISBLANK('DATA ENTRY'!Q243),"",'DATA ENTRY'!Q243)</f>
        <v/>
      </c>
      <c r="M243" s="26" t="str">
        <f t="shared" si="63"/>
        <v/>
      </c>
      <c r="N243" s="26" t="str">
        <f>IF(ISBLANK('DATA ENTRY'!S243),"",'DATA ENTRY'!S243)</f>
        <v/>
      </c>
      <c r="O243" s="26" t="str">
        <f>IF(ISBLANK('DATA ENTRY'!T243),"",'DATA ENTRY'!T243)</f>
        <v/>
      </c>
      <c r="P243" s="26" t="str">
        <f t="shared" si="64"/>
        <v/>
      </c>
      <c r="Q243" s="26" t="str">
        <f>IF(ISBLANK('DATA ENTRY'!V243),"",'DATA ENTRY'!V243)</f>
        <v/>
      </c>
      <c r="R243" s="26" t="str">
        <f>IF(ISBLANK('DATA ENTRY'!W243),"",'DATA ENTRY'!W243)</f>
        <v/>
      </c>
      <c r="S243" s="26" t="str">
        <f t="shared" si="65"/>
        <v/>
      </c>
      <c r="T243" s="26" t="str">
        <f>IF(ISBLANK('DATA ENTRY'!Y243),"",'DATA ENTRY'!Y243)</f>
        <v/>
      </c>
      <c r="U243" s="26" t="str">
        <f>IF(ISBLANK('DATA ENTRY'!Z243),"",'DATA ENTRY'!Z243)</f>
        <v/>
      </c>
      <c r="V243" s="26" t="str">
        <f t="shared" si="66"/>
        <v/>
      </c>
      <c r="W243" s="26" t="str">
        <f>IF(ISBLANK('DATA ENTRY'!$F243),"",IF(LEDGER!B243="AB","AB",IF(LEDGER!B243&gt;=0.9*'MARK LOOKUP'!B243,"A+",IF(LEDGER!B243&gt;=0.8*'MARK LOOKUP'!B243,"A",IF(LEDGER!B243&gt;=0.7*'MARK LOOKUP'!B243,"B+",IF(LEDGER!B243&gt;=0.6*'MARK LOOKUP'!B243,"B",IF(LEDGER!B243&gt;=0.5*'MARK LOOKUP'!B243,"C+",IF(LEDGER!B243&gt;=0.4*'MARK LOOKUP'!B243,"C+",IF(LEDGER!B243&gt;=0.35*'MARK LOOKUP'!B243,"D","NG")))))))))</f>
        <v/>
      </c>
      <c r="X243" s="26" t="str">
        <f>IF(ISBLANK('DATA ENTRY'!$G243),"",IF(LEDGER!C243="AB","AB",IF(LEDGER!C243&gt;=0.9*'MARK LOOKUP'!C243,"A+",IF(LEDGER!C243&gt;=0.8*'MARK LOOKUP'!C243,"A",IF(LEDGER!C243&gt;=0.7*'MARK LOOKUP'!C243,"B+",IF(LEDGER!C243&gt;=0.6*'MARK LOOKUP'!C243,"B",IF(LEDGER!C243&gt;=0.5*'MARK LOOKUP'!C243,"C+",IF(LEDGER!C243&gt;=0.4*'MARK LOOKUP'!C243,"C+",IF(LEDGER!C243&gt;=0.35*'MARK LOOKUP'!C243,"D","N.G.")))))))))</f>
        <v/>
      </c>
      <c r="Y243" s="26" t="b">
        <f>IF(ISNUMBER(D243),IF(D243&gt;=0.9*'MARK LOOKUP'!D243,"A+",IF(D243&gt;=0.8*'MARK LOOKUP'!D243,"A",IF(D243&gt;=0.7*'MARK LOOKUP'!D243,"B+",IF(D243&gt;=0.6*'MARK LOOKUP'!D243,"B",IF(D243&gt;=0.5*'MARK LOOKUP'!D243,"C+",IF(D243&gt;=0.4*'MARK LOOKUP'!D243,"C",IF(D243&gt;=0.35*'MARK LOOKUP'!D243,"D","N.G."))))))))</f>
        <v>0</v>
      </c>
      <c r="Z243" s="26" t="str">
        <f>IF(ISBLANK('DATA ENTRY'!J243),"",IF(LEDGER!E243="AB","AB",IF(LEDGER!E243&gt;=0.9*'MARK LOOKUP'!E243,"A+",IF(LEDGER!E243&gt;=0.8*'MARK LOOKUP'!E243,"A",IF(LEDGER!E243&gt;=0.7*'MARK LOOKUP'!E243,"B+",IF(LEDGER!E243&gt;=0.6*'MARK LOOKUP'!E243,"B",IF(LEDGER!E243&gt;=0.5*'MARK LOOKUP'!E243,"C+",IF(LEDGER!E243&gt;=0.4*'MARK LOOKUP'!E243,"C",IF(LEDGER!E243&gt;=0.35*'MARK LOOKUP'!E243,"D","NG")))))))))</f>
        <v/>
      </c>
      <c r="AA243" s="26" t="str">
        <f>IF(ISBLANK('DATA ENTRY'!K243),"",IF(LEDGER!F243="AB","AB",IF(LEDGER!F243&gt;=0.9*'MARK LOOKUP'!F243,"A+",IF(LEDGER!F243&gt;=0.8*'MARK LOOKUP'!F243,"A",IF(LEDGER!F243&gt;=0.7*'MARK LOOKUP'!F243,"B+",IF(LEDGER!F243&gt;=0.6*'MARK LOOKUP'!F243,"B",IF(LEDGER!F243&gt;=0.5*'MARK LOOKUP'!F243,"C+",IF(LEDGER!F243&gt;=0.4*'MARK LOOKUP'!F243,"C",IF(LEDGER!F243&gt;=0.35*'MARK LOOKUP'!F243,"D","NG")))))))))</f>
        <v/>
      </c>
      <c r="AB243" s="26" t="b">
        <f>IF(ISNUMBER(G243),IF(D243&gt;=0.9*'MARK LOOKUP'!G243,"A+",IF(G243&gt;=0.8*'MARK LOOKUP'!G243,"A",IF(G243&gt;=0.7*'MARK LOOKUP'!G243,"B+",IF(G243&gt;=0.6*'MARK LOOKUP'!G243,"B",IF(G243&gt;=0.5*'MARK LOOKUP'!G243,"C+",IF(G243&gt;=0.4*'MARK LOOKUP'!G243,"C",IF(G243&gt;=0.35*'MARK LOOKUP'!G243,"D","NG"))))))))</f>
        <v>0</v>
      </c>
      <c r="AC243" s="26" t="str">
        <f>IF(ISBLANK('DATA ENTRY'!M243),"",IF(LEDGER!H243="AB","AB",IF(LEDGER!H243&gt;=0.9*'MARK LOOKUP'!H243,"A+",IF(LEDGER!H243&gt;=0.8*'MARK LOOKUP'!H243,"A",IF(LEDGER!H243&gt;=0.7*'MARK LOOKUP'!H243,"B+",IF(LEDGER!H243&gt;=0.6*'MARK LOOKUP'!H243,"B",IF(LEDGER!H243&gt;=0.5*'MARK LOOKUP'!H243,"C+",IF(LEDGER!H243&gt;=0.4*'MARK LOOKUP'!H243,"C",IF(LEDGER!H243&gt;=0.35*'MARK LOOKUP'!H243,"D","NG")))))))))</f>
        <v/>
      </c>
      <c r="AD243" s="26" t="str">
        <f>IF(ISBLANK('DATA ENTRY'!N243),"",IF(LEDGER!I243="AB","AB",IF(LEDGER!I243&gt;=0.9*'MARK LOOKUP'!I243,"A+",IF(LEDGER!I243&gt;=0.8*'MARK LOOKUP'!I243,"A",IF(LEDGER!I243&gt;=0.7*'MARK LOOKUP'!I243,"B+",IF(LEDGER!I243&gt;=0.6*'MARK LOOKUP'!I243,"B",IF(LEDGER!I243&gt;=0.5*'MARK LOOKUP'!I243,"C+",IF(LEDGER!I243&gt;=0.4*'MARK LOOKUP'!I243,"C",IF(LEDGER!I243&gt;=0.35*'MARK LOOKUP'!I243,"D","NG")))))))))</f>
        <v/>
      </c>
      <c r="AE243" s="26" t="str">
        <f>IF(ISNUMBER(J243),IF(J243&gt;=0.9*'MARK LOOKUP'!J243,"A+",IF(J243&gt;=0.8*'MARK LOOKUP'!J243,"A",IF(J243&gt;=0.7*'MARK LOOKUP'!J243,"B+",IF(J243&gt;=0.6*'MARK LOOKUP'!J243,"B",IF(J243&gt;=0.5*'MARK LOOKUP'!J243,"C+",IF(J243&gt;=0.4*'MARK LOOKUP'!J243,"C",IF(J243&gt;=0.35*'MARK LOOKUP'!J243,"D","NG"))))))),"")</f>
        <v/>
      </c>
      <c r="AF243" s="26" t="str">
        <f>IF(ISBLANK('DATA ENTRY'!P243),"",IF(LEDGER!K243="Ab","AB",IF(LEDGER!K243&gt;=0.9*'MARK LOOKUP'!K243,"A+",IF(LEDGER!K243&gt;=0.8*'MARK LOOKUP'!K243,"A",IF(LEDGER!K243&gt;=0.7*'MARK LOOKUP'!K243,"B+",IF(LEDGER!K243&gt;=0.6*'MARK LOOKUP'!K243,"B",IF(LEDGER!K243&gt;=0.5*'MARK LOOKUP'!K243,"C+",IF(LEDGER!K243&gt;=0.4*'MARK LOOKUP'!K243,"C",IF(LEDGER!K243&gt;=0.35*'MARK LOOKUP'!K243,"D","NG")))))))))</f>
        <v/>
      </c>
      <c r="AG243" s="26" t="str">
        <f>IF(ISBLANK('DATA ENTRY'!Q243),"",IF(LEDGER!L243="Ab","AB",IF(LEDGER!L243&gt;=0.9*'MARK LOOKUP'!L243,"A+",IF(LEDGER!L243&gt;=0.8*'MARK LOOKUP'!L243,"A",IF(LEDGER!L243&gt;=0.7*'MARK LOOKUP'!L243,"B+",IF(LEDGER!L243&gt;=0.6*'MARK LOOKUP'!L243,"B",IF(LEDGER!L243&gt;=0.5*'MARK LOOKUP'!L243,"C+",IF(LEDGER!L243&gt;=0.4*'MARK LOOKUP'!L243,"C",IF(LEDGER!L243&gt;=0.35*'MARK LOOKUP'!L243,"D","NG")))))))))</f>
        <v/>
      </c>
      <c r="AH243" s="26" t="str">
        <f>IF(ISNUMBER(M243),IF(M243&gt;=0.9*'MARK LOOKUP'!M243,"A+",IF(M243&gt;=0.8*'MARK LOOKUP'!M243,"A",IF(M243&gt;=0.7*'MARK LOOKUP'!M243,"B+",IF(M243&gt;=0.6*'MARK LOOKUP'!M243,"B",IF(M243&gt;=0.5*'MARK LOOKUP'!M243,"C+",IF(M243&gt;=0.4*'MARK LOOKUP'!M243,"C",IF(M243&gt;=0.35*'MARK LOOKUP'!M243,"D","NG"))))))),"")</f>
        <v/>
      </c>
      <c r="AI243" s="26" t="str">
        <f>IF(ISBLANK('DATA ENTRY'!S243),"",IF(N243="Ab","AB",IF(N243&gt;=0.9*'MARK LOOKUP'!N243,"A+",IF(N243&gt;=0.8*'MARK LOOKUP'!N243,"A",IF(N243&gt;=0.7*'MARK LOOKUP'!N243,"B+",IF(N243&gt;=0.6*'MARK LOOKUP'!N243,"B",IF(N243&gt;=0.5*'MARK LOOKUP'!N243,"C+",IF(N243&gt;=0.4*'MARK LOOKUP'!N243,"C",IF(N243&gt;=0.35*'MARK LOOKUP'!N243,"D","NG")))))))))</f>
        <v/>
      </c>
      <c r="AJ243" s="26" t="str">
        <f>IF(ISBLANK('DATA ENTRY'!T243),"",IF(O243="Ab","AB",IF(O243&gt;=0.9*'MARK LOOKUP'!O243,"A+",IF(O243&gt;=0.8*'MARK LOOKUP'!O243,"A",IF(O243&gt;=0.7*'MARK LOOKUP'!O243,"B+",IF(O243&gt;=0.6*'MARK LOOKUP'!O243,"B",IF(O243&gt;=0.5*'MARK LOOKUP'!O243,"C+",IF(O243&gt;=0.4*'MARK LOOKUP'!O243,"C",IF(O243&gt;=0.35*'MARK LOOKUP'!O243,"D","NG")))))))))</f>
        <v/>
      </c>
      <c r="AK243" s="26" t="str">
        <f>IF(ISNUMBER(P243),IF(P243&gt;=0.9*'MARK LOOKUP'!P243,"A+",IF(P243&gt;=0.8*'MARK LOOKUP'!P243,"A",IF(P243&gt;=0.7*'MARK LOOKUP'!P243,"B+",IF(P243&gt;=0.6*'MARK LOOKUP'!P243,"B",IF(P243&gt;=0.5*'MARK LOOKUP'!P243,"C+",IF(P243&gt;=0.4*'MARK LOOKUP'!P243,"C",IF(P243&gt;=0.35*'MARK LOOKUP'!P243,"D","NG"))))))),"")</f>
        <v/>
      </c>
      <c r="AL243" s="26" t="str">
        <f>IF(ISBLANK('DATA ENTRY'!V243),"",IF(Q243="Ab","AB",IF(Q243&gt;=0.9*'MARK LOOKUP'!Q243,"A+",IF(Q243&gt;=0.8*'MARK LOOKUP'!Q243,"A",IF(Q243&gt;=0.7*'MARK LOOKUP'!Q243,"B+",IF(Q243&gt;=0.6*'MARK LOOKUP'!Q243,"B",IF(Q243&gt;=0.5*'MARK LOOKUP'!Q243,"C+",IF(Q243&gt;=0.4*'MARK LOOKUP'!Q243,"C",IF(Q243&gt;=0.35*'MARK LOOKUP'!Q243,"D","NG")))))))))</f>
        <v/>
      </c>
      <c r="AM243" s="26" t="str">
        <f>IF(ISBLANK('DATA ENTRY'!W243),"",IF(R243="Ab","AB",IF(R243&gt;=0.9*'MARK LOOKUP'!R243,"A+",IF(R243&gt;=0.8*'MARK LOOKUP'!R243,"A",IF(R243&gt;=0.7*'MARK LOOKUP'!R243,"B+",IF(R243&gt;=0.6*'MARK LOOKUP'!R243,"B",IF(R243&gt;=0.5*'MARK LOOKUP'!R243,"C+",IF(R243&gt;=0.4*'MARK LOOKUP'!R243,"C",IF(R243&gt;=0.35*'MARK LOOKUP'!R243,"D","NG")))))))))</f>
        <v/>
      </c>
      <c r="AN243" s="26" t="str">
        <f>IF(ISNUMBER(S243),IF(S243&gt;=0.9*'MARK LOOKUP'!S243,"A+",IF(S243&gt;=0.8*'MARK LOOKUP'!S243,"A",IF(S243&gt;=0.7*'MARK LOOKUP'!S243,"B+",IF(S243&gt;=0.6*'MARK LOOKUP'!S243,"B",IF(S243&gt;=0.5*'MARK LOOKUP'!S243,"C+",IF(S243&gt;=0.4*'MARK LOOKUP'!S243,"C",IF(S243&gt;=0.35*'MARK LOOKUP'!S243,"D","NG"))))))),"")</f>
        <v/>
      </c>
      <c r="AO243" s="26" t="str">
        <f>IF(ISBLANK('DATA ENTRY'!Y243),"",IF(T243="AB","AB",IF(T243&gt;=0.9*'MARK LOOKUP'!T243,"A+",IF(T243&gt;=0.8*'MARK LOOKUP'!T243,"A",IF(T243&gt;=0.7*'MARK LOOKUP'!T243,"B+",IF(T243&gt;=0.6*'MARK LOOKUP'!T243,"B",IF(T243&gt;=0.5*'MARK LOOKUP'!T243,"C+",IF(T243&gt;=0.4*'MARK LOOKUP'!T243,"C",IF(T243&gt;=0.35*'MARK LOOKUP'!T243,"D","NG")))))))))</f>
        <v/>
      </c>
      <c r="AP243" s="26" t="str">
        <f>IF(ISBLANK('DATA ENTRY'!Z243),"",IF(U243="AB","AB",IF(U243&gt;=0.9*'MARK LOOKUP'!U243,"A+",IF(U243&gt;=0.8*'MARK LOOKUP'!U243,"A",IF(U243&gt;=0.7*'MARK LOOKUP'!U243,"B+",IF(U243&gt;=0.6*'MARK LOOKUP'!U243,"B",IF(U243&gt;=0.5*'MARK LOOKUP'!U243,"C+",IF(U243&gt;=0.4*'MARK LOOKUP'!U243,"C",IF(U243&gt;=0.35*'MARK LOOKUP'!U243,"D","NG")))))))))</f>
        <v/>
      </c>
      <c r="AQ243" s="26" t="str">
        <f>IF(ISNUMBER(V243),IF(V243&gt;=0.9*'MARK LOOKUP'!V243,"A+",IF(V243&gt;=0.8*'MARK LOOKUP'!V243,"A",IF(V243&gt;=0.7*'MARK LOOKUP'!V243,"B+",IF(V243&gt;=0.6*'MARK LOOKUP'!S243,"B",IF(V243&gt;=0.5*'MARK LOOKUP'!V243,"C+",IF(V243&gt;=0.4*'MARK LOOKUP'!V243,"C",IF(V243&gt;=0.35*'MARK LOOKUP'!V243,"D","NG"))))))),"")</f>
        <v/>
      </c>
      <c r="AR243" s="26" t="str">
        <f t="shared" si="67"/>
        <v/>
      </c>
      <c r="AS243" s="26" t="str">
        <f t="shared" si="68"/>
        <v/>
      </c>
      <c r="AT243" s="26" t="str">
        <f t="shared" si="69"/>
        <v/>
      </c>
      <c r="AU243" s="26" t="str">
        <f t="shared" si="70"/>
        <v/>
      </c>
      <c r="AV243" s="26" t="str">
        <f t="shared" si="71"/>
        <v/>
      </c>
      <c r="AW243" s="26" t="str">
        <f t="shared" si="72"/>
        <v/>
      </c>
      <c r="AX243" s="26" t="str">
        <f t="shared" si="73"/>
        <v/>
      </c>
      <c r="AY243" s="26" t="str">
        <f t="shared" si="74"/>
        <v/>
      </c>
      <c r="AZ243" s="26" t="str">
        <f t="shared" si="75"/>
        <v/>
      </c>
      <c r="BA243" s="26" t="str">
        <f t="shared" si="76"/>
        <v/>
      </c>
      <c r="BB243" s="26" t="str">
        <f t="shared" si="77"/>
        <v/>
      </c>
      <c r="BC243" s="26" t="str">
        <f t="shared" si="78"/>
        <v/>
      </c>
      <c r="BD243" s="26" t="str">
        <f t="shared" si="79"/>
        <v/>
      </c>
      <c r="BE243" s="26" t="str">
        <f>IF(ISBLANK('DATA ENTRY'!S243),"",IF(AJ243="A+","4",IF(AJ243="A","3.6",IF(AJ243="B+","3.2",IF(AJ243="B","2.8",IF(AJ243="C+","2.4",IF(AJ243="C","2",IF(AJ243="D+","1.6",IF(AJ243="D","1.2",IF(AJ243="E","0.8",""))))))))))</f>
        <v/>
      </c>
      <c r="BF243" s="26" t="str">
        <f>IF(ISBLANK('DATA ENTRY'!T243),"",IF(AK243="A+","4",IF(AK243="A","3.6",IF(AK243="B+","3.2",IF(AK243="B","2.8",IF(AK243="C+","2.4",IF(AK243="C","2",IF(AK243="D+","1.6",IF(AK243="D","1.2",IF(AK243="E","0.8",""))))))))))</f>
        <v/>
      </c>
      <c r="BG243" s="26" t="str">
        <f>IF(ISBLANK('DATA ENTRY'!U243),"",IF(AL243="A+","4",IF(AL243="A","3.6",IF(AL243="B+","3.2",IF(AL243="B","2.8",IF(AL243="C+","2.4",IF(AL243="C","2",IF(AL243="D+","1.6",IF(AL243="D","1.2",IF(AL243="E","0.8",""))))))))))</f>
        <v/>
      </c>
      <c r="BH243" s="26" t="str">
        <f>IF(ISBLANK('DATA ENTRY'!V243),"",IF(AM243="A+","4",IF(AM243="A","3.6",IF(AM243="B+","3.2",IF(AM243="B","2.8",IF(AM243="C+","2.4",IF(AM243="C","2",IF(AM243="D+","1.6",IF(AM243="D","1.2",IF(AM243="E","0.8",""))))))))))</f>
        <v/>
      </c>
      <c r="BI243" s="26" t="str">
        <f>IF(ISBLANK('DATA ENTRY'!W243),"",IF(AN243="A+","4",IF(AN243="A","3.6",IF(AN243="B+","3.2",IF(AN243="B","2.8",IF(AN243="C+","2.4",IF(AN243="C","2",IF(AN243="D+","1.6",IF(AN243="D","1.2",IF(AN243="E","0.8",""))))))))))</f>
        <v/>
      </c>
      <c r="BJ243" s="26" t="str">
        <f>IF(ISBLANK('DATA ENTRY'!X243),"",IF(AO243="A+","4",IF(AO243="A","3.6",IF(AO243="B+","3.2",IF(AO243="B","2.8",IF(AO243="C+","2.4",IF(AO243="C","2",IF(AO243="D+","1.6",IF(AO243="D","1.2",IF(AO243="E","0.8",""))))))))))</f>
        <v/>
      </c>
      <c r="BK243" s="26" t="str">
        <f>IF(ISBLANK('DATA ENTRY'!Y243),"",IF(AP243="A+","4",IF(AP243="A","3.6",IF(AP243="B+","3.2",IF(AP243="B","2.8",IF(AP243="C+","2.4",IF(AP243="C","2",IF(AP243="D+","1.6",IF(AP243="D","1.2",IF(AP243="E","0.8",""))))))))))</f>
        <v/>
      </c>
      <c r="BL243" s="26" t="str">
        <f>IF(ISBLANK('DATA ENTRY'!Z243),"",IF(AQ243="A+","4",IF(AQ243="A","3.6",IF(AQ243="B+","3.2",IF(AQ243="B","2.8",IF(AQ243="C+","2.4",IF(AQ243="C","2",IF(AQ243="D+","1.6",IF(AQ243="D","1.2",IF(AQ243="E","0.8",""))))))))))</f>
        <v/>
      </c>
    </row>
    <row r="244" spans="2:64" x14ac:dyDescent="0.25">
      <c r="B244" s="26" t="str">
        <f>IF(ISBLANK('DATA ENTRY'!G244),"",'DATA ENTRY'!G244)</f>
        <v/>
      </c>
      <c r="C244" s="26" t="str">
        <f>IF(ISBLANK('DATA ENTRY'!H244),"",'DATA ENTRY'!H244)</f>
        <v/>
      </c>
      <c r="D244" s="26" t="str">
        <f t="shared" si="61"/>
        <v/>
      </c>
      <c r="E244" s="26" t="str">
        <f>IF(ISBLANK('DATA ENTRY'!J244),"",'DATA ENTRY'!J244)</f>
        <v/>
      </c>
      <c r="F244" s="26" t="str">
        <f>IF(ISBLANK('DATA ENTRY'!K244),"",'DATA ENTRY'!K244)</f>
        <v/>
      </c>
      <c r="G244" s="26" t="str">
        <f t="shared" si="62"/>
        <v/>
      </c>
      <c r="H244" s="26" t="str">
        <f>IF(ISBLANK('DATA ENTRY'!M244),"",'DATA ENTRY'!M244)</f>
        <v/>
      </c>
      <c r="I244" s="26" t="str">
        <f>IF(ISBLANK('DATA ENTRY'!M244),"",'DATA ENTRY'!N244)</f>
        <v/>
      </c>
      <c r="J244" s="26" t="str">
        <f t="shared" si="80"/>
        <v/>
      </c>
      <c r="K244" s="26" t="str">
        <f>IF(ISBLANK('DATA ENTRY'!P244),"",'DATA ENTRY'!P244)</f>
        <v/>
      </c>
      <c r="L244" s="26" t="str">
        <f>IF(ISBLANK('DATA ENTRY'!Q244),"",'DATA ENTRY'!Q244)</f>
        <v/>
      </c>
      <c r="M244" s="26" t="str">
        <f t="shared" si="63"/>
        <v/>
      </c>
      <c r="N244" s="26" t="str">
        <f>IF(ISBLANK('DATA ENTRY'!S244),"",'DATA ENTRY'!S244)</f>
        <v/>
      </c>
      <c r="O244" s="26" t="str">
        <f>IF(ISBLANK('DATA ENTRY'!T244),"",'DATA ENTRY'!T244)</f>
        <v/>
      </c>
      <c r="P244" s="26" t="str">
        <f t="shared" si="64"/>
        <v/>
      </c>
      <c r="Q244" s="26" t="str">
        <f>IF(ISBLANK('DATA ENTRY'!V244),"",'DATA ENTRY'!V244)</f>
        <v/>
      </c>
      <c r="R244" s="26" t="str">
        <f>IF(ISBLANK('DATA ENTRY'!W244),"",'DATA ENTRY'!W244)</f>
        <v/>
      </c>
      <c r="S244" s="26" t="str">
        <f t="shared" si="65"/>
        <v/>
      </c>
      <c r="T244" s="26" t="str">
        <f>IF(ISBLANK('DATA ENTRY'!Y244),"",'DATA ENTRY'!Y244)</f>
        <v/>
      </c>
      <c r="U244" s="26" t="str">
        <f>IF(ISBLANK('DATA ENTRY'!Z244),"",'DATA ENTRY'!Z244)</f>
        <v/>
      </c>
      <c r="V244" s="26" t="str">
        <f t="shared" si="66"/>
        <v/>
      </c>
      <c r="W244" s="26" t="str">
        <f>IF(ISBLANK('DATA ENTRY'!$F244),"",IF(LEDGER!B244="AB","AB",IF(LEDGER!B244&gt;=0.9*'MARK LOOKUP'!B244,"A+",IF(LEDGER!B244&gt;=0.8*'MARK LOOKUP'!B244,"A",IF(LEDGER!B244&gt;=0.7*'MARK LOOKUP'!B244,"B+",IF(LEDGER!B244&gt;=0.6*'MARK LOOKUP'!B244,"B",IF(LEDGER!B244&gt;=0.5*'MARK LOOKUP'!B244,"C+",IF(LEDGER!B244&gt;=0.4*'MARK LOOKUP'!B244,"C+",IF(LEDGER!B244&gt;=0.35*'MARK LOOKUP'!B244,"D","NG")))))))))</f>
        <v/>
      </c>
      <c r="X244" s="26" t="str">
        <f>IF(ISBLANK('DATA ENTRY'!$G244),"",IF(LEDGER!C244="AB","AB",IF(LEDGER!C244&gt;=0.9*'MARK LOOKUP'!C244,"A+",IF(LEDGER!C244&gt;=0.8*'MARK LOOKUP'!C244,"A",IF(LEDGER!C244&gt;=0.7*'MARK LOOKUP'!C244,"B+",IF(LEDGER!C244&gt;=0.6*'MARK LOOKUP'!C244,"B",IF(LEDGER!C244&gt;=0.5*'MARK LOOKUP'!C244,"C+",IF(LEDGER!C244&gt;=0.4*'MARK LOOKUP'!C244,"C+",IF(LEDGER!C244&gt;=0.35*'MARK LOOKUP'!C244,"D","N.G.")))))))))</f>
        <v/>
      </c>
      <c r="Y244" s="26" t="b">
        <f>IF(ISNUMBER(D244),IF(D244&gt;=0.9*'MARK LOOKUP'!D244,"A+",IF(D244&gt;=0.8*'MARK LOOKUP'!D244,"A",IF(D244&gt;=0.7*'MARK LOOKUP'!D244,"B+",IF(D244&gt;=0.6*'MARK LOOKUP'!D244,"B",IF(D244&gt;=0.5*'MARK LOOKUP'!D244,"C+",IF(D244&gt;=0.4*'MARK LOOKUP'!D244,"C",IF(D244&gt;=0.35*'MARK LOOKUP'!D244,"D","N.G."))))))))</f>
        <v>0</v>
      </c>
      <c r="Z244" s="26" t="str">
        <f>IF(ISBLANK('DATA ENTRY'!J244),"",IF(LEDGER!E244="AB","AB",IF(LEDGER!E244&gt;=0.9*'MARK LOOKUP'!E244,"A+",IF(LEDGER!E244&gt;=0.8*'MARK LOOKUP'!E244,"A",IF(LEDGER!E244&gt;=0.7*'MARK LOOKUP'!E244,"B+",IF(LEDGER!E244&gt;=0.6*'MARK LOOKUP'!E244,"B",IF(LEDGER!E244&gt;=0.5*'MARK LOOKUP'!E244,"C+",IF(LEDGER!E244&gt;=0.4*'MARK LOOKUP'!E244,"C",IF(LEDGER!E244&gt;=0.35*'MARK LOOKUP'!E244,"D","NG")))))))))</f>
        <v/>
      </c>
      <c r="AA244" s="26" t="str">
        <f>IF(ISBLANK('DATA ENTRY'!K244),"",IF(LEDGER!F244="AB","AB",IF(LEDGER!F244&gt;=0.9*'MARK LOOKUP'!F244,"A+",IF(LEDGER!F244&gt;=0.8*'MARK LOOKUP'!F244,"A",IF(LEDGER!F244&gt;=0.7*'MARK LOOKUP'!F244,"B+",IF(LEDGER!F244&gt;=0.6*'MARK LOOKUP'!F244,"B",IF(LEDGER!F244&gt;=0.5*'MARK LOOKUP'!F244,"C+",IF(LEDGER!F244&gt;=0.4*'MARK LOOKUP'!F244,"C",IF(LEDGER!F244&gt;=0.35*'MARK LOOKUP'!F244,"D","NG")))))))))</f>
        <v/>
      </c>
      <c r="AB244" s="26" t="b">
        <f>IF(ISNUMBER(G244),IF(D244&gt;=0.9*'MARK LOOKUP'!G244,"A+",IF(G244&gt;=0.8*'MARK LOOKUP'!G244,"A",IF(G244&gt;=0.7*'MARK LOOKUP'!G244,"B+",IF(G244&gt;=0.6*'MARK LOOKUP'!G244,"B",IF(G244&gt;=0.5*'MARK LOOKUP'!G244,"C+",IF(G244&gt;=0.4*'MARK LOOKUP'!G244,"C",IF(G244&gt;=0.35*'MARK LOOKUP'!G244,"D","NG"))))))))</f>
        <v>0</v>
      </c>
      <c r="AC244" s="26" t="str">
        <f>IF(ISBLANK('DATA ENTRY'!M244),"",IF(LEDGER!H244="AB","AB",IF(LEDGER!H244&gt;=0.9*'MARK LOOKUP'!H244,"A+",IF(LEDGER!H244&gt;=0.8*'MARK LOOKUP'!H244,"A",IF(LEDGER!H244&gt;=0.7*'MARK LOOKUP'!H244,"B+",IF(LEDGER!H244&gt;=0.6*'MARK LOOKUP'!H244,"B",IF(LEDGER!H244&gt;=0.5*'MARK LOOKUP'!H244,"C+",IF(LEDGER!H244&gt;=0.4*'MARK LOOKUP'!H244,"C",IF(LEDGER!H244&gt;=0.35*'MARK LOOKUP'!H244,"D","NG")))))))))</f>
        <v/>
      </c>
      <c r="AD244" s="26" t="str">
        <f>IF(ISBLANK('DATA ENTRY'!N244),"",IF(LEDGER!I244="AB","AB",IF(LEDGER!I244&gt;=0.9*'MARK LOOKUP'!I244,"A+",IF(LEDGER!I244&gt;=0.8*'MARK LOOKUP'!I244,"A",IF(LEDGER!I244&gt;=0.7*'MARK LOOKUP'!I244,"B+",IF(LEDGER!I244&gt;=0.6*'MARK LOOKUP'!I244,"B",IF(LEDGER!I244&gt;=0.5*'MARK LOOKUP'!I244,"C+",IF(LEDGER!I244&gt;=0.4*'MARK LOOKUP'!I244,"C",IF(LEDGER!I244&gt;=0.35*'MARK LOOKUP'!I244,"D","NG")))))))))</f>
        <v/>
      </c>
      <c r="AE244" s="26" t="str">
        <f>IF(ISNUMBER(J244),IF(J244&gt;=0.9*'MARK LOOKUP'!J244,"A+",IF(J244&gt;=0.8*'MARK LOOKUP'!J244,"A",IF(J244&gt;=0.7*'MARK LOOKUP'!J244,"B+",IF(J244&gt;=0.6*'MARK LOOKUP'!J244,"B",IF(J244&gt;=0.5*'MARK LOOKUP'!J244,"C+",IF(J244&gt;=0.4*'MARK LOOKUP'!J244,"C",IF(J244&gt;=0.35*'MARK LOOKUP'!J244,"D","NG"))))))),"")</f>
        <v/>
      </c>
      <c r="AF244" s="26" t="str">
        <f>IF(ISBLANK('DATA ENTRY'!P244),"",IF(LEDGER!K244="Ab","AB",IF(LEDGER!K244&gt;=0.9*'MARK LOOKUP'!K244,"A+",IF(LEDGER!K244&gt;=0.8*'MARK LOOKUP'!K244,"A",IF(LEDGER!K244&gt;=0.7*'MARK LOOKUP'!K244,"B+",IF(LEDGER!K244&gt;=0.6*'MARK LOOKUP'!K244,"B",IF(LEDGER!K244&gt;=0.5*'MARK LOOKUP'!K244,"C+",IF(LEDGER!K244&gt;=0.4*'MARK LOOKUP'!K244,"C",IF(LEDGER!K244&gt;=0.35*'MARK LOOKUP'!K244,"D","NG")))))))))</f>
        <v/>
      </c>
      <c r="AG244" s="26" t="str">
        <f>IF(ISBLANK('DATA ENTRY'!Q244),"",IF(LEDGER!L244="Ab","AB",IF(LEDGER!L244&gt;=0.9*'MARK LOOKUP'!L244,"A+",IF(LEDGER!L244&gt;=0.8*'MARK LOOKUP'!L244,"A",IF(LEDGER!L244&gt;=0.7*'MARK LOOKUP'!L244,"B+",IF(LEDGER!L244&gt;=0.6*'MARK LOOKUP'!L244,"B",IF(LEDGER!L244&gt;=0.5*'MARK LOOKUP'!L244,"C+",IF(LEDGER!L244&gt;=0.4*'MARK LOOKUP'!L244,"C",IF(LEDGER!L244&gt;=0.35*'MARK LOOKUP'!L244,"D","NG")))))))))</f>
        <v/>
      </c>
      <c r="AH244" s="26" t="str">
        <f>IF(ISNUMBER(M244),IF(M244&gt;=0.9*'MARK LOOKUP'!M244,"A+",IF(M244&gt;=0.8*'MARK LOOKUP'!M244,"A",IF(M244&gt;=0.7*'MARK LOOKUP'!M244,"B+",IF(M244&gt;=0.6*'MARK LOOKUP'!M244,"B",IF(M244&gt;=0.5*'MARK LOOKUP'!M244,"C+",IF(M244&gt;=0.4*'MARK LOOKUP'!M244,"C",IF(M244&gt;=0.35*'MARK LOOKUP'!M244,"D","NG"))))))),"")</f>
        <v/>
      </c>
      <c r="AI244" s="26" t="str">
        <f>IF(ISBLANK('DATA ENTRY'!S244),"",IF(N244="Ab","AB",IF(N244&gt;=0.9*'MARK LOOKUP'!N244,"A+",IF(N244&gt;=0.8*'MARK LOOKUP'!N244,"A",IF(N244&gt;=0.7*'MARK LOOKUP'!N244,"B+",IF(N244&gt;=0.6*'MARK LOOKUP'!N244,"B",IF(N244&gt;=0.5*'MARK LOOKUP'!N244,"C+",IF(N244&gt;=0.4*'MARK LOOKUP'!N244,"C",IF(N244&gt;=0.35*'MARK LOOKUP'!N244,"D","NG")))))))))</f>
        <v/>
      </c>
      <c r="AJ244" s="26" t="str">
        <f>IF(ISBLANK('DATA ENTRY'!T244),"",IF(O244="Ab","AB",IF(O244&gt;=0.9*'MARK LOOKUP'!O244,"A+",IF(O244&gt;=0.8*'MARK LOOKUP'!O244,"A",IF(O244&gt;=0.7*'MARK LOOKUP'!O244,"B+",IF(O244&gt;=0.6*'MARK LOOKUP'!O244,"B",IF(O244&gt;=0.5*'MARK LOOKUP'!O244,"C+",IF(O244&gt;=0.4*'MARK LOOKUP'!O244,"C",IF(O244&gt;=0.35*'MARK LOOKUP'!O244,"D","NG")))))))))</f>
        <v/>
      </c>
      <c r="AK244" s="26" t="str">
        <f>IF(ISNUMBER(P244),IF(P244&gt;=0.9*'MARK LOOKUP'!P244,"A+",IF(P244&gt;=0.8*'MARK LOOKUP'!P244,"A",IF(P244&gt;=0.7*'MARK LOOKUP'!P244,"B+",IF(P244&gt;=0.6*'MARK LOOKUP'!P244,"B",IF(P244&gt;=0.5*'MARK LOOKUP'!P244,"C+",IF(P244&gt;=0.4*'MARK LOOKUP'!P244,"C",IF(P244&gt;=0.35*'MARK LOOKUP'!P244,"D","NG"))))))),"")</f>
        <v/>
      </c>
      <c r="AL244" s="26" t="str">
        <f>IF(ISBLANK('DATA ENTRY'!V244),"",IF(Q244="Ab","AB",IF(Q244&gt;=0.9*'MARK LOOKUP'!Q244,"A+",IF(Q244&gt;=0.8*'MARK LOOKUP'!Q244,"A",IF(Q244&gt;=0.7*'MARK LOOKUP'!Q244,"B+",IF(Q244&gt;=0.6*'MARK LOOKUP'!Q244,"B",IF(Q244&gt;=0.5*'MARK LOOKUP'!Q244,"C+",IF(Q244&gt;=0.4*'MARK LOOKUP'!Q244,"C",IF(Q244&gt;=0.35*'MARK LOOKUP'!Q244,"D","NG")))))))))</f>
        <v/>
      </c>
      <c r="AM244" s="26" t="str">
        <f>IF(ISBLANK('DATA ENTRY'!W244),"",IF(R244="Ab","AB",IF(R244&gt;=0.9*'MARK LOOKUP'!R244,"A+",IF(R244&gt;=0.8*'MARK LOOKUP'!R244,"A",IF(R244&gt;=0.7*'MARK LOOKUP'!R244,"B+",IF(R244&gt;=0.6*'MARK LOOKUP'!R244,"B",IF(R244&gt;=0.5*'MARK LOOKUP'!R244,"C+",IF(R244&gt;=0.4*'MARK LOOKUP'!R244,"C",IF(R244&gt;=0.35*'MARK LOOKUP'!R244,"D","NG")))))))))</f>
        <v/>
      </c>
      <c r="AN244" s="26" t="str">
        <f>IF(ISNUMBER(S244),IF(S244&gt;=0.9*'MARK LOOKUP'!S244,"A+",IF(S244&gt;=0.8*'MARK LOOKUP'!S244,"A",IF(S244&gt;=0.7*'MARK LOOKUP'!S244,"B+",IF(S244&gt;=0.6*'MARK LOOKUP'!S244,"B",IF(S244&gt;=0.5*'MARK LOOKUP'!S244,"C+",IF(S244&gt;=0.4*'MARK LOOKUP'!S244,"C",IF(S244&gt;=0.35*'MARK LOOKUP'!S244,"D","NG"))))))),"")</f>
        <v/>
      </c>
      <c r="AO244" s="26" t="str">
        <f>IF(ISBLANK('DATA ENTRY'!Y244),"",IF(T244="AB","AB",IF(T244&gt;=0.9*'MARK LOOKUP'!T244,"A+",IF(T244&gt;=0.8*'MARK LOOKUP'!T244,"A",IF(T244&gt;=0.7*'MARK LOOKUP'!T244,"B+",IF(T244&gt;=0.6*'MARK LOOKUP'!T244,"B",IF(T244&gt;=0.5*'MARK LOOKUP'!T244,"C+",IF(T244&gt;=0.4*'MARK LOOKUP'!T244,"C",IF(T244&gt;=0.35*'MARK LOOKUP'!T244,"D","NG")))))))))</f>
        <v/>
      </c>
      <c r="AP244" s="26" t="str">
        <f>IF(ISBLANK('DATA ENTRY'!Z244),"",IF(U244="AB","AB",IF(U244&gt;=0.9*'MARK LOOKUP'!U244,"A+",IF(U244&gt;=0.8*'MARK LOOKUP'!U244,"A",IF(U244&gt;=0.7*'MARK LOOKUP'!U244,"B+",IF(U244&gt;=0.6*'MARK LOOKUP'!U244,"B",IF(U244&gt;=0.5*'MARK LOOKUP'!U244,"C+",IF(U244&gt;=0.4*'MARK LOOKUP'!U244,"C",IF(U244&gt;=0.35*'MARK LOOKUP'!U244,"D","NG")))))))))</f>
        <v/>
      </c>
      <c r="AQ244" s="26" t="str">
        <f>IF(ISNUMBER(V244),IF(V244&gt;=0.9*'MARK LOOKUP'!V244,"A+",IF(V244&gt;=0.8*'MARK LOOKUP'!V244,"A",IF(V244&gt;=0.7*'MARK LOOKUP'!V244,"B+",IF(V244&gt;=0.6*'MARK LOOKUP'!S244,"B",IF(V244&gt;=0.5*'MARK LOOKUP'!V244,"C+",IF(V244&gt;=0.4*'MARK LOOKUP'!V244,"C",IF(V244&gt;=0.35*'MARK LOOKUP'!V244,"D","NG"))))))),"")</f>
        <v/>
      </c>
      <c r="AR244" s="26" t="str">
        <f t="shared" si="67"/>
        <v/>
      </c>
      <c r="AS244" s="26" t="str">
        <f t="shared" si="68"/>
        <v/>
      </c>
      <c r="AT244" s="26" t="str">
        <f t="shared" si="69"/>
        <v/>
      </c>
      <c r="AU244" s="26" t="str">
        <f t="shared" si="70"/>
        <v/>
      </c>
      <c r="AV244" s="26" t="str">
        <f t="shared" si="71"/>
        <v/>
      </c>
      <c r="AW244" s="26" t="str">
        <f t="shared" si="72"/>
        <v/>
      </c>
      <c r="AX244" s="26" t="str">
        <f t="shared" si="73"/>
        <v/>
      </c>
      <c r="AY244" s="26" t="str">
        <f t="shared" si="74"/>
        <v/>
      </c>
      <c r="AZ244" s="26" t="str">
        <f t="shared" si="75"/>
        <v/>
      </c>
      <c r="BA244" s="26" t="str">
        <f t="shared" si="76"/>
        <v/>
      </c>
      <c r="BB244" s="26" t="str">
        <f t="shared" si="77"/>
        <v/>
      </c>
      <c r="BC244" s="26" t="str">
        <f t="shared" si="78"/>
        <v/>
      </c>
      <c r="BD244" s="26" t="str">
        <f t="shared" si="79"/>
        <v/>
      </c>
      <c r="BE244" s="26" t="str">
        <f>IF(ISBLANK('DATA ENTRY'!S244),"",IF(AJ244="A+","4",IF(AJ244="A","3.6",IF(AJ244="B+","3.2",IF(AJ244="B","2.8",IF(AJ244="C+","2.4",IF(AJ244="C","2",IF(AJ244="D+","1.6",IF(AJ244="D","1.2",IF(AJ244="E","0.8",""))))))))))</f>
        <v/>
      </c>
      <c r="BF244" s="26" t="str">
        <f>IF(ISBLANK('DATA ENTRY'!T244),"",IF(AK244="A+","4",IF(AK244="A","3.6",IF(AK244="B+","3.2",IF(AK244="B","2.8",IF(AK244="C+","2.4",IF(AK244="C","2",IF(AK244="D+","1.6",IF(AK244="D","1.2",IF(AK244="E","0.8",""))))))))))</f>
        <v/>
      </c>
      <c r="BG244" s="26" t="str">
        <f>IF(ISBLANK('DATA ENTRY'!U244),"",IF(AL244="A+","4",IF(AL244="A","3.6",IF(AL244="B+","3.2",IF(AL244="B","2.8",IF(AL244="C+","2.4",IF(AL244="C","2",IF(AL244="D+","1.6",IF(AL244="D","1.2",IF(AL244="E","0.8",""))))))))))</f>
        <v/>
      </c>
      <c r="BH244" s="26" t="str">
        <f>IF(ISBLANK('DATA ENTRY'!V244),"",IF(AM244="A+","4",IF(AM244="A","3.6",IF(AM244="B+","3.2",IF(AM244="B","2.8",IF(AM244="C+","2.4",IF(AM244="C","2",IF(AM244="D+","1.6",IF(AM244="D","1.2",IF(AM244="E","0.8",""))))))))))</f>
        <v/>
      </c>
      <c r="BI244" s="26" t="str">
        <f>IF(ISBLANK('DATA ENTRY'!W244),"",IF(AN244="A+","4",IF(AN244="A","3.6",IF(AN244="B+","3.2",IF(AN244="B","2.8",IF(AN244="C+","2.4",IF(AN244="C","2",IF(AN244="D+","1.6",IF(AN244="D","1.2",IF(AN244="E","0.8",""))))))))))</f>
        <v/>
      </c>
      <c r="BJ244" s="26" t="str">
        <f>IF(ISBLANK('DATA ENTRY'!X244),"",IF(AO244="A+","4",IF(AO244="A","3.6",IF(AO244="B+","3.2",IF(AO244="B","2.8",IF(AO244="C+","2.4",IF(AO244="C","2",IF(AO244="D+","1.6",IF(AO244="D","1.2",IF(AO244="E","0.8",""))))))))))</f>
        <v/>
      </c>
      <c r="BK244" s="26" t="str">
        <f>IF(ISBLANK('DATA ENTRY'!Y244),"",IF(AP244="A+","4",IF(AP244="A","3.6",IF(AP244="B+","3.2",IF(AP244="B","2.8",IF(AP244="C+","2.4",IF(AP244="C","2",IF(AP244="D+","1.6",IF(AP244="D","1.2",IF(AP244="E","0.8",""))))))))))</f>
        <v/>
      </c>
      <c r="BL244" s="26" t="str">
        <f>IF(ISBLANK('DATA ENTRY'!Z244),"",IF(AQ244="A+","4",IF(AQ244="A","3.6",IF(AQ244="B+","3.2",IF(AQ244="B","2.8",IF(AQ244="C+","2.4",IF(AQ244="C","2",IF(AQ244="D+","1.6",IF(AQ244="D","1.2",IF(AQ244="E","0.8",""))))))))))</f>
        <v/>
      </c>
    </row>
    <row r="245" spans="2:64" x14ac:dyDescent="0.25">
      <c r="B245" s="26" t="str">
        <f>IF(ISBLANK('DATA ENTRY'!G245),"",'DATA ENTRY'!G245)</f>
        <v/>
      </c>
      <c r="C245" s="26" t="str">
        <f>IF(ISBLANK('DATA ENTRY'!H245),"",'DATA ENTRY'!H245)</f>
        <v/>
      </c>
      <c r="D245" s="26" t="str">
        <f t="shared" si="61"/>
        <v/>
      </c>
      <c r="E245" s="26" t="str">
        <f>IF(ISBLANK('DATA ENTRY'!J245),"",'DATA ENTRY'!J245)</f>
        <v/>
      </c>
      <c r="F245" s="26" t="str">
        <f>IF(ISBLANK('DATA ENTRY'!K245),"",'DATA ENTRY'!K245)</f>
        <v/>
      </c>
      <c r="G245" s="26" t="str">
        <f t="shared" si="62"/>
        <v/>
      </c>
      <c r="H245" s="26" t="str">
        <f>IF(ISBLANK('DATA ENTRY'!M245),"",'DATA ENTRY'!M245)</f>
        <v/>
      </c>
      <c r="I245" s="26" t="str">
        <f>IF(ISBLANK('DATA ENTRY'!M245),"",'DATA ENTRY'!N245)</f>
        <v/>
      </c>
      <c r="J245" s="26" t="str">
        <f t="shared" si="80"/>
        <v/>
      </c>
      <c r="K245" s="26" t="str">
        <f>IF(ISBLANK('DATA ENTRY'!P245),"",'DATA ENTRY'!P245)</f>
        <v/>
      </c>
      <c r="L245" s="26" t="str">
        <f>IF(ISBLANK('DATA ENTRY'!Q245),"",'DATA ENTRY'!Q245)</f>
        <v/>
      </c>
      <c r="M245" s="26" t="str">
        <f t="shared" si="63"/>
        <v/>
      </c>
      <c r="N245" s="26" t="str">
        <f>IF(ISBLANK('DATA ENTRY'!S245),"",'DATA ENTRY'!S245)</f>
        <v/>
      </c>
      <c r="O245" s="26" t="str">
        <f>IF(ISBLANK('DATA ENTRY'!T245),"",'DATA ENTRY'!T245)</f>
        <v/>
      </c>
      <c r="P245" s="26" t="str">
        <f t="shared" si="64"/>
        <v/>
      </c>
      <c r="Q245" s="26" t="str">
        <f>IF(ISBLANK('DATA ENTRY'!V245),"",'DATA ENTRY'!V245)</f>
        <v/>
      </c>
      <c r="R245" s="26" t="str">
        <f>IF(ISBLANK('DATA ENTRY'!W245),"",'DATA ENTRY'!W245)</f>
        <v/>
      </c>
      <c r="S245" s="26" t="str">
        <f t="shared" si="65"/>
        <v/>
      </c>
      <c r="T245" s="26" t="str">
        <f>IF(ISBLANK('DATA ENTRY'!Y245),"",'DATA ENTRY'!Y245)</f>
        <v/>
      </c>
      <c r="U245" s="26" t="str">
        <f>IF(ISBLANK('DATA ENTRY'!Z245),"",'DATA ENTRY'!Z245)</f>
        <v/>
      </c>
      <c r="V245" s="26" t="str">
        <f t="shared" si="66"/>
        <v/>
      </c>
      <c r="W245" s="26" t="str">
        <f>IF(ISBLANK('DATA ENTRY'!$F245),"",IF(LEDGER!B245="AB","AB",IF(LEDGER!B245&gt;=0.9*'MARK LOOKUP'!B245,"A+",IF(LEDGER!B245&gt;=0.8*'MARK LOOKUP'!B245,"A",IF(LEDGER!B245&gt;=0.7*'MARK LOOKUP'!B245,"B+",IF(LEDGER!B245&gt;=0.6*'MARK LOOKUP'!B245,"B",IF(LEDGER!B245&gt;=0.5*'MARK LOOKUP'!B245,"C+",IF(LEDGER!B245&gt;=0.4*'MARK LOOKUP'!B245,"C+",IF(LEDGER!B245&gt;=0.35*'MARK LOOKUP'!B245,"D","NG")))))))))</f>
        <v/>
      </c>
      <c r="X245" s="26" t="str">
        <f>IF(ISBLANK('DATA ENTRY'!$G245),"",IF(LEDGER!C245="AB","AB",IF(LEDGER!C245&gt;=0.9*'MARK LOOKUP'!C245,"A+",IF(LEDGER!C245&gt;=0.8*'MARK LOOKUP'!C245,"A",IF(LEDGER!C245&gt;=0.7*'MARK LOOKUP'!C245,"B+",IF(LEDGER!C245&gt;=0.6*'MARK LOOKUP'!C245,"B",IF(LEDGER!C245&gt;=0.5*'MARK LOOKUP'!C245,"C+",IF(LEDGER!C245&gt;=0.4*'MARK LOOKUP'!C245,"C+",IF(LEDGER!C245&gt;=0.35*'MARK LOOKUP'!C245,"D","N.G.")))))))))</f>
        <v/>
      </c>
      <c r="Y245" s="26" t="b">
        <f>IF(ISNUMBER(D245),IF(D245&gt;=0.9*'MARK LOOKUP'!D245,"A+",IF(D245&gt;=0.8*'MARK LOOKUP'!D245,"A",IF(D245&gt;=0.7*'MARK LOOKUP'!D245,"B+",IF(D245&gt;=0.6*'MARK LOOKUP'!D245,"B",IF(D245&gt;=0.5*'MARK LOOKUP'!D245,"C+",IF(D245&gt;=0.4*'MARK LOOKUP'!D245,"C",IF(D245&gt;=0.35*'MARK LOOKUP'!D245,"D","N.G."))))))))</f>
        <v>0</v>
      </c>
      <c r="Z245" s="26" t="str">
        <f>IF(ISBLANK('DATA ENTRY'!J245),"",IF(LEDGER!E245="AB","AB",IF(LEDGER!E245&gt;=0.9*'MARK LOOKUP'!E245,"A+",IF(LEDGER!E245&gt;=0.8*'MARK LOOKUP'!E245,"A",IF(LEDGER!E245&gt;=0.7*'MARK LOOKUP'!E245,"B+",IF(LEDGER!E245&gt;=0.6*'MARK LOOKUP'!E245,"B",IF(LEDGER!E245&gt;=0.5*'MARK LOOKUP'!E245,"C+",IF(LEDGER!E245&gt;=0.4*'MARK LOOKUP'!E245,"C",IF(LEDGER!E245&gt;=0.35*'MARK LOOKUP'!E245,"D","NG")))))))))</f>
        <v/>
      </c>
      <c r="AA245" s="26" t="str">
        <f>IF(ISBLANK('DATA ENTRY'!K245),"",IF(LEDGER!F245="AB","AB",IF(LEDGER!F245&gt;=0.9*'MARK LOOKUP'!F245,"A+",IF(LEDGER!F245&gt;=0.8*'MARK LOOKUP'!F245,"A",IF(LEDGER!F245&gt;=0.7*'MARK LOOKUP'!F245,"B+",IF(LEDGER!F245&gt;=0.6*'MARK LOOKUP'!F245,"B",IF(LEDGER!F245&gt;=0.5*'MARK LOOKUP'!F245,"C+",IF(LEDGER!F245&gt;=0.4*'MARK LOOKUP'!F245,"C",IF(LEDGER!F245&gt;=0.35*'MARK LOOKUP'!F245,"D","NG")))))))))</f>
        <v/>
      </c>
      <c r="AB245" s="26" t="b">
        <f>IF(ISNUMBER(G245),IF(D245&gt;=0.9*'MARK LOOKUP'!G245,"A+",IF(G245&gt;=0.8*'MARK LOOKUP'!G245,"A",IF(G245&gt;=0.7*'MARK LOOKUP'!G245,"B+",IF(G245&gt;=0.6*'MARK LOOKUP'!G245,"B",IF(G245&gt;=0.5*'MARK LOOKUP'!G245,"C+",IF(G245&gt;=0.4*'MARK LOOKUP'!G245,"C",IF(G245&gt;=0.35*'MARK LOOKUP'!G245,"D","NG"))))))))</f>
        <v>0</v>
      </c>
      <c r="AC245" s="26" t="str">
        <f>IF(ISBLANK('DATA ENTRY'!M245),"",IF(LEDGER!H245="AB","AB",IF(LEDGER!H245&gt;=0.9*'MARK LOOKUP'!H245,"A+",IF(LEDGER!H245&gt;=0.8*'MARK LOOKUP'!H245,"A",IF(LEDGER!H245&gt;=0.7*'MARK LOOKUP'!H245,"B+",IF(LEDGER!H245&gt;=0.6*'MARK LOOKUP'!H245,"B",IF(LEDGER!H245&gt;=0.5*'MARK LOOKUP'!H245,"C+",IF(LEDGER!H245&gt;=0.4*'MARK LOOKUP'!H245,"C",IF(LEDGER!H245&gt;=0.35*'MARK LOOKUP'!H245,"D","NG")))))))))</f>
        <v/>
      </c>
      <c r="AD245" s="26" t="str">
        <f>IF(ISBLANK('DATA ENTRY'!N245),"",IF(LEDGER!I245="AB","AB",IF(LEDGER!I245&gt;=0.9*'MARK LOOKUP'!I245,"A+",IF(LEDGER!I245&gt;=0.8*'MARK LOOKUP'!I245,"A",IF(LEDGER!I245&gt;=0.7*'MARK LOOKUP'!I245,"B+",IF(LEDGER!I245&gt;=0.6*'MARK LOOKUP'!I245,"B",IF(LEDGER!I245&gt;=0.5*'MARK LOOKUP'!I245,"C+",IF(LEDGER!I245&gt;=0.4*'MARK LOOKUP'!I245,"C",IF(LEDGER!I245&gt;=0.35*'MARK LOOKUP'!I245,"D","NG")))))))))</f>
        <v/>
      </c>
      <c r="AE245" s="26" t="str">
        <f>IF(ISNUMBER(J245),IF(J245&gt;=0.9*'MARK LOOKUP'!J245,"A+",IF(J245&gt;=0.8*'MARK LOOKUP'!J245,"A",IF(J245&gt;=0.7*'MARK LOOKUP'!J245,"B+",IF(J245&gt;=0.6*'MARK LOOKUP'!J245,"B",IF(J245&gt;=0.5*'MARK LOOKUP'!J245,"C+",IF(J245&gt;=0.4*'MARK LOOKUP'!J245,"C",IF(J245&gt;=0.35*'MARK LOOKUP'!J245,"D","NG"))))))),"")</f>
        <v/>
      </c>
      <c r="AF245" s="26" t="str">
        <f>IF(ISBLANK('DATA ENTRY'!P245),"",IF(LEDGER!K245="Ab","AB",IF(LEDGER!K245&gt;=0.9*'MARK LOOKUP'!K245,"A+",IF(LEDGER!K245&gt;=0.8*'MARK LOOKUP'!K245,"A",IF(LEDGER!K245&gt;=0.7*'MARK LOOKUP'!K245,"B+",IF(LEDGER!K245&gt;=0.6*'MARK LOOKUP'!K245,"B",IF(LEDGER!K245&gt;=0.5*'MARK LOOKUP'!K245,"C+",IF(LEDGER!K245&gt;=0.4*'MARK LOOKUP'!K245,"C",IF(LEDGER!K245&gt;=0.35*'MARK LOOKUP'!K245,"D","NG")))))))))</f>
        <v/>
      </c>
      <c r="AG245" s="26" t="str">
        <f>IF(ISBLANK('DATA ENTRY'!Q245),"",IF(LEDGER!L245="Ab","AB",IF(LEDGER!L245&gt;=0.9*'MARK LOOKUP'!L245,"A+",IF(LEDGER!L245&gt;=0.8*'MARK LOOKUP'!L245,"A",IF(LEDGER!L245&gt;=0.7*'MARK LOOKUP'!L245,"B+",IF(LEDGER!L245&gt;=0.6*'MARK LOOKUP'!L245,"B",IF(LEDGER!L245&gt;=0.5*'MARK LOOKUP'!L245,"C+",IF(LEDGER!L245&gt;=0.4*'MARK LOOKUP'!L245,"C",IF(LEDGER!L245&gt;=0.35*'MARK LOOKUP'!L245,"D","NG")))))))))</f>
        <v/>
      </c>
      <c r="AH245" s="26" t="str">
        <f>IF(ISNUMBER(M245),IF(M245&gt;=0.9*'MARK LOOKUP'!M245,"A+",IF(M245&gt;=0.8*'MARK LOOKUP'!M245,"A",IF(M245&gt;=0.7*'MARK LOOKUP'!M245,"B+",IF(M245&gt;=0.6*'MARK LOOKUP'!M245,"B",IF(M245&gt;=0.5*'MARK LOOKUP'!M245,"C+",IF(M245&gt;=0.4*'MARK LOOKUP'!M245,"C",IF(M245&gt;=0.35*'MARK LOOKUP'!M245,"D","NG"))))))),"")</f>
        <v/>
      </c>
      <c r="AI245" s="26" t="str">
        <f>IF(ISBLANK('DATA ENTRY'!S245),"",IF(N245="Ab","AB",IF(N245&gt;=0.9*'MARK LOOKUP'!N245,"A+",IF(N245&gt;=0.8*'MARK LOOKUP'!N245,"A",IF(N245&gt;=0.7*'MARK LOOKUP'!N245,"B+",IF(N245&gt;=0.6*'MARK LOOKUP'!N245,"B",IF(N245&gt;=0.5*'MARK LOOKUP'!N245,"C+",IF(N245&gt;=0.4*'MARK LOOKUP'!N245,"C",IF(N245&gt;=0.35*'MARK LOOKUP'!N245,"D","NG")))))))))</f>
        <v/>
      </c>
      <c r="AJ245" s="26" t="str">
        <f>IF(ISBLANK('DATA ENTRY'!T245),"",IF(O245="Ab","AB",IF(O245&gt;=0.9*'MARK LOOKUP'!O245,"A+",IF(O245&gt;=0.8*'MARK LOOKUP'!O245,"A",IF(O245&gt;=0.7*'MARK LOOKUP'!O245,"B+",IF(O245&gt;=0.6*'MARK LOOKUP'!O245,"B",IF(O245&gt;=0.5*'MARK LOOKUP'!O245,"C+",IF(O245&gt;=0.4*'MARK LOOKUP'!O245,"C",IF(O245&gt;=0.35*'MARK LOOKUP'!O245,"D","NG")))))))))</f>
        <v/>
      </c>
      <c r="AK245" s="26" t="str">
        <f>IF(ISNUMBER(P245),IF(P245&gt;=0.9*'MARK LOOKUP'!P245,"A+",IF(P245&gt;=0.8*'MARK LOOKUP'!P245,"A",IF(P245&gt;=0.7*'MARK LOOKUP'!P245,"B+",IF(P245&gt;=0.6*'MARK LOOKUP'!P245,"B",IF(P245&gt;=0.5*'MARK LOOKUP'!P245,"C+",IF(P245&gt;=0.4*'MARK LOOKUP'!P245,"C",IF(P245&gt;=0.35*'MARK LOOKUP'!P245,"D","NG"))))))),"")</f>
        <v/>
      </c>
      <c r="AL245" s="26" t="str">
        <f>IF(ISBLANK('DATA ENTRY'!V245),"",IF(Q245="Ab","AB",IF(Q245&gt;=0.9*'MARK LOOKUP'!Q245,"A+",IF(Q245&gt;=0.8*'MARK LOOKUP'!Q245,"A",IF(Q245&gt;=0.7*'MARK LOOKUP'!Q245,"B+",IF(Q245&gt;=0.6*'MARK LOOKUP'!Q245,"B",IF(Q245&gt;=0.5*'MARK LOOKUP'!Q245,"C+",IF(Q245&gt;=0.4*'MARK LOOKUP'!Q245,"C",IF(Q245&gt;=0.35*'MARK LOOKUP'!Q245,"D","NG")))))))))</f>
        <v/>
      </c>
      <c r="AM245" s="26" t="str">
        <f>IF(ISBLANK('DATA ENTRY'!W245),"",IF(R245="Ab","AB",IF(R245&gt;=0.9*'MARK LOOKUP'!R245,"A+",IF(R245&gt;=0.8*'MARK LOOKUP'!R245,"A",IF(R245&gt;=0.7*'MARK LOOKUP'!R245,"B+",IF(R245&gt;=0.6*'MARK LOOKUP'!R245,"B",IF(R245&gt;=0.5*'MARK LOOKUP'!R245,"C+",IF(R245&gt;=0.4*'MARK LOOKUP'!R245,"C",IF(R245&gt;=0.35*'MARK LOOKUP'!R245,"D","NG")))))))))</f>
        <v/>
      </c>
      <c r="AN245" s="26" t="str">
        <f>IF(ISNUMBER(S245),IF(S245&gt;=0.9*'MARK LOOKUP'!S245,"A+",IF(S245&gt;=0.8*'MARK LOOKUP'!S245,"A",IF(S245&gt;=0.7*'MARK LOOKUP'!S245,"B+",IF(S245&gt;=0.6*'MARK LOOKUP'!S245,"B",IF(S245&gt;=0.5*'MARK LOOKUP'!S245,"C+",IF(S245&gt;=0.4*'MARK LOOKUP'!S245,"C",IF(S245&gt;=0.35*'MARK LOOKUP'!S245,"D","NG"))))))),"")</f>
        <v/>
      </c>
      <c r="AO245" s="26" t="str">
        <f>IF(ISBLANK('DATA ENTRY'!Y245),"",IF(T245="AB","AB",IF(T245&gt;=0.9*'MARK LOOKUP'!T245,"A+",IF(T245&gt;=0.8*'MARK LOOKUP'!T245,"A",IF(T245&gt;=0.7*'MARK LOOKUP'!T245,"B+",IF(T245&gt;=0.6*'MARK LOOKUP'!T245,"B",IF(T245&gt;=0.5*'MARK LOOKUP'!T245,"C+",IF(T245&gt;=0.4*'MARK LOOKUP'!T245,"C",IF(T245&gt;=0.35*'MARK LOOKUP'!T245,"D","NG")))))))))</f>
        <v/>
      </c>
      <c r="AP245" s="26" t="str">
        <f>IF(ISBLANK('DATA ENTRY'!Z245),"",IF(U245="AB","AB",IF(U245&gt;=0.9*'MARK LOOKUP'!U245,"A+",IF(U245&gt;=0.8*'MARK LOOKUP'!U245,"A",IF(U245&gt;=0.7*'MARK LOOKUP'!U245,"B+",IF(U245&gt;=0.6*'MARK LOOKUP'!U245,"B",IF(U245&gt;=0.5*'MARK LOOKUP'!U245,"C+",IF(U245&gt;=0.4*'MARK LOOKUP'!U245,"C",IF(U245&gt;=0.35*'MARK LOOKUP'!U245,"D","NG")))))))))</f>
        <v/>
      </c>
      <c r="AQ245" s="26" t="str">
        <f>IF(ISNUMBER(V245),IF(V245&gt;=0.9*'MARK LOOKUP'!V245,"A+",IF(V245&gt;=0.8*'MARK LOOKUP'!V245,"A",IF(V245&gt;=0.7*'MARK LOOKUP'!V245,"B+",IF(V245&gt;=0.6*'MARK LOOKUP'!S245,"B",IF(V245&gt;=0.5*'MARK LOOKUP'!V245,"C+",IF(V245&gt;=0.4*'MARK LOOKUP'!V245,"C",IF(V245&gt;=0.35*'MARK LOOKUP'!V245,"D","NG"))))))),"")</f>
        <v/>
      </c>
      <c r="AR245" s="26" t="str">
        <f t="shared" si="67"/>
        <v/>
      </c>
      <c r="AS245" s="26" t="str">
        <f t="shared" si="68"/>
        <v/>
      </c>
      <c r="AT245" s="26" t="str">
        <f t="shared" si="69"/>
        <v/>
      </c>
      <c r="AU245" s="26" t="str">
        <f t="shared" si="70"/>
        <v/>
      </c>
      <c r="AV245" s="26" t="str">
        <f t="shared" si="71"/>
        <v/>
      </c>
      <c r="AW245" s="26" t="str">
        <f t="shared" si="72"/>
        <v/>
      </c>
      <c r="AX245" s="26" t="str">
        <f t="shared" si="73"/>
        <v/>
      </c>
      <c r="AY245" s="26" t="str">
        <f t="shared" si="74"/>
        <v/>
      </c>
      <c r="AZ245" s="26" t="str">
        <f t="shared" si="75"/>
        <v/>
      </c>
      <c r="BA245" s="26" t="str">
        <f t="shared" si="76"/>
        <v/>
      </c>
      <c r="BB245" s="26" t="str">
        <f t="shared" si="77"/>
        <v/>
      </c>
      <c r="BC245" s="26" t="str">
        <f t="shared" si="78"/>
        <v/>
      </c>
      <c r="BD245" s="26" t="str">
        <f t="shared" si="79"/>
        <v/>
      </c>
      <c r="BE245" s="26" t="str">
        <f>IF(ISBLANK('DATA ENTRY'!S245),"",IF(AJ245="A+","4",IF(AJ245="A","3.6",IF(AJ245="B+","3.2",IF(AJ245="B","2.8",IF(AJ245="C+","2.4",IF(AJ245="C","2",IF(AJ245="D+","1.6",IF(AJ245="D","1.2",IF(AJ245="E","0.8",""))))))))))</f>
        <v/>
      </c>
      <c r="BF245" s="26" t="str">
        <f>IF(ISBLANK('DATA ENTRY'!T245),"",IF(AK245="A+","4",IF(AK245="A","3.6",IF(AK245="B+","3.2",IF(AK245="B","2.8",IF(AK245="C+","2.4",IF(AK245="C","2",IF(AK245="D+","1.6",IF(AK245="D","1.2",IF(AK245="E","0.8",""))))))))))</f>
        <v/>
      </c>
      <c r="BG245" s="26" t="str">
        <f>IF(ISBLANK('DATA ENTRY'!U245),"",IF(AL245="A+","4",IF(AL245="A","3.6",IF(AL245="B+","3.2",IF(AL245="B","2.8",IF(AL245="C+","2.4",IF(AL245="C","2",IF(AL245="D+","1.6",IF(AL245="D","1.2",IF(AL245="E","0.8",""))))))))))</f>
        <v/>
      </c>
      <c r="BH245" s="26" t="str">
        <f>IF(ISBLANK('DATA ENTRY'!V245),"",IF(AM245="A+","4",IF(AM245="A","3.6",IF(AM245="B+","3.2",IF(AM245="B","2.8",IF(AM245="C+","2.4",IF(AM245="C","2",IF(AM245="D+","1.6",IF(AM245="D","1.2",IF(AM245="E","0.8",""))))))))))</f>
        <v/>
      </c>
      <c r="BI245" s="26" t="str">
        <f>IF(ISBLANK('DATA ENTRY'!W245),"",IF(AN245="A+","4",IF(AN245="A","3.6",IF(AN245="B+","3.2",IF(AN245="B","2.8",IF(AN245="C+","2.4",IF(AN245="C","2",IF(AN245="D+","1.6",IF(AN245="D","1.2",IF(AN245="E","0.8",""))))))))))</f>
        <v/>
      </c>
      <c r="BJ245" s="26" t="str">
        <f>IF(ISBLANK('DATA ENTRY'!X245),"",IF(AO245="A+","4",IF(AO245="A","3.6",IF(AO245="B+","3.2",IF(AO245="B","2.8",IF(AO245="C+","2.4",IF(AO245="C","2",IF(AO245="D+","1.6",IF(AO245="D","1.2",IF(AO245="E","0.8",""))))))))))</f>
        <v/>
      </c>
      <c r="BK245" s="26" t="str">
        <f>IF(ISBLANK('DATA ENTRY'!Y245),"",IF(AP245="A+","4",IF(AP245="A","3.6",IF(AP245="B+","3.2",IF(AP245="B","2.8",IF(AP245="C+","2.4",IF(AP245="C","2",IF(AP245="D+","1.6",IF(AP245="D","1.2",IF(AP245="E","0.8",""))))))))))</f>
        <v/>
      </c>
      <c r="BL245" s="26" t="str">
        <f>IF(ISBLANK('DATA ENTRY'!Z245),"",IF(AQ245="A+","4",IF(AQ245="A","3.6",IF(AQ245="B+","3.2",IF(AQ245="B","2.8",IF(AQ245="C+","2.4",IF(AQ245="C","2",IF(AQ245="D+","1.6",IF(AQ245="D","1.2",IF(AQ245="E","0.8",""))))))))))</f>
        <v/>
      </c>
    </row>
    <row r="246" spans="2:64" x14ac:dyDescent="0.25">
      <c r="B246" s="26" t="str">
        <f>IF(ISBLANK('DATA ENTRY'!G246),"",'DATA ENTRY'!G246)</f>
        <v/>
      </c>
      <c r="C246" s="26" t="str">
        <f>IF(ISBLANK('DATA ENTRY'!H246),"",'DATA ENTRY'!H246)</f>
        <v/>
      </c>
      <c r="D246" s="26" t="str">
        <f t="shared" si="61"/>
        <v/>
      </c>
      <c r="E246" s="26" t="str">
        <f>IF(ISBLANK('DATA ENTRY'!J246),"",'DATA ENTRY'!J246)</f>
        <v/>
      </c>
      <c r="F246" s="26" t="str">
        <f>IF(ISBLANK('DATA ENTRY'!K246),"",'DATA ENTRY'!K246)</f>
        <v/>
      </c>
      <c r="G246" s="26" t="str">
        <f t="shared" si="62"/>
        <v/>
      </c>
      <c r="H246" s="26" t="str">
        <f>IF(ISBLANK('DATA ENTRY'!M246),"",'DATA ENTRY'!M246)</f>
        <v/>
      </c>
      <c r="I246" s="26" t="str">
        <f>IF(ISBLANK('DATA ENTRY'!M246),"",'DATA ENTRY'!N246)</f>
        <v/>
      </c>
      <c r="J246" s="26" t="str">
        <f t="shared" si="80"/>
        <v/>
      </c>
      <c r="K246" s="26" t="str">
        <f>IF(ISBLANK('DATA ENTRY'!P246),"",'DATA ENTRY'!P246)</f>
        <v/>
      </c>
      <c r="L246" s="26" t="str">
        <f>IF(ISBLANK('DATA ENTRY'!Q246),"",'DATA ENTRY'!Q246)</f>
        <v/>
      </c>
      <c r="M246" s="26" t="str">
        <f t="shared" si="63"/>
        <v/>
      </c>
      <c r="N246" s="26" t="str">
        <f>IF(ISBLANK('DATA ENTRY'!S246),"",'DATA ENTRY'!S246)</f>
        <v/>
      </c>
      <c r="O246" s="26" t="str">
        <f>IF(ISBLANK('DATA ENTRY'!T246),"",'DATA ENTRY'!T246)</f>
        <v/>
      </c>
      <c r="P246" s="26" t="str">
        <f t="shared" si="64"/>
        <v/>
      </c>
      <c r="Q246" s="26" t="str">
        <f>IF(ISBLANK('DATA ENTRY'!V246),"",'DATA ENTRY'!V246)</f>
        <v/>
      </c>
      <c r="R246" s="26" t="str">
        <f>IF(ISBLANK('DATA ENTRY'!W246),"",'DATA ENTRY'!W246)</f>
        <v/>
      </c>
      <c r="S246" s="26" t="str">
        <f t="shared" si="65"/>
        <v/>
      </c>
      <c r="T246" s="26" t="str">
        <f>IF(ISBLANK('DATA ENTRY'!Y246),"",'DATA ENTRY'!Y246)</f>
        <v/>
      </c>
      <c r="U246" s="26" t="str">
        <f>IF(ISBLANK('DATA ENTRY'!Z246),"",'DATA ENTRY'!Z246)</f>
        <v/>
      </c>
      <c r="V246" s="26" t="str">
        <f t="shared" si="66"/>
        <v/>
      </c>
      <c r="W246" s="26" t="str">
        <f>IF(ISBLANK('DATA ENTRY'!$F246),"",IF(LEDGER!B246="AB","AB",IF(LEDGER!B246&gt;=0.9*'MARK LOOKUP'!B246,"A+",IF(LEDGER!B246&gt;=0.8*'MARK LOOKUP'!B246,"A",IF(LEDGER!B246&gt;=0.7*'MARK LOOKUP'!B246,"B+",IF(LEDGER!B246&gt;=0.6*'MARK LOOKUP'!B246,"B",IF(LEDGER!B246&gt;=0.5*'MARK LOOKUP'!B246,"C+",IF(LEDGER!B246&gt;=0.4*'MARK LOOKUP'!B246,"C+",IF(LEDGER!B246&gt;=0.35*'MARK LOOKUP'!B246,"D","NG")))))))))</f>
        <v/>
      </c>
      <c r="X246" s="26" t="str">
        <f>IF(ISBLANK('DATA ENTRY'!$G246),"",IF(LEDGER!C246="AB","AB",IF(LEDGER!C246&gt;=0.9*'MARK LOOKUP'!C246,"A+",IF(LEDGER!C246&gt;=0.8*'MARK LOOKUP'!C246,"A",IF(LEDGER!C246&gt;=0.7*'MARK LOOKUP'!C246,"B+",IF(LEDGER!C246&gt;=0.6*'MARK LOOKUP'!C246,"B",IF(LEDGER!C246&gt;=0.5*'MARK LOOKUP'!C246,"C+",IF(LEDGER!C246&gt;=0.4*'MARK LOOKUP'!C246,"C+",IF(LEDGER!C246&gt;=0.35*'MARK LOOKUP'!C246,"D","N.G.")))))))))</f>
        <v/>
      </c>
      <c r="Y246" s="26" t="b">
        <f>IF(ISNUMBER(D246),IF(D246&gt;=0.9*'MARK LOOKUP'!D246,"A+",IF(D246&gt;=0.8*'MARK LOOKUP'!D246,"A",IF(D246&gt;=0.7*'MARK LOOKUP'!D246,"B+",IF(D246&gt;=0.6*'MARK LOOKUP'!D246,"B",IF(D246&gt;=0.5*'MARK LOOKUP'!D246,"C+",IF(D246&gt;=0.4*'MARK LOOKUP'!D246,"C",IF(D246&gt;=0.35*'MARK LOOKUP'!D246,"D","N.G."))))))))</f>
        <v>0</v>
      </c>
      <c r="Z246" s="26" t="str">
        <f>IF(ISBLANK('DATA ENTRY'!J246),"",IF(LEDGER!E246="AB","AB",IF(LEDGER!E246&gt;=0.9*'MARK LOOKUP'!E246,"A+",IF(LEDGER!E246&gt;=0.8*'MARK LOOKUP'!E246,"A",IF(LEDGER!E246&gt;=0.7*'MARK LOOKUP'!E246,"B+",IF(LEDGER!E246&gt;=0.6*'MARK LOOKUP'!E246,"B",IF(LEDGER!E246&gt;=0.5*'MARK LOOKUP'!E246,"C+",IF(LEDGER!E246&gt;=0.4*'MARK LOOKUP'!E246,"C",IF(LEDGER!E246&gt;=0.35*'MARK LOOKUP'!E246,"D","NG")))))))))</f>
        <v/>
      </c>
      <c r="AA246" s="26" t="str">
        <f>IF(ISBLANK('DATA ENTRY'!K246),"",IF(LEDGER!F246="AB","AB",IF(LEDGER!F246&gt;=0.9*'MARK LOOKUP'!F246,"A+",IF(LEDGER!F246&gt;=0.8*'MARK LOOKUP'!F246,"A",IF(LEDGER!F246&gt;=0.7*'MARK LOOKUP'!F246,"B+",IF(LEDGER!F246&gt;=0.6*'MARK LOOKUP'!F246,"B",IF(LEDGER!F246&gt;=0.5*'MARK LOOKUP'!F246,"C+",IF(LEDGER!F246&gt;=0.4*'MARK LOOKUP'!F246,"C",IF(LEDGER!F246&gt;=0.35*'MARK LOOKUP'!F246,"D","NG")))))))))</f>
        <v/>
      </c>
      <c r="AB246" s="26" t="b">
        <f>IF(ISNUMBER(G246),IF(D246&gt;=0.9*'MARK LOOKUP'!G246,"A+",IF(G246&gt;=0.8*'MARK LOOKUP'!G246,"A",IF(G246&gt;=0.7*'MARK LOOKUP'!G246,"B+",IF(G246&gt;=0.6*'MARK LOOKUP'!G246,"B",IF(G246&gt;=0.5*'MARK LOOKUP'!G246,"C+",IF(G246&gt;=0.4*'MARK LOOKUP'!G246,"C",IF(G246&gt;=0.35*'MARK LOOKUP'!G246,"D","NG"))))))))</f>
        <v>0</v>
      </c>
      <c r="AC246" s="26" t="str">
        <f>IF(ISBLANK('DATA ENTRY'!M246),"",IF(LEDGER!H246="AB","AB",IF(LEDGER!H246&gt;=0.9*'MARK LOOKUP'!H246,"A+",IF(LEDGER!H246&gt;=0.8*'MARK LOOKUP'!H246,"A",IF(LEDGER!H246&gt;=0.7*'MARK LOOKUP'!H246,"B+",IF(LEDGER!H246&gt;=0.6*'MARK LOOKUP'!H246,"B",IF(LEDGER!H246&gt;=0.5*'MARK LOOKUP'!H246,"C+",IF(LEDGER!H246&gt;=0.4*'MARK LOOKUP'!H246,"C",IF(LEDGER!H246&gt;=0.35*'MARK LOOKUP'!H246,"D","NG")))))))))</f>
        <v/>
      </c>
      <c r="AD246" s="26" t="str">
        <f>IF(ISBLANK('DATA ENTRY'!N246),"",IF(LEDGER!I246="AB","AB",IF(LEDGER!I246&gt;=0.9*'MARK LOOKUP'!I246,"A+",IF(LEDGER!I246&gt;=0.8*'MARK LOOKUP'!I246,"A",IF(LEDGER!I246&gt;=0.7*'MARK LOOKUP'!I246,"B+",IF(LEDGER!I246&gt;=0.6*'MARK LOOKUP'!I246,"B",IF(LEDGER!I246&gt;=0.5*'MARK LOOKUP'!I246,"C+",IF(LEDGER!I246&gt;=0.4*'MARK LOOKUP'!I246,"C",IF(LEDGER!I246&gt;=0.35*'MARK LOOKUP'!I246,"D","NG")))))))))</f>
        <v/>
      </c>
      <c r="AE246" s="26" t="str">
        <f>IF(ISNUMBER(J246),IF(J246&gt;=0.9*'MARK LOOKUP'!J246,"A+",IF(J246&gt;=0.8*'MARK LOOKUP'!J246,"A",IF(J246&gt;=0.7*'MARK LOOKUP'!J246,"B+",IF(J246&gt;=0.6*'MARK LOOKUP'!J246,"B",IF(J246&gt;=0.5*'MARK LOOKUP'!J246,"C+",IF(J246&gt;=0.4*'MARK LOOKUP'!J246,"C",IF(J246&gt;=0.35*'MARK LOOKUP'!J246,"D","NG"))))))),"")</f>
        <v/>
      </c>
      <c r="AF246" s="26" t="str">
        <f>IF(ISBLANK('DATA ENTRY'!P246),"",IF(LEDGER!K246="Ab","AB",IF(LEDGER!K246&gt;=0.9*'MARK LOOKUP'!K246,"A+",IF(LEDGER!K246&gt;=0.8*'MARK LOOKUP'!K246,"A",IF(LEDGER!K246&gt;=0.7*'MARK LOOKUP'!K246,"B+",IF(LEDGER!K246&gt;=0.6*'MARK LOOKUP'!K246,"B",IF(LEDGER!K246&gt;=0.5*'MARK LOOKUP'!K246,"C+",IF(LEDGER!K246&gt;=0.4*'MARK LOOKUP'!K246,"C",IF(LEDGER!K246&gt;=0.35*'MARK LOOKUP'!K246,"D","NG")))))))))</f>
        <v/>
      </c>
      <c r="AG246" s="26" t="str">
        <f>IF(ISBLANK('DATA ENTRY'!Q246),"",IF(LEDGER!L246="Ab","AB",IF(LEDGER!L246&gt;=0.9*'MARK LOOKUP'!L246,"A+",IF(LEDGER!L246&gt;=0.8*'MARK LOOKUP'!L246,"A",IF(LEDGER!L246&gt;=0.7*'MARK LOOKUP'!L246,"B+",IF(LEDGER!L246&gt;=0.6*'MARK LOOKUP'!L246,"B",IF(LEDGER!L246&gt;=0.5*'MARK LOOKUP'!L246,"C+",IF(LEDGER!L246&gt;=0.4*'MARK LOOKUP'!L246,"C",IF(LEDGER!L246&gt;=0.35*'MARK LOOKUP'!L246,"D","NG")))))))))</f>
        <v/>
      </c>
      <c r="AH246" s="26" t="str">
        <f>IF(ISNUMBER(M246),IF(M246&gt;=0.9*'MARK LOOKUP'!M246,"A+",IF(M246&gt;=0.8*'MARK LOOKUP'!M246,"A",IF(M246&gt;=0.7*'MARK LOOKUP'!M246,"B+",IF(M246&gt;=0.6*'MARK LOOKUP'!M246,"B",IF(M246&gt;=0.5*'MARK LOOKUP'!M246,"C+",IF(M246&gt;=0.4*'MARK LOOKUP'!M246,"C",IF(M246&gt;=0.35*'MARK LOOKUP'!M246,"D","NG"))))))),"")</f>
        <v/>
      </c>
      <c r="AI246" s="26" t="str">
        <f>IF(ISBLANK('DATA ENTRY'!S246),"",IF(N246="Ab","AB",IF(N246&gt;=0.9*'MARK LOOKUP'!N246,"A+",IF(N246&gt;=0.8*'MARK LOOKUP'!N246,"A",IF(N246&gt;=0.7*'MARK LOOKUP'!N246,"B+",IF(N246&gt;=0.6*'MARK LOOKUP'!N246,"B",IF(N246&gt;=0.5*'MARK LOOKUP'!N246,"C+",IF(N246&gt;=0.4*'MARK LOOKUP'!N246,"C",IF(N246&gt;=0.35*'MARK LOOKUP'!N246,"D","NG")))))))))</f>
        <v/>
      </c>
      <c r="AJ246" s="26" t="str">
        <f>IF(ISBLANK('DATA ENTRY'!T246),"",IF(O246="Ab","AB",IF(O246&gt;=0.9*'MARK LOOKUP'!O246,"A+",IF(O246&gt;=0.8*'MARK LOOKUP'!O246,"A",IF(O246&gt;=0.7*'MARK LOOKUP'!O246,"B+",IF(O246&gt;=0.6*'MARK LOOKUP'!O246,"B",IF(O246&gt;=0.5*'MARK LOOKUP'!O246,"C+",IF(O246&gt;=0.4*'MARK LOOKUP'!O246,"C",IF(O246&gt;=0.35*'MARK LOOKUP'!O246,"D","NG")))))))))</f>
        <v/>
      </c>
      <c r="AK246" s="26" t="str">
        <f>IF(ISNUMBER(P246),IF(P246&gt;=0.9*'MARK LOOKUP'!P246,"A+",IF(P246&gt;=0.8*'MARK LOOKUP'!P246,"A",IF(P246&gt;=0.7*'MARK LOOKUP'!P246,"B+",IF(P246&gt;=0.6*'MARK LOOKUP'!P246,"B",IF(P246&gt;=0.5*'MARK LOOKUP'!P246,"C+",IF(P246&gt;=0.4*'MARK LOOKUP'!P246,"C",IF(P246&gt;=0.35*'MARK LOOKUP'!P246,"D","NG"))))))),"")</f>
        <v/>
      </c>
      <c r="AL246" s="26" t="str">
        <f>IF(ISBLANK('DATA ENTRY'!V246),"",IF(Q246="Ab","AB",IF(Q246&gt;=0.9*'MARK LOOKUP'!Q246,"A+",IF(Q246&gt;=0.8*'MARK LOOKUP'!Q246,"A",IF(Q246&gt;=0.7*'MARK LOOKUP'!Q246,"B+",IF(Q246&gt;=0.6*'MARK LOOKUP'!Q246,"B",IF(Q246&gt;=0.5*'MARK LOOKUP'!Q246,"C+",IF(Q246&gt;=0.4*'MARK LOOKUP'!Q246,"C",IF(Q246&gt;=0.35*'MARK LOOKUP'!Q246,"D","NG")))))))))</f>
        <v/>
      </c>
      <c r="AM246" s="26" t="str">
        <f>IF(ISBLANK('DATA ENTRY'!W246),"",IF(R246="Ab","AB",IF(R246&gt;=0.9*'MARK LOOKUP'!R246,"A+",IF(R246&gt;=0.8*'MARK LOOKUP'!R246,"A",IF(R246&gt;=0.7*'MARK LOOKUP'!R246,"B+",IF(R246&gt;=0.6*'MARK LOOKUP'!R246,"B",IF(R246&gt;=0.5*'MARK LOOKUP'!R246,"C+",IF(R246&gt;=0.4*'MARK LOOKUP'!R246,"C",IF(R246&gt;=0.35*'MARK LOOKUP'!R246,"D","NG")))))))))</f>
        <v/>
      </c>
      <c r="AN246" s="26" t="str">
        <f>IF(ISNUMBER(S246),IF(S246&gt;=0.9*'MARK LOOKUP'!S246,"A+",IF(S246&gt;=0.8*'MARK LOOKUP'!S246,"A",IF(S246&gt;=0.7*'MARK LOOKUP'!S246,"B+",IF(S246&gt;=0.6*'MARK LOOKUP'!S246,"B",IF(S246&gt;=0.5*'MARK LOOKUP'!S246,"C+",IF(S246&gt;=0.4*'MARK LOOKUP'!S246,"C",IF(S246&gt;=0.35*'MARK LOOKUP'!S246,"D","NG"))))))),"")</f>
        <v/>
      </c>
      <c r="AO246" s="26" t="str">
        <f>IF(ISBLANK('DATA ENTRY'!Y246),"",IF(T246="AB","AB",IF(T246&gt;=0.9*'MARK LOOKUP'!T246,"A+",IF(T246&gt;=0.8*'MARK LOOKUP'!T246,"A",IF(T246&gt;=0.7*'MARK LOOKUP'!T246,"B+",IF(T246&gt;=0.6*'MARK LOOKUP'!T246,"B",IF(T246&gt;=0.5*'MARK LOOKUP'!T246,"C+",IF(T246&gt;=0.4*'MARK LOOKUP'!T246,"C",IF(T246&gt;=0.35*'MARK LOOKUP'!T246,"D","NG")))))))))</f>
        <v/>
      </c>
      <c r="AP246" s="26" t="str">
        <f>IF(ISBLANK('DATA ENTRY'!Z246),"",IF(U246="AB","AB",IF(U246&gt;=0.9*'MARK LOOKUP'!U246,"A+",IF(U246&gt;=0.8*'MARK LOOKUP'!U246,"A",IF(U246&gt;=0.7*'MARK LOOKUP'!U246,"B+",IF(U246&gt;=0.6*'MARK LOOKUP'!U246,"B",IF(U246&gt;=0.5*'MARK LOOKUP'!U246,"C+",IF(U246&gt;=0.4*'MARK LOOKUP'!U246,"C",IF(U246&gt;=0.35*'MARK LOOKUP'!U246,"D","NG")))))))))</f>
        <v/>
      </c>
      <c r="AQ246" s="26" t="str">
        <f>IF(ISNUMBER(V246),IF(V246&gt;=0.9*'MARK LOOKUP'!V246,"A+",IF(V246&gt;=0.8*'MARK LOOKUP'!V246,"A",IF(V246&gt;=0.7*'MARK LOOKUP'!V246,"B+",IF(V246&gt;=0.6*'MARK LOOKUP'!S246,"B",IF(V246&gt;=0.5*'MARK LOOKUP'!V246,"C+",IF(V246&gt;=0.4*'MARK LOOKUP'!V246,"C",IF(V246&gt;=0.35*'MARK LOOKUP'!V246,"D","NG"))))))),"")</f>
        <v/>
      </c>
      <c r="AR246" s="26" t="str">
        <f t="shared" si="67"/>
        <v/>
      </c>
      <c r="AS246" s="26" t="str">
        <f t="shared" si="68"/>
        <v/>
      </c>
      <c r="AT246" s="26" t="str">
        <f t="shared" si="69"/>
        <v/>
      </c>
      <c r="AU246" s="26" t="str">
        <f t="shared" si="70"/>
        <v/>
      </c>
      <c r="AV246" s="26" t="str">
        <f t="shared" si="71"/>
        <v/>
      </c>
      <c r="AW246" s="26" t="str">
        <f t="shared" si="72"/>
        <v/>
      </c>
      <c r="AX246" s="26" t="str">
        <f t="shared" si="73"/>
        <v/>
      </c>
      <c r="AY246" s="26" t="str">
        <f t="shared" si="74"/>
        <v/>
      </c>
      <c r="AZ246" s="26" t="str">
        <f t="shared" si="75"/>
        <v/>
      </c>
      <c r="BA246" s="26" t="str">
        <f t="shared" si="76"/>
        <v/>
      </c>
      <c r="BB246" s="26" t="str">
        <f t="shared" si="77"/>
        <v/>
      </c>
      <c r="BC246" s="26" t="str">
        <f t="shared" si="78"/>
        <v/>
      </c>
      <c r="BD246" s="26" t="str">
        <f t="shared" si="79"/>
        <v/>
      </c>
      <c r="BE246" s="26" t="str">
        <f>IF(ISBLANK('DATA ENTRY'!S246),"",IF(AJ246="A+","4",IF(AJ246="A","3.6",IF(AJ246="B+","3.2",IF(AJ246="B","2.8",IF(AJ246="C+","2.4",IF(AJ246="C","2",IF(AJ246="D+","1.6",IF(AJ246="D","1.2",IF(AJ246="E","0.8",""))))))))))</f>
        <v/>
      </c>
      <c r="BF246" s="26" t="str">
        <f>IF(ISBLANK('DATA ENTRY'!T246),"",IF(AK246="A+","4",IF(AK246="A","3.6",IF(AK246="B+","3.2",IF(AK246="B","2.8",IF(AK246="C+","2.4",IF(AK246="C","2",IF(AK246="D+","1.6",IF(AK246="D","1.2",IF(AK246="E","0.8",""))))))))))</f>
        <v/>
      </c>
      <c r="BG246" s="26" t="str">
        <f>IF(ISBLANK('DATA ENTRY'!U246),"",IF(AL246="A+","4",IF(AL246="A","3.6",IF(AL246="B+","3.2",IF(AL246="B","2.8",IF(AL246="C+","2.4",IF(AL246="C","2",IF(AL246="D+","1.6",IF(AL246="D","1.2",IF(AL246="E","0.8",""))))))))))</f>
        <v/>
      </c>
      <c r="BH246" s="26" t="str">
        <f>IF(ISBLANK('DATA ENTRY'!V246),"",IF(AM246="A+","4",IF(AM246="A","3.6",IF(AM246="B+","3.2",IF(AM246="B","2.8",IF(AM246="C+","2.4",IF(AM246="C","2",IF(AM246="D+","1.6",IF(AM246="D","1.2",IF(AM246="E","0.8",""))))))))))</f>
        <v/>
      </c>
      <c r="BI246" s="26" t="str">
        <f>IF(ISBLANK('DATA ENTRY'!W246),"",IF(AN246="A+","4",IF(AN246="A","3.6",IF(AN246="B+","3.2",IF(AN246="B","2.8",IF(AN246="C+","2.4",IF(AN246="C","2",IF(AN246="D+","1.6",IF(AN246="D","1.2",IF(AN246="E","0.8",""))))))))))</f>
        <v/>
      </c>
      <c r="BJ246" s="26" t="str">
        <f>IF(ISBLANK('DATA ENTRY'!X246),"",IF(AO246="A+","4",IF(AO246="A","3.6",IF(AO246="B+","3.2",IF(AO246="B","2.8",IF(AO246="C+","2.4",IF(AO246="C","2",IF(AO246="D+","1.6",IF(AO246="D","1.2",IF(AO246="E","0.8",""))))))))))</f>
        <v/>
      </c>
      <c r="BK246" s="26" t="str">
        <f>IF(ISBLANK('DATA ENTRY'!Y246),"",IF(AP246="A+","4",IF(AP246="A","3.6",IF(AP246="B+","3.2",IF(AP246="B","2.8",IF(AP246="C+","2.4",IF(AP246="C","2",IF(AP246="D+","1.6",IF(AP246="D","1.2",IF(AP246="E","0.8",""))))))))))</f>
        <v/>
      </c>
      <c r="BL246" s="26" t="str">
        <f>IF(ISBLANK('DATA ENTRY'!Z246),"",IF(AQ246="A+","4",IF(AQ246="A","3.6",IF(AQ246="B+","3.2",IF(AQ246="B","2.8",IF(AQ246="C+","2.4",IF(AQ246="C","2",IF(AQ246="D+","1.6",IF(AQ246="D","1.2",IF(AQ246="E","0.8",""))))))))))</f>
        <v/>
      </c>
    </row>
    <row r="247" spans="2:64" x14ac:dyDescent="0.25">
      <c r="B247" s="26" t="str">
        <f>IF(ISBLANK('DATA ENTRY'!G247),"",'DATA ENTRY'!G247)</f>
        <v/>
      </c>
      <c r="C247" s="26" t="str">
        <f>IF(ISBLANK('DATA ENTRY'!H247),"",'DATA ENTRY'!H247)</f>
        <v/>
      </c>
      <c r="D247" s="26" t="str">
        <f t="shared" si="61"/>
        <v/>
      </c>
      <c r="E247" s="26" t="str">
        <f>IF(ISBLANK('DATA ENTRY'!J247),"",'DATA ENTRY'!J247)</f>
        <v/>
      </c>
      <c r="F247" s="26" t="str">
        <f>IF(ISBLANK('DATA ENTRY'!K247),"",'DATA ENTRY'!K247)</f>
        <v/>
      </c>
      <c r="G247" s="26" t="str">
        <f t="shared" si="62"/>
        <v/>
      </c>
      <c r="H247" s="26" t="str">
        <f>IF(ISBLANK('DATA ENTRY'!M247),"",'DATA ENTRY'!M247)</f>
        <v/>
      </c>
      <c r="I247" s="26" t="str">
        <f>IF(ISBLANK('DATA ENTRY'!M247),"",'DATA ENTRY'!N247)</f>
        <v/>
      </c>
      <c r="J247" s="26" t="str">
        <f t="shared" si="80"/>
        <v/>
      </c>
      <c r="K247" s="26" t="str">
        <f>IF(ISBLANK('DATA ENTRY'!P247),"",'DATA ENTRY'!P247)</f>
        <v/>
      </c>
      <c r="L247" s="26" t="str">
        <f>IF(ISBLANK('DATA ENTRY'!Q247),"",'DATA ENTRY'!Q247)</f>
        <v/>
      </c>
      <c r="M247" s="26" t="str">
        <f t="shared" si="63"/>
        <v/>
      </c>
      <c r="N247" s="26" t="str">
        <f>IF(ISBLANK('DATA ENTRY'!S247),"",'DATA ENTRY'!S247)</f>
        <v/>
      </c>
      <c r="O247" s="26" t="str">
        <f>IF(ISBLANK('DATA ENTRY'!T247),"",'DATA ENTRY'!T247)</f>
        <v/>
      </c>
      <c r="P247" s="26" t="str">
        <f t="shared" si="64"/>
        <v/>
      </c>
      <c r="Q247" s="26" t="str">
        <f>IF(ISBLANK('DATA ENTRY'!V247),"",'DATA ENTRY'!V247)</f>
        <v/>
      </c>
      <c r="R247" s="26" t="str">
        <f>IF(ISBLANK('DATA ENTRY'!W247),"",'DATA ENTRY'!W247)</f>
        <v/>
      </c>
      <c r="S247" s="26" t="str">
        <f t="shared" si="65"/>
        <v/>
      </c>
      <c r="T247" s="26" t="str">
        <f>IF(ISBLANK('DATA ENTRY'!Y247),"",'DATA ENTRY'!Y247)</f>
        <v/>
      </c>
      <c r="U247" s="26" t="str">
        <f>IF(ISBLANK('DATA ENTRY'!Z247),"",'DATA ENTRY'!Z247)</f>
        <v/>
      </c>
      <c r="V247" s="26" t="str">
        <f t="shared" si="66"/>
        <v/>
      </c>
      <c r="W247" s="26" t="str">
        <f>IF(ISBLANK('DATA ENTRY'!$F247),"",IF(LEDGER!B247="AB","AB",IF(LEDGER!B247&gt;=0.9*'MARK LOOKUP'!B247,"A+",IF(LEDGER!B247&gt;=0.8*'MARK LOOKUP'!B247,"A",IF(LEDGER!B247&gt;=0.7*'MARK LOOKUP'!B247,"B+",IF(LEDGER!B247&gt;=0.6*'MARK LOOKUP'!B247,"B",IF(LEDGER!B247&gt;=0.5*'MARK LOOKUP'!B247,"C+",IF(LEDGER!B247&gt;=0.4*'MARK LOOKUP'!B247,"C+",IF(LEDGER!B247&gt;=0.35*'MARK LOOKUP'!B247,"D","NG")))))))))</f>
        <v/>
      </c>
      <c r="X247" s="26" t="str">
        <f>IF(ISBLANK('DATA ENTRY'!$G247),"",IF(LEDGER!C247="AB","AB",IF(LEDGER!C247&gt;=0.9*'MARK LOOKUP'!C247,"A+",IF(LEDGER!C247&gt;=0.8*'MARK LOOKUP'!C247,"A",IF(LEDGER!C247&gt;=0.7*'MARK LOOKUP'!C247,"B+",IF(LEDGER!C247&gt;=0.6*'MARK LOOKUP'!C247,"B",IF(LEDGER!C247&gt;=0.5*'MARK LOOKUP'!C247,"C+",IF(LEDGER!C247&gt;=0.4*'MARK LOOKUP'!C247,"C+",IF(LEDGER!C247&gt;=0.35*'MARK LOOKUP'!C247,"D","N.G.")))))))))</f>
        <v/>
      </c>
      <c r="Y247" s="26" t="b">
        <f>IF(ISNUMBER(D247),IF(D247&gt;=0.9*'MARK LOOKUP'!D247,"A+",IF(D247&gt;=0.8*'MARK LOOKUP'!D247,"A",IF(D247&gt;=0.7*'MARK LOOKUP'!D247,"B+",IF(D247&gt;=0.6*'MARK LOOKUP'!D247,"B",IF(D247&gt;=0.5*'MARK LOOKUP'!D247,"C+",IF(D247&gt;=0.4*'MARK LOOKUP'!D247,"C",IF(D247&gt;=0.35*'MARK LOOKUP'!D247,"D","N.G."))))))))</f>
        <v>0</v>
      </c>
      <c r="Z247" s="26" t="str">
        <f>IF(ISBLANK('DATA ENTRY'!J247),"",IF(LEDGER!E247="AB","AB",IF(LEDGER!E247&gt;=0.9*'MARK LOOKUP'!E247,"A+",IF(LEDGER!E247&gt;=0.8*'MARK LOOKUP'!E247,"A",IF(LEDGER!E247&gt;=0.7*'MARK LOOKUP'!E247,"B+",IF(LEDGER!E247&gt;=0.6*'MARK LOOKUP'!E247,"B",IF(LEDGER!E247&gt;=0.5*'MARK LOOKUP'!E247,"C+",IF(LEDGER!E247&gt;=0.4*'MARK LOOKUP'!E247,"C",IF(LEDGER!E247&gt;=0.35*'MARK LOOKUP'!E247,"D","NG")))))))))</f>
        <v/>
      </c>
      <c r="AA247" s="26" t="str">
        <f>IF(ISBLANK('DATA ENTRY'!K247),"",IF(LEDGER!F247="AB","AB",IF(LEDGER!F247&gt;=0.9*'MARK LOOKUP'!F247,"A+",IF(LEDGER!F247&gt;=0.8*'MARK LOOKUP'!F247,"A",IF(LEDGER!F247&gt;=0.7*'MARK LOOKUP'!F247,"B+",IF(LEDGER!F247&gt;=0.6*'MARK LOOKUP'!F247,"B",IF(LEDGER!F247&gt;=0.5*'MARK LOOKUP'!F247,"C+",IF(LEDGER!F247&gt;=0.4*'MARK LOOKUP'!F247,"C",IF(LEDGER!F247&gt;=0.35*'MARK LOOKUP'!F247,"D","NG")))))))))</f>
        <v/>
      </c>
      <c r="AB247" s="26" t="b">
        <f>IF(ISNUMBER(G247),IF(D247&gt;=0.9*'MARK LOOKUP'!G247,"A+",IF(G247&gt;=0.8*'MARK LOOKUP'!G247,"A",IF(G247&gt;=0.7*'MARK LOOKUP'!G247,"B+",IF(G247&gt;=0.6*'MARK LOOKUP'!G247,"B",IF(G247&gt;=0.5*'MARK LOOKUP'!G247,"C+",IF(G247&gt;=0.4*'MARK LOOKUP'!G247,"C",IF(G247&gt;=0.35*'MARK LOOKUP'!G247,"D","NG"))))))))</f>
        <v>0</v>
      </c>
      <c r="AC247" s="26" t="str">
        <f>IF(ISBLANK('DATA ENTRY'!M247),"",IF(LEDGER!H247="AB","AB",IF(LEDGER!H247&gt;=0.9*'MARK LOOKUP'!H247,"A+",IF(LEDGER!H247&gt;=0.8*'MARK LOOKUP'!H247,"A",IF(LEDGER!H247&gt;=0.7*'MARK LOOKUP'!H247,"B+",IF(LEDGER!H247&gt;=0.6*'MARK LOOKUP'!H247,"B",IF(LEDGER!H247&gt;=0.5*'MARK LOOKUP'!H247,"C+",IF(LEDGER!H247&gt;=0.4*'MARK LOOKUP'!H247,"C",IF(LEDGER!H247&gt;=0.35*'MARK LOOKUP'!H247,"D","NG")))))))))</f>
        <v/>
      </c>
      <c r="AD247" s="26" t="str">
        <f>IF(ISBLANK('DATA ENTRY'!N247),"",IF(LEDGER!I247="AB","AB",IF(LEDGER!I247&gt;=0.9*'MARK LOOKUP'!I247,"A+",IF(LEDGER!I247&gt;=0.8*'MARK LOOKUP'!I247,"A",IF(LEDGER!I247&gt;=0.7*'MARK LOOKUP'!I247,"B+",IF(LEDGER!I247&gt;=0.6*'MARK LOOKUP'!I247,"B",IF(LEDGER!I247&gt;=0.5*'MARK LOOKUP'!I247,"C+",IF(LEDGER!I247&gt;=0.4*'MARK LOOKUP'!I247,"C",IF(LEDGER!I247&gt;=0.35*'MARK LOOKUP'!I247,"D","NG")))))))))</f>
        <v/>
      </c>
      <c r="AE247" s="26" t="str">
        <f>IF(ISNUMBER(J247),IF(J247&gt;=0.9*'MARK LOOKUP'!J247,"A+",IF(J247&gt;=0.8*'MARK LOOKUP'!J247,"A",IF(J247&gt;=0.7*'MARK LOOKUP'!J247,"B+",IF(J247&gt;=0.6*'MARK LOOKUP'!J247,"B",IF(J247&gt;=0.5*'MARK LOOKUP'!J247,"C+",IF(J247&gt;=0.4*'MARK LOOKUP'!J247,"C",IF(J247&gt;=0.35*'MARK LOOKUP'!J247,"D","NG"))))))),"")</f>
        <v/>
      </c>
      <c r="AF247" s="26" t="str">
        <f>IF(ISBLANK('DATA ENTRY'!P247),"",IF(LEDGER!K247="Ab","AB",IF(LEDGER!K247&gt;=0.9*'MARK LOOKUP'!K247,"A+",IF(LEDGER!K247&gt;=0.8*'MARK LOOKUP'!K247,"A",IF(LEDGER!K247&gt;=0.7*'MARK LOOKUP'!K247,"B+",IF(LEDGER!K247&gt;=0.6*'MARK LOOKUP'!K247,"B",IF(LEDGER!K247&gt;=0.5*'MARK LOOKUP'!K247,"C+",IF(LEDGER!K247&gt;=0.4*'MARK LOOKUP'!K247,"C",IF(LEDGER!K247&gt;=0.35*'MARK LOOKUP'!K247,"D","NG")))))))))</f>
        <v/>
      </c>
      <c r="AG247" s="26" t="str">
        <f>IF(ISBLANK('DATA ENTRY'!Q247),"",IF(LEDGER!L247="Ab","AB",IF(LEDGER!L247&gt;=0.9*'MARK LOOKUP'!L247,"A+",IF(LEDGER!L247&gt;=0.8*'MARK LOOKUP'!L247,"A",IF(LEDGER!L247&gt;=0.7*'MARK LOOKUP'!L247,"B+",IF(LEDGER!L247&gt;=0.6*'MARK LOOKUP'!L247,"B",IF(LEDGER!L247&gt;=0.5*'MARK LOOKUP'!L247,"C+",IF(LEDGER!L247&gt;=0.4*'MARK LOOKUP'!L247,"C",IF(LEDGER!L247&gt;=0.35*'MARK LOOKUP'!L247,"D","NG")))))))))</f>
        <v/>
      </c>
      <c r="AH247" s="26" t="str">
        <f>IF(ISNUMBER(M247),IF(M247&gt;=0.9*'MARK LOOKUP'!M247,"A+",IF(M247&gt;=0.8*'MARK LOOKUP'!M247,"A",IF(M247&gt;=0.7*'MARK LOOKUP'!M247,"B+",IF(M247&gt;=0.6*'MARK LOOKUP'!M247,"B",IF(M247&gt;=0.5*'MARK LOOKUP'!M247,"C+",IF(M247&gt;=0.4*'MARK LOOKUP'!M247,"C",IF(M247&gt;=0.35*'MARK LOOKUP'!M247,"D","NG"))))))),"")</f>
        <v/>
      </c>
      <c r="AI247" s="26" t="str">
        <f>IF(ISBLANK('DATA ENTRY'!S247),"",IF(N247="Ab","AB",IF(N247&gt;=0.9*'MARK LOOKUP'!N247,"A+",IF(N247&gt;=0.8*'MARK LOOKUP'!N247,"A",IF(N247&gt;=0.7*'MARK LOOKUP'!N247,"B+",IF(N247&gt;=0.6*'MARK LOOKUP'!N247,"B",IF(N247&gt;=0.5*'MARK LOOKUP'!N247,"C+",IF(N247&gt;=0.4*'MARK LOOKUP'!N247,"C",IF(N247&gt;=0.35*'MARK LOOKUP'!N247,"D","NG")))))))))</f>
        <v/>
      </c>
      <c r="AJ247" s="26" t="str">
        <f>IF(ISBLANK('DATA ENTRY'!T247),"",IF(O247="Ab","AB",IF(O247&gt;=0.9*'MARK LOOKUP'!O247,"A+",IF(O247&gt;=0.8*'MARK LOOKUP'!O247,"A",IF(O247&gt;=0.7*'MARK LOOKUP'!O247,"B+",IF(O247&gt;=0.6*'MARK LOOKUP'!O247,"B",IF(O247&gt;=0.5*'MARK LOOKUP'!O247,"C+",IF(O247&gt;=0.4*'MARK LOOKUP'!O247,"C",IF(O247&gt;=0.35*'MARK LOOKUP'!O247,"D","NG")))))))))</f>
        <v/>
      </c>
      <c r="AK247" s="26" t="str">
        <f>IF(ISNUMBER(P247),IF(P247&gt;=0.9*'MARK LOOKUP'!P247,"A+",IF(P247&gt;=0.8*'MARK LOOKUP'!P247,"A",IF(P247&gt;=0.7*'MARK LOOKUP'!P247,"B+",IF(P247&gt;=0.6*'MARK LOOKUP'!P247,"B",IF(P247&gt;=0.5*'MARK LOOKUP'!P247,"C+",IF(P247&gt;=0.4*'MARK LOOKUP'!P247,"C",IF(P247&gt;=0.35*'MARK LOOKUP'!P247,"D","NG"))))))),"")</f>
        <v/>
      </c>
      <c r="AL247" s="26" t="str">
        <f>IF(ISBLANK('DATA ENTRY'!V247),"",IF(Q247="Ab","AB",IF(Q247&gt;=0.9*'MARK LOOKUP'!Q247,"A+",IF(Q247&gt;=0.8*'MARK LOOKUP'!Q247,"A",IF(Q247&gt;=0.7*'MARK LOOKUP'!Q247,"B+",IF(Q247&gt;=0.6*'MARK LOOKUP'!Q247,"B",IF(Q247&gt;=0.5*'MARK LOOKUP'!Q247,"C+",IF(Q247&gt;=0.4*'MARK LOOKUP'!Q247,"C",IF(Q247&gt;=0.35*'MARK LOOKUP'!Q247,"D","NG")))))))))</f>
        <v/>
      </c>
      <c r="AM247" s="26" t="str">
        <f>IF(ISBLANK('DATA ENTRY'!W247),"",IF(R247="Ab","AB",IF(R247&gt;=0.9*'MARK LOOKUP'!R247,"A+",IF(R247&gt;=0.8*'MARK LOOKUP'!R247,"A",IF(R247&gt;=0.7*'MARK LOOKUP'!R247,"B+",IF(R247&gt;=0.6*'MARK LOOKUP'!R247,"B",IF(R247&gt;=0.5*'MARK LOOKUP'!R247,"C+",IF(R247&gt;=0.4*'MARK LOOKUP'!R247,"C",IF(R247&gt;=0.35*'MARK LOOKUP'!R247,"D","NG")))))))))</f>
        <v/>
      </c>
      <c r="AN247" s="26" t="str">
        <f>IF(ISNUMBER(S247),IF(S247&gt;=0.9*'MARK LOOKUP'!S247,"A+",IF(S247&gt;=0.8*'MARK LOOKUP'!S247,"A",IF(S247&gt;=0.7*'MARK LOOKUP'!S247,"B+",IF(S247&gt;=0.6*'MARK LOOKUP'!S247,"B",IF(S247&gt;=0.5*'MARK LOOKUP'!S247,"C+",IF(S247&gt;=0.4*'MARK LOOKUP'!S247,"C",IF(S247&gt;=0.35*'MARK LOOKUP'!S247,"D","NG"))))))),"")</f>
        <v/>
      </c>
      <c r="AO247" s="26" t="str">
        <f>IF(ISBLANK('DATA ENTRY'!Y247),"",IF(T247="AB","AB",IF(T247&gt;=0.9*'MARK LOOKUP'!T247,"A+",IF(T247&gt;=0.8*'MARK LOOKUP'!T247,"A",IF(T247&gt;=0.7*'MARK LOOKUP'!T247,"B+",IF(T247&gt;=0.6*'MARK LOOKUP'!T247,"B",IF(T247&gt;=0.5*'MARK LOOKUP'!T247,"C+",IF(T247&gt;=0.4*'MARK LOOKUP'!T247,"C",IF(T247&gt;=0.35*'MARK LOOKUP'!T247,"D","NG")))))))))</f>
        <v/>
      </c>
      <c r="AP247" s="26" t="str">
        <f>IF(ISBLANK('DATA ENTRY'!Z247),"",IF(U247="AB","AB",IF(U247&gt;=0.9*'MARK LOOKUP'!U247,"A+",IF(U247&gt;=0.8*'MARK LOOKUP'!U247,"A",IF(U247&gt;=0.7*'MARK LOOKUP'!U247,"B+",IF(U247&gt;=0.6*'MARK LOOKUP'!U247,"B",IF(U247&gt;=0.5*'MARK LOOKUP'!U247,"C+",IF(U247&gt;=0.4*'MARK LOOKUP'!U247,"C",IF(U247&gt;=0.35*'MARK LOOKUP'!U247,"D","NG")))))))))</f>
        <v/>
      </c>
      <c r="AQ247" s="26" t="str">
        <f>IF(ISNUMBER(V247),IF(V247&gt;=0.9*'MARK LOOKUP'!V247,"A+",IF(V247&gt;=0.8*'MARK LOOKUP'!V247,"A",IF(V247&gt;=0.7*'MARK LOOKUP'!V247,"B+",IF(V247&gt;=0.6*'MARK LOOKUP'!S247,"B",IF(V247&gt;=0.5*'MARK LOOKUP'!V247,"C+",IF(V247&gt;=0.4*'MARK LOOKUP'!V247,"C",IF(V247&gt;=0.35*'MARK LOOKUP'!V247,"D","NG"))))))),"")</f>
        <v/>
      </c>
      <c r="AR247" s="26" t="str">
        <f t="shared" si="67"/>
        <v/>
      </c>
      <c r="AS247" s="26" t="str">
        <f t="shared" si="68"/>
        <v/>
      </c>
      <c r="AT247" s="26" t="str">
        <f t="shared" si="69"/>
        <v/>
      </c>
      <c r="AU247" s="26" t="str">
        <f t="shared" si="70"/>
        <v/>
      </c>
      <c r="AV247" s="26" t="str">
        <f t="shared" si="71"/>
        <v/>
      </c>
      <c r="AW247" s="26" t="str">
        <f t="shared" si="72"/>
        <v/>
      </c>
      <c r="AX247" s="26" t="str">
        <f t="shared" si="73"/>
        <v/>
      </c>
      <c r="AY247" s="26" t="str">
        <f t="shared" si="74"/>
        <v/>
      </c>
      <c r="AZ247" s="26" t="str">
        <f t="shared" si="75"/>
        <v/>
      </c>
      <c r="BA247" s="26" t="str">
        <f t="shared" si="76"/>
        <v/>
      </c>
      <c r="BB247" s="26" t="str">
        <f t="shared" si="77"/>
        <v/>
      </c>
      <c r="BC247" s="26" t="str">
        <f t="shared" si="78"/>
        <v/>
      </c>
      <c r="BD247" s="26" t="str">
        <f t="shared" si="79"/>
        <v/>
      </c>
      <c r="BE247" s="26" t="str">
        <f>IF(ISBLANK('DATA ENTRY'!S247),"",IF(AJ247="A+","4",IF(AJ247="A","3.6",IF(AJ247="B+","3.2",IF(AJ247="B","2.8",IF(AJ247="C+","2.4",IF(AJ247="C","2",IF(AJ247="D+","1.6",IF(AJ247="D","1.2",IF(AJ247="E","0.8",""))))))))))</f>
        <v/>
      </c>
      <c r="BF247" s="26" t="str">
        <f>IF(ISBLANK('DATA ENTRY'!T247),"",IF(AK247="A+","4",IF(AK247="A","3.6",IF(AK247="B+","3.2",IF(AK247="B","2.8",IF(AK247="C+","2.4",IF(AK247="C","2",IF(AK247="D+","1.6",IF(AK247="D","1.2",IF(AK247="E","0.8",""))))))))))</f>
        <v/>
      </c>
      <c r="BG247" s="26" t="str">
        <f>IF(ISBLANK('DATA ENTRY'!U247),"",IF(AL247="A+","4",IF(AL247="A","3.6",IF(AL247="B+","3.2",IF(AL247="B","2.8",IF(AL247="C+","2.4",IF(AL247="C","2",IF(AL247="D+","1.6",IF(AL247="D","1.2",IF(AL247="E","0.8",""))))))))))</f>
        <v/>
      </c>
      <c r="BH247" s="26" t="str">
        <f>IF(ISBLANK('DATA ENTRY'!V247),"",IF(AM247="A+","4",IF(AM247="A","3.6",IF(AM247="B+","3.2",IF(AM247="B","2.8",IF(AM247="C+","2.4",IF(AM247="C","2",IF(AM247="D+","1.6",IF(AM247="D","1.2",IF(AM247="E","0.8",""))))))))))</f>
        <v/>
      </c>
      <c r="BI247" s="26" t="str">
        <f>IF(ISBLANK('DATA ENTRY'!W247),"",IF(AN247="A+","4",IF(AN247="A","3.6",IF(AN247="B+","3.2",IF(AN247="B","2.8",IF(AN247="C+","2.4",IF(AN247="C","2",IF(AN247="D+","1.6",IF(AN247="D","1.2",IF(AN247="E","0.8",""))))))))))</f>
        <v/>
      </c>
      <c r="BJ247" s="26" t="str">
        <f>IF(ISBLANK('DATA ENTRY'!X247),"",IF(AO247="A+","4",IF(AO247="A","3.6",IF(AO247="B+","3.2",IF(AO247="B","2.8",IF(AO247="C+","2.4",IF(AO247="C","2",IF(AO247="D+","1.6",IF(AO247="D","1.2",IF(AO247="E","0.8",""))))))))))</f>
        <v/>
      </c>
      <c r="BK247" s="26" t="str">
        <f>IF(ISBLANK('DATA ENTRY'!Y247),"",IF(AP247="A+","4",IF(AP247="A","3.6",IF(AP247="B+","3.2",IF(AP247="B","2.8",IF(AP247="C+","2.4",IF(AP247="C","2",IF(AP247="D+","1.6",IF(AP247="D","1.2",IF(AP247="E","0.8",""))))))))))</f>
        <v/>
      </c>
      <c r="BL247" s="26" t="str">
        <f>IF(ISBLANK('DATA ENTRY'!Z247),"",IF(AQ247="A+","4",IF(AQ247="A","3.6",IF(AQ247="B+","3.2",IF(AQ247="B","2.8",IF(AQ247="C+","2.4",IF(AQ247="C","2",IF(AQ247="D+","1.6",IF(AQ247="D","1.2",IF(AQ247="E","0.8",""))))))))))</f>
        <v/>
      </c>
    </row>
    <row r="248" spans="2:64" x14ac:dyDescent="0.25">
      <c r="B248" s="26" t="str">
        <f>IF(ISBLANK('DATA ENTRY'!G248),"",'DATA ENTRY'!G248)</f>
        <v/>
      </c>
      <c r="C248" s="26" t="str">
        <f>IF(ISBLANK('DATA ENTRY'!H248),"",'DATA ENTRY'!H248)</f>
        <v/>
      </c>
      <c r="D248" s="26" t="str">
        <f t="shared" si="61"/>
        <v/>
      </c>
      <c r="E248" s="26" t="str">
        <f>IF(ISBLANK('DATA ENTRY'!J248),"",'DATA ENTRY'!J248)</f>
        <v/>
      </c>
      <c r="F248" s="26" t="str">
        <f>IF(ISBLANK('DATA ENTRY'!K248),"",'DATA ENTRY'!K248)</f>
        <v/>
      </c>
      <c r="G248" s="26" t="str">
        <f t="shared" si="62"/>
        <v/>
      </c>
      <c r="H248" s="26" t="str">
        <f>IF(ISBLANK('DATA ENTRY'!M248),"",'DATA ENTRY'!M248)</f>
        <v/>
      </c>
      <c r="I248" s="26" t="str">
        <f>IF(ISBLANK('DATA ENTRY'!M248),"",'DATA ENTRY'!N248)</f>
        <v/>
      </c>
      <c r="J248" s="26" t="str">
        <f t="shared" si="80"/>
        <v/>
      </c>
      <c r="K248" s="26" t="str">
        <f>IF(ISBLANK('DATA ENTRY'!P248),"",'DATA ENTRY'!P248)</f>
        <v/>
      </c>
      <c r="L248" s="26" t="str">
        <f>IF(ISBLANK('DATA ENTRY'!Q248),"",'DATA ENTRY'!Q248)</f>
        <v/>
      </c>
      <c r="M248" s="26" t="str">
        <f t="shared" si="63"/>
        <v/>
      </c>
      <c r="N248" s="26" t="str">
        <f>IF(ISBLANK('DATA ENTRY'!S248),"",'DATA ENTRY'!S248)</f>
        <v/>
      </c>
      <c r="O248" s="26" t="str">
        <f>IF(ISBLANK('DATA ENTRY'!T248),"",'DATA ENTRY'!T248)</f>
        <v/>
      </c>
      <c r="P248" s="26" t="str">
        <f t="shared" si="64"/>
        <v/>
      </c>
      <c r="Q248" s="26" t="str">
        <f>IF(ISBLANK('DATA ENTRY'!V248),"",'DATA ENTRY'!V248)</f>
        <v/>
      </c>
      <c r="R248" s="26" t="str">
        <f>IF(ISBLANK('DATA ENTRY'!W248),"",'DATA ENTRY'!W248)</f>
        <v/>
      </c>
      <c r="S248" s="26" t="str">
        <f t="shared" si="65"/>
        <v/>
      </c>
      <c r="T248" s="26" t="str">
        <f>IF(ISBLANK('DATA ENTRY'!Y248),"",'DATA ENTRY'!Y248)</f>
        <v/>
      </c>
      <c r="U248" s="26" t="str">
        <f>IF(ISBLANK('DATA ENTRY'!Z248),"",'DATA ENTRY'!Z248)</f>
        <v/>
      </c>
      <c r="V248" s="26" t="str">
        <f t="shared" si="66"/>
        <v/>
      </c>
      <c r="W248" s="26" t="str">
        <f>IF(ISBLANK('DATA ENTRY'!$F248),"",IF(LEDGER!B248="AB","AB",IF(LEDGER!B248&gt;=0.9*'MARK LOOKUP'!B248,"A+",IF(LEDGER!B248&gt;=0.8*'MARK LOOKUP'!B248,"A",IF(LEDGER!B248&gt;=0.7*'MARK LOOKUP'!B248,"B+",IF(LEDGER!B248&gt;=0.6*'MARK LOOKUP'!B248,"B",IF(LEDGER!B248&gt;=0.5*'MARK LOOKUP'!B248,"C+",IF(LEDGER!B248&gt;=0.4*'MARK LOOKUP'!B248,"C+",IF(LEDGER!B248&gt;=0.35*'MARK LOOKUP'!B248,"D","NG")))))))))</f>
        <v/>
      </c>
      <c r="X248" s="26" t="str">
        <f>IF(ISBLANK('DATA ENTRY'!$G248),"",IF(LEDGER!C248="AB","AB",IF(LEDGER!C248&gt;=0.9*'MARK LOOKUP'!C248,"A+",IF(LEDGER!C248&gt;=0.8*'MARK LOOKUP'!C248,"A",IF(LEDGER!C248&gt;=0.7*'MARK LOOKUP'!C248,"B+",IF(LEDGER!C248&gt;=0.6*'MARK LOOKUP'!C248,"B",IF(LEDGER!C248&gt;=0.5*'MARK LOOKUP'!C248,"C+",IF(LEDGER!C248&gt;=0.4*'MARK LOOKUP'!C248,"C+",IF(LEDGER!C248&gt;=0.35*'MARK LOOKUP'!C248,"D","N.G.")))))))))</f>
        <v/>
      </c>
      <c r="Y248" s="26" t="b">
        <f>IF(ISNUMBER(D248),IF(D248&gt;=0.9*'MARK LOOKUP'!D248,"A+",IF(D248&gt;=0.8*'MARK LOOKUP'!D248,"A",IF(D248&gt;=0.7*'MARK LOOKUP'!D248,"B+",IF(D248&gt;=0.6*'MARK LOOKUP'!D248,"B",IF(D248&gt;=0.5*'MARK LOOKUP'!D248,"C+",IF(D248&gt;=0.4*'MARK LOOKUP'!D248,"C",IF(D248&gt;=0.35*'MARK LOOKUP'!D248,"D","N.G."))))))))</f>
        <v>0</v>
      </c>
      <c r="Z248" s="26" t="str">
        <f>IF(ISBLANK('DATA ENTRY'!J248),"",IF(LEDGER!E248="AB","AB",IF(LEDGER!E248&gt;=0.9*'MARK LOOKUP'!E248,"A+",IF(LEDGER!E248&gt;=0.8*'MARK LOOKUP'!E248,"A",IF(LEDGER!E248&gt;=0.7*'MARK LOOKUP'!E248,"B+",IF(LEDGER!E248&gt;=0.6*'MARK LOOKUP'!E248,"B",IF(LEDGER!E248&gt;=0.5*'MARK LOOKUP'!E248,"C+",IF(LEDGER!E248&gt;=0.4*'MARK LOOKUP'!E248,"C",IF(LEDGER!E248&gt;=0.35*'MARK LOOKUP'!E248,"D","NG")))))))))</f>
        <v/>
      </c>
      <c r="AA248" s="26" t="str">
        <f>IF(ISBLANK('DATA ENTRY'!K248),"",IF(LEDGER!F248="AB","AB",IF(LEDGER!F248&gt;=0.9*'MARK LOOKUP'!F248,"A+",IF(LEDGER!F248&gt;=0.8*'MARK LOOKUP'!F248,"A",IF(LEDGER!F248&gt;=0.7*'MARK LOOKUP'!F248,"B+",IF(LEDGER!F248&gt;=0.6*'MARK LOOKUP'!F248,"B",IF(LEDGER!F248&gt;=0.5*'MARK LOOKUP'!F248,"C+",IF(LEDGER!F248&gt;=0.4*'MARK LOOKUP'!F248,"C",IF(LEDGER!F248&gt;=0.35*'MARK LOOKUP'!F248,"D","NG")))))))))</f>
        <v/>
      </c>
      <c r="AB248" s="26" t="b">
        <f>IF(ISNUMBER(G248),IF(D248&gt;=0.9*'MARK LOOKUP'!G248,"A+",IF(G248&gt;=0.8*'MARK LOOKUP'!G248,"A",IF(G248&gt;=0.7*'MARK LOOKUP'!G248,"B+",IF(G248&gt;=0.6*'MARK LOOKUP'!G248,"B",IF(G248&gt;=0.5*'MARK LOOKUP'!G248,"C+",IF(G248&gt;=0.4*'MARK LOOKUP'!G248,"C",IF(G248&gt;=0.35*'MARK LOOKUP'!G248,"D","NG"))))))))</f>
        <v>0</v>
      </c>
      <c r="AC248" s="26" t="str">
        <f>IF(ISBLANK('DATA ENTRY'!M248),"",IF(LEDGER!H248="AB","AB",IF(LEDGER!H248&gt;=0.9*'MARK LOOKUP'!H248,"A+",IF(LEDGER!H248&gt;=0.8*'MARK LOOKUP'!H248,"A",IF(LEDGER!H248&gt;=0.7*'MARK LOOKUP'!H248,"B+",IF(LEDGER!H248&gt;=0.6*'MARK LOOKUP'!H248,"B",IF(LEDGER!H248&gt;=0.5*'MARK LOOKUP'!H248,"C+",IF(LEDGER!H248&gt;=0.4*'MARK LOOKUP'!H248,"C",IF(LEDGER!H248&gt;=0.35*'MARK LOOKUP'!H248,"D","NG")))))))))</f>
        <v/>
      </c>
      <c r="AD248" s="26" t="str">
        <f>IF(ISBLANK('DATA ENTRY'!N248),"",IF(LEDGER!I248="AB","AB",IF(LEDGER!I248&gt;=0.9*'MARK LOOKUP'!I248,"A+",IF(LEDGER!I248&gt;=0.8*'MARK LOOKUP'!I248,"A",IF(LEDGER!I248&gt;=0.7*'MARK LOOKUP'!I248,"B+",IF(LEDGER!I248&gt;=0.6*'MARK LOOKUP'!I248,"B",IF(LEDGER!I248&gt;=0.5*'MARK LOOKUP'!I248,"C+",IF(LEDGER!I248&gt;=0.4*'MARK LOOKUP'!I248,"C",IF(LEDGER!I248&gt;=0.35*'MARK LOOKUP'!I248,"D","NG")))))))))</f>
        <v/>
      </c>
      <c r="AE248" s="26" t="str">
        <f>IF(ISNUMBER(J248),IF(J248&gt;=0.9*'MARK LOOKUP'!J248,"A+",IF(J248&gt;=0.8*'MARK LOOKUP'!J248,"A",IF(J248&gt;=0.7*'MARK LOOKUP'!J248,"B+",IF(J248&gt;=0.6*'MARK LOOKUP'!J248,"B",IF(J248&gt;=0.5*'MARK LOOKUP'!J248,"C+",IF(J248&gt;=0.4*'MARK LOOKUP'!J248,"C",IF(J248&gt;=0.35*'MARK LOOKUP'!J248,"D","NG"))))))),"")</f>
        <v/>
      </c>
      <c r="AF248" s="26" t="str">
        <f>IF(ISBLANK('DATA ENTRY'!P248),"",IF(LEDGER!K248="Ab","AB",IF(LEDGER!K248&gt;=0.9*'MARK LOOKUP'!K248,"A+",IF(LEDGER!K248&gt;=0.8*'MARK LOOKUP'!K248,"A",IF(LEDGER!K248&gt;=0.7*'MARK LOOKUP'!K248,"B+",IF(LEDGER!K248&gt;=0.6*'MARK LOOKUP'!K248,"B",IF(LEDGER!K248&gt;=0.5*'MARK LOOKUP'!K248,"C+",IF(LEDGER!K248&gt;=0.4*'MARK LOOKUP'!K248,"C",IF(LEDGER!K248&gt;=0.35*'MARK LOOKUP'!K248,"D","NG")))))))))</f>
        <v/>
      </c>
      <c r="AG248" s="26" t="str">
        <f>IF(ISBLANK('DATA ENTRY'!Q248),"",IF(LEDGER!L248="Ab","AB",IF(LEDGER!L248&gt;=0.9*'MARK LOOKUP'!L248,"A+",IF(LEDGER!L248&gt;=0.8*'MARK LOOKUP'!L248,"A",IF(LEDGER!L248&gt;=0.7*'MARK LOOKUP'!L248,"B+",IF(LEDGER!L248&gt;=0.6*'MARK LOOKUP'!L248,"B",IF(LEDGER!L248&gt;=0.5*'MARK LOOKUP'!L248,"C+",IF(LEDGER!L248&gt;=0.4*'MARK LOOKUP'!L248,"C",IF(LEDGER!L248&gt;=0.35*'MARK LOOKUP'!L248,"D","NG")))))))))</f>
        <v/>
      </c>
      <c r="AH248" s="26" t="str">
        <f>IF(ISNUMBER(M248),IF(M248&gt;=0.9*'MARK LOOKUP'!M248,"A+",IF(M248&gt;=0.8*'MARK LOOKUP'!M248,"A",IF(M248&gt;=0.7*'MARK LOOKUP'!M248,"B+",IF(M248&gt;=0.6*'MARK LOOKUP'!M248,"B",IF(M248&gt;=0.5*'MARK LOOKUP'!M248,"C+",IF(M248&gt;=0.4*'MARK LOOKUP'!M248,"C",IF(M248&gt;=0.35*'MARK LOOKUP'!M248,"D","NG"))))))),"")</f>
        <v/>
      </c>
      <c r="AI248" s="26" t="str">
        <f>IF(ISBLANK('DATA ENTRY'!S248),"",IF(N248="Ab","AB",IF(N248&gt;=0.9*'MARK LOOKUP'!N248,"A+",IF(N248&gt;=0.8*'MARK LOOKUP'!N248,"A",IF(N248&gt;=0.7*'MARK LOOKUP'!N248,"B+",IF(N248&gt;=0.6*'MARK LOOKUP'!N248,"B",IF(N248&gt;=0.5*'MARK LOOKUP'!N248,"C+",IF(N248&gt;=0.4*'MARK LOOKUP'!N248,"C",IF(N248&gt;=0.35*'MARK LOOKUP'!N248,"D","NG")))))))))</f>
        <v/>
      </c>
      <c r="AJ248" s="26" t="str">
        <f>IF(ISBLANK('DATA ENTRY'!T248),"",IF(O248="Ab","AB",IF(O248&gt;=0.9*'MARK LOOKUP'!O248,"A+",IF(O248&gt;=0.8*'MARK LOOKUP'!O248,"A",IF(O248&gt;=0.7*'MARK LOOKUP'!O248,"B+",IF(O248&gt;=0.6*'MARK LOOKUP'!O248,"B",IF(O248&gt;=0.5*'MARK LOOKUP'!O248,"C+",IF(O248&gt;=0.4*'MARK LOOKUP'!O248,"C",IF(O248&gt;=0.35*'MARK LOOKUP'!O248,"D","NG")))))))))</f>
        <v/>
      </c>
      <c r="AK248" s="26" t="str">
        <f>IF(ISNUMBER(P248),IF(P248&gt;=0.9*'MARK LOOKUP'!P248,"A+",IF(P248&gt;=0.8*'MARK LOOKUP'!P248,"A",IF(P248&gt;=0.7*'MARK LOOKUP'!P248,"B+",IF(P248&gt;=0.6*'MARK LOOKUP'!P248,"B",IF(P248&gt;=0.5*'MARK LOOKUP'!P248,"C+",IF(P248&gt;=0.4*'MARK LOOKUP'!P248,"C",IF(P248&gt;=0.35*'MARK LOOKUP'!P248,"D","NG"))))))),"")</f>
        <v/>
      </c>
      <c r="AL248" s="26" t="str">
        <f>IF(ISBLANK('DATA ENTRY'!V248),"",IF(Q248="Ab","AB",IF(Q248&gt;=0.9*'MARK LOOKUP'!Q248,"A+",IF(Q248&gt;=0.8*'MARK LOOKUP'!Q248,"A",IF(Q248&gt;=0.7*'MARK LOOKUP'!Q248,"B+",IF(Q248&gt;=0.6*'MARK LOOKUP'!Q248,"B",IF(Q248&gt;=0.5*'MARK LOOKUP'!Q248,"C+",IF(Q248&gt;=0.4*'MARK LOOKUP'!Q248,"C",IF(Q248&gt;=0.35*'MARK LOOKUP'!Q248,"D","NG")))))))))</f>
        <v/>
      </c>
      <c r="AM248" s="26" t="str">
        <f>IF(ISBLANK('DATA ENTRY'!W248),"",IF(R248="Ab","AB",IF(R248&gt;=0.9*'MARK LOOKUP'!R248,"A+",IF(R248&gt;=0.8*'MARK LOOKUP'!R248,"A",IF(R248&gt;=0.7*'MARK LOOKUP'!R248,"B+",IF(R248&gt;=0.6*'MARK LOOKUP'!R248,"B",IF(R248&gt;=0.5*'MARK LOOKUP'!R248,"C+",IF(R248&gt;=0.4*'MARK LOOKUP'!R248,"C",IF(R248&gt;=0.35*'MARK LOOKUP'!R248,"D","NG")))))))))</f>
        <v/>
      </c>
      <c r="AN248" s="26" t="str">
        <f>IF(ISNUMBER(S248),IF(S248&gt;=0.9*'MARK LOOKUP'!S248,"A+",IF(S248&gt;=0.8*'MARK LOOKUP'!S248,"A",IF(S248&gt;=0.7*'MARK LOOKUP'!S248,"B+",IF(S248&gt;=0.6*'MARK LOOKUP'!S248,"B",IF(S248&gt;=0.5*'MARK LOOKUP'!S248,"C+",IF(S248&gt;=0.4*'MARK LOOKUP'!S248,"C",IF(S248&gt;=0.35*'MARK LOOKUP'!S248,"D","NG"))))))),"")</f>
        <v/>
      </c>
      <c r="AO248" s="26" t="str">
        <f>IF(ISBLANK('DATA ENTRY'!Y248),"",IF(T248="AB","AB",IF(T248&gt;=0.9*'MARK LOOKUP'!T248,"A+",IF(T248&gt;=0.8*'MARK LOOKUP'!T248,"A",IF(T248&gt;=0.7*'MARK LOOKUP'!T248,"B+",IF(T248&gt;=0.6*'MARK LOOKUP'!T248,"B",IF(T248&gt;=0.5*'MARK LOOKUP'!T248,"C+",IF(T248&gt;=0.4*'MARK LOOKUP'!T248,"C",IF(T248&gt;=0.35*'MARK LOOKUP'!T248,"D","NG")))))))))</f>
        <v/>
      </c>
      <c r="AP248" s="26" t="str">
        <f>IF(ISBLANK('DATA ENTRY'!Z248),"",IF(U248="AB","AB",IF(U248&gt;=0.9*'MARK LOOKUP'!U248,"A+",IF(U248&gt;=0.8*'MARK LOOKUP'!U248,"A",IF(U248&gt;=0.7*'MARK LOOKUP'!U248,"B+",IF(U248&gt;=0.6*'MARK LOOKUP'!U248,"B",IF(U248&gt;=0.5*'MARK LOOKUP'!U248,"C+",IF(U248&gt;=0.4*'MARK LOOKUP'!U248,"C",IF(U248&gt;=0.35*'MARK LOOKUP'!U248,"D","NG")))))))))</f>
        <v/>
      </c>
      <c r="AQ248" s="26" t="str">
        <f>IF(ISNUMBER(V248),IF(V248&gt;=0.9*'MARK LOOKUP'!V248,"A+",IF(V248&gt;=0.8*'MARK LOOKUP'!V248,"A",IF(V248&gt;=0.7*'MARK LOOKUP'!V248,"B+",IF(V248&gt;=0.6*'MARK LOOKUP'!S248,"B",IF(V248&gt;=0.5*'MARK LOOKUP'!V248,"C+",IF(V248&gt;=0.4*'MARK LOOKUP'!V248,"C",IF(V248&gt;=0.35*'MARK LOOKUP'!V248,"D","NG"))))))),"")</f>
        <v/>
      </c>
      <c r="AR248" s="26" t="str">
        <f t="shared" si="67"/>
        <v/>
      </c>
      <c r="AS248" s="26" t="str">
        <f t="shared" si="68"/>
        <v/>
      </c>
      <c r="AT248" s="26" t="str">
        <f t="shared" si="69"/>
        <v/>
      </c>
      <c r="AU248" s="26" t="str">
        <f t="shared" si="70"/>
        <v/>
      </c>
      <c r="AV248" s="26" t="str">
        <f t="shared" si="71"/>
        <v/>
      </c>
      <c r="AW248" s="26" t="str">
        <f t="shared" si="72"/>
        <v/>
      </c>
      <c r="AX248" s="26" t="str">
        <f t="shared" si="73"/>
        <v/>
      </c>
      <c r="AY248" s="26" t="str">
        <f t="shared" si="74"/>
        <v/>
      </c>
      <c r="AZ248" s="26" t="str">
        <f t="shared" si="75"/>
        <v/>
      </c>
      <c r="BA248" s="26" t="str">
        <f t="shared" si="76"/>
        <v/>
      </c>
      <c r="BB248" s="26" t="str">
        <f t="shared" si="77"/>
        <v/>
      </c>
      <c r="BC248" s="26" t="str">
        <f t="shared" si="78"/>
        <v/>
      </c>
      <c r="BD248" s="26" t="str">
        <f t="shared" si="79"/>
        <v/>
      </c>
      <c r="BE248" s="26" t="str">
        <f>IF(ISBLANK('DATA ENTRY'!S248),"",IF(AJ248="A+","4",IF(AJ248="A","3.6",IF(AJ248="B+","3.2",IF(AJ248="B","2.8",IF(AJ248="C+","2.4",IF(AJ248="C","2",IF(AJ248="D+","1.6",IF(AJ248="D","1.2",IF(AJ248="E","0.8",""))))))))))</f>
        <v/>
      </c>
      <c r="BF248" s="26" t="str">
        <f>IF(ISBLANK('DATA ENTRY'!T248),"",IF(AK248="A+","4",IF(AK248="A","3.6",IF(AK248="B+","3.2",IF(AK248="B","2.8",IF(AK248="C+","2.4",IF(AK248="C","2",IF(AK248="D+","1.6",IF(AK248="D","1.2",IF(AK248="E","0.8",""))))))))))</f>
        <v/>
      </c>
      <c r="BG248" s="26" t="str">
        <f>IF(ISBLANK('DATA ENTRY'!U248),"",IF(AL248="A+","4",IF(AL248="A","3.6",IF(AL248="B+","3.2",IF(AL248="B","2.8",IF(AL248="C+","2.4",IF(AL248="C","2",IF(AL248="D+","1.6",IF(AL248="D","1.2",IF(AL248="E","0.8",""))))))))))</f>
        <v/>
      </c>
      <c r="BH248" s="26" t="str">
        <f>IF(ISBLANK('DATA ENTRY'!V248),"",IF(AM248="A+","4",IF(AM248="A","3.6",IF(AM248="B+","3.2",IF(AM248="B","2.8",IF(AM248="C+","2.4",IF(AM248="C","2",IF(AM248="D+","1.6",IF(AM248="D","1.2",IF(AM248="E","0.8",""))))))))))</f>
        <v/>
      </c>
      <c r="BI248" s="26" t="str">
        <f>IF(ISBLANK('DATA ENTRY'!W248),"",IF(AN248="A+","4",IF(AN248="A","3.6",IF(AN248="B+","3.2",IF(AN248="B","2.8",IF(AN248="C+","2.4",IF(AN248="C","2",IF(AN248="D+","1.6",IF(AN248="D","1.2",IF(AN248="E","0.8",""))))))))))</f>
        <v/>
      </c>
      <c r="BJ248" s="26" t="str">
        <f>IF(ISBLANK('DATA ENTRY'!X248),"",IF(AO248="A+","4",IF(AO248="A","3.6",IF(AO248="B+","3.2",IF(AO248="B","2.8",IF(AO248="C+","2.4",IF(AO248="C","2",IF(AO248="D+","1.6",IF(AO248="D","1.2",IF(AO248="E","0.8",""))))))))))</f>
        <v/>
      </c>
      <c r="BK248" s="26" t="str">
        <f>IF(ISBLANK('DATA ENTRY'!Y248),"",IF(AP248="A+","4",IF(AP248="A","3.6",IF(AP248="B+","3.2",IF(AP248="B","2.8",IF(AP248="C+","2.4",IF(AP248="C","2",IF(AP248="D+","1.6",IF(AP248="D","1.2",IF(AP248="E","0.8",""))))))))))</f>
        <v/>
      </c>
      <c r="BL248" s="26" t="str">
        <f>IF(ISBLANK('DATA ENTRY'!Z248),"",IF(AQ248="A+","4",IF(AQ248="A","3.6",IF(AQ248="B+","3.2",IF(AQ248="B","2.8",IF(AQ248="C+","2.4",IF(AQ248="C","2",IF(AQ248="D+","1.6",IF(AQ248="D","1.2",IF(AQ248="E","0.8",""))))))))))</f>
        <v/>
      </c>
    </row>
    <row r="249" spans="2:64" x14ac:dyDescent="0.25">
      <c r="B249" s="26" t="str">
        <f>IF(ISBLANK('DATA ENTRY'!G249),"",'DATA ENTRY'!G249)</f>
        <v/>
      </c>
      <c r="C249" s="26" t="str">
        <f>IF(ISBLANK('DATA ENTRY'!H249),"",'DATA ENTRY'!H249)</f>
        <v/>
      </c>
      <c r="D249" s="26" t="str">
        <f t="shared" si="61"/>
        <v/>
      </c>
      <c r="E249" s="26" t="str">
        <f>IF(ISBLANK('DATA ENTRY'!J249),"",'DATA ENTRY'!J249)</f>
        <v/>
      </c>
      <c r="F249" s="26" t="str">
        <f>IF(ISBLANK('DATA ENTRY'!K249),"",'DATA ENTRY'!K249)</f>
        <v/>
      </c>
      <c r="G249" s="26" t="str">
        <f t="shared" si="62"/>
        <v/>
      </c>
      <c r="H249" s="26" t="str">
        <f>IF(ISBLANK('DATA ENTRY'!M249),"",'DATA ENTRY'!M249)</f>
        <v/>
      </c>
      <c r="I249" s="26" t="str">
        <f>IF(ISBLANK('DATA ENTRY'!M249),"",'DATA ENTRY'!N249)</f>
        <v/>
      </c>
      <c r="J249" s="26" t="str">
        <f t="shared" si="80"/>
        <v/>
      </c>
      <c r="K249" s="26" t="str">
        <f>IF(ISBLANK('DATA ENTRY'!P249),"",'DATA ENTRY'!P249)</f>
        <v/>
      </c>
      <c r="L249" s="26" t="str">
        <f>IF(ISBLANK('DATA ENTRY'!Q249),"",'DATA ENTRY'!Q249)</f>
        <v/>
      </c>
      <c r="M249" s="26" t="str">
        <f t="shared" si="63"/>
        <v/>
      </c>
      <c r="N249" s="26" t="str">
        <f>IF(ISBLANK('DATA ENTRY'!S249),"",'DATA ENTRY'!S249)</f>
        <v/>
      </c>
      <c r="O249" s="26" t="str">
        <f>IF(ISBLANK('DATA ENTRY'!T249),"",'DATA ENTRY'!T249)</f>
        <v/>
      </c>
      <c r="P249" s="26" t="str">
        <f t="shared" si="64"/>
        <v/>
      </c>
      <c r="Q249" s="26" t="str">
        <f>IF(ISBLANK('DATA ENTRY'!V249),"",'DATA ENTRY'!V249)</f>
        <v/>
      </c>
      <c r="R249" s="26" t="str">
        <f>IF(ISBLANK('DATA ENTRY'!W249),"",'DATA ENTRY'!W249)</f>
        <v/>
      </c>
      <c r="S249" s="26" t="str">
        <f t="shared" si="65"/>
        <v/>
      </c>
      <c r="T249" s="26" t="str">
        <f>IF(ISBLANK('DATA ENTRY'!Y249),"",'DATA ENTRY'!Y249)</f>
        <v/>
      </c>
      <c r="U249" s="26" t="str">
        <f>IF(ISBLANK('DATA ENTRY'!Z249),"",'DATA ENTRY'!Z249)</f>
        <v/>
      </c>
      <c r="V249" s="26" t="str">
        <f t="shared" si="66"/>
        <v/>
      </c>
      <c r="W249" s="26" t="str">
        <f>IF(ISBLANK('DATA ENTRY'!$F249),"",IF(LEDGER!B249="AB","AB",IF(LEDGER!B249&gt;=0.9*'MARK LOOKUP'!B249,"A+",IF(LEDGER!B249&gt;=0.8*'MARK LOOKUP'!B249,"A",IF(LEDGER!B249&gt;=0.7*'MARK LOOKUP'!B249,"B+",IF(LEDGER!B249&gt;=0.6*'MARK LOOKUP'!B249,"B",IF(LEDGER!B249&gt;=0.5*'MARK LOOKUP'!B249,"C+",IF(LEDGER!B249&gt;=0.4*'MARK LOOKUP'!B249,"C+",IF(LEDGER!B249&gt;=0.35*'MARK LOOKUP'!B249,"D","NG")))))))))</f>
        <v/>
      </c>
      <c r="X249" s="26" t="str">
        <f>IF(ISBLANK('DATA ENTRY'!$G249),"",IF(LEDGER!C249="AB","AB",IF(LEDGER!C249&gt;=0.9*'MARK LOOKUP'!C249,"A+",IF(LEDGER!C249&gt;=0.8*'MARK LOOKUP'!C249,"A",IF(LEDGER!C249&gt;=0.7*'MARK LOOKUP'!C249,"B+",IF(LEDGER!C249&gt;=0.6*'MARK LOOKUP'!C249,"B",IF(LEDGER!C249&gt;=0.5*'MARK LOOKUP'!C249,"C+",IF(LEDGER!C249&gt;=0.4*'MARK LOOKUP'!C249,"C+",IF(LEDGER!C249&gt;=0.35*'MARK LOOKUP'!C249,"D","N.G.")))))))))</f>
        <v/>
      </c>
      <c r="Y249" s="26" t="b">
        <f>IF(ISNUMBER(D249),IF(D249&gt;=0.9*'MARK LOOKUP'!D249,"A+",IF(D249&gt;=0.8*'MARK LOOKUP'!D249,"A",IF(D249&gt;=0.7*'MARK LOOKUP'!D249,"B+",IF(D249&gt;=0.6*'MARK LOOKUP'!D249,"B",IF(D249&gt;=0.5*'MARK LOOKUP'!D249,"C+",IF(D249&gt;=0.4*'MARK LOOKUP'!D249,"C",IF(D249&gt;=0.35*'MARK LOOKUP'!D249,"D","N.G."))))))))</f>
        <v>0</v>
      </c>
      <c r="Z249" s="26" t="str">
        <f>IF(ISBLANK('DATA ENTRY'!J249),"",IF(LEDGER!E249="AB","AB",IF(LEDGER!E249&gt;=0.9*'MARK LOOKUP'!E249,"A+",IF(LEDGER!E249&gt;=0.8*'MARK LOOKUP'!E249,"A",IF(LEDGER!E249&gt;=0.7*'MARK LOOKUP'!E249,"B+",IF(LEDGER!E249&gt;=0.6*'MARK LOOKUP'!E249,"B",IF(LEDGER!E249&gt;=0.5*'MARK LOOKUP'!E249,"C+",IF(LEDGER!E249&gt;=0.4*'MARK LOOKUP'!E249,"C",IF(LEDGER!E249&gt;=0.35*'MARK LOOKUP'!E249,"D","NG")))))))))</f>
        <v/>
      </c>
      <c r="AA249" s="26" t="str">
        <f>IF(ISBLANK('DATA ENTRY'!K249),"",IF(LEDGER!F249="AB","AB",IF(LEDGER!F249&gt;=0.9*'MARK LOOKUP'!F249,"A+",IF(LEDGER!F249&gt;=0.8*'MARK LOOKUP'!F249,"A",IF(LEDGER!F249&gt;=0.7*'MARK LOOKUP'!F249,"B+",IF(LEDGER!F249&gt;=0.6*'MARK LOOKUP'!F249,"B",IF(LEDGER!F249&gt;=0.5*'MARK LOOKUP'!F249,"C+",IF(LEDGER!F249&gt;=0.4*'MARK LOOKUP'!F249,"C",IF(LEDGER!F249&gt;=0.35*'MARK LOOKUP'!F249,"D","NG")))))))))</f>
        <v/>
      </c>
      <c r="AB249" s="26" t="b">
        <f>IF(ISNUMBER(G249),IF(D249&gt;=0.9*'MARK LOOKUP'!G249,"A+",IF(G249&gt;=0.8*'MARK LOOKUP'!G249,"A",IF(G249&gt;=0.7*'MARK LOOKUP'!G249,"B+",IF(G249&gt;=0.6*'MARK LOOKUP'!G249,"B",IF(G249&gt;=0.5*'MARK LOOKUP'!G249,"C+",IF(G249&gt;=0.4*'MARK LOOKUP'!G249,"C",IF(G249&gt;=0.35*'MARK LOOKUP'!G249,"D","NG"))))))))</f>
        <v>0</v>
      </c>
      <c r="AC249" s="26" t="str">
        <f>IF(ISBLANK('DATA ENTRY'!M249),"",IF(LEDGER!H249="AB","AB",IF(LEDGER!H249&gt;=0.9*'MARK LOOKUP'!H249,"A+",IF(LEDGER!H249&gt;=0.8*'MARK LOOKUP'!H249,"A",IF(LEDGER!H249&gt;=0.7*'MARK LOOKUP'!H249,"B+",IF(LEDGER!H249&gt;=0.6*'MARK LOOKUP'!H249,"B",IF(LEDGER!H249&gt;=0.5*'MARK LOOKUP'!H249,"C+",IF(LEDGER!H249&gt;=0.4*'MARK LOOKUP'!H249,"C",IF(LEDGER!H249&gt;=0.35*'MARK LOOKUP'!H249,"D","NG")))))))))</f>
        <v/>
      </c>
      <c r="AD249" s="26" t="str">
        <f>IF(ISBLANK('DATA ENTRY'!N249),"",IF(LEDGER!I249="AB","AB",IF(LEDGER!I249&gt;=0.9*'MARK LOOKUP'!I249,"A+",IF(LEDGER!I249&gt;=0.8*'MARK LOOKUP'!I249,"A",IF(LEDGER!I249&gt;=0.7*'MARK LOOKUP'!I249,"B+",IF(LEDGER!I249&gt;=0.6*'MARK LOOKUP'!I249,"B",IF(LEDGER!I249&gt;=0.5*'MARK LOOKUP'!I249,"C+",IF(LEDGER!I249&gt;=0.4*'MARK LOOKUP'!I249,"C",IF(LEDGER!I249&gt;=0.35*'MARK LOOKUP'!I249,"D","NG")))))))))</f>
        <v/>
      </c>
      <c r="AE249" s="26" t="str">
        <f>IF(ISNUMBER(J249),IF(J249&gt;=0.9*'MARK LOOKUP'!J249,"A+",IF(J249&gt;=0.8*'MARK LOOKUP'!J249,"A",IF(J249&gt;=0.7*'MARK LOOKUP'!J249,"B+",IF(J249&gt;=0.6*'MARK LOOKUP'!J249,"B",IF(J249&gt;=0.5*'MARK LOOKUP'!J249,"C+",IF(J249&gt;=0.4*'MARK LOOKUP'!J249,"C",IF(J249&gt;=0.35*'MARK LOOKUP'!J249,"D","NG"))))))),"")</f>
        <v/>
      </c>
      <c r="AF249" s="26" t="str">
        <f>IF(ISBLANK('DATA ENTRY'!P249),"",IF(LEDGER!K249="Ab","AB",IF(LEDGER!K249&gt;=0.9*'MARK LOOKUP'!K249,"A+",IF(LEDGER!K249&gt;=0.8*'MARK LOOKUP'!K249,"A",IF(LEDGER!K249&gt;=0.7*'MARK LOOKUP'!K249,"B+",IF(LEDGER!K249&gt;=0.6*'MARK LOOKUP'!K249,"B",IF(LEDGER!K249&gt;=0.5*'MARK LOOKUP'!K249,"C+",IF(LEDGER!K249&gt;=0.4*'MARK LOOKUP'!K249,"C",IF(LEDGER!K249&gt;=0.35*'MARK LOOKUP'!K249,"D","NG")))))))))</f>
        <v/>
      </c>
      <c r="AG249" s="26" t="str">
        <f>IF(ISBLANK('DATA ENTRY'!Q249),"",IF(LEDGER!L249="Ab","AB",IF(LEDGER!L249&gt;=0.9*'MARK LOOKUP'!L249,"A+",IF(LEDGER!L249&gt;=0.8*'MARK LOOKUP'!L249,"A",IF(LEDGER!L249&gt;=0.7*'MARK LOOKUP'!L249,"B+",IF(LEDGER!L249&gt;=0.6*'MARK LOOKUP'!L249,"B",IF(LEDGER!L249&gt;=0.5*'MARK LOOKUP'!L249,"C+",IF(LEDGER!L249&gt;=0.4*'MARK LOOKUP'!L249,"C",IF(LEDGER!L249&gt;=0.35*'MARK LOOKUP'!L249,"D","NG")))))))))</f>
        <v/>
      </c>
      <c r="AH249" s="26" t="str">
        <f>IF(ISNUMBER(M249),IF(M249&gt;=0.9*'MARK LOOKUP'!M249,"A+",IF(M249&gt;=0.8*'MARK LOOKUP'!M249,"A",IF(M249&gt;=0.7*'MARK LOOKUP'!M249,"B+",IF(M249&gt;=0.6*'MARK LOOKUP'!M249,"B",IF(M249&gt;=0.5*'MARK LOOKUP'!M249,"C+",IF(M249&gt;=0.4*'MARK LOOKUP'!M249,"C",IF(M249&gt;=0.35*'MARK LOOKUP'!M249,"D","NG"))))))),"")</f>
        <v/>
      </c>
      <c r="AI249" s="26" t="str">
        <f>IF(ISBLANK('DATA ENTRY'!S249),"",IF(N249="Ab","AB",IF(N249&gt;=0.9*'MARK LOOKUP'!N249,"A+",IF(N249&gt;=0.8*'MARK LOOKUP'!N249,"A",IF(N249&gt;=0.7*'MARK LOOKUP'!N249,"B+",IF(N249&gt;=0.6*'MARK LOOKUP'!N249,"B",IF(N249&gt;=0.5*'MARK LOOKUP'!N249,"C+",IF(N249&gt;=0.4*'MARK LOOKUP'!N249,"C",IF(N249&gt;=0.35*'MARK LOOKUP'!N249,"D","NG")))))))))</f>
        <v/>
      </c>
      <c r="AJ249" s="26" t="str">
        <f>IF(ISBLANK('DATA ENTRY'!T249),"",IF(O249="Ab","AB",IF(O249&gt;=0.9*'MARK LOOKUP'!O249,"A+",IF(O249&gt;=0.8*'MARK LOOKUP'!O249,"A",IF(O249&gt;=0.7*'MARK LOOKUP'!O249,"B+",IF(O249&gt;=0.6*'MARK LOOKUP'!O249,"B",IF(O249&gt;=0.5*'MARK LOOKUP'!O249,"C+",IF(O249&gt;=0.4*'MARK LOOKUP'!O249,"C",IF(O249&gt;=0.35*'MARK LOOKUP'!O249,"D","NG")))))))))</f>
        <v/>
      </c>
      <c r="AK249" s="26" t="str">
        <f>IF(ISNUMBER(P249),IF(P249&gt;=0.9*'MARK LOOKUP'!P249,"A+",IF(P249&gt;=0.8*'MARK LOOKUP'!P249,"A",IF(P249&gt;=0.7*'MARK LOOKUP'!P249,"B+",IF(P249&gt;=0.6*'MARK LOOKUP'!P249,"B",IF(P249&gt;=0.5*'MARK LOOKUP'!P249,"C+",IF(P249&gt;=0.4*'MARK LOOKUP'!P249,"C",IF(P249&gt;=0.35*'MARK LOOKUP'!P249,"D","NG"))))))),"")</f>
        <v/>
      </c>
      <c r="AL249" s="26" t="str">
        <f>IF(ISBLANK('DATA ENTRY'!V249),"",IF(Q249="Ab","AB",IF(Q249&gt;=0.9*'MARK LOOKUP'!Q249,"A+",IF(Q249&gt;=0.8*'MARK LOOKUP'!Q249,"A",IF(Q249&gt;=0.7*'MARK LOOKUP'!Q249,"B+",IF(Q249&gt;=0.6*'MARK LOOKUP'!Q249,"B",IF(Q249&gt;=0.5*'MARK LOOKUP'!Q249,"C+",IF(Q249&gt;=0.4*'MARK LOOKUP'!Q249,"C",IF(Q249&gt;=0.35*'MARK LOOKUP'!Q249,"D","NG")))))))))</f>
        <v/>
      </c>
      <c r="AM249" s="26" t="str">
        <f>IF(ISBLANK('DATA ENTRY'!W249),"",IF(R249="Ab","AB",IF(R249&gt;=0.9*'MARK LOOKUP'!R249,"A+",IF(R249&gt;=0.8*'MARK LOOKUP'!R249,"A",IF(R249&gt;=0.7*'MARK LOOKUP'!R249,"B+",IF(R249&gt;=0.6*'MARK LOOKUP'!R249,"B",IF(R249&gt;=0.5*'MARK LOOKUP'!R249,"C+",IF(R249&gt;=0.4*'MARK LOOKUP'!R249,"C",IF(R249&gt;=0.35*'MARK LOOKUP'!R249,"D","NG")))))))))</f>
        <v/>
      </c>
      <c r="AN249" s="26" t="str">
        <f>IF(ISNUMBER(S249),IF(S249&gt;=0.9*'MARK LOOKUP'!S249,"A+",IF(S249&gt;=0.8*'MARK LOOKUP'!S249,"A",IF(S249&gt;=0.7*'MARK LOOKUP'!S249,"B+",IF(S249&gt;=0.6*'MARK LOOKUP'!S249,"B",IF(S249&gt;=0.5*'MARK LOOKUP'!S249,"C+",IF(S249&gt;=0.4*'MARK LOOKUP'!S249,"C",IF(S249&gt;=0.35*'MARK LOOKUP'!S249,"D","NG"))))))),"")</f>
        <v/>
      </c>
      <c r="AO249" s="26" t="str">
        <f>IF(ISBLANK('DATA ENTRY'!Y249),"",IF(T249="AB","AB",IF(T249&gt;=0.9*'MARK LOOKUP'!T249,"A+",IF(T249&gt;=0.8*'MARK LOOKUP'!T249,"A",IF(T249&gt;=0.7*'MARK LOOKUP'!T249,"B+",IF(T249&gt;=0.6*'MARK LOOKUP'!T249,"B",IF(T249&gt;=0.5*'MARK LOOKUP'!T249,"C+",IF(T249&gt;=0.4*'MARK LOOKUP'!T249,"C",IF(T249&gt;=0.35*'MARK LOOKUP'!T249,"D","NG")))))))))</f>
        <v/>
      </c>
      <c r="AP249" s="26" t="str">
        <f>IF(ISBLANK('DATA ENTRY'!Z249),"",IF(U249="AB","AB",IF(U249&gt;=0.9*'MARK LOOKUP'!U249,"A+",IF(U249&gt;=0.8*'MARK LOOKUP'!U249,"A",IF(U249&gt;=0.7*'MARK LOOKUP'!U249,"B+",IF(U249&gt;=0.6*'MARK LOOKUP'!U249,"B",IF(U249&gt;=0.5*'MARK LOOKUP'!U249,"C+",IF(U249&gt;=0.4*'MARK LOOKUP'!U249,"C",IF(U249&gt;=0.35*'MARK LOOKUP'!U249,"D","NG")))))))))</f>
        <v/>
      </c>
      <c r="AQ249" s="26" t="str">
        <f>IF(ISNUMBER(V249),IF(V249&gt;=0.9*'MARK LOOKUP'!V249,"A+",IF(V249&gt;=0.8*'MARK LOOKUP'!V249,"A",IF(V249&gt;=0.7*'MARK LOOKUP'!V249,"B+",IF(V249&gt;=0.6*'MARK LOOKUP'!S249,"B",IF(V249&gt;=0.5*'MARK LOOKUP'!V249,"C+",IF(V249&gt;=0.4*'MARK LOOKUP'!V249,"C",IF(V249&gt;=0.35*'MARK LOOKUP'!V249,"D","NG"))))))),"")</f>
        <v/>
      </c>
      <c r="AR249" s="26" t="str">
        <f t="shared" si="67"/>
        <v/>
      </c>
      <c r="AS249" s="26" t="str">
        <f t="shared" si="68"/>
        <v/>
      </c>
      <c r="AT249" s="26" t="str">
        <f t="shared" si="69"/>
        <v/>
      </c>
      <c r="AU249" s="26" t="str">
        <f t="shared" si="70"/>
        <v/>
      </c>
      <c r="AV249" s="26" t="str">
        <f t="shared" si="71"/>
        <v/>
      </c>
      <c r="AW249" s="26" t="str">
        <f t="shared" si="72"/>
        <v/>
      </c>
      <c r="AX249" s="26" t="str">
        <f t="shared" si="73"/>
        <v/>
      </c>
      <c r="AY249" s="26" t="str">
        <f t="shared" si="74"/>
        <v/>
      </c>
      <c r="AZ249" s="26" t="str">
        <f t="shared" si="75"/>
        <v/>
      </c>
      <c r="BA249" s="26" t="str">
        <f t="shared" si="76"/>
        <v/>
      </c>
      <c r="BB249" s="26" t="str">
        <f t="shared" si="77"/>
        <v/>
      </c>
      <c r="BC249" s="26" t="str">
        <f t="shared" si="78"/>
        <v/>
      </c>
      <c r="BD249" s="26" t="str">
        <f t="shared" si="79"/>
        <v/>
      </c>
      <c r="BE249" s="26" t="str">
        <f>IF(ISBLANK('DATA ENTRY'!S249),"",IF(AJ249="A+","4",IF(AJ249="A","3.6",IF(AJ249="B+","3.2",IF(AJ249="B","2.8",IF(AJ249="C+","2.4",IF(AJ249="C","2",IF(AJ249="D+","1.6",IF(AJ249="D","1.2",IF(AJ249="E","0.8",""))))))))))</f>
        <v/>
      </c>
      <c r="BF249" s="26" t="str">
        <f>IF(ISBLANK('DATA ENTRY'!T249),"",IF(AK249="A+","4",IF(AK249="A","3.6",IF(AK249="B+","3.2",IF(AK249="B","2.8",IF(AK249="C+","2.4",IF(AK249="C","2",IF(AK249="D+","1.6",IF(AK249="D","1.2",IF(AK249="E","0.8",""))))))))))</f>
        <v/>
      </c>
      <c r="BG249" s="26" t="str">
        <f>IF(ISBLANK('DATA ENTRY'!U249),"",IF(AL249="A+","4",IF(AL249="A","3.6",IF(AL249="B+","3.2",IF(AL249="B","2.8",IF(AL249="C+","2.4",IF(AL249="C","2",IF(AL249="D+","1.6",IF(AL249="D","1.2",IF(AL249="E","0.8",""))))))))))</f>
        <v/>
      </c>
      <c r="BH249" s="26" t="str">
        <f>IF(ISBLANK('DATA ENTRY'!V249),"",IF(AM249="A+","4",IF(AM249="A","3.6",IF(AM249="B+","3.2",IF(AM249="B","2.8",IF(AM249="C+","2.4",IF(AM249="C","2",IF(AM249="D+","1.6",IF(AM249="D","1.2",IF(AM249="E","0.8",""))))))))))</f>
        <v/>
      </c>
      <c r="BI249" s="26" t="str">
        <f>IF(ISBLANK('DATA ENTRY'!W249),"",IF(AN249="A+","4",IF(AN249="A","3.6",IF(AN249="B+","3.2",IF(AN249="B","2.8",IF(AN249="C+","2.4",IF(AN249="C","2",IF(AN249="D+","1.6",IF(AN249="D","1.2",IF(AN249="E","0.8",""))))))))))</f>
        <v/>
      </c>
      <c r="BJ249" s="26" t="str">
        <f>IF(ISBLANK('DATA ENTRY'!X249),"",IF(AO249="A+","4",IF(AO249="A","3.6",IF(AO249="B+","3.2",IF(AO249="B","2.8",IF(AO249="C+","2.4",IF(AO249="C","2",IF(AO249="D+","1.6",IF(AO249="D","1.2",IF(AO249="E","0.8",""))))))))))</f>
        <v/>
      </c>
      <c r="BK249" s="26" t="str">
        <f>IF(ISBLANK('DATA ENTRY'!Y249),"",IF(AP249="A+","4",IF(AP249="A","3.6",IF(AP249="B+","3.2",IF(AP249="B","2.8",IF(AP249="C+","2.4",IF(AP249="C","2",IF(AP249="D+","1.6",IF(AP249="D","1.2",IF(AP249="E","0.8",""))))))))))</f>
        <v/>
      </c>
      <c r="BL249" s="26" t="str">
        <f>IF(ISBLANK('DATA ENTRY'!Z249),"",IF(AQ249="A+","4",IF(AQ249="A","3.6",IF(AQ249="B+","3.2",IF(AQ249="B","2.8",IF(AQ249="C+","2.4",IF(AQ249="C","2",IF(AQ249="D+","1.6",IF(AQ249="D","1.2",IF(AQ249="E","0.8",""))))))))))</f>
        <v/>
      </c>
    </row>
    <row r="250" spans="2:64" x14ac:dyDescent="0.25">
      <c r="B250" s="26" t="str">
        <f>IF(ISBLANK('DATA ENTRY'!G250),"",'DATA ENTRY'!G250)</f>
        <v/>
      </c>
      <c r="C250" s="26" t="str">
        <f>IF(ISBLANK('DATA ENTRY'!H250),"",'DATA ENTRY'!H250)</f>
        <v/>
      </c>
      <c r="D250" s="26" t="str">
        <f t="shared" si="61"/>
        <v/>
      </c>
      <c r="E250" s="26" t="str">
        <f>IF(ISBLANK('DATA ENTRY'!J250),"",'DATA ENTRY'!J250)</f>
        <v/>
      </c>
      <c r="F250" s="26" t="str">
        <f>IF(ISBLANK('DATA ENTRY'!K250),"",'DATA ENTRY'!K250)</f>
        <v/>
      </c>
      <c r="G250" s="26" t="str">
        <f t="shared" si="62"/>
        <v/>
      </c>
      <c r="H250" s="26" t="str">
        <f>IF(ISBLANK('DATA ENTRY'!M250),"",'DATA ENTRY'!M250)</f>
        <v/>
      </c>
      <c r="I250" s="26" t="str">
        <f>IF(ISBLANK('DATA ENTRY'!M250),"",'DATA ENTRY'!N250)</f>
        <v/>
      </c>
      <c r="J250" s="26" t="str">
        <f t="shared" si="80"/>
        <v/>
      </c>
      <c r="K250" s="26" t="str">
        <f>IF(ISBLANK('DATA ENTRY'!P250),"",'DATA ENTRY'!P250)</f>
        <v/>
      </c>
      <c r="L250" s="26" t="str">
        <f>IF(ISBLANK('DATA ENTRY'!Q250),"",'DATA ENTRY'!Q250)</f>
        <v/>
      </c>
      <c r="M250" s="26" t="str">
        <f t="shared" si="63"/>
        <v/>
      </c>
      <c r="N250" s="26" t="str">
        <f>IF(ISBLANK('DATA ENTRY'!S250),"",'DATA ENTRY'!S250)</f>
        <v/>
      </c>
      <c r="O250" s="26" t="str">
        <f>IF(ISBLANK('DATA ENTRY'!T250),"",'DATA ENTRY'!T250)</f>
        <v/>
      </c>
      <c r="P250" s="26" t="str">
        <f t="shared" si="64"/>
        <v/>
      </c>
      <c r="Q250" s="26" t="str">
        <f>IF(ISBLANK('DATA ENTRY'!V250),"",'DATA ENTRY'!V250)</f>
        <v/>
      </c>
      <c r="R250" s="26" t="str">
        <f>IF(ISBLANK('DATA ENTRY'!W250),"",'DATA ENTRY'!W250)</f>
        <v/>
      </c>
      <c r="S250" s="26" t="str">
        <f t="shared" si="65"/>
        <v/>
      </c>
      <c r="T250" s="26" t="str">
        <f>IF(ISBLANK('DATA ENTRY'!Y250),"",'DATA ENTRY'!Y250)</f>
        <v/>
      </c>
      <c r="U250" s="26" t="str">
        <f>IF(ISBLANK('DATA ENTRY'!Z250),"",'DATA ENTRY'!Z250)</f>
        <v/>
      </c>
      <c r="V250" s="26" t="str">
        <f t="shared" si="66"/>
        <v/>
      </c>
      <c r="W250" s="26" t="str">
        <f>IF(ISBLANK('DATA ENTRY'!$F250),"",IF(LEDGER!B250="AB","AB",IF(LEDGER!B250&gt;=0.9*'MARK LOOKUP'!B250,"A+",IF(LEDGER!B250&gt;=0.8*'MARK LOOKUP'!B250,"A",IF(LEDGER!B250&gt;=0.7*'MARK LOOKUP'!B250,"B+",IF(LEDGER!B250&gt;=0.6*'MARK LOOKUP'!B250,"B",IF(LEDGER!B250&gt;=0.5*'MARK LOOKUP'!B250,"C+",IF(LEDGER!B250&gt;=0.4*'MARK LOOKUP'!B250,"C+",IF(LEDGER!B250&gt;=0.35*'MARK LOOKUP'!B250,"D","NG")))))))))</f>
        <v/>
      </c>
      <c r="X250" s="26" t="str">
        <f>IF(ISBLANK('DATA ENTRY'!$G250),"",IF(LEDGER!C250="AB","AB",IF(LEDGER!C250&gt;=0.9*'MARK LOOKUP'!C250,"A+",IF(LEDGER!C250&gt;=0.8*'MARK LOOKUP'!C250,"A",IF(LEDGER!C250&gt;=0.7*'MARK LOOKUP'!C250,"B+",IF(LEDGER!C250&gt;=0.6*'MARK LOOKUP'!C250,"B",IF(LEDGER!C250&gt;=0.5*'MARK LOOKUP'!C250,"C+",IF(LEDGER!C250&gt;=0.4*'MARK LOOKUP'!C250,"C+",IF(LEDGER!C250&gt;=0.35*'MARK LOOKUP'!C250,"D","N.G.")))))))))</f>
        <v/>
      </c>
      <c r="Y250" s="26" t="b">
        <f>IF(ISNUMBER(D250),IF(D250&gt;=0.9*'MARK LOOKUP'!D250,"A+",IF(D250&gt;=0.8*'MARK LOOKUP'!D250,"A",IF(D250&gt;=0.7*'MARK LOOKUP'!D250,"B+",IF(D250&gt;=0.6*'MARK LOOKUP'!D250,"B",IF(D250&gt;=0.5*'MARK LOOKUP'!D250,"C+",IF(D250&gt;=0.4*'MARK LOOKUP'!D250,"C",IF(D250&gt;=0.35*'MARK LOOKUP'!D250,"D","N.G."))))))))</f>
        <v>0</v>
      </c>
      <c r="Z250" s="26" t="str">
        <f>IF(ISBLANK('DATA ENTRY'!J250),"",IF(LEDGER!E250="AB","AB",IF(LEDGER!E250&gt;=0.9*'MARK LOOKUP'!E250,"A+",IF(LEDGER!E250&gt;=0.8*'MARK LOOKUP'!E250,"A",IF(LEDGER!E250&gt;=0.7*'MARK LOOKUP'!E250,"B+",IF(LEDGER!E250&gt;=0.6*'MARK LOOKUP'!E250,"B",IF(LEDGER!E250&gt;=0.5*'MARK LOOKUP'!E250,"C+",IF(LEDGER!E250&gt;=0.4*'MARK LOOKUP'!E250,"C",IF(LEDGER!E250&gt;=0.35*'MARK LOOKUP'!E250,"D","NG")))))))))</f>
        <v/>
      </c>
      <c r="AA250" s="26" t="str">
        <f>IF(ISBLANK('DATA ENTRY'!K250),"",IF(LEDGER!F250="AB","AB",IF(LEDGER!F250&gt;=0.9*'MARK LOOKUP'!F250,"A+",IF(LEDGER!F250&gt;=0.8*'MARK LOOKUP'!F250,"A",IF(LEDGER!F250&gt;=0.7*'MARK LOOKUP'!F250,"B+",IF(LEDGER!F250&gt;=0.6*'MARK LOOKUP'!F250,"B",IF(LEDGER!F250&gt;=0.5*'MARK LOOKUP'!F250,"C+",IF(LEDGER!F250&gt;=0.4*'MARK LOOKUP'!F250,"C",IF(LEDGER!F250&gt;=0.35*'MARK LOOKUP'!F250,"D","NG")))))))))</f>
        <v/>
      </c>
      <c r="AB250" s="26" t="b">
        <f>IF(ISNUMBER(G250),IF(D250&gt;=0.9*'MARK LOOKUP'!G250,"A+",IF(G250&gt;=0.8*'MARK LOOKUP'!G250,"A",IF(G250&gt;=0.7*'MARK LOOKUP'!G250,"B+",IF(G250&gt;=0.6*'MARK LOOKUP'!G250,"B",IF(G250&gt;=0.5*'MARK LOOKUP'!G250,"C+",IF(G250&gt;=0.4*'MARK LOOKUP'!G250,"C",IF(G250&gt;=0.35*'MARK LOOKUP'!G250,"D","NG"))))))))</f>
        <v>0</v>
      </c>
      <c r="AC250" s="26" t="str">
        <f>IF(ISBLANK('DATA ENTRY'!M250),"",IF(LEDGER!H250="AB","AB",IF(LEDGER!H250&gt;=0.9*'MARK LOOKUP'!H250,"A+",IF(LEDGER!H250&gt;=0.8*'MARK LOOKUP'!H250,"A",IF(LEDGER!H250&gt;=0.7*'MARK LOOKUP'!H250,"B+",IF(LEDGER!H250&gt;=0.6*'MARK LOOKUP'!H250,"B",IF(LEDGER!H250&gt;=0.5*'MARK LOOKUP'!H250,"C+",IF(LEDGER!H250&gt;=0.4*'MARK LOOKUP'!H250,"C",IF(LEDGER!H250&gt;=0.35*'MARK LOOKUP'!H250,"D","NG")))))))))</f>
        <v/>
      </c>
      <c r="AD250" s="26" t="str">
        <f>IF(ISBLANK('DATA ENTRY'!N250),"",IF(LEDGER!I250="AB","AB",IF(LEDGER!I250&gt;=0.9*'MARK LOOKUP'!I250,"A+",IF(LEDGER!I250&gt;=0.8*'MARK LOOKUP'!I250,"A",IF(LEDGER!I250&gt;=0.7*'MARK LOOKUP'!I250,"B+",IF(LEDGER!I250&gt;=0.6*'MARK LOOKUP'!I250,"B",IF(LEDGER!I250&gt;=0.5*'MARK LOOKUP'!I250,"C+",IF(LEDGER!I250&gt;=0.4*'MARK LOOKUP'!I250,"C",IF(LEDGER!I250&gt;=0.35*'MARK LOOKUP'!I250,"D","NG")))))))))</f>
        <v/>
      </c>
      <c r="AE250" s="26" t="str">
        <f>IF(ISNUMBER(J250),IF(J250&gt;=0.9*'MARK LOOKUP'!J250,"A+",IF(J250&gt;=0.8*'MARK LOOKUP'!J250,"A",IF(J250&gt;=0.7*'MARK LOOKUP'!J250,"B+",IF(J250&gt;=0.6*'MARK LOOKUP'!J250,"B",IF(J250&gt;=0.5*'MARK LOOKUP'!J250,"C+",IF(J250&gt;=0.4*'MARK LOOKUP'!J250,"C",IF(J250&gt;=0.35*'MARK LOOKUP'!J250,"D","NG"))))))),"")</f>
        <v/>
      </c>
      <c r="AF250" s="26" t="str">
        <f>IF(ISBLANK('DATA ENTRY'!P250),"",IF(LEDGER!K250="Ab","AB",IF(LEDGER!K250&gt;=0.9*'MARK LOOKUP'!K250,"A+",IF(LEDGER!K250&gt;=0.8*'MARK LOOKUP'!K250,"A",IF(LEDGER!K250&gt;=0.7*'MARK LOOKUP'!K250,"B+",IF(LEDGER!K250&gt;=0.6*'MARK LOOKUP'!K250,"B",IF(LEDGER!K250&gt;=0.5*'MARK LOOKUP'!K250,"C+",IF(LEDGER!K250&gt;=0.4*'MARK LOOKUP'!K250,"C",IF(LEDGER!K250&gt;=0.35*'MARK LOOKUP'!K250,"D","NG")))))))))</f>
        <v/>
      </c>
      <c r="AG250" s="26" t="str">
        <f>IF(ISBLANK('DATA ENTRY'!Q250),"",IF(LEDGER!L250="Ab","AB",IF(LEDGER!L250&gt;=0.9*'MARK LOOKUP'!L250,"A+",IF(LEDGER!L250&gt;=0.8*'MARK LOOKUP'!L250,"A",IF(LEDGER!L250&gt;=0.7*'MARK LOOKUP'!L250,"B+",IF(LEDGER!L250&gt;=0.6*'MARK LOOKUP'!L250,"B",IF(LEDGER!L250&gt;=0.5*'MARK LOOKUP'!L250,"C+",IF(LEDGER!L250&gt;=0.4*'MARK LOOKUP'!L250,"C",IF(LEDGER!L250&gt;=0.35*'MARK LOOKUP'!L250,"D","NG")))))))))</f>
        <v/>
      </c>
      <c r="AH250" s="26" t="str">
        <f>IF(ISNUMBER(M250),IF(M250&gt;=0.9*'MARK LOOKUP'!M250,"A+",IF(M250&gt;=0.8*'MARK LOOKUP'!M250,"A",IF(M250&gt;=0.7*'MARK LOOKUP'!M250,"B+",IF(M250&gt;=0.6*'MARK LOOKUP'!M250,"B",IF(M250&gt;=0.5*'MARK LOOKUP'!M250,"C+",IF(M250&gt;=0.4*'MARK LOOKUP'!M250,"C",IF(M250&gt;=0.35*'MARK LOOKUP'!M250,"D","NG"))))))),"")</f>
        <v/>
      </c>
      <c r="AI250" s="26" t="str">
        <f>IF(ISBLANK('DATA ENTRY'!S250),"",IF(N250="Ab","AB",IF(N250&gt;=0.9*'MARK LOOKUP'!N250,"A+",IF(N250&gt;=0.8*'MARK LOOKUP'!N250,"A",IF(N250&gt;=0.7*'MARK LOOKUP'!N250,"B+",IF(N250&gt;=0.6*'MARK LOOKUP'!N250,"B",IF(N250&gt;=0.5*'MARK LOOKUP'!N250,"C+",IF(N250&gt;=0.4*'MARK LOOKUP'!N250,"C",IF(N250&gt;=0.35*'MARK LOOKUP'!N250,"D","NG")))))))))</f>
        <v/>
      </c>
      <c r="AJ250" s="26" t="str">
        <f>IF(ISBLANK('DATA ENTRY'!T250),"",IF(O250="Ab","AB",IF(O250&gt;=0.9*'MARK LOOKUP'!O250,"A+",IF(O250&gt;=0.8*'MARK LOOKUP'!O250,"A",IF(O250&gt;=0.7*'MARK LOOKUP'!O250,"B+",IF(O250&gt;=0.6*'MARK LOOKUP'!O250,"B",IF(O250&gt;=0.5*'MARK LOOKUP'!O250,"C+",IF(O250&gt;=0.4*'MARK LOOKUP'!O250,"C",IF(O250&gt;=0.35*'MARK LOOKUP'!O250,"D","NG")))))))))</f>
        <v/>
      </c>
      <c r="AK250" s="26" t="str">
        <f>IF(ISNUMBER(P250),IF(P250&gt;=0.9*'MARK LOOKUP'!P250,"A+",IF(P250&gt;=0.8*'MARK LOOKUP'!P250,"A",IF(P250&gt;=0.7*'MARK LOOKUP'!P250,"B+",IF(P250&gt;=0.6*'MARK LOOKUP'!P250,"B",IF(P250&gt;=0.5*'MARK LOOKUP'!P250,"C+",IF(P250&gt;=0.4*'MARK LOOKUP'!P250,"C",IF(P250&gt;=0.35*'MARK LOOKUP'!P250,"D","NG"))))))),"")</f>
        <v/>
      </c>
      <c r="AL250" s="26" t="str">
        <f>IF(ISBLANK('DATA ENTRY'!V250),"",IF(Q250="Ab","AB",IF(Q250&gt;=0.9*'MARK LOOKUP'!Q250,"A+",IF(Q250&gt;=0.8*'MARK LOOKUP'!Q250,"A",IF(Q250&gt;=0.7*'MARK LOOKUP'!Q250,"B+",IF(Q250&gt;=0.6*'MARK LOOKUP'!Q250,"B",IF(Q250&gt;=0.5*'MARK LOOKUP'!Q250,"C+",IF(Q250&gt;=0.4*'MARK LOOKUP'!Q250,"C",IF(Q250&gt;=0.35*'MARK LOOKUP'!Q250,"D","NG")))))))))</f>
        <v/>
      </c>
      <c r="AM250" s="26" t="str">
        <f>IF(ISBLANK('DATA ENTRY'!W250),"",IF(R250="Ab","AB",IF(R250&gt;=0.9*'MARK LOOKUP'!R250,"A+",IF(R250&gt;=0.8*'MARK LOOKUP'!R250,"A",IF(R250&gt;=0.7*'MARK LOOKUP'!R250,"B+",IF(R250&gt;=0.6*'MARK LOOKUP'!R250,"B",IF(R250&gt;=0.5*'MARK LOOKUP'!R250,"C+",IF(R250&gt;=0.4*'MARK LOOKUP'!R250,"C",IF(R250&gt;=0.35*'MARK LOOKUP'!R250,"D","NG")))))))))</f>
        <v/>
      </c>
      <c r="AN250" s="26" t="str">
        <f>IF(ISNUMBER(S250),IF(S250&gt;=0.9*'MARK LOOKUP'!S250,"A+",IF(S250&gt;=0.8*'MARK LOOKUP'!S250,"A",IF(S250&gt;=0.7*'MARK LOOKUP'!S250,"B+",IF(S250&gt;=0.6*'MARK LOOKUP'!S250,"B",IF(S250&gt;=0.5*'MARK LOOKUP'!S250,"C+",IF(S250&gt;=0.4*'MARK LOOKUP'!S250,"C",IF(S250&gt;=0.35*'MARK LOOKUP'!S250,"D","NG"))))))),"")</f>
        <v/>
      </c>
      <c r="AO250" s="26" t="str">
        <f>IF(ISBLANK('DATA ENTRY'!Y250),"",IF(T250="AB","AB",IF(T250&gt;=0.9*'MARK LOOKUP'!T250,"A+",IF(T250&gt;=0.8*'MARK LOOKUP'!T250,"A",IF(T250&gt;=0.7*'MARK LOOKUP'!T250,"B+",IF(T250&gt;=0.6*'MARK LOOKUP'!T250,"B",IF(T250&gt;=0.5*'MARK LOOKUP'!T250,"C+",IF(T250&gt;=0.4*'MARK LOOKUP'!T250,"C",IF(T250&gt;=0.35*'MARK LOOKUP'!T250,"D","NG")))))))))</f>
        <v/>
      </c>
      <c r="AP250" s="26" t="str">
        <f>IF(ISBLANK('DATA ENTRY'!Z250),"",IF(U250="AB","AB",IF(U250&gt;=0.9*'MARK LOOKUP'!U250,"A+",IF(U250&gt;=0.8*'MARK LOOKUP'!U250,"A",IF(U250&gt;=0.7*'MARK LOOKUP'!U250,"B+",IF(U250&gt;=0.6*'MARK LOOKUP'!U250,"B",IF(U250&gt;=0.5*'MARK LOOKUP'!U250,"C+",IF(U250&gt;=0.4*'MARK LOOKUP'!U250,"C",IF(U250&gt;=0.35*'MARK LOOKUP'!U250,"D","NG")))))))))</f>
        <v/>
      </c>
      <c r="AQ250" s="26" t="str">
        <f>IF(ISNUMBER(V250),IF(V250&gt;=0.9*'MARK LOOKUP'!V250,"A+",IF(V250&gt;=0.8*'MARK LOOKUP'!V250,"A",IF(V250&gt;=0.7*'MARK LOOKUP'!V250,"B+",IF(V250&gt;=0.6*'MARK LOOKUP'!S250,"B",IF(V250&gt;=0.5*'MARK LOOKUP'!V250,"C+",IF(V250&gt;=0.4*'MARK LOOKUP'!V250,"C",IF(V250&gt;=0.35*'MARK LOOKUP'!V250,"D","NG"))))))),"")</f>
        <v/>
      </c>
      <c r="AR250" s="26" t="str">
        <f t="shared" si="67"/>
        <v/>
      </c>
      <c r="AS250" s="26" t="str">
        <f t="shared" si="68"/>
        <v/>
      </c>
      <c r="AT250" s="26" t="str">
        <f t="shared" si="69"/>
        <v/>
      </c>
      <c r="AU250" s="26" t="str">
        <f t="shared" si="70"/>
        <v/>
      </c>
      <c r="AV250" s="26" t="str">
        <f t="shared" si="71"/>
        <v/>
      </c>
      <c r="AW250" s="26" t="str">
        <f t="shared" si="72"/>
        <v/>
      </c>
      <c r="AX250" s="26" t="str">
        <f t="shared" si="73"/>
        <v/>
      </c>
      <c r="AY250" s="26" t="str">
        <f t="shared" si="74"/>
        <v/>
      </c>
      <c r="AZ250" s="26" t="str">
        <f t="shared" si="75"/>
        <v/>
      </c>
      <c r="BA250" s="26" t="str">
        <f t="shared" si="76"/>
        <v/>
      </c>
      <c r="BB250" s="26" t="str">
        <f t="shared" si="77"/>
        <v/>
      </c>
      <c r="BC250" s="26" t="str">
        <f t="shared" si="78"/>
        <v/>
      </c>
      <c r="BD250" s="26" t="str">
        <f t="shared" si="79"/>
        <v/>
      </c>
      <c r="BE250" s="26" t="str">
        <f>IF(ISBLANK('DATA ENTRY'!S250),"",IF(AJ250="A+","4",IF(AJ250="A","3.6",IF(AJ250="B+","3.2",IF(AJ250="B","2.8",IF(AJ250="C+","2.4",IF(AJ250="C","2",IF(AJ250="D+","1.6",IF(AJ250="D","1.2",IF(AJ250="E","0.8",""))))))))))</f>
        <v/>
      </c>
      <c r="BF250" s="26" t="str">
        <f>IF(ISBLANK('DATA ENTRY'!T250),"",IF(AK250="A+","4",IF(AK250="A","3.6",IF(AK250="B+","3.2",IF(AK250="B","2.8",IF(AK250="C+","2.4",IF(AK250="C","2",IF(AK250="D+","1.6",IF(AK250="D","1.2",IF(AK250="E","0.8",""))))))))))</f>
        <v/>
      </c>
      <c r="BG250" s="26" t="str">
        <f>IF(ISBLANK('DATA ENTRY'!U250),"",IF(AL250="A+","4",IF(AL250="A","3.6",IF(AL250="B+","3.2",IF(AL250="B","2.8",IF(AL250="C+","2.4",IF(AL250="C","2",IF(AL250="D+","1.6",IF(AL250="D","1.2",IF(AL250="E","0.8",""))))))))))</f>
        <v/>
      </c>
      <c r="BH250" s="26" t="str">
        <f>IF(ISBLANK('DATA ENTRY'!V250),"",IF(AM250="A+","4",IF(AM250="A","3.6",IF(AM250="B+","3.2",IF(AM250="B","2.8",IF(AM250="C+","2.4",IF(AM250="C","2",IF(AM250="D+","1.6",IF(AM250="D","1.2",IF(AM250="E","0.8",""))))))))))</f>
        <v/>
      </c>
      <c r="BI250" s="26" t="str">
        <f>IF(ISBLANK('DATA ENTRY'!W250),"",IF(AN250="A+","4",IF(AN250="A","3.6",IF(AN250="B+","3.2",IF(AN250="B","2.8",IF(AN250="C+","2.4",IF(AN250="C","2",IF(AN250="D+","1.6",IF(AN250="D","1.2",IF(AN250="E","0.8",""))))))))))</f>
        <v/>
      </c>
      <c r="BJ250" s="26" t="str">
        <f>IF(ISBLANK('DATA ENTRY'!X250),"",IF(AO250="A+","4",IF(AO250="A","3.6",IF(AO250="B+","3.2",IF(AO250="B","2.8",IF(AO250="C+","2.4",IF(AO250="C","2",IF(AO250="D+","1.6",IF(AO250="D","1.2",IF(AO250="E","0.8",""))))))))))</f>
        <v/>
      </c>
      <c r="BK250" s="26" t="str">
        <f>IF(ISBLANK('DATA ENTRY'!Y250),"",IF(AP250="A+","4",IF(AP250="A","3.6",IF(AP250="B+","3.2",IF(AP250="B","2.8",IF(AP250="C+","2.4",IF(AP250="C","2",IF(AP250="D+","1.6",IF(AP250="D","1.2",IF(AP250="E","0.8",""))))))))))</f>
        <v/>
      </c>
      <c r="BL250" s="26" t="str">
        <f>IF(ISBLANK('DATA ENTRY'!Z250),"",IF(AQ250="A+","4",IF(AQ250="A","3.6",IF(AQ250="B+","3.2",IF(AQ250="B","2.8",IF(AQ250="C+","2.4",IF(AQ250="C","2",IF(AQ250="D+","1.6",IF(AQ250="D","1.2",IF(AQ250="E","0.8",""))))))))))</f>
        <v/>
      </c>
    </row>
    <row r="251" spans="2:64" x14ac:dyDescent="0.25">
      <c r="B251" s="26" t="str">
        <f>IF(ISBLANK('DATA ENTRY'!G251),"",'DATA ENTRY'!G251)</f>
        <v/>
      </c>
      <c r="C251" s="26" t="str">
        <f>IF(ISBLANK('DATA ENTRY'!H251),"",'DATA ENTRY'!H251)</f>
        <v/>
      </c>
      <c r="D251" s="26" t="str">
        <f t="shared" si="61"/>
        <v/>
      </c>
      <c r="E251" s="26" t="str">
        <f>IF(ISBLANK('DATA ENTRY'!J251),"",'DATA ENTRY'!J251)</f>
        <v/>
      </c>
      <c r="F251" s="26" t="str">
        <f>IF(ISBLANK('DATA ENTRY'!K251),"",'DATA ENTRY'!K251)</f>
        <v/>
      </c>
      <c r="G251" s="26" t="str">
        <f t="shared" si="62"/>
        <v/>
      </c>
      <c r="H251" s="26" t="str">
        <f>IF(ISBLANK('DATA ENTRY'!M251),"",'DATA ENTRY'!M251)</f>
        <v/>
      </c>
      <c r="I251" s="26" t="str">
        <f>IF(ISBLANK('DATA ENTRY'!M251),"",'DATA ENTRY'!N251)</f>
        <v/>
      </c>
      <c r="J251" s="26" t="str">
        <f t="shared" si="80"/>
        <v/>
      </c>
      <c r="K251" s="26" t="str">
        <f>IF(ISBLANK('DATA ENTRY'!P251),"",'DATA ENTRY'!P251)</f>
        <v/>
      </c>
      <c r="L251" s="26" t="str">
        <f>IF(ISBLANK('DATA ENTRY'!Q251),"",'DATA ENTRY'!Q251)</f>
        <v/>
      </c>
      <c r="M251" s="26" t="str">
        <f t="shared" si="63"/>
        <v/>
      </c>
      <c r="N251" s="26" t="str">
        <f>IF(ISBLANK('DATA ENTRY'!S251),"",'DATA ENTRY'!S251)</f>
        <v/>
      </c>
      <c r="O251" s="26" t="str">
        <f>IF(ISBLANK('DATA ENTRY'!T251),"",'DATA ENTRY'!T251)</f>
        <v/>
      </c>
      <c r="P251" s="26" t="str">
        <f t="shared" si="64"/>
        <v/>
      </c>
      <c r="Q251" s="26" t="str">
        <f>IF(ISBLANK('DATA ENTRY'!V251),"",'DATA ENTRY'!V251)</f>
        <v/>
      </c>
      <c r="R251" s="26" t="str">
        <f>IF(ISBLANK('DATA ENTRY'!W251),"",'DATA ENTRY'!W251)</f>
        <v/>
      </c>
      <c r="S251" s="26" t="str">
        <f t="shared" si="65"/>
        <v/>
      </c>
      <c r="T251" s="26" t="str">
        <f>IF(ISBLANK('DATA ENTRY'!Y251),"",'DATA ENTRY'!Y251)</f>
        <v/>
      </c>
      <c r="U251" s="26" t="str">
        <f>IF(ISBLANK('DATA ENTRY'!Z251),"",'DATA ENTRY'!Z251)</f>
        <v/>
      </c>
      <c r="V251" s="26" t="str">
        <f t="shared" si="66"/>
        <v/>
      </c>
      <c r="W251" s="26" t="str">
        <f>IF(ISBLANK('DATA ENTRY'!$F251),"",IF(LEDGER!B251="AB","AB",IF(LEDGER!B251&gt;=0.9*'MARK LOOKUP'!B251,"A+",IF(LEDGER!B251&gt;=0.8*'MARK LOOKUP'!B251,"A",IF(LEDGER!B251&gt;=0.7*'MARK LOOKUP'!B251,"B+",IF(LEDGER!B251&gt;=0.6*'MARK LOOKUP'!B251,"B",IF(LEDGER!B251&gt;=0.5*'MARK LOOKUP'!B251,"C+",IF(LEDGER!B251&gt;=0.4*'MARK LOOKUP'!B251,"C+",IF(LEDGER!B251&gt;=0.35*'MARK LOOKUP'!B251,"D","NG")))))))))</f>
        <v/>
      </c>
      <c r="X251" s="26" t="str">
        <f>IF(ISBLANK('DATA ENTRY'!$G251),"",IF(LEDGER!C251="AB","AB",IF(LEDGER!C251&gt;=0.9*'MARK LOOKUP'!C251,"A+",IF(LEDGER!C251&gt;=0.8*'MARK LOOKUP'!C251,"A",IF(LEDGER!C251&gt;=0.7*'MARK LOOKUP'!C251,"B+",IF(LEDGER!C251&gt;=0.6*'MARK LOOKUP'!C251,"B",IF(LEDGER!C251&gt;=0.5*'MARK LOOKUP'!C251,"C+",IF(LEDGER!C251&gt;=0.4*'MARK LOOKUP'!C251,"C+",IF(LEDGER!C251&gt;=0.35*'MARK LOOKUP'!C251,"D","N.G.")))))))))</f>
        <v/>
      </c>
      <c r="Y251" s="26" t="b">
        <f>IF(ISNUMBER(D251),IF(D251&gt;=0.9*'MARK LOOKUP'!D251,"A+",IF(D251&gt;=0.8*'MARK LOOKUP'!D251,"A",IF(D251&gt;=0.7*'MARK LOOKUP'!D251,"B+",IF(D251&gt;=0.6*'MARK LOOKUP'!D251,"B",IF(D251&gt;=0.5*'MARK LOOKUP'!D251,"C+",IF(D251&gt;=0.4*'MARK LOOKUP'!D251,"C",IF(D251&gt;=0.35*'MARK LOOKUP'!D251,"D","N.G."))))))))</f>
        <v>0</v>
      </c>
      <c r="Z251" s="26" t="str">
        <f>IF(ISBLANK('DATA ENTRY'!J251),"",IF(LEDGER!E251="AB","AB",IF(LEDGER!E251&gt;=0.9*'MARK LOOKUP'!E251,"A+",IF(LEDGER!E251&gt;=0.8*'MARK LOOKUP'!E251,"A",IF(LEDGER!E251&gt;=0.7*'MARK LOOKUP'!E251,"B+",IF(LEDGER!E251&gt;=0.6*'MARK LOOKUP'!E251,"B",IF(LEDGER!E251&gt;=0.5*'MARK LOOKUP'!E251,"C+",IF(LEDGER!E251&gt;=0.4*'MARK LOOKUP'!E251,"C",IF(LEDGER!E251&gt;=0.35*'MARK LOOKUP'!E251,"D","NG")))))))))</f>
        <v/>
      </c>
      <c r="AA251" s="26" t="str">
        <f>IF(ISBLANK('DATA ENTRY'!K251),"",IF(LEDGER!F251="AB","AB",IF(LEDGER!F251&gt;=0.9*'MARK LOOKUP'!F251,"A+",IF(LEDGER!F251&gt;=0.8*'MARK LOOKUP'!F251,"A",IF(LEDGER!F251&gt;=0.7*'MARK LOOKUP'!F251,"B+",IF(LEDGER!F251&gt;=0.6*'MARK LOOKUP'!F251,"B",IF(LEDGER!F251&gt;=0.5*'MARK LOOKUP'!F251,"C+",IF(LEDGER!F251&gt;=0.4*'MARK LOOKUP'!F251,"C",IF(LEDGER!F251&gt;=0.35*'MARK LOOKUP'!F251,"D","NG")))))))))</f>
        <v/>
      </c>
      <c r="AB251" s="26" t="b">
        <f>IF(ISNUMBER(G251),IF(D251&gt;=0.9*'MARK LOOKUP'!G251,"A+",IF(G251&gt;=0.8*'MARK LOOKUP'!G251,"A",IF(G251&gt;=0.7*'MARK LOOKUP'!G251,"B+",IF(G251&gt;=0.6*'MARK LOOKUP'!G251,"B",IF(G251&gt;=0.5*'MARK LOOKUP'!G251,"C+",IF(G251&gt;=0.4*'MARK LOOKUP'!G251,"C",IF(G251&gt;=0.35*'MARK LOOKUP'!G251,"D","NG"))))))))</f>
        <v>0</v>
      </c>
      <c r="AC251" s="26" t="str">
        <f>IF(ISBLANK('DATA ENTRY'!M251),"",IF(LEDGER!H251="AB","AB",IF(LEDGER!H251&gt;=0.9*'MARK LOOKUP'!H251,"A+",IF(LEDGER!H251&gt;=0.8*'MARK LOOKUP'!H251,"A",IF(LEDGER!H251&gt;=0.7*'MARK LOOKUP'!H251,"B+",IF(LEDGER!H251&gt;=0.6*'MARK LOOKUP'!H251,"B",IF(LEDGER!H251&gt;=0.5*'MARK LOOKUP'!H251,"C+",IF(LEDGER!H251&gt;=0.4*'MARK LOOKUP'!H251,"C",IF(LEDGER!H251&gt;=0.35*'MARK LOOKUP'!H251,"D","NG")))))))))</f>
        <v/>
      </c>
      <c r="AD251" s="26" t="str">
        <f>IF(ISBLANK('DATA ENTRY'!N251),"",IF(LEDGER!I251="AB","AB",IF(LEDGER!I251&gt;=0.9*'MARK LOOKUP'!I251,"A+",IF(LEDGER!I251&gt;=0.8*'MARK LOOKUP'!I251,"A",IF(LEDGER!I251&gt;=0.7*'MARK LOOKUP'!I251,"B+",IF(LEDGER!I251&gt;=0.6*'MARK LOOKUP'!I251,"B",IF(LEDGER!I251&gt;=0.5*'MARK LOOKUP'!I251,"C+",IF(LEDGER!I251&gt;=0.4*'MARK LOOKUP'!I251,"C",IF(LEDGER!I251&gt;=0.35*'MARK LOOKUP'!I251,"D","NG")))))))))</f>
        <v/>
      </c>
      <c r="AE251" s="26" t="str">
        <f>IF(ISNUMBER(J251),IF(J251&gt;=0.9*'MARK LOOKUP'!J251,"A+",IF(J251&gt;=0.8*'MARK LOOKUP'!J251,"A",IF(J251&gt;=0.7*'MARK LOOKUP'!J251,"B+",IF(J251&gt;=0.6*'MARK LOOKUP'!J251,"B",IF(J251&gt;=0.5*'MARK LOOKUP'!J251,"C+",IF(J251&gt;=0.4*'MARK LOOKUP'!J251,"C",IF(J251&gt;=0.35*'MARK LOOKUP'!J251,"D","NG"))))))),"")</f>
        <v/>
      </c>
      <c r="AF251" s="26" t="str">
        <f>IF(ISBLANK('DATA ENTRY'!P251),"",IF(LEDGER!K251="Ab","AB",IF(LEDGER!K251&gt;=0.9*'MARK LOOKUP'!K251,"A+",IF(LEDGER!K251&gt;=0.8*'MARK LOOKUP'!K251,"A",IF(LEDGER!K251&gt;=0.7*'MARK LOOKUP'!K251,"B+",IF(LEDGER!K251&gt;=0.6*'MARK LOOKUP'!K251,"B",IF(LEDGER!K251&gt;=0.5*'MARK LOOKUP'!K251,"C+",IF(LEDGER!K251&gt;=0.4*'MARK LOOKUP'!K251,"C",IF(LEDGER!K251&gt;=0.35*'MARK LOOKUP'!K251,"D","NG")))))))))</f>
        <v/>
      </c>
      <c r="AG251" s="26" t="str">
        <f>IF(ISBLANK('DATA ENTRY'!Q251),"",IF(LEDGER!L251="Ab","AB",IF(LEDGER!L251&gt;=0.9*'MARK LOOKUP'!L251,"A+",IF(LEDGER!L251&gt;=0.8*'MARK LOOKUP'!L251,"A",IF(LEDGER!L251&gt;=0.7*'MARK LOOKUP'!L251,"B+",IF(LEDGER!L251&gt;=0.6*'MARK LOOKUP'!L251,"B",IF(LEDGER!L251&gt;=0.5*'MARK LOOKUP'!L251,"C+",IF(LEDGER!L251&gt;=0.4*'MARK LOOKUP'!L251,"C",IF(LEDGER!L251&gt;=0.35*'MARK LOOKUP'!L251,"D","NG")))))))))</f>
        <v/>
      </c>
      <c r="AH251" s="26" t="str">
        <f>IF(ISNUMBER(M251),IF(M251&gt;=0.9*'MARK LOOKUP'!M251,"A+",IF(M251&gt;=0.8*'MARK LOOKUP'!M251,"A",IF(M251&gt;=0.7*'MARK LOOKUP'!M251,"B+",IF(M251&gt;=0.6*'MARK LOOKUP'!M251,"B",IF(M251&gt;=0.5*'MARK LOOKUP'!M251,"C+",IF(M251&gt;=0.4*'MARK LOOKUP'!M251,"C",IF(M251&gt;=0.35*'MARK LOOKUP'!M251,"D","NG"))))))),"")</f>
        <v/>
      </c>
      <c r="AI251" s="26" t="str">
        <f>IF(ISBLANK('DATA ENTRY'!S251),"",IF(N251="Ab","AB",IF(N251&gt;=0.9*'MARK LOOKUP'!N251,"A+",IF(N251&gt;=0.8*'MARK LOOKUP'!N251,"A",IF(N251&gt;=0.7*'MARK LOOKUP'!N251,"B+",IF(N251&gt;=0.6*'MARK LOOKUP'!N251,"B",IF(N251&gt;=0.5*'MARK LOOKUP'!N251,"C+",IF(N251&gt;=0.4*'MARK LOOKUP'!N251,"C",IF(N251&gt;=0.35*'MARK LOOKUP'!N251,"D","NG")))))))))</f>
        <v/>
      </c>
      <c r="AJ251" s="26" t="str">
        <f>IF(ISBLANK('DATA ENTRY'!T251),"",IF(O251="Ab","AB",IF(O251&gt;=0.9*'MARK LOOKUP'!O251,"A+",IF(O251&gt;=0.8*'MARK LOOKUP'!O251,"A",IF(O251&gt;=0.7*'MARK LOOKUP'!O251,"B+",IF(O251&gt;=0.6*'MARK LOOKUP'!O251,"B",IF(O251&gt;=0.5*'MARK LOOKUP'!O251,"C+",IF(O251&gt;=0.4*'MARK LOOKUP'!O251,"C",IF(O251&gt;=0.35*'MARK LOOKUP'!O251,"D","NG")))))))))</f>
        <v/>
      </c>
      <c r="AK251" s="26" t="str">
        <f>IF(ISNUMBER(P251),IF(P251&gt;=0.9*'MARK LOOKUP'!P251,"A+",IF(P251&gt;=0.8*'MARK LOOKUP'!P251,"A",IF(P251&gt;=0.7*'MARK LOOKUP'!P251,"B+",IF(P251&gt;=0.6*'MARK LOOKUP'!P251,"B",IF(P251&gt;=0.5*'MARK LOOKUP'!P251,"C+",IF(P251&gt;=0.4*'MARK LOOKUP'!P251,"C",IF(P251&gt;=0.35*'MARK LOOKUP'!P251,"D","NG"))))))),"")</f>
        <v/>
      </c>
      <c r="AL251" s="26" t="str">
        <f>IF(ISBLANK('DATA ENTRY'!V251),"",IF(Q251="Ab","AB",IF(Q251&gt;=0.9*'MARK LOOKUP'!Q251,"A+",IF(Q251&gt;=0.8*'MARK LOOKUP'!Q251,"A",IF(Q251&gt;=0.7*'MARK LOOKUP'!Q251,"B+",IF(Q251&gt;=0.6*'MARK LOOKUP'!Q251,"B",IF(Q251&gt;=0.5*'MARK LOOKUP'!Q251,"C+",IF(Q251&gt;=0.4*'MARK LOOKUP'!Q251,"C",IF(Q251&gt;=0.35*'MARK LOOKUP'!Q251,"D","NG")))))))))</f>
        <v/>
      </c>
      <c r="AM251" s="26" t="str">
        <f>IF(ISBLANK('DATA ENTRY'!W251),"",IF(R251="Ab","AB",IF(R251&gt;=0.9*'MARK LOOKUP'!R251,"A+",IF(R251&gt;=0.8*'MARK LOOKUP'!R251,"A",IF(R251&gt;=0.7*'MARK LOOKUP'!R251,"B+",IF(R251&gt;=0.6*'MARK LOOKUP'!R251,"B",IF(R251&gt;=0.5*'MARK LOOKUP'!R251,"C+",IF(R251&gt;=0.4*'MARK LOOKUP'!R251,"C",IF(R251&gt;=0.35*'MARK LOOKUP'!R251,"D","NG")))))))))</f>
        <v/>
      </c>
      <c r="AN251" s="26" t="str">
        <f>IF(ISNUMBER(S251),IF(S251&gt;=0.9*'MARK LOOKUP'!S251,"A+",IF(S251&gt;=0.8*'MARK LOOKUP'!S251,"A",IF(S251&gt;=0.7*'MARK LOOKUP'!S251,"B+",IF(S251&gt;=0.6*'MARK LOOKUP'!S251,"B",IF(S251&gt;=0.5*'MARK LOOKUP'!S251,"C+",IF(S251&gt;=0.4*'MARK LOOKUP'!S251,"C",IF(S251&gt;=0.35*'MARK LOOKUP'!S251,"D","NG"))))))),"")</f>
        <v/>
      </c>
      <c r="AO251" s="26" t="str">
        <f>IF(ISBLANK('DATA ENTRY'!Y251),"",IF(T251="AB","AB",IF(T251&gt;=0.9*'MARK LOOKUP'!T251,"A+",IF(T251&gt;=0.8*'MARK LOOKUP'!T251,"A",IF(T251&gt;=0.7*'MARK LOOKUP'!T251,"B+",IF(T251&gt;=0.6*'MARK LOOKUP'!T251,"B",IF(T251&gt;=0.5*'MARK LOOKUP'!T251,"C+",IF(T251&gt;=0.4*'MARK LOOKUP'!T251,"C",IF(T251&gt;=0.35*'MARK LOOKUP'!T251,"D","NG")))))))))</f>
        <v/>
      </c>
      <c r="AP251" s="26" t="str">
        <f>IF(ISBLANK('DATA ENTRY'!Z251),"",IF(U251="AB","AB",IF(U251&gt;=0.9*'MARK LOOKUP'!U251,"A+",IF(U251&gt;=0.8*'MARK LOOKUP'!U251,"A",IF(U251&gt;=0.7*'MARK LOOKUP'!U251,"B+",IF(U251&gt;=0.6*'MARK LOOKUP'!U251,"B",IF(U251&gt;=0.5*'MARK LOOKUP'!U251,"C+",IF(U251&gt;=0.4*'MARK LOOKUP'!U251,"C",IF(U251&gt;=0.35*'MARK LOOKUP'!U251,"D","NG")))))))))</f>
        <v/>
      </c>
      <c r="AQ251" s="26" t="str">
        <f>IF(ISNUMBER(V251),IF(V251&gt;=0.9*'MARK LOOKUP'!V251,"A+",IF(V251&gt;=0.8*'MARK LOOKUP'!V251,"A",IF(V251&gt;=0.7*'MARK LOOKUP'!V251,"B+",IF(V251&gt;=0.6*'MARK LOOKUP'!S251,"B",IF(V251&gt;=0.5*'MARK LOOKUP'!V251,"C+",IF(V251&gt;=0.4*'MARK LOOKUP'!V251,"C",IF(V251&gt;=0.35*'MARK LOOKUP'!V251,"D","NG"))))))),"")</f>
        <v/>
      </c>
      <c r="AR251" s="26" t="str">
        <f t="shared" si="67"/>
        <v/>
      </c>
      <c r="AS251" s="26" t="str">
        <f t="shared" si="68"/>
        <v/>
      </c>
      <c r="AT251" s="26" t="str">
        <f t="shared" si="69"/>
        <v/>
      </c>
      <c r="AU251" s="26" t="str">
        <f t="shared" si="70"/>
        <v/>
      </c>
      <c r="AV251" s="26" t="str">
        <f t="shared" si="71"/>
        <v/>
      </c>
      <c r="AW251" s="26" t="str">
        <f t="shared" si="72"/>
        <v/>
      </c>
      <c r="AX251" s="26" t="str">
        <f t="shared" si="73"/>
        <v/>
      </c>
      <c r="AY251" s="26" t="str">
        <f t="shared" si="74"/>
        <v/>
      </c>
      <c r="AZ251" s="26" t="str">
        <f t="shared" si="75"/>
        <v/>
      </c>
      <c r="BA251" s="26" t="str">
        <f t="shared" si="76"/>
        <v/>
      </c>
      <c r="BB251" s="26" t="str">
        <f t="shared" si="77"/>
        <v/>
      </c>
      <c r="BC251" s="26" t="str">
        <f t="shared" si="78"/>
        <v/>
      </c>
      <c r="BD251" s="26" t="str">
        <f t="shared" si="79"/>
        <v/>
      </c>
      <c r="BE251" s="26" t="str">
        <f>IF(ISBLANK('DATA ENTRY'!S251),"",IF(AJ251="A+","4",IF(AJ251="A","3.6",IF(AJ251="B+","3.2",IF(AJ251="B","2.8",IF(AJ251="C+","2.4",IF(AJ251="C","2",IF(AJ251="D+","1.6",IF(AJ251="D","1.2",IF(AJ251="E","0.8",""))))))))))</f>
        <v/>
      </c>
      <c r="BF251" s="26" t="str">
        <f>IF(ISBLANK('DATA ENTRY'!T251),"",IF(AK251="A+","4",IF(AK251="A","3.6",IF(AK251="B+","3.2",IF(AK251="B","2.8",IF(AK251="C+","2.4",IF(AK251="C","2",IF(AK251="D+","1.6",IF(AK251="D","1.2",IF(AK251="E","0.8",""))))))))))</f>
        <v/>
      </c>
      <c r="BG251" s="26" t="str">
        <f>IF(ISBLANK('DATA ENTRY'!U251),"",IF(AL251="A+","4",IF(AL251="A","3.6",IF(AL251="B+","3.2",IF(AL251="B","2.8",IF(AL251="C+","2.4",IF(AL251="C","2",IF(AL251="D+","1.6",IF(AL251="D","1.2",IF(AL251="E","0.8",""))))))))))</f>
        <v/>
      </c>
      <c r="BH251" s="26" t="str">
        <f>IF(ISBLANK('DATA ENTRY'!V251),"",IF(AM251="A+","4",IF(AM251="A","3.6",IF(AM251="B+","3.2",IF(AM251="B","2.8",IF(AM251="C+","2.4",IF(AM251="C","2",IF(AM251="D+","1.6",IF(AM251="D","1.2",IF(AM251="E","0.8",""))))))))))</f>
        <v/>
      </c>
      <c r="BI251" s="26" t="str">
        <f>IF(ISBLANK('DATA ENTRY'!W251),"",IF(AN251="A+","4",IF(AN251="A","3.6",IF(AN251="B+","3.2",IF(AN251="B","2.8",IF(AN251="C+","2.4",IF(AN251="C","2",IF(AN251="D+","1.6",IF(AN251="D","1.2",IF(AN251="E","0.8",""))))))))))</f>
        <v/>
      </c>
      <c r="BJ251" s="26" t="str">
        <f>IF(ISBLANK('DATA ENTRY'!X251),"",IF(AO251="A+","4",IF(AO251="A","3.6",IF(AO251="B+","3.2",IF(AO251="B","2.8",IF(AO251="C+","2.4",IF(AO251="C","2",IF(AO251="D+","1.6",IF(AO251="D","1.2",IF(AO251="E","0.8",""))))))))))</f>
        <v/>
      </c>
      <c r="BK251" s="26" t="str">
        <f>IF(ISBLANK('DATA ENTRY'!Y251),"",IF(AP251="A+","4",IF(AP251="A","3.6",IF(AP251="B+","3.2",IF(AP251="B","2.8",IF(AP251="C+","2.4",IF(AP251="C","2",IF(AP251="D+","1.6",IF(AP251="D","1.2",IF(AP251="E","0.8",""))))))))))</f>
        <v/>
      </c>
      <c r="BL251" s="26" t="str">
        <f>IF(ISBLANK('DATA ENTRY'!Z251),"",IF(AQ251="A+","4",IF(AQ251="A","3.6",IF(AQ251="B+","3.2",IF(AQ251="B","2.8",IF(AQ251="C+","2.4",IF(AQ251="C","2",IF(AQ251="D+","1.6",IF(AQ251="D","1.2",IF(AQ251="E","0.8",""))))))))))</f>
        <v/>
      </c>
    </row>
    <row r="252" spans="2:64" x14ac:dyDescent="0.25">
      <c r="B252" s="26" t="str">
        <f>IF(ISBLANK('DATA ENTRY'!G252),"",'DATA ENTRY'!G252)</f>
        <v/>
      </c>
      <c r="C252" s="26" t="str">
        <f>IF(ISBLANK('DATA ENTRY'!H252),"",'DATA ENTRY'!H252)</f>
        <v/>
      </c>
      <c r="D252" s="26" t="str">
        <f t="shared" si="61"/>
        <v/>
      </c>
      <c r="E252" s="26" t="str">
        <f>IF(ISBLANK('DATA ENTRY'!J252),"",'DATA ENTRY'!J252)</f>
        <v/>
      </c>
      <c r="F252" s="26" t="str">
        <f>IF(ISBLANK('DATA ENTRY'!K252),"",'DATA ENTRY'!K252)</f>
        <v/>
      </c>
      <c r="G252" s="26" t="str">
        <f t="shared" si="62"/>
        <v/>
      </c>
      <c r="H252" s="26" t="str">
        <f>IF(ISBLANK('DATA ENTRY'!M252),"",'DATA ENTRY'!M252)</f>
        <v/>
      </c>
      <c r="I252" s="26" t="str">
        <f>IF(ISBLANK('DATA ENTRY'!M252),"",'DATA ENTRY'!N252)</f>
        <v/>
      </c>
      <c r="J252" s="26" t="str">
        <f t="shared" si="80"/>
        <v/>
      </c>
      <c r="K252" s="26" t="str">
        <f>IF(ISBLANK('DATA ENTRY'!P252),"",'DATA ENTRY'!P252)</f>
        <v/>
      </c>
      <c r="L252" s="26" t="str">
        <f>IF(ISBLANK('DATA ENTRY'!Q252),"",'DATA ENTRY'!Q252)</f>
        <v/>
      </c>
      <c r="M252" s="26" t="str">
        <f t="shared" si="63"/>
        <v/>
      </c>
      <c r="N252" s="26" t="str">
        <f>IF(ISBLANK('DATA ENTRY'!S252),"",'DATA ENTRY'!S252)</f>
        <v/>
      </c>
      <c r="O252" s="26" t="str">
        <f>IF(ISBLANK('DATA ENTRY'!T252),"",'DATA ENTRY'!T252)</f>
        <v/>
      </c>
      <c r="P252" s="26" t="str">
        <f t="shared" si="64"/>
        <v/>
      </c>
      <c r="Q252" s="26" t="str">
        <f>IF(ISBLANK('DATA ENTRY'!V252),"",'DATA ENTRY'!V252)</f>
        <v/>
      </c>
      <c r="R252" s="26" t="str">
        <f>IF(ISBLANK('DATA ENTRY'!W252),"",'DATA ENTRY'!W252)</f>
        <v/>
      </c>
      <c r="S252" s="26" t="str">
        <f t="shared" si="65"/>
        <v/>
      </c>
      <c r="T252" s="26" t="str">
        <f>IF(ISBLANK('DATA ENTRY'!Y252),"",'DATA ENTRY'!Y252)</f>
        <v/>
      </c>
      <c r="U252" s="26" t="str">
        <f>IF(ISBLANK('DATA ENTRY'!Z252),"",'DATA ENTRY'!Z252)</f>
        <v/>
      </c>
      <c r="V252" s="26" t="str">
        <f t="shared" si="66"/>
        <v/>
      </c>
      <c r="W252" s="26" t="str">
        <f>IF(ISBLANK('DATA ENTRY'!$F252),"",IF(LEDGER!B252="AB","AB",IF(LEDGER!B252&gt;=0.9*'MARK LOOKUP'!B252,"A+",IF(LEDGER!B252&gt;=0.8*'MARK LOOKUP'!B252,"A",IF(LEDGER!B252&gt;=0.7*'MARK LOOKUP'!B252,"B+",IF(LEDGER!B252&gt;=0.6*'MARK LOOKUP'!B252,"B",IF(LEDGER!B252&gt;=0.5*'MARK LOOKUP'!B252,"C+",IF(LEDGER!B252&gt;=0.4*'MARK LOOKUP'!B252,"C+",IF(LEDGER!B252&gt;=0.35*'MARK LOOKUP'!B252,"D","NG")))))))))</f>
        <v/>
      </c>
      <c r="X252" s="26" t="str">
        <f>IF(ISBLANK('DATA ENTRY'!$G252),"",IF(LEDGER!C252="AB","AB",IF(LEDGER!C252&gt;=0.9*'MARK LOOKUP'!C252,"A+",IF(LEDGER!C252&gt;=0.8*'MARK LOOKUP'!C252,"A",IF(LEDGER!C252&gt;=0.7*'MARK LOOKUP'!C252,"B+",IF(LEDGER!C252&gt;=0.6*'MARK LOOKUP'!C252,"B",IF(LEDGER!C252&gt;=0.5*'MARK LOOKUP'!C252,"C+",IF(LEDGER!C252&gt;=0.4*'MARK LOOKUP'!C252,"C+",IF(LEDGER!C252&gt;=0.35*'MARK LOOKUP'!C252,"D","N.G.")))))))))</f>
        <v/>
      </c>
      <c r="Y252" s="26" t="b">
        <f>IF(ISNUMBER(D252),IF(D252&gt;=0.9*'MARK LOOKUP'!D252,"A+",IF(D252&gt;=0.8*'MARK LOOKUP'!D252,"A",IF(D252&gt;=0.7*'MARK LOOKUP'!D252,"B+",IF(D252&gt;=0.6*'MARK LOOKUP'!D252,"B",IF(D252&gt;=0.5*'MARK LOOKUP'!D252,"C+",IF(D252&gt;=0.4*'MARK LOOKUP'!D252,"C",IF(D252&gt;=0.35*'MARK LOOKUP'!D252,"D","N.G."))))))))</f>
        <v>0</v>
      </c>
      <c r="Z252" s="26" t="str">
        <f>IF(ISBLANK('DATA ENTRY'!J252),"",IF(LEDGER!E252="AB","AB",IF(LEDGER!E252&gt;=0.9*'MARK LOOKUP'!E252,"A+",IF(LEDGER!E252&gt;=0.8*'MARK LOOKUP'!E252,"A",IF(LEDGER!E252&gt;=0.7*'MARK LOOKUP'!E252,"B+",IF(LEDGER!E252&gt;=0.6*'MARK LOOKUP'!E252,"B",IF(LEDGER!E252&gt;=0.5*'MARK LOOKUP'!E252,"C+",IF(LEDGER!E252&gt;=0.4*'MARK LOOKUP'!E252,"C",IF(LEDGER!E252&gt;=0.35*'MARK LOOKUP'!E252,"D","NG")))))))))</f>
        <v/>
      </c>
      <c r="AA252" s="26" t="str">
        <f>IF(ISBLANK('DATA ENTRY'!K252),"",IF(LEDGER!F252="AB","AB",IF(LEDGER!F252&gt;=0.9*'MARK LOOKUP'!F252,"A+",IF(LEDGER!F252&gt;=0.8*'MARK LOOKUP'!F252,"A",IF(LEDGER!F252&gt;=0.7*'MARK LOOKUP'!F252,"B+",IF(LEDGER!F252&gt;=0.6*'MARK LOOKUP'!F252,"B",IF(LEDGER!F252&gt;=0.5*'MARK LOOKUP'!F252,"C+",IF(LEDGER!F252&gt;=0.4*'MARK LOOKUP'!F252,"C",IF(LEDGER!F252&gt;=0.35*'MARK LOOKUP'!F252,"D","NG")))))))))</f>
        <v/>
      </c>
      <c r="AB252" s="26" t="b">
        <f>IF(ISNUMBER(G252),IF(D252&gt;=0.9*'MARK LOOKUP'!G252,"A+",IF(G252&gt;=0.8*'MARK LOOKUP'!G252,"A",IF(G252&gt;=0.7*'MARK LOOKUP'!G252,"B+",IF(G252&gt;=0.6*'MARK LOOKUP'!G252,"B",IF(G252&gt;=0.5*'MARK LOOKUP'!G252,"C+",IF(G252&gt;=0.4*'MARK LOOKUP'!G252,"C",IF(G252&gt;=0.35*'MARK LOOKUP'!G252,"D","NG"))))))))</f>
        <v>0</v>
      </c>
      <c r="AC252" s="26" t="str">
        <f>IF(ISBLANK('DATA ENTRY'!M252),"",IF(LEDGER!H252="AB","AB",IF(LEDGER!H252&gt;=0.9*'MARK LOOKUP'!H252,"A+",IF(LEDGER!H252&gt;=0.8*'MARK LOOKUP'!H252,"A",IF(LEDGER!H252&gt;=0.7*'MARK LOOKUP'!H252,"B+",IF(LEDGER!H252&gt;=0.6*'MARK LOOKUP'!H252,"B",IF(LEDGER!H252&gt;=0.5*'MARK LOOKUP'!H252,"C+",IF(LEDGER!H252&gt;=0.4*'MARK LOOKUP'!H252,"C",IF(LEDGER!H252&gt;=0.35*'MARK LOOKUP'!H252,"D","NG")))))))))</f>
        <v/>
      </c>
      <c r="AD252" s="26" t="str">
        <f>IF(ISBLANK('DATA ENTRY'!N252),"",IF(LEDGER!I252="AB","AB",IF(LEDGER!I252&gt;=0.9*'MARK LOOKUP'!I252,"A+",IF(LEDGER!I252&gt;=0.8*'MARK LOOKUP'!I252,"A",IF(LEDGER!I252&gt;=0.7*'MARK LOOKUP'!I252,"B+",IF(LEDGER!I252&gt;=0.6*'MARK LOOKUP'!I252,"B",IF(LEDGER!I252&gt;=0.5*'MARK LOOKUP'!I252,"C+",IF(LEDGER!I252&gt;=0.4*'MARK LOOKUP'!I252,"C",IF(LEDGER!I252&gt;=0.35*'MARK LOOKUP'!I252,"D","NG")))))))))</f>
        <v/>
      </c>
      <c r="AE252" s="26" t="str">
        <f>IF(ISNUMBER(J252),IF(J252&gt;=0.9*'MARK LOOKUP'!J252,"A+",IF(J252&gt;=0.8*'MARK LOOKUP'!J252,"A",IF(J252&gt;=0.7*'MARK LOOKUP'!J252,"B+",IF(J252&gt;=0.6*'MARK LOOKUP'!J252,"B",IF(J252&gt;=0.5*'MARK LOOKUP'!J252,"C+",IF(J252&gt;=0.4*'MARK LOOKUP'!J252,"C",IF(J252&gt;=0.35*'MARK LOOKUP'!J252,"D","NG"))))))),"")</f>
        <v/>
      </c>
      <c r="AF252" s="26" t="str">
        <f>IF(ISBLANK('DATA ENTRY'!P252),"",IF(LEDGER!K252="Ab","AB",IF(LEDGER!K252&gt;=0.9*'MARK LOOKUP'!K252,"A+",IF(LEDGER!K252&gt;=0.8*'MARK LOOKUP'!K252,"A",IF(LEDGER!K252&gt;=0.7*'MARK LOOKUP'!K252,"B+",IF(LEDGER!K252&gt;=0.6*'MARK LOOKUP'!K252,"B",IF(LEDGER!K252&gt;=0.5*'MARK LOOKUP'!K252,"C+",IF(LEDGER!K252&gt;=0.4*'MARK LOOKUP'!K252,"C",IF(LEDGER!K252&gt;=0.35*'MARK LOOKUP'!K252,"D","NG")))))))))</f>
        <v/>
      </c>
      <c r="AG252" s="26" t="str">
        <f>IF(ISBLANK('DATA ENTRY'!Q252),"",IF(LEDGER!L252="Ab","AB",IF(LEDGER!L252&gt;=0.9*'MARK LOOKUP'!L252,"A+",IF(LEDGER!L252&gt;=0.8*'MARK LOOKUP'!L252,"A",IF(LEDGER!L252&gt;=0.7*'MARK LOOKUP'!L252,"B+",IF(LEDGER!L252&gt;=0.6*'MARK LOOKUP'!L252,"B",IF(LEDGER!L252&gt;=0.5*'MARK LOOKUP'!L252,"C+",IF(LEDGER!L252&gt;=0.4*'MARK LOOKUP'!L252,"C",IF(LEDGER!L252&gt;=0.35*'MARK LOOKUP'!L252,"D","NG")))))))))</f>
        <v/>
      </c>
      <c r="AH252" s="26" t="str">
        <f>IF(ISNUMBER(M252),IF(M252&gt;=0.9*'MARK LOOKUP'!M252,"A+",IF(M252&gt;=0.8*'MARK LOOKUP'!M252,"A",IF(M252&gt;=0.7*'MARK LOOKUP'!M252,"B+",IF(M252&gt;=0.6*'MARK LOOKUP'!M252,"B",IF(M252&gt;=0.5*'MARK LOOKUP'!M252,"C+",IF(M252&gt;=0.4*'MARK LOOKUP'!M252,"C",IF(M252&gt;=0.35*'MARK LOOKUP'!M252,"D","NG"))))))),"")</f>
        <v/>
      </c>
      <c r="AI252" s="26" t="str">
        <f>IF(ISBLANK('DATA ENTRY'!S252),"",IF(N252="Ab","AB",IF(N252&gt;=0.9*'MARK LOOKUP'!N252,"A+",IF(N252&gt;=0.8*'MARK LOOKUP'!N252,"A",IF(N252&gt;=0.7*'MARK LOOKUP'!N252,"B+",IF(N252&gt;=0.6*'MARK LOOKUP'!N252,"B",IF(N252&gt;=0.5*'MARK LOOKUP'!N252,"C+",IF(N252&gt;=0.4*'MARK LOOKUP'!N252,"C",IF(N252&gt;=0.35*'MARK LOOKUP'!N252,"D","NG")))))))))</f>
        <v/>
      </c>
      <c r="AJ252" s="26" t="str">
        <f>IF(ISBLANK('DATA ENTRY'!T252),"",IF(O252="Ab","AB",IF(O252&gt;=0.9*'MARK LOOKUP'!O252,"A+",IF(O252&gt;=0.8*'MARK LOOKUP'!O252,"A",IF(O252&gt;=0.7*'MARK LOOKUP'!O252,"B+",IF(O252&gt;=0.6*'MARK LOOKUP'!O252,"B",IF(O252&gt;=0.5*'MARK LOOKUP'!O252,"C+",IF(O252&gt;=0.4*'MARK LOOKUP'!O252,"C",IF(O252&gt;=0.35*'MARK LOOKUP'!O252,"D","NG")))))))))</f>
        <v/>
      </c>
      <c r="AK252" s="26" t="str">
        <f>IF(ISNUMBER(P252),IF(P252&gt;=0.9*'MARK LOOKUP'!P252,"A+",IF(P252&gt;=0.8*'MARK LOOKUP'!P252,"A",IF(P252&gt;=0.7*'MARK LOOKUP'!P252,"B+",IF(P252&gt;=0.6*'MARK LOOKUP'!P252,"B",IF(P252&gt;=0.5*'MARK LOOKUP'!P252,"C+",IF(P252&gt;=0.4*'MARK LOOKUP'!P252,"C",IF(P252&gt;=0.35*'MARK LOOKUP'!P252,"D","NG"))))))),"")</f>
        <v/>
      </c>
      <c r="AL252" s="26" t="str">
        <f>IF(ISBLANK('DATA ENTRY'!V252),"",IF(Q252="Ab","AB",IF(Q252&gt;=0.9*'MARK LOOKUP'!Q252,"A+",IF(Q252&gt;=0.8*'MARK LOOKUP'!Q252,"A",IF(Q252&gt;=0.7*'MARK LOOKUP'!Q252,"B+",IF(Q252&gt;=0.6*'MARK LOOKUP'!Q252,"B",IF(Q252&gt;=0.5*'MARK LOOKUP'!Q252,"C+",IF(Q252&gt;=0.4*'MARK LOOKUP'!Q252,"C",IF(Q252&gt;=0.35*'MARK LOOKUP'!Q252,"D","NG")))))))))</f>
        <v/>
      </c>
      <c r="AM252" s="26" t="str">
        <f>IF(ISBLANK('DATA ENTRY'!W252),"",IF(R252="Ab","AB",IF(R252&gt;=0.9*'MARK LOOKUP'!R252,"A+",IF(R252&gt;=0.8*'MARK LOOKUP'!R252,"A",IF(R252&gt;=0.7*'MARK LOOKUP'!R252,"B+",IF(R252&gt;=0.6*'MARK LOOKUP'!R252,"B",IF(R252&gt;=0.5*'MARK LOOKUP'!R252,"C+",IF(R252&gt;=0.4*'MARK LOOKUP'!R252,"C",IF(R252&gt;=0.35*'MARK LOOKUP'!R252,"D","NG")))))))))</f>
        <v/>
      </c>
      <c r="AN252" s="26" t="str">
        <f>IF(ISNUMBER(S252),IF(S252&gt;=0.9*'MARK LOOKUP'!S252,"A+",IF(S252&gt;=0.8*'MARK LOOKUP'!S252,"A",IF(S252&gt;=0.7*'MARK LOOKUP'!S252,"B+",IF(S252&gt;=0.6*'MARK LOOKUP'!S252,"B",IF(S252&gt;=0.5*'MARK LOOKUP'!S252,"C+",IF(S252&gt;=0.4*'MARK LOOKUP'!S252,"C",IF(S252&gt;=0.35*'MARK LOOKUP'!S252,"D","NG"))))))),"")</f>
        <v/>
      </c>
      <c r="AO252" s="26" t="str">
        <f>IF(ISBLANK('DATA ENTRY'!Y252),"",IF(T252="AB","AB",IF(T252&gt;=0.9*'MARK LOOKUP'!T252,"A+",IF(T252&gt;=0.8*'MARK LOOKUP'!T252,"A",IF(T252&gt;=0.7*'MARK LOOKUP'!T252,"B+",IF(T252&gt;=0.6*'MARK LOOKUP'!T252,"B",IF(T252&gt;=0.5*'MARK LOOKUP'!T252,"C+",IF(T252&gt;=0.4*'MARK LOOKUP'!T252,"C",IF(T252&gt;=0.35*'MARK LOOKUP'!T252,"D","NG")))))))))</f>
        <v/>
      </c>
      <c r="AP252" s="26" t="str">
        <f>IF(ISBLANK('DATA ENTRY'!Z252),"",IF(U252="AB","AB",IF(U252&gt;=0.9*'MARK LOOKUP'!U252,"A+",IF(U252&gt;=0.8*'MARK LOOKUP'!U252,"A",IF(U252&gt;=0.7*'MARK LOOKUP'!U252,"B+",IF(U252&gt;=0.6*'MARK LOOKUP'!U252,"B",IF(U252&gt;=0.5*'MARK LOOKUP'!U252,"C+",IF(U252&gt;=0.4*'MARK LOOKUP'!U252,"C",IF(U252&gt;=0.35*'MARK LOOKUP'!U252,"D","NG")))))))))</f>
        <v/>
      </c>
      <c r="AQ252" s="26" t="str">
        <f>IF(ISNUMBER(V252),IF(V252&gt;=0.9*'MARK LOOKUP'!V252,"A+",IF(V252&gt;=0.8*'MARK LOOKUP'!V252,"A",IF(V252&gt;=0.7*'MARK LOOKUP'!V252,"B+",IF(V252&gt;=0.6*'MARK LOOKUP'!S252,"B",IF(V252&gt;=0.5*'MARK LOOKUP'!V252,"C+",IF(V252&gt;=0.4*'MARK LOOKUP'!V252,"C",IF(V252&gt;=0.35*'MARK LOOKUP'!V252,"D","NG"))))))),"")</f>
        <v/>
      </c>
      <c r="AR252" s="26" t="str">
        <f t="shared" si="67"/>
        <v/>
      </c>
      <c r="AS252" s="26" t="str">
        <f t="shared" si="68"/>
        <v/>
      </c>
      <c r="AT252" s="26" t="str">
        <f t="shared" si="69"/>
        <v/>
      </c>
      <c r="AU252" s="26" t="str">
        <f t="shared" si="70"/>
        <v/>
      </c>
      <c r="AV252" s="26" t="str">
        <f t="shared" si="71"/>
        <v/>
      </c>
      <c r="AW252" s="26" t="str">
        <f t="shared" si="72"/>
        <v/>
      </c>
      <c r="AX252" s="26" t="str">
        <f t="shared" si="73"/>
        <v/>
      </c>
      <c r="AY252" s="26" t="str">
        <f t="shared" si="74"/>
        <v/>
      </c>
      <c r="AZ252" s="26" t="str">
        <f t="shared" si="75"/>
        <v/>
      </c>
      <c r="BA252" s="26" t="str">
        <f t="shared" si="76"/>
        <v/>
      </c>
      <c r="BB252" s="26" t="str">
        <f t="shared" si="77"/>
        <v/>
      </c>
      <c r="BC252" s="26" t="str">
        <f t="shared" si="78"/>
        <v/>
      </c>
      <c r="BD252" s="26" t="str">
        <f t="shared" si="79"/>
        <v/>
      </c>
      <c r="BE252" s="26" t="str">
        <f>IF(ISBLANK('DATA ENTRY'!S252),"",IF(AJ252="A+","4",IF(AJ252="A","3.6",IF(AJ252="B+","3.2",IF(AJ252="B","2.8",IF(AJ252="C+","2.4",IF(AJ252="C","2",IF(AJ252="D+","1.6",IF(AJ252="D","1.2",IF(AJ252="E","0.8",""))))))))))</f>
        <v/>
      </c>
      <c r="BF252" s="26" t="str">
        <f>IF(ISBLANK('DATA ENTRY'!T252),"",IF(AK252="A+","4",IF(AK252="A","3.6",IF(AK252="B+","3.2",IF(AK252="B","2.8",IF(AK252="C+","2.4",IF(AK252="C","2",IF(AK252="D+","1.6",IF(AK252="D","1.2",IF(AK252="E","0.8",""))))))))))</f>
        <v/>
      </c>
      <c r="BG252" s="26" t="str">
        <f>IF(ISBLANK('DATA ENTRY'!U252),"",IF(AL252="A+","4",IF(AL252="A","3.6",IF(AL252="B+","3.2",IF(AL252="B","2.8",IF(AL252="C+","2.4",IF(AL252="C","2",IF(AL252="D+","1.6",IF(AL252="D","1.2",IF(AL252="E","0.8",""))))))))))</f>
        <v/>
      </c>
      <c r="BH252" s="26" t="str">
        <f>IF(ISBLANK('DATA ENTRY'!V252),"",IF(AM252="A+","4",IF(AM252="A","3.6",IF(AM252="B+","3.2",IF(AM252="B","2.8",IF(AM252="C+","2.4",IF(AM252="C","2",IF(AM252="D+","1.6",IF(AM252="D","1.2",IF(AM252="E","0.8",""))))))))))</f>
        <v/>
      </c>
      <c r="BI252" s="26" t="str">
        <f>IF(ISBLANK('DATA ENTRY'!W252),"",IF(AN252="A+","4",IF(AN252="A","3.6",IF(AN252="B+","3.2",IF(AN252="B","2.8",IF(AN252="C+","2.4",IF(AN252="C","2",IF(AN252="D+","1.6",IF(AN252="D","1.2",IF(AN252="E","0.8",""))))))))))</f>
        <v/>
      </c>
      <c r="BJ252" s="26" t="str">
        <f>IF(ISBLANK('DATA ENTRY'!X252),"",IF(AO252="A+","4",IF(AO252="A","3.6",IF(AO252="B+","3.2",IF(AO252="B","2.8",IF(AO252="C+","2.4",IF(AO252="C","2",IF(AO252="D+","1.6",IF(AO252="D","1.2",IF(AO252="E","0.8",""))))))))))</f>
        <v/>
      </c>
      <c r="BK252" s="26" t="str">
        <f>IF(ISBLANK('DATA ENTRY'!Y252),"",IF(AP252="A+","4",IF(AP252="A","3.6",IF(AP252="B+","3.2",IF(AP252="B","2.8",IF(AP252="C+","2.4",IF(AP252="C","2",IF(AP252="D+","1.6",IF(AP252="D","1.2",IF(AP252="E","0.8",""))))))))))</f>
        <v/>
      </c>
      <c r="BL252" s="26" t="str">
        <f>IF(ISBLANK('DATA ENTRY'!Z252),"",IF(AQ252="A+","4",IF(AQ252="A","3.6",IF(AQ252="B+","3.2",IF(AQ252="B","2.8",IF(AQ252="C+","2.4",IF(AQ252="C","2",IF(AQ252="D+","1.6",IF(AQ252="D","1.2",IF(AQ252="E","0.8",""))))))))))</f>
        <v/>
      </c>
    </row>
    <row r="253" spans="2:64" x14ac:dyDescent="0.25">
      <c r="B253" s="26" t="str">
        <f>IF(ISBLANK('DATA ENTRY'!G253),"",'DATA ENTRY'!G253)</f>
        <v/>
      </c>
      <c r="C253" s="26" t="str">
        <f>IF(ISBLANK('DATA ENTRY'!H253),"",'DATA ENTRY'!H253)</f>
        <v/>
      </c>
      <c r="D253" s="26" t="str">
        <f t="shared" si="61"/>
        <v/>
      </c>
      <c r="E253" s="26" t="str">
        <f>IF(ISBLANK('DATA ENTRY'!J253),"",'DATA ENTRY'!J253)</f>
        <v/>
      </c>
      <c r="F253" s="26" t="str">
        <f>IF(ISBLANK('DATA ENTRY'!K253),"",'DATA ENTRY'!K253)</f>
        <v/>
      </c>
      <c r="G253" s="26" t="str">
        <f t="shared" si="62"/>
        <v/>
      </c>
      <c r="H253" s="26" t="str">
        <f>IF(ISBLANK('DATA ENTRY'!M253),"",'DATA ENTRY'!M253)</f>
        <v/>
      </c>
      <c r="I253" s="26" t="str">
        <f>IF(ISBLANK('DATA ENTRY'!M253),"",'DATA ENTRY'!N253)</f>
        <v/>
      </c>
      <c r="J253" s="26" t="str">
        <f t="shared" si="80"/>
        <v/>
      </c>
      <c r="K253" s="26" t="str">
        <f>IF(ISBLANK('DATA ENTRY'!P253),"",'DATA ENTRY'!P253)</f>
        <v/>
      </c>
      <c r="L253" s="26" t="str">
        <f>IF(ISBLANK('DATA ENTRY'!Q253),"",'DATA ENTRY'!Q253)</f>
        <v/>
      </c>
      <c r="M253" s="26" t="str">
        <f t="shared" si="63"/>
        <v/>
      </c>
      <c r="N253" s="26" t="str">
        <f>IF(ISBLANK('DATA ENTRY'!S253),"",'DATA ENTRY'!S253)</f>
        <v/>
      </c>
      <c r="O253" s="26" t="str">
        <f>IF(ISBLANK('DATA ENTRY'!T253),"",'DATA ENTRY'!T253)</f>
        <v/>
      </c>
      <c r="P253" s="26" t="str">
        <f t="shared" si="64"/>
        <v/>
      </c>
      <c r="Q253" s="26" t="str">
        <f>IF(ISBLANK('DATA ENTRY'!V253),"",'DATA ENTRY'!V253)</f>
        <v/>
      </c>
      <c r="R253" s="26" t="str">
        <f>IF(ISBLANK('DATA ENTRY'!W253),"",'DATA ENTRY'!W253)</f>
        <v/>
      </c>
      <c r="S253" s="26" t="str">
        <f t="shared" si="65"/>
        <v/>
      </c>
      <c r="T253" s="26" t="str">
        <f>IF(ISBLANK('DATA ENTRY'!Y253),"",'DATA ENTRY'!Y253)</f>
        <v/>
      </c>
      <c r="U253" s="26" t="str">
        <f>IF(ISBLANK('DATA ENTRY'!Z253),"",'DATA ENTRY'!Z253)</f>
        <v/>
      </c>
      <c r="V253" s="26" t="str">
        <f t="shared" si="66"/>
        <v/>
      </c>
      <c r="W253" s="26" t="str">
        <f>IF(ISBLANK('DATA ENTRY'!$F253),"",IF(LEDGER!B253="AB","AB",IF(LEDGER!B253&gt;=0.9*'MARK LOOKUP'!B253,"A+",IF(LEDGER!B253&gt;=0.8*'MARK LOOKUP'!B253,"A",IF(LEDGER!B253&gt;=0.7*'MARK LOOKUP'!B253,"B+",IF(LEDGER!B253&gt;=0.6*'MARK LOOKUP'!B253,"B",IF(LEDGER!B253&gt;=0.5*'MARK LOOKUP'!B253,"C+",IF(LEDGER!B253&gt;=0.4*'MARK LOOKUP'!B253,"C+",IF(LEDGER!B253&gt;=0.35*'MARK LOOKUP'!B253,"D","NG")))))))))</f>
        <v/>
      </c>
      <c r="X253" s="26" t="str">
        <f>IF(ISBLANK('DATA ENTRY'!$G253),"",IF(LEDGER!C253="AB","AB",IF(LEDGER!C253&gt;=0.9*'MARK LOOKUP'!C253,"A+",IF(LEDGER!C253&gt;=0.8*'MARK LOOKUP'!C253,"A",IF(LEDGER!C253&gt;=0.7*'MARK LOOKUP'!C253,"B+",IF(LEDGER!C253&gt;=0.6*'MARK LOOKUP'!C253,"B",IF(LEDGER!C253&gt;=0.5*'MARK LOOKUP'!C253,"C+",IF(LEDGER!C253&gt;=0.4*'MARK LOOKUP'!C253,"C+",IF(LEDGER!C253&gt;=0.35*'MARK LOOKUP'!C253,"D","N.G.")))))))))</f>
        <v/>
      </c>
      <c r="Y253" s="26" t="b">
        <f>IF(ISNUMBER(D253),IF(D253&gt;=0.9*'MARK LOOKUP'!D253,"A+",IF(D253&gt;=0.8*'MARK LOOKUP'!D253,"A",IF(D253&gt;=0.7*'MARK LOOKUP'!D253,"B+",IF(D253&gt;=0.6*'MARK LOOKUP'!D253,"B",IF(D253&gt;=0.5*'MARK LOOKUP'!D253,"C+",IF(D253&gt;=0.4*'MARK LOOKUP'!D253,"C",IF(D253&gt;=0.35*'MARK LOOKUP'!D253,"D","N.G."))))))))</f>
        <v>0</v>
      </c>
      <c r="Z253" s="26" t="str">
        <f>IF(ISBLANK('DATA ENTRY'!J253),"",IF(LEDGER!E253="AB","AB",IF(LEDGER!E253&gt;=0.9*'MARK LOOKUP'!E253,"A+",IF(LEDGER!E253&gt;=0.8*'MARK LOOKUP'!E253,"A",IF(LEDGER!E253&gt;=0.7*'MARK LOOKUP'!E253,"B+",IF(LEDGER!E253&gt;=0.6*'MARK LOOKUP'!E253,"B",IF(LEDGER!E253&gt;=0.5*'MARK LOOKUP'!E253,"C+",IF(LEDGER!E253&gt;=0.4*'MARK LOOKUP'!E253,"C",IF(LEDGER!E253&gt;=0.35*'MARK LOOKUP'!E253,"D","NG")))))))))</f>
        <v/>
      </c>
      <c r="AA253" s="26" t="str">
        <f>IF(ISBLANK('DATA ENTRY'!K253),"",IF(LEDGER!F253="AB","AB",IF(LEDGER!F253&gt;=0.9*'MARK LOOKUP'!F253,"A+",IF(LEDGER!F253&gt;=0.8*'MARK LOOKUP'!F253,"A",IF(LEDGER!F253&gt;=0.7*'MARK LOOKUP'!F253,"B+",IF(LEDGER!F253&gt;=0.6*'MARK LOOKUP'!F253,"B",IF(LEDGER!F253&gt;=0.5*'MARK LOOKUP'!F253,"C+",IF(LEDGER!F253&gt;=0.4*'MARK LOOKUP'!F253,"C",IF(LEDGER!F253&gt;=0.35*'MARK LOOKUP'!F253,"D","NG")))))))))</f>
        <v/>
      </c>
      <c r="AB253" s="26" t="b">
        <f>IF(ISNUMBER(G253),IF(D253&gt;=0.9*'MARK LOOKUP'!G253,"A+",IF(G253&gt;=0.8*'MARK LOOKUP'!G253,"A",IF(G253&gt;=0.7*'MARK LOOKUP'!G253,"B+",IF(G253&gt;=0.6*'MARK LOOKUP'!G253,"B",IF(G253&gt;=0.5*'MARK LOOKUP'!G253,"C+",IF(G253&gt;=0.4*'MARK LOOKUP'!G253,"C",IF(G253&gt;=0.35*'MARK LOOKUP'!G253,"D","NG"))))))))</f>
        <v>0</v>
      </c>
      <c r="AC253" s="26" t="str">
        <f>IF(ISBLANK('DATA ENTRY'!M253),"",IF(LEDGER!H253="AB","AB",IF(LEDGER!H253&gt;=0.9*'MARK LOOKUP'!H253,"A+",IF(LEDGER!H253&gt;=0.8*'MARK LOOKUP'!H253,"A",IF(LEDGER!H253&gt;=0.7*'MARK LOOKUP'!H253,"B+",IF(LEDGER!H253&gt;=0.6*'MARK LOOKUP'!H253,"B",IF(LEDGER!H253&gt;=0.5*'MARK LOOKUP'!H253,"C+",IF(LEDGER!H253&gt;=0.4*'MARK LOOKUP'!H253,"C",IF(LEDGER!H253&gt;=0.35*'MARK LOOKUP'!H253,"D","NG")))))))))</f>
        <v/>
      </c>
      <c r="AD253" s="26" t="str">
        <f>IF(ISBLANK('DATA ENTRY'!N253),"",IF(LEDGER!I253="AB","AB",IF(LEDGER!I253&gt;=0.9*'MARK LOOKUP'!I253,"A+",IF(LEDGER!I253&gt;=0.8*'MARK LOOKUP'!I253,"A",IF(LEDGER!I253&gt;=0.7*'MARK LOOKUP'!I253,"B+",IF(LEDGER!I253&gt;=0.6*'MARK LOOKUP'!I253,"B",IF(LEDGER!I253&gt;=0.5*'MARK LOOKUP'!I253,"C+",IF(LEDGER!I253&gt;=0.4*'MARK LOOKUP'!I253,"C",IF(LEDGER!I253&gt;=0.35*'MARK LOOKUP'!I253,"D","NG")))))))))</f>
        <v/>
      </c>
      <c r="AE253" s="26" t="str">
        <f>IF(ISNUMBER(J253),IF(J253&gt;=0.9*'MARK LOOKUP'!J253,"A+",IF(J253&gt;=0.8*'MARK LOOKUP'!J253,"A",IF(J253&gt;=0.7*'MARK LOOKUP'!J253,"B+",IF(J253&gt;=0.6*'MARK LOOKUP'!J253,"B",IF(J253&gt;=0.5*'MARK LOOKUP'!J253,"C+",IF(J253&gt;=0.4*'MARK LOOKUP'!J253,"C",IF(J253&gt;=0.35*'MARK LOOKUP'!J253,"D","NG"))))))),"")</f>
        <v/>
      </c>
      <c r="AF253" s="26" t="str">
        <f>IF(ISBLANK('DATA ENTRY'!P253),"",IF(LEDGER!K253="Ab","AB",IF(LEDGER!K253&gt;=0.9*'MARK LOOKUP'!K253,"A+",IF(LEDGER!K253&gt;=0.8*'MARK LOOKUP'!K253,"A",IF(LEDGER!K253&gt;=0.7*'MARK LOOKUP'!K253,"B+",IF(LEDGER!K253&gt;=0.6*'MARK LOOKUP'!K253,"B",IF(LEDGER!K253&gt;=0.5*'MARK LOOKUP'!K253,"C+",IF(LEDGER!K253&gt;=0.4*'MARK LOOKUP'!K253,"C",IF(LEDGER!K253&gt;=0.35*'MARK LOOKUP'!K253,"D","NG")))))))))</f>
        <v/>
      </c>
      <c r="AG253" s="26" t="str">
        <f>IF(ISBLANK('DATA ENTRY'!Q253),"",IF(LEDGER!L253="Ab","AB",IF(LEDGER!L253&gt;=0.9*'MARK LOOKUP'!L253,"A+",IF(LEDGER!L253&gt;=0.8*'MARK LOOKUP'!L253,"A",IF(LEDGER!L253&gt;=0.7*'MARK LOOKUP'!L253,"B+",IF(LEDGER!L253&gt;=0.6*'MARK LOOKUP'!L253,"B",IF(LEDGER!L253&gt;=0.5*'MARK LOOKUP'!L253,"C+",IF(LEDGER!L253&gt;=0.4*'MARK LOOKUP'!L253,"C",IF(LEDGER!L253&gt;=0.35*'MARK LOOKUP'!L253,"D","NG")))))))))</f>
        <v/>
      </c>
      <c r="AH253" s="26" t="str">
        <f>IF(ISNUMBER(M253),IF(M253&gt;=0.9*'MARK LOOKUP'!M253,"A+",IF(M253&gt;=0.8*'MARK LOOKUP'!M253,"A",IF(M253&gt;=0.7*'MARK LOOKUP'!M253,"B+",IF(M253&gt;=0.6*'MARK LOOKUP'!M253,"B",IF(M253&gt;=0.5*'MARK LOOKUP'!M253,"C+",IF(M253&gt;=0.4*'MARK LOOKUP'!M253,"C",IF(M253&gt;=0.35*'MARK LOOKUP'!M253,"D","NG"))))))),"")</f>
        <v/>
      </c>
      <c r="AI253" s="26" t="str">
        <f>IF(ISBLANK('DATA ENTRY'!S253),"",IF(N253="Ab","AB",IF(N253&gt;=0.9*'MARK LOOKUP'!N253,"A+",IF(N253&gt;=0.8*'MARK LOOKUP'!N253,"A",IF(N253&gt;=0.7*'MARK LOOKUP'!N253,"B+",IF(N253&gt;=0.6*'MARK LOOKUP'!N253,"B",IF(N253&gt;=0.5*'MARK LOOKUP'!N253,"C+",IF(N253&gt;=0.4*'MARK LOOKUP'!N253,"C",IF(N253&gt;=0.35*'MARK LOOKUP'!N253,"D","NG")))))))))</f>
        <v/>
      </c>
      <c r="AJ253" s="26" t="str">
        <f>IF(ISBLANK('DATA ENTRY'!T253),"",IF(O253="Ab","AB",IF(O253&gt;=0.9*'MARK LOOKUP'!O253,"A+",IF(O253&gt;=0.8*'MARK LOOKUP'!O253,"A",IF(O253&gt;=0.7*'MARK LOOKUP'!O253,"B+",IF(O253&gt;=0.6*'MARK LOOKUP'!O253,"B",IF(O253&gt;=0.5*'MARK LOOKUP'!O253,"C+",IF(O253&gt;=0.4*'MARK LOOKUP'!O253,"C",IF(O253&gt;=0.35*'MARK LOOKUP'!O253,"D","NG")))))))))</f>
        <v/>
      </c>
      <c r="AK253" s="26" t="str">
        <f>IF(ISNUMBER(P253),IF(P253&gt;=0.9*'MARK LOOKUP'!P253,"A+",IF(P253&gt;=0.8*'MARK LOOKUP'!P253,"A",IF(P253&gt;=0.7*'MARK LOOKUP'!P253,"B+",IF(P253&gt;=0.6*'MARK LOOKUP'!P253,"B",IF(P253&gt;=0.5*'MARK LOOKUP'!P253,"C+",IF(P253&gt;=0.4*'MARK LOOKUP'!P253,"C",IF(P253&gt;=0.35*'MARK LOOKUP'!P253,"D","NG"))))))),"")</f>
        <v/>
      </c>
      <c r="AL253" s="26" t="str">
        <f>IF(ISBLANK('DATA ENTRY'!V253),"",IF(Q253="Ab","AB",IF(Q253&gt;=0.9*'MARK LOOKUP'!Q253,"A+",IF(Q253&gt;=0.8*'MARK LOOKUP'!Q253,"A",IF(Q253&gt;=0.7*'MARK LOOKUP'!Q253,"B+",IF(Q253&gt;=0.6*'MARK LOOKUP'!Q253,"B",IF(Q253&gt;=0.5*'MARK LOOKUP'!Q253,"C+",IF(Q253&gt;=0.4*'MARK LOOKUP'!Q253,"C",IF(Q253&gt;=0.35*'MARK LOOKUP'!Q253,"D","NG")))))))))</f>
        <v/>
      </c>
      <c r="AM253" s="26" t="str">
        <f>IF(ISBLANK('DATA ENTRY'!W253),"",IF(R253="Ab","AB",IF(R253&gt;=0.9*'MARK LOOKUP'!R253,"A+",IF(R253&gt;=0.8*'MARK LOOKUP'!R253,"A",IF(R253&gt;=0.7*'MARK LOOKUP'!R253,"B+",IF(R253&gt;=0.6*'MARK LOOKUP'!R253,"B",IF(R253&gt;=0.5*'MARK LOOKUP'!R253,"C+",IF(R253&gt;=0.4*'MARK LOOKUP'!R253,"C",IF(R253&gt;=0.35*'MARK LOOKUP'!R253,"D","NG")))))))))</f>
        <v/>
      </c>
      <c r="AN253" s="26" t="str">
        <f>IF(ISNUMBER(S253),IF(S253&gt;=0.9*'MARK LOOKUP'!S253,"A+",IF(S253&gt;=0.8*'MARK LOOKUP'!S253,"A",IF(S253&gt;=0.7*'MARK LOOKUP'!S253,"B+",IF(S253&gt;=0.6*'MARK LOOKUP'!S253,"B",IF(S253&gt;=0.5*'MARK LOOKUP'!S253,"C+",IF(S253&gt;=0.4*'MARK LOOKUP'!S253,"C",IF(S253&gt;=0.35*'MARK LOOKUP'!S253,"D","NG"))))))),"")</f>
        <v/>
      </c>
      <c r="AO253" s="26" t="str">
        <f>IF(ISBLANK('DATA ENTRY'!Y253),"",IF(T253="AB","AB",IF(T253&gt;=0.9*'MARK LOOKUP'!T253,"A+",IF(T253&gt;=0.8*'MARK LOOKUP'!T253,"A",IF(T253&gt;=0.7*'MARK LOOKUP'!T253,"B+",IF(T253&gt;=0.6*'MARK LOOKUP'!T253,"B",IF(T253&gt;=0.5*'MARK LOOKUP'!T253,"C+",IF(T253&gt;=0.4*'MARK LOOKUP'!T253,"C",IF(T253&gt;=0.35*'MARK LOOKUP'!T253,"D","NG")))))))))</f>
        <v/>
      </c>
      <c r="AP253" s="26" t="str">
        <f>IF(ISBLANK('DATA ENTRY'!Z253),"",IF(U253="AB","AB",IF(U253&gt;=0.9*'MARK LOOKUP'!U253,"A+",IF(U253&gt;=0.8*'MARK LOOKUP'!U253,"A",IF(U253&gt;=0.7*'MARK LOOKUP'!U253,"B+",IF(U253&gt;=0.6*'MARK LOOKUP'!U253,"B",IF(U253&gt;=0.5*'MARK LOOKUP'!U253,"C+",IF(U253&gt;=0.4*'MARK LOOKUP'!U253,"C",IF(U253&gt;=0.35*'MARK LOOKUP'!U253,"D","NG")))))))))</f>
        <v/>
      </c>
      <c r="AQ253" s="26" t="str">
        <f>IF(ISNUMBER(V253),IF(V253&gt;=0.9*'MARK LOOKUP'!V253,"A+",IF(V253&gt;=0.8*'MARK LOOKUP'!V253,"A",IF(V253&gt;=0.7*'MARK LOOKUP'!V253,"B+",IF(V253&gt;=0.6*'MARK LOOKUP'!S253,"B",IF(V253&gt;=0.5*'MARK LOOKUP'!V253,"C+",IF(V253&gt;=0.4*'MARK LOOKUP'!V253,"C",IF(V253&gt;=0.35*'MARK LOOKUP'!V253,"D","NG"))))))),"")</f>
        <v/>
      </c>
      <c r="AR253" s="26" t="str">
        <f t="shared" si="67"/>
        <v/>
      </c>
      <c r="AS253" s="26" t="str">
        <f t="shared" si="68"/>
        <v/>
      </c>
      <c r="AT253" s="26" t="str">
        <f t="shared" si="69"/>
        <v/>
      </c>
      <c r="AU253" s="26" t="str">
        <f t="shared" si="70"/>
        <v/>
      </c>
      <c r="AV253" s="26" t="str">
        <f t="shared" si="71"/>
        <v/>
      </c>
      <c r="AW253" s="26" t="str">
        <f t="shared" si="72"/>
        <v/>
      </c>
      <c r="AX253" s="26" t="str">
        <f t="shared" si="73"/>
        <v/>
      </c>
      <c r="AY253" s="26" t="str">
        <f t="shared" si="74"/>
        <v/>
      </c>
      <c r="AZ253" s="26" t="str">
        <f t="shared" si="75"/>
        <v/>
      </c>
      <c r="BA253" s="26" t="str">
        <f t="shared" si="76"/>
        <v/>
      </c>
      <c r="BB253" s="26" t="str">
        <f t="shared" si="77"/>
        <v/>
      </c>
      <c r="BC253" s="26" t="str">
        <f t="shared" si="78"/>
        <v/>
      </c>
      <c r="BD253" s="26" t="str">
        <f t="shared" si="79"/>
        <v/>
      </c>
      <c r="BE253" s="26" t="str">
        <f>IF(ISBLANK('DATA ENTRY'!S253),"",IF(AJ253="A+","4",IF(AJ253="A","3.6",IF(AJ253="B+","3.2",IF(AJ253="B","2.8",IF(AJ253="C+","2.4",IF(AJ253="C","2",IF(AJ253="D+","1.6",IF(AJ253="D","1.2",IF(AJ253="E","0.8",""))))))))))</f>
        <v/>
      </c>
      <c r="BF253" s="26" t="str">
        <f>IF(ISBLANK('DATA ENTRY'!T253),"",IF(AK253="A+","4",IF(AK253="A","3.6",IF(AK253="B+","3.2",IF(AK253="B","2.8",IF(AK253="C+","2.4",IF(AK253="C","2",IF(AK253="D+","1.6",IF(AK253="D","1.2",IF(AK253="E","0.8",""))))))))))</f>
        <v/>
      </c>
      <c r="BG253" s="26" t="str">
        <f>IF(ISBLANK('DATA ENTRY'!U253),"",IF(AL253="A+","4",IF(AL253="A","3.6",IF(AL253="B+","3.2",IF(AL253="B","2.8",IF(AL253="C+","2.4",IF(AL253="C","2",IF(AL253="D+","1.6",IF(AL253="D","1.2",IF(AL253="E","0.8",""))))))))))</f>
        <v/>
      </c>
      <c r="BH253" s="26" t="str">
        <f>IF(ISBLANK('DATA ENTRY'!V253),"",IF(AM253="A+","4",IF(AM253="A","3.6",IF(AM253="B+","3.2",IF(AM253="B","2.8",IF(AM253="C+","2.4",IF(AM253="C","2",IF(AM253="D+","1.6",IF(AM253="D","1.2",IF(AM253="E","0.8",""))))))))))</f>
        <v/>
      </c>
      <c r="BI253" s="26" t="str">
        <f>IF(ISBLANK('DATA ENTRY'!W253),"",IF(AN253="A+","4",IF(AN253="A","3.6",IF(AN253="B+","3.2",IF(AN253="B","2.8",IF(AN253="C+","2.4",IF(AN253="C","2",IF(AN253="D+","1.6",IF(AN253="D","1.2",IF(AN253="E","0.8",""))))))))))</f>
        <v/>
      </c>
      <c r="BJ253" s="26" t="str">
        <f>IF(ISBLANK('DATA ENTRY'!X253),"",IF(AO253="A+","4",IF(AO253="A","3.6",IF(AO253="B+","3.2",IF(AO253="B","2.8",IF(AO253="C+","2.4",IF(AO253="C","2",IF(AO253="D+","1.6",IF(AO253="D","1.2",IF(AO253="E","0.8",""))))))))))</f>
        <v/>
      </c>
      <c r="BK253" s="26" t="str">
        <f>IF(ISBLANK('DATA ENTRY'!Y253),"",IF(AP253="A+","4",IF(AP253="A","3.6",IF(AP253="B+","3.2",IF(AP253="B","2.8",IF(AP253="C+","2.4",IF(AP253="C","2",IF(AP253="D+","1.6",IF(AP253="D","1.2",IF(AP253="E","0.8",""))))))))))</f>
        <v/>
      </c>
      <c r="BL253" s="26" t="str">
        <f>IF(ISBLANK('DATA ENTRY'!Z253),"",IF(AQ253="A+","4",IF(AQ253="A","3.6",IF(AQ253="B+","3.2",IF(AQ253="B","2.8",IF(AQ253="C+","2.4",IF(AQ253="C","2",IF(AQ253="D+","1.6",IF(AQ253="D","1.2",IF(AQ253="E","0.8",""))))))))))</f>
        <v/>
      </c>
    </row>
    <row r="254" spans="2:64" x14ac:dyDescent="0.25">
      <c r="B254" s="26" t="str">
        <f>IF(ISBLANK('DATA ENTRY'!G254),"",'DATA ENTRY'!G254)</f>
        <v/>
      </c>
      <c r="C254" s="26" t="str">
        <f>IF(ISBLANK('DATA ENTRY'!H254),"",'DATA ENTRY'!H254)</f>
        <v/>
      </c>
      <c r="D254" s="26" t="str">
        <f t="shared" si="61"/>
        <v/>
      </c>
      <c r="E254" s="26" t="str">
        <f>IF(ISBLANK('DATA ENTRY'!J254),"",'DATA ENTRY'!J254)</f>
        <v/>
      </c>
      <c r="F254" s="26" t="str">
        <f>IF(ISBLANK('DATA ENTRY'!K254),"",'DATA ENTRY'!K254)</f>
        <v/>
      </c>
      <c r="G254" s="26" t="str">
        <f t="shared" si="62"/>
        <v/>
      </c>
      <c r="H254" s="26" t="str">
        <f>IF(ISBLANK('DATA ENTRY'!M254),"",'DATA ENTRY'!M254)</f>
        <v/>
      </c>
      <c r="I254" s="26" t="str">
        <f>IF(ISBLANK('DATA ENTRY'!M254),"",'DATA ENTRY'!N254)</f>
        <v/>
      </c>
      <c r="J254" s="26" t="str">
        <f t="shared" si="80"/>
        <v/>
      </c>
      <c r="K254" s="26" t="str">
        <f>IF(ISBLANK('DATA ENTRY'!P254),"",'DATA ENTRY'!P254)</f>
        <v/>
      </c>
      <c r="L254" s="26" t="str">
        <f>IF(ISBLANK('DATA ENTRY'!Q254),"",'DATA ENTRY'!Q254)</f>
        <v/>
      </c>
      <c r="M254" s="26" t="str">
        <f t="shared" si="63"/>
        <v/>
      </c>
      <c r="N254" s="26" t="str">
        <f>IF(ISBLANK('DATA ENTRY'!S254),"",'DATA ENTRY'!S254)</f>
        <v/>
      </c>
      <c r="O254" s="26" t="str">
        <f>IF(ISBLANK('DATA ENTRY'!T254),"",'DATA ENTRY'!T254)</f>
        <v/>
      </c>
      <c r="P254" s="26" t="str">
        <f t="shared" si="64"/>
        <v/>
      </c>
      <c r="Q254" s="26" t="str">
        <f>IF(ISBLANK('DATA ENTRY'!V254),"",'DATA ENTRY'!V254)</f>
        <v/>
      </c>
      <c r="R254" s="26" t="str">
        <f>IF(ISBLANK('DATA ENTRY'!W254),"",'DATA ENTRY'!W254)</f>
        <v/>
      </c>
      <c r="S254" s="26" t="str">
        <f t="shared" si="65"/>
        <v/>
      </c>
      <c r="T254" s="26" t="str">
        <f>IF(ISBLANK('DATA ENTRY'!Y254),"",'DATA ENTRY'!Y254)</f>
        <v/>
      </c>
      <c r="U254" s="26" t="str">
        <f>IF(ISBLANK('DATA ENTRY'!Z254),"",'DATA ENTRY'!Z254)</f>
        <v/>
      </c>
      <c r="V254" s="26" t="str">
        <f t="shared" si="66"/>
        <v/>
      </c>
      <c r="W254" s="26" t="str">
        <f>IF(ISBLANK('DATA ENTRY'!$F254),"",IF(LEDGER!B254="AB","AB",IF(LEDGER!B254&gt;=0.9*'MARK LOOKUP'!B254,"A+",IF(LEDGER!B254&gt;=0.8*'MARK LOOKUP'!B254,"A",IF(LEDGER!B254&gt;=0.7*'MARK LOOKUP'!B254,"B+",IF(LEDGER!B254&gt;=0.6*'MARK LOOKUP'!B254,"B",IF(LEDGER!B254&gt;=0.5*'MARK LOOKUP'!B254,"C+",IF(LEDGER!B254&gt;=0.4*'MARK LOOKUP'!B254,"C+",IF(LEDGER!B254&gt;=0.35*'MARK LOOKUP'!B254,"D","NG")))))))))</f>
        <v/>
      </c>
      <c r="X254" s="26" t="str">
        <f>IF(ISBLANK('DATA ENTRY'!$G254),"",IF(LEDGER!C254="AB","AB",IF(LEDGER!C254&gt;=0.9*'MARK LOOKUP'!C254,"A+",IF(LEDGER!C254&gt;=0.8*'MARK LOOKUP'!C254,"A",IF(LEDGER!C254&gt;=0.7*'MARK LOOKUP'!C254,"B+",IF(LEDGER!C254&gt;=0.6*'MARK LOOKUP'!C254,"B",IF(LEDGER!C254&gt;=0.5*'MARK LOOKUP'!C254,"C+",IF(LEDGER!C254&gt;=0.4*'MARK LOOKUP'!C254,"C+",IF(LEDGER!C254&gt;=0.35*'MARK LOOKUP'!C254,"D","N.G.")))))))))</f>
        <v/>
      </c>
      <c r="Y254" s="26" t="b">
        <f>IF(ISNUMBER(D254),IF(D254&gt;=0.9*'MARK LOOKUP'!D254,"A+",IF(D254&gt;=0.8*'MARK LOOKUP'!D254,"A",IF(D254&gt;=0.7*'MARK LOOKUP'!D254,"B+",IF(D254&gt;=0.6*'MARK LOOKUP'!D254,"B",IF(D254&gt;=0.5*'MARK LOOKUP'!D254,"C+",IF(D254&gt;=0.4*'MARK LOOKUP'!D254,"C",IF(D254&gt;=0.35*'MARK LOOKUP'!D254,"D","N.G."))))))))</f>
        <v>0</v>
      </c>
      <c r="Z254" s="26" t="str">
        <f>IF(ISBLANK('DATA ENTRY'!J254),"",IF(LEDGER!E254="AB","AB",IF(LEDGER!E254&gt;=0.9*'MARK LOOKUP'!E254,"A+",IF(LEDGER!E254&gt;=0.8*'MARK LOOKUP'!E254,"A",IF(LEDGER!E254&gt;=0.7*'MARK LOOKUP'!E254,"B+",IF(LEDGER!E254&gt;=0.6*'MARK LOOKUP'!E254,"B",IF(LEDGER!E254&gt;=0.5*'MARK LOOKUP'!E254,"C+",IF(LEDGER!E254&gt;=0.4*'MARK LOOKUP'!E254,"C",IF(LEDGER!E254&gt;=0.35*'MARK LOOKUP'!E254,"D","NG")))))))))</f>
        <v/>
      </c>
      <c r="AA254" s="26" t="str">
        <f>IF(ISBLANK('DATA ENTRY'!K254),"",IF(LEDGER!F254="AB","AB",IF(LEDGER!F254&gt;=0.9*'MARK LOOKUP'!F254,"A+",IF(LEDGER!F254&gt;=0.8*'MARK LOOKUP'!F254,"A",IF(LEDGER!F254&gt;=0.7*'MARK LOOKUP'!F254,"B+",IF(LEDGER!F254&gt;=0.6*'MARK LOOKUP'!F254,"B",IF(LEDGER!F254&gt;=0.5*'MARK LOOKUP'!F254,"C+",IF(LEDGER!F254&gt;=0.4*'MARK LOOKUP'!F254,"C",IF(LEDGER!F254&gt;=0.35*'MARK LOOKUP'!F254,"D","NG")))))))))</f>
        <v/>
      </c>
      <c r="AB254" s="26" t="b">
        <f>IF(ISNUMBER(G254),IF(D254&gt;=0.9*'MARK LOOKUP'!G254,"A+",IF(G254&gt;=0.8*'MARK LOOKUP'!G254,"A",IF(G254&gt;=0.7*'MARK LOOKUP'!G254,"B+",IF(G254&gt;=0.6*'MARK LOOKUP'!G254,"B",IF(G254&gt;=0.5*'MARK LOOKUP'!G254,"C+",IF(G254&gt;=0.4*'MARK LOOKUP'!G254,"C",IF(G254&gt;=0.35*'MARK LOOKUP'!G254,"D","NG"))))))))</f>
        <v>0</v>
      </c>
      <c r="AC254" s="26" t="str">
        <f>IF(ISBLANK('DATA ENTRY'!M254),"",IF(LEDGER!H254="AB","AB",IF(LEDGER!H254&gt;=0.9*'MARK LOOKUP'!H254,"A+",IF(LEDGER!H254&gt;=0.8*'MARK LOOKUP'!H254,"A",IF(LEDGER!H254&gt;=0.7*'MARK LOOKUP'!H254,"B+",IF(LEDGER!H254&gt;=0.6*'MARK LOOKUP'!H254,"B",IF(LEDGER!H254&gt;=0.5*'MARK LOOKUP'!H254,"C+",IF(LEDGER!H254&gt;=0.4*'MARK LOOKUP'!H254,"C",IF(LEDGER!H254&gt;=0.35*'MARK LOOKUP'!H254,"D","NG")))))))))</f>
        <v/>
      </c>
      <c r="AD254" s="26" t="str">
        <f>IF(ISBLANK('DATA ENTRY'!N254),"",IF(LEDGER!I254="AB","AB",IF(LEDGER!I254&gt;=0.9*'MARK LOOKUP'!I254,"A+",IF(LEDGER!I254&gt;=0.8*'MARK LOOKUP'!I254,"A",IF(LEDGER!I254&gt;=0.7*'MARK LOOKUP'!I254,"B+",IF(LEDGER!I254&gt;=0.6*'MARK LOOKUP'!I254,"B",IF(LEDGER!I254&gt;=0.5*'MARK LOOKUP'!I254,"C+",IF(LEDGER!I254&gt;=0.4*'MARK LOOKUP'!I254,"C",IF(LEDGER!I254&gt;=0.35*'MARK LOOKUP'!I254,"D","NG")))))))))</f>
        <v/>
      </c>
      <c r="AE254" s="26" t="str">
        <f>IF(ISNUMBER(J254),IF(J254&gt;=0.9*'MARK LOOKUP'!J254,"A+",IF(J254&gt;=0.8*'MARK LOOKUP'!J254,"A",IF(J254&gt;=0.7*'MARK LOOKUP'!J254,"B+",IF(J254&gt;=0.6*'MARK LOOKUP'!J254,"B",IF(J254&gt;=0.5*'MARK LOOKUP'!J254,"C+",IF(J254&gt;=0.4*'MARK LOOKUP'!J254,"C",IF(J254&gt;=0.35*'MARK LOOKUP'!J254,"D","NG"))))))),"")</f>
        <v/>
      </c>
      <c r="AF254" s="26" t="str">
        <f>IF(ISBLANK('DATA ENTRY'!P254),"",IF(LEDGER!K254="Ab","AB",IF(LEDGER!K254&gt;=0.9*'MARK LOOKUP'!K254,"A+",IF(LEDGER!K254&gt;=0.8*'MARK LOOKUP'!K254,"A",IF(LEDGER!K254&gt;=0.7*'MARK LOOKUP'!K254,"B+",IF(LEDGER!K254&gt;=0.6*'MARK LOOKUP'!K254,"B",IF(LEDGER!K254&gt;=0.5*'MARK LOOKUP'!K254,"C+",IF(LEDGER!K254&gt;=0.4*'MARK LOOKUP'!K254,"C",IF(LEDGER!K254&gt;=0.35*'MARK LOOKUP'!K254,"D","NG")))))))))</f>
        <v/>
      </c>
      <c r="AG254" s="26" t="str">
        <f>IF(ISBLANK('DATA ENTRY'!Q254),"",IF(LEDGER!L254="Ab","AB",IF(LEDGER!L254&gt;=0.9*'MARK LOOKUP'!L254,"A+",IF(LEDGER!L254&gt;=0.8*'MARK LOOKUP'!L254,"A",IF(LEDGER!L254&gt;=0.7*'MARK LOOKUP'!L254,"B+",IF(LEDGER!L254&gt;=0.6*'MARK LOOKUP'!L254,"B",IF(LEDGER!L254&gt;=0.5*'MARK LOOKUP'!L254,"C+",IF(LEDGER!L254&gt;=0.4*'MARK LOOKUP'!L254,"C",IF(LEDGER!L254&gt;=0.35*'MARK LOOKUP'!L254,"D","NG")))))))))</f>
        <v/>
      </c>
      <c r="AH254" s="26" t="str">
        <f>IF(ISNUMBER(M254),IF(M254&gt;=0.9*'MARK LOOKUP'!M254,"A+",IF(M254&gt;=0.8*'MARK LOOKUP'!M254,"A",IF(M254&gt;=0.7*'MARK LOOKUP'!M254,"B+",IF(M254&gt;=0.6*'MARK LOOKUP'!M254,"B",IF(M254&gt;=0.5*'MARK LOOKUP'!M254,"C+",IF(M254&gt;=0.4*'MARK LOOKUP'!M254,"C",IF(M254&gt;=0.35*'MARK LOOKUP'!M254,"D","NG"))))))),"")</f>
        <v/>
      </c>
      <c r="AI254" s="26" t="str">
        <f>IF(ISBLANK('DATA ENTRY'!S254),"",IF(N254="Ab","AB",IF(N254&gt;=0.9*'MARK LOOKUP'!N254,"A+",IF(N254&gt;=0.8*'MARK LOOKUP'!N254,"A",IF(N254&gt;=0.7*'MARK LOOKUP'!N254,"B+",IF(N254&gt;=0.6*'MARK LOOKUP'!N254,"B",IF(N254&gt;=0.5*'MARK LOOKUP'!N254,"C+",IF(N254&gt;=0.4*'MARK LOOKUP'!N254,"C",IF(N254&gt;=0.35*'MARK LOOKUP'!N254,"D","NG")))))))))</f>
        <v/>
      </c>
      <c r="AJ254" s="26" t="str">
        <f>IF(ISBLANK('DATA ENTRY'!T254),"",IF(O254="Ab","AB",IF(O254&gt;=0.9*'MARK LOOKUP'!O254,"A+",IF(O254&gt;=0.8*'MARK LOOKUP'!O254,"A",IF(O254&gt;=0.7*'MARK LOOKUP'!O254,"B+",IF(O254&gt;=0.6*'MARK LOOKUP'!O254,"B",IF(O254&gt;=0.5*'MARK LOOKUP'!O254,"C+",IF(O254&gt;=0.4*'MARK LOOKUP'!O254,"C",IF(O254&gt;=0.35*'MARK LOOKUP'!O254,"D","NG")))))))))</f>
        <v/>
      </c>
      <c r="AK254" s="26" t="str">
        <f>IF(ISNUMBER(P254),IF(P254&gt;=0.9*'MARK LOOKUP'!P254,"A+",IF(P254&gt;=0.8*'MARK LOOKUP'!P254,"A",IF(P254&gt;=0.7*'MARK LOOKUP'!P254,"B+",IF(P254&gt;=0.6*'MARK LOOKUP'!P254,"B",IF(P254&gt;=0.5*'MARK LOOKUP'!P254,"C+",IF(P254&gt;=0.4*'MARK LOOKUP'!P254,"C",IF(P254&gt;=0.35*'MARK LOOKUP'!P254,"D","NG"))))))),"")</f>
        <v/>
      </c>
      <c r="AL254" s="26" t="str">
        <f>IF(ISBLANK('DATA ENTRY'!V254),"",IF(Q254="Ab","AB",IF(Q254&gt;=0.9*'MARK LOOKUP'!Q254,"A+",IF(Q254&gt;=0.8*'MARK LOOKUP'!Q254,"A",IF(Q254&gt;=0.7*'MARK LOOKUP'!Q254,"B+",IF(Q254&gt;=0.6*'MARK LOOKUP'!Q254,"B",IF(Q254&gt;=0.5*'MARK LOOKUP'!Q254,"C+",IF(Q254&gt;=0.4*'MARK LOOKUP'!Q254,"C",IF(Q254&gt;=0.35*'MARK LOOKUP'!Q254,"D","NG")))))))))</f>
        <v/>
      </c>
      <c r="AM254" s="26" t="str">
        <f>IF(ISBLANK('DATA ENTRY'!W254),"",IF(R254="Ab","AB",IF(R254&gt;=0.9*'MARK LOOKUP'!R254,"A+",IF(R254&gt;=0.8*'MARK LOOKUP'!R254,"A",IF(R254&gt;=0.7*'MARK LOOKUP'!R254,"B+",IF(R254&gt;=0.6*'MARK LOOKUP'!R254,"B",IF(R254&gt;=0.5*'MARK LOOKUP'!R254,"C+",IF(R254&gt;=0.4*'MARK LOOKUP'!R254,"C",IF(R254&gt;=0.35*'MARK LOOKUP'!R254,"D","NG")))))))))</f>
        <v/>
      </c>
      <c r="AN254" s="26" t="str">
        <f>IF(ISNUMBER(S254),IF(S254&gt;=0.9*'MARK LOOKUP'!S254,"A+",IF(S254&gt;=0.8*'MARK LOOKUP'!S254,"A",IF(S254&gt;=0.7*'MARK LOOKUP'!S254,"B+",IF(S254&gt;=0.6*'MARK LOOKUP'!S254,"B",IF(S254&gt;=0.5*'MARK LOOKUP'!S254,"C+",IF(S254&gt;=0.4*'MARK LOOKUP'!S254,"C",IF(S254&gt;=0.35*'MARK LOOKUP'!S254,"D","NG"))))))),"")</f>
        <v/>
      </c>
      <c r="AO254" s="26" t="str">
        <f>IF(ISBLANK('DATA ENTRY'!Y254),"",IF(T254="AB","AB",IF(T254&gt;=0.9*'MARK LOOKUP'!T254,"A+",IF(T254&gt;=0.8*'MARK LOOKUP'!T254,"A",IF(T254&gt;=0.7*'MARK LOOKUP'!T254,"B+",IF(T254&gt;=0.6*'MARK LOOKUP'!T254,"B",IF(T254&gt;=0.5*'MARK LOOKUP'!T254,"C+",IF(T254&gt;=0.4*'MARK LOOKUP'!T254,"C",IF(T254&gt;=0.35*'MARK LOOKUP'!T254,"D","NG")))))))))</f>
        <v/>
      </c>
      <c r="AP254" s="26" t="str">
        <f>IF(ISBLANK('DATA ENTRY'!Z254),"",IF(U254="AB","AB",IF(U254&gt;=0.9*'MARK LOOKUP'!U254,"A+",IF(U254&gt;=0.8*'MARK LOOKUP'!U254,"A",IF(U254&gt;=0.7*'MARK LOOKUP'!U254,"B+",IF(U254&gt;=0.6*'MARK LOOKUP'!U254,"B",IF(U254&gt;=0.5*'MARK LOOKUP'!U254,"C+",IF(U254&gt;=0.4*'MARK LOOKUP'!U254,"C",IF(U254&gt;=0.35*'MARK LOOKUP'!U254,"D","NG")))))))))</f>
        <v/>
      </c>
      <c r="AQ254" s="26" t="str">
        <f>IF(ISNUMBER(V254),IF(V254&gt;=0.9*'MARK LOOKUP'!V254,"A+",IF(V254&gt;=0.8*'MARK LOOKUP'!V254,"A",IF(V254&gt;=0.7*'MARK LOOKUP'!V254,"B+",IF(V254&gt;=0.6*'MARK LOOKUP'!S254,"B",IF(V254&gt;=0.5*'MARK LOOKUP'!V254,"C+",IF(V254&gt;=0.4*'MARK LOOKUP'!V254,"C",IF(V254&gt;=0.35*'MARK LOOKUP'!V254,"D","NG"))))))),"")</f>
        <v/>
      </c>
      <c r="AR254" s="26" t="str">
        <f t="shared" si="67"/>
        <v/>
      </c>
      <c r="AS254" s="26" t="str">
        <f t="shared" si="68"/>
        <v/>
      </c>
      <c r="AT254" s="26" t="str">
        <f t="shared" si="69"/>
        <v/>
      </c>
      <c r="AU254" s="26" t="str">
        <f t="shared" si="70"/>
        <v/>
      </c>
      <c r="AV254" s="26" t="str">
        <f t="shared" si="71"/>
        <v/>
      </c>
      <c r="AW254" s="26" t="str">
        <f t="shared" si="72"/>
        <v/>
      </c>
      <c r="AX254" s="26" t="str">
        <f t="shared" si="73"/>
        <v/>
      </c>
      <c r="AY254" s="26" t="str">
        <f t="shared" si="74"/>
        <v/>
      </c>
      <c r="AZ254" s="26" t="str">
        <f t="shared" si="75"/>
        <v/>
      </c>
      <c r="BA254" s="26" t="str">
        <f t="shared" si="76"/>
        <v/>
      </c>
      <c r="BB254" s="26" t="str">
        <f t="shared" si="77"/>
        <v/>
      </c>
      <c r="BC254" s="26" t="str">
        <f t="shared" si="78"/>
        <v/>
      </c>
      <c r="BD254" s="26" t="str">
        <f t="shared" si="79"/>
        <v/>
      </c>
      <c r="BE254" s="26" t="str">
        <f>IF(ISBLANK('DATA ENTRY'!S254),"",IF(AJ254="A+","4",IF(AJ254="A","3.6",IF(AJ254="B+","3.2",IF(AJ254="B","2.8",IF(AJ254="C+","2.4",IF(AJ254="C","2",IF(AJ254="D+","1.6",IF(AJ254="D","1.2",IF(AJ254="E","0.8",""))))))))))</f>
        <v/>
      </c>
      <c r="BF254" s="26" t="str">
        <f>IF(ISBLANK('DATA ENTRY'!T254),"",IF(AK254="A+","4",IF(AK254="A","3.6",IF(AK254="B+","3.2",IF(AK254="B","2.8",IF(AK254="C+","2.4",IF(AK254="C","2",IF(AK254="D+","1.6",IF(AK254="D","1.2",IF(AK254="E","0.8",""))))))))))</f>
        <v/>
      </c>
      <c r="BG254" s="26" t="str">
        <f>IF(ISBLANK('DATA ENTRY'!U254),"",IF(AL254="A+","4",IF(AL254="A","3.6",IF(AL254="B+","3.2",IF(AL254="B","2.8",IF(AL254="C+","2.4",IF(AL254="C","2",IF(AL254="D+","1.6",IF(AL254="D","1.2",IF(AL254="E","0.8",""))))))))))</f>
        <v/>
      </c>
      <c r="BH254" s="26" t="str">
        <f>IF(ISBLANK('DATA ENTRY'!V254),"",IF(AM254="A+","4",IF(AM254="A","3.6",IF(AM254="B+","3.2",IF(AM254="B","2.8",IF(AM254="C+","2.4",IF(AM254="C","2",IF(AM254="D+","1.6",IF(AM254="D","1.2",IF(AM254="E","0.8",""))))))))))</f>
        <v/>
      </c>
      <c r="BI254" s="26" t="str">
        <f>IF(ISBLANK('DATA ENTRY'!W254),"",IF(AN254="A+","4",IF(AN254="A","3.6",IF(AN254="B+","3.2",IF(AN254="B","2.8",IF(AN254="C+","2.4",IF(AN254="C","2",IF(AN254="D+","1.6",IF(AN254="D","1.2",IF(AN254="E","0.8",""))))))))))</f>
        <v/>
      </c>
      <c r="BJ254" s="26" t="str">
        <f>IF(ISBLANK('DATA ENTRY'!X254),"",IF(AO254="A+","4",IF(AO254="A","3.6",IF(AO254="B+","3.2",IF(AO254="B","2.8",IF(AO254="C+","2.4",IF(AO254="C","2",IF(AO254="D+","1.6",IF(AO254="D","1.2",IF(AO254="E","0.8",""))))))))))</f>
        <v/>
      </c>
      <c r="BK254" s="26" t="str">
        <f>IF(ISBLANK('DATA ENTRY'!Y254),"",IF(AP254="A+","4",IF(AP254="A","3.6",IF(AP254="B+","3.2",IF(AP254="B","2.8",IF(AP254="C+","2.4",IF(AP254="C","2",IF(AP254="D+","1.6",IF(AP254="D","1.2",IF(AP254="E","0.8",""))))))))))</f>
        <v/>
      </c>
      <c r="BL254" s="26" t="str">
        <f>IF(ISBLANK('DATA ENTRY'!Z254),"",IF(AQ254="A+","4",IF(AQ254="A","3.6",IF(AQ254="B+","3.2",IF(AQ254="B","2.8",IF(AQ254="C+","2.4",IF(AQ254="C","2",IF(AQ254="D+","1.6",IF(AQ254="D","1.2",IF(AQ254="E","0.8",""))))))))))</f>
        <v/>
      </c>
    </row>
    <row r="255" spans="2:64" x14ac:dyDescent="0.25">
      <c r="B255" s="26" t="str">
        <f>IF(ISBLANK('DATA ENTRY'!G255),"",'DATA ENTRY'!G255)</f>
        <v/>
      </c>
      <c r="C255" s="26" t="str">
        <f>IF(ISBLANK('DATA ENTRY'!H255),"",'DATA ENTRY'!H255)</f>
        <v/>
      </c>
      <c r="D255" s="26" t="str">
        <f t="shared" si="61"/>
        <v/>
      </c>
      <c r="E255" s="26" t="str">
        <f>IF(ISBLANK('DATA ENTRY'!J255),"",'DATA ENTRY'!J255)</f>
        <v/>
      </c>
      <c r="F255" s="26" t="str">
        <f>IF(ISBLANK('DATA ENTRY'!K255),"",'DATA ENTRY'!K255)</f>
        <v/>
      </c>
      <c r="G255" s="26" t="str">
        <f t="shared" si="62"/>
        <v/>
      </c>
      <c r="H255" s="26" t="str">
        <f>IF(ISBLANK('DATA ENTRY'!M255),"",'DATA ENTRY'!M255)</f>
        <v/>
      </c>
      <c r="I255" s="26" t="str">
        <f>IF(ISBLANK('DATA ENTRY'!M255),"",'DATA ENTRY'!N255)</f>
        <v/>
      </c>
      <c r="J255" s="26" t="str">
        <f t="shared" si="80"/>
        <v/>
      </c>
      <c r="K255" s="26" t="str">
        <f>IF(ISBLANK('DATA ENTRY'!P255),"",'DATA ENTRY'!P255)</f>
        <v/>
      </c>
      <c r="L255" s="26" t="str">
        <f>IF(ISBLANK('DATA ENTRY'!Q255),"",'DATA ENTRY'!Q255)</f>
        <v/>
      </c>
      <c r="M255" s="26" t="str">
        <f t="shared" si="63"/>
        <v/>
      </c>
      <c r="N255" s="26" t="str">
        <f>IF(ISBLANK('DATA ENTRY'!S255),"",'DATA ENTRY'!S255)</f>
        <v/>
      </c>
      <c r="O255" s="26" t="str">
        <f>IF(ISBLANK('DATA ENTRY'!T255),"",'DATA ENTRY'!T255)</f>
        <v/>
      </c>
      <c r="P255" s="26" t="str">
        <f t="shared" si="64"/>
        <v/>
      </c>
      <c r="Q255" s="26" t="str">
        <f>IF(ISBLANK('DATA ENTRY'!V255),"",'DATA ENTRY'!V255)</f>
        <v/>
      </c>
      <c r="R255" s="26" t="str">
        <f>IF(ISBLANK('DATA ENTRY'!W255),"",'DATA ENTRY'!W255)</f>
        <v/>
      </c>
      <c r="S255" s="26" t="str">
        <f t="shared" si="65"/>
        <v/>
      </c>
      <c r="T255" s="26" t="str">
        <f>IF(ISBLANK('DATA ENTRY'!Y255),"",'DATA ENTRY'!Y255)</f>
        <v/>
      </c>
      <c r="U255" s="26" t="str">
        <f>IF(ISBLANK('DATA ENTRY'!Z255),"",'DATA ENTRY'!Z255)</f>
        <v/>
      </c>
      <c r="V255" s="26" t="str">
        <f t="shared" si="66"/>
        <v/>
      </c>
      <c r="W255" s="26" t="str">
        <f>IF(ISBLANK('DATA ENTRY'!$F255),"",IF(LEDGER!B255="AB","AB",IF(LEDGER!B255&gt;=0.9*'MARK LOOKUP'!B255,"A+",IF(LEDGER!B255&gt;=0.8*'MARK LOOKUP'!B255,"A",IF(LEDGER!B255&gt;=0.7*'MARK LOOKUP'!B255,"B+",IF(LEDGER!B255&gt;=0.6*'MARK LOOKUP'!B255,"B",IF(LEDGER!B255&gt;=0.5*'MARK LOOKUP'!B255,"C+",IF(LEDGER!B255&gt;=0.4*'MARK LOOKUP'!B255,"C+",IF(LEDGER!B255&gt;=0.35*'MARK LOOKUP'!B255,"D","NG")))))))))</f>
        <v/>
      </c>
      <c r="X255" s="26" t="str">
        <f>IF(ISBLANK('DATA ENTRY'!$G255),"",IF(LEDGER!C255="AB","AB",IF(LEDGER!C255&gt;=0.9*'MARK LOOKUP'!C255,"A+",IF(LEDGER!C255&gt;=0.8*'MARK LOOKUP'!C255,"A",IF(LEDGER!C255&gt;=0.7*'MARK LOOKUP'!C255,"B+",IF(LEDGER!C255&gt;=0.6*'MARK LOOKUP'!C255,"B",IF(LEDGER!C255&gt;=0.5*'MARK LOOKUP'!C255,"C+",IF(LEDGER!C255&gt;=0.4*'MARK LOOKUP'!C255,"C+",IF(LEDGER!C255&gt;=0.35*'MARK LOOKUP'!C255,"D","N.G.")))))))))</f>
        <v/>
      </c>
      <c r="Y255" s="26" t="b">
        <f>IF(ISNUMBER(D255),IF(D255&gt;=0.9*'MARK LOOKUP'!D255,"A+",IF(D255&gt;=0.8*'MARK LOOKUP'!D255,"A",IF(D255&gt;=0.7*'MARK LOOKUP'!D255,"B+",IF(D255&gt;=0.6*'MARK LOOKUP'!D255,"B",IF(D255&gt;=0.5*'MARK LOOKUP'!D255,"C+",IF(D255&gt;=0.4*'MARK LOOKUP'!D255,"C",IF(D255&gt;=0.35*'MARK LOOKUP'!D255,"D","N.G."))))))))</f>
        <v>0</v>
      </c>
      <c r="Z255" s="26" t="str">
        <f>IF(ISBLANK('DATA ENTRY'!J255),"",IF(LEDGER!E255="AB","AB",IF(LEDGER!E255&gt;=0.9*'MARK LOOKUP'!E255,"A+",IF(LEDGER!E255&gt;=0.8*'MARK LOOKUP'!E255,"A",IF(LEDGER!E255&gt;=0.7*'MARK LOOKUP'!E255,"B+",IF(LEDGER!E255&gt;=0.6*'MARK LOOKUP'!E255,"B",IF(LEDGER!E255&gt;=0.5*'MARK LOOKUP'!E255,"C+",IF(LEDGER!E255&gt;=0.4*'MARK LOOKUP'!E255,"C",IF(LEDGER!E255&gt;=0.35*'MARK LOOKUP'!E255,"D","NG")))))))))</f>
        <v/>
      </c>
      <c r="AA255" s="26" t="str">
        <f>IF(ISBLANK('DATA ENTRY'!K255),"",IF(LEDGER!F255="AB","AB",IF(LEDGER!F255&gt;=0.9*'MARK LOOKUP'!F255,"A+",IF(LEDGER!F255&gt;=0.8*'MARK LOOKUP'!F255,"A",IF(LEDGER!F255&gt;=0.7*'MARK LOOKUP'!F255,"B+",IF(LEDGER!F255&gt;=0.6*'MARK LOOKUP'!F255,"B",IF(LEDGER!F255&gt;=0.5*'MARK LOOKUP'!F255,"C+",IF(LEDGER!F255&gt;=0.4*'MARK LOOKUP'!F255,"C",IF(LEDGER!F255&gt;=0.35*'MARK LOOKUP'!F255,"D","NG")))))))))</f>
        <v/>
      </c>
      <c r="AB255" s="26" t="b">
        <f>IF(ISNUMBER(G255),IF(D255&gt;=0.9*'MARK LOOKUP'!G255,"A+",IF(G255&gt;=0.8*'MARK LOOKUP'!G255,"A",IF(G255&gt;=0.7*'MARK LOOKUP'!G255,"B+",IF(G255&gt;=0.6*'MARK LOOKUP'!G255,"B",IF(G255&gt;=0.5*'MARK LOOKUP'!G255,"C+",IF(G255&gt;=0.4*'MARK LOOKUP'!G255,"C",IF(G255&gt;=0.35*'MARK LOOKUP'!G255,"D","NG"))))))))</f>
        <v>0</v>
      </c>
      <c r="AC255" s="26" t="str">
        <f>IF(ISBLANK('DATA ENTRY'!M255),"",IF(LEDGER!H255="AB","AB",IF(LEDGER!H255&gt;=0.9*'MARK LOOKUP'!H255,"A+",IF(LEDGER!H255&gt;=0.8*'MARK LOOKUP'!H255,"A",IF(LEDGER!H255&gt;=0.7*'MARK LOOKUP'!H255,"B+",IF(LEDGER!H255&gt;=0.6*'MARK LOOKUP'!H255,"B",IF(LEDGER!H255&gt;=0.5*'MARK LOOKUP'!H255,"C+",IF(LEDGER!H255&gt;=0.4*'MARK LOOKUP'!H255,"C",IF(LEDGER!H255&gt;=0.35*'MARK LOOKUP'!H255,"D","NG")))))))))</f>
        <v/>
      </c>
      <c r="AD255" s="26" t="str">
        <f>IF(ISBLANK('DATA ENTRY'!N255),"",IF(LEDGER!I255="AB","AB",IF(LEDGER!I255&gt;=0.9*'MARK LOOKUP'!I255,"A+",IF(LEDGER!I255&gt;=0.8*'MARK LOOKUP'!I255,"A",IF(LEDGER!I255&gt;=0.7*'MARK LOOKUP'!I255,"B+",IF(LEDGER!I255&gt;=0.6*'MARK LOOKUP'!I255,"B",IF(LEDGER!I255&gt;=0.5*'MARK LOOKUP'!I255,"C+",IF(LEDGER!I255&gt;=0.4*'MARK LOOKUP'!I255,"C",IF(LEDGER!I255&gt;=0.35*'MARK LOOKUP'!I255,"D","NG")))))))))</f>
        <v/>
      </c>
      <c r="AE255" s="26" t="str">
        <f>IF(ISNUMBER(J255),IF(J255&gt;=0.9*'MARK LOOKUP'!J255,"A+",IF(J255&gt;=0.8*'MARK LOOKUP'!J255,"A",IF(J255&gt;=0.7*'MARK LOOKUP'!J255,"B+",IF(J255&gt;=0.6*'MARK LOOKUP'!J255,"B",IF(J255&gt;=0.5*'MARK LOOKUP'!J255,"C+",IF(J255&gt;=0.4*'MARK LOOKUP'!J255,"C",IF(J255&gt;=0.35*'MARK LOOKUP'!J255,"D","NG"))))))),"")</f>
        <v/>
      </c>
      <c r="AF255" s="26" t="str">
        <f>IF(ISBLANK('DATA ENTRY'!P255),"",IF(LEDGER!K255="Ab","AB",IF(LEDGER!K255&gt;=0.9*'MARK LOOKUP'!K255,"A+",IF(LEDGER!K255&gt;=0.8*'MARK LOOKUP'!K255,"A",IF(LEDGER!K255&gt;=0.7*'MARK LOOKUP'!K255,"B+",IF(LEDGER!K255&gt;=0.6*'MARK LOOKUP'!K255,"B",IF(LEDGER!K255&gt;=0.5*'MARK LOOKUP'!K255,"C+",IF(LEDGER!K255&gt;=0.4*'MARK LOOKUP'!K255,"C",IF(LEDGER!K255&gt;=0.35*'MARK LOOKUP'!K255,"D","NG")))))))))</f>
        <v/>
      </c>
      <c r="AG255" s="26" t="str">
        <f>IF(ISBLANK('DATA ENTRY'!Q255),"",IF(LEDGER!L255="Ab","AB",IF(LEDGER!L255&gt;=0.9*'MARK LOOKUP'!L255,"A+",IF(LEDGER!L255&gt;=0.8*'MARK LOOKUP'!L255,"A",IF(LEDGER!L255&gt;=0.7*'MARK LOOKUP'!L255,"B+",IF(LEDGER!L255&gt;=0.6*'MARK LOOKUP'!L255,"B",IF(LEDGER!L255&gt;=0.5*'MARK LOOKUP'!L255,"C+",IF(LEDGER!L255&gt;=0.4*'MARK LOOKUP'!L255,"C",IF(LEDGER!L255&gt;=0.35*'MARK LOOKUP'!L255,"D","NG")))))))))</f>
        <v/>
      </c>
      <c r="AH255" s="26" t="str">
        <f>IF(ISNUMBER(M255),IF(M255&gt;=0.9*'MARK LOOKUP'!M255,"A+",IF(M255&gt;=0.8*'MARK LOOKUP'!M255,"A",IF(M255&gt;=0.7*'MARK LOOKUP'!M255,"B+",IF(M255&gt;=0.6*'MARK LOOKUP'!M255,"B",IF(M255&gt;=0.5*'MARK LOOKUP'!M255,"C+",IF(M255&gt;=0.4*'MARK LOOKUP'!M255,"C",IF(M255&gt;=0.35*'MARK LOOKUP'!M255,"D","NG"))))))),"")</f>
        <v/>
      </c>
      <c r="AI255" s="26" t="str">
        <f>IF(ISBLANK('DATA ENTRY'!S255),"",IF(N255="Ab","AB",IF(N255&gt;=0.9*'MARK LOOKUP'!N255,"A+",IF(N255&gt;=0.8*'MARK LOOKUP'!N255,"A",IF(N255&gt;=0.7*'MARK LOOKUP'!N255,"B+",IF(N255&gt;=0.6*'MARK LOOKUP'!N255,"B",IF(N255&gt;=0.5*'MARK LOOKUP'!N255,"C+",IF(N255&gt;=0.4*'MARK LOOKUP'!N255,"C",IF(N255&gt;=0.35*'MARK LOOKUP'!N255,"D","NG")))))))))</f>
        <v/>
      </c>
      <c r="AJ255" s="26" t="str">
        <f>IF(ISBLANK('DATA ENTRY'!T255),"",IF(O255="Ab","AB",IF(O255&gt;=0.9*'MARK LOOKUP'!O255,"A+",IF(O255&gt;=0.8*'MARK LOOKUP'!O255,"A",IF(O255&gt;=0.7*'MARK LOOKUP'!O255,"B+",IF(O255&gt;=0.6*'MARK LOOKUP'!O255,"B",IF(O255&gt;=0.5*'MARK LOOKUP'!O255,"C+",IF(O255&gt;=0.4*'MARK LOOKUP'!O255,"C",IF(O255&gt;=0.35*'MARK LOOKUP'!O255,"D","NG")))))))))</f>
        <v/>
      </c>
      <c r="AK255" s="26" t="str">
        <f>IF(ISNUMBER(P255),IF(P255&gt;=0.9*'MARK LOOKUP'!P255,"A+",IF(P255&gt;=0.8*'MARK LOOKUP'!P255,"A",IF(P255&gt;=0.7*'MARK LOOKUP'!P255,"B+",IF(P255&gt;=0.6*'MARK LOOKUP'!P255,"B",IF(P255&gt;=0.5*'MARK LOOKUP'!P255,"C+",IF(P255&gt;=0.4*'MARK LOOKUP'!P255,"C",IF(P255&gt;=0.35*'MARK LOOKUP'!P255,"D","NG"))))))),"")</f>
        <v/>
      </c>
      <c r="AL255" s="26" t="str">
        <f>IF(ISBLANK('DATA ENTRY'!V255),"",IF(Q255="Ab","AB",IF(Q255&gt;=0.9*'MARK LOOKUP'!Q255,"A+",IF(Q255&gt;=0.8*'MARK LOOKUP'!Q255,"A",IF(Q255&gt;=0.7*'MARK LOOKUP'!Q255,"B+",IF(Q255&gt;=0.6*'MARK LOOKUP'!Q255,"B",IF(Q255&gt;=0.5*'MARK LOOKUP'!Q255,"C+",IF(Q255&gt;=0.4*'MARK LOOKUP'!Q255,"C",IF(Q255&gt;=0.35*'MARK LOOKUP'!Q255,"D","NG")))))))))</f>
        <v/>
      </c>
      <c r="AM255" s="26" t="str">
        <f>IF(ISBLANK('DATA ENTRY'!W255),"",IF(R255="Ab","AB",IF(R255&gt;=0.9*'MARK LOOKUP'!R255,"A+",IF(R255&gt;=0.8*'MARK LOOKUP'!R255,"A",IF(R255&gt;=0.7*'MARK LOOKUP'!R255,"B+",IF(R255&gt;=0.6*'MARK LOOKUP'!R255,"B",IF(R255&gt;=0.5*'MARK LOOKUP'!R255,"C+",IF(R255&gt;=0.4*'MARK LOOKUP'!R255,"C",IF(R255&gt;=0.35*'MARK LOOKUP'!R255,"D","NG")))))))))</f>
        <v/>
      </c>
      <c r="AN255" s="26" t="str">
        <f>IF(ISNUMBER(S255),IF(S255&gt;=0.9*'MARK LOOKUP'!S255,"A+",IF(S255&gt;=0.8*'MARK LOOKUP'!S255,"A",IF(S255&gt;=0.7*'MARK LOOKUP'!S255,"B+",IF(S255&gt;=0.6*'MARK LOOKUP'!S255,"B",IF(S255&gt;=0.5*'MARK LOOKUP'!S255,"C+",IF(S255&gt;=0.4*'MARK LOOKUP'!S255,"C",IF(S255&gt;=0.35*'MARK LOOKUP'!S255,"D","NG"))))))),"")</f>
        <v/>
      </c>
      <c r="AO255" s="26" t="str">
        <f>IF(ISBLANK('DATA ENTRY'!Y255),"",IF(T255="AB","AB",IF(T255&gt;=0.9*'MARK LOOKUP'!T255,"A+",IF(T255&gt;=0.8*'MARK LOOKUP'!T255,"A",IF(T255&gt;=0.7*'MARK LOOKUP'!T255,"B+",IF(T255&gt;=0.6*'MARK LOOKUP'!T255,"B",IF(T255&gt;=0.5*'MARK LOOKUP'!T255,"C+",IF(T255&gt;=0.4*'MARK LOOKUP'!T255,"C",IF(T255&gt;=0.35*'MARK LOOKUP'!T255,"D","NG")))))))))</f>
        <v/>
      </c>
      <c r="AP255" s="26" t="str">
        <f>IF(ISBLANK('DATA ENTRY'!Z255),"",IF(U255="AB","AB",IF(U255&gt;=0.9*'MARK LOOKUP'!U255,"A+",IF(U255&gt;=0.8*'MARK LOOKUP'!U255,"A",IF(U255&gt;=0.7*'MARK LOOKUP'!U255,"B+",IF(U255&gt;=0.6*'MARK LOOKUP'!U255,"B",IF(U255&gt;=0.5*'MARK LOOKUP'!U255,"C+",IF(U255&gt;=0.4*'MARK LOOKUP'!U255,"C",IF(U255&gt;=0.35*'MARK LOOKUP'!U255,"D","NG")))))))))</f>
        <v/>
      </c>
      <c r="AQ255" s="26" t="str">
        <f>IF(ISNUMBER(V255),IF(V255&gt;=0.9*'MARK LOOKUP'!V255,"A+",IF(V255&gt;=0.8*'MARK LOOKUP'!V255,"A",IF(V255&gt;=0.7*'MARK LOOKUP'!V255,"B+",IF(V255&gt;=0.6*'MARK LOOKUP'!S255,"B",IF(V255&gt;=0.5*'MARK LOOKUP'!V255,"C+",IF(V255&gt;=0.4*'MARK LOOKUP'!V255,"C",IF(V255&gt;=0.35*'MARK LOOKUP'!V255,"D","NG"))))))),"")</f>
        <v/>
      </c>
      <c r="AR255" s="26" t="str">
        <f t="shared" si="67"/>
        <v/>
      </c>
      <c r="AS255" s="26" t="str">
        <f t="shared" si="68"/>
        <v/>
      </c>
      <c r="AT255" s="26" t="str">
        <f t="shared" si="69"/>
        <v/>
      </c>
      <c r="AU255" s="26" t="str">
        <f t="shared" si="70"/>
        <v/>
      </c>
      <c r="AV255" s="26" t="str">
        <f t="shared" si="71"/>
        <v/>
      </c>
      <c r="AW255" s="26" t="str">
        <f t="shared" si="72"/>
        <v/>
      </c>
      <c r="AX255" s="26" t="str">
        <f t="shared" si="73"/>
        <v/>
      </c>
      <c r="AY255" s="26" t="str">
        <f t="shared" si="74"/>
        <v/>
      </c>
      <c r="AZ255" s="26" t="str">
        <f t="shared" si="75"/>
        <v/>
      </c>
      <c r="BA255" s="26" t="str">
        <f t="shared" si="76"/>
        <v/>
      </c>
      <c r="BB255" s="26" t="str">
        <f t="shared" si="77"/>
        <v/>
      </c>
      <c r="BC255" s="26" t="str">
        <f t="shared" si="78"/>
        <v/>
      </c>
      <c r="BD255" s="26" t="str">
        <f t="shared" si="79"/>
        <v/>
      </c>
      <c r="BE255" s="26" t="str">
        <f>IF(ISBLANK('DATA ENTRY'!S255),"",IF(AJ255="A+","4",IF(AJ255="A","3.6",IF(AJ255="B+","3.2",IF(AJ255="B","2.8",IF(AJ255="C+","2.4",IF(AJ255="C","2",IF(AJ255="D+","1.6",IF(AJ255="D","1.2",IF(AJ255="E","0.8",""))))))))))</f>
        <v/>
      </c>
      <c r="BF255" s="26" t="str">
        <f>IF(ISBLANK('DATA ENTRY'!T255),"",IF(AK255="A+","4",IF(AK255="A","3.6",IF(AK255="B+","3.2",IF(AK255="B","2.8",IF(AK255="C+","2.4",IF(AK255="C","2",IF(AK255="D+","1.6",IF(AK255="D","1.2",IF(AK255="E","0.8",""))))))))))</f>
        <v/>
      </c>
      <c r="BG255" s="26" t="str">
        <f>IF(ISBLANK('DATA ENTRY'!U255),"",IF(AL255="A+","4",IF(AL255="A","3.6",IF(AL255="B+","3.2",IF(AL255="B","2.8",IF(AL255="C+","2.4",IF(AL255="C","2",IF(AL255="D+","1.6",IF(AL255="D","1.2",IF(AL255="E","0.8",""))))))))))</f>
        <v/>
      </c>
      <c r="BH255" s="26" t="str">
        <f>IF(ISBLANK('DATA ENTRY'!V255),"",IF(AM255="A+","4",IF(AM255="A","3.6",IF(AM255="B+","3.2",IF(AM255="B","2.8",IF(AM255="C+","2.4",IF(AM255="C","2",IF(AM255="D+","1.6",IF(AM255="D","1.2",IF(AM255="E","0.8",""))))))))))</f>
        <v/>
      </c>
      <c r="BI255" s="26" t="str">
        <f>IF(ISBLANK('DATA ENTRY'!W255),"",IF(AN255="A+","4",IF(AN255="A","3.6",IF(AN255="B+","3.2",IF(AN255="B","2.8",IF(AN255="C+","2.4",IF(AN255="C","2",IF(AN255="D+","1.6",IF(AN255="D","1.2",IF(AN255="E","0.8",""))))))))))</f>
        <v/>
      </c>
      <c r="BJ255" s="26" t="str">
        <f>IF(ISBLANK('DATA ENTRY'!X255),"",IF(AO255="A+","4",IF(AO255="A","3.6",IF(AO255="B+","3.2",IF(AO255="B","2.8",IF(AO255="C+","2.4",IF(AO255="C","2",IF(AO255="D+","1.6",IF(AO255="D","1.2",IF(AO255="E","0.8",""))))))))))</f>
        <v/>
      </c>
      <c r="BK255" s="26" t="str">
        <f>IF(ISBLANK('DATA ENTRY'!Y255),"",IF(AP255="A+","4",IF(AP255="A","3.6",IF(AP255="B+","3.2",IF(AP255="B","2.8",IF(AP255="C+","2.4",IF(AP255="C","2",IF(AP255="D+","1.6",IF(AP255="D","1.2",IF(AP255="E","0.8",""))))))))))</f>
        <v/>
      </c>
      <c r="BL255" s="26" t="str">
        <f>IF(ISBLANK('DATA ENTRY'!Z255),"",IF(AQ255="A+","4",IF(AQ255="A","3.6",IF(AQ255="B+","3.2",IF(AQ255="B","2.8",IF(AQ255="C+","2.4",IF(AQ255="C","2",IF(AQ255="D+","1.6",IF(AQ255="D","1.2",IF(AQ255="E","0.8",""))))))))))</f>
        <v/>
      </c>
    </row>
    <row r="256" spans="2:64" x14ac:dyDescent="0.25">
      <c r="B256" s="26" t="str">
        <f>IF(ISBLANK('DATA ENTRY'!G256),"",'DATA ENTRY'!G256)</f>
        <v/>
      </c>
      <c r="C256" s="26" t="str">
        <f>IF(ISBLANK('DATA ENTRY'!H256),"",'DATA ENTRY'!H256)</f>
        <v/>
      </c>
      <c r="D256" s="26" t="str">
        <f t="shared" si="61"/>
        <v/>
      </c>
      <c r="E256" s="26" t="str">
        <f>IF(ISBLANK('DATA ENTRY'!J256),"",'DATA ENTRY'!J256)</f>
        <v/>
      </c>
      <c r="F256" s="26" t="str">
        <f>IF(ISBLANK('DATA ENTRY'!K256),"",'DATA ENTRY'!K256)</f>
        <v/>
      </c>
      <c r="G256" s="26" t="str">
        <f t="shared" si="62"/>
        <v/>
      </c>
      <c r="H256" s="26" t="str">
        <f>IF(ISBLANK('DATA ENTRY'!M256),"",'DATA ENTRY'!M256)</f>
        <v/>
      </c>
      <c r="I256" s="26" t="str">
        <f>IF(ISBLANK('DATA ENTRY'!M256),"",'DATA ENTRY'!N256)</f>
        <v/>
      </c>
      <c r="J256" s="26" t="str">
        <f t="shared" si="80"/>
        <v/>
      </c>
      <c r="K256" s="26" t="str">
        <f>IF(ISBLANK('DATA ENTRY'!P256),"",'DATA ENTRY'!P256)</f>
        <v/>
      </c>
      <c r="L256" s="26" t="str">
        <f>IF(ISBLANK('DATA ENTRY'!Q256),"",'DATA ENTRY'!Q256)</f>
        <v/>
      </c>
      <c r="M256" s="26" t="str">
        <f t="shared" si="63"/>
        <v/>
      </c>
      <c r="N256" s="26" t="str">
        <f>IF(ISBLANK('DATA ENTRY'!S256),"",'DATA ENTRY'!S256)</f>
        <v/>
      </c>
      <c r="O256" s="26" t="str">
        <f>IF(ISBLANK('DATA ENTRY'!T256),"",'DATA ENTRY'!T256)</f>
        <v/>
      </c>
      <c r="P256" s="26" t="str">
        <f t="shared" si="64"/>
        <v/>
      </c>
      <c r="Q256" s="26" t="str">
        <f>IF(ISBLANK('DATA ENTRY'!V256),"",'DATA ENTRY'!V256)</f>
        <v/>
      </c>
      <c r="R256" s="26" t="str">
        <f>IF(ISBLANK('DATA ENTRY'!W256),"",'DATA ENTRY'!W256)</f>
        <v/>
      </c>
      <c r="S256" s="26" t="str">
        <f t="shared" si="65"/>
        <v/>
      </c>
      <c r="T256" s="26" t="str">
        <f>IF(ISBLANK('DATA ENTRY'!Y256),"",'DATA ENTRY'!Y256)</f>
        <v/>
      </c>
      <c r="U256" s="26" t="str">
        <f>IF(ISBLANK('DATA ENTRY'!Z256),"",'DATA ENTRY'!Z256)</f>
        <v/>
      </c>
      <c r="V256" s="26" t="str">
        <f t="shared" si="66"/>
        <v/>
      </c>
      <c r="W256" s="26" t="str">
        <f>IF(ISBLANK('DATA ENTRY'!$F256),"",IF(LEDGER!B256="AB","AB",IF(LEDGER!B256&gt;=0.9*'MARK LOOKUP'!B256,"A+",IF(LEDGER!B256&gt;=0.8*'MARK LOOKUP'!B256,"A",IF(LEDGER!B256&gt;=0.7*'MARK LOOKUP'!B256,"B+",IF(LEDGER!B256&gt;=0.6*'MARK LOOKUP'!B256,"B",IF(LEDGER!B256&gt;=0.5*'MARK LOOKUP'!B256,"C+",IF(LEDGER!B256&gt;=0.4*'MARK LOOKUP'!B256,"C+",IF(LEDGER!B256&gt;=0.35*'MARK LOOKUP'!B256,"D","NG")))))))))</f>
        <v/>
      </c>
      <c r="X256" s="26" t="str">
        <f>IF(ISBLANK('DATA ENTRY'!$G256),"",IF(LEDGER!C256="AB","AB",IF(LEDGER!C256&gt;=0.9*'MARK LOOKUP'!C256,"A+",IF(LEDGER!C256&gt;=0.8*'MARK LOOKUP'!C256,"A",IF(LEDGER!C256&gt;=0.7*'MARK LOOKUP'!C256,"B+",IF(LEDGER!C256&gt;=0.6*'MARK LOOKUP'!C256,"B",IF(LEDGER!C256&gt;=0.5*'MARK LOOKUP'!C256,"C+",IF(LEDGER!C256&gt;=0.4*'MARK LOOKUP'!C256,"C+",IF(LEDGER!C256&gt;=0.35*'MARK LOOKUP'!C256,"D","N.G.")))))))))</f>
        <v/>
      </c>
      <c r="Y256" s="26" t="b">
        <f>IF(ISNUMBER(D256),IF(D256&gt;=0.9*'MARK LOOKUP'!D256,"A+",IF(D256&gt;=0.8*'MARK LOOKUP'!D256,"A",IF(D256&gt;=0.7*'MARK LOOKUP'!D256,"B+",IF(D256&gt;=0.6*'MARK LOOKUP'!D256,"B",IF(D256&gt;=0.5*'MARK LOOKUP'!D256,"C+",IF(D256&gt;=0.4*'MARK LOOKUP'!D256,"C",IF(D256&gt;=0.35*'MARK LOOKUP'!D256,"D","N.G."))))))))</f>
        <v>0</v>
      </c>
      <c r="Z256" s="26" t="str">
        <f>IF(ISBLANK('DATA ENTRY'!J256),"",IF(LEDGER!E256="AB","AB",IF(LEDGER!E256&gt;=0.9*'MARK LOOKUP'!E256,"A+",IF(LEDGER!E256&gt;=0.8*'MARK LOOKUP'!E256,"A",IF(LEDGER!E256&gt;=0.7*'MARK LOOKUP'!E256,"B+",IF(LEDGER!E256&gt;=0.6*'MARK LOOKUP'!E256,"B",IF(LEDGER!E256&gt;=0.5*'MARK LOOKUP'!E256,"C+",IF(LEDGER!E256&gt;=0.4*'MARK LOOKUP'!E256,"C",IF(LEDGER!E256&gt;=0.35*'MARK LOOKUP'!E256,"D","NG")))))))))</f>
        <v/>
      </c>
      <c r="AA256" s="26" t="str">
        <f>IF(ISBLANK('DATA ENTRY'!K256),"",IF(LEDGER!F256="AB","AB",IF(LEDGER!F256&gt;=0.9*'MARK LOOKUP'!F256,"A+",IF(LEDGER!F256&gt;=0.8*'MARK LOOKUP'!F256,"A",IF(LEDGER!F256&gt;=0.7*'MARK LOOKUP'!F256,"B+",IF(LEDGER!F256&gt;=0.6*'MARK LOOKUP'!F256,"B",IF(LEDGER!F256&gt;=0.5*'MARK LOOKUP'!F256,"C+",IF(LEDGER!F256&gt;=0.4*'MARK LOOKUP'!F256,"C",IF(LEDGER!F256&gt;=0.35*'MARK LOOKUP'!F256,"D","NG")))))))))</f>
        <v/>
      </c>
      <c r="AB256" s="26" t="b">
        <f>IF(ISNUMBER(G256),IF(D256&gt;=0.9*'MARK LOOKUP'!G256,"A+",IF(G256&gt;=0.8*'MARK LOOKUP'!G256,"A",IF(G256&gt;=0.7*'MARK LOOKUP'!G256,"B+",IF(G256&gt;=0.6*'MARK LOOKUP'!G256,"B",IF(G256&gt;=0.5*'MARK LOOKUP'!G256,"C+",IF(G256&gt;=0.4*'MARK LOOKUP'!G256,"C",IF(G256&gt;=0.35*'MARK LOOKUP'!G256,"D","NG"))))))))</f>
        <v>0</v>
      </c>
      <c r="AC256" s="26" t="str">
        <f>IF(ISBLANK('DATA ENTRY'!M256),"",IF(LEDGER!H256="AB","AB",IF(LEDGER!H256&gt;=0.9*'MARK LOOKUP'!H256,"A+",IF(LEDGER!H256&gt;=0.8*'MARK LOOKUP'!H256,"A",IF(LEDGER!H256&gt;=0.7*'MARK LOOKUP'!H256,"B+",IF(LEDGER!H256&gt;=0.6*'MARK LOOKUP'!H256,"B",IF(LEDGER!H256&gt;=0.5*'MARK LOOKUP'!H256,"C+",IF(LEDGER!H256&gt;=0.4*'MARK LOOKUP'!H256,"C",IF(LEDGER!H256&gt;=0.35*'MARK LOOKUP'!H256,"D","NG")))))))))</f>
        <v/>
      </c>
      <c r="AD256" s="26" t="str">
        <f>IF(ISBLANK('DATA ENTRY'!N256),"",IF(LEDGER!I256="AB","AB",IF(LEDGER!I256&gt;=0.9*'MARK LOOKUP'!I256,"A+",IF(LEDGER!I256&gt;=0.8*'MARK LOOKUP'!I256,"A",IF(LEDGER!I256&gt;=0.7*'MARK LOOKUP'!I256,"B+",IF(LEDGER!I256&gt;=0.6*'MARK LOOKUP'!I256,"B",IF(LEDGER!I256&gt;=0.5*'MARK LOOKUP'!I256,"C+",IF(LEDGER!I256&gt;=0.4*'MARK LOOKUP'!I256,"C",IF(LEDGER!I256&gt;=0.35*'MARK LOOKUP'!I256,"D","NG")))))))))</f>
        <v/>
      </c>
      <c r="AE256" s="26" t="str">
        <f>IF(ISNUMBER(J256),IF(J256&gt;=0.9*'MARK LOOKUP'!J256,"A+",IF(J256&gt;=0.8*'MARK LOOKUP'!J256,"A",IF(J256&gt;=0.7*'MARK LOOKUP'!J256,"B+",IF(J256&gt;=0.6*'MARK LOOKUP'!J256,"B",IF(J256&gt;=0.5*'MARK LOOKUP'!J256,"C+",IF(J256&gt;=0.4*'MARK LOOKUP'!J256,"C",IF(J256&gt;=0.35*'MARK LOOKUP'!J256,"D","NG"))))))),"")</f>
        <v/>
      </c>
      <c r="AF256" s="26" t="str">
        <f>IF(ISBLANK('DATA ENTRY'!P256),"",IF(LEDGER!K256="Ab","AB",IF(LEDGER!K256&gt;=0.9*'MARK LOOKUP'!K256,"A+",IF(LEDGER!K256&gt;=0.8*'MARK LOOKUP'!K256,"A",IF(LEDGER!K256&gt;=0.7*'MARK LOOKUP'!K256,"B+",IF(LEDGER!K256&gt;=0.6*'MARK LOOKUP'!K256,"B",IF(LEDGER!K256&gt;=0.5*'MARK LOOKUP'!K256,"C+",IF(LEDGER!K256&gt;=0.4*'MARK LOOKUP'!K256,"C",IF(LEDGER!K256&gt;=0.35*'MARK LOOKUP'!K256,"D","NG")))))))))</f>
        <v/>
      </c>
      <c r="AG256" s="26" t="str">
        <f>IF(ISBLANK('DATA ENTRY'!Q256),"",IF(LEDGER!L256="Ab","AB",IF(LEDGER!L256&gt;=0.9*'MARK LOOKUP'!L256,"A+",IF(LEDGER!L256&gt;=0.8*'MARK LOOKUP'!L256,"A",IF(LEDGER!L256&gt;=0.7*'MARK LOOKUP'!L256,"B+",IF(LEDGER!L256&gt;=0.6*'MARK LOOKUP'!L256,"B",IF(LEDGER!L256&gt;=0.5*'MARK LOOKUP'!L256,"C+",IF(LEDGER!L256&gt;=0.4*'MARK LOOKUP'!L256,"C",IF(LEDGER!L256&gt;=0.35*'MARK LOOKUP'!L256,"D","NG")))))))))</f>
        <v/>
      </c>
      <c r="AH256" s="26" t="str">
        <f>IF(ISNUMBER(M256),IF(M256&gt;=0.9*'MARK LOOKUP'!M256,"A+",IF(M256&gt;=0.8*'MARK LOOKUP'!M256,"A",IF(M256&gt;=0.7*'MARK LOOKUP'!M256,"B+",IF(M256&gt;=0.6*'MARK LOOKUP'!M256,"B",IF(M256&gt;=0.5*'MARK LOOKUP'!M256,"C+",IF(M256&gt;=0.4*'MARK LOOKUP'!M256,"C",IF(M256&gt;=0.35*'MARK LOOKUP'!M256,"D","NG"))))))),"")</f>
        <v/>
      </c>
      <c r="AI256" s="26" t="str">
        <f>IF(ISBLANK('DATA ENTRY'!S256),"",IF(N256="Ab","AB",IF(N256&gt;=0.9*'MARK LOOKUP'!N256,"A+",IF(N256&gt;=0.8*'MARK LOOKUP'!N256,"A",IF(N256&gt;=0.7*'MARK LOOKUP'!N256,"B+",IF(N256&gt;=0.6*'MARK LOOKUP'!N256,"B",IF(N256&gt;=0.5*'MARK LOOKUP'!N256,"C+",IF(N256&gt;=0.4*'MARK LOOKUP'!N256,"C",IF(N256&gt;=0.35*'MARK LOOKUP'!N256,"D","NG")))))))))</f>
        <v/>
      </c>
      <c r="AJ256" s="26" t="str">
        <f>IF(ISBLANK('DATA ENTRY'!T256),"",IF(O256="Ab","AB",IF(O256&gt;=0.9*'MARK LOOKUP'!O256,"A+",IF(O256&gt;=0.8*'MARK LOOKUP'!O256,"A",IF(O256&gt;=0.7*'MARK LOOKUP'!O256,"B+",IF(O256&gt;=0.6*'MARK LOOKUP'!O256,"B",IF(O256&gt;=0.5*'MARK LOOKUP'!O256,"C+",IF(O256&gt;=0.4*'MARK LOOKUP'!O256,"C",IF(O256&gt;=0.35*'MARK LOOKUP'!O256,"D","NG")))))))))</f>
        <v/>
      </c>
      <c r="AK256" s="26" t="str">
        <f>IF(ISNUMBER(P256),IF(P256&gt;=0.9*'MARK LOOKUP'!P256,"A+",IF(P256&gt;=0.8*'MARK LOOKUP'!P256,"A",IF(P256&gt;=0.7*'MARK LOOKUP'!P256,"B+",IF(P256&gt;=0.6*'MARK LOOKUP'!P256,"B",IF(P256&gt;=0.5*'MARK LOOKUP'!P256,"C+",IF(P256&gt;=0.4*'MARK LOOKUP'!P256,"C",IF(P256&gt;=0.35*'MARK LOOKUP'!P256,"D","NG"))))))),"")</f>
        <v/>
      </c>
      <c r="AL256" s="26" t="str">
        <f>IF(ISBLANK('DATA ENTRY'!V256),"",IF(Q256="Ab","AB",IF(Q256&gt;=0.9*'MARK LOOKUP'!Q256,"A+",IF(Q256&gt;=0.8*'MARK LOOKUP'!Q256,"A",IF(Q256&gt;=0.7*'MARK LOOKUP'!Q256,"B+",IF(Q256&gt;=0.6*'MARK LOOKUP'!Q256,"B",IF(Q256&gt;=0.5*'MARK LOOKUP'!Q256,"C+",IF(Q256&gt;=0.4*'MARK LOOKUP'!Q256,"C",IF(Q256&gt;=0.35*'MARK LOOKUP'!Q256,"D","NG")))))))))</f>
        <v/>
      </c>
      <c r="AM256" s="26" t="str">
        <f>IF(ISBLANK('DATA ENTRY'!W256),"",IF(R256="Ab","AB",IF(R256&gt;=0.9*'MARK LOOKUP'!R256,"A+",IF(R256&gt;=0.8*'MARK LOOKUP'!R256,"A",IF(R256&gt;=0.7*'MARK LOOKUP'!R256,"B+",IF(R256&gt;=0.6*'MARK LOOKUP'!R256,"B",IF(R256&gt;=0.5*'MARK LOOKUP'!R256,"C+",IF(R256&gt;=0.4*'MARK LOOKUP'!R256,"C",IF(R256&gt;=0.35*'MARK LOOKUP'!R256,"D","NG")))))))))</f>
        <v/>
      </c>
      <c r="AN256" s="26" t="str">
        <f>IF(ISNUMBER(S256),IF(S256&gt;=0.9*'MARK LOOKUP'!S256,"A+",IF(S256&gt;=0.8*'MARK LOOKUP'!S256,"A",IF(S256&gt;=0.7*'MARK LOOKUP'!S256,"B+",IF(S256&gt;=0.6*'MARK LOOKUP'!S256,"B",IF(S256&gt;=0.5*'MARK LOOKUP'!S256,"C+",IF(S256&gt;=0.4*'MARK LOOKUP'!S256,"C",IF(S256&gt;=0.35*'MARK LOOKUP'!S256,"D","NG"))))))),"")</f>
        <v/>
      </c>
      <c r="AO256" s="26" t="str">
        <f>IF(ISBLANK('DATA ENTRY'!Y256),"",IF(T256="AB","AB",IF(T256&gt;=0.9*'MARK LOOKUP'!T256,"A+",IF(T256&gt;=0.8*'MARK LOOKUP'!T256,"A",IF(T256&gt;=0.7*'MARK LOOKUP'!T256,"B+",IF(T256&gt;=0.6*'MARK LOOKUP'!T256,"B",IF(T256&gt;=0.5*'MARK LOOKUP'!T256,"C+",IF(T256&gt;=0.4*'MARK LOOKUP'!T256,"C",IF(T256&gt;=0.35*'MARK LOOKUP'!T256,"D","NG")))))))))</f>
        <v/>
      </c>
      <c r="AP256" s="26" t="str">
        <f>IF(ISBLANK('DATA ENTRY'!Z256),"",IF(U256="AB","AB",IF(U256&gt;=0.9*'MARK LOOKUP'!U256,"A+",IF(U256&gt;=0.8*'MARK LOOKUP'!U256,"A",IF(U256&gt;=0.7*'MARK LOOKUP'!U256,"B+",IF(U256&gt;=0.6*'MARK LOOKUP'!U256,"B",IF(U256&gt;=0.5*'MARK LOOKUP'!U256,"C+",IF(U256&gt;=0.4*'MARK LOOKUP'!U256,"C",IF(U256&gt;=0.35*'MARK LOOKUP'!U256,"D","NG")))))))))</f>
        <v/>
      </c>
      <c r="AQ256" s="26" t="str">
        <f>IF(ISNUMBER(V256),IF(V256&gt;=0.9*'MARK LOOKUP'!V256,"A+",IF(V256&gt;=0.8*'MARK LOOKUP'!V256,"A",IF(V256&gt;=0.7*'MARK LOOKUP'!V256,"B+",IF(V256&gt;=0.6*'MARK LOOKUP'!S256,"B",IF(V256&gt;=0.5*'MARK LOOKUP'!V256,"C+",IF(V256&gt;=0.4*'MARK LOOKUP'!V256,"C",IF(V256&gt;=0.35*'MARK LOOKUP'!V256,"D","NG"))))))),"")</f>
        <v/>
      </c>
      <c r="AR256" s="26" t="str">
        <f t="shared" si="67"/>
        <v/>
      </c>
      <c r="AS256" s="26" t="str">
        <f t="shared" si="68"/>
        <v/>
      </c>
      <c r="AT256" s="26" t="str">
        <f t="shared" si="69"/>
        <v/>
      </c>
      <c r="AU256" s="26" t="str">
        <f t="shared" si="70"/>
        <v/>
      </c>
      <c r="AV256" s="26" t="str">
        <f t="shared" si="71"/>
        <v/>
      </c>
      <c r="AW256" s="26" t="str">
        <f t="shared" si="72"/>
        <v/>
      </c>
      <c r="AX256" s="26" t="str">
        <f t="shared" si="73"/>
        <v/>
      </c>
      <c r="AY256" s="26" t="str">
        <f t="shared" si="74"/>
        <v/>
      </c>
      <c r="AZ256" s="26" t="str">
        <f t="shared" si="75"/>
        <v/>
      </c>
      <c r="BA256" s="26" t="str">
        <f t="shared" si="76"/>
        <v/>
      </c>
      <c r="BB256" s="26" t="str">
        <f t="shared" si="77"/>
        <v/>
      </c>
      <c r="BC256" s="26" t="str">
        <f t="shared" si="78"/>
        <v/>
      </c>
      <c r="BD256" s="26" t="str">
        <f t="shared" si="79"/>
        <v/>
      </c>
      <c r="BE256" s="26" t="str">
        <f>IF(ISBLANK('DATA ENTRY'!S256),"",IF(AJ256="A+","4",IF(AJ256="A","3.6",IF(AJ256="B+","3.2",IF(AJ256="B","2.8",IF(AJ256="C+","2.4",IF(AJ256="C","2",IF(AJ256="D+","1.6",IF(AJ256="D","1.2",IF(AJ256="E","0.8",""))))))))))</f>
        <v/>
      </c>
      <c r="BF256" s="26" t="str">
        <f>IF(ISBLANK('DATA ENTRY'!T256),"",IF(AK256="A+","4",IF(AK256="A","3.6",IF(AK256="B+","3.2",IF(AK256="B","2.8",IF(AK256="C+","2.4",IF(AK256="C","2",IF(AK256="D+","1.6",IF(AK256="D","1.2",IF(AK256="E","0.8",""))))))))))</f>
        <v/>
      </c>
      <c r="BG256" s="26" t="str">
        <f>IF(ISBLANK('DATA ENTRY'!U256),"",IF(AL256="A+","4",IF(AL256="A","3.6",IF(AL256="B+","3.2",IF(AL256="B","2.8",IF(AL256="C+","2.4",IF(AL256="C","2",IF(AL256="D+","1.6",IF(AL256="D","1.2",IF(AL256="E","0.8",""))))))))))</f>
        <v/>
      </c>
      <c r="BH256" s="26" t="str">
        <f>IF(ISBLANK('DATA ENTRY'!V256),"",IF(AM256="A+","4",IF(AM256="A","3.6",IF(AM256="B+","3.2",IF(AM256="B","2.8",IF(AM256="C+","2.4",IF(AM256="C","2",IF(AM256="D+","1.6",IF(AM256="D","1.2",IF(AM256="E","0.8",""))))))))))</f>
        <v/>
      </c>
      <c r="BI256" s="26" t="str">
        <f>IF(ISBLANK('DATA ENTRY'!W256),"",IF(AN256="A+","4",IF(AN256="A","3.6",IF(AN256="B+","3.2",IF(AN256="B","2.8",IF(AN256="C+","2.4",IF(AN256="C","2",IF(AN256="D+","1.6",IF(AN256="D","1.2",IF(AN256="E","0.8",""))))))))))</f>
        <v/>
      </c>
      <c r="BJ256" s="26" t="str">
        <f>IF(ISBLANK('DATA ENTRY'!X256),"",IF(AO256="A+","4",IF(AO256="A","3.6",IF(AO256="B+","3.2",IF(AO256="B","2.8",IF(AO256="C+","2.4",IF(AO256="C","2",IF(AO256="D+","1.6",IF(AO256="D","1.2",IF(AO256="E","0.8",""))))))))))</f>
        <v/>
      </c>
      <c r="BK256" s="26" t="str">
        <f>IF(ISBLANK('DATA ENTRY'!Y256),"",IF(AP256="A+","4",IF(AP256="A","3.6",IF(AP256="B+","3.2",IF(AP256="B","2.8",IF(AP256="C+","2.4",IF(AP256="C","2",IF(AP256="D+","1.6",IF(AP256="D","1.2",IF(AP256="E","0.8",""))))))))))</f>
        <v/>
      </c>
      <c r="BL256" s="26" t="str">
        <f>IF(ISBLANK('DATA ENTRY'!Z256),"",IF(AQ256="A+","4",IF(AQ256="A","3.6",IF(AQ256="B+","3.2",IF(AQ256="B","2.8",IF(AQ256="C+","2.4",IF(AQ256="C","2",IF(AQ256="D+","1.6",IF(AQ256="D","1.2",IF(AQ256="E","0.8",""))))))))))</f>
        <v/>
      </c>
    </row>
    <row r="257" spans="2:64" x14ac:dyDescent="0.25">
      <c r="B257" s="26" t="str">
        <f>IF(ISBLANK('DATA ENTRY'!G257),"",'DATA ENTRY'!G257)</f>
        <v/>
      </c>
      <c r="C257" s="26" t="str">
        <f>IF(ISBLANK('DATA ENTRY'!H257),"",'DATA ENTRY'!H257)</f>
        <v/>
      </c>
      <c r="D257" s="26" t="str">
        <f t="shared" si="61"/>
        <v/>
      </c>
      <c r="E257" s="26" t="str">
        <f>IF(ISBLANK('DATA ENTRY'!J257),"",'DATA ENTRY'!J257)</f>
        <v/>
      </c>
      <c r="F257" s="26" t="str">
        <f>IF(ISBLANK('DATA ENTRY'!K257),"",'DATA ENTRY'!K257)</f>
        <v/>
      </c>
      <c r="G257" s="26" t="str">
        <f t="shared" si="62"/>
        <v/>
      </c>
      <c r="H257" s="26" t="str">
        <f>IF(ISBLANK('DATA ENTRY'!M257),"",'DATA ENTRY'!M257)</f>
        <v/>
      </c>
      <c r="I257" s="26" t="str">
        <f>IF(ISBLANK('DATA ENTRY'!M257),"",'DATA ENTRY'!N257)</f>
        <v/>
      </c>
      <c r="J257" s="26" t="str">
        <f t="shared" si="80"/>
        <v/>
      </c>
      <c r="K257" s="26" t="str">
        <f>IF(ISBLANK('DATA ENTRY'!P257),"",'DATA ENTRY'!P257)</f>
        <v/>
      </c>
      <c r="L257" s="26" t="str">
        <f>IF(ISBLANK('DATA ENTRY'!Q257),"",'DATA ENTRY'!Q257)</f>
        <v/>
      </c>
      <c r="M257" s="26" t="str">
        <f t="shared" si="63"/>
        <v/>
      </c>
      <c r="N257" s="26" t="str">
        <f>IF(ISBLANK('DATA ENTRY'!S257),"",'DATA ENTRY'!S257)</f>
        <v/>
      </c>
      <c r="O257" s="26" t="str">
        <f>IF(ISBLANK('DATA ENTRY'!T257),"",'DATA ENTRY'!T257)</f>
        <v/>
      </c>
      <c r="P257" s="26" t="str">
        <f t="shared" si="64"/>
        <v/>
      </c>
      <c r="Q257" s="26" t="str">
        <f>IF(ISBLANK('DATA ENTRY'!V257),"",'DATA ENTRY'!V257)</f>
        <v/>
      </c>
      <c r="R257" s="26" t="str">
        <f>IF(ISBLANK('DATA ENTRY'!W257),"",'DATA ENTRY'!W257)</f>
        <v/>
      </c>
      <c r="S257" s="26" t="str">
        <f t="shared" si="65"/>
        <v/>
      </c>
      <c r="T257" s="26" t="str">
        <f>IF(ISBLANK('DATA ENTRY'!Y257),"",'DATA ENTRY'!Y257)</f>
        <v/>
      </c>
      <c r="U257" s="26" t="str">
        <f>IF(ISBLANK('DATA ENTRY'!Z257),"",'DATA ENTRY'!Z257)</f>
        <v/>
      </c>
      <c r="V257" s="26" t="str">
        <f t="shared" si="66"/>
        <v/>
      </c>
      <c r="W257" s="26" t="str">
        <f>IF(ISBLANK('DATA ENTRY'!$F257),"",IF(LEDGER!B257="AB","AB",IF(LEDGER!B257&gt;=0.9*'MARK LOOKUP'!B257,"A+",IF(LEDGER!B257&gt;=0.8*'MARK LOOKUP'!B257,"A",IF(LEDGER!B257&gt;=0.7*'MARK LOOKUP'!B257,"B+",IF(LEDGER!B257&gt;=0.6*'MARK LOOKUP'!B257,"B",IF(LEDGER!B257&gt;=0.5*'MARK LOOKUP'!B257,"C+",IF(LEDGER!B257&gt;=0.4*'MARK LOOKUP'!B257,"C+",IF(LEDGER!B257&gt;=0.35*'MARK LOOKUP'!B257,"D","NG")))))))))</f>
        <v/>
      </c>
      <c r="X257" s="26" t="str">
        <f>IF(ISBLANK('DATA ENTRY'!$G257),"",IF(LEDGER!C257="AB","AB",IF(LEDGER!C257&gt;=0.9*'MARK LOOKUP'!C257,"A+",IF(LEDGER!C257&gt;=0.8*'MARK LOOKUP'!C257,"A",IF(LEDGER!C257&gt;=0.7*'MARK LOOKUP'!C257,"B+",IF(LEDGER!C257&gt;=0.6*'MARK LOOKUP'!C257,"B",IF(LEDGER!C257&gt;=0.5*'MARK LOOKUP'!C257,"C+",IF(LEDGER!C257&gt;=0.4*'MARK LOOKUP'!C257,"C+",IF(LEDGER!C257&gt;=0.35*'MARK LOOKUP'!C257,"D","N.G.")))))))))</f>
        <v/>
      </c>
      <c r="Y257" s="26" t="b">
        <f>IF(ISNUMBER(D257),IF(D257&gt;=0.9*'MARK LOOKUP'!D257,"A+",IF(D257&gt;=0.8*'MARK LOOKUP'!D257,"A",IF(D257&gt;=0.7*'MARK LOOKUP'!D257,"B+",IF(D257&gt;=0.6*'MARK LOOKUP'!D257,"B",IF(D257&gt;=0.5*'MARK LOOKUP'!D257,"C+",IF(D257&gt;=0.4*'MARK LOOKUP'!D257,"C",IF(D257&gt;=0.35*'MARK LOOKUP'!D257,"D","N.G."))))))))</f>
        <v>0</v>
      </c>
      <c r="Z257" s="26" t="str">
        <f>IF(ISBLANK('DATA ENTRY'!J257),"",IF(LEDGER!E257="AB","AB",IF(LEDGER!E257&gt;=0.9*'MARK LOOKUP'!E257,"A+",IF(LEDGER!E257&gt;=0.8*'MARK LOOKUP'!E257,"A",IF(LEDGER!E257&gt;=0.7*'MARK LOOKUP'!E257,"B+",IF(LEDGER!E257&gt;=0.6*'MARK LOOKUP'!E257,"B",IF(LEDGER!E257&gt;=0.5*'MARK LOOKUP'!E257,"C+",IF(LEDGER!E257&gt;=0.4*'MARK LOOKUP'!E257,"C",IF(LEDGER!E257&gt;=0.35*'MARK LOOKUP'!E257,"D","NG")))))))))</f>
        <v/>
      </c>
      <c r="AA257" s="26" t="str">
        <f>IF(ISBLANK('DATA ENTRY'!K257),"",IF(LEDGER!F257="AB","AB",IF(LEDGER!F257&gt;=0.9*'MARK LOOKUP'!F257,"A+",IF(LEDGER!F257&gt;=0.8*'MARK LOOKUP'!F257,"A",IF(LEDGER!F257&gt;=0.7*'MARK LOOKUP'!F257,"B+",IF(LEDGER!F257&gt;=0.6*'MARK LOOKUP'!F257,"B",IF(LEDGER!F257&gt;=0.5*'MARK LOOKUP'!F257,"C+",IF(LEDGER!F257&gt;=0.4*'MARK LOOKUP'!F257,"C",IF(LEDGER!F257&gt;=0.35*'MARK LOOKUP'!F257,"D","NG")))))))))</f>
        <v/>
      </c>
      <c r="AB257" s="26" t="b">
        <f>IF(ISNUMBER(G257),IF(D257&gt;=0.9*'MARK LOOKUP'!G257,"A+",IF(G257&gt;=0.8*'MARK LOOKUP'!G257,"A",IF(G257&gt;=0.7*'MARK LOOKUP'!G257,"B+",IF(G257&gt;=0.6*'MARK LOOKUP'!G257,"B",IF(G257&gt;=0.5*'MARK LOOKUP'!G257,"C+",IF(G257&gt;=0.4*'MARK LOOKUP'!G257,"C",IF(G257&gt;=0.35*'MARK LOOKUP'!G257,"D","NG"))))))))</f>
        <v>0</v>
      </c>
      <c r="AC257" s="26" t="str">
        <f>IF(ISBLANK('DATA ENTRY'!M257),"",IF(LEDGER!H257="AB","AB",IF(LEDGER!H257&gt;=0.9*'MARK LOOKUP'!H257,"A+",IF(LEDGER!H257&gt;=0.8*'MARK LOOKUP'!H257,"A",IF(LEDGER!H257&gt;=0.7*'MARK LOOKUP'!H257,"B+",IF(LEDGER!H257&gt;=0.6*'MARK LOOKUP'!H257,"B",IF(LEDGER!H257&gt;=0.5*'MARK LOOKUP'!H257,"C+",IF(LEDGER!H257&gt;=0.4*'MARK LOOKUP'!H257,"C",IF(LEDGER!H257&gt;=0.35*'MARK LOOKUP'!H257,"D","NG")))))))))</f>
        <v/>
      </c>
      <c r="AD257" s="26" t="str">
        <f>IF(ISBLANK('DATA ENTRY'!N257),"",IF(LEDGER!I257="AB","AB",IF(LEDGER!I257&gt;=0.9*'MARK LOOKUP'!I257,"A+",IF(LEDGER!I257&gt;=0.8*'MARK LOOKUP'!I257,"A",IF(LEDGER!I257&gt;=0.7*'MARK LOOKUP'!I257,"B+",IF(LEDGER!I257&gt;=0.6*'MARK LOOKUP'!I257,"B",IF(LEDGER!I257&gt;=0.5*'MARK LOOKUP'!I257,"C+",IF(LEDGER!I257&gt;=0.4*'MARK LOOKUP'!I257,"C",IF(LEDGER!I257&gt;=0.35*'MARK LOOKUP'!I257,"D","NG")))))))))</f>
        <v/>
      </c>
      <c r="AE257" s="26" t="str">
        <f>IF(ISNUMBER(J257),IF(J257&gt;=0.9*'MARK LOOKUP'!J257,"A+",IF(J257&gt;=0.8*'MARK LOOKUP'!J257,"A",IF(J257&gt;=0.7*'MARK LOOKUP'!J257,"B+",IF(J257&gt;=0.6*'MARK LOOKUP'!J257,"B",IF(J257&gt;=0.5*'MARK LOOKUP'!J257,"C+",IF(J257&gt;=0.4*'MARK LOOKUP'!J257,"C",IF(J257&gt;=0.35*'MARK LOOKUP'!J257,"D","NG"))))))),"")</f>
        <v/>
      </c>
      <c r="AF257" s="26" t="str">
        <f>IF(ISBLANK('DATA ENTRY'!P257),"",IF(LEDGER!K257="Ab","AB",IF(LEDGER!K257&gt;=0.9*'MARK LOOKUP'!K257,"A+",IF(LEDGER!K257&gt;=0.8*'MARK LOOKUP'!K257,"A",IF(LEDGER!K257&gt;=0.7*'MARK LOOKUP'!K257,"B+",IF(LEDGER!K257&gt;=0.6*'MARK LOOKUP'!K257,"B",IF(LEDGER!K257&gt;=0.5*'MARK LOOKUP'!K257,"C+",IF(LEDGER!K257&gt;=0.4*'MARK LOOKUP'!K257,"C",IF(LEDGER!K257&gt;=0.35*'MARK LOOKUP'!K257,"D","NG")))))))))</f>
        <v/>
      </c>
      <c r="AG257" s="26" t="str">
        <f>IF(ISBLANK('DATA ENTRY'!Q257),"",IF(LEDGER!L257="Ab","AB",IF(LEDGER!L257&gt;=0.9*'MARK LOOKUP'!L257,"A+",IF(LEDGER!L257&gt;=0.8*'MARK LOOKUP'!L257,"A",IF(LEDGER!L257&gt;=0.7*'MARK LOOKUP'!L257,"B+",IF(LEDGER!L257&gt;=0.6*'MARK LOOKUP'!L257,"B",IF(LEDGER!L257&gt;=0.5*'MARK LOOKUP'!L257,"C+",IF(LEDGER!L257&gt;=0.4*'MARK LOOKUP'!L257,"C",IF(LEDGER!L257&gt;=0.35*'MARK LOOKUP'!L257,"D","NG")))))))))</f>
        <v/>
      </c>
      <c r="AH257" s="26" t="str">
        <f>IF(ISNUMBER(M257),IF(M257&gt;=0.9*'MARK LOOKUP'!M257,"A+",IF(M257&gt;=0.8*'MARK LOOKUP'!M257,"A",IF(M257&gt;=0.7*'MARK LOOKUP'!M257,"B+",IF(M257&gt;=0.6*'MARK LOOKUP'!M257,"B",IF(M257&gt;=0.5*'MARK LOOKUP'!M257,"C+",IF(M257&gt;=0.4*'MARK LOOKUP'!M257,"C",IF(M257&gt;=0.35*'MARK LOOKUP'!M257,"D","NG"))))))),"")</f>
        <v/>
      </c>
      <c r="AI257" s="26" t="str">
        <f>IF(ISBLANK('DATA ENTRY'!S257),"",IF(N257="Ab","AB",IF(N257&gt;=0.9*'MARK LOOKUP'!N257,"A+",IF(N257&gt;=0.8*'MARK LOOKUP'!N257,"A",IF(N257&gt;=0.7*'MARK LOOKUP'!N257,"B+",IF(N257&gt;=0.6*'MARK LOOKUP'!N257,"B",IF(N257&gt;=0.5*'MARK LOOKUP'!N257,"C+",IF(N257&gt;=0.4*'MARK LOOKUP'!N257,"C",IF(N257&gt;=0.35*'MARK LOOKUP'!N257,"D","NG")))))))))</f>
        <v/>
      </c>
      <c r="AJ257" s="26" t="str">
        <f>IF(ISBLANK('DATA ENTRY'!T257),"",IF(O257="Ab","AB",IF(O257&gt;=0.9*'MARK LOOKUP'!O257,"A+",IF(O257&gt;=0.8*'MARK LOOKUP'!O257,"A",IF(O257&gt;=0.7*'MARK LOOKUP'!O257,"B+",IF(O257&gt;=0.6*'MARK LOOKUP'!O257,"B",IF(O257&gt;=0.5*'MARK LOOKUP'!O257,"C+",IF(O257&gt;=0.4*'MARK LOOKUP'!O257,"C",IF(O257&gt;=0.35*'MARK LOOKUP'!O257,"D","NG")))))))))</f>
        <v/>
      </c>
      <c r="AK257" s="26" t="str">
        <f>IF(ISNUMBER(P257),IF(P257&gt;=0.9*'MARK LOOKUP'!P257,"A+",IF(P257&gt;=0.8*'MARK LOOKUP'!P257,"A",IF(P257&gt;=0.7*'MARK LOOKUP'!P257,"B+",IF(P257&gt;=0.6*'MARK LOOKUP'!P257,"B",IF(P257&gt;=0.5*'MARK LOOKUP'!P257,"C+",IF(P257&gt;=0.4*'MARK LOOKUP'!P257,"C",IF(P257&gt;=0.35*'MARK LOOKUP'!P257,"D","NG"))))))),"")</f>
        <v/>
      </c>
      <c r="AL257" s="26" t="str">
        <f>IF(ISBLANK('DATA ENTRY'!V257),"",IF(Q257="Ab","AB",IF(Q257&gt;=0.9*'MARK LOOKUP'!Q257,"A+",IF(Q257&gt;=0.8*'MARK LOOKUP'!Q257,"A",IF(Q257&gt;=0.7*'MARK LOOKUP'!Q257,"B+",IF(Q257&gt;=0.6*'MARK LOOKUP'!Q257,"B",IF(Q257&gt;=0.5*'MARK LOOKUP'!Q257,"C+",IF(Q257&gt;=0.4*'MARK LOOKUP'!Q257,"C",IF(Q257&gt;=0.35*'MARK LOOKUP'!Q257,"D","NG")))))))))</f>
        <v/>
      </c>
      <c r="AM257" s="26" t="str">
        <f>IF(ISBLANK('DATA ENTRY'!W257),"",IF(R257="Ab","AB",IF(R257&gt;=0.9*'MARK LOOKUP'!R257,"A+",IF(R257&gt;=0.8*'MARK LOOKUP'!R257,"A",IF(R257&gt;=0.7*'MARK LOOKUP'!R257,"B+",IF(R257&gt;=0.6*'MARK LOOKUP'!R257,"B",IF(R257&gt;=0.5*'MARK LOOKUP'!R257,"C+",IF(R257&gt;=0.4*'MARK LOOKUP'!R257,"C",IF(R257&gt;=0.35*'MARK LOOKUP'!R257,"D","NG")))))))))</f>
        <v/>
      </c>
      <c r="AN257" s="26" t="str">
        <f>IF(ISNUMBER(S257),IF(S257&gt;=0.9*'MARK LOOKUP'!S257,"A+",IF(S257&gt;=0.8*'MARK LOOKUP'!S257,"A",IF(S257&gt;=0.7*'MARK LOOKUP'!S257,"B+",IF(S257&gt;=0.6*'MARK LOOKUP'!S257,"B",IF(S257&gt;=0.5*'MARK LOOKUP'!S257,"C+",IF(S257&gt;=0.4*'MARK LOOKUP'!S257,"C",IF(S257&gt;=0.35*'MARK LOOKUP'!S257,"D","NG"))))))),"")</f>
        <v/>
      </c>
      <c r="AO257" s="26" t="str">
        <f>IF(ISBLANK('DATA ENTRY'!Y257),"",IF(T257="AB","AB",IF(T257&gt;=0.9*'MARK LOOKUP'!T257,"A+",IF(T257&gt;=0.8*'MARK LOOKUP'!T257,"A",IF(T257&gt;=0.7*'MARK LOOKUP'!T257,"B+",IF(T257&gt;=0.6*'MARK LOOKUP'!T257,"B",IF(T257&gt;=0.5*'MARK LOOKUP'!T257,"C+",IF(T257&gt;=0.4*'MARK LOOKUP'!T257,"C",IF(T257&gt;=0.35*'MARK LOOKUP'!T257,"D","NG")))))))))</f>
        <v/>
      </c>
      <c r="AP257" s="26" t="str">
        <f>IF(ISBLANK('DATA ENTRY'!Z257),"",IF(U257="AB","AB",IF(U257&gt;=0.9*'MARK LOOKUP'!U257,"A+",IF(U257&gt;=0.8*'MARK LOOKUP'!U257,"A",IF(U257&gt;=0.7*'MARK LOOKUP'!U257,"B+",IF(U257&gt;=0.6*'MARK LOOKUP'!U257,"B",IF(U257&gt;=0.5*'MARK LOOKUP'!U257,"C+",IF(U257&gt;=0.4*'MARK LOOKUP'!U257,"C",IF(U257&gt;=0.35*'MARK LOOKUP'!U257,"D","NG")))))))))</f>
        <v/>
      </c>
      <c r="AQ257" s="26" t="str">
        <f>IF(ISNUMBER(V257),IF(V257&gt;=0.9*'MARK LOOKUP'!V257,"A+",IF(V257&gt;=0.8*'MARK LOOKUP'!V257,"A",IF(V257&gt;=0.7*'MARK LOOKUP'!V257,"B+",IF(V257&gt;=0.6*'MARK LOOKUP'!S257,"B",IF(V257&gt;=0.5*'MARK LOOKUP'!V257,"C+",IF(V257&gt;=0.4*'MARK LOOKUP'!V257,"C",IF(V257&gt;=0.35*'MARK LOOKUP'!V257,"D","NG"))))))),"")</f>
        <v/>
      </c>
      <c r="AR257" s="26" t="str">
        <f t="shared" si="67"/>
        <v/>
      </c>
      <c r="AS257" s="26" t="str">
        <f t="shared" si="68"/>
        <v/>
      </c>
      <c r="AT257" s="26" t="str">
        <f t="shared" si="69"/>
        <v/>
      </c>
      <c r="AU257" s="26" t="str">
        <f t="shared" si="70"/>
        <v/>
      </c>
      <c r="AV257" s="26" t="str">
        <f t="shared" si="71"/>
        <v/>
      </c>
      <c r="AW257" s="26" t="str">
        <f t="shared" si="72"/>
        <v/>
      </c>
      <c r="AX257" s="26" t="str">
        <f t="shared" si="73"/>
        <v/>
      </c>
      <c r="AY257" s="26" t="str">
        <f t="shared" si="74"/>
        <v/>
      </c>
      <c r="AZ257" s="26" t="str">
        <f t="shared" si="75"/>
        <v/>
      </c>
      <c r="BA257" s="26" t="str">
        <f t="shared" si="76"/>
        <v/>
      </c>
      <c r="BB257" s="26" t="str">
        <f t="shared" si="77"/>
        <v/>
      </c>
      <c r="BC257" s="26" t="str">
        <f t="shared" si="78"/>
        <v/>
      </c>
      <c r="BD257" s="26" t="str">
        <f t="shared" si="79"/>
        <v/>
      </c>
      <c r="BE257" s="26" t="str">
        <f>IF(ISBLANK('DATA ENTRY'!S257),"",IF(AJ257="A+","4",IF(AJ257="A","3.6",IF(AJ257="B+","3.2",IF(AJ257="B","2.8",IF(AJ257="C+","2.4",IF(AJ257="C","2",IF(AJ257="D+","1.6",IF(AJ257="D","1.2",IF(AJ257="E","0.8",""))))))))))</f>
        <v/>
      </c>
      <c r="BF257" s="26" t="str">
        <f>IF(ISBLANK('DATA ENTRY'!T257),"",IF(AK257="A+","4",IF(AK257="A","3.6",IF(AK257="B+","3.2",IF(AK257="B","2.8",IF(AK257="C+","2.4",IF(AK257="C","2",IF(AK257="D+","1.6",IF(AK257="D","1.2",IF(AK257="E","0.8",""))))))))))</f>
        <v/>
      </c>
      <c r="BG257" s="26" t="str">
        <f>IF(ISBLANK('DATA ENTRY'!U257),"",IF(AL257="A+","4",IF(AL257="A","3.6",IF(AL257="B+","3.2",IF(AL257="B","2.8",IF(AL257="C+","2.4",IF(AL257="C","2",IF(AL257="D+","1.6",IF(AL257="D","1.2",IF(AL257="E","0.8",""))))))))))</f>
        <v/>
      </c>
      <c r="BH257" s="26" t="str">
        <f>IF(ISBLANK('DATA ENTRY'!V257),"",IF(AM257="A+","4",IF(AM257="A","3.6",IF(AM257="B+","3.2",IF(AM257="B","2.8",IF(AM257="C+","2.4",IF(AM257="C","2",IF(AM257="D+","1.6",IF(AM257="D","1.2",IF(AM257="E","0.8",""))))))))))</f>
        <v/>
      </c>
      <c r="BI257" s="26" t="str">
        <f>IF(ISBLANK('DATA ENTRY'!W257),"",IF(AN257="A+","4",IF(AN257="A","3.6",IF(AN257="B+","3.2",IF(AN257="B","2.8",IF(AN257="C+","2.4",IF(AN257="C","2",IF(AN257="D+","1.6",IF(AN257="D","1.2",IF(AN257="E","0.8",""))))))))))</f>
        <v/>
      </c>
      <c r="BJ257" s="26" t="str">
        <f>IF(ISBLANK('DATA ENTRY'!X257),"",IF(AO257="A+","4",IF(AO257="A","3.6",IF(AO257="B+","3.2",IF(AO257="B","2.8",IF(AO257="C+","2.4",IF(AO257="C","2",IF(AO257="D+","1.6",IF(AO257="D","1.2",IF(AO257="E","0.8",""))))))))))</f>
        <v/>
      </c>
      <c r="BK257" s="26" t="str">
        <f>IF(ISBLANK('DATA ENTRY'!Y257),"",IF(AP257="A+","4",IF(AP257="A","3.6",IF(AP257="B+","3.2",IF(AP257="B","2.8",IF(AP257="C+","2.4",IF(AP257="C","2",IF(AP257="D+","1.6",IF(AP257="D","1.2",IF(AP257="E","0.8",""))))))))))</f>
        <v/>
      </c>
      <c r="BL257" s="26" t="str">
        <f>IF(ISBLANK('DATA ENTRY'!Z257),"",IF(AQ257="A+","4",IF(AQ257="A","3.6",IF(AQ257="B+","3.2",IF(AQ257="B","2.8",IF(AQ257="C+","2.4",IF(AQ257="C","2",IF(AQ257="D+","1.6",IF(AQ257="D","1.2",IF(AQ257="E","0.8",""))))))))))</f>
        <v/>
      </c>
    </row>
    <row r="258" spans="2:64" x14ac:dyDescent="0.25">
      <c r="B258" s="26" t="str">
        <f>IF(ISBLANK('DATA ENTRY'!G258),"",'DATA ENTRY'!G258)</f>
        <v/>
      </c>
      <c r="C258" s="26" t="str">
        <f>IF(ISBLANK('DATA ENTRY'!H258),"",'DATA ENTRY'!H258)</f>
        <v/>
      </c>
      <c r="D258" s="26" t="str">
        <f t="shared" si="61"/>
        <v/>
      </c>
      <c r="E258" s="26" t="str">
        <f>IF(ISBLANK('DATA ENTRY'!J258),"",'DATA ENTRY'!J258)</f>
        <v/>
      </c>
      <c r="F258" s="26" t="str">
        <f>IF(ISBLANK('DATA ENTRY'!K258),"",'DATA ENTRY'!K258)</f>
        <v/>
      </c>
      <c r="G258" s="26" t="str">
        <f t="shared" si="62"/>
        <v/>
      </c>
      <c r="H258" s="26" t="str">
        <f>IF(ISBLANK('DATA ENTRY'!M258),"",'DATA ENTRY'!M258)</f>
        <v/>
      </c>
      <c r="I258" s="26" t="str">
        <f>IF(ISBLANK('DATA ENTRY'!M258),"",'DATA ENTRY'!N258)</f>
        <v/>
      </c>
      <c r="J258" s="26" t="str">
        <f t="shared" si="80"/>
        <v/>
      </c>
      <c r="K258" s="26" t="str">
        <f>IF(ISBLANK('DATA ENTRY'!P258),"",'DATA ENTRY'!P258)</f>
        <v/>
      </c>
      <c r="L258" s="26" t="str">
        <f>IF(ISBLANK('DATA ENTRY'!Q258),"",'DATA ENTRY'!Q258)</f>
        <v/>
      </c>
      <c r="M258" s="26" t="str">
        <f t="shared" si="63"/>
        <v/>
      </c>
      <c r="N258" s="26" t="str">
        <f>IF(ISBLANK('DATA ENTRY'!S258),"",'DATA ENTRY'!S258)</f>
        <v/>
      </c>
      <c r="O258" s="26" t="str">
        <f>IF(ISBLANK('DATA ENTRY'!T258),"",'DATA ENTRY'!T258)</f>
        <v/>
      </c>
      <c r="P258" s="26" t="str">
        <f t="shared" si="64"/>
        <v/>
      </c>
      <c r="Q258" s="26" t="str">
        <f>IF(ISBLANK('DATA ENTRY'!V258),"",'DATA ENTRY'!V258)</f>
        <v/>
      </c>
      <c r="R258" s="26" t="str">
        <f>IF(ISBLANK('DATA ENTRY'!W258),"",'DATA ENTRY'!W258)</f>
        <v/>
      </c>
      <c r="S258" s="26" t="str">
        <f t="shared" si="65"/>
        <v/>
      </c>
      <c r="T258" s="26" t="str">
        <f>IF(ISBLANK('DATA ENTRY'!Y258),"",'DATA ENTRY'!Y258)</f>
        <v/>
      </c>
      <c r="U258" s="26" t="str">
        <f>IF(ISBLANK('DATA ENTRY'!Z258),"",'DATA ENTRY'!Z258)</f>
        <v/>
      </c>
      <c r="V258" s="26" t="str">
        <f t="shared" si="66"/>
        <v/>
      </c>
      <c r="W258" s="26" t="str">
        <f>IF(ISBLANK('DATA ENTRY'!$F258),"",IF(LEDGER!B258="AB","AB",IF(LEDGER!B258&gt;=0.9*'MARK LOOKUP'!B258,"A+",IF(LEDGER!B258&gt;=0.8*'MARK LOOKUP'!B258,"A",IF(LEDGER!B258&gt;=0.7*'MARK LOOKUP'!B258,"B+",IF(LEDGER!B258&gt;=0.6*'MARK LOOKUP'!B258,"B",IF(LEDGER!B258&gt;=0.5*'MARK LOOKUP'!B258,"C+",IF(LEDGER!B258&gt;=0.4*'MARK LOOKUP'!B258,"C+",IF(LEDGER!B258&gt;=0.35*'MARK LOOKUP'!B258,"D","NG")))))))))</f>
        <v/>
      </c>
      <c r="X258" s="26" t="str">
        <f>IF(ISBLANK('DATA ENTRY'!$G258),"",IF(LEDGER!C258="AB","AB",IF(LEDGER!C258&gt;=0.9*'MARK LOOKUP'!C258,"A+",IF(LEDGER!C258&gt;=0.8*'MARK LOOKUP'!C258,"A",IF(LEDGER!C258&gt;=0.7*'MARK LOOKUP'!C258,"B+",IF(LEDGER!C258&gt;=0.6*'MARK LOOKUP'!C258,"B",IF(LEDGER!C258&gt;=0.5*'MARK LOOKUP'!C258,"C+",IF(LEDGER!C258&gt;=0.4*'MARK LOOKUP'!C258,"C+",IF(LEDGER!C258&gt;=0.35*'MARK LOOKUP'!C258,"D","N.G.")))))))))</f>
        <v/>
      </c>
      <c r="Y258" s="26" t="b">
        <f>IF(ISNUMBER(D258),IF(D258&gt;=0.9*'MARK LOOKUP'!D258,"A+",IF(D258&gt;=0.8*'MARK LOOKUP'!D258,"A",IF(D258&gt;=0.7*'MARK LOOKUP'!D258,"B+",IF(D258&gt;=0.6*'MARK LOOKUP'!D258,"B",IF(D258&gt;=0.5*'MARK LOOKUP'!D258,"C+",IF(D258&gt;=0.4*'MARK LOOKUP'!D258,"C",IF(D258&gt;=0.35*'MARK LOOKUP'!D258,"D","N.G."))))))))</f>
        <v>0</v>
      </c>
      <c r="Z258" s="26" t="str">
        <f>IF(ISBLANK('DATA ENTRY'!J258),"",IF(LEDGER!E258="AB","AB",IF(LEDGER!E258&gt;=0.9*'MARK LOOKUP'!E258,"A+",IF(LEDGER!E258&gt;=0.8*'MARK LOOKUP'!E258,"A",IF(LEDGER!E258&gt;=0.7*'MARK LOOKUP'!E258,"B+",IF(LEDGER!E258&gt;=0.6*'MARK LOOKUP'!E258,"B",IF(LEDGER!E258&gt;=0.5*'MARK LOOKUP'!E258,"C+",IF(LEDGER!E258&gt;=0.4*'MARK LOOKUP'!E258,"C",IF(LEDGER!E258&gt;=0.35*'MARK LOOKUP'!E258,"D","NG")))))))))</f>
        <v/>
      </c>
      <c r="AA258" s="26" t="str">
        <f>IF(ISBLANK('DATA ENTRY'!K258),"",IF(LEDGER!F258="AB","AB",IF(LEDGER!F258&gt;=0.9*'MARK LOOKUP'!F258,"A+",IF(LEDGER!F258&gt;=0.8*'MARK LOOKUP'!F258,"A",IF(LEDGER!F258&gt;=0.7*'MARK LOOKUP'!F258,"B+",IF(LEDGER!F258&gt;=0.6*'MARK LOOKUP'!F258,"B",IF(LEDGER!F258&gt;=0.5*'MARK LOOKUP'!F258,"C+",IF(LEDGER!F258&gt;=0.4*'MARK LOOKUP'!F258,"C",IF(LEDGER!F258&gt;=0.35*'MARK LOOKUP'!F258,"D","NG")))))))))</f>
        <v/>
      </c>
      <c r="AB258" s="26" t="b">
        <f>IF(ISNUMBER(G258),IF(D258&gt;=0.9*'MARK LOOKUP'!G258,"A+",IF(G258&gt;=0.8*'MARK LOOKUP'!G258,"A",IF(G258&gt;=0.7*'MARK LOOKUP'!G258,"B+",IF(G258&gt;=0.6*'MARK LOOKUP'!G258,"B",IF(G258&gt;=0.5*'MARK LOOKUP'!G258,"C+",IF(G258&gt;=0.4*'MARK LOOKUP'!G258,"C",IF(G258&gt;=0.35*'MARK LOOKUP'!G258,"D","NG"))))))))</f>
        <v>0</v>
      </c>
      <c r="AC258" s="26" t="str">
        <f>IF(ISBLANK('DATA ENTRY'!M258),"",IF(LEDGER!H258="AB","AB",IF(LEDGER!H258&gt;=0.9*'MARK LOOKUP'!H258,"A+",IF(LEDGER!H258&gt;=0.8*'MARK LOOKUP'!H258,"A",IF(LEDGER!H258&gt;=0.7*'MARK LOOKUP'!H258,"B+",IF(LEDGER!H258&gt;=0.6*'MARK LOOKUP'!H258,"B",IF(LEDGER!H258&gt;=0.5*'MARK LOOKUP'!H258,"C+",IF(LEDGER!H258&gt;=0.4*'MARK LOOKUP'!H258,"C",IF(LEDGER!H258&gt;=0.35*'MARK LOOKUP'!H258,"D","NG")))))))))</f>
        <v/>
      </c>
      <c r="AD258" s="26" t="str">
        <f>IF(ISBLANK('DATA ENTRY'!N258),"",IF(LEDGER!I258="AB","AB",IF(LEDGER!I258&gt;=0.9*'MARK LOOKUP'!I258,"A+",IF(LEDGER!I258&gt;=0.8*'MARK LOOKUP'!I258,"A",IF(LEDGER!I258&gt;=0.7*'MARK LOOKUP'!I258,"B+",IF(LEDGER!I258&gt;=0.6*'MARK LOOKUP'!I258,"B",IF(LEDGER!I258&gt;=0.5*'MARK LOOKUP'!I258,"C+",IF(LEDGER!I258&gt;=0.4*'MARK LOOKUP'!I258,"C",IF(LEDGER!I258&gt;=0.35*'MARK LOOKUP'!I258,"D","NG")))))))))</f>
        <v/>
      </c>
      <c r="AE258" s="26" t="str">
        <f>IF(ISNUMBER(J258),IF(J258&gt;=0.9*'MARK LOOKUP'!J258,"A+",IF(J258&gt;=0.8*'MARK LOOKUP'!J258,"A",IF(J258&gt;=0.7*'MARK LOOKUP'!J258,"B+",IF(J258&gt;=0.6*'MARK LOOKUP'!J258,"B",IF(J258&gt;=0.5*'MARK LOOKUP'!J258,"C+",IF(J258&gt;=0.4*'MARK LOOKUP'!J258,"C",IF(J258&gt;=0.35*'MARK LOOKUP'!J258,"D","NG"))))))),"")</f>
        <v/>
      </c>
      <c r="AF258" s="26" t="str">
        <f>IF(ISBLANK('DATA ENTRY'!P258),"",IF(LEDGER!K258="Ab","AB",IF(LEDGER!K258&gt;=0.9*'MARK LOOKUP'!K258,"A+",IF(LEDGER!K258&gt;=0.8*'MARK LOOKUP'!K258,"A",IF(LEDGER!K258&gt;=0.7*'MARK LOOKUP'!K258,"B+",IF(LEDGER!K258&gt;=0.6*'MARK LOOKUP'!K258,"B",IF(LEDGER!K258&gt;=0.5*'MARK LOOKUP'!K258,"C+",IF(LEDGER!K258&gt;=0.4*'MARK LOOKUP'!K258,"C",IF(LEDGER!K258&gt;=0.35*'MARK LOOKUP'!K258,"D","NG")))))))))</f>
        <v/>
      </c>
      <c r="AG258" s="26" t="str">
        <f>IF(ISBLANK('DATA ENTRY'!Q258),"",IF(LEDGER!L258="Ab","AB",IF(LEDGER!L258&gt;=0.9*'MARK LOOKUP'!L258,"A+",IF(LEDGER!L258&gt;=0.8*'MARK LOOKUP'!L258,"A",IF(LEDGER!L258&gt;=0.7*'MARK LOOKUP'!L258,"B+",IF(LEDGER!L258&gt;=0.6*'MARK LOOKUP'!L258,"B",IF(LEDGER!L258&gt;=0.5*'MARK LOOKUP'!L258,"C+",IF(LEDGER!L258&gt;=0.4*'MARK LOOKUP'!L258,"C",IF(LEDGER!L258&gt;=0.35*'MARK LOOKUP'!L258,"D","NG")))))))))</f>
        <v/>
      </c>
      <c r="AH258" s="26" t="str">
        <f>IF(ISNUMBER(M258),IF(M258&gt;=0.9*'MARK LOOKUP'!M258,"A+",IF(M258&gt;=0.8*'MARK LOOKUP'!M258,"A",IF(M258&gt;=0.7*'MARK LOOKUP'!M258,"B+",IF(M258&gt;=0.6*'MARK LOOKUP'!M258,"B",IF(M258&gt;=0.5*'MARK LOOKUP'!M258,"C+",IF(M258&gt;=0.4*'MARK LOOKUP'!M258,"C",IF(M258&gt;=0.35*'MARK LOOKUP'!M258,"D","NG"))))))),"")</f>
        <v/>
      </c>
      <c r="AI258" s="26" t="str">
        <f>IF(ISBLANK('DATA ENTRY'!S258),"",IF(N258="Ab","AB",IF(N258&gt;=0.9*'MARK LOOKUP'!N258,"A+",IF(N258&gt;=0.8*'MARK LOOKUP'!N258,"A",IF(N258&gt;=0.7*'MARK LOOKUP'!N258,"B+",IF(N258&gt;=0.6*'MARK LOOKUP'!N258,"B",IF(N258&gt;=0.5*'MARK LOOKUP'!N258,"C+",IF(N258&gt;=0.4*'MARK LOOKUP'!N258,"C",IF(N258&gt;=0.35*'MARK LOOKUP'!N258,"D","NG")))))))))</f>
        <v/>
      </c>
      <c r="AJ258" s="26" t="str">
        <f>IF(ISBLANK('DATA ENTRY'!T258),"",IF(O258="Ab","AB",IF(O258&gt;=0.9*'MARK LOOKUP'!O258,"A+",IF(O258&gt;=0.8*'MARK LOOKUP'!O258,"A",IF(O258&gt;=0.7*'MARK LOOKUP'!O258,"B+",IF(O258&gt;=0.6*'MARK LOOKUP'!O258,"B",IF(O258&gt;=0.5*'MARK LOOKUP'!O258,"C+",IF(O258&gt;=0.4*'MARK LOOKUP'!O258,"C",IF(O258&gt;=0.35*'MARK LOOKUP'!O258,"D","NG")))))))))</f>
        <v/>
      </c>
      <c r="AK258" s="26" t="str">
        <f>IF(ISNUMBER(P258),IF(P258&gt;=0.9*'MARK LOOKUP'!P258,"A+",IF(P258&gt;=0.8*'MARK LOOKUP'!P258,"A",IF(P258&gt;=0.7*'MARK LOOKUP'!P258,"B+",IF(P258&gt;=0.6*'MARK LOOKUP'!P258,"B",IF(P258&gt;=0.5*'MARK LOOKUP'!P258,"C+",IF(P258&gt;=0.4*'MARK LOOKUP'!P258,"C",IF(P258&gt;=0.35*'MARK LOOKUP'!P258,"D","NG"))))))),"")</f>
        <v/>
      </c>
      <c r="AL258" s="26" t="str">
        <f>IF(ISBLANK('DATA ENTRY'!V258),"",IF(Q258="Ab","AB",IF(Q258&gt;=0.9*'MARK LOOKUP'!Q258,"A+",IF(Q258&gt;=0.8*'MARK LOOKUP'!Q258,"A",IF(Q258&gt;=0.7*'MARK LOOKUP'!Q258,"B+",IF(Q258&gt;=0.6*'MARK LOOKUP'!Q258,"B",IF(Q258&gt;=0.5*'MARK LOOKUP'!Q258,"C+",IF(Q258&gt;=0.4*'MARK LOOKUP'!Q258,"C",IF(Q258&gt;=0.35*'MARK LOOKUP'!Q258,"D","NG")))))))))</f>
        <v/>
      </c>
      <c r="AM258" s="26" t="str">
        <f>IF(ISBLANK('DATA ENTRY'!W258),"",IF(R258="Ab","AB",IF(R258&gt;=0.9*'MARK LOOKUP'!R258,"A+",IF(R258&gt;=0.8*'MARK LOOKUP'!R258,"A",IF(R258&gt;=0.7*'MARK LOOKUP'!R258,"B+",IF(R258&gt;=0.6*'MARK LOOKUP'!R258,"B",IF(R258&gt;=0.5*'MARK LOOKUP'!R258,"C+",IF(R258&gt;=0.4*'MARK LOOKUP'!R258,"C",IF(R258&gt;=0.35*'MARK LOOKUP'!R258,"D","NG")))))))))</f>
        <v/>
      </c>
      <c r="AN258" s="26" t="str">
        <f>IF(ISNUMBER(S258),IF(S258&gt;=0.9*'MARK LOOKUP'!S258,"A+",IF(S258&gt;=0.8*'MARK LOOKUP'!S258,"A",IF(S258&gt;=0.7*'MARK LOOKUP'!S258,"B+",IF(S258&gt;=0.6*'MARK LOOKUP'!S258,"B",IF(S258&gt;=0.5*'MARK LOOKUP'!S258,"C+",IF(S258&gt;=0.4*'MARK LOOKUP'!S258,"C",IF(S258&gt;=0.35*'MARK LOOKUP'!S258,"D","NG"))))))),"")</f>
        <v/>
      </c>
      <c r="AO258" s="26" t="str">
        <f>IF(ISBLANK('DATA ENTRY'!Y258),"",IF(T258="AB","AB",IF(T258&gt;=0.9*'MARK LOOKUP'!T258,"A+",IF(T258&gt;=0.8*'MARK LOOKUP'!T258,"A",IF(T258&gt;=0.7*'MARK LOOKUP'!T258,"B+",IF(T258&gt;=0.6*'MARK LOOKUP'!T258,"B",IF(T258&gt;=0.5*'MARK LOOKUP'!T258,"C+",IF(T258&gt;=0.4*'MARK LOOKUP'!T258,"C",IF(T258&gt;=0.35*'MARK LOOKUP'!T258,"D","NG")))))))))</f>
        <v/>
      </c>
      <c r="AP258" s="26" t="str">
        <f>IF(ISBLANK('DATA ENTRY'!Z258),"",IF(U258="AB","AB",IF(U258&gt;=0.9*'MARK LOOKUP'!U258,"A+",IF(U258&gt;=0.8*'MARK LOOKUP'!U258,"A",IF(U258&gt;=0.7*'MARK LOOKUP'!U258,"B+",IF(U258&gt;=0.6*'MARK LOOKUP'!U258,"B",IF(U258&gt;=0.5*'MARK LOOKUP'!U258,"C+",IF(U258&gt;=0.4*'MARK LOOKUP'!U258,"C",IF(U258&gt;=0.35*'MARK LOOKUP'!U258,"D","NG")))))))))</f>
        <v/>
      </c>
      <c r="AQ258" s="26" t="str">
        <f>IF(ISNUMBER(V258),IF(V258&gt;=0.9*'MARK LOOKUP'!V258,"A+",IF(V258&gt;=0.8*'MARK LOOKUP'!V258,"A",IF(V258&gt;=0.7*'MARK LOOKUP'!V258,"B+",IF(V258&gt;=0.6*'MARK LOOKUP'!S258,"B",IF(V258&gt;=0.5*'MARK LOOKUP'!V258,"C+",IF(V258&gt;=0.4*'MARK LOOKUP'!V258,"C",IF(V258&gt;=0.35*'MARK LOOKUP'!V258,"D","NG"))))))),"")</f>
        <v/>
      </c>
      <c r="AR258" s="26" t="str">
        <f t="shared" si="67"/>
        <v/>
      </c>
      <c r="AS258" s="26" t="str">
        <f t="shared" si="68"/>
        <v/>
      </c>
      <c r="AT258" s="26" t="str">
        <f t="shared" si="69"/>
        <v/>
      </c>
      <c r="AU258" s="26" t="str">
        <f t="shared" si="70"/>
        <v/>
      </c>
      <c r="AV258" s="26" t="str">
        <f t="shared" si="71"/>
        <v/>
      </c>
      <c r="AW258" s="26" t="str">
        <f t="shared" si="72"/>
        <v/>
      </c>
      <c r="AX258" s="26" t="str">
        <f t="shared" si="73"/>
        <v/>
      </c>
      <c r="AY258" s="26" t="str">
        <f t="shared" si="74"/>
        <v/>
      </c>
      <c r="AZ258" s="26" t="str">
        <f t="shared" si="75"/>
        <v/>
      </c>
      <c r="BA258" s="26" t="str">
        <f t="shared" si="76"/>
        <v/>
      </c>
      <c r="BB258" s="26" t="str">
        <f t="shared" si="77"/>
        <v/>
      </c>
      <c r="BC258" s="26" t="str">
        <f t="shared" si="78"/>
        <v/>
      </c>
      <c r="BD258" s="26" t="str">
        <f t="shared" si="79"/>
        <v/>
      </c>
      <c r="BE258" s="26" t="str">
        <f>IF(ISBLANK('DATA ENTRY'!S258),"",IF(AJ258="A+","4",IF(AJ258="A","3.6",IF(AJ258="B+","3.2",IF(AJ258="B","2.8",IF(AJ258="C+","2.4",IF(AJ258="C","2",IF(AJ258="D+","1.6",IF(AJ258="D","1.2",IF(AJ258="E","0.8",""))))))))))</f>
        <v/>
      </c>
      <c r="BF258" s="26" t="str">
        <f>IF(ISBLANK('DATA ENTRY'!T258),"",IF(AK258="A+","4",IF(AK258="A","3.6",IF(AK258="B+","3.2",IF(AK258="B","2.8",IF(AK258="C+","2.4",IF(AK258="C","2",IF(AK258="D+","1.6",IF(AK258="D","1.2",IF(AK258="E","0.8",""))))))))))</f>
        <v/>
      </c>
      <c r="BG258" s="26" t="str">
        <f>IF(ISBLANK('DATA ENTRY'!U258),"",IF(AL258="A+","4",IF(AL258="A","3.6",IF(AL258="B+","3.2",IF(AL258="B","2.8",IF(AL258="C+","2.4",IF(AL258="C","2",IF(AL258="D+","1.6",IF(AL258="D","1.2",IF(AL258="E","0.8",""))))))))))</f>
        <v/>
      </c>
      <c r="BH258" s="26" t="str">
        <f>IF(ISBLANK('DATA ENTRY'!V258),"",IF(AM258="A+","4",IF(AM258="A","3.6",IF(AM258="B+","3.2",IF(AM258="B","2.8",IF(AM258="C+","2.4",IF(AM258="C","2",IF(AM258="D+","1.6",IF(AM258="D","1.2",IF(AM258="E","0.8",""))))))))))</f>
        <v/>
      </c>
      <c r="BI258" s="26" t="str">
        <f>IF(ISBLANK('DATA ENTRY'!W258),"",IF(AN258="A+","4",IF(AN258="A","3.6",IF(AN258="B+","3.2",IF(AN258="B","2.8",IF(AN258="C+","2.4",IF(AN258="C","2",IF(AN258="D+","1.6",IF(AN258="D","1.2",IF(AN258="E","0.8",""))))))))))</f>
        <v/>
      </c>
      <c r="BJ258" s="26" t="str">
        <f>IF(ISBLANK('DATA ENTRY'!X258),"",IF(AO258="A+","4",IF(AO258="A","3.6",IF(AO258="B+","3.2",IF(AO258="B","2.8",IF(AO258="C+","2.4",IF(AO258="C","2",IF(AO258="D+","1.6",IF(AO258="D","1.2",IF(AO258="E","0.8",""))))))))))</f>
        <v/>
      </c>
      <c r="BK258" s="26" t="str">
        <f>IF(ISBLANK('DATA ENTRY'!Y258),"",IF(AP258="A+","4",IF(AP258="A","3.6",IF(AP258="B+","3.2",IF(AP258="B","2.8",IF(AP258="C+","2.4",IF(AP258="C","2",IF(AP258="D+","1.6",IF(AP258="D","1.2",IF(AP258="E","0.8",""))))))))))</f>
        <v/>
      </c>
      <c r="BL258" s="26" t="str">
        <f>IF(ISBLANK('DATA ENTRY'!Z258),"",IF(AQ258="A+","4",IF(AQ258="A","3.6",IF(AQ258="B+","3.2",IF(AQ258="B","2.8",IF(AQ258="C+","2.4",IF(AQ258="C","2",IF(AQ258="D+","1.6",IF(AQ258="D","1.2",IF(AQ258="E","0.8",""))))))))))</f>
        <v/>
      </c>
    </row>
    <row r="259" spans="2:64" x14ac:dyDescent="0.25">
      <c r="B259" s="26" t="str">
        <f>IF(ISBLANK('DATA ENTRY'!G259),"",'DATA ENTRY'!G259)</f>
        <v/>
      </c>
      <c r="C259" s="26" t="str">
        <f>IF(ISBLANK('DATA ENTRY'!H259),"",'DATA ENTRY'!H259)</f>
        <v/>
      </c>
      <c r="D259" s="26" t="str">
        <f t="shared" ref="D259:D322" si="81">IF(OR(ISNUMBER(B259),ISNUMBER(C259)),SUM(B259:C259),"")</f>
        <v/>
      </c>
      <c r="E259" s="26" t="str">
        <f>IF(ISBLANK('DATA ENTRY'!J259),"",'DATA ENTRY'!J259)</f>
        <v/>
      </c>
      <c r="F259" s="26" t="str">
        <f>IF(ISBLANK('DATA ENTRY'!K259),"",'DATA ENTRY'!K259)</f>
        <v/>
      </c>
      <c r="G259" s="26" t="str">
        <f t="shared" ref="G259:G322" si="82">IF(OR(ISNUMBER(E259),ISNUMBER(F259)),SUM(E259:F259),"")</f>
        <v/>
      </c>
      <c r="H259" s="26" t="str">
        <f>IF(ISBLANK('DATA ENTRY'!M259),"",'DATA ENTRY'!M259)</f>
        <v/>
      </c>
      <c r="I259" s="26" t="str">
        <f>IF(ISBLANK('DATA ENTRY'!M259),"",'DATA ENTRY'!N259)</f>
        <v/>
      </c>
      <c r="J259" s="26" t="str">
        <f t="shared" si="80"/>
        <v/>
      </c>
      <c r="K259" s="26" t="str">
        <f>IF(ISBLANK('DATA ENTRY'!P259),"",'DATA ENTRY'!P259)</f>
        <v/>
      </c>
      <c r="L259" s="26" t="str">
        <f>IF(ISBLANK('DATA ENTRY'!Q259),"",'DATA ENTRY'!Q259)</f>
        <v/>
      </c>
      <c r="M259" s="26" t="str">
        <f t="shared" ref="M259:M322" si="83">IF(OR(ISNUMBER(K259),ISNUMBER(L259)),SUM(K259:L259),"")</f>
        <v/>
      </c>
      <c r="N259" s="26" t="str">
        <f>IF(ISBLANK('DATA ENTRY'!S259),"",'DATA ENTRY'!S259)</f>
        <v/>
      </c>
      <c r="O259" s="26" t="str">
        <f>IF(ISBLANK('DATA ENTRY'!T259),"",'DATA ENTRY'!T259)</f>
        <v/>
      </c>
      <c r="P259" s="26" t="str">
        <f t="shared" ref="P259:P322" si="84">IF(OR(ISNUMBER(N259),ISNUMBER(O259)),SUM(N259:O259),"")</f>
        <v/>
      </c>
      <c r="Q259" s="26" t="str">
        <f>IF(ISBLANK('DATA ENTRY'!V259),"",'DATA ENTRY'!V259)</f>
        <v/>
      </c>
      <c r="R259" s="26" t="str">
        <f>IF(ISBLANK('DATA ENTRY'!W259),"",'DATA ENTRY'!W259)</f>
        <v/>
      </c>
      <c r="S259" s="26" t="str">
        <f t="shared" ref="S259:S322" si="85">IF(OR(ISNUMBER(Q259),ISNUMBER(R259)),SUM(Q259:R259),"")</f>
        <v/>
      </c>
      <c r="T259" s="26" t="str">
        <f>IF(ISBLANK('DATA ENTRY'!Y259),"",'DATA ENTRY'!Y259)</f>
        <v/>
      </c>
      <c r="U259" s="26" t="str">
        <f>IF(ISBLANK('DATA ENTRY'!Z259),"",'DATA ENTRY'!Z259)</f>
        <v/>
      </c>
      <c r="V259" s="26" t="str">
        <f t="shared" ref="V259:V322" si="86">IF(OR(ISNUMBER(T259),ISNUMBER(U259)),SUM(T259:U259),"")</f>
        <v/>
      </c>
      <c r="W259" s="26" t="str">
        <f>IF(ISBLANK('DATA ENTRY'!$F259),"",IF(LEDGER!B259="AB","AB",IF(LEDGER!B259&gt;=0.9*'MARK LOOKUP'!B259,"A+",IF(LEDGER!B259&gt;=0.8*'MARK LOOKUP'!B259,"A",IF(LEDGER!B259&gt;=0.7*'MARK LOOKUP'!B259,"B+",IF(LEDGER!B259&gt;=0.6*'MARK LOOKUP'!B259,"B",IF(LEDGER!B259&gt;=0.5*'MARK LOOKUP'!B259,"C+",IF(LEDGER!B259&gt;=0.4*'MARK LOOKUP'!B259,"C+",IF(LEDGER!B259&gt;=0.35*'MARK LOOKUP'!B259,"D","NG")))))))))</f>
        <v/>
      </c>
      <c r="X259" s="26" t="str">
        <f>IF(ISBLANK('DATA ENTRY'!$G259),"",IF(LEDGER!C259="AB","AB",IF(LEDGER!C259&gt;=0.9*'MARK LOOKUP'!C259,"A+",IF(LEDGER!C259&gt;=0.8*'MARK LOOKUP'!C259,"A",IF(LEDGER!C259&gt;=0.7*'MARK LOOKUP'!C259,"B+",IF(LEDGER!C259&gt;=0.6*'MARK LOOKUP'!C259,"B",IF(LEDGER!C259&gt;=0.5*'MARK LOOKUP'!C259,"C+",IF(LEDGER!C259&gt;=0.4*'MARK LOOKUP'!C259,"C+",IF(LEDGER!C259&gt;=0.35*'MARK LOOKUP'!C259,"D","N.G.")))))))))</f>
        <v/>
      </c>
      <c r="Y259" s="26" t="b">
        <f>IF(ISNUMBER(D259),IF(D259&gt;=0.9*'MARK LOOKUP'!D259,"A+",IF(D259&gt;=0.8*'MARK LOOKUP'!D259,"A",IF(D259&gt;=0.7*'MARK LOOKUP'!D259,"B+",IF(D259&gt;=0.6*'MARK LOOKUP'!D259,"B",IF(D259&gt;=0.5*'MARK LOOKUP'!D259,"C+",IF(D259&gt;=0.4*'MARK LOOKUP'!D259,"C",IF(D259&gt;=0.35*'MARK LOOKUP'!D259,"D","N.G."))))))))</f>
        <v>0</v>
      </c>
      <c r="Z259" s="26" t="str">
        <f>IF(ISBLANK('DATA ENTRY'!J259),"",IF(LEDGER!E259="AB","AB",IF(LEDGER!E259&gt;=0.9*'MARK LOOKUP'!E259,"A+",IF(LEDGER!E259&gt;=0.8*'MARK LOOKUP'!E259,"A",IF(LEDGER!E259&gt;=0.7*'MARK LOOKUP'!E259,"B+",IF(LEDGER!E259&gt;=0.6*'MARK LOOKUP'!E259,"B",IF(LEDGER!E259&gt;=0.5*'MARK LOOKUP'!E259,"C+",IF(LEDGER!E259&gt;=0.4*'MARK LOOKUP'!E259,"C",IF(LEDGER!E259&gt;=0.35*'MARK LOOKUP'!E259,"D","NG")))))))))</f>
        <v/>
      </c>
      <c r="AA259" s="26" t="str">
        <f>IF(ISBLANK('DATA ENTRY'!K259),"",IF(LEDGER!F259="AB","AB",IF(LEDGER!F259&gt;=0.9*'MARK LOOKUP'!F259,"A+",IF(LEDGER!F259&gt;=0.8*'MARK LOOKUP'!F259,"A",IF(LEDGER!F259&gt;=0.7*'MARK LOOKUP'!F259,"B+",IF(LEDGER!F259&gt;=0.6*'MARK LOOKUP'!F259,"B",IF(LEDGER!F259&gt;=0.5*'MARK LOOKUP'!F259,"C+",IF(LEDGER!F259&gt;=0.4*'MARK LOOKUP'!F259,"C",IF(LEDGER!F259&gt;=0.35*'MARK LOOKUP'!F259,"D","NG")))))))))</f>
        <v/>
      </c>
      <c r="AB259" s="26" t="b">
        <f>IF(ISNUMBER(G259),IF(D259&gt;=0.9*'MARK LOOKUP'!G259,"A+",IF(G259&gt;=0.8*'MARK LOOKUP'!G259,"A",IF(G259&gt;=0.7*'MARK LOOKUP'!G259,"B+",IF(G259&gt;=0.6*'MARK LOOKUP'!G259,"B",IF(G259&gt;=0.5*'MARK LOOKUP'!G259,"C+",IF(G259&gt;=0.4*'MARK LOOKUP'!G259,"C",IF(G259&gt;=0.35*'MARK LOOKUP'!G259,"D","NG"))))))))</f>
        <v>0</v>
      </c>
      <c r="AC259" s="26" t="str">
        <f>IF(ISBLANK('DATA ENTRY'!M259),"",IF(LEDGER!H259="AB","AB",IF(LEDGER!H259&gt;=0.9*'MARK LOOKUP'!H259,"A+",IF(LEDGER!H259&gt;=0.8*'MARK LOOKUP'!H259,"A",IF(LEDGER!H259&gt;=0.7*'MARK LOOKUP'!H259,"B+",IF(LEDGER!H259&gt;=0.6*'MARK LOOKUP'!H259,"B",IF(LEDGER!H259&gt;=0.5*'MARK LOOKUP'!H259,"C+",IF(LEDGER!H259&gt;=0.4*'MARK LOOKUP'!H259,"C",IF(LEDGER!H259&gt;=0.35*'MARK LOOKUP'!H259,"D","NG")))))))))</f>
        <v/>
      </c>
      <c r="AD259" s="26" t="str">
        <f>IF(ISBLANK('DATA ENTRY'!N259),"",IF(LEDGER!I259="AB","AB",IF(LEDGER!I259&gt;=0.9*'MARK LOOKUP'!I259,"A+",IF(LEDGER!I259&gt;=0.8*'MARK LOOKUP'!I259,"A",IF(LEDGER!I259&gt;=0.7*'MARK LOOKUP'!I259,"B+",IF(LEDGER!I259&gt;=0.6*'MARK LOOKUP'!I259,"B",IF(LEDGER!I259&gt;=0.5*'MARK LOOKUP'!I259,"C+",IF(LEDGER!I259&gt;=0.4*'MARK LOOKUP'!I259,"C",IF(LEDGER!I259&gt;=0.35*'MARK LOOKUP'!I259,"D","NG")))))))))</f>
        <v/>
      </c>
      <c r="AE259" s="26" t="str">
        <f>IF(ISNUMBER(J259),IF(J259&gt;=0.9*'MARK LOOKUP'!J259,"A+",IF(J259&gt;=0.8*'MARK LOOKUP'!J259,"A",IF(J259&gt;=0.7*'MARK LOOKUP'!J259,"B+",IF(J259&gt;=0.6*'MARK LOOKUP'!J259,"B",IF(J259&gt;=0.5*'MARK LOOKUP'!J259,"C+",IF(J259&gt;=0.4*'MARK LOOKUP'!J259,"C",IF(J259&gt;=0.35*'MARK LOOKUP'!J259,"D","NG"))))))),"")</f>
        <v/>
      </c>
      <c r="AF259" s="26" t="str">
        <f>IF(ISBLANK('DATA ENTRY'!P259),"",IF(LEDGER!K259="Ab","AB",IF(LEDGER!K259&gt;=0.9*'MARK LOOKUP'!K259,"A+",IF(LEDGER!K259&gt;=0.8*'MARK LOOKUP'!K259,"A",IF(LEDGER!K259&gt;=0.7*'MARK LOOKUP'!K259,"B+",IF(LEDGER!K259&gt;=0.6*'MARK LOOKUP'!K259,"B",IF(LEDGER!K259&gt;=0.5*'MARK LOOKUP'!K259,"C+",IF(LEDGER!K259&gt;=0.4*'MARK LOOKUP'!K259,"C",IF(LEDGER!K259&gt;=0.35*'MARK LOOKUP'!K259,"D","NG")))))))))</f>
        <v/>
      </c>
      <c r="AG259" s="26" t="str">
        <f>IF(ISBLANK('DATA ENTRY'!Q259),"",IF(LEDGER!L259="Ab","AB",IF(LEDGER!L259&gt;=0.9*'MARK LOOKUP'!L259,"A+",IF(LEDGER!L259&gt;=0.8*'MARK LOOKUP'!L259,"A",IF(LEDGER!L259&gt;=0.7*'MARK LOOKUP'!L259,"B+",IF(LEDGER!L259&gt;=0.6*'MARK LOOKUP'!L259,"B",IF(LEDGER!L259&gt;=0.5*'MARK LOOKUP'!L259,"C+",IF(LEDGER!L259&gt;=0.4*'MARK LOOKUP'!L259,"C",IF(LEDGER!L259&gt;=0.35*'MARK LOOKUP'!L259,"D","NG")))))))))</f>
        <v/>
      </c>
      <c r="AH259" s="26" t="str">
        <f>IF(ISNUMBER(M259),IF(M259&gt;=0.9*'MARK LOOKUP'!M259,"A+",IF(M259&gt;=0.8*'MARK LOOKUP'!M259,"A",IF(M259&gt;=0.7*'MARK LOOKUP'!M259,"B+",IF(M259&gt;=0.6*'MARK LOOKUP'!M259,"B",IF(M259&gt;=0.5*'MARK LOOKUP'!M259,"C+",IF(M259&gt;=0.4*'MARK LOOKUP'!M259,"C",IF(M259&gt;=0.35*'MARK LOOKUP'!M259,"D","NG"))))))),"")</f>
        <v/>
      </c>
      <c r="AI259" s="26" t="str">
        <f>IF(ISBLANK('DATA ENTRY'!S259),"",IF(N259="Ab","AB",IF(N259&gt;=0.9*'MARK LOOKUP'!N259,"A+",IF(N259&gt;=0.8*'MARK LOOKUP'!N259,"A",IF(N259&gt;=0.7*'MARK LOOKUP'!N259,"B+",IF(N259&gt;=0.6*'MARK LOOKUP'!N259,"B",IF(N259&gt;=0.5*'MARK LOOKUP'!N259,"C+",IF(N259&gt;=0.4*'MARK LOOKUP'!N259,"C",IF(N259&gt;=0.35*'MARK LOOKUP'!N259,"D","NG")))))))))</f>
        <v/>
      </c>
      <c r="AJ259" s="26" t="str">
        <f>IF(ISBLANK('DATA ENTRY'!T259),"",IF(O259="Ab","AB",IF(O259&gt;=0.9*'MARK LOOKUP'!O259,"A+",IF(O259&gt;=0.8*'MARK LOOKUP'!O259,"A",IF(O259&gt;=0.7*'MARK LOOKUP'!O259,"B+",IF(O259&gt;=0.6*'MARK LOOKUP'!O259,"B",IF(O259&gt;=0.5*'MARK LOOKUP'!O259,"C+",IF(O259&gt;=0.4*'MARK LOOKUP'!O259,"C",IF(O259&gt;=0.35*'MARK LOOKUP'!O259,"D","NG")))))))))</f>
        <v/>
      </c>
      <c r="AK259" s="26" t="str">
        <f>IF(ISNUMBER(P259),IF(P259&gt;=0.9*'MARK LOOKUP'!P259,"A+",IF(P259&gt;=0.8*'MARK LOOKUP'!P259,"A",IF(P259&gt;=0.7*'MARK LOOKUP'!P259,"B+",IF(P259&gt;=0.6*'MARK LOOKUP'!P259,"B",IF(P259&gt;=0.5*'MARK LOOKUP'!P259,"C+",IF(P259&gt;=0.4*'MARK LOOKUP'!P259,"C",IF(P259&gt;=0.35*'MARK LOOKUP'!P259,"D","NG"))))))),"")</f>
        <v/>
      </c>
      <c r="AL259" s="26" t="str">
        <f>IF(ISBLANK('DATA ENTRY'!V259),"",IF(Q259="Ab","AB",IF(Q259&gt;=0.9*'MARK LOOKUP'!Q259,"A+",IF(Q259&gt;=0.8*'MARK LOOKUP'!Q259,"A",IF(Q259&gt;=0.7*'MARK LOOKUP'!Q259,"B+",IF(Q259&gt;=0.6*'MARK LOOKUP'!Q259,"B",IF(Q259&gt;=0.5*'MARK LOOKUP'!Q259,"C+",IF(Q259&gt;=0.4*'MARK LOOKUP'!Q259,"C",IF(Q259&gt;=0.35*'MARK LOOKUP'!Q259,"D","NG")))))))))</f>
        <v/>
      </c>
      <c r="AM259" s="26" t="str">
        <f>IF(ISBLANK('DATA ENTRY'!W259),"",IF(R259="Ab","AB",IF(R259&gt;=0.9*'MARK LOOKUP'!R259,"A+",IF(R259&gt;=0.8*'MARK LOOKUP'!R259,"A",IF(R259&gt;=0.7*'MARK LOOKUP'!R259,"B+",IF(R259&gt;=0.6*'MARK LOOKUP'!R259,"B",IF(R259&gt;=0.5*'MARK LOOKUP'!R259,"C+",IF(R259&gt;=0.4*'MARK LOOKUP'!R259,"C",IF(R259&gt;=0.35*'MARK LOOKUP'!R259,"D","NG")))))))))</f>
        <v/>
      </c>
      <c r="AN259" s="26" t="str">
        <f>IF(ISNUMBER(S259),IF(S259&gt;=0.9*'MARK LOOKUP'!S259,"A+",IF(S259&gt;=0.8*'MARK LOOKUP'!S259,"A",IF(S259&gt;=0.7*'MARK LOOKUP'!S259,"B+",IF(S259&gt;=0.6*'MARK LOOKUP'!S259,"B",IF(S259&gt;=0.5*'MARK LOOKUP'!S259,"C+",IF(S259&gt;=0.4*'MARK LOOKUP'!S259,"C",IF(S259&gt;=0.35*'MARK LOOKUP'!S259,"D","NG"))))))),"")</f>
        <v/>
      </c>
      <c r="AO259" s="26" t="str">
        <f>IF(ISBLANK('DATA ENTRY'!Y259),"",IF(T259="AB","AB",IF(T259&gt;=0.9*'MARK LOOKUP'!T259,"A+",IF(T259&gt;=0.8*'MARK LOOKUP'!T259,"A",IF(T259&gt;=0.7*'MARK LOOKUP'!T259,"B+",IF(T259&gt;=0.6*'MARK LOOKUP'!T259,"B",IF(T259&gt;=0.5*'MARK LOOKUP'!T259,"C+",IF(T259&gt;=0.4*'MARK LOOKUP'!T259,"C",IF(T259&gt;=0.35*'MARK LOOKUP'!T259,"D","NG")))))))))</f>
        <v/>
      </c>
      <c r="AP259" s="26" t="str">
        <f>IF(ISBLANK('DATA ENTRY'!Z259),"",IF(U259="AB","AB",IF(U259&gt;=0.9*'MARK LOOKUP'!U259,"A+",IF(U259&gt;=0.8*'MARK LOOKUP'!U259,"A",IF(U259&gt;=0.7*'MARK LOOKUP'!U259,"B+",IF(U259&gt;=0.6*'MARK LOOKUP'!U259,"B",IF(U259&gt;=0.5*'MARK LOOKUP'!U259,"C+",IF(U259&gt;=0.4*'MARK LOOKUP'!U259,"C",IF(U259&gt;=0.35*'MARK LOOKUP'!U259,"D","NG")))))))))</f>
        <v/>
      </c>
      <c r="AQ259" s="26" t="str">
        <f>IF(ISNUMBER(V259),IF(V259&gt;=0.9*'MARK LOOKUP'!V259,"A+",IF(V259&gt;=0.8*'MARK LOOKUP'!V259,"A",IF(V259&gt;=0.7*'MARK LOOKUP'!V259,"B+",IF(V259&gt;=0.6*'MARK LOOKUP'!S259,"B",IF(V259&gt;=0.5*'MARK LOOKUP'!V259,"C+",IF(V259&gt;=0.4*'MARK LOOKUP'!V259,"C",IF(V259&gt;=0.35*'MARK LOOKUP'!V259,"D","NG"))))))),"")</f>
        <v/>
      </c>
      <c r="AR259" s="26" t="str">
        <f t="shared" ref="AR259:AR322" si="87">IF(W259="A+","4",IF(W259="A","3.6",IF(W259="B+","3.2",IF(W259="B","2.8",IF(W259="C+","2.4",IF(W259="C","2",IF(W259="D+","1.6",IF(W259="D","1.2",IF(W259="E","0.8","")))))))))</f>
        <v/>
      </c>
      <c r="AS259" s="26" t="str">
        <f t="shared" ref="AS259:AS322" si="88">IF(X259="A+","4",IF(X259="A","3.6",IF(X259="B+","3.2",IF(X259="B","2.8",IF(X259="C+","2.4",IF(X259="C","2",IF(X259="D+","1.6",IF(X259="D","1.2",IF(X259="E","0.8","")))))))))</f>
        <v/>
      </c>
      <c r="AT259" s="26" t="str">
        <f t="shared" ref="AT259:AT322" si="89">IF(Y259="A+","4",IF(Y259="A","3.6",IF(Y259="B+","3.2",IF(Y259="B","2.8",IF(Y259="C+","2.4",IF(Y259="C","2",IF(Y259="D+","1.6",IF(Y259="D","1.2",IF(Y259="E","0.8","")))))))))</f>
        <v/>
      </c>
      <c r="AU259" s="26" t="str">
        <f t="shared" ref="AU259:AU322" si="90">IF(Z259="A+","4",IF(Z259="A","3.6",IF(Z259="B+","3.2",IF(Z259="B","2.8",IF(Z259="C+","2.4",IF(Z259="C","2",IF(Z259="D+","1.6",IF(Z259="D","1.2",IF(Z259="E","0.8","")))))))))</f>
        <v/>
      </c>
      <c r="AV259" s="26" t="str">
        <f t="shared" ref="AV259:AV322" si="91">IF(AA259="A+","4",IF(AA259="A","3.6",IF(AA259="B+","3.2",IF(AA259="B","2.8",IF(AA259="C+","2.4",IF(AA259="C","2",IF(AA259="D+","1.6",IF(AA259="D","1.2",IF(AA259="E","0.8","")))))))))</f>
        <v/>
      </c>
      <c r="AW259" s="26" t="str">
        <f t="shared" ref="AW259:AW322" si="92">IF(AB259="A+","4",IF(AB259="A","3.6",IF(AB259="B+","3.2",IF(AB259="B","2.8",IF(AB259="C+","2.4",IF(AB259="C","2",IF(AB259="D+","1.6",IF(AB259="D","1.2",IF(AB259="E","0.8","")))))))))</f>
        <v/>
      </c>
      <c r="AX259" s="26" t="str">
        <f t="shared" ref="AX259:AX322" si="93">IF(AC259="A+","4",IF(AC259="A","3.6",IF(AC259="B+","3.2",IF(AC259="B","2.8",IF(AC259="C+","2.4",IF(AC259="C","2",IF(AC259="D+","1.6",IF(AC259="D","1.2",IF(AC259="E","0.8","")))))))))</f>
        <v/>
      </c>
      <c r="AY259" s="26" t="str">
        <f t="shared" ref="AY259:AY322" si="94">IF(AD259="A+","4",IF(AD259="A","3.6",IF(AD259="B+","3.2",IF(AD259="B","2.8",IF(AD259="C+","2.4",IF(AD259="C","2",IF(AD259="D+","1.6",IF(AD259="D","1.2",IF(AD259="E","0.8","")))))))))</f>
        <v/>
      </c>
      <c r="AZ259" s="26" t="str">
        <f t="shared" ref="AZ259:AZ322" si="95">IF(AE259="A+","4",IF(AE259="A","3.6",IF(AE259="B+","3.2",IF(AE259="B","2.8",IF(AE259="C+","2.4",IF(AE259="C","2",IF(AE259="D+","1.6",IF(AE259="D","1.2",IF(AE259="E","0.8","")))))))))</f>
        <v/>
      </c>
      <c r="BA259" s="26" t="str">
        <f t="shared" ref="BA259:BA322" si="96">IF(AF259="A+","4",IF(AF259="A","3.6",IF(AF259="B+","3.2",IF(AF259="B","2.8",IF(AF259="C+","2.4",IF(AF259="C","2",IF(AF259="D+","1.6",IF(AF259="D","1.2",IF(AF259="E","0.8","")))))))))</f>
        <v/>
      </c>
      <c r="BB259" s="26" t="str">
        <f t="shared" ref="BB259:BB322" si="97">IF(AG259="A+","4",IF(AG259="A","3.6",IF(AG259="B+","3.2",IF(AG259="B","2.8",IF(AG259="C+","2.4",IF(AG259="C","2",IF(AG259="D+","1.6",IF(AG259="D","1.2",IF(AG259="E","0.8","")))))))))</f>
        <v/>
      </c>
      <c r="BC259" s="26" t="str">
        <f t="shared" ref="BC259:BC322" si="98">IF(AH259="A+","4",IF(AH259="A","3.6",IF(AH259="B+","3.2",IF(AH259="B","2.8",IF(AH259="C+","2.4",IF(AH259="C","2",IF(AH259="D+","1.6",IF(AH259="D","1.2",IF(AH259="E","0.8","")))))))))</f>
        <v/>
      </c>
      <c r="BD259" s="26" t="str">
        <f t="shared" ref="BD259:BD322" si="99">IF(AI259="A+","4",IF(AI259="A","3.6",IF(AI259="B+","3.2",IF(AI259="B","2.8",IF(AI259="C+","2.4",IF(AI259="C","2",IF(AI259="D+","1.6",IF(AI259="D","1.2",IF(AI259="E","0.8","")))))))))</f>
        <v/>
      </c>
      <c r="BE259" s="26" t="str">
        <f>IF(ISBLANK('DATA ENTRY'!S259),"",IF(AJ259="A+","4",IF(AJ259="A","3.6",IF(AJ259="B+","3.2",IF(AJ259="B","2.8",IF(AJ259="C+","2.4",IF(AJ259="C","2",IF(AJ259="D+","1.6",IF(AJ259="D","1.2",IF(AJ259="E","0.8",""))))))))))</f>
        <v/>
      </c>
      <c r="BF259" s="26" t="str">
        <f>IF(ISBLANK('DATA ENTRY'!T259),"",IF(AK259="A+","4",IF(AK259="A","3.6",IF(AK259="B+","3.2",IF(AK259="B","2.8",IF(AK259="C+","2.4",IF(AK259="C","2",IF(AK259="D+","1.6",IF(AK259="D","1.2",IF(AK259="E","0.8",""))))))))))</f>
        <v/>
      </c>
      <c r="BG259" s="26" t="str">
        <f>IF(ISBLANK('DATA ENTRY'!U259),"",IF(AL259="A+","4",IF(AL259="A","3.6",IF(AL259="B+","3.2",IF(AL259="B","2.8",IF(AL259="C+","2.4",IF(AL259="C","2",IF(AL259="D+","1.6",IF(AL259="D","1.2",IF(AL259="E","0.8",""))))))))))</f>
        <v/>
      </c>
      <c r="BH259" s="26" t="str">
        <f>IF(ISBLANK('DATA ENTRY'!V259),"",IF(AM259="A+","4",IF(AM259="A","3.6",IF(AM259="B+","3.2",IF(AM259="B","2.8",IF(AM259="C+","2.4",IF(AM259="C","2",IF(AM259="D+","1.6",IF(AM259="D","1.2",IF(AM259="E","0.8",""))))))))))</f>
        <v/>
      </c>
      <c r="BI259" s="26" t="str">
        <f>IF(ISBLANK('DATA ENTRY'!W259),"",IF(AN259="A+","4",IF(AN259="A","3.6",IF(AN259="B+","3.2",IF(AN259="B","2.8",IF(AN259="C+","2.4",IF(AN259="C","2",IF(AN259="D+","1.6",IF(AN259="D","1.2",IF(AN259="E","0.8",""))))))))))</f>
        <v/>
      </c>
      <c r="BJ259" s="26" t="str">
        <f>IF(ISBLANK('DATA ENTRY'!X259),"",IF(AO259="A+","4",IF(AO259="A","3.6",IF(AO259="B+","3.2",IF(AO259="B","2.8",IF(AO259="C+","2.4",IF(AO259="C","2",IF(AO259="D+","1.6",IF(AO259="D","1.2",IF(AO259="E","0.8",""))))))))))</f>
        <v/>
      </c>
      <c r="BK259" s="26" t="str">
        <f>IF(ISBLANK('DATA ENTRY'!Y259),"",IF(AP259="A+","4",IF(AP259="A","3.6",IF(AP259="B+","3.2",IF(AP259="B","2.8",IF(AP259="C+","2.4",IF(AP259="C","2",IF(AP259="D+","1.6",IF(AP259="D","1.2",IF(AP259="E","0.8",""))))))))))</f>
        <v/>
      </c>
      <c r="BL259" s="26" t="str">
        <f>IF(ISBLANK('DATA ENTRY'!Z259),"",IF(AQ259="A+","4",IF(AQ259="A","3.6",IF(AQ259="B+","3.2",IF(AQ259="B","2.8",IF(AQ259="C+","2.4",IF(AQ259="C","2",IF(AQ259="D+","1.6",IF(AQ259="D","1.2",IF(AQ259="E","0.8",""))))))))))</f>
        <v/>
      </c>
    </row>
    <row r="260" spans="2:64" x14ac:dyDescent="0.25">
      <c r="B260" s="26" t="str">
        <f>IF(ISBLANK('DATA ENTRY'!G260),"",'DATA ENTRY'!G260)</f>
        <v/>
      </c>
      <c r="C260" s="26" t="str">
        <f>IF(ISBLANK('DATA ENTRY'!H260),"",'DATA ENTRY'!H260)</f>
        <v/>
      </c>
      <c r="D260" s="26" t="str">
        <f t="shared" si="81"/>
        <v/>
      </c>
      <c r="E260" s="26" t="str">
        <f>IF(ISBLANK('DATA ENTRY'!J260),"",'DATA ENTRY'!J260)</f>
        <v/>
      </c>
      <c r="F260" s="26" t="str">
        <f>IF(ISBLANK('DATA ENTRY'!K260),"",'DATA ENTRY'!K260)</f>
        <v/>
      </c>
      <c r="G260" s="26" t="str">
        <f t="shared" si="82"/>
        <v/>
      </c>
      <c r="H260" s="26" t="str">
        <f>IF(ISBLANK('DATA ENTRY'!M260),"",'DATA ENTRY'!M260)</f>
        <v/>
      </c>
      <c r="I260" s="26" t="str">
        <f>IF(ISBLANK('DATA ENTRY'!M260),"",'DATA ENTRY'!N260)</f>
        <v/>
      </c>
      <c r="J260" s="26" t="str">
        <f t="shared" ref="J260:J323" si="100">IF(OR(ISNUMBER(H260),ISNUMBER(I260)),SUM(H260:I260),"")</f>
        <v/>
      </c>
      <c r="K260" s="26" t="str">
        <f>IF(ISBLANK('DATA ENTRY'!P260),"",'DATA ENTRY'!P260)</f>
        <v/>
      </c>
      <c r="L260" s="26" t="str">
        <f>IF(ISBLANK('DATA ENTRY'!Q260),"",'DATA ENTRY'!Q260)</f>
        <v/>
      </c>
      <c r="M260" s="26" t="str">
        <f t="shared" si="83"/>
        <v/>
      </c>
      <c r="N260" s="26" t="str">
        <f>IF(ISBLANK('DATA ENTRY'!S260),"",'DATA ENTRY'!S260)</f>
        <v/>
      </c>
      <c r="O260" s="26" t="str">
        <f>IF(ISBLANK('DATA ENTRY'!T260),"",'DATA ENTRY'!T260)</f>
        <v/>
      </c>
      <c r="P260" s="26" t="str">
        <f t="shared" si="84"/>
        <v/>
      </c>
      <c r="Q260" s="26" t="str">
        <f>IF(ISBLANK('DATA ENTRY'!V260),"",'DATA ENTRY'!V260)</f>
        <v/>
      </c>
      <c r="R260" s="26" t="str">
        <f>IF(ISBLANK('DATA ENTRY'!W260),"",'DATA ENTRY'!W260)</f>
        <v/>
      </c>
      <c r="S260" s="26" t="str">
        <f t="shared" si="85"/>
        <v/>
      </c>
      <c r="T260" s="26" t="str">
        <f>IF(ISBLANK('DATA ENTRY'!Y260),"",'DATA ENTRY'!Y260)</f>
        <v/>
      </c>
      <c r="U260" s="26" t="str">
        <f>IF(ISBLANK('DATA ENTRY'!Z260),"",'DATA ENTRY'!Z260)</f>
        <v/>
      </c>
      <c r="V260" s="26" t="str">
        <f t="shared" si="86"/>
        <v/>
      </c>
      <c r="W260" s="26" t="str">
        <f>IF(ISBLANK('DATA ENTRY'!$F260),"",IF(LEDGER!B260="AB","AB",IF(LEDGER!B260&gt;=0.9*'MARK LOOKUP'!B260,"A+",IF(LEDGER!B260&gt;=0.8*'MARK LOOKUP'!B260,"A",IF(LEDGER!B260&gt;=0.7*'MARK LOOKUP'!B260,"B+",IF(LEDGER!B260&gt;=0.6*'MARK LOOKUP'!B260,"B",IF(LEDGER!B260&gt;=0.5*'MARK LOOKUP'!B260,"C+",IF(LEDGER!B260&gt;=0.4*'MARK LOOKUP'!B260,"C+",IF(LEDGER!B260&gt;=0.35*'MARK LOOKUP'!B260,"D","NG")))))))))</f>
        <v/>
      </c>
      <c r="X260" s="26" t="str">
        <f>IF(ISBLANK('DATA ENTRY'!$G260),"",IF(LEDGER!C260="AB","AB",IF(LEDGER!C260&gt;=0.9*'MARK LOOKUP'!C260,"A+",IF(LEDGER!C260&gt;=0.8*'MARK LOOKUP'!C260,"A",IF(LEDGER!C260&gt;=0.7*'MARK LOOKUP'!C260,"B+",IF(LEDGER!C260&gt;=0.6*'MARK LOOKUP'!C260,"B",IF(LEDGER!C260&gt;=0.5*'MARK LOOKUP'!C260,"C+",IF(LEDGER!C260&gt;=0.4*'MARK LOOKUP'!C260,"C+",IF(LEDGER!C260&gt;=0.35*'MARK LOOKUP'!C260,"D","N.G.")))))))))</f>
        <v/>
      </c>
      <c r="Y260" s="26" t="b">
        <f>IF(ISNUMBER(D260),IF(D260&gt;=0.9*'MARK LOOKUP'!D260,"A+",IF(D260&gt;=0.8*'MARK LOOKUP'!D260,"A",IF(D260&gt;=0.7*'MARK LOOKUP'!D260,"B+",IF(D260&gt;=0.6*'MARK LOOKUP'!D260,"B",IF(D260&gt;=0.5*'MARK LOOKUP'!D260,"C+",IF(D260&gt;=0.4*'MARK LOOKUP'!D260,"C",IF(D260&gt;=0.35*'MARK LOOKUP'!D260,"D","N.G."))))))))</f>
        <v>0</v>
      </c>
      <c r="Z260" s="26" t="str">
        <f>IF(ISBLANK('DATA ENTRY'!J260),"",IF(LEDGER!E260="AB","AB",IF(LEDGER!E260&gt;=0.9*'MARK LOOKUP'!E260,"A+",IF(LEDGER!E260&gt;=0.8*'MARK LOOKUP'!E260,"A",IF(LEDGER!E260&gt;=0.7*'MARK LOOKUP'!E260,"B+",IF(LEDGER!E260&gt;=0.6*'MARK LOOKUP'!E260,"B",IF(LEDGER!E260&gt;=0.5*'MARK LOOKUP'!E260,"C+",IF(LEDGER!E260&gt;=0.4*'MARK LOOKUP'!E260,"C",IF(LEDGER!E260&gt;=0.35*'MARK LOOKUP'!E260,"D","NG")))))))))</f>
        <v/>
      </c>
      <c r="AA260" s="26" t="str">
        <f>IF(ISBLANK('DATA ENTRY'!K260),"",IF(LEDGER!F260="AB","AB",IF(LEDGER!F260&gt;=0.9*'MARK LOOKUP'!F260,"A+",IF(LEDGER!F260&gt;=0.8*'MARK LOOKUP'!F260,"A",IF(LEDGER!F260&gt;=0.7*'MARK LOOKUP'!F260,"B+",IF(LEDGER!F260&gt;=0.6*'MARK LOOKUP'!F260,"B",IF(LEDGER!F260&gt;=0.5*'MARK LOOKUP'!F260,"C+",IF(LEDGER!F260&gt;=0.4*'MARK LOOKUP'!F260,"C",IF(LEDGER!F260&gt;=0.35*'MARK LOOKUP'!F260,"D","NG")))))))))</f>
        <v/>
      </c>
      <c r="AB260" s="26" t="b">
        <f>IF(ISNUMBER(G260),IF(D260&gt;=0.9*'MARK LOOKUP'!G260,"A+",IF(G260&gt;=0.8*'MARK LOOKUP'!G260,"A",IF(G260&gt;=0.7*'MARK LOOKUP'!G260,"B+",IF(G260&gt;=0.6*'MARK LOOKUP'!G260,"B",IF(G260&gt;=0.5*'MARK LOOKUP'!G260,"C+",IF(G260&gt;=0.4*'MARK LOOKUP'!G260,"C",IF(G260&gt;=0.35*'MARK LOOKUP'!G260,"D","NG"))))))))</f>
        <v>0</v>
      </c>
      <c r="AC260" s="26" t="str">
        <f>IF(ISBLANK('DATA ENTRY'!M260),"",IF(LEDGER!H260="AB","AB",IF(LEDGER!H260&gt;=0.9*'MARK LOOKUP'!H260,"A+",IF(LEDGER!H260&gt;=0.8*'MARK LOOKUP'!H260,"A",IF(LEDGER!H260&gt;=0.7*'MARK LOOKUP'!H260,"B+",IF(LEDGER!H260&gt;=0.6*'MARK LOOKUP'!H260,"B",IF(LEDGER!H260&gt;=0.5*'MARK LOOKUP'!H260,"C+",IF(LEDGER!H260&gt;=0.4*'MARK LOOKUP'!H260,"C",IF(LEDGER!H260&gt;=0.35*'MARK LOOKUP'!H260,"D","NG")))))))))</f>
        <v/>
      </c>
      <c r="AD260" s="26" t="str">
        <f>IF(ISBLANK('DATA ENTRY'!N260),"",IF(LEDGER!I260="AB","AB",IF(LEDGER!I260&gt;=0.9*'MARK LOOKUP'!I260,"A+",IF(LEDGER!I260&gt;=0.8*'MARK LOOKUP'!I260,"A",IF(LEDGER!I260&gt;=0.7*'MARK LOOKUP'!I260,"B+",IF(LEDGER!I260&gt;=0.6*'MARK LOOKUP'!I260,"B",IF(LEDGER!I260&gt;=0.5*'MARK LOOKUP'!I260,"C+",IF(LEDGER!I260&gt;=0.4*'MARK LOOKUP'!I260,"C",IF(LEDGER!I260&gt;=0.35*'MARK LOOKUP'!I260,"D","NG")))))))))</f>
        <v/>
      </c>
      <c r="AE260" s="26" t="str">
        <f>IF(ISNUMBER(J260),IF(J260&gt;=0.9*'MARK LOOKUP'!J260,"A+",IF(J260&gt;=0.8*'MARK LOOKUP'!J260,"A",IF(J260&gt;=0.7*'MARK LOOKUP'!J260,"B+",IF(J260&gt;=0.6*'MARK LOOKUP'!J260,"B",IF(J260&gt;=0.5*'MARK LOOKUP'!J260,"C+",IF(J260&gt;=0.4*'MARK LOOKUP'!J260,"C",IF(J260&gt;=0.35*'MARK LOOKUP'!J260,"D","NG"))))))),"")</f>
        <v/>
      </c>
      <c r="AF260" s="26" t="str">
        <f>IF(ISBLANK('DATA ENTRY'!P260),"",IF(LEDGER!K260="Ab","AB",IF(LEDGER!K260&gt;=0.9*'MARK LOOKUP'!K260,"A+",IF(LEDGER!K260&gt;=0.8*'MARK LOOKUP'!K260,"A",IF(LEDGER!K260&gt;=0.7*'MARK LOOKUP'!K260,"B+",IF(LEDGER!K260&gt;=0.6*'MARK LOOKUP'!K260,"B",IF(LEDGER!K260&gt;=0.5*'MARK LOOKUP'!K260,"C+",IF(LEDGER!K260&gt;=0.4*'MARK LOOKUP'!K260,"C",IF(LEDGER!K260&gt;=0.35*'MARK LOOKUP'!K260,"D","NG")))))))))</f>
        <v/>
      </c>
      <c r="AG260" s="26" t="str">
        <f>IF(ISBLANK('DATA ENTRY'!Q260),"",IF(LEDGER!L260="Ab","AB",IF(LEDGER!L260&gt;=0.9*'MARK LOOKUP'!L260,"A+",IF(LEDGER!L260&gt;=0.8*'MARK LOOKUP'!L260,"A",IF(LEDGER!L260&gt;=0.7*'MARK LOOKUP'!L260,"B+",IF(LEDGER!L260&gt;=0.6*'MARK LOOKUP'!L260,"B",IF(LEDGER!L260&gt;=0.5*'MARK LOOKUP'!L260,"C+",IF(LEDGER!L260&gt;=0.4*'MARK LOOKUP'!L260,"C",IF(LEDGER!L260&gt;=0.35*'MARK LOOKUP'!L260,"D","NG")))))))))</f>
        <v/>
      </c>
      <c r="AH260" s="26" t="str">
        <f>IF(ISNUMBER(M260),IF(M260&gt;=0.9*'MARK LOOKUP'!M260,"A+",IF(M260&gt;=0.8*'MARK LOOKUP'!M260,"A",IF(M260&gt;=0.7*'MARK LOOKUP'!M260,"B+",IF(M260&gt;=0.6*'MARK LOOKUP'!M260,"B",IF(M260&gt;=0.5*'MARK LOOKUP'!M260,"C+",IF(M260&gt;=0.4*'MARK LOOKUP'!M260,"C",IF(M260&gt;=0.35*'MARK LOOKUP'!M260,"D","NG"))))))),"")</f>
        <v/>
      </c>
      <c r="AI260" s="26" t="str">
        <f>IF(ISBLANK('DATA ENTRY'!S260),"",IF(N260="Ab","AB",IF(N260&gt;=0.9*'MARK LOOKUP'!N260,"A+",IF(N260&gt;=0.8*'MARK LOOKUP'!N260,"A",IF(N260&gt;=0.7*'MARK LOOKUP'!N260,"B+",IF(N260&gt;=0.6*'MARK LOOKUP'!N260,"B",IF(N260&gt;=0.5*'MARK LOOKUP'!N260,"C+",IF(N260&gt;=0.4*'MARK LOOKUP'!N260,"C",IF(N260&gt;=0.35*'MARK LOOKUP'!N260,"D","NG")))))))))</f>
        <v/>
      </c>
      <c r="AJ260" s="26" t="str">
        <f>IF(ISBLANK('DATA ENTRY'!T260),"",IF(O260="Ab","AB",IF(O260&gt;=0.9*'MARK LOOKUP'!O260,"A+",IF(O260&gt;=0.8*'MARK LOOKUP'!O260,"A",IF(O260&gt;=0.7*'MARK LOOKUP'!O260,"B+",IF(O260&gt;=0.6*'MARK LOOKUP'!O260,"B",IF(O260&gt;=0.5*'MARK LOOKUP'!O260,"C+",IF(O260&gt;=0.4*'MARK LOOKUP'!O260,"C",IF(O260&gt;=0.35*'MARK LOOKUP'!O260,"D","NG")))))))))</f>
        <v/>
      </c>
      <c r="AK260" s="26" t="str">
        <f>IF(ISNUMBER(P260),IF(P260&gt;=0.9*'MARK LOOKUP'!P260,"A+",IF(P260&gt;=0.8*'MARK LOOKUP'!P260,"A",IF(P260&gt;=0.7*'MARK LOOKUP'!P260,"B+",IF(P260&gt;=0.6*'MARK LOOKUP'!P260,"B",IF(P260&gt;=0.5*'MARK LOOKUP'!P260,"C+",IF(P260&gt;=0.4*'MARK LOOKUP'!P260,"C",IF(P260&gt;=0.35*'MARK LOOKUP'!P260,"D","NG"))))))),"")</f>
        <v/>
      </c>
      <c r="AL260" s="26" t="str">
        <f>IF(ISBLANK('DATA ENTRY'!V260),"",IF(Q260="Ab","AB",IF(Q260&gt;=0.9*'MARK LOOKUP'!Q260,"A+",IF(Q260&gt;=0.8*'MARK LOOKUP'!Q260,"A",IF(Q260&gt;=0.7*'MARK LOOKUP'!Q260,"B+",IF(Q260&gt;=0.6*'MARK LOOKUP'!Q260,"B",IF(Q260&gt;=0.5*'MARK LOOKUP'!Q260,"C+",IF(Q260&gt;=0.4*'MARK LOOKUP'!Q260,"C",IF(Q260&gt;=0.35*'MARK LOOKUP'!Q260,"D","NG")))))))))</f>
        <v/>
      </c>
      <c r="AM260" s="26" t="str">
        <f>IF(ISBLANK('DATA ENTRY'!W260),"",IF(R260="Ab","AB",IF(R260&gt;=0.9*'MARK LOOKUP'!R260,"A+",IF(R260&gt;=0.8*'MARK LOOKUP'!R260,"A",IF(R260&gt;=0.7*'MARK LOOKUP'!R260,"B+",IF(R260&gt;=0.6*'MARK LOOKUP'!R260,"B",IF(R260&gt;=0.5*'MARK LOOKUP'!R260,"C+",IF(R260&gt;=0.4*'MARK LOOKUP'!R260,"C",IF(R260&gt;=0.35*'MARK LOOKUP'!R260,"D","NG")))))))))</f>
        <v/>
      </c>
      <c r="AN260" s="26" t="str">
        <f>IF(ISNUMBER(S260),IF(S260&gt;=0.9*'MARK LOOKUP'!S260,"A+",IF(S260&gt;=0.8*'MARK LOOKUP'!S260,"A",IF(S260&gt;=0.7*'MARK LOOKUP'!S260,"B+",IF(S260&gt;=0.6*'MARK LOOKUP'!S260,"B",IF(S260&gt;=0.5*'MARK LOOKUP'!S260,"C+",IF(S260&gt;=0.4*'MARK LOOKUP'!S260,"C",IF(S260&gt;=0.35*'MARK LOOKUP'!S260,"D","NG"))))))),"")</f>
        <v/>
      </c>
      <c r="AO260" s="26" t="str">
        <f>IF(ISBLANK('DATA ENTRY'!Y260),"",IF(T260="AB","AB",IF(T260&gt;=0.9*'MARK LOOKUP'!T260,"A+",IF(T260&gt;=0.8*'MARK LOOKUP'!T260,"A",IF(T260&gt;=0.7*'MARK LOOKUP'!T260,"B+",IF(T260&gt;=0.6*'MARK LOOKUP'!T260,"B",IF(T260&gt;=0.5*'MARK LOOKUP'!T260,"C+",IF(T260&gt;=0.4*'MARK LOOKUP'!T260,"C",IF(T260&gt;=0.35*'MARK LOOKUP'!T260,"D","NG")))))))))</f>
        <v/>
      </c>
      <c r="AP260" s="26" t="str">
        <f>IF(ISBLANK('DATA ENTRY'!Z260),"",IF(U260="AB","AB",IF(U260&gt;=0.9*'MARK LOOKUP'!U260,"A+",IF(U260&gt;=0.8*'MARK LOOKUP'!U260,"A",IF(U260&gt;=0.7*'MARK LOOKUP'!U260,"B+",IF(U260&gt;=0.6*'MARK LOOKUP'!U260,"B",IF(U260&gt;=0.5*'MARK LOOKUP'!U260,"C+",IF(U260&gt;=0.4*'MARK LOOKUP'!U260,"C",IF(U260&gt;=0.35*'MARK LOOKUP'!U260,"D","NG")))))))))</f>
        <v/>
      </c>
      <c r="AQ260" s="26" t="str">
        <f>IF(ISNUMBER(V260),IF(V260&gt;=0.9*'MARK LOOKUP'!V260,"A+",IF(V260&gt;=0.8*'MARK LOOKUP'!V260,"A",IF(V260&gt;=0.7*'MARK LOOKUP'!V260,"B+",IF(V260&gt;=0.6*'MARK LOOKUP'!S260,"B",IF(V260&gt;=0.5*'MARK LOOKUP'!V260,"C+",IF(V260&gt;=0.4*'MARK LOOKUP'!V260,"C",IF(V260&gt;=0.35*'MARK LOOKUP'!V260,"D","NG"))))))),"")</f>
        <v/>
      </c>
      <c r="AR260" s="26" t="str">
        <f t="shared" si="87"/>
        <v/>
      </c>
      <c r="AS260" s="26" t="str">
        <f t="shared" si="88"/>
        <v/>
      </c>
      <c r="AT260" s="26" t="str">
        <f t="shared" si="89"/>
        <v/>
      </c>
      <c r="AU260" s="26" t="str">
        <f t="shared" si="90"/>
        <v/>
      </c>
      <c r="AV260" s="26" t="str">
        <f t="shared" si="91"/>
        <v/>
      </c>
      <c r="AW260" s="26" t="str">
        <f t="shared" si="92"/>
        <v/>
      </c>
      <c r="AX260" s="26" t="str">
        <f t="shared" si="93"/>
        <v/>
      </c>
      <c r="AY260" s="26" t="str">
        <f t="shared" si="94"/>
        <v/>
      </c>
      <c r="AZ260" s="26" t="str">
        <f t="shared" si="95"/>
        <v/>
      </c>
      <c r="BA260" s="26" t="str">
        <f t="shared" si="96"/>
        <v/>
      </c>
      <c r="BB260" s="26" t="str">
        <f t="shared" si="97"/>
        <v/>
      </c>
      <c r="BC260" s="26" t="str">
        <f t="shared" si="98"/>
        <v/>
      </c>
      <c r="BD260" s="26" t="str">
        <f t="shared" si="99"/>
        <v/>
      </c>
      <c r="BE260" s="26" t="str">
        <f>IF(ISBLANK('DATA ENTRY'!S260),"",IF(AJ260="A+","4",IF(AJ260="A","3.6",IF(AJ260="B+","3.2",IF(AJ260="B","2.8",IF(AJ260="C+","2.4",IF(AJ260="C","2",IF(AJ260="D+","1.6",IF(AJ260="D","1.2",IF(AJ260="E","0.8",""))))))))))</f>
        <v/>
      </c>
      <c r="BF260" s="26" t="str">
        <f>IF(ISBLANK('DATA ENTRY'!T260),"",IF(AK260="A+","4",IF(AK260="A","3.6",IF(AK260="B+","3.2",IF(AK260="B","2.8",IF(AK260="C+","2.4",IF(AK260="C","2",IF(AK260="D+","1.6",IF(AK260="D","1.2",IF(AK260="E","0.8",""))))))))))</f>
        <v/>
      </c>
      <c r="BG260" s="26" t="str">
        <f>IF(ISBLANK('DATA ENTRY'!U260),"",IF(AL260="A+","4",IF(AL260="A","3.6",IF(AL260="B+","3.2",IF(AL260="B","2.8",IF(AL260="C+","2.4",IF(AL260="C","2",IF(AL260="D+","1.6",IF(AL260="D","1.2",IF(AL260="E","0.8",""))))))))))</f>
        <v/>
      </c>
      <c r="BH260" s="26" t="str">
        <f>IF(ISBLANK('DATA ENTRY'!V260),"",IF(AM260="A+","4",IF(AM260="A","3.6",IF(AM260="B+","3.2",IF(AM260="B","2.8",IF(AM260="C+","2.4",IF(AM260="C","2",IF(AM260="D+","1.6",IF(AM260="D","1.2",IF(AM260="E","0.8",""))))))))))</f>
        <v/>
      </c>
      <c r="BI260" s="26" t="str">
        <f>IF(ISBLANK('DATA ENTRY'!W260),"",IF(AN260="A+","4",IF(AN260="A","3.6",IF(AN260="B+","3.2",IF(AN260="B","2.8",IF(AN260="C+","2.4",IF(AN260="C","2",IF(AN260="D+","1.6",IF(AN260="D","1.2",IF(AN260="E","0.8",""))))))))))</f>
        <v/>
      </c>
      <c r="BJ260" s="26" t="str">
        <f>IF(ISBLANK('DATA ENTRY'!X260),"",IF(AO260="A+","4",IF(AO260="A","3.6",IF(AO260="B+","3.2",IF(AO260="B","2.8",IF(AO260="C+","2.4",IF(AO260="C","2",IF(AO260="D+","1.6",IF(AO260="D","1.2",IF(AO260="E","0.8",""))))))))))</f>
        <v/>
      </c>
      <c r="BK260" s="26" t="str">
        <f>IF(ISBLANK('DATA ENTRY'!Y260),"",IF(AP260="A+","4",IF(AP260="A","3.6",IF(AP260="B+","3.2",IF(AP260="B","2.8",IF(AP260="C+","2.4",IF(AP260="C","2",IF(AP260="D+","1.6",IF(AP260="D","1.2",IF(AP260="E","0.8",""))))))))))</f>
        <v/>
      </c>
      <c r="BL260" s="26" t="str">
        <f>IF(ISBLANK('DATA ENTRY'!Z260),"",IF(AQ260="A+","4",IF(AQ260="A","3.6",IF(AQ260="B+","3.2",IF(AQ260="B","2.8",IF(AQ260="C+","2.4",IF(AQ260="C","2",IF(AQ260="D+","1.6",IF(AQ260="D","1.2",IF(AQ260="E","0.8",""))))))))))</f>
        <v/>
      </c>
    </row>
    <row r="261" spans="2:64" x14ac:dyDescent="0.25">
      <c r="B261" s="26" t="str">
        <f>IF(ISBLANK('DATA ENTRY'!G261),"",'DATA ENTRY'!G261)</f>
        <v/>
      </c>
      <c r="C261" s="26" t="str">
        <f>IF(ISBLANK('DATA ENTRY'!H261),"",'DATA ENTRY'!H261)</f>
        <v/>
      </c>
      <c r="D261" s="26" t="str">
        <f t="shared" si="81"/>
        <v/>
      </c>
      <c r="E261" s="26" t="str">
        <f>IF(ISBLANK('DATA ENTRY'!J261),"",'DATA ENTRY'!J261)</f>
        <v/>
      </c>
      <c r="F261" s="26" t="str">
        <f>IF(ISBLANK('DATA ENTRY'!K261),"",'DATA ENTRY'!K261)</f>
        <v/>
      </c>
      <c r="G261" s="26" t="str">
        <f t="shared" si="82"/>
        <v/>
      </c>
      <c r="H261" s="26" t="str">
        <f>IF(ISBLANK('DATA ENTRY'!M261),"",'DATA ENTRY'!M261)</f>
        <v/>
      </c>
      <c r="I261" s="26" t="str">
        <f>IF(ISBLANK('DATA ENTRY'!M261),"",'DATA ENTRY'!N261)</f>
        <v/>
      </c>
      <c r="J261" s="26" t="str">
        <f t="shared" si="100"/>
        <v/>
      </c>
      <c r="K261" s="26" t="str">
        <f>IF(ISBLANK('DATA ENTRY'!P261),"",'DATA ENTRY'!P261)</f>
        <v/>
      </c>
      <c r="L261" s="26" t="str">
        <f>IF(ISBLANK('DATA ENTRY'!Q261),"",'DATA ENTRY'!Q261)</f>
        <v/>
      </c>
      <c r="M261" s="26" t="str">
        <f t="shared" si="83"/>
        <v/>
      </c>
      <c r="N261" s="26" t="str">
        <f>IF(ISBLANK('DATA ENTRY'!S261),"",'DATA ENTRY'!S261)</f>
        <v/>
      </c>
      <c r="O261" s="26" t="str">
        <f>IF(ISBLANK('DATA ENTRY'!T261),"",'DATA ENTRY'!T261)</f>
        <v/>
      </c>
      <c r="P261" s="26" t="str">
        <f t="shared" si="84"/>
        <v/>
      </c>
      <c r="Q261" s="26" t="str">
        <f>IF(ISBLANK('DATA ENTRY'!V261),"",'DATA ENTRY'!V261)</f>
        <v/>
      </c>
      <c r="R261" s="26" t="str">
        <f>IF(ISBLANK('DATA ENTRY'!W261),"",'DATA ENTRY'!W261)</f>
        <v/>
      </c>
      <c r="S261" s="26" t="str">
        <f t="shared" si="85"/>
        <v/>
      </c>
      <c r="T261" s="26" t="str">
        <f>IF(ISBLANK('DATA ENTRY'!Y261),"",'DATA ENTRY'!Y261)</f>
        <v/>
      </c>
      <c r="U261" s="26" t="str">
        <f>IF(ISBLANK('DATA ENTRY'!Z261),"",'DATA ENTRY'!Z261)</f>
        <v/>
      </c>
      <c r="V261" s="26" t="str">
        <f t="shared" si="86"/>
        <v/>
      </c>
      <c r="W261" s="26" t="str">
        <f>IF(ISBLANK('DATA ENTRY'!$F261),"",IF(LEDGER!B261="AB","AB",IF(LEDGER!B261&gt;=0.9*'MARK LOOKUP'!B261,"A+",IF(LEDGER!B261&gt;=0.8*'MARK LOOKUP'!B261,"A",IF(LEDGER!B261&gt;=0.7*'MARK LOOKUP'!B261,"B+",IF(LEDGER!B261&gt;=0.6*'MARK LOOKUP'!B261,"B",IF(LEDGER!B261&gt;=0.5*'MARK LOOKUP'!B261,"C+",IF(LEDGER!B261&gt;=0.4*'MARK LOOKUP'!B261,"C+",IF(LEDGER!B261&gt;=0.35*'MARK LOOKUP'!B261,"D","NG")))))))))</f>
        <v/>
      </c>
      <c r="X261" s="26" t="str">
        <f>IF(ISBLANK('DATA ENTRY'!$G261),"",IF(LEDGER!C261="AB","AB",IF(LEDGER!C261&gt;=0.9*'MARK LOOKUP'!C261,"A+",IF(LEDGER!C261&gt;=0.8*'MARK LOOKUP'!C261,"A",IF(LEDGER!C261&gt;=0.7*'MARK LOOKUP'!C261,"B+",IF(LEDGER!C261&gt;=0.6*'MARK LOOKUP'!C261,"B",IF(LEDGER!C261&gt;=0.5*'MARK LOOKUP'!C261,"C+",IF(LEDGER!C261&gt;=0.4*'MARK LOOKUP'!C261,"C+",IF(LEDGER!C261&gt;=0.35*'MARK LOOKUP'!C261,"D","N.G.")))))))))</f>
        <v/>
      </c>
      <c r="Y261" s="26" t="b">
        <f>IF(ISNUMBER(D261),IF(D261&gt;=0.9*'MARK LOOKUP'!D261,"A+",IF(D261&gt;=0.8*'MARK LOOKUP'!D261,"A",IF(D261&gt;=0.7*'MARK LOOKUP'!D261,"B+",IF(D261&gt;=0.6*'MARK LOOKUP'!D261,"B",IF(D261&gt;=0.5*'MARK LOOKUP'!D261,"C+",IF(D261&gt;=0.4*'MARK LOOKUP'!D261,"C",IF(D261&gt;=0.35*'MARK LOOKUP'!D261,"D","N.G."))))))))</f>
        <v>0</v>
      </c>
      <c r="Z261" s="26" t="str">
        <f>IF(ISBLANK('DATA ENTRY'!J261),"",IF(LEDGER!E261="AB","AB",IF(LEDGER!E261&gt;=0.9*'MARK LOOKUP'!E261,"A+",IF(LEDGER!E261&gt;=0.8*'MARK LOOKUP'!E261,"A",IF(LEDGER!E261&gt;=0.7*'MARK LOOKUP'!E261,"B+",IF(LEDGER!E261&gt;=0.6*'MARK LOOKUP'!E261,"B",IF(LEDGER!E261&gt;=0.5*'MARK LOOKUP'!E261,"C+",IF(LEDGER!E261&gt;=0.4*'MARK LOOKUP'!E261,"C",IF(LEDGER!E261&gt;=0.35*'MARK LOOKUP'!E261,"D","NG")))))))))</f>
        <v/>
      </c>
      <c r="AA261" s="26" t="str">
        <f>IF(ISBLANK('DATA ENTRY'!K261),"",IF(LEDGER!F261="AB","AB",IF(LEDGER!F261&gt;=0.9*'MARK LOOKUP'!F261,"A+",IF(LEDGER!F261&gt;=0.8*'MARK LOOKUP'!F261,"A",IF(LEDGER!F261&gt;=0.7*'MARK LOOKUP'!F261,"B+",IF(LEDGER!F261&gt;=0.6*'MARK LOOKUP'!F261,"B",IF(LEDGER!F261&gt;=0.5*'MARK LOOKUP'!F261,"C+",IF(LEDGER!F261&gt;=0.4*'MARK LOOKUP'!F261,"C",IF(LEDGER!F261&gt;=0.35*'MARK LOOKUP'!F261,"D","NG")))))))))</f>
        <v/>
      </c>
      <c r="AB261" s="26" t="b">
        <f>IF(ISNUMBER(G261),IF(D261&gt;=0.9*'MARK LOOKUP'!G261,"A+",IF(G261&gt;=0.8*'MARK LOOKUP'!G261,"A",IF(G261&gt;=0.7*'MARK LOOKUP'!G261,"B+",IF(G261&gt;=0.6*'MARK LOOKUP'!G261,"B",IF(G261&gt;=0.5*'MARK LOOKUP'!G261,"C+",IF(G261&gt;=0.4*'MARK LOOKUP'!G261,"C",IF(G261&gt;=0.35*'MARK LOOKUP'!G261,"D","NG"))))))))</f>
        <v>0</v>
      </c>
      <c r="AC261" s="26" t="str">
        <f>IF(ISBLANK('DATA ENTRY'!M261),"",IF(LEDGER!H261="AB","AB",IF(LEDGER!H261&gt;=0.9*'MARK LOOKUP'!H261,"A+",IF(LEDGER!H261&gt;=0.8*'MARK LOOKUP'!H261,"A",IF(LEDGER!H261&gt;=0.7*'MARK LOOKUP'!H261,"B+",IF(LEDGER!H261&gt;=0.6*'MARK LOOKUP'!H261,"B",IF(LEDGER!H261&gt;=0.5*'MARK LOOKUP'!H261,"C+",IF(LEDGER!H261&gt;=0.4*'MARK LOOKUP'!H261,"C",IF(LEDGER!H261&gt;=0.35*'MARK LOOKUP'!H261,"D","NG")))))))))</f>
        <v/>
      </c>
      <c r="AD261" s="26" t="str">
        <f>IF(ISBLANK('DATA ENTRY'!N261),"",IF(LEDGER!I261="AB","AB",IF(LEDGER!I261&gt;=0.9*'MARK LOOKUP'!I261,"A+",IF(LEDGER!I261&gt;=0.8*'MARK LOOKUP'!I261,"A",IF(LEDGER!I261&gt;=0.7*'MARK LOOKUP'!I261,"B+",IF(LEDGER!I261&gt;=0.6*'MARK LOOKUP'!I261,"B",IF(LEDGER!I261&gt;=0.5*'MARK LOOKUP'!I261,"C+",IF(LEDGER!I261&gt;=0.4*'MARK LOOKUP'!I261,"C",IF(LEDGER!I261&gt;=0.35*'MARK LOOKUP'!I261,"D","NG")))))))))</f>
        <v/>
      </c>
      <c r="AE261" s="26" t="str">
        <f>IF(ISNUMBER(J261),IF(J261&gt;=0.9*'MARK LOOKUP'!J261,"A+",IF(J261&gt;=0.8*'MARK LOOKUP'!J261,"A",IF(J261&gt;=0.7*'MARK LOOKUP'!J261,"B+",IF(J261&gt;=0.6*'MARK LOOKUP'!J261,"B",IF(J261&gt;=0.5*'MARK LOOKUP'!J261,"C+",IF(J261&gt;=0.4*'MARK LOOKUP'!J261,"C",IF(J261&gt;=0.35*'MARK LOOKUP'!J261,"D","NG"))))))),"")</f>
        <v/>
      </c>
      <c r="AF261" s="26" t="str">
        <f>IF(ISBLANK('DATA ENTRY'!P261),"",IF(LEDGER!K261="Ab","AB",IF(LEDGER!K261&gt;=0.9*'MARK LOOKUP'!K261,"A+",IF(LEDGER!K261&gt;=0.8*'MARK LOOKUP'!K261,"A",IF(LEDGER!K261&gt;=0.7*'MARK LOOKUP'!K261,"B+",IF(LEDGER!K261&gt;=0.6*'MARK LOOKUP'!K261,"B",IF(LEDGER!K261&gt;=0.5*'MARK LOOKUP'!K261,"C+",IF(LEDGER!K261&gt;=0.4*'MARK LOOKUP'!K261,"C",IF(LEDGER!K261&gt;=0.35*'MARK LOOKUP'!K261,"D","NG")))))))))</f>
        <v/>
      </c>
      <c r="AG261" s="26" t="str">
        <f>IF(ISBLANK('DATA ENTRY'!Q261),"",IF(LEDGER!L261="Ab","AB",IF(LEDGER!L261&gt;=0.9*'MARK LOOKUP'!L261,"A+",IF(LEDGER!L261&gt;=0.8*'MARK LOOKUP'!L261,"A",IF(LEDGER!L261&gt;=0.7*'MARK LOOKUP'!L261,"B+",IF(LEDGER!L261&gt;=0.6*'MARK LOOKUP'!L261,"B",IF(LEDGER!L261&gt;=0.5*'MARK LOOKUP'!L261,"C+",IF(LEDGER!L261&gt;=0.4*'MARK LOOKUP'!L261,"C",IF(LEDGER!L261&gt;=0.35*'MARK LOOKUP'!L261,"D","NG")))))))))</f>
        <v/>
      </c>
      <c r="AH261" s="26" t="str">
        <f>IF(ISNUMBER(M261),IF(M261&gt;=0.9*'MARK LOOKUP'!M261,"A+",IF(M261&gt;=0.8*'MARK LOOKUP'!M261,"A",IF(M261&gt;=0.7*'MARK LOOKUP'!M261,"B+",IF(M261&gt;=0.6*'MARK LOOKUP'!M261,"B",IF(M261&gt;=0.5*'MARK LOOKUP'!M261,"C+",IF(M261&gt;=0.4*'MARK LOOKUP'!M261,"C",IF(M261&gt;=0.35*'MARK LOOKUP'!M261,"D","NG"))))))),"")</f>
        <v/>
      </c>
      <c r="AI261" s="26" t="str">
        <f>IF(ISBLANK('DATA ENTRY'!S261),"",IF(N261="Ab","AB",IF(N261&gt;=0.9*'MARK LOOKUP'!N261,"A+",IF(N261&gt;=0.8*'MARK LOOKUP'!N261,"A",IF(N261&gt;=0.7*'MARK LOOKUP'!N261,"B+",IF(N261&gt;=0.6*'MARK LOOKUP'!N261,"B",IF(N261&gt;=0.5*'MARK LOOKUP'!N261,"C+",IF(N261&gt;=0.4*'MARK LOOKUP'!N261,"C",IF(N261&gt;=0.35*'MARK LOOKUP'!N261,"D","NG")))))))))</f>
        <v/>
      </c>
      <c r="AJ261" s="26" t="str">
        <f>IF(ISBLANK('DATA ENTRY'!T261),"",IF(O261="Ab","AB",IF(O261&gt;=0.9*'MARK LOOKUP'!O261,"A+",IF(O261&gt;=0.8*'MARK LOOKUP'!O261,"A",IF(O261&gt;=0.7*'MARK LOOKUP'!O261,"B+",IF(O261&gt;=0.6*'MARK LOOKUP'!O261,"B",IF(O261&gt;=0.5*'MARK LOOKUP'!O261,"C+",IF(O261&gt;=0.4*'MARK LOOKUP'!O261,"C",IF(O261&gt;=0.35*'MARK LOOKUP'!O261,"D","NG")))))))))</f>
        <v/>
      </c>
      <c r="AK261" s="26" t="str">
        <f>IF(ISNUMBER(P261),IF(P261&gt;=0.9*'MARK LOOKUP'!P261,"A+",IF(P261&gt;=0.8*'MARK LOOKUP'!P261,"A",IF(P261&gt;=0.7*'MARK LOOKUP'!P261,"B+",IF(P261&gt;=0.6*'MARK LOOKUP'!P261,"B",IF(P261&gt;=0.5*'MARK LOOKUP'!P261,"C+",IF(P261&gt;=0.4*'MARK LOOKUP'!P261,"C",IF(P261&gt;=0.35*'MARK LOOKUP'!P261,"D","NG"))))))),"")</f>
        <v/>
      </c>
      <c r="AL261" s="26" t="str">
        <f>IF(ISBLANK('DATA ENTRY'!V261),"",IF(Q261="Ab","AB",IF(Q261&gt;=0.9*'MARK LOOKUP'!Q261,"A+",IF(Q261&gt;=0.8*'MARK LOOKUP'!Q261,"A",IF(Q261&gt;=0.7*'MARK LOOKUP'!Q261,"B+",IF(Q261&gt;=0.6*'MARK LOOKUP'!Q261,"B",IF(Q261&gt;=0.5*'MARK LOOKUP'!Q261,"C+",IF(Q261&gt;=0.4*'MARK LOOKUP'!Q261,"C",IF(Q261&gt;=0.35*'MARK LOOKUP'!Q261,"D","NG")))))))))</f>
        <v/>
      </c>
      <c r="AM261" s="26" t="str">
        <f>IF(ISBLANK('DATA ENTRY'!W261),"",IF(R261="Ab","AB",IF(R261&gt;=0.9*'MARK LOOKUP'!R261,"A+",IF(R261&gt;=0.8*'MARK LOOKUP'!R261,"A",IF(R261&gt;=0.7*'MARK LOOKUP'!R261,"B+",IF(R261&gt;=0.6*'MARK LOOKUP'!R261,"B",IF(R261&gt;=0.5*'MARK LOOKUP'!R261,"C+",IF(R261&gt;=0.4*'MARK LOOKUP'!R261,"C",IF(R261&gt;=0.35*'MARK LOOKUP'!R261,"D","NG")))))))))</f>
        <v/>
      </c>
      <c r="AN261" s="26" t="str">
        <f>IF(ISNUMBER(S261),IF(S261&gt;=0.9*'MARK LOOKUP'!S261,"A+",IF(S261&gt;=0.8*'MARK LOOKUP'!S261,"A",IF(S261&gt;=0.7*'MARK LOOKUP'!S261,"B+",IF(S261&gt;=0.6*'MARK LOOKUP'!S261,"B",IF(S261&gt;=0.5*'MARK LOOKUP'!S261,"C+",IF(S261&gt;=0.4*'MARK LOOKUP'!S261,"C",IF(S261&gt;=0.35*'MARK LOOKUP'!S261,"D","NG"))))))),"")</f>
        <v/>
      </c>
      <c r="AO261" s="26" t="str">
        <f>IF(ISBLANK('DATA ENTRY'!Y261),"",IF(T261="AB","AB",IF(T261&gt;=0.9*'MARK LOOKUP'!T261,"A+",IF(T261&gt;=0.8*'MARK LOOKUP'!T261,"A",IF(T261&gt;=0.7*'MARK LOOKUP'!T261,"B+",IF(T261&gt;=0.6*'MARK LOOKUP'!T261,"B",IF(T261&gt;=0.5*'MARK LOOKUP'!T261,"C+",IF(T261&gt;=0.4*'MARK LOOKUP'!T261,"C",IF(T261&gt;=0.35*'MARK LOOKUP'!T261,"D","NG")))))))))</f>
        <v/>
      </c>
      <c r="AP261" s="26" t="str">
        <f>IF(ISBLANK('DATA ENTRY'!Z261),"",IF(U261="AB","AB",IF(U261&gt;=0.9*'MARK LOOKUP'!U261,"A+",IF(U261&gt;=0.8*'MARK LOOKUP'!U261,"A",IF(U261&gt;=0.7*'MARK LOOKUP'!U261,"B+",IF(U261&gt;=0.6*'MARK LOOKUP'!U261,"B",IF(U261&gt;=0.5*'MARK LOOKUP'!U261,"C+",IF(U261&gt;=0.4*'MARK LOOKUP'!U261,"C",IF(U261&gt;=0.35*'MARK LOOKUP'!U261,"D","NG")))))))))</f>
        <v/>
      </c>
      <c r="AQ261" s="26" t="str">
        <f>IF(ISNUMBER(V261),IF(V261&gt;=0.9*'MARK LOOKUP'!V261,"A+",IF(V261&gt;=0.8*'MARK LOOKUP'!V261,"A",IF(V261&gt;=0.7*'MARK LOOKUP'!V261,"B+",IF(V261&gt;=0.6*'MARK LOOKUP'!S261,"B",IF(V261&gt;=0.5*'MARK LOOKUP'!V261,"C+",IF(V261&gt;=0.4*'MARK LOOKUP'!V261,"C",IF(V261&gt;=0.35*'MARK LOOKUP'!V261,"D","NG"))))))),"")</f>
        <v/>
      </c>
      <c r="AR261" s="26" t="str">
        <f t="shared" si="87"/>
        <v/>
      </c>
      <c r="AS261" s="26" t="str">
        <f t="shared" si="88"/>
        <v/>
      </c>
      <c r="AT261" s="26" t="str">
        <f t="shared" si="89"/>
        <v/>
      </c>
      <c r="AU261" s="26" t="str">
        <f t="shared" si="90"/>
        <v/>
      </c>
      <c r="AV261" s="26" t="str">
        <f t="shared" si="91"/>
        <v/>
      </c>
      <c r="AW261" s="26" t="str">
        <f t="shared" si="92"/>
        <v/>
      </c>
      <c r="AX261" s="26" t="str">
        <f t="shared" si="93"/>
        <v/>
      </c>
      <c r="AY261" s="26" t="str">
        <f t="shared" si="94"/>
        <v/>
      </c>
      <c r="AZ261" s="26" t="str">
        <f t="shared" si="95"/>
        <v/>
      </c>
      <c r="BA261" s="26" t="str">
        <f t="shared" si="96"/>
        <v/>
      </c>
      <c r="BB261" s="26" t="str">
        <f t="shared" si="97"/>
        <v/>
      </c>
      <c r="BC261" s="26" t="str">
        <f t="shared" si="98"/>
        <v/>
      </c>
      <c r="BD261" s="26" t="str">
        <f t="shared" si="99"/>
        <v/>
      </c>
      <c r="BE261" s="26" t="str">
        <f>IF(ISBLANK('DATA ENTRY'!S261),"",IF(AJ261="A+","4",IF(AJ261="A","3.6",IF(AJ261="B+","3.2",IF(AJ261="B","2.8",IF(AJ261="C+","2.4",IF(AJ261="C","2",IF(AJ261="D+","1.6",IF(AJ261="D","1.2",IF(AJ261="E","0.8",""))))))))))</f>
        <v/>
      </c>
      <c r="BF261" s="26" t="str">
        <f>IF(ISBLANK('DATA ENTRY'!T261),"",IF(AK261="A+","4",IF(AK261="A","3.6",IF(AK261="B+","3.2",IF(AK261="B","2.8",IF(AK261="C+","2.4",IF(AK261="C","2",IF(AK261="D+","1.6",IF(AK261="D","1.2",IF(AK261="E","0.8",""))))))))))</f>
        <v/>
      </c>
      <c r="BG261" s="26" t="str">
        <f>IF(ISBLANK('DATA ENTRY'!U261),"",IF(AL261="A+","4",IF(AL261="A","3.6",IF(AL261="B+","3.2",IF(AL261="B","2.8",IF(AL261="C+","2.4",IF(AL261="C","2",IF(AL261="D+","1.6",IF(AL261="D","1.2",IF(AL261="E","0.8",""))))))))))</f>
        <v/>
      </c>
      <c r="BH261" s="26" t="str">
        <f>IF(ISBLANK('DATA ENTRY'!V261),"",IF(AM261="A+","4",IF(AM261="A","3.6",IF(AM261="B+","3.2",IF(AM261="B","2.8",IF(AM261="C+","2.4",IF(AM261="C","2",IF(AM261="D+","1.6",IF(AM261="D","1.2",IF(AM261="E","0.8",""))))))))))</f>
        <v/>
      </c>
      <c r="BI261" s="26" t="str">
        <f>IF(ISBLANK('DATA ENTRY'!W261),"",IF(AN261="A+","4",IF(AN261="A","3.6",IF(AN261="B+","3.2",IF(AN261="B","2.8",IF(AN261="C+","2.4",IF(AN261="C","2",IF(AN261="D+","1.6",IF(AN261="D","1.2",IF(AN261="E","0.8",""))))))))))</f>
        <v/>
      </c>
      <c r="BJ261" s="26" t="str">
        <f>IF(ISBLANK('DATA ENTRY'!X261),"",IF(AO261="A+","4",IF(AO261="A","3.6",IF(AO261="B+","3.2",IF(AO261="B","2.8",IF(AO261="C+","2.4",IF(AO261="C","2",IF(AO261="D+","1.6",IF(AO261="D","1.2",IF(AO261="E","0.8",""))))))))))</f>
        <v/>
      </c>
      <c r="BK261" s="26" t="str">
        <f>IF(ISBLANK('DATA ENTRY'!Y261),"",IF(AP261="A+","4",IF(AP261="A","3.6",IF(AP261="B+","3.2",IF(AP261="B","2.8",IF(AP261="C+","2.4",IF(AP261="C","2",IF(AP261="D+","1.6",IF(AP261="D","1.2",IF(AP261="E","0.8",""))))))))))</f>
        <v/>
      </c>
      <c r="BL261" s="26" t="str">
        <f>IF(ISBLANK('DATA ENTRY'!Z261),"",IF(AQ261="A+","4",IF(AQ261="A","3.6",IF(AQ261="B+","3.2",IF(AQ261="B","2.8",IF(AQ261="C+","2.4",IF(AQ261="C","2",IF(AQ261="D+","1.6",IF(AQ261="D","1.2",IF(AQ261="E","0.8",""))))))))))</f>
        <v/>
      </c>
    </row>
    <row r="262" spans="2:64" x14ac:dyDescent="0.25">
      <c r="B262" s="26" t="str">
        <f>IF(ISBLANK('DATA ENTRY'!G262),"",'DATA ENTRY'!G262)</f>
        <v/>
      </c>
      <c r="C262" s="26" t="str">
        <f>IF(ISBLANK('DATA ENTRY'!H262),"",'DATA ENTRY'!H262)</f>
        <v/>
      </c>
      <c r="D262" s="26" t="str">
        <f t="shared" si="81"/>
        <v/>
      </c>
      <c r="E262" s="26" t="str">
        <f>IF(ISBLANK('DATA ENTRY'!J262),"",'DATA ENTRY'!J262)</f>
        <v/>
      </c>
      <c r="F262" s="26" t="str">
        <f>IF(ISBLANK('DATA ENTRY'!K262),"",'DATA ENTRY'!K262)</f>
        <v/>
      </c>
      <c r="G262" s="26" t="str">
        <f t="shared" si="82"/>
        <v/>
      </c>
      <c r="H262" s="26" t="str">
        <f>IF(ISBLANK('DATA ENTRY'!M262),"",'DATA ENTRY'!M262)</f>
        <v/>
      </c>
      <c r="I262" s="26" t="str">
        <f>IF(ISBLANK('DATA ENTRY'!M262),"",'DATA ENTRY'!N262)</f>
        <v/>
      </c>
      <c r="J262" s="26" t="str">
        <f t="shared" si="100"/>
        <v/>
      </c>
      <c r="K262" s="26" t="str">
        <f>IF(ISBLANK('DATA ENTRY'!P262),"",'DATA ENTRY'!P262)</f>
        <v/>
      </c>
      <c r="L262" s="26" t="str">
        <f>IF(ISBLANK('DATA ENTRY'!Q262),"",'DATA ENTRY'!Q262)</f>
        <v/>
      </c>
      <c r="M262" s="26" t="str">
        <f t="shared" si="83"/>
        <v/>
      </c>
      <c r="N262" s="26" t="str">
        <f>IF(ISBLANK('DATA ENTRY'!S262),"",'DATA ENTRY'!S262)</f>
        <v/>
      </c>
      <c r="O262" s="26" t="str">
        <f>IF(ISBLANK('DATA ENTRY'!T262),"",'DATA ENTRY'!T262)</f>
        <v/>
      </c>
      <c r="P262" s="26" t="str">
        <f t="shared" si="84"/>
        <v/>
      </c>
      <c r="Q262" s="26" t="str">
        <f>IF(ISBLANK('DATA ENTRY'!V262),"",'DATA ENTRY'!V262)</f>
        <v/>
      </c>
      <c r="R262" s="26" t="str">
        <f>IF(ISBLANK('DATA ENTRY'!W262),"",'DATA ENTRY'!W262)</f>
        <v/>
      </c>
      <c r="S262" s="26" t="str">
        <f t="shared" si="85"/>
        <v/>
      </c>
      <c r="T262" s="26" t="str">
        <f>IF(ISBLANK('DATA ENTRY'!Y262),"",'DATA ENTRY'!Y262)</f>
        <v/>
      </c>
      <c r="U262" s="26" t="str">
        <f>IF(ISBLANK('DATA ENTRY'!Z262),"",'DATA ENTRY'!Z262)</f>
        <v/>
      </c>
      <c r="V262" s="26" t="str">
        <f t="shared" si="86"/>
        <v/>
      </c>
      <c r="W262" s="26" t="str">
        <f>IF(ISBLANK('DATA ENTRY'!$F262),"",IF(LEDGER!B262="AB","AB",IF(LEDGER!B262&gt;=0.9*'MARK LOOKUP'!B262,"A+",IF(LEDGER!B262&gt;=0.8*'MARK LOOKUP'!B262,"A",IF(LEDGER!B262&gt;=0.7*'MARK LOOKUP'!B262,"B+",IF(LEDGER!B262&gt;=0.6*'MARK LOOKUP'!B262,"B",IF(LEDGER!B262&gt;=0.5*'MARK LOOKUP'!B262,"C+",IF(LEDGER!B262&gt;=0.4*'MARK LOOKUP'!B262,"C+",IF(LEDGER!B262&gt;=0.35*'MARK LOOKUP'!B262,"D","NG")))))))))</f>
        <v/>
      </c>
      <c r="X262" s="26" t="str">
        <f>IF(ISBLANK('DATA ENTRY'!$G262),"",IF(LEDGER!C262="AB","AB",IF(LEDGER!C262&gt;=0.9*'MARK LOOKUP'!C262,"A+",IF(LEDGER!C262&gt;=0.8*'MARK LOOKUP'!C262,"A",IF(LEDGER!C262&gt;=0.7*'MARK LOOKUP'!C262,"B+",IF(LEDGER!C262&gt;=0.6*'MARK LOOKUP'!C262,"B",IF(LEDGER!C262&gt;=0.5*'MARK LOOKUP'!C262,"C+",IF(LEDGER!C262&gt;=0.4*'MARK LOOKUP'!C262,"C+",IF(LEDGER!C262&gt;=0.35*'MARK LOOKUP'!C262,"D","N.G.")))))))))</f>
        <v/>
      </c>
      <c r="Y262" s="26" t="b">
        <f>IF(ISNUMBER(D262),IF(D262&gt;=0.9*'MARK LOOKUP'!D262,"A+",IF(D262&gt;=0.8*'MARK LOOKUP'!D262,"A",IF(D262&gt;=0.7*'MARK LOOKUP'!D262,"B+",IF(D262&gt;=0.6*'MARK LOOKUP'!D262,"B",IF(D262&gt;=0.5*'MARK LOOKUP'!D262,"C+",IF(D262&gt;=0.4*'MARK LOOKUP'!D262,"C",IF(D262&gt;=0.35*'MARK LOOKUP'!D262,"D","N.G."))))))))</f>
        <v>0</v>
      </c>
      <c r="Z262" s="26" t="str">
        <f>IF(ISBLANK('DATA ENTRY'!J262),"",IF(LEDGER!E262="AB","AB",IF(LEDGER!E262&gt;=0.9*'MARK LOOKUP'!E262,"A+",IF(LEDGER!E262&gt;=0.8*'MARK LOOKUP'!E262,"A",IF(LEDGER!E262&gt;=0.7*'MARK LOOKUP'!E262,"B+",IF(LEDGER!E262&gt;=0.6*'MARK LOOKUP'!E262,"B",IF(LEDGER!E262&gt;=0.5*'MARK LOOKUP'!E262,"C+",IF(LEDGER!E262&gt;=0.4*'MARK LOOKUP'!E262,"C",IF(LEDGER!E262&gt;=0.35*'MARK LOOKUP'!E262,"D","NG")))))))))</f>
        <v/>
      </c>
      <c r="AA262" s="26" t="str">
        <f>IF(ISBLANK('DATA ENTRY'!K262),"",IF(LEDGER!F262="AB","AB",IF(LEDGER!F262&gt;=0.9*'MARK LOOKUP'!F262,"A+",IF(LEDGER!F262&gt;=0.8*'MARK LOOKUP'!F262,"A",IF(LEDGER!F262&gt;=0.7*'MARK LOOKUP'!F262,"B+",IF(LEDGER!F262&gt;=0.6*'MARK LOOKUP'!F262,"B",IF(LEDGER!F262&gt;=0.5*'MARK LOOKUP'!F262,"C+",IF(LEDGER!F262&gt;=0.4*'MARK LOOKUP'!F262,"C",IF(LEDGER!F262&gt;=0.35*'MARK LOOKUP'!F262,"D","NG")))))))))</f>
        <v/>
      </c>
      <c r="AB262" s="26" t="b">
        <f>IF(ISNUMBER(G262),IF(D262&gt;=0.9*'MARK LOOKUP'!G262,"A+",IF(G262&gt;=0.8*'MARK LOOKUP'!G262,"A",IF(G262&gt;=0.7*'MARK LOOKUP'!G262,"B+",IF(G262&gt;=0.6*'MARK LOOKUP'!G262,"B",IF(G262&gt;=0.5*'MARK LOOKUP'!G262,"C+",IF(G262&gt;=0.4*'MARK LOOKUP'!G262,"C",IF(G262&gt;=0.35*'MARK LOOKUP'!G262,"D","NG"))))))))</f>
        <v>0</v>
      </c>
      <c r="AC262" s="26" t="str">
        <f>IF(ISBLANK('DATA ENTRY'!M262),"",IF(LEDGER!H262="AB","AB",IF(LEDGER!H262&gt;=0.9*'MARK LOOKUP'!H262,"A+",IF(LEDGER!H262&gt;=0.8*'MARK LOOKUP'!H262,"A",IF(LEDGER!H262&gt;=0.7*'MARK LOOKUP'!H262,"B+",IF(LEDGER!H262&gt;=0.6*'MARK LOOKUP'!H262,"B",IF(LEDGER!H262&gt;=0.5*'MARK LOOKUP'!H262,"C+",IF(LEDGER!H262&gt;=0.4*'MARK LOOKUP'!H262,"C",IF(LEDGER!H262&gt;=0.35*'MARK LOOKUP'!H262,"D","NG")))))))))</f>
        <v/>
      </c>
      <c r="AD262" s="26" t="str">
        <f>IF(ISBLANK('DATA ENTRY'!N262),"",IF(LEDGER!I262="AB","AB",IF(LEDGER!I262&gt;=0.9*'MARK LOOKUP'!I262,"A+",IF(LEDGER!I262&gt;=0.8*'MARK LOOKUP'!I262,"A",IF(LEDGER!I262&gt;=0.7*'MARK LOOKUP'!I262,"B+",IF(LEDGER!I262&gt;=0.6*'MARK LOOKUP'!I262,"B",IF(LEDGER!I262&gt;=0.5*'MARK LOOKUP'!I262,"C+",IF(LEDGER!I262&gt;=0.4*'MARK LOOKUP'!I262,"C",IF(LEDGER!I262&gt;=0.35*'MARK LOOKUP'!I262,"D","NG")))))))))</f>
        <v/>
      </c>
      <c r="AE262" s="26" t="str">
        <f>IF(ISNUMBER(J262),IF(J262&gt;=0.9*'MARK LOOKUP'!J262,"A+",IF(J262&gt;=0.8*'MARK LOOKUP'!J262,"A",IF(J262&gt;=0.7*'MARK LOOKUP'!J262,"B+",IF(J262&gt;=0.6*'MARK LOOKUP'!J262,"B",IF(J262&gt;=0.5*'MARK LOOKUP'!J262,"C+",IF(J262&gt;=0.4*'MARK LOOKUP'!J262,"C",IF(J262&gt;=0.35*'MARK LOOKUP'!J262,"D","NG"))))))),"")</f>
        <v/>
      </c>
      <c r="AF262" s="26" t="str">
        <f>IF(ISBLANK('DATA ENTRY'!P262),"",IF(LEDGER!K262="Ab","AB",IF(LEDGER!K262&gt;=0.9*'MARK LOOKUP'!K262,"A+",IF(LEDGER!K262&gt;=0.8*'MARK LOOKUP'!K262,"A",IF(LEDGER!K262&gt;=0.7*'MARK LOOKUP'!K262,"B+",IF(LEDGER!K262&gt;=0.6*'MARK LOOKUP'!K262,"B",IF(LEDGER!K262&gt;=0.5*'MARK LOOKUP'!K262,"C+",IF(LEDGER!K262&gt;=0.4*'MARK LOOKUP'!K262,"C",IF(LEDGER!K262&gt;=0.35*'MARK LOOKUP'!K262,"D","NG")))))))))</f>
        <v/>
      </c>
      <c r="AG262" s="26" t="str">
        <f>IF(ISBLANK('DATA ENTRY'!Q262),"",IF(LEDGER!L262="Ab","AB",IF(LEDGER!L262&gt;=0.9*'MARK LOOKUP'!L262,"A+",IF(LEDGER!L262&gt;=0.8*'MARK LOOKUP'!L262,"A",IF(LEDGER!L262&gt;=0.7*'MARK LOOKUP'!L262,"B+",IF(LEDGER!L262&gt;=0.6*'MARK LOOKUP'!L262,"B",IF(LEDGER!L262&gt;=0.5*'MARK LOOKUP'!L262,"C+",IF(LEDGER!L262&gt;=0.4*'MARK LOOKUP'!L262,"C",IF(LEDGER!L262&gt;=0.35*'MARK LOOKUP'!L262,"D","NG")))))))))</f>
        <v/>
      </c>
      <c r="AH262" s="26" t="str">
        <f>IF(ISNUMBER(M262),IF(M262&gt;=0.9*'MARK LOOKUP'!M262,"A+",IF(M262&gt;=0.8*'MARK LOOKUP'!M262,"A",IF(M262&gt;=0.7*'MARK LOOKUP'!M262,"B+",IF(M262&gt;=0.6*'MARK LOOKUP'!M262,"B",IF(M262&gt;=0.5*'MARK LOOKUP'!M262,"C+",IF(M262&gt;=0.4*'MARK LOOKUP'!M262,"C",IF(M262&gt;=0.35*'MARK LOOKUP'!M262,"D","NG"))))))),"")</f>
        <v/>
      </c>
      <c r="AI262" s="26" t="str">
        <f>IF(ISBLANK('DATA ENTRY'!S262),"",IF(N262="Ab","AB",IF(N262&gt;=0.9*'MARK LOOKUP'!N262,"A+",IF(N262&gt;=0.8*'MARK LOOKUP'!N262,"A",IF(N262&gt;=0.7*'MARK LOOKUP'!N262,"B+",IF(N262&gt;=0.6*'MARK LOOKUP'!N262,"B",IF(N262&gt;=0.5*'MARK LOOKUP'!N262,"C+",IF(N262&gt;=0.4*'MARK LOOKUP'!N262,"C",IF(N262&gt;=0.35*'MARK LOOKUP'!N262,"D","NG")))))))))</f>
        <v/>
      </c>
      <c r="AJ262" s="26" t="str">
        <f>IF(ISBLANK('DATA ENTRY'!T262),"",IF(O262="Ab","AB",IF(O262&gt;=0.9*'MARK LOOKUP'!O262,"A+",IF(O262&gt;=0.8*'MARK LOOKUP'!O262,"A",IF(O262&gt;=0.7*'MARK LOOKUP'!O262,"B+",IF(O262&gt;=0.6*'MARK LOOKUP'!O262,"B",IF(O262&gt;=0.5*'MARK LOOKUP'!O262,"C+",IF(O262&gt;=0.4*'MARK LOOKUP'!O262,"C",IF(O262&gt;=0.35*'MARK LOOKUP'!O262,"D","NG")))))))))</f>
        <v/>
      </c>
      <c r="AK262" s="26" t="str">
        <f>IF(ISNUMBER(P262),IF(P262&gt;=0.9*'MARK LOOKUP'!P262,"A+",IF(P262&gt;=0.8*'MARK LOOKUP'!P262,"A",IF(P262&gt;=0.7*'MARK LOOKUP'!P262,"B+",IF(P262&gt;=0.6*'MARK LOOKUP'!P262,"B",IF(P262&gt;=0.5*'MARK LOOKUP'!P262,"C+",IF(P262&gt;=0.4*'MARK LOOKUP'!P262,"C",IF(P262&gt;=0.35*'MARK LOOKUP'!P262,"D","NG"))))))),"")</f>
        <v/>
      </c>
      <c r="AL262" s="26" t="str">
        <f>IF(ISBLANK('DATA ENTRY'!V262),"",IF(Q262="Ab","AB",IF(Q262&gt;=0.9*'MARK LOOKUP'!Q262,"A+",IF(Q262&gt;=0.8*'MARK LOOKUP'!Q262,"A",IF(Q262&gt;=0.7*'MARK LOOKUP'!Q262,"B+",IF(Q262&gt;=0.6*'MARK LOOKUP'!Q262,"B",IF(Q262&gt;=0.5*'MARK LOOKUP'!Q262,"C+",IF(Q262&gt;=0.4*'MARK LOOKUP'!Q262,"C",IF(Q262&gt;=0.35*'MARK LOOKUP'!Q262,"D","NG")))))))))</f>
        <v/>
      </c>
      <c r="AM262" s="26" t="str">
        <f>IF(ISBLANK('DATA ENTRY'!W262),"",IF(R262="Ab","AB",IF(R262&gt;=0.9*'MARK LOOKUP'!R262,"A+",IF(R262&gt;=0.8*'MARK LOOKUP'!R262,"A",IF(R262&gt;=0.7*'MARK LOOKUP'!R262,"B+",IF(R262&gt;=0.6*'MARK LOOKUP'!R262,"B",IF(R262&gt;=0.5*'MARK LOOKUP'!R262,"C+",IF(R262&gt;=0.4*'MARK LOOKUP'!R262,"C",IF(R262&gt;=0.35*'MARK LOOKUP'!R262,"D","NG")))))))))</f>
        <v/>
      </c>
      <c r="AN262" s="26" t="str">
        <f>IF(ISNUMBER(S262),IF(S262&gt;=0.9*'MARK LOOKUP'!S262,"A+",IF(S262&gt;=0.8*'MARK LOOKUP'!S262,"A",IF(S262&gt;=0.7*'MARK LOOKUP'!S262,"B+",IF(S262&gt;=0.6*'MARK LOOKUP'!S262,"B",IF(S262&gt;=0.5*'MARK LOOKUP'!S262,"C+",IF(S262&gt;=0.4*'MARK LOOKUP'!S262,"C",IF(S262&gt;=0.35*'MARK LOOKUP'!S262,"D","NG"))))))),"")</f>
        <v/>
      </c>
      <c r="AO262" s="26" t="str">
        <f>IF(ISBLANK('DATA ENTRY'!Y262),"",IF(T262="AB","AB",IF(T262&gt;=0.9*'MARK LOOKUP'!T262,"A+",IF(T262&gt;=0.8*'MARK LOOKUP'!T262,"A",IF(T262&gt;=0.7*'MARK LOOKUP'!T262,"B+",IF(T262&gt;=0.6*'MARK LOOKUP'!T262,"B",IF(T262&gt;=0.5*'MARK LOOKUP'!T262,"C+",IF(T262&gt;=0.4*'MARK LOOKUP'!T262,"C",IF(T262&gt;=0.35*'MARK LOOKUP'!T262,"D","NG")))))))))</f>
        <v/>
      </c>
      <c r="AP262" s="26" t="str">
        <f>IF(ISBLANK('DATA ENTRY'!Z262),"",IF(U262="AB","AB",IF(U262&gt;=0.9*'MARK LOOKUP'!U262,"A+",IF(U262&gt;=0.8*'MARK LOOKUP'!U262,"A",IF(U262&gt;=0.7*'MARK LOOKUP'!U262,"B+",IF(U262&gt;=0.6*'MARK LOOKUP'!U262,"B",IF(U262&gt;=0.5*'MARK LOOKUP'!U262,"C+",IF(U262&gt;=0.4*'MARK LOOKUP'!U262,"C",IF(U262&gt;=0.35*'MARK LOOKUP'!U262,"D","NG")))))))))</f>
        <v/>
      </c>
      <c r="AQ262" s="26" t="str">
        <f>IF(ISNUMBER(V262),IF(V262&gt;=0.9*'MARK LOOKUP'!V262,"A+",IF(V262&gt;=0.8*'MARK LOOKUP'!V262,"A",IF(V262&gt;=0.7*'MARK LOOKUP'!V262,"B+",IF(V262&gt;=0.6*'MARK LOOKUP'!S262,"B",IF(V262&gt;=0.5*'MARK LOOKUP'!V262,"C+",IF(V262&gt;=0.4*'MARK LOOKUP'!V262,"C",IF(V262&gt;=0.35*'MARK LOOKUP'!V262,"D","NG"))))))),"")</f>
        <v/>
      </c>
      <c r="AR262" s="26" t="str">
        <f t="shared" si="87"/>
        <v/>
      </c>
      <c r="AS262" s="26" t="str">
        <f t="shared" si="88"/>
        <v/>
      </c>
      <c r="AT262" s="26" t="str">
        <f t="shared" si="89"/>
        <v/>
      </c>
      <c r="AU262" s="26" t="str">
        <f t="shared" si="90"/>
        <v/>
      </c>
      <c r="AV262" s="26" t="str">
        <f t="shared" si="91"/>
        <v/>
      </c>
      <c r="AW262" s="26" t="str">
        <f t="shared" si="92"/>
        <v/>
      </c>
      <c r="AX262" s="26" t="str">
        <f t="shared" si="93"/>
        <v/>
      </c>
      <c r="AY262" s="26" t="str">
        <f t="shared" si="94"/>
        <v/>
      </c>
      <c r="AZ262" s="26" t="str">
        <f t="shared" si="95"/>
        <v/>
      </c>
      <c r="BA262" s="26" t="str">
        <f t="shared" si="96"/>
        <v/>
      </c>
      <c r="BB262" s="26" t="str">
        <f t="shared" si="97"/>
        <v/>
      </c>
      <c r="BC262" s="26" t="str">
        <f t="shared" si="98"/>
        <v/>
      </c>
      <c r="BD262" s="26" t="str">
        <f t="shared" si="99"/>
        <v/>
      </c>
      <c r="BE262" s="26" t="str">
        <f>IF(ISBLANK('DATA ENTRY'!S262),"",IF(AJ262="A+","4",IF(AJ262="A","3.6",IF(AJ262="B+","3.2",IF(AJ262="B","2.8",IF(AJ262="C+","2.4",IF(AJ262="C","2",IF(AJ262="D+","1.6",IF(AJ262="D","1.2",IF(AJ262="E","0.8",""))))))))))</f>
        <v/>
      </c>
      <c r="BF262" s="26" t="str">
        <f>IF(ISBLANK('DATA ENTRY'!T262),"",IF(AK262="A+","4",IF(AK262="A","3.6",IF(AK262="B+","3.2",IF(AK262="B","2.8",IF(AK262="C+","2.4",IF(AK262="C","2",IF(AK262="D+","1.6",IF(AK262="D","1.2",IF(AK262="E","0.8",""))))))))))</f>
        <v/>
      </c>
      <c r="BG262" s="26" t="str">
        <f>IF(ISBLANK('DATA ENTRY'!U262),"",IF(AL262="A+","4",IF(AL262="A","3.6",IF(AL262="B+","3.2",IF(AL262="B","2.8",IF(AL262="C+","2.4",IF(AL262="C","2",IF(AL262="D+","1.6",IF(AL262="D","1.2",IF(AL262="E","0.8",""))))))))))</f>
        <v/>
      </c>
      <c r="BH262" s="26" t="str">
        <f>IF(ISBLANK('DATA ENTRY'!V262),"",IF(AM262="A+","4",IF(AM262="A","3.6",IF(AM262="B+","3.2",IF(AM262="B","2.8",IF(AM262="C+","2.4",IF(AM262="C","2",IF(AM262="D+","1.6",IF(AM262="D","1.2",IF(AM262="E","0.8",""))))))))))</f>
        <v/>
      </c>
      <c r="BI262" s="26" t="str">
        <f>IF(ISBLANK('DATA ENTRY'!W262),"",IF(AN262="A+","4",IF(AN262="A","3.6",IF(AN262="B+","3.2",IF(AN262="B","2.8",IF(AN262="C+","2.4",IF(AN262="C","2",IF(AN262="D+","1.6",IF(AN262="D","1.2",IF(AN262="E","0.8",""))))))))))</f>
        <v/>
      </c>
      <c r="BJ262" s="26" t="str">
        <f>IF(ISBLANK('DATA ENTRY'!X262),"",IF(AO262="A+","4",IF(AO262="A","3.6",IF(AO262="B+","3.2",IF(AO262="B","2.8",IF(AO262="C+","2.4",IF(AO262="C","2",IF(AO262="D+","1.6",IF(AO262="D","1.2",IF(AO262="E","0.8",""))))))))))</f>
        <v/>
      </c>
      <c r="BK262" s="26" t="str">
        <f>IF(ISBLANK('DATA ENTRY'!Y262),"",IF(AP262="A+","4",IF(AP262="A","3.6",IF(AP262="B+","3.2",IF(AP262="B","2.8",IF(AP262="C+","2.4",IF(AP262="C","2",IF(AP262="D+","1.6",IF(AP262="D","1.2",IF(AP262="E","0.8",""))))))))))</f>
        <v/>
      </c>
      <c r="BL262" s="26" t="str">
        <f>IF(ISBLANK('DATA ENTRY'!Z262),"",IF(AQ262="A+","4",IF(AQ262="A","3.6",IF(AQ262="B+","3.2",IF(AQ262="B","2.8",IF(AQ262="C+","2.4",IF(AQ262="C","2",IF(AQ262="D+","1.6",IF(AQ262="D","1.2",IF(AQ262="E","0.8",""))))))))))</f>
        <v/>
      </c>
    </row>
    <row r="263" spans="2:64" x14ac:dyDescent="0.25">
      <c r="B263" s="26" t="str">
        <f>IF(ISBLANK('DATA ENTRY'!G263),"",'DATA ENTRY'!G263)</f>
        <v/>
      </c>
      <c r="C263" s="26" t="str">
        <f>IF(ISBLANK('DATA ENTRY'!H263),"",'DATA ENTRY'!H263)</f>
        <v/>
      </c>
      <c r="D263" s="26" t="str">
        <f t="shared" si="81"/>
        <v/>
      </c>
      <c r="E263" s="26" t="str">
        <f>IF(ISBLANK('DATA ENTRY'!J263),"",'DATA ENTRY'!J263)</f>
        <v/>
      </c>
      <c r="F263" s="26" t="str">
        <f>IF(ISBLANK('DATA ENTRY'!K263),"",'DATA ENTRY'!K263)</f>
        <v/>
      </c>
      <c r="G263" s="26" t="str">
        <f t="shared" si="82"/>
        <v/>
      </c>
      <c r="H263" s="26" t="str">
        <f>IF(ISBLANK('DATA ENTRY'!M263),"",'DATA ENTRY'!M263)</f>
        <v/>
      </c>
      <c r="I263" s="26" t="str">
        <f>IF(ISBLANK('DATA ENTRY'!M263),"",'DATA ENTRY'!N263)</f>
        <v/>
      </c>
      <c r="J263" s="26" t="str">
        <f t="shared" si="100"/>
        <v/>
      </c>
      <c r="K263" s="26" t="str">
        <f>IF(ISBLANK('DATA ENTRY'!P263),"",'DATA ENTRY'!P263)</f>
        <v/>
      </c>
      <c r="L263" s="26" t="str">
        <f>IF(ISBLANK('DATA ENTRY'!Q263),"",'DATA ENTRY'!Q263)</f>
        <v/>
      </c>
      <c r="M263" s="26" t="str">
        <f t="shared" si="83"/>
        <v/>
      </c>
      <c r="N263" s="26" t="str">
        <f>IF(ISBLANK('DATA ENTRY'!S263),"",'DATA ENTRY'!S263)</f>
        <v/>
      </c>
      <c r="O263" s="26" t="str">
        <f>IF(ISBLANK('DATA ENTRY'!T263),"",'DATA ENTRY'!T263)</f>
        <v/>
      </c>
      <c r="P263" s="26" t="str">
        <f t="shared" si="84"/>
        <v/>
      </c>
      <c r="Q263" s="26" t="str">
        <f>IF(ISBLANK('DATA ENTRY'!V263),"",'DATA ENTRY'!V263)</f>
        <v/>
      </c>
      <c r="R263" s="26" t="str">
        <f>IF(ISBLANK('DATA ENTRY'!W263),"",'DATA ENTRY'!W263)</f>
        <v/>
      </c>
      <c r="S263" s="26" t="str">
        <f t="shared" si="85"/>
        <v/>
      </c>
      <c r="T263" s="26" t="str">
        <f>IF(ISBLANK('DATA ENTRY'!Y263),"",'DATA ENTRY'!Y263)</f>
        <v/>
      </c>
      <c r="U263" s="26" t="str">
        <f>IF(ISBLANK('DATA ENTRY'!Z263),"",'DATA ENTRY'!Z263)</f>
        <v/>
      </c>
      <c r="V263" s="26" t="str">
        <f t="shared" si="86"/>
        <v/>
      </c>
      <c r="W263" s="26" t="str">
        <f>IF(ISBLANK('DATA ENTRY'!$F263),"",IF(LEDGER!B263="AB","AB",IF(LEDGER!B263&gt;=0.9*'MARK LOOKUP'!B263,"A+",IF(LEDGER!B263&gt;=0.8*'MARK LOOKUP'!B263,"A",IF(LEDGER!B263&gt;=0.7*'MARK LOOKUP'!B263,"B+",IF(LEDGER!B263&gt;=0.6*'MARK LOOKUP'!B263,"B",IF(LEDGER!B263&gt;=0.5*'MARK LOOKUP'!B263,"C+",IF(LEDGER!B263&gt;=0.4*'MARK LOOKUP'!B263,"C+",IF(LEDGER!B263&gt;=0.35*'MARK LOOKUP'!B263,"D","NG")))))))))</f>
        <v/>
      </c>
      <c r="X263" s="26" t="str">
        <f>IF(ISBLANK('DATA ENTRY'!$G263),"",IF(LEDGER!C263="AB","AB",IF(LEDGER!C263&gt;=0.9*'MARK LOOKUP'!C263,"A+",IF(LEDGER!C263&gt;=0.8*'MARK LOOKUP'!C263,"A",IF(LEDGER!C263&gt;=0.7*'MARK LOOKUP'!C263,"B+",IF(LEDGER!C263&gt;=0.6*'MARK LOOKUP'!C263,"B",IF(LEDGER!C263&gt;=0.5*'MARK LOOKUP'!C263,"C+",IF(LEDGER!C263&gt;=0.4*'MARK LOOKUP'!C263,"C+",IF(LEDGER!C263&gt;=0.35*'MARK LOOKUP'!C263,"D","N.G.")))))))))</f>
        <v/>
      </c>
      <c r="Y263" s="26" t="b">
        <f>IF(ISNUMBER(D263),IF(D263&gt;=0.9*'MARK LOOKUP'!D263,"A+",IF(D263&gt;=0.8*'MARK LOOKUP'!D263,"A",IF(D263&gt;=0.7*'MARK LOOKUP'!D263,"B+",IF(D263&gt;=0.6*'MARK LOOKUP'!D263,"B",IF(D263&gt;=0.5*'MARK LOOKUP'!D263,"C+",IF(D263&gt;=0.4*'MARK LOOKUP'!D263,"C",IF(D263&gt;=0.35*'MARK LOOKUP'!D263,"D","N.G."))))))))</f>
        <v>0</v>
      </c>
      <c r="Z263" s="26" t="str">
        <f>IF(ISBLANK('DATA ENTRY'!J263),"",IF(LEDGER!E263="AB","AB",IF(LEDGER!E263&gt;=0.9*'MARK LOOKUP'!E263,"A+",IF(LEDGER!E263&gt;=0.8*'MARK LOOKUP'!E263,"A",IF(LEDGER!E263&gt;=0.7*'MARK LOOKUP'!E263,"B+",IF(LEDGER!E263&gt;=0.6*'MARK LOOKUP'!E263,"B",IF(LEDGER!E263&gt;=0.5*'MARK LOOKUP'!E263,"C+",IF(LEDGER!E263&gt;=0.4*'MARK LOOKUP'!E263,"C",IF(LEDGER!E263&gt;=0.35*'MARK LOOKUP'!E263,"D","NG")))))))))</f>
        <v/>
      </c>
      <c r="AA263" s="26" t="str">
        <f>IF(ISBLANK('DATA ENTRY'!K263),"",IF(LEDGER!F263="AB","AB",IF(LEDGER!F263&gt;=0.9*'MARK LOOKUP'!F263,"A+",IF(LEDGER!F263&gt;=0.8*'MARK LOOKUP'!F263,"A",IF(LEDGER!F263&gt;=0.7*'MARK LOOKUP'!F263,"B+",IF(LEDGER!F263&gt;=0.6*'MARK LOOKUP'!F263,"B",IF(LEDGER!F263&gt;=0.5*'MARK LOOKUP'!F263,"C+",IF(LEDGER!F263&gt;=0.4*'MARK LOOKUP'!F263,"C",IF(LEDGER!F263&gt;=0.35*'MARK LOOKUP'!F263,"D","NG")))))))))</f>
        <v/>
      </c>
      <c r="AB263" s="26" t="b">
        <f>IF(ISNUMBER(G263),IF(D263&gt;=0.9*'MARK LOOKUP'!G263,"A+",IF(G263&gt;=0.8*'MARK LOOKUP'!G263,"A",IF(G263&gt;=0.7*'MARK LOOKUP'!G263,"B+",IF(G263&gt;=0.6*'MARK LOOKUP'!G263,"B",IF(G263&gt;=0.5*'MARK LOOKUP'!G263,"C+",IF(G263&gt;=0.4*'MARK LOOKUP'!G263,"C",IF(G263&gt;=0.35*'MARK LOOKUP'!G263,"D","NG"))))))))</f>
        <v>0</v>
      </c>
      <c r="AC263" s="26" t="str">
        <f>IF(ISBLANK('DATA ENTRY'!M263),"",IF(LEDGER!H263="AB","AB",IF(LEDGER!H263&gt;=0.9*'MARK LOOKUP'!H263,"A+",IF(LEDGER!H263&gt;=0.8*'MARK LOOKUP'!H263,"A",IF(LEDGER!H263&gt;=0.7*'MARK LOOKUP'!H263,"B+",IF(LEDGER!H263&gt;=0.6*'MARK LOOKUP'!H263,"B",IF(LEDGER!H263&gt;=0.5*'MARK LOOKUP'!H263,"C+",IF(LEDGER!H263&gt;=0.4*'MARK LOOKUP'!H263,"C",IF(LEDGER!H263&gt;=0.35*'MARK LOOKUP'!H263,"D","NG")))))))))</f>
        <v/>
      </c>
      <c r="AD263" s="26" t="str">
        <f>IF(ISBLANK('DATA ENTRY'!N263),"",IF(LEDGER!I263="AB","AB",IF(LEDGER!I263&gt;=0.9*'MARK LOOKUP'!I263,"A+",IF(LEDGER!I263&gt;=0.8*'MARK LOOKUP'!I263,"A",IF(LEDGER!I263&gt;=0.7*'MARK LOOKUP'!I263,"B+",IF(LEDGER!I263&gt;=0.6*'MARK LOOKUP'!I263,"B",IF(LEDGER!I263&gt;=0.5*'MARK LOOKUP'!I263,"C+",IF(LEDGER!I263&gt;=0.4*'MARK LOOKUP'!I263,"C",IF(LEDGER!I263&gt;=0.35*'MARK LOOKUP'!I263,"D","NG")))))))))</f>
        <v/>
      </c>
      <c r="AE263" s="26" t="str">
        <f>IF(ISNUMBER(J263),IF(J263&gt;=0.9*'MARK LOOKUP'!J263,"A+",IF(J263&gt;=0.8*'MARK LOOKUP'!J263,"A",IF(J263&gt;=0.7*'MARK LOOKUP'!J263,"B+",IF(J263&gt;=0.6*'MARK LOOKUP'!J263,"B",IF(J263&gt;=0.5*'MARK LOOKUP'!J263,"C+",IF(J263&gt;=0.4*'MARK LOOKUP'!J263,"C",IF(J263&gt;=0.35*'MARK LOOKUP'!J263,"D","NG"))))))),"")</f>
        <v/>
      </c>
      <c r="AF263" s="26" t="str">
        <f>IF(ISBLANK('DATA ENTRY'!P263),"",IF(LEDGER!K263="Ab","AB",IF(LEDGER!K263&gt;=0.9*'MARK LOOKUP'!K263,"A+",IF(LEDGER!K263&gt;=0.8*'MARK LOOKUP'!K263,"A",IF(LEDGER!K263&gt;=0.7*'MARK LOOKUP'!K263,"B+",IF(LEDGER!K263&gt;=0.6*'MARK LOOKUP'!K263,"B",IF(LEDGER!K263&gt;=0.5*'MARK LOOKUP'!K263,"C+",IF(LEDGER!K263&gt;=0.4*'MARK LOOKUP'!K263,"C",IF(LEDGER!K263&gt;=0.35*'MARK LOOKUP'!K263,"D","NG")))))))))</f>
        <v/>
      </c>
      <c r="AG263" s="26" t="str">
        <f>IF(ISBLANK('DATA ENTRY'!Q263),"",IF(LEDGER!L263="Ab","AB",IF(LEDGER!L263&gt;=0.9*'MARK LOOKUP'!L263,"A+",IF(LEDGER!L263&gt;=0.8*'MARK LOOKUP'!L263,"A",IF(LEDGER!L263&gt;=0.7*'MARK LOOKUP'!L263,"B+",IF(LEDGER!L263&gt;=0.6*'MARK LOOKUP'!L263,"B",IF(LEDGER!L263&gt;=0.5*'MARK LOOKUP'!L263,"C+",IF(LEDGER!L263&gt;=0.4*'MARK LOOKUP'!L263,"C",IF(LEDGER!L263&gt;=0.35*'MARK LOOKUP'!L263,"D","NG")))))))))</f>
        <v/>
      </c>
      <c r="AH263" s="26" t="str">
        <f>IF(ISNUMBER(M263),IF(M263&gt;=0.9*'MARK LOOKUP'!M263,"A+",IF(M263&gt;=0.8*'MARK LOOKUP'!M263,"A",IF(M263&gt;=0.7*'MARK LOOKUP'!M263,"B+",IF(M263&gt;=0.6*'MARK LOOKUP'!M263,"B",IF(M263&gt;=0.5*'MARK LOOKUP'!M263,"C+",IF(M263&gt;=0.4*'MARK LOOKUP'!M263,"C",IF(M263&gt;=0.35*'MARK LOOKUP'!M263,"D","NG"))))))),"")</f>
        <v/>
      </c>
      <c r="AI263" s="26" t="str">
        <f>IF(ISBLANK('DATA ENTRY'!S263),"",IF(N263="Ab","AB",IF(N263&gt;=0.9*'MARK LOOKUP'!N263,"A+",IF(N263&gt;=0.8*'MARK LOOKUP'!N263,"A",IF(N263&gt;=0.7*'MARK LOOKUP'!N263,"B+",IF(N263&gt;=0.6*'MARK LOOKUP'!N263,"B",IF(N263&gt;=0.5*'MARK LOOKUP'!N263,"C+",IF(N263&gt;=0.4*'MARK LOOKUP'!N263,"C",IF(N263&gt;=0.35*'MARK LOOKUP'!N263,"D","NG")))))))))</f>
        <v/>
      </c>
      <c r="AJ263" s="26" t="str">
        <f>IF(ISBLANK('DATA ENTRY'!T263),"",IF(O263="Ab","AB",IF(O263&gt;=0.9*'MARK LOOKUP'!O263,"A+",IF(O263&gt;=0.8*'MARK LOOKUP'!O263,"A",IF(O263&gt;=0.7*'MARK LOOKUP'!O263,"B+",IF(O263&gt;=0.6*'MARK LOOKUP'!O263,"B",IF(O263&gt;=0.5*'MARK LOOKUP'!O263,"C+",IF(O263&gt;=0.4*'MARK LOOKUP'!O263,"C",IF(O263&gt;=0.35*'MARK LOOKUP'!O263,"D","NG")))))))))</f>
        <v/>
      </c>
      <c r="AK263" s="26" t="str">
        <f>IF(ISNUMBER(P263),IF(P263&gt;=0.9*'MARK LOOKUP'!P263,"A+",IF(P263&gt;=0.8*'MARK LOOKUP'!P263,"A",IF(P263&gt;=0.7*'MARK LOOKUP'!P263,"B+",IF(P263&gt;=0.6*'MARK LOOKUP'!P263,"B",IF(P263&gt;=0.5*'MARK LOOKUP'!P263,"C+",IF(P263&gt;=0.4*'MARK LOOKUP'!P263,"C",IF(P263&gt;=0.35*'MARK LOOKUP'!P263,"D","NG"))))))),"")</f>
        <v/>
      </c>
      <c r="AL263" s="26" t="str">
        <f>IF(ISBLANK('DATA ENTRY'!V263),"",IF(Q263="Ab","AB",IF(Q263&gt;=0.9*'MARK LOOKUP'!Q263,"A+",IF(Q263&gt;=0.8*'MARK LOOKUP'!Q263,"A",IF(Q263&gt;=0.7*'MARK LOOKUP'!Q263,"B+",IF(Q263&gt;=0.6*'MARK LOOKUP'!Q263,"B",IF(Q263&gt;=0.5*'MARK LOOKUP'!Q263,"C+",IF(Q263&gt;=0.4*'MARK LOOKUP'!Q263,"C",IF(Q263&gt;=0.35*'MARK LOOKUP'!Q263,"D","NG")))))))))</f>
        <v/>
      </c>
      <c r="AM263" s="26" t="str">
        <f>IF(ISBLANK('DATA ENTRY'!W263),"",IF(R263="Ab","AB",IF(R263&gt;=0.9*'MARK LOOKUP'!R263,"A+",IF(R263&gt;=0.8*'MARK LOOKUP'!R263,"A",IF(R263&gt;=0.7*'MARK LOOKUP'!R263,"B+",IF(R263&gt;=0.6*'MARK LOOKUP'!R263,"B",IF(R263&gt;=0.5*'MARK LOOKUP'!R263,"C+",IF(R263&gt;=0.4*'MARK LOOKUP'!R263,"C",IF(R263&gt;=0.35*'MARK LOOKUP'!R263,"D","NG")))))))))</f>
        <v/>
      </c>
      <c r="AN263" s="26" t="str">
        <f>IF(ISNUMBER(S263),IF(S263&gt;=0.9*'MARK LOOKUP'!S263,"A+",IF(S263&gt;=0.8*'MARK LOOKUP'!S263,"A",IF(S263&gt;=0.7*'MARK LOOKUP'!S263,"B+",IF(S263&gt;=0.6*'MARK LOOKUP'!S263,"B",IF(S263&gt;=0.5*'MARK LOOKUP'!S263,"C+",IF(S263&gt;=0.4*'MARK LOOKUP'!S263,"C",IF(S263&gt;=0.35*'MARK LOOKUP'!S263,"D","NG"))))))),"")</f>
        <v/>
      </c>
      <c r="AO263" s="26" t="str">
        <f>IF(ISBLANK('DATA ENTRY'!Y263),"",IF(T263="AB","AB",IF(T263&gt;=0.9*'MARK LOOKUP'!T263,"A+",IF(T263&gt;=0.8*'MARK LOOKUP'!T263,"A",IF(T263&gt;=0.7*'MARK LOOKUP'!T263,"B+",IF(T263&gt;=0.6*'MARK LOOKUP'!T263,"B",IF(T263&gt;=0.5*'MARK LOOKUP'!T263,"C+",IF(T263&gt;=0.4*'MARK LOOKUP'!T263,"C",IF(T263&gt;=0.35*'MARK LOOKUP'!T263,"D","NG")))))))))</f>
        <v/>
      </c>
      <c r="AP263" s="26" t="str">
        <f>IF(ISBLANK('DATA ENTRY'!Z263),"",IF(U263="AB","AB",IF(U263&gt;=0.9*'MARK LOOKUP'!U263,"A+",IF(U263&gt;=0.8*'MARK LOOKUP'!U263,"A",IF(U263&gt;=0.7*'MARK LOOKUP'!U263,"B+",IF(U263&gt;=0.6*'MARK LOOKUP'!U263,"B",IF(U263&gt;=0.5*'MARK LOOKUP'!U263,"C+",IF(U263&gt;=0.4*'MARK LOOKUP'!U263,"C",IF(U263&gt;=0.35*'MARK LOOKUP'!U263,"D","NG")))))))))</f>
        <v/>
      </c>
      <c r="AQ263" s="26" t="str">
        <f>IF(ISNUMBER(V263),IF(V263&gt;=0.9*'MARK LOOKUP'!V263,"A+",IF(V263&gt;=0.8*'MARK LOOKUP'!V263,"A",IF(V263&gt;=0.7*'MARK LOOKUP'!V263,"B+",IF(V263&gt;=0.6*'MARK LOOKUP'!S263,"B",IF(V263&gt;=0.5*'MARK LOOKUP'!V263,"C+",IF(V263&gt;=0.4*'MARK LOOKUP'!V263,"C",IF(V263&gt;=0.35*'MARK LOOKUP'!V263,"D","NG"))))))),"")</f>
        <v/>
      </c>
      <c r="AR263" s="26" t="str">
        <f t="shared" si="87"/>
        <v/>
      </c>
      <c r="AS263" s="26" t="str">
        <f t="shared" si="88"/>
        <v/>
      </c>
      <c r="AT263" s="26" t="str">
        <f t="shared" si="89"/>
        <v/>
      </c>
      <c r="AU263" s="26" t="str">
        <f t="shared" si="90"/>
        <v/>
      </c>
      <c r="AV263" s="26" t="str">
        <f t="shared" si="91"/>
        <v/>
      </c>
      <c r="AW263" s="26" t="str">
        <f t="shared" si="92"/>
        <v/>
      </c>
      <c r="AX263" s="26" t="str">
        <f t="shared" si="93"/>
        <v/>
      </c>
      <c r="AY263" s="26" t="str">
        <f t="shared" si="94"/>
        <v/>
      </c>
      <c r="AZ263" s="26" t="str">
        <f t="shared" si="95"/>
        <v/>
      </c>
      <c r="BA263" s="26" t="str">
        <f t="shared" si="96"/>
        <v/>
      </c>
      <c r="BB263" s="26" t="str">
        <f t="shared" si="97"/>
        <v/>
      </c>
      <c r="BC263" s="26" t="str">
        <f t="shared" si="98"/>
        <v/>
      </c>
      <c r="BD263" s="26" t="str">
        <f t="shared" si="99"/>
        <v/>
      </c>
      <c r="BE263" s="26" t="str">
        <f>IF(ISBLANK('DATA ENTRY'!S263),"",IF(AJ263="A+","4",IF(AJ263="A","3.6",IF(AJ263="B+","3.2",IF(AJ263="B","2.8",IF(AJ263="C+","2.4",IF(AJ263="C","2",IF(AJ263="D+","1.6",IF(AJ263="D","1.2",IF(AJ263="E","0.8",""))))))))))</f>
        <v/>
      </c>
      <c r="BF263" s="26" t="str">
        <f>IF(ISBLANK('DATA ENTRY'!T263),"",IF(AK263="A+","4",IF(AK263="A","3.6",IF(AK263="B+","3.2",IF(AK263="B","2.8",IF(AK263="C+","2.4",IF(AK263="C","2",IF(AK263="D+","1.6",IF(AK263="D","1.2",IF(AK263="E","0.8",""))))))))))</f>
        <v/>
      </c>
      <c r="BG263" s="26" t="str">
        <f>IF(ISBLANK('DATA ENTRY'!U263),"",IF(AL263="A+","4",IF(AL263="A","3.6",IF(AL263="B+","3.2",IF(AL263="B","2.8",IF(AL263="C+","2.4",IF(AL263="C","2",IF(AL263="D+","1.6",IF(AL263="D","1.2",IF(AL263="E","0.8",""))))))))))</f>
        <v/>
      </c>
      <c r="BH263" s="26" t="str">
        <f>IF(ISBLANK('DATA ENTRY'!V263),"",IF(AM263="A+","4",IF(AM263="A","3.6",IF(AM263="B+","3.2",IF(AM263="B","2.8",IF(AM263="C+","2.4",IF(AM263="C","2",IF(AM263="D+","1.6",IF(AM263="D","1.2",IF(AM263="E","0.8",""))))))))))</f>
        <v/>
      </c>
      <c r="BI263" s="26" t="str">
        <f>IF(ISBLANK('DATA ENTRY'!W263),"",IF(AN263="A+","4",IF(AN263="A","3.6",IF(AN263="B+","3.2",IF(AN263="B","2.8",IF(AN263="C+","2.4",IF(AN263="C","2",IF(AN263="D+","1.6",IF(AN263="D","1.2",IF(AN263="E","0.8",""))))))))))</f>
        <v/>
      </c>
      <c r="BJ263" s="26" t="str">
        <f>IF(ISBLANK('DATA ENTRY'!X263),"",IF(AO263="A+","4",IF(AO263="A","3.6",IF(AO263="B+","3.2",IF(AO263="B","2.8",IF(AO263="C+","2.4",IF(AO263="C","2",IF(AO263="D+","1.6",IF(AO263="D","1.2",IF(AO263="E","0.8",""))))))))))</f>
        <v/>
      </c>
      <c r="BK263" s="26" t="str">
        <f>IF(ISBLANK('DATA ENTRY'!Y263),"",IF(AP263="A+","4",IF(AP263="A","3.6",IF(AP263="B+","3.2",IF(AP263="B","2.8",IF(AP263="C+","2.4",IF(AP263="C","2",IF(AP263="D+","1.6",IF(AP263="D","1.2",IF(AP263="E","0.8",""))))))))))</f>
        <v/>
      </c>
      <c r="BL263" s="26" t="str">
        <f>IF(ISBLANK('DATA ENTRY'!Z263),"",IF(AQ263="A+","4",IF(AQ263="A","3.6",IF(AQ263="B+","3.2",IF(AQ263="B","2.8",IF(AQ263="C+","2.4",IF(AQ263="C","2",IF(AQ263="D+","1.6",IF(AQ263="D","1.2",IF(AQ263="E","0.8",""))))))))))</f>
        <v/>
      </c>
    </row>
    <row r="264" spans="2:64" x14ac:dyDescent="0.25">
      <c r="B264" s="26" t="str">
        <f>IF(ISBLANK('DATA ENTRY'!G264),"",'DATA ENTRY'!G264)</f>
        <v/>
      </c>
      <c r="C264" s="26" t="str">
        <f>IF(ISBLANK('DATA ENTRY'!H264),"",'DATA ENTRY'!H264)</f>
        <v/>
      </c>
      <c r="D264" s="26" t="str">
        <f t="shared" si="81"/>
        <v/>
      </c>
      <c r="E264" s="26" t="str">
        <f>IF(ISBLANK('DATA ENTRY'!J264),"",'DATA ENTRY'!J264)</f>
        <v/>
      </c>
      <c r="F264" s="26" t="str">
        <f>IF(ISBLANK('DATA ENTRY'!K264),"",'DATA ENTRY'!K264)</f>
        <v/>
      </c>
      <c r="G264" s="26" t="str">
        <f t="shared" si="82"/>
        <v/>
      </c>
      <c r="H264" s="26" t="str">
        <f>IF(ISBLANK('DATA ENTRY'!M264),"",'DATA ENTRY'!M264)</f>
        <v/>
      </c>
      <c r="I264" s="26" t="str">
        <f>IF(ISBLANK('DATA ENTRY'!M264),"",'DATA ENTRY'!N264)</f>
        <v/>
      </c>
      <c r="J264" s="26" t="str">
        <f t="shared" si="100"/>
        <v/>
      </c>
      <c r="K264" s="26" t="str">
        <f>IF(ISBLANK('DATA ENTRY'!P264),"",'DATA ENTRY'!P264)</f>
        <v/>
      </c>
      <c r="L264" s="26" t="str">
        <f>IF(ISBLANK('DATA ENTRY'!Q264),"",'DATA ENTRY'!Q264)</f>
        <v/>
      </c>
      <c r="M264" s="26" t="str">
        <f t="shared" si="83"/>
        <v/>
      </c>
      <c r="N264" s="26" t="str">
        <f>IF(ISBLANK('DATA ENTRY'!S264),"",'DATA ENTRY'!S264)</f>
        <v/>
      </c>
      <c r="O264" s="26" t="str">
        <f>IF(ISBLANK('DATA ENTRY'!T264),"",'DATA ENTRY'!T264)</f>
        <v/>
      </c>
      <c r="P264" s="26" t="str">
        <f t="shared" si="84"/>
        <v/>
      </c>
      <c r="Q264" s="26" t="str">
        <f>IF(ISBLANK('DATA ENTRY'!V264),"",'DATA ENTRY'!V264)</f>
        <v/>
      </c>
      <c r="R264" s="26" t="str">
        <f>IF(ISBLANK('DATA ENTRY'!W264),"",'DATA ENTRY'!W264)</f>
        <v/>
      </c>
      <c r="S264" s="26" t="str">
        <f t="shared" si="85"/>
        <v/>
      </c>
      <c r="T264" s="26" t="str">
        <f>IF(ISBLANK('DATA ENTRY'!Y264),"",'DATA ENTRY'!Y264)</f>
        <v/>
      </c>
      <c r="U264" s="26" t="str">
        <f>IF(ISBLANK('DATA ENTRY'!Z264),"",'DATA ENTRY'!Z264)</f>
        <v/>
      </c>
      <c r="V264" s="26" t="str">
        <f t="shared" si="86"/>
        <v/>
      </c>
      <c r="W264" s="26" t="str">
        <f>IF(ISBLANK('DATA ENTRY'!$F264),"",IF(LEDGER!B264="AB","AB",IF(LEDGER!B264&gt;=0.9*'MARK LOOKUP'!B264,"A+",IF(LEDGER!B264&gt;=0.8*'MARK LOOKUP'!B264,"A",IF(LEDGER!B264&gt;=0.7*'MARK LOOKUP'!B264,"B+",IF(LEDGER!B264&gt;=0.6*'MARK LOOKUP'!B264,"B",IF(LEDGER!B264&gt;=0.5*'MARK LOOKUP'!B264,"C+",IF(LEDGER!B264&gt;=0.4*'MARK LOOKUP'!B264,"C+",IF(LEDGER!B264&gt;=0.35*'MARK LOOKUP'!B264,"D","NG")))))))))</f>
        <v/>
      </c>
      <c r="X264" s="26" t="str">
        <f>IF(ISBLANK('DATA ENTRY'!$G264),"",IF(LEDGER!C264="AB","AB",IF(LEDGER!C264&gt;=0.9*'MARK LOOKUP'!C264,"A+",IF(LEDGER!C264&gt;=0.8*'MARK LOOKUP'!C264,"A",IF(LEDGER!C264&gt;=0.7*'MARK LOOKUP'!C264,"B+",IF(LEDGER!C264&gt;=0.6*'MARK LOOKUP'!C264,"B",IF(LEDGER!C264&gt;=0.5*'MARK LOOKUP'!C264,"C+",IF(LEDGER!C264&gt;=0.4*'MARK LOOKUP'!C264,"C+",IF(LEDGER!C264&gt;=0.35*'MARK LOOKUP'!C264,"D","N.G.")))))))))</f>
        <v/>
      </c>
      <c r="Y264" s="26" t="b">
        <f>IF(ISNUMBER(D264),IF(D264&gt;=0.9*'MARK LOOKUP'!D264,"A+",IF(D264&gt;=0.8*'MARK LOOKUP'!D264,"A",IF(D264&gt;=0.7*'MARK LOOKUP'!D264,"B+",IF(D264&gt;=0.6*'MARK LOOKUP'!D264,"B",IF(D264&gt;=0.5*'MARK LOOKUP'!D264,"C+",IF(D264&gt;=0.4*'MARK LOOKUP'!D264,"C",IF(D264&gt;=0.35*'MARK LOOKUP'!D264,"D","N.G."))))))))</f>
        <v>0</v>
      </c>
      <c r="Z264" s="26" t="str">
        <f>IF(ISBLANK('DATA ENTRY'!J264),"",IF(LEDGER!E264="AB","AB",IF(LEDGER!E264&gt;=0.9*'MARK LOOKUP'!E264,"A+",IF(LEDGER!E264&gt;=0.8*'MARK LOOKUP'!E264,"A",IF(LEDGER!E264&gt;=0.7*'MARK LOOKUP'!E264,"B+",IF(LEDGER!E264&gt;=0.6*'MARK LOOKUP'!E264,"B",IF(LEDGER!E264&gt;=0.5*'MARK LOOKUP'!E264,"C+",IF(LEDGER!E264&gt;=0.4*'MARK LOOKUP'!E264,"C",IF(LEDGER!E264&gt;=0.35*'MARK LOOKUP'!E264,"D","NG")))))))))</f>
        <v/>
      </c>
      <c r="AA264" s="26" t="str">
        <f>IF(ISBLANK('DATA ENTRY'!K264),"",IF(LEDGER!F264="AB","AB",IF(LEDGER!F264&gt;=0.9*'MARK LOOKUP'!F264,"A+",IF(LEDGER!F264&gt;=0.8*'MARK LOOKUP'!F264,"A",IF(LEDGER!F264&gt;=0.7*'MARK LOOKUP'!F264,"B+",IF(LEDGER!F264&gt;=0.6*'MARK LOOKUP'!F264,"B",IF(LEDGER!F264&gt;=0.5*'MARK LOOKUP'!F264,"C+",IF(LEDGER!F264&gt;=0.4*'MARK LOOKUP'!F264,"C",IF(LEDGER!F264&gt;=0.35*'MARK LOOKUP'!F264,"D","NG")))))))))</f>
        <v/>
      </c>
      <c r="AB264" s="26" t="b">
        <f>IF(ISNUMBER(G264),IF(D264&gt;=0.9*'MARK LOOKUP'!G264,"A+",IF(G264&gt;=0.8*'MARK LOOKUP'!G264,"A",IF(G264&gt;=0.7*'MARK LOOKUP'!G264,"B+",IF(G264&gt;=0.6*'MARK LOOKUP'!G264,"B",IF(G264&gt;=0.5*'MARK LOOKUP'!G264,"C+",IF(G264&gt;=0.4*'MARK LOOKUP'!G264,"C",IF(G264&gt;=0.35*'MARK LOOKUP'!G264,"D","NG"))))))))</f>
        <v>0</v>
      </c>
      <c r="AC264" s="26" t="str">
        <f>IF(ISBLANK('DATA ENTRY'!M264),"",IF(LEDGER!H264="AB","AB",IF(LEDGER!H264&gt;=0.9*'MARK LOOKUP'!H264,"A+",IF(LEDGER!H264&gt;=0.8*'MARK LOOKUP'!H264,"A",IF(LEDGER!H264&gt;=0.7*'MARK LOOKUP'!H264,"B+",IF(LEDGER!H264&gt;=0.6*'MARK LOOKUP'!H264,"B",IF(LEDGER!H264&gt;=0.5*'MARK LOOKUP'!H264,"C+",IF(LEDGER!H264&gt;=0.4*'MARK LOOKUP'!H264,"C",IF(LEDGER!H264&gt;=0.35*'MARK LOOKUP'!H264,"D","NG")))))))))</f>
        <v/>
      </c>
      <c r="AD264" s="26" t="str">
        <f>IF(ISBLANK('DATA ENTRY'!N264),"",IF(LEDGER!I264="AB","AB",IF(LEDGER!I264&gt;=0.9*'MARK LOOKUP'!I264,"A+",IF(LEDGER!I264&gt;=0.8*'MARK LOOKUP'!I264,"A",IF(LEDGER!I264&gt;=0.7*'MARK LOOKUP'!I264,"B+",IF(LEDGER!I264&gt;=0.6*'MARK LOOKUP'!I264,"B",IF(LEDGER!I264&gt;=0.5*'MARK LOOKUP'!I264,"C+",IF(LEDGER!I264&gt;=0.4*'MARK LOOKUP'!I264,"C",IF(LEDGER!I264&gt;=0.35*'MARK LOOKUP'!I264,"D","NG")))))))))</f>
        <v/>
      </c>
      <c r="AE264" s="26" t="str">
        <f>IF(ISNUMBER(J264),IF(J264&gt;=0.9*'MARK LOOKUP'!J264,"A+",IF(J264&gt;=0.8*'MARK LOOKUP'!J264,"A",IF(J264&gt;=0.7*'MARK LOOKUP'!J264,"B+",IF(J264&gt;=0.6*'MARK LOOKUP'!J264,"B",IF(J264&gt;=0.5*'MARK LOOKUP'!J264,"C+",IF(J264&gt;=0.4*'MARK LOOKUP'!J264,"C",IF(J264&gt;=0.35*'MARK LOOKUP'!J264,"D","NG"))))))),"")</f>
        <v/>
      </c>
      <c r="AF264" s="26" t="str">
        <f>IF(ISBLANK('DATA ENTRY'!P264),"",IF(LEDGER!K264="Ab","AB",IF(LEDGER!K264&gt;=0.9*'MARK LOOKUP'!K264,"A+",IF(LEDGER!K264&gt;=0.8*'MARK LOOKUP'!K264,"A",IF(LEDGER!K264&gt;=0.7*'MARK LOOKUP'!K264,"B+",IF(LEDGER!K264&gt;=0.6*'MARK LOOKUP'!K264,"B",IF(LEDGER!K264&gt;=0.5*'MARK LOOKUP'!K264,"C+",IF(LEDGER!K264&gt;=0.4*'MARK LOOKUP'!K264,"C",IF(LEDGER!K264&gt;=0.35*'MARK LOOKUP'!K264,"D","NG")))))))))</f>
        <v/>
      </c>
      <c r="AG264" s="26" t="str">
        <f>IF(ISBLANK('DATA ENTRY'!Q264),"",IF(LEDGER!L264="Ab","AB",IF(LEDGER!L264&gt;=0.9*'MARK LOOKUP'!L264,"A+",IF(LEDGER!L264&gt;=0.8*'MARK LOOKUP'!L264,"A",IF(LEDGER!L264&gt;=0.7*'MARK LOOKUP'!L264,"B+",IF(LEDGER!L264&gt;=0.6*'MARK LOOKUP'!L264,"B",IF(LEDGER!L264&gt;=0.5*'MARK LOOKUP'!L264,"C+",IF(LEDGER!L264&gt;=0.4*'MARK LOOKUP'!L264,"C",IF(LEDGER!L264&gt;=0.35*'MARK LOOKUP'!L264,"D","NG")))))))))</f>
        <v/>
      </c>
      <c r="AH264" s="26" t="str">
        <f>IF(ISNUMBER(M264),IF(M264&gt;=0.9*'MARK LOOKUP'!M264,"A+",IF(M264&gt;=0.8*'MARK LOOKUP'!M264,"A",IF(M264&gt;=0.7*'MARK LOOKUP'!M264,"B+",IF(M264&gt;=0.6*'MARK LOOKUP'!M264,"B",IF(M264&gt;=0.5*'MARK LOOKUP'!M264,"C+",IF(M264&gt;=0.4*'MARK LOOKUP'!M264,"C",IF(M264&gt;=0.35*'MARK LOOKUP'!M264,"D","NG"))))))),"")</f>
        <v/>
      </c>
      <c r="AI264" s="26" t="str">
        <f>IF(ISBLANK('DATA ENTRY'!S264),"",IF(N264="Ab","AB",IF(N264&gt;=0.9*'MARK LOOKUP'!N264,"A+",IF(N264&gt;=0.8*'MARK LOOKUP'!N264,"A",IF(N264&gt;=0.7*'MARK LOOKUP'!N264,"B+",IF(N264&gt;=0.6*'MARK LOOKUP'!N264,"B",IF(N264&gt;=0.5*'MARK LOOKUP'!N264,"C+",IF(N264&gt;=0.4*'MARK LOOKUP'!N264,"C",IF(N264&gt;=0.35*'MARK LOOKUP'!N264,"D","NG")))))))))</f>
        <v/>
      </c>
      <c r="AJ264" s="26" t="str">
        <f>IF(ISBLANK('DATA ENTRY'!T264),"",IF(O264="Ab","AB",IF(O264&gt;=0.9*'MARK LOOKUP'!O264,"A+",IF(O264&gt;=0.8*'MARK LOOKUP'!O264,"A",IF(O264&gt;=0.7*'MARK LOOKUP'!O264,"B+",IF(O264&gt;=0.6*'MARK LOOKUP'!O264,"B",IF(O264&gt;=0.5*'MARK LOOKUP'!O264,"C+",IF(O264&gt;=0.4*'MARK LOOKUP'!O264,"C",IF(O264&gt;=0.35*'MARK LOOKUP'!O264,"D","NG")))))))))</f>
        <v/>
      </c>
      <c r="AK264" s="26" t="str">
        <f>IF(ISNUMBER(P264),IF(P264&gt;=0.9*'MARK LOOKUP'!P264,"A+",IF(P264&gt;=0.8*'MARK LOOKUP'!P264,"A",IF(P264&gt;=0.7*'MARK LOOKUP'!P264,"B+",IF(P264&gt;=0.6*'MARK LOOKUP'!P264,"B",IF(P264&gt;=0.5*'MARK LOOKUP'!P264,"C+",IF(P264&gt;=0.4*'MARK LOOKUP'!P264,"C",IF(P264&gt;=0.35*'MARK LOOKUP'!P264,"D","NG"))))))),"")</f>
        <v/>
      </c>
      <c r="AL264" s="26" t="str">
        <f>IF(ISBLANK('DATA ENTRY'!V264),"",IF(Q264="Ab","AB",IF(Q264&gt;=0.9*'MARK LOOKUP'!Q264,"A+",IF(Q264&gt;=0.8*'MARK LOOKUP'!Q264,"A",IF(Q264&gt;=0.7*'MARK LOOKUP'!Q264,"B+",IF(Q264&gt;=0.6*'MARK LOOKUP'!Q264,"B",IF(Q264&gt;=0.5*'MARK LOOKUP'!Q264,"C+",IF(Q264&gt;=0.4*'MARK LOOKUP'!Q264,"C",IF(Q264&gt;=0.35*'MARK LOOKUP'!Q264,"D","NG")))))))))</f>
        <v/>
      </c>
      <c r="AM264" s="26" t="str">
        <f>IF(ISBLANK('DATA ENTRY'!W264),"",IF(R264="Ab","AB",IF(R264&gt;=0.9*'MARK LOOKUP'!R264,"A+",IF(R264&gt;=0.8*'MARK LOOKUP'!R264,"A",IF(R264&gt;=0.7*'MARK LOOKUP'!R264,"B+",IF(R264&gt;=0.6*'MARK LOOKUP'!R264,"B",IF(R264&gt;=0.5*'MARK LOOKUP'!R264,"C+",IF(R264&gt;=0.4*'MARK LOOKUP'!R264,"C",IF(R264&gt;=0.35*'MARK LOOKUP'!R264,"D","NG")))))))))</f>
        <v/>
      </c>
      <c r="AN264" s="26" t="str">
        <f>IF(ISNUMBER(S264),IF(S264&gt;=0.9*'MARK LOOKUP'!S264,"A+",IF(S264&gt;=0.8*'MARK LOOKUP'!S264,"A",IF(S264&gt;=0.7*'MARK LOOKUP'!S264,"B+",IF(S264&gt;=0.6*'MARK LOOKUP'!S264,"B",IF(S264&gt;=0.5*'MARK LOOKUP'!S264,"C+",IF(S264&gt;=0.4*'MARK LOOKUP'!S264,"C",IF(S264&gt;=0.35*'MARK LOOKUP'!S264,"D","NG"))))))),"")</f>
        <v/>
      </c>
      <c r="AO264" s="26" t="str">
        <f>IF(ISBLANK('DATA ENTRY'!Y264),"",IF(T264="AB","AB",IF(T264&gt;=0.9*'MARK LOOKUP'!T264,"A+",IF(T264&gt;=0.8*'MARK LOOKUP'!T264,"A",IF(T264&gt;=0.7*'MARK LOOKUP'!T264,"B+",IF(T264&gt;=0.6*'MARK LOOKUP'!T264,"B",IF(T264&gt;=0.5*'MARK LOOKUP'!T264,"C+",IF(T264&gt;=0.4*'MARK LOOKUP'!T264,"C",IF(T264&gt;=0.35*'MARK LOOKUP'!T264,"D","NG")))))))))</f>
        <v/>
      </c>
      <c r="AP264" s="26" t="str">
        <f>IF(ISBLANK('DATA ENTRY'!Z264),"",IF(U264="AB","AB",IF(U264&gt;=0.9*'MARK LOOKUP'!U264,"A+",IF(U264&gt;=0.8*'MARK LOOKUP'!U264,"A",IF(U264&gt;=0.7*'MARK LOOKUP'!U264,"B+",IF(U264&gt;=0.6*'MARK LOOKUP'!U264,"B",IF(U264&gt;=0.5*'MARK LOOKUP'!U264,"C+",IF(U264&gt;=0.4*'MARK LOOKUP'!U264,"C",IF(U264&gt;=0.35*'MARK LOOKUP'!U264,"D","NG")))))))))</f>
        <v/>
      </c>
      <c r="AQ264" s="26" t="str">
        <f>IF(ISNUMBER(V264),IF(V264&gt;=0.9*'MARK LOOKUP'!V264,"A+",IF(V264&gt;=0.8*'MARK LOOKUP'!V264,"A",IF(V264&gt;=0.7*'MARK LOOKUP'!V264,"B+",IF(V264&gt;=0.6*'MARK LOOKUP'!S264,"B",IF(V264&gt;=0.5*'MARK LOOKUP'!V264,"C+",IF(V264&gt;=0.4*'MARK LOOKUP'!V264,"C",IF(V264&gt;=0.35*'MARK LOOKUP'!V264,"D","NG"))))))),"")</f>
        <v/>
      </c>
      <c r="AR264" s="26" t="str">
        <f t="shared" si="87"/>
        <v/>
      </c>
      <c r="AS264" s="26" t="str">
        <f t="shared" si="88"/>
        <v/>
      </c>
      <c r="AT264" s="26" t="str">
        <f t="shared" si="89"/>
        <v/>
      </c>
      <c r="AU264" s="26" t="str">
        <f t="shared" si="90"/>
        <v/>
      </c>
      <c r="AV264" s="26" t="str">
        <f t="shared" si="91"/>
        <v/>
      </c>
      <c r="AW264" s="26" t="str">
        <f t="shared" si="92"/>
        <v/>
      </c>
      <c r="AX264" s="26" t="str">
        <f t="shared" si="93"/>
        <v/>
      </c>
      <c r="AY264" s="26" t="str">
        <f t="shared" si="94"/>
        <v/>
      </c>
      <c r="AZ264" s="26" t="str">
        <f t="shared" si="95"/>
        <v/>
      </c>
      <c r="BA264" s="26" t="str">
        <f t="shared" si="96"/>
        <v/>
      </c>
      <c r="BB264" s="26" t="str">
        <f t="shared" si="97"/>
        <v/>
      </c>
      <c r="BC264" s="26" t="str">
        <f t="shared" si="98"/>
        <v/>
      </c>
      <c r="BD264" s="26" t="str">
        <f t="shared" si="99"/>
        <v/>
      </c>
      <c r="BE264" s="26" t="str">
        <f>IF(ISBLANK('DATA ENTRY'!S264),"",IF(AJ264="A+","4",IF(AJ264="A","3.6",IF(AJ264="B+","3.2",IF(AJ264="B","2.8",IF(AJ264="C+","2.4",IF(AJ264="C","2",IF(AJ264="D+","1.6",IF(AJ264="D","1.2",IF(AJ264="E","0.8",""))))))))))</f>
        <v/>
      </c>
      <c r="BF264" s="26" t="str">
        <f>IF(ISBLANK('DATA ENTRY'!T264),"",IF(AK264="A+","4",IF(AK264="A","3.6",IF(AK264="B+","3.2",IF(AK264="B","2.8",IF(AK264="C+","2.4",IF(AK264="C","2",IF(AK264="D+","1.6",IF(AK264="D","1.2",IF(AK264="E","0.8",""))))))))))</f>
        <v/>
      </c>
      <c r="BG264" s="26" t="str">
        <f>IF(ISBLANK('DATA ENTRY'!U264),"",IF(AL264="A+","4",IF(AL264="A","3.6",IF(AL264="B+","3.2",IF(AL264="B","2.8",IF(AL264="C+","2.4",IF(AL264="C","2",IF(AL264="D+","1.6",IF(AL264="D","1.2",IF(AL264="E","0.8",""))))))))))</f>
        <v/>
      </c>
      <c r="BH264" s="26" t="str">
        <f>IF(ISBLANK('DATA ENTRY'!V264),"",IF(AM264="A+","4",IF(AM264="A","3.6",IF(AM264="B+","3.2",IF(AM264="B","2.8",IF(AM264="C+","2.4",IF(AM264="C","2",IF(AM264="D+","1.6",IF(AM264="D","1.2",IF(AM264="E","0.8",""))))))))))</f>
        <v/>
      </c>
      <c r="BI264" s="26" t="str">
        <f>IF(ISBLANK('DATA ENTRY'!W264),"",IF(AN264="A+","4",IF(AN264="A","3.6",IF(AN264="B+","3.2",IF(AN264="B","2.8",IF(AN264="C+","2.4",IF(AN264="C","2",IF(AN264="D+","1.6",IF(AN264="D","1.2",IF(AN264="E","0.8",""))))))))))</f>
        <v/>
      </c>
      <c r="BJ264" s="26" t="str">
        <f>IF(ISBLANK('DATA ENTRY'!X264),"",IF(AO264="A+","4",IF(AO264="A","3.6",IF(AO264="B+","3.2",IF(AO264="B","2.8",IF(AO264="C+","2.4",IF(AO264="C","2",IF(AO264="D+","1.6",IF(AO264="D","1.2",IF(AO264="E","0.8",""))))))))))</f>
        <v/>
      </c>
      <c r="BK264" s="26" t="str">
        <f>IF(ISBLANK('DATA ENTRY'!Y264),"",IF(AP264="A+","4",IF(AP264="A","3.6",IF(AP264="B+","3.2",IF(AP264="B","2.8",IF(AP264="C+","2.4",IF(AP264="C","2",IF(AP264="D+","1.6",IF(AP264="D","1.2",IF(AP264="E","0.8",""))))))))))</f>
        <v/>
      </c>
      <c r="BL264" s="26" t="str">
        <f>IF(ISBLANK('DATA ENTRY'!Z264),"",IF(AQ264="A+","4",IF(AQ264="A","3.6",IF(AQ264="B+","3.2",IF(AQ264="B","2.8",IF(AQ264="C+","2.4",IF(AQ264="C","2",IF(AQ264="D+","1.6",IF(AQ264="D","1.2",IF(AQ264="E","0.8",""))))))))))</f>
        <v/>
      </c>
    </row>
    <row r="265" spans="2:64" x14ac:dyDescent="0.25">
      <c r="B265" s="26" t="str">
        <f>IF(ISBLANK('DATA ENTRY'!G265),"",'DATA ENTRY'!G265)</f>
        <v/>
      </c>
      <c r="C265" s="26" t="str">
        <f>IF(ISBLANK('DATA ENTRY'!H265),"",'DATA ENTRY'!H265)</f>
        <v/>
      </c>
      <c r="D265" s="26" t="str">
        <f t="shared" si="81"/>
        <v/>
      </c>
      <c r="E265" s="26" t="str">
        <f>IF(ISBLANK('DATA ENTRY'!J265),"",'DATA ENTRY'!J265)</f>
        <v/>
      </c>
      <c r="F265" s="26" t="str">
        <f>IF(ISBLANK('DATA ENTRY'!K265),"",'DATA ENTRY'!K265)</f>
        <v/>
      </c>
      <c r="G265" s="26" t="str">
        <f t="shared" si="82"/>
        <v/>
      </c>
      <c r="H265" s="26" t="str">
        <f>IF(ISBLANK('DATA ENTRY'!M265),"",'DATA ENTRY'!M265)</f>
        <v/>
      </c>
      <c r="I265" s="26" t="str">
        <f>IF(ISBLANK('DATA ENTRY'!M265),"",'DATA ENTRY'!N265)</f>
        <v/>
      </c>
      <c r="J265" s="26" t="str">
        <f t="shared" si="100"/>
        <v/>
      </c>
      <c r="K265" s="26" t="str">
        <f>IF(ISBLANK('DATA ENTRY'!P265),"",'DATA ENTRY'!P265)</f>
        <v/>
      </c>
      <c r="L265" s="26" t="str">
        <f>IF(ISBLANK('DATA ENTRY'!Q265),"",'DATA ENTRY'!Q265)</f>
        <v/>
      </c>
      <c r="M265" s="26" t="str">
        <f t="shared" si="83"/>
        <v/>
      </c>
      <c r="N265" s="26" t="str">
        <f>IF(ISBLANK('DATA ENTRY'!S265),"",'DATA ENTRY'!S265)</f>
        <v/>
      </c>
      <c r="O265" s="26" t="str">
        <f>IF(ISBLANK('DATA ENTRY'!T265),"",'DATA ENTRY'!T265)</f>
        <v/>
      </c>
      <c r="P265" s="26" t="str">
        <f t="shared" si="84"/>
        <v/>
      </c>
      <c r="Q265" s="26" t="str">
        <f>IF(ISBLANK('DATA ENTRY'!V265),"",'DATA ENTRY'!V265)</f>
        <v/>
      </c>
      <c r="R265" s="26" t="str">
        <f>IF(ISBLANK('DATA ENTRY'!W265),"",'DATA ENTRY'!W265)</f>
        <v/>
      </c>
      <c r="S265" s="26" t="str">
        <f t="shared" si="85"/>
        <v/>
      </c>
      <c r="T265" s="26" t="str">
        <f>IF(ISBLANK('DATA ENTRY'!Y265),"",'DATA ENTRY'!Y265)</f>
        <v/>
      </c>
      <c r="U265" s="26" t="str">
        <f>IF(ISBLANK('DATA ENTRY'!Z265),"",'DATA ENTRY'!Z265)</f>
        <v/>
      </c>
      <c r="V265" s="26" t="str">
        <f t="shared" si="86"/>
        <v/>
      </c>
      <c r="W265" s="26" t="str">
        <f>IF(ISBLANK('DATA ENTRY'!$F265),"",IF(LEDGER!B265="AB","AB",IF(LEDGER!B265&gt;=0.9*'MARK LOOKUP'!B265,"A+",IF(LEDGER!B265&gt;=0.8*'MARK LOOKUP'!B265,"A",IF(LEDGER!B265&gt;=0.7*'MARK LOOKUP'!B265,"B+",IF(LEDGER!B265&gt;=0.6*'MARK LOOKUP'!B265,"B",IF(LEDGER!B265&gt;=0.5*'MARK LOOKUP'!B265,"C+",IF(LEDGER!B265&gt;=0.4*'MARK LOOKUP'!B265,"C+",IF(LEDGER!B265&gt;=0.35*'MARK LOOKUP'!B265,"D","NG")))))))))</f>
        <v/>
      </c>
      <c r="X265" s="26" t="str">
        <f>IF(ISBLANK('DATA ENTRY'!$G265),"",IF(LEDGER!C265="AB","AB",IF(LEDGER!C265&gt;=0.9*'MARK LOOKUP'!C265,"A+",IF(LEDGER!C265&gt;=0.8*'MARK LOOKUP'!C265,"A",IF(LEDGER!C265&gt;=0.7*'MARK LOOKUP'!C265,"B+",IF(LEDGER!C265&gt;=0.6*'MARK LOOKUP'!C265,"B",IF(LEDGER!C265&gt;=0.5*'MARK LOOKUP'!C265,"C+",IF(LEDGER!C265&gt;=0.4*'MARK LOOKUP'!C265,"C+",IF(LEDGER!C265&gt;=0.35*'MARK LOOKUP'!C265,"D","N.G.")))))))))</f>
        <v/>
      </c>
      <c r="Y265" s="26" t="b">
        <f>IF(ISNUMBER(D265),IF(D265&gt;=0.9*'MARK LOOKUP'!D265,"A+",IF(D265&gt;=0.8*'MARK LOOKUP'!D265,"A",IF(D265&gt;=0.7*'MARK LOOKUP'!D265,"B+",IF(D265&gt;=0.6*'MARK LOOKUP'!D265,"B",IF(D265&gt;=0.5*'MARK LOOKUP'!D265,"C+",IF(D265&gt;=0.4*'MARK LOOKUP'!D265,"C",IF(D265&gt;=0.35*'MARK LOOKUP'!D265,"D","N.G."))))))))</f>
        <v>0</v>
      </c>
      <c r="Z265" s="26" t="str">
        <f>IF(ISBLANK('DATA ENTRY'!J265),"",IF(LEDGER!E265="AB","AB",IF(LEDGER!E265&gt;=0.9*'MARK LOOKUP'!E265,"A+",IF(LEDGER!E265&gt;=0.8*'MARK LOOKUP'!E265,"A",IF(LEDGER!E265&gt;=0.7*'MARK LOOKUP'!E265,"B+",IF(LEDGER!E265&gt;=0.6*'MARK LOOKUP'!E265,"B",IF(LEDGER!E265&gt;=0.5*'MARK LOOKUP'!E265,"C+",IF(LEDGER!E265&gt;=0.4*'MARK LOOKUP'!E265,"C",IF(LEDGER!E265&gt;=0.35*'MARK LOOKUP'!E265,"D","NG")))))))))</f>
        <v/>
      </c>
      <c r="AA265" s="26" t="str">
        <f>IF(ISBLANK('DATA ENTRY'!K265),"",IF(LEDGER!F265="AB","AB",IF(LEDGER!F265&gt;=0.9*'MARK LOOKUP'!F265,"A+",IF(LEDGER!F265&gt;=0.8*'MARK LOOKUP'!F265,"A",IF(LEDGER!F265&gt;=0.7*'MARK LOOKUP'!F265,"B+",IF(LEDGER!F265&gt;=0.6*'MARK LOOKUP'!F265,"B",IF(LEDGER!F265&gt;=0.5*'MARK LOOKUP'!F265,"C+",IF(LEDGER!F265&gt;=0.4*'MARK LOOKUP'!F265,"C",IF(LEDGER!F265&gt;=0.35*'MARK LOOKUP'!F265,"D","NG")))))))))</f>
        <v/>
      </c>
      <c r="AB265" s="26" t="b">
        <f>IF(ISNUMBER(G265),IF(D265&gt;=0.9*'MARK LOOKUP'!G265,"A+",IF(G265&gt;=0.8*'MARK LOOKUP'!G265,"A",IF(G265&gt;=0.7*'MARK LOOKUP'!G265,"B+",IF(G265&gt;=0.6*'MARK LOOKUP'!G265,"B",IF(G265&gt;=0.5*'MARK LOOKUP'!G265,"C+",IF(G265&gt;=0.4*'MARK LOOKUP'!G265,"C",IF(G265&gt;=0.35*'MARK LOOKUP'!G265,"D","NG"))))))))</f>
        <v>0</v>
      </c>
      <c r="AC265" s="26" t="str">
        <f>IF(ISBLANK('DATA ENTRY'!M265),"",IF(LEDGER!H265="AB","AB",IF(LEDGER!H265&gt;=0.9*'MARK LOOKUP'!H265,"A+",IF(LEDGER!H265&gt;=0.8*'MARK LOOKUP'!H265,"A",IF(LEDGER!H265&gt;=0.7*'MARK LOOKUP'!H265,"B+",IF(LEDGER!H265&gt;=0.6*'MARK LOOKUP'!H265,"B",IF(LEDGER!H265&gt;=0.5*'MARK LOOKUP'!H265,"C+",IF(LEDGER!H265&gt;=0.4*'MARK LOOKUP'!H265,"C",IF(LEDGER!H265&gt;=0.35*'MARK LOOKUP'!H265,"D","NG")))))))))</f>
        <v/>
      </c>
      <c r="AD265" s="26" t="str">
        <f>IF(ISBLANK('DATA ENTRY'!N265),"",IF(LEDGER!I265="AB","AB",IF(LEDGER!I265&gt;=0.9*'MARK LOOKUP'!I265,"A+",IF(LEDGER!I265&gt;=0.8*'MARK LOOKUP'!I265,"A",IF(LEDGER!I265&gt;=0.7*'MARK LOOKUP'!I265,"B+",IF(LEDGER!I265&gt;=0.6*'MARK LOOKUP'!I265,"B",IF(LEDGER!I265&gt;=0.5*'MARK LOOKUP'!I265,"C+",IF(LEDGER!I265&gt;=0.4*'MARK LOOKUP'!I265,"C",IF(LEDGER!I265&gt;=0.35*'MARK LOOKUP'!I265,"D","NG")))))))))</f>
        <v/>
      </c>
      <c r="AE265" s="26" t="str">
        <f>IF(ISNUMBER(J265),IF(J265&gt;=0.9*'MARK LOOKUP'!J265,"A+",IF(J265&gt;=0.8*'MARK LOOKUP'!J265,"A",IF(J265&gt;=0.7*'MARK LOOKUP'!J265,"B+",IF(J265&gt;=0.6*'MARK LOOKUP'!J265,"B",IF(J265&gt;=0.5*'MARK LOOKUP'!J265,"C+",IF(J265&gt;=0.4*'MARK LOOKUP'!J265,"C",IF(J265&gt;=0.35*'MARK LOOKUP'!J265,"D","NG"))))))),"")</f>
        <v/>
      </c>
      <c r="AF265" s="26" t="str">
        <f>IF(ISBLANK('DATA ENTRY'!P265),"",IF(LEDGER!K265="Ab","AB",IF(LEDGER!K265&gt;=0.9*'MARK LOOKUP'!K265,"A+",IF(LEDGER!K265&gt;=0.8*'MARK LOOKUP'!K265,"A",IF(LEDGER!K265&gt;=0.7*'MARK LOOKUP'!K265,"B+",IF(LEDGER!K265&gt;=0.6*'MARK LOOKUP'!K265,"B",IF(LEDGER!K265&gt;=0.5*'MARK LOOKUP'!K265,"C+",IF(LEDGER!K265&gt;=0.4*'MARK LOOKUP'!K265,"C",IF(LEDGER!K265&gt;=0.35*'MARK LOOKUP'!K265,"D","NG")))))))))</f>
        <v/>
      </c>
      <c r="AG265" s="26" t="str">
        <f>IF(ISBLANK('DATA ENTRY'!Q265),"",IF(LEDGER!L265="Ab","AB",IF(LEDGER!L265&gt;=0.9*'MARK LOOKUP'!L265,"A+",IF(LEDGER!L265&gt;=0.8*'MARK LOOKUP'!L265,"A",IF(LEDGER!L265&gt;=0.7*'MARK LOOKUP'!L265,"B+",IF(LEDGER!L265&gt;=0.6*'MARK LOOKUP'!L265,"B",IF(LEDGER!L265&gt;=0.5*'MARK LOOKUP'!L265,"C+",IF(LEDGER!L265&gt;=0.4*'MARK LOOKUP'!L265,"C",IF(LEDGER!L265&gt;=0.35*'MARK LOOKUP'!L265,"D","NG")))))))))</f>
        <v/>
      </c>
      <c r="AH265" s="26" t="str">
        <f>IF(ISNUMBER(M265),IF(M265&gt;=0.9*'MARK LOOKUP'!M265,"A+",IF(M265&gt;=0.8*'MARK LOOKUP'!M265,"A",IF(M265&gt;=0.7*'MARK LOOKUP'!M265,"B+",IF(M265&gt;=0.6*'MARK LOOKUP'!M265,"B",IF(M265&gt;=0.5*'MARK LOOKUP'!M265,"C+",IF(M265&gt;=0.4*'MARK LOOKUP'!M265,"C",IF(M265&gt;=0.35*'MARK LOOKUP'!M265,"D","NG"))))))),"")</f>
        <v/>
      </c>
      <c r="AI265" s="26" t="str">
        <f>IF(ISBLANK('DATA ENTRY'!S265),"",IF(N265="Ab","AB",IF(N265&gt;=0.9*'MARK LOOKUP'!N265,"A+",IF(N265&gt;=0.8*'MARK LOOKUP'!N265,"A",IF(N265&gt;=0.7*'MARK LOOKUP'!N265,"B+",IF(N265&gt;=0.6*'MARK LOOKUP'!N265,"B",IF(N265&gt;=0.5*'MARK LOOKUP'!N265,"C+",IF(N265&gt;=0.4*'MARK LOOKUP'!N265,"C",IF(N265&gt;=0.35*'MARK LOOKUP'!N265,"D","NG")))))))))</f>
        <v/>
      </c>
      <c r="AJ265" s="26" t="str">
        <f>IF(ISBLANK('DATA ENTRY'!T265),"",IF(O265="Ab","AB",IF(O265&gt;=0.9*'MARK LOOKUP'!O265,"A+",IF(O265&gt;=0.8*'MARK LOOKUP'!O265,"A",IF(O265&gt;=0.7*'MARK LOOKUP'!O265,"B+",IF(O265&gt;=0.6*'MARK LOOKUP'!O265,"B",IF(O265&gt;=0.5*'MARK LOOKUP'!O265,"C+",IF(O265&gt;=0.4*'MARK LOOKUP'!O265,"C",IF(O265&gt;=0.35*'MARK LOOKUP'!O265,"D","NG")))))))))</f>
        <v/>
      </c>
      <c r="AK265" s="26" t="str">
        <f>IF(ISNUMBER(P265),IF(P265&gt;=0.9*'MARK LOOKUP'!P265,"A+",IF(P265&gt;=0.8*'MARK LOOKUP'!P265,"A",IF(P265&gt;=0.7*'MARK LOOKUP'!P265,"B+",IF(P265&gt;=0.6*'MARK LOOKUP'!P265,"B",IF(P265&gt;=0.5*'MARK LOOKUP'!P265,"C+",IF(P265&gt;=0.4*'MARK LOOKUP'!P265,"C",IF(P265&gt;=0.35*'MARK LOOKUP'!P265,"D","NG"))))))),"")</f>
        <v/>
      </c>
      <c r="AL265" s="26" t="str">
        <f>IF(ISBLANK('DATA ENTRY'!V265),"",IF(Q265="Ab","AB",IF(Q265&gt;=0.9*'MARK LOOKUP'!Q265,"A+",IF(Q265&gt;=0.8*'MARK LOOKUP'!Q265,"A",IF(Q265&gt;=0.7*'MARK LOOKUP'!Q265,"B+",IF(Q265&gt;=0.6*'MARK LOOKUP'!Q265,"B",IF(Q265&gt;=0.5*'MARK LOOKUP'!Q265,"C+",IF(Q265&gt;=0.4*'MARK LOOKUP'!Q265,"C",IF(Q265&gt;=0.35*'MARK LOOKUP'!Q265,"D","NG")))))))))</f>
        <v/>
      </c>
      <c r="AM265" s="26" t="str">
        <f>IF(ISBLANK('DATA ENTRY'!W265),"",IF(R265="Ab","AB",IF(R265&gt;=0.9*'MARK LOOKUP'!R265,"A+",IF(R265&gt;=0.8*'MARK LOOKUP'!R265,"A",IF(R265&gt;=0.7*'MARK LOOKUP'!R265,"B+",IF(R265&gt;=0.6*'MARK LOOKUP'!R265,"B",IF(R265&gt;=0.5*'MARK LOOKUP'!R265,"C+",IF(R265&gt;=0.4*'MARK LOOKUP'!R265,"C",IF(R265&gt;=0.35*'MARK LOOKUP'!R265,"D","NG")))))))))</f>
        <v/>
      </c>
      <c r="AN265" s="26" t="str">
        <f>IF(ISNUMBER(S265),IF(S265&gt;=0.9*'MARK LOOKUP'!S265,"A+",IF(S265&gt;=0.8*'MARK LOOKUP'!S265,"A",IF(S265&gt;=0.7*'MARK LOOKUP'!S265,"B+",IF(S265&gt;=0.6*'MARK LOOKUP'!S265,"B",IF(S265&gt;=0.5*'MARK LOOKUP'!S265,"C+",IF(S265&gt;=0.4*'MARK LOOKUP'!S265,"C",IF(S265&gt;=0.35*'MARK LOOKUP'!S265,"D","NG"))))))),"")</f>
        <v/>
      </c>
      <c r="AO265" s="26" t="str">
        <f>IF(ISBLANK('DATA ENTRY'!Y265),"",IF(T265="AB","AB",IF(T265&gt;=0.9*'MARK LOOKUP'!T265,"A+",IF(T265&gt;=0.8*'MARK LOOKUP'!T265,"A",IF(T265&gt;=0.7*'MARK LOOKUP'!T265,"B+",IF(T265&gt;=0.6*'MARK LOOKUP'!T265,"B",IF(T265&gt;=0.5*'MARK LOOKUP'!T265,"C+",IF(T265&gt;=0.4*'MARK LOOKUP'!T265,"C",IF(T265&gt;=0.35*'MARK LOOKUP'!T265,"D","NG")))))))))</f>
        <v/>
      </c>
      <c r="AP265" s="26" t="str">
        <f>IF(ISBLANK('DATA ENTRY'!Z265),"",IF(U265="AB","AB",IF(U265&gt;=0.9*'MARK LOOKUP'!U265,"A+",IF(U265&gt;=0.8*'MARK LOOKUP'!U265,"A",IF(U265&gt;=0.7*'MARK LOOKUP'!U265,"B+",IF(U265&gt;=0.6*'MARK LOOKUP'!U265,"B",IF(U265&gt;=0.5*'MARK LOOKUP'!U265,"C+",IF(U265&gt;=0.4*'MARK LOOKUP'!U265,"C",IF(U265&gt;=0.35*'MARK LOOKUP'!U265,"D","NG")))))))))</f>
        <v/>
      </c>
      <c r="AQ265" s="26" t="str">
        <f>IF(ISNUMBER(V265),IF(V265&gt;=0.9*'MARK LOOKUP'!V265,"A+",IF(V265&gt;=0.8*'MARK LOOKUP'!V265,"A",IF(V265&gt;=0.7*'MARK LOOKUP'!V265,"B+",IF(V265&gt;=0.6*'MARK LOOKUP'!S265,"B",IF(V265&gt;=0.5*'MARK LOOKUP'!V265,"C+",IF(V265&gt;=0.4*'MARK LOOKUP'!V265,"C",IF(V265&gt;=0.35*'MARK LOOKUP'!V265,"D","NG"))))))),"")</f>
        <v/>
      </c>
      <c r="AR265" s="26" t="str">
        <f t="shared" si="87"/>
        <v/>
      </c>
      <c r="AS265" s="26" t="str">
        <f t="shared" si="88"/>
        <v/>
      </c>
      <c r="AT265" s="26" t="str">
        <f t="shared" si="89"/>
        <v/>
      </c>
      <c r="AU265" s="26" t="str">
        <f t="shared" si="90"/>
        <v/>
      </c>
      <c r="AV265" s="26" t="str">
        <f t="shared" si="91"/>
        <v/>
      </c>
      <c r="AW265" s="26" t="str">
        <f t="shared" si="92"/>
        <v/>
      </c>
      <c r="AX265" s="26" t="str">
        <f t="shared" si="93"/>
        <v/>
      </c>
      <c r="AY265" s="26" t="str">
        <f t="shared" si="94"/>
        <v/>
      </c>
      <c r="AZ265" s="26" t="str">
        <f t="shared" si="95"/>
        <v/>
      </c>
      <c r="BA265" s="26" t="str">
        <f t="shared" si="96"/>
        <v/>
      </c>
      <c r="BB265" s="26" t="str">
        <f t="shared" si="97"/>
        <v/>
      </c>
      <c r="BC265" s="26" t="str">
        <f t="shared" si="98"/>
        <v/>
      </c>
      <c r="BD265" s="26" t="str">
        <f t="shared" si="99"/>
        <v/>
      </c>
      <c r="BE265" s="26" t="str">
        <f>IF(ISBLANK('DATA ENTRY'!S265),"",IF(AJ265="A+","4",IF(AJ265="A","3.6",IF(AJ265="B+","3.2",IF(AJ265="B","2.8",IF(AJ265="C+","2.4",IF(AJ265="C","2",IF(AJ265="D+","1.6",IF(AJ265="D","1.2",IF(AJ265="E","0.8",""))))))))))</f>
        <v/>
      </c>
      <c r="BF265" s="26" t="str">
        <f>IF(ISBLANK('DATA ENTRY'!T265),"",IF(AK265="A+","4",IF(AK265="A","3.6",IF(AK265="B+","3.2",IF(AK265="B","2.8",IF(AK265="C+","2.4",IF(AK265="C","2",IF(AK265="D+","1.6",IF(AK265="D","1.2",IF(AK265="E","0.8",""))))))))))</f>
        <v/>
      </c>
      <c r="BG265" s="26" t="str">
        <f>IF(ISBLANK('DATA ENTRY'!U265),"",IF(AL265="A+","4",IF(AL265="A","3.6",IF(AL265="B+","3.2",IF(AL265="B","2.8",IF(AL265="C+","2.4",IF(AL265="C","2",IF(AL265="D+","1.6",IF(AL265="D","1.2",IF(AL265="E","0.8",""))))))))))</f>
        <v/>
      </c>
      <c r="BH265" s="26" t="str">
        <f>IF(ISBLANK('DATA ENTRY'!V265),"",IF(AM265="A+","4",IF(AM265="A","3.6",IF(AM265="B+","3.2",IF(AM265="B","2.8",IF(AM265="C+","2.4",IF(AM265="C","2",IF(AM265="D+","1.6",IF(AM265="D","1.2",IF(AM265="E","0.8",""))))))))))</f>
        <v/>
      </c>
      <c r="BI265" s="26" t="str">
        <f>IF(ISBLANK('DATA ENTRY'!W265),"",IF(AN265="A+","4",IF(AN265="A","3.6",IF(AN265="B+","3.2",IF(AN265="B","2.8",IF(AN265="C+","2.4",IF(AN265="C","2",IF(AN265="D+","1.6",IF(AN265="D","1.2",IF(AN265="E","0.8",""))))))))))</f>
        <v/>
      </c>
      <c r="BJ265" s="26" t="str">
        <f>IF(ISBLANK('DATA ENTRY'!X265),"",IF(AO265="A+","4",IF(AO265="A","3.6",IF(AO265="B+","3.2",IF(AO265="B","2.8",IF(AO265="C+","2.4",IF(AO265="C","2",IF(AO265="D+","1.6",IF(AO265="D","1.2",IF(AO265="E","0.8",""))))))))))</f>
        <v/>
      </c>
      <c r="BK265" s="26" t="str">
        <f>IF(ISBLANK('DATA ENTRY'!Y265),"",IF(AP265="A+","4",IF(AP265="A","3.6",IF(AP265="B+","3.2",IF(AP265="B","2.8",IF(AP265="C+","2.4",IF(AP265="C","2",IF(AP265="D+","1.6",IF(AP265="D","1.2",IF(AP265="E","0.8",""))))))))))</f>
        <v/>
      </c>
      <c r="BL265" s="26" t="str">
        <f>IF(ISBLANK('DATA ENTRY'!Z265),"",IF(AQ265="A+","4",IF(AQ265="A","3.6",IF(AQ265="B+","3.2",IF(AQ265="B","2.8",IF(AQ265="C+","2.4",IF(AQ265="C","2",IF(AQ265="D+","1.6",IF(AQ265="D","1.2",IF(AQ265="E","0.8",""))))))))))</f>
        <v/>
      </c>
    </row>
    <row r="266" spans="2:64" x14ac:dyDescent="0.25">
      <c r="B266" s="26" t="str">
        <f>IF(ISBLANK('DATA ENTRY'!G266),"",'DATA ENTRY'!G266)</f>
        <v/>
      </c>
      <c r="C266" s="26" t="str">
        <f>IF(ISBLANK('DATA ENTRY'!H266),"",'DATA ENTRY'!H266)</f>
        <v/>
      </c>
      <c r="D266" s="26" t="str">
        <f t="shared" si="81"/>
        <v/>
      </c>
      <c r="E266" s="26" t="str">
        <f>IF(ISBLANK('DATA ENTRY'!J266),"",'DATA ENTRY'!J266)</f>
        <v/>
      </c>
      <c r="F266" s="26" t="str">
        <f>IF(ISBLANK('DATA ENTRY'!K266),"",'DATA ENTRY'!K266)</f>
        <v/>
      </c>
      <c r="G266" s="26" t="str">
        <f t="shared" si="82"/>
        <v/>
      </c>
      <c r="H266" s="26" t="str">
        <f>IF(ISBLANK('DATA ENTRY'!M266),"",'DATA ENTRY'!M266)</f>
        <v/>
      </c>
      <c r="I266" s="26" t="str">
        <f>IF(ISBLANK('DATA ENTRY'!M266),"",'DATA ENTRY'!N266)</f>
        <v/>
      </c>
      <c r="J266" s="26" t="str">
        <f t="shared" si="100"/>
        <v/>
      </c>
      <c r="K266" s="26" t="str">
        <f>IF(ISBLANK('DATA ENTRY'!P266),"",'DATA ENTRY'!P266)</f>
        <v/>
      </c>
      <c r="L266" s="26" t="str">
        <f>IF(ISBLANK('DATA ENTRY'!Q266),"",'DATA ENTRY'!Q266)</f>
        <v/>
      </c>
      <c r="M266" s="26" t="str">
        <f t="shared" si="83"/>
        <v/>
      </c>
      <c r="N266" s="26" t="str">
        <f>IF(ISBLANK('DATA ENTRY'!S266),"",'DATA ENTRY'!S266)</f>
        <v/>
      </c>
      <c r="O266" s="26" t="str">
        <f>IF(ISBLANK('DATA ENTRY'!T266),"",'DATA ENTRY'!T266)</f>
        <v/>
      </c>
      <c r="P266" s="26" t="str">
        <f t="shared" si="84"/>
        <v/>
      </c>
      <c r="Q266" s="26" t="str">
        <f>IF(ISBLANK('DATA ENTRY'!V266),"",'DATA ENTRY'!V266)</f>
        <v/>
      </c>
      <c r="R266" s="26" t="str">
        <f>IF(ISBLANK('DATA ENTRY'!W266),"",'DATA ENTRY'!W266)</f>
        <v/>
      </c>
      <c r="S266" s="26" t="str">
        <f t="shared" si="85"/>
        <v/>
      </c>
      <c r="T266" s="26" t="str">
        <f>IF(ISBLANK('DATA ENTRY'!Y266),"",'DATA ENTRY'!Y266)</f>
        <v/>
      </c>
      <c r="U266" s="26" t="str">
        <f>IF(ISBLANK('DATA ENTRY'!Z266),"",'DATA ENTRY'!Z266)</f>
        <v/>
      </c>
      <c r="V266" s="26" t="str">
        <f t="shared" si="86"/>
        <v/>
      </c>
      <c r="W266" s="26" t="str">
        <f>IF(ISBLANK('DATA ENTRY'!$F266),"",IF(LEDGER!B266="AB","AB",IF(LEDGER!B266&gt;=0.9*'MARK LOOKUP'!B266,"A+",IF(LEDGER!B266&gt;=0.8*'MARK LOOKUP'!B266,"A",IF(LEDGER!B266&gt;=0.7*'MARK LOOKUP'!B266,"B+",IF(LEDGER!B266&gt;=0.6*'MARK LOOKUP'!B266,"B",IF(LEDGER!B266&gt;=0.5*'MARK LOOKUP'!B266,"C+",IF(LEDGER!B266&gt;=0.4*'MARK LOOKUP'!B266,"C+",IF(LEDGER!B266&gt;=0.35*'MARK LOOKUP'!B266,"D","NG")))))))))</f>
        <v/>
      </c>
      <c r="X266" s="26" t="str">
        <f>IF(ISBLANK('DATA ENTRY'!$G266),"",IF(LEDGER!C266="AB","AB",IF(LEDGER!C266&gt;=0.9*'MARK LOOKUP'!C266,"A+",IF(LEDGER!C266&gt;=0.8*'MARK LOOKUP'!C266,"A",IF(LEDGER!C266&gt;=0.7*'MARK LOOKUP'!C266,"B+",IF(LEDGER!C266&gt;=0.6*'MARK LOOKUP'!C266,"B",IF(LEDGER!C266&gt;=0.5*'MARK LOOKUP'!C266,"C+",IF(LEDGER!C266&gt;=0.4*'MARK LOOKUP'!C266,"C+",IF(LEDGER!C266&gt;=0.35*'MARK LOOKUP'!C266,"D","N.G.")))))))))</f>
        <v/>
      </c>
      <c r="Y266" s="26" t="b">
        <f>IF(ISNUMBER(D266),IF(D266&gt;=0.9*'MARK LOOKUP'!D266,"A+",IF(D266&gt;=0.8*'MARK LOOKUP'!D266,"A",IF(D266&gt;=0.7*'MARK LOOKUP'!D266,"B+",IF(D266&gt;=0.6*'MARK LOOKUP'!D266,"B",IF(D266&gt;=0.5*'MARK LOOKUP'!D266,"C+",IF(D266&gt;=0.4*'MARK LOOKUP'!D266,"C",IF(D266&gt;=0.35*'MARK LOOKUP'!D266,"D","N.G."))))))))</f>
        <v>0</v>
      </c>
      <c r="Z266" s="26" t="str">
        <f>IF(ISBLANK('DATA ENTRY'!J266),"",IF(LEDGER!E266="AB","AB",IF(LEDGER!E266&gt;=0.9*'MARK LOOKUP'!E266,"A+",IF(LEDGER!E266&gt;=0.8*'MARK LOOKUP'!E266,"A",IF(LEDGER!E266&gt;=0.7*'MARK LOOKUP'!E266,"B+",IF(LEDGER!E266&gt;=0.6*'MARK LOOKUP'!E266,"B",IF(LEDGER!E266&gt;=0.5*'MARK LOOKUP'!E266,"C+",IF(LEDGER!E266&gt;=0.4*'MARK LOOKUP'!E266,"C",IF(LEDGER!E266&gt;=0.35*'MARK LOOKUP'!E266,"D","NG")))))))))</f>
        <v/>
      </c>
      <c r="AA266" s="26" t="str">
        <f>IF(ISBLANK('DATA ENTRY'!K266),"",IF(LEDGER!F266="AB","AB",IF(LEDGER!F266&gt;=0.9*'MARK LOOKUP'!F266,"A+",IF(LEDGER!F266&gt;=0.8*'MARK LOOKUP'!F266,"A",IF(LEDGER!F266&gt;=0.7*'MARK LOOKUP'!F266,"B+",IF(LEDGER!F266&gt;=0.6*'MARK LOOKUP'!F266,"B",IF(LEDGER!F266&gt;=0.5*'MARK LOOKUP'!F266,"C+",IF(LEDGER!F266&gt;=0.4*'MARK LOOKUP'!F266,"C",IF(LEDGER!F266&gt;=0.35*'MARK LOOKUP'!F266,"D","NG")))))))))</f>
        <v/>
      </c>
      <c r="AB266" s="26" t="b">
        <f>IF(ISNUMBER(G266),IF(D266&gt;=0.9*'MARK LOOKUP'!G266,"A+",IF(G266&gt;=0.8*'MARK LOOKUP'!G266,"A",IF(G266&gt;=0.7*'MARK LOOKUP'!G266,"B+",IF(G266&gt;=0.6*'MARK LOOKUP'!G266,"B",IF(G266&gt;=0.5*'MARK LOOKUP'!G266,"C+",IF(G266&gt;=0.4*'MARK LOOKUP'!G266,"C",IF(G266&gt;=0.35*'MARK LOOKUP'!G266,"D","NG"))))))))</f>
        <v>0</v>
      </c>
      <c r="AC266" s="26" t="str">
        <f>IF(ISBLANK('DATA ENTRY'!M266),"",IF(LEDGER!H266="AB","AB",IF(LEDGER!H266&gt;=0.9*'MARK LOOKUP'!H266,"A+",IF(LEDGER!H266&gt;=0.8*'MARK LOOKUP'!H266,"A",IF(LEDGER!H266&gt;=0.7*'MARK LOOKUP'!H266,"B+",IF(LEDGER!H266&gt;=0.6*'MARK LOOKUP'!H266,"B",IF(LEDGER!H266&gt;=0.5*'MARK LOOKUP'!H266,"C+",IF(LEDGER!H266&gt;=0.4*'MARK LOOKUP'!H266,"C",IF(LEDGER!H266&gt;=0.35*'MARK LOOKUP'!H266,"D","NG")))))))))</f>
        <v/>
      </c>
      <c r="AD266" s="26" t="str">
        <f>IF(ISBLANK('DATA ENTRY'!N266),"",IF(LEDGER!I266="AB","AB",IF(LEDGER!I266&gt;=0.9*'MARK LOOKUP'!I266,"A+",IF(LEDGER!I266&gt;=0.8*'MARK LOOKUP'!I266,"A",IF(LEDGER!I266&gt;=0.7*'MARK LOOKUP'!I266,"B+",IF(LEDGER!I266&gt;=0.6*'MARK LOOKUP'!I266,"B",IF(LEDGER!I266&gt;=0.5*'MARK LOOKUP'!I266,"C+",IF(LEDGER!I266&gt;=0.4*'MARK LOOKUP'!I266,"C",IF(LEDGER!I266&gt;=0.35*'MARK LOOKUP'!I266,"D","NG")))))))))</f>
        <v/>
      </c>
      <c r="AE266" s="26" t="str">
        <f>IF(ISNUMBER(J266),IF(J266&gt;=0.9*'MARK LOOKUP'!J266,"A+",IF(J266&gt;=0.8*'MARK LOOKUP'!J266,"A",IF(J266&gt;=0.7*'MARK LOOKUP'!J266,"B+",IF(J266&gt;=0.6*'MARK LOOKUP'!J266,"B",IF(J266&gt;=0.5*'MARK LOOKUP'!J266,"C+",IF(J266&gt;=0.4*'MARK LOOKUP'!J266,"C",IF(J266&gt;=0.35*'MARK LOOKUP'!J266,"D","NG"))))))),"")</f>
        <v/>
      </c>
      <c r="AF266" s="26" t="str">
        <f>IF(ISBLANK('DATA ENTRY'!P266),"",IF(LEDGER!K266="Ab","AB",IF(LEDGER!K266&gt;=0.9*'MARK LOOKUP'!K266,"A+",IF(LEDGER!K266&gt;=0.8*'MARK LOOKUP'!K266,"A",IF(LEDGER!K266&gt;=0.7*'MARK LOOKUP'!K266,"B+",IF(LEDGER!K266&gt;=0.6*'MARK LOOKUP'!K266,"B",IF(LEDGER!K266&gt;=0.5*'MARK LOOKUP'!K266,"C+",IF(LEDGER!K266&gt;=0.4*'MARK LOOKUP'!K266,"C",IF(LEDGER!K266&gt;=0.35*'MARK LOOKUP'!K266,"D","NG")))))))))</f>
        <v/>
      </c>
      <c r="AG266" s="26" t="str">
        <f>IF(ISBLANK('DATA ENTRY'!Q266),"",IF(LEDGER!L266="Ab","AB",IF(LEDGER!L266&gt;=0.9*'MARK LOOKUP'!L266,"A+",IF(LEDGER!L266&gt;=0.8*'MARK LOOKUP'!L266,"A",IF(LEDGER!L266&gt;=0.7*'MARK LOOKUP'!L266,"B+",IF(LEDGER!L266&gt;=0.6*'MARK LOOKUP'!L266,"B",IF(LEDGER!L266&gt;=0.5*'MARK LOOKUP'!L266,"C+",IF(LEDGER!L266&gt;=0.4*'MARK LOOKUP'!L266,"C",IF(LEDGER!L266&gt;=0.35*'MARK LOOKUP'!L266,"D","NG")))))))))</f>
        <v/>
      </c>
      <c r="AH266" s="26" t="str">
        <f>IF(ISNUMBER(M266),IF(M266&gt;=0.9*'MARK LOOKUP'!M266,"A+",IF(M266&gt;=0.8*'MARK LOOKUP'!M266,"A",IF(M266&gt;=0.7*'MARK LOOKUP'!M266,"B+",IF(M266&gt;=0.6*'MARK LOOKUP'!M266,"B",IF(M266&gt;=0.5*'MARK LOOKUP'!M266,"C+",IF(M266&gt;=0.4*'MARK LOOKUP'!M266,"C",IF(M266&gt;=0.35*'MARK LOOKUP'!M266,"D","NG"))))))),"")</f>
        <v/>
      </c>
      <c r="AI266" s="26" t="str">
        <f>IF(ISBLANK('DATA ENTRY'!S266),"",IF(N266="Ab","AB",IF(N266&gt;=0.9*'MARK LOOKUP'!N266,"A+",IF(N266&gt;=0.8*'MARK LOOKUP'!N266,"A",IF(N266&gt;=0.7*'MARK LOOKUP'!N266,"B+",IF(N266&gt;=0.6*'MARK LOOKUP'!N266,"B",IF(N266&gt;=0.5*'MARK LOOKUP'!N266,"C+",IF(N266&gt;=0.4*'MARK LOOKUP'!N266,"C",IF(N266&gt;=0.35*'MARK LOOKUP'!N266,"D","NG")))))))))</f>
        <v/>
      </c>
      <c r="AJ266" s="26" t="str">
        <f>IF(ISBLANK('DATA ENTRY'!T266),"",IF(O266="Ab","AB",IF(O266&gt;=0.9*'MARK LOOKUP'!O266,"A+",IF(O266&gt;=0.8*'MARK LOOKUP'!O266,"A",IF(O266&gt;=0.7*'MARK LOOKUP'!O266,"B+",IF(O266&gt;=0.6*'MARK LOOKUP'!O266,"B",IF(O266&gt;=0.5*'MARK LOOKUP'!O266,"C+",IF(O266&gt;=0.4*'MARK LOOKUP'!O266,"C",IF(O266&gt;=0.35*'MARK LOOKUP'!O266,"D","NG")))))))))</f>
        <v/>
      </c>
      <c r="AK266" s="26" t="str">
        <f>IF(ISNUMBER(P266),IF(P266&gt;=0.9*'MARK LOOKUP'!P266,"A+",IF(P266&gt;=0.8*'MARK LOOKUP'!P266,"A",IF(P266&gt;=0.7*'MARK LOOKUP'!P266,"B+",IF(P266&gt;=0.6*'MARK LOOKUP'!P266,"B",IF(P266&gt;=0.5*'MARK LOOKUP'!P266,"C+",IF(P266&gt;=0.4*'MARK LOOKUP'!P266,"C",IF(P266&gt;=0.35*'MARK LOOKUP'!P266,"D","NG"))))))),"")</f>
        <v/>
      </c>
      <c r="AL266" s="26" t="str">
        <f>IF(ISBLANK('DATA ENTRY'!V266),"",IF(Q266="Ab","AB",IF(Q266&gt;=0.9*'MARK LOOKUP'!Q266,"A+",IF(Q266&gt;=0.8*'MARK LOOKUP'!Q266,"A",IF(Q266&gt;=0.7*'MARK LOOKUP'!Q266,"B+",IF(Q266&gt;=0.6*'MARK LOOKUP'!Q266,"B",IF(Q266&gt;=0.5*'MARK LOOKUP'!Q266,"C+",IF(Q266&gt;=0.4*'MARK LOOKUP'!Q266,"C",IF(Q266&gt;=0.35*'MARK LOOKUP'!Q266,"D","NG")))))))))</f>
        <v/>
      </c>
      <c r="AM266" s="26" t="str">
        <f>IF(ISBLANK('DATA ENTRY'!W266),"",IF(R266="Ab","AB",IF(R266&gt;=0.9*'MARK LOOKUP'!R266,"A+",IF(R266&gt;=0.8*'MARK LOOKUP'!R266,"A",IF(R266&gt;=0.7*'MARK LOOKUP'!R266,"B+",IF(R266&gt;=0.6*'MARK LOOKUP'!R266,"B",IF(R266&gt;=0.5*'MARK LOOKUP'!R266,"C+",IF(R266&gt;=0.4*'MARK LOOKUP'!R266,"C",IF(R266&gt;=0.35*'MARK LOOKUP'!R266,"D","NG")))))))))</f>
        <v/>
      </c>
      <c r="AN266" s="26" t="str">
        <f>IF(ISNUMBER(S266),IF(S266&gt;=0.9*'MARK LOOKUP'!S266,"A+",IF(S266&gt;=0.8*'MARK LOOKUP'!S266,"A",IF(S266&gt;=0.7*'MARK LOOKUP'!S266,"B+",IF(S266&gt;=0.6*'MARK LOOKUP'!S266,"B",IF(S266&gt;=0.5*'MARK LOOKUP'!S266,"C+",IF(S266&gt;=0.4*'MARK LOOKUP'!S266,"C",IF(S266&gt;=0.35*'MARK LOOKUP'!S266,"D","NG"))))))),"")</f>
        <v/>
      </c>
      <c r="AO266" s="26" t="str">
        <f>IF(ISBLANK('DATA ENTRY'!Y266),"",IF(T266="AB","AB",IF(T266&gt;=0.9*'MARK LOOKUP'!T266,"A+",IF(T266&gt;=0.8*'MARK LOOKUP'!T266,"A",IF(T266&gt;=0.7*'MARK LOOKUP'!T266,"B+",IF(T266&gt;=0.6*'MARK LOOKUP'!T266,"B",IF(T266&gt;=0.5*'MARK LOOKUP'!T266,"C+",IF(T266&gt;=0.4*'MARK LOOKUP'!T266,"C",IF(T266&gt;=0.35*'MARK LOOKUP'!T266,"D","NG")))))))))</f>
        <v/>
      </c>
      <c r="AP266" s="26" t="str">
        <f>IF(ISBLANK('DATA ENTRY'!Z266),"",IF(U266="AB","AB",IF(U266&gt;=0.9*'MARK LOOKUP'!U266,"A+",IF(U266&gt;=0.8*'MARK LOOKUP'!U266,"A",IF(U266&gt;=0.7*'MARK LOOKUP'!U266,"B+",IF(U266&gt;=0.6*'MARK LOOKUP'!U266,"B",IF(U266&gt;=0.5*'MARK LOOKUP'!U266,"C+",IF(U266&gt;=0.4*'MARK LOOKUP'!U266,"C",IF(U266&gt;=0.35*'MARK LOOKUP'!U266,"D","NG")))))))))</f>
        <v/>
      </c>
      <c r="AQ266" s="26" t="str">
        <f>IF(ISNUMBER(V266),IF(V266&gt;=0.9*'MARK LOOKUP'!V266,"A+",IF(V266&gt;=0.8*'MARK LOOKUP'!V266,"A",IF(V266&gt;=0.7*'MARK LOOKUP'!V266,"B+",IF(V266&gt;=0.6*'MARK LOOKUP'!S266,"B",IF(V266&gt;=0.5*'MARK LOOKUP'!V266,"C+",IF(V266&gt;=0.4*'MARK LOOKUP'!V266,"C",IF(V266&gt;=0.35*'MARK LOOKUP'!V266,"D","NG"))))))),"")</f>
        <v/>
      </c>
      <c r="AR266" s="26" t="str">
        <f t="shared" si="87"/>
        <v/>
      </c>
      <c r="AS266" s="26" t="str">
        <f t="shared" si="88"/>
        <v/>
      </c>
      <c r="AT266" s="26" t="str">
        <f t="shared" si="89"/>
        <v/>
      </c>
      <c r="AU266" s="26" t="str">
        <f t="shared" si="90"/>
        <v/>
      </c>
      <c r="AV266" s="26" t="str">
        <f t="shared" si="91"/>
        <v/>
      </c>
      <c r="AW266" s="26" t="str">
        <f t="shared" si="92"/>
        <v/>
      </c>
      <c r="AX266" s="26" t="str">
        <f t="shared" si="93"/>
        <v/>
      </c>
      <c r="AY266" s="26" t="str">
        <f t="shared" si="94"/>
        <v/>
      </c>
      <c r="AZ266" s="26" t="str">
        <f t="shared" si="95"/>
        <v/>
      </c>
      <c r="BA266" s="26" t="str">
        <f t="shared" si="96"/>
        <v/>
      </c>
      <c r="BB266" s="26" t="str">
        <f t="shared" si="97"/>
        <v/>
      </c>
      <c r="BC266" s="26" t="str">
        <f t="shared" si="98"/>
        <v/>
      </c>
      <c r="BD266" s="26" t="str">
        <f t="shared" si="99"/>
        <v/>
      </c>
      <c r="BE266" s="26" t="str">
        <f>IF(ISBLANK('DATA ENTRY'!S266),"",IF(AJ266="A+","4",IF(AJ266="A","3.6",IF(AJ266="B+","3.2",IF(AJ266="B","2.8",IF(AJ266="C+","2.4",IF(AJ266="C","2",IF(AJ266="D+","1.6",IF(AJ266="D","1.2",IF(AJ266="E","0.8",""))))))))))</f>
        <v/>
      </c>
      <c r="BF266" s="26" t="str">
        <f>IF(ISBLANK('DATA ENTRY'!T266),"",IF(AK266="A+","4",IF(AK266="A","3.6",IF(AK266="B+","3.2",IF(AK266="B","2.8",IF(AK266="C+","2.4",IF(AK266="C","2",IF(AK266="D+","1.6",IF(AK266="D","1.2",IF(AK266="E","0.8",""))))))))))</f>
        <v/>
      </c>
      <c r="BG266" s="26" t="str">
        <f>IF(ISBLANK('DATA ENTRY'!U266),"",IF(AL266="A+","4",IF(AL266="A","3.6",IF(AL266="B+","3.2",IF(AL266="B","2.8",IF(AL266="C+","2.4",IF(AL266="C","2",IF(AL266="D+","1.6",IF(AL266="D","1.2",IF(AL266="E","0.8",""))))))))))</f>
        <v/>
      </c>
      <c r="BH266" s="26" t="str">
        <f>IF(ISBLANK('DATA ENTRY'!V266),"",IF(AM266="A+","4",IF(AM266="A","3.6",IF(AM266="B+","3.2",IF(AM266="B","2.8",IF(AM266="C+","2.4",IF(AM266="C","2",IF(AM266="D+","1.6",IF(AM266="D","1.2",IF(AM266="E","0.8",""))))))))))</f>
        <v/>
      </c>
      <c r="BI266" s="26" t="str">
        <f>IF(ISBLANK('DATA ENTRY'!W266),"",IF(AN266="A+","4",IF(AN266="A","3.6",IF(AN266="B+","3.2",IF(AN266="B","2.8",IF(AN266="C+","2.4",IF(AN266="C","2",IF(AN266="D+","1.6",IF(AN266="D","1.2",IF(AN266="E","0.8",""))))))))))</f>
        <v/>
      </c>
      <c r="BJ266" s="26" t="str">
        <f>IF(ISBLANK('DATA ENTRY'!X266),"",IF(AO266="A+","4",IF(AO266="A","3.6",IF(AO266="B+","3.2",IF(AO266="B","2.8",IF(AO266="C+","2.4",IF(AO266="C","2",IF(AO266="D+","1.6",IF(AO266="D","1.2",IF(AO266="E","0.8",""))))))))))</f>
        <v/>
      </c>
      <c r="BK266" s="26" t="str">
        <f>IF(ISBLANK('DATA ENTRY'!Y266),"",IF(AP266="A+","4",IF(AP266="A","3.6",IF(AP266="B+","3.2",IF(AP266="B","2.8",IF(AP266="C+","2.4",IF(AP266="C","2",IF(AP266="D+","1.6",IF(AP266="D","1.2",IF(AP266="E","0.8",""))))))))))</f>
        <v/>
      </c>
      <c r="BL266" s="26" t="str">
        <f>IF(ISBLANK('DATA ENTRY'!Z266),"",IF(AQ266="A+","4",IF(AQ266="A","3.6",IF(AQ266="B+","3.2",IF(AQ266="B","2.8",IF(AQ266="C+","2.4",IF(AQ266="C","2",IF(AQ266="D+","1.6",IF(AQ266="D","1.2",IF(AQ266="E","0.8",""))))))))))</f>
        <v/>
      </c>
    </row>
    <row r="267" spans="2:64" x14ac:dyDescent="0.25">
      <c r="B267" s="26" t="str">
        <f>IF(ISBLANK('DATA ENTRY'!G267),"",'DATA ENTRY'!G267)</f>
        <v/>
      </c>
      <c r="C267" s="26" t="str">
        <f>IF(ISBLANK('DATA ENTRY'!H267),"",'DATA ENTRY'!H267)</f>
        <v/>
      </c>
      <c r="D267" s="26" t="str">
        <f t="shared" si="81"/>
        <v/>
      </c>
      <c r="E267" s="26" t="str">
        <f>IF(ISBLANK('DATA ENTRY'!J267),"",'DATA ENTRY'!J267)</f>
        <v/>
      </c>
      <c r="F267" s="26" t="str">
        <f>IF(ISBLANK('DATA ENTRY'!K267),"",'DATA ENTRY'!K267)</f>
        <v/>
      </c>
      <c r="G267" s="26" t="str">
        <f t="shared" si="82"/>
        <v/>
      </c>
      <c r="H267" s="26" t="str">
        <f>IF(ISBLANK('DATA ENTRY'!M267),"",'DATA ENTRY'!M267)</f>
        <v/>
      </c>
      <c r="I267" s="26" t="str">
        <f>IF(ISBLANK('DATA ENTRY'!M267),"",'DATA ENTRY'!N267)</f>
        <v/>
      </c>
      <c r="J267" s="26" t="str">
        <f t="shared" si="100"/>
        <v/>
      </c>
      <c r="K267" s="26" t="str">
        <f>IF(ISBLANK('DATA ENTRY'!P267),"",'DATA ENTRY'!P267)</f>
        <v/>
      </c>
      <c r="L267" s="26" t="str">
        <f>IF(ISBLANK('DATA ENTRY'!Q267),"",'DATA ENTRY'!Q267)</f>
        <v/>
      </c>
      <c r="M267" s="26" t="str">
        <f t="shared" si="83"/>
        <v/>
      </c>
      <c r="N267" s="26" t="str">
        <f>IF(ISBLANK('DATA ENTRY'!S267),"",'DATA ENTRY'!S267)</f>
        <v/>
      </c>
      <c r="O267" s="26" t="str">
        <f>IF(ISBLANK('DATA ENTRY'!T267),"",'DATA ENTRY'!T267)</f>
        <v/>
      </c>
      <c r="P267" s="26" t="str">
        <f t="shared" si="84"/>
        <v/>
      </c>
      <c r="Q267" s="26" t="str">
        <f>IF(ISBLANK('DATA ENTRY'!V267),"",'DATA ENTRY'!V267)</f>
        <v/>
      </c>
      <c r="R267" s="26" t="str">
        <f>IF(ISBLANK('DATA ENTRY'!W267),"",'DATA ENTRY'!W267)</f>
        <v/>
      </c>
      <c r="S267" s="26" t="str">
        <f t="shared" si="85"/>
        <v/>
      </c>
      <c r="T267" s="26" t="str">
        <f>IF(ISBLANK('DATA ENTRY'!Y267),"",'DATA ENTRY'!Y267)</f>
        <v/>
      </c>
      <c r="U267" s="26" t="str">
        <f>IF(ISBLANK('DATA ENTRY'!Z267),"",'DATA ENTRY'!Z267)</f>
        <v/>
      </c>
      <c r="V267" s="26" t="str">
        <f t="shared" si="86"/>
        <v/>
      </c>
      <c r="W267" s="26" t="str">
        <f>IF(ISBLANK('DATA ENTRY'!$F267),"",IF(LEDGER!B267="AB","AB",IF(LEDGER!B267&gt;=0.9*'MARK LOOKUP'!B267,"A+",IF(LEDGER!B267&gt;=0.8*'MARK LOOKUP'!B267,"A",IF(LEDGER!B267&gt;=0.7*'MARK LOOKUP'!B267,"B+",IF(LEDGER!B267&gt;=0.6*'MARK LOOKUP'!B267,"B",IF(LEDGER!B267&gt;=0.5*'MARK LOOKUP'!B267,"C+",IF(LEDGER!B267&gt;=0.4*'MARK LOOKUP'!B267,"C+",IF(LEDGER!B267&gt;=0.35*'MARK LOOKUP'!B267,"D","NG")))))))))</f>
        <v/>
      </c>
      <c r="X267" s="26" t="str">
        <f>IF(ISBLANK('DATA ENTRY'!$G267),"",IF(LEDGER!C267="AB","AB",IF(LEDGER!C267&gt;=0.9*'MARK LOOKUP'!C267,"A+",IF(LEDGER!C267&gt;=0.8*'MARK LOOKUP'!C267,"A",IF(LEDGER!C267&gt;=0.7*'MARK LOOKUP'!C267,"B+",IF(LEDGER!C267&gt;=0.6*'MARK LOOKUP'!C267,"B",IF(LEDGER!C267&gt;=0.5*'MARK LOOKUP'!C267,"C+",IF(LEDGER!C267&gt;=0.4*'MARK LOOKUP'!C267,"C+",IF(LEDGER!C267&gt;=0.35*'MARK LOOKUP'!C267,"D","N.G.")))))))))</f>
        <v/>
      </c>
      <c r="Y267" s="26" t="b">
        <f>IF(ISNUMBER(D267),IF(D267&gt;=0.9*'MARK LOOKUP'!D267,"A+",IF(D267&gt;=0.8*'MARK LOOKUP'!D267,"A",IF(D267&gt;=0.7*'MARK LOOKUP'!D267,"B+",IF(D267&gt;=0.6*'MARK LOOKUP'!D267,"B",IF(D267&gt;=0.5*'MARK LOOKUP'!D267,"C+",IF(D267&gt;=0.4*'MARK LOOKUP'!D267,"C",IF(D267&gt;=0.35*'MARK LOOKUP'!D267,"D","N.G."))))))))</f>
        <v>0</v>
      </c>
      <c r="Z267" s="26" t="str">
        <f>IF(ISBLANK('DATA ENTRY'!J267),"",IF(LEDGER!E267="AB","AB",IF(LEDGER!E267&gt;=0.9*'MARK LOOKUP'!E267,"A+",IF(LEDGER!E267&gt;=0.8*'MARK LOOKUP'!E267,"A",IF(LEDGER!E267&gt;=0.7*'MARK LOOKUP'!E267,"B+",IF(LEDGER!E267&gt;=0.6*'MARK LOOKUP'!E267,"B",IF(LEDGER!E267&gt;=0.5*'MARK LOOKUP'!E267,"C+",IF(LEDGER!E267&gt;=0.4*'MARK LOOKUP'!E267,"C",IF(LEDGER!E267&gt;=0.35*'MARK LOOKUP'!E267,"D","NG")))))))))</f>
        <v/>
      </c>
      <c r="AA267" s="26" t="str">
        <f>IF(ISBLANK('DATA ENTRY'!K267),"",IF(LEDGER!F267="AB","AB",IF(LEDGER!F267&gt;=0.9*'MARK LOOKUP'!F267,"A+",IF(LEDGER!F267&gt;=0.8*'MARK LOOKUP'!F267,"A",IF(LEDGER!F267&gt;=0.7*'MARK LOOKUP'!F267,"B+",IF(LEDGER!F267&gt;=0.6*'MARK LOOKUP'!F267,"B",IF(LEDGER!F267&gt;=0.5*'MARK LOOKUP'!F267,"C+",IF(LEDGER!F267&gt;=0.4*'MARK LOOKUP'!F267,"C",IF(LEDGER!F267&gt;=0.35*'MARK LOOKUP'!F267,"D","NG")))))))))</f>
        <v/>
      </c>
      <c r="AB267" s="26" t="b">
        <f>IF(ISNUMBER(G267),IF(D267&gt;=0.9*'MARK LOOKUP'!G267,"A+",IF(G267&gt;=0.8*'MARK LOOKUP'!G267,"A",IF(G267&gt;=0.7*'MARK LOOKUP'!G267,"B+",IF(G267&gt;=0.6*'MARK LOOKUP'!G267,"B",IF(G267&gt;=0.5*'MARK LOOKUP'!G267,"C+",IF(G267&gt;=0.4*'MARK LOOKUP'!G267,"C",IF(G267&gt;=0.35*'MARK LOOKUP'!G267,"D","NG"))))))))</f>
        <v>0</v>
      </c>
      <c r="AC267" s="26" t="str">
        <f>IF(ISBLANK('DATA ENTRY'!M267),"",IF(LEDGER!H267="AB","AB",IF(LEDGER!H267&gt;=0.9*'MARK LOOKUP'!H267,"A+",IF(LEDGER!H267&gt;=0.8*'MARK LOOKUP'!H267,"A",IF(LEDGER!H267&gt;=0.7*'MARK LOOKUP'!H267,"B+",IF(LEDGER!H267&gt;=0.6*'MARK LOOKUP'!H267,"B",IF(LEDGER!H267&gt;=0.5*'MARK LOOKUP'!H267,"C+",IF(LEDGER!H267&gt;=0.4*'MARK LOOKUP'!H267,"C",IF(LEDGER!H267&gt;=0.35*'MARK LOOKUP'!H267,"D","NG")))))))))</f>
        <v/>
      </c>
      <c r="AD267" s="26" t="str">
        <f>IF(ISBLANK('DATA ENTRY'!N267),"",IF(LEDGER!I267="AB","AB",IF(LEDGER!I267&gt;=0.9*'MARK LOOKUP'!I267,"A+",IF(LEDGER!I267&gt;=0.8*'MARK LOOKUP'!I267,"A",IF(LEDGER!I267&gt;=0.7*'MARK LOOKUP'!I267,"B+",IF(LEDGER!I267&gt;=0.6*'MARK LOOKUP'!I267,"B",IF(LEDGER!I267&gt;=0.5*'MARK LOOKUP'!I267,"C+",IF(LEDGER!I267&gt;=0.4*'MARK LOOKUP'!I267,"C",IF(LEDGER!I267&gt;=0.35*'MARK LOOKUP'!I267,"D","NG")))))))))</f>
        <v/>
      </c>
      <c r="AE267" s="26" t="str">
        <f>IF(ISNUMBER(J267),IF(J267&gt;=0.9*'MARK LOOKUP'!J267,"A+",IF(J267&gt;=0.8*'MARK LOOKUP'!J267,"A",IF(J267&gt;=0.7*'MARK LOOKUP'!J267,"B+",IF(J267&gt;=0.6*'MARK LOOKUP'!J267,"B",IF(J267&gt;=0.5*'MARK LOOKUP'!J267,"C+",IF(J267&gt;=0.4*'MARK LOOKUP'!J267,"C",IF(J267&gt;=0.35*'MARK LOOKUP'!J267,"D","NG"))))))),"")</f>
        <v/>
      </c>
      <c r="AF267" s="26" t="str">
        <f>IF(ISBLANK('DATA ENTRY'!P267),"",IF(LEDGER!K267="Ab","AB",IF(LEDGER!K267&gt;=0.9*'MARK LOOKUP'!K267,"A+",IF(LEDGER!K267&gt;=0.8*'MARK LOOKUP'!K267,"A",IF(LEDGER!K267&gt;=0.7*'MARK LOOKUP'!K267,"B+",IF(LEDGER!K267&gt;=0.6*'MARK LOOKUP'!K267,"B",IF(LEDGER!K267&gt;=0.5*'MARK LOOKUP'!K267,"C+",IF(LEDGER!K267&gt;=0.4*'MARK LOOKUP'!K267,"C",IF(LEDGER!K267&gt;=0.35*'MARK LOOKUP'!K267,"D","NG")))))))))</f>
        <v/>
      </c>
      <c r="AG267" s="26" t="str">
        <f>IF(ISBLANK('DATA ENTRY'!Q267),"",IF(LEDGER!L267="Ab","AB",IF(LEDGER!L267&gt;=0.9*'MARK LOOKUP'!L267,"A+",IF(LEDGER!L267&gt;=0.8*'MARK LOOKUP'!L267,"A",IF(LEDGER!L267&gt;=0.7*'MARK LOOKUP'!L267,"B+",IF(LEDGER!L267&gt;=0.6*'MARK LOOKUP'!L267,"B",IF(LEDGER!L267&gt;=0.5*'MARK LOOKUP'!L267,"C+",IF(LEDGER!L267&gt;=0.4*'MARK LOOKUP'!L267,"C",IF(LEDGER!L267&gt;=0.35*'MARK LOOKUP'!L267,"D","NG")))))))))</f>
        <v/>
      </c>
      <c r="AH267" s="26" t="str">
        <f>IF(ISNUMBER(M267),IF(M267&gt;=0.9*'MARK LOOKUP'!M267,"A+",IF(M267&gt;=0.8*'MARK LOOKUP'!M267,"A",IF(M267&gt;=0.7*'MARK LOOKUP'!M267,"B+",IF(M267&gt;=0.6*'MARK LOOKUP'!M267,"B",IF(M267&gt;=0.5*'MARK LOOKUP'!M267,"C+",IF(M267&gt;=0.4*'MARK LOOKUP'!M267,"C",IF(M267&gt;=0.35*'MARK LOOKUP'!M267,"D","NG"))))))),"")</f>
        <v/>
      </c>
      <c r="AI267" s="26" t="str">
        <f>IF(ISBLANK('DATA ENTRY'!S267),"",IF(N267="Ab","AB",IF(N267&gt;=0.9*'MARK LOOKUP'!N267,"A+",IF(N267&gt;=0.8*'MARK LOOKUP'!N267,"A",IF(N267&gt;=0.7*'MARK LOOKUP'!N267,"B+",IF(N267&gt;=0.6*'MARK LOOKUP'!N267,"B",IF(N267&gt;=0.5*'MARK LOOKUP'!N267,"C+",IF(N267&gt;=0.4*'MARK LOOKUP'!N267,"C",IF(N267&gt;=0.35*'MARK LOOKUP'!N267,"D","NG")))))))))</f>
        <v/>
      </c>
      <c r="AJ267" s="26" t="str">
        <f>IF(ISBLANK('DATA ENTRY'!T267),"",IF(O267="Ab","AB",IF(O267&gt;=0.9*'MARK LOOKUP'!O267,"A+",IF(O267&gt;=0.8*'MARK LOOKUP'!O267,"A",IF(O267&gt;=0.7*'MARK LOOKUP'!O267,"B+",IF(O267&gt;=0.6*'MARK LOOKUP'!O267,"B",IF(O267&gt;=0.5*'MARK LOOKUP'!O267,"C+",IF(O267&gt;=0.4*'MARK LOOKUP'!O267,"C",IF(O267&gt;=0.35*'MARK LOOKUP'!O267,"D","NG")))))))))</f>
        <v/>
      </c>
      <c r="AK267" s="26" t="str">
        <f>IF(ISNUMBER(P267),IF(P267&gt;=0.9*'MARK LOOKUP'!P267,"A+",IF(P267&gt;=0.8*'MARK LOOKUP'!P267,"A",IF(P267&gt;=0.7*'MARK LOOKUP'!P267,"B+",IF(P267&gt;=0.6*'MARK LOOKUP'!P267,"B",IF(P267&gt;=0.5*'MARK LOOKUP'!P267,"C+",IF(P267&gt;=0.4*'MARK LOOKUP'!P267,"C",IF(P267&gt;=0.35*'MARK LOOKUP'!P267,"D","NG"))))))),"")</f>
        <v/>
      </c>
      <c r="AL267" s="26" t="str">
        <f>IF(ISBLANK('DATA ENTRY'!V267),"",IF(Q267="Ab","AB",IF(Q267&gt;=0.9*'MARK LOOKUP'!Q267,"A+",IF(Q267&gt;=0.8*'MARK LOOKUP'!Q267,"A",IF(Q267&gt;=0.7*'MARK LOOKUP'!Q267,"B+",IF(Q267&gt;=0.6*'MARK LOOKUP'!Q267,"B",IF(Q267&gt;=0.5*'MARK LOOKUP'!Q267,"C+",IF(Q267&gt;=0.4*'MARK LOOKUP'!Q267,"C",IF(Q267&gt;=0.35*'MARK LOOKUP'!Q267,"D","NG")))))))))</f>
        <v/>
      </c>
      <c r="AM267" s="26" t="str">
        <f>IF(ISBLANK('DATA ENTRY'!W267),"",IF(R267="Ab","AB",IF(R267&gt;=0.9*'MARK LOOKUP'!R267,"A+",IF(R267&gt;=0.8*'MARK LOOKUP'!R267,"A",IF(R267&gt;=0.7*'MARK LOOKUP'!R267,"B+",IF(R267&gt;=0.6*'MARK LOOKUP'!R267,"B",IF(R267&gt;=0.5*'MARK LOOKUP'!R267,"C+",IF(R267&gt;=0.4*'MARK LOOKUP'!R267,"C",IF(R267&gt;=0.35*'MARK LOOKUP'!R267,"D","NG")))))))))</f>
        <v/>
      </c>
      <c r="AN267" s="26" t="str">
        <f>IF(ISNUMBER(S267),IF(S267&gt;=0.9*'MARK LOOKUP'!S267,"A+",IF(S267&gt;=0.8*'MARK LOOKUP'!S267,"A",IF(S267&gt;=0.7*'MARK LOOKUP'!S267,"B+",IF(S267&gt;=0.6*'MARK LOOKUP'!S267,"B",IF(S267&gt;=0.5*'MARK LOOKUP'!S267,"C+",IF(S267&gt;=0.4*'MARK LOOKUP'!S267,"C",IF(S267&gt;=0.35*'MARK LOOKUP'!S267,"D","NG"))))))),"")</f>
        <v/>
      </c>
      <c r="AO267" s="26" t="str">
        <f>IF(ISBLANK('DATA ENTRY'!Y267),"",IF(T267="AB","AB",IF(T267&gt;=0.9*'MARK LOOKUP'!T267,"A+",IF(T267&gt;=0.8*'MARK LOOKUP'!T267,"A",IF(T267&gt;=0.7*'MARK LOOKUP'!T267,"B+",IF(T267&gt;=0.6*'MARK LOOKUP'!T267,"B",IF(T267&gt;=0.5*'MARK LOOKUP'!T267,"C+",IF(T267&gt;=0.4*'MARK LOOKUP'!T267,"C",IF(T267&gt;=0.35*'MARK LOOKUP'!T267,"D","NG")))))))))</f>
        <v/>
      </c>
      <c r="AP267" s="26" t="str">
        <f>IF(ISBLANK('DATA ENTRY'!Z267),"",IF(U267="AB","AB",IF(U267&gt;=0.9*'MARK LOOKUP'!U267,"A+",IF(U267&gt;=0.8*'MARK LOOKUP'!U267,"A",IF(U267&gt;=0.7*'MARK LOOKUP'!U267,"B+",IF(U267&gt;=0.6*'MARK LOOKUP'!U267,"B",IF(U267&gt;=0.5*'MARK LOOKUP'!U267,"C+",IF(U267&gt;=0.4*'MARK LOOKUP'!U267,"C",IF(U267&gt;=0.35*'MARK LOOKUP'!U267,"D","NG")))))))))</f>
        <v/>
      </c>
      <c r="AQ267" s="26" t="str">
        <f>IF(ISNUMBER(V267),IF(V267&gt;=0.9*'MARK LOOKUP'!V267,"A+",IF(V267&gt;=0.8*'MARK LOOKUP'!V267,"A",IF(V267&gt;=0.7*'MARK LOOKUP'!V267,"B+",IF(V267&gt;=0.6*'MARK LOOKUP'!S267,"B",IF(V267&gt;=0.5*'MARK LOOKUP'!V267,"C+",IF(V267&gt;=0.4*'MARK LOOKUP'!V267,"C",IF(V267&gt;=0.35*'MARK LOOKUP'!V267,"D","NG"))))))),"")</f>
        <v/>
      </c>
      <c r="AR267" s="26" t="str">
        <f t="shared" si="87"/>
        <v/>
      </c>
      <c r="AS267" s="26" t="str">
        <f t="shared" si="88"/>
        <v/>
      </c>
      <c r="AT267" s="26" t="str">
        <f t="shared" si="89"/>
        <v/>
      </c>
      <c r="AU267" s="26" t="str">
        <f t="shared" si="90"/>
        <v/>
      </c>
      <c r="AV267" s="26" t="str">
        <f t="shared" si="91"/>
        <v/>
      </c>
      <c r="AW267" s="26" t="str">
        <f t="shared" si="92"/>
        <v/>
      </c>
      <c r="AX267" s="26" t="str">
        <f t="shared" si="93"/>
        <v/>
      </c>
      <c r="AY267" s="26" t="str">
        <f t="shared" si="94"/>
        <v/>
      </c>
      <c r="AZ267" s="26" t="str">
        <f t="shared" si="95"/>
        <v/>
      </c>
      <c r="BA267" s="26" t="str">
        <f t="shared" si="96"/>
        <v/>
      </c>
      <c r="BB267" s="26" t="str">
        <f t="shared" si="97"/>
        <v/>
      </c>
      <c r="BC267" s="26" t="str">
        <f t="shared" si="98"/>
        <v/>
      </c>
      <c r="BD267" s="26" t="str">
        <f t="shared" si="99"/>
        <v/>
      </c>
      <c r="BE267" s="26" t="str">
        <f>IF(ISBLANK('DATA ENTRY'!S267),"",IF(AJ267="A+","4",IF(AJ267="A","3.6",IF(AJ267="B+","3.2",IF(AJ267="B","2.8",IF(AJ267="C+","2.4",IF(AJ267="C","2",IF(AJ267="D+","1.6",IF(AJ267="D","1.2",IF(AJ267="E","0.8",""))))))))))</f>
        <v/>
      </c>
      <c r="BF267" s="26" t="str">
        <f>IF(ISBLANK('DATA ENTRY'!T267),"",IF(AK267="A+","4",IF(AK267="A","3.6",IF(AK267="B+","3.2",IF(AK267="B","2.8",IF(AK267="C+","2.4",IF(AK267="C","2",IF(AK267="D+","1.6",IF(AK267="D","1.2",IF(AK267="E","0.8",""))))))))))</f>
        <v/>
      </c>
      <c r="BG267" s="26" t="str">
        <f>IF(ISBLANK('DATA ENTRY'!U267),"",IF(AL267="A+","4",IF(AL267="A","3.6",IF(AL267="B+","3.2",IF(AL267="B","2.8",IF(AL267="C+","2.4",IF(AL267="C","2",IF(AL267="D+","1.6",IF(AL267="D","1.2",IF(AL267="E","0.8",""))))))))))</f>
        <v/>
      </c>
      <c r="BH267" s="26" t="str">
        <f>IF(ISBLANK('DATA ENTRY'!V267),"",IF(AM267="A+","4",IF(AM267="A","3.6",IF(AM267="B+","3.2",IF(AM267="B","2.8",IF(AM267="C+","2.4",IF(AM267="C","2",IF(AM267="D+","1.6",IF(AM267="D","1.2",IF(AM267="E","0.8",""))))))))))</f>
        <v/>
      </c>
      <c r="BI267" s="26" t="str">
        <f>IF(ISBLANK('DATA ENTRY'!W267),"",IF(AN267="A+","4",IF(AN267="A","3.6",IF(AN267="B+","3.2",IF(AN267="B","2.8",IF(AN267="C+","2.4",IF(AN267="C","2",IF(AN267="D+","1.6",IF(AN267="D","1.2",IF(AN267="E","0.8",""))))))))))</f>
        <v/>
      </c>
      <c r="BJ267" s="26" t="str">
        <f>IF(ISBLANK('DATA ENTRY'!X267),"",IF(AO267="A+","4",IF(AO267="A","3.6",IF(AO267="B+","3.2",IF(AO267="B","2.8",IF(AO267="C+","2.4",IF(AO267="C","2",IF(AO267="D+","1.6",IF(AO267="D","1.2",IF(AO267="E","0.8",""))))))))))</f>
        <v/>
      </c>
      <c r="BK267" s="26" t="str">
        <f>IF(ISBLANK('DATA ENTRY'!Y267),"",IF(AP267="A+","4",IF(AP267="A","3.6",IF(AP267="B+","3.2",IF(AP267="B","2.8",IF(AP267="C+","2.4",IF(AP267="C","2",IF(AP267="D+","1.6",IF(AP267="D","1.2",IF(AP267="E","0.8",""))))))))))</f>
        <v/>
      </c>
      <c r="BL267" s="26" t="str">
        <f>IF(ISBLANK('DATA ENTRY'!Z267),"",IF(AQ267="A+","4",IF(AQ267="A","3.6",IF(AQ267="B+","3.2",IF(AQ267="B","2.8",IF(AQ267="C+","2.4",IF(AQ267="C","2",IF(AQ267="D+","1.6",IF(AQ267="D","1.2",IF(AQ267="E","0.8",""))))))))))</f>
        <v/>
      </c>
    </row>
    <row r="268" spans="2:64" x14ac:dyDescent="0.25">
      <c r="B268" s="26" t="str">
        <f>IF(ISBLANK('DATA ENTRY'!G268),"",'DATA ENTRY'!G268)</f>
        <v/>
      </c>
      <c r="C268" s="26" t="str">
        <f>IF(ISBLANK('DATA ENTRY'!H268),"",'DATA ENTRY'!H268)</f>
        <v/>
      </c>
      <c r="D268" s="26" t="str">
        <f t="shared" si="81"/>
        <v/>
      </c>
      <c r="E268" s="26" t="str">
        <f>IF(ISBLANK('DATA ENTRY'!J268),"",'DATA ENTRY'!J268)</f>
        <v/>
      </c>
      <c r="F268" s="26" t="str">
        <f>IF(ISBLANK('DATA ENTRY'!K268),"",'DATA ENTRY'!K268)</f>
        <v/>
      </c>
      <c r="G268" s="26" t="str">
        <f t="shared" si="82"/>
        <v/>
      </c>
      <c r="H268" s="26" t="str">
        <f>IF(ISBLANK('DATA ENTRY'!M268),"",'DATA ENTRY'!M268)</f>
        <v/>
      </c>
      <c r="I268" s="26" t="str">
        <f>IF(ISBLANK('DATA ENTRY'!M268),"",'DATA ENTRY'!N268)</f>
        <v/>
      </c>
      <c r="J268" s="26" t="str">
        <f t="shared" si="100"/>
        <v/>
      </c>
      <c r="K268" s="26" t="str">
        <f>IF(ISBLANK('DATA ENTRY'!P268),"",'DATA ENTRY'!P268)</f>
        <v/>
      </c>
      <c r="L268" s="26" t="str">
        <f>IF(ISBLANK('DATA ENTRY'!Q268),"",'DATA ENTRY'!Q268)</f>
        <v/>
      </c>
      <c r="M268" s="26" t="str">
        <f t="shared" si="83"/>
        <v/>
      </c>
      <c r="N268" s="26" t="str">
        <f>IF(ISBLANK('DATA ENTRY'!S268),"",'DATA ENTRY'!S268)</f>
        <v/>
      </c>
      <c r="O268" s="26" t="str">
        <f>IF(ISBLANK('DATA ENTRY'!T268),"",'DATA ENTRY'!T268)</f>
        <v/>
      </c>
      <c r="P268" s="26" t="str">
        <f t="shared" si="84"/>
        <v/>
      </c>
      <c r="Q268" s="26" t="str">
        <f>IF(ISBLANK('DATA ENTRY'!V268),"",'DATA ENTRY'!V268)</f>
        <v/>
      </c>
      <c r="R268" s="26" t="str">
        <f>IF(ISBLANK('DATA ENTRY'!W268),"",'DATA ENTRY'!W268)</f>
        <v/>
      </c>
      <c r="S268" s="26" t="str">
        <f t="shared" si="85"/>
        <v/>
      </c>
      <c r="T268" s="26" t="str">
        <f>IF(ISBLANK('DATA ENTRY'!Y268),"",'DATA ENTRY'!Y268)</f>
        <v/>
      </c>
      <c r="U268" s="26" t="str">
        <f>IF(ISBLANK('DATA ENTRY'!Z268),"",'DATA ENTRY'!Z268)</f>
        <v/>
      </c>
      <c r="V268" s="26" t="str">
        <f t="shared" si="86"/>
        <v/>
      </c>
      <c r="W268" s="26" t="str">
        <f>IF(ISBLANK('DATA ENTRY'!$F268),"",IF(LEDGER!B268="AB","AB",IF(LEDGER!B268&gt;=0.9*'MARK LOOKUP'!B268,"A+",IF(LEDGER!B268&gt;=0.8*'MARK LOOKUP'!B268,"A",IF(LEDGER!B268&gt;=0.7*'MARK LOOKUP'!B268,"B+",IF(LEDGER!B268&gt;=0.6*'MARK LOOKUP'!B268,"B",IF(LEDGER!B268&gt;=0.5*'MARK LOOKUP'!B268,"C+",IF(LEDGER!B268&gt;=0.4*'MARK LOOKUP'!B268,"C+",IF(LEDGER!B268&gt;=0.35*'MARK LOOKUP'!B268,"D","NG")))))))))</f>
        <v/>
      </c>
      <c r="X268" s="26" t="str">
        <f>IF(ISBLANK('DATA ENTRY'!$G268),"",IF(LEDGER!C268="AB","AB",IF(LEDGER!C268&gt;=0.9*'MARK LOOKUP'!C268,"A+",IF(LEDGER!C268&gt;=0.8*'MARK LOOKUP'!C268,"A",IF(LEDGER!C268&gt;=0.7*'MARK LOOKUP'!C268,"B+",IF(LEDGER!C268&gt;=0.6*'MARK LOOKUP'!C268,"B",IF(LEDGER!C268&gt;=0.5*'MARK LOOKUP'!C268,"C+",IF(LEDGER!C268&gt;=0.4*'MARK LOOKUP'!C268,"C+",IF(LEDGER!C268&gt;=0.35*'MARK LOOKUP'!C268,"D","N.G.")))))))))</f>
        <v/>
      </c>
      <c r="Y268" s="26" t="b">
        <f>IF(ISNUMBER(D268),IF(D268&gt;=0.9*'MARK LOOKUP'!D268,"A+",IF(D268&gt;=0.8*'MARK LOOKUP'!D268,"A",IF(D268&gt;=0.7*'MARK LOOKUP'!D268,"B+",IF(D268&gt;=0.6*'MARK LOOKUP'!D268,"B",IF(D268&gt;=0.5*'MARK LOOKUP'!D268,"C+",IF(D268&gt;=0.4*'MARK LOOKUP'!D268,"C",IF(D268&gt;=0.35*'MARK LOOKUP'!D268,"D","N.G."))))))))</f>
        <v>0</v>
      </c>
      <c r="Z268" s="26" t="str">
        <f>IF(ISBLANK('DATA ENTRY'!J268),"",IF(LEDGER!E268="AB","AB",IF(LEDGER!E268&gt;=0.9*'MARK LOOKUP'!E268,"A+",IF(LEDGER!E268&gt;=0.8*'MARK LOOKUP'!E268,"A",IF(LEDGER!E268&gt;=0.7*'MARK LOOKUP'!E268,"B+",IF(LEDGER!E268&gt;=0.6*'MARK LOOKUP'!E268,"B",IF(LEDGER!E268&gt;=0.5*'MARK LOOKUP'!E268,"C+",IF(LEDGER!E268&gt;=0.4*'MARK LOOKUP'!E268,"C",IF(LEDGER!E268&gt;=0.35*'MARK LOOKUP'!E268,"D","NG")))))))))</f>
        <v/>
      </c>
      <c r="AA268" s="26" t="str">
        <f>IF(ISBLANK('DATA ENTRY'!K268),"",IF(LEDGER!F268="AB","AB",IF(LEDGER!F268&gt;=0.9*'MARK LOOKUP'!F268,"A+",IF(LEDGER!F268&gt;=0.8*'MARK LOOKUP'!F268,"A",IF(LEDGER!F268&gt;=0.7*'MARK LOOKUP'!F268,"B+",IF(LEDGER!F268&gt;=0.6*'MARK LOOKUP'!F268,"B",IF(LEDGER!F268&gt;=0.5*'MARK LOOKUP'!F268,"C+",IF(LEDGER!F268&gt;=0.4*'MARK LOOKUP'!F268,"C",IF(LEDGER!F268&gt;=0.35*'MARK LOOKUP'!F268,"D","NG")))))))))</f>
        <v/>
      </c>
      <c r="AB268" s="26" t="b">
        <f>IF(ISNUMBER(G268),IF(D268&gt;=0.9*'MARK LOOKUP'!G268,"A+",IF(G268&gt;=0.8*'MARK LOOKUP'!G268,"A",IF(G268&gt;=0.7*'MARK LOOKUP'!G268,"B+",IF(G268&gt;=0.6*'MARK LOOKUP'!G268,"B",IF(G268&gt;=0.5*'MARK LOOKUP'!G268,"C+",IF(G268&gt;=0.4*'MARK LOOKUP'!G268,"C",IF(G268&gt;=0.35*'MARK LOOKUP'!G268,"D","NG"))))))))</f>
        <v>0</v>
      </c>
      <c r="AC268" s="26" t="str">
        <f>IF(ISBLANK('DATA ENTRY'!M268),"",IF(LEDGER!H268="AB","AB",IF(LEDGER!H268&gt;=0.9*'MARK LOOKUP'!H268,"A+",IF(LEDGER!H268&gt;=0.8*'MARK LOOKUP'!H268,"A",IF(LEDGER!H268&gt;=0.7*'MARK LOOKUP'!H268,"B+",IF(LEDGER!H268&gt;=0.6*'MARK LOOKUP'!H268,"B",IF(LEDGER!H268&gt;=0.5*'MARK LOOKUP'!H268,"C+",IF(LEDGER!H268&gt;=0.4*'MARK LOOKUP'!H268,"C",IF(LEDGER!H268&gt;=0.35*'MARK LOOKUP'!H268,"D","NG")))))))))</f>
        <v/>
      </c>
      <c r="AD268" s="26" t="str">
        <f>IF(ISBLANK('DATA ENTRY'!N268),"",IF(LEDGER!I268="AB","AB",IF(LEDGER!I268&gt;=0.9*'MARK LOOKUP'!I268,"A+",IF(LEDGER!I268&gt;=0.8*'MARK LOOKUP'!I268,"A",IF(LEDGER!I268&gt;=0.7*'MARK LOOKUP'!I268,"B+",IF(LEDGER!I268&gt;=0.6*'MARK LOOKUP'!I268,"B",IF(LEDGER!I268&gt;=0.5*'MARK LOOKUP'!I268,"C+",IF(LEDGER!I268&gt;=0.4*'MARK LOOKUP'!I268,"C",IF(LEDGER!I268&gt;=0.35*'MARK LOOKUP'!I268,"D","NG")))))))))</f>
        <v/>
      </c>
      <c r="AE268" s="26" t="str">
        <f>IF(ISNUMBER(J268),IF(J268&gt;=0.9*'MARK LOOKUP'!J268,"A+",IF(J268&gt;=0.8*'MARK LOOKUP'!J268,"A",IF(J268&gt;=0.7*'MARK LOOKUP'!J268,"B+",IF(J268&gt;=0.6*'MARK LOOKUP'!J268,"B",IF(J268&gt;=0.5*'MARK LOOKUP'!J268,"C+",IF(J268&gt;=0.4*'MARK LOOKUP'!J268,"C",IF(J268&gt;=0.35*'MARK LOOKUP'!J268,"D","NG"))))))),"")</f>
        <v/>
      </c>
      <c r="AF268" s="26" t="str">
        <f>IF(ISBLANK('DATA ENTRY'!P268),"",IF(LEDGER!K268="Ab","AB",IF(LEDGER!K268&gt;=0.9*'MARK LOOKUP'!K268,"A+",IF(LEDGER!K268&gt;=0.8*'MARK LOOKUP'!K268,"A",IF(LEDGER!K268&gt;=0.7*'MARK LOOKUP'!K268,"B+",IF(LEDGER!K268&gt;=0.6*'MARK LOOKUP'!K268,"B",IF(LEDGER!K268&gt;=0.5*'MARK LOOKUP'!K268,"C+",IF(LEDGER!K268&gt;=0.4*'MARK LOOKUP'!K268,"C",IF(LEDGER!K268&gt;=0.35*'MARK LOOKUP'!K268,"D","NG")))))))))</f>
        <v/>
      </c>
      <c r="AG268" s="26" t="str">
        <f>IF(ISBLANK('DATA ENTRY'!Q268),"",IF(LEDGER!L268="Ab","AB",IF(LEDGER!L268&gt;=0.9*'MARK LOOKUP'!L268,"A+",IF(LEDGER!L268&gt;=0.8*'MARK LOOKUP'!L268,"A",IF(LEDGER!L268&gt;=0.7*'MARK LOOKUP'!L268,"B+",IF(LEDGER!L268&gt;=0.6*'MARK LOOKUP'!L268,"B",IF(LEDGER!L268&gt;=0.5*'MARK LOOKUP'!L268,"C+",IF(LEDGER!L268&gt;=0.4*'MARK LOOKUP'!L268,"C",IF(LEDGER!L268&gt;=0.35*'MARK LOOKUP'!L268,"D","NG")))))))))</f>
        <v/>
      </c>
      <c r="AH268" s="26" t="str">
        <f>IF(ISNUMBER(M268),IF(M268&gt;=0.9*'MARK LOOKUP'!M268,"A+",IF(M268&gt;=0.8*'MARK LOOKUP'!M268,"A",IF(M268&gt;=0.7*'MARK LOOKUP'!M268,"B+",IF(M268&gt;=0.6*'MARK LOOKUP'!M268,"B",IF(M268&gt;=0.5*'MARK LOOKUP'!M268,"C+",IF(M268&gt;=0.4*'MARK LOOKUP'!M268,"C",IF(M268&gt;=0.35*'MARK LOOKUP'!M268,"D","NG"))))))),"")</f>
        <v/>
      </c>
      <c r="AI268" s="26" t="str">
        <f>IF(ISBLANK('DATA ENTRY'!S268),"",IF(N268="Ab","AB",IF(N268&gt;=0.9*'MARK LOOKUP'!N268,"A+",IF(N268&gt;=0.8*'MARK LOOKUP'!N268,"A",IF(N268&gt;=0.7*'MARK LOOKUP'!N268,"B+",IF(N268&gt;=0.6*'MARK LOOKUP'!N268,"B",IF(N268&gt;=0.5*'MARK LOOKUP'!N268,"C+",IF(N268&gt;=0.4*'MARK LOOKUP'!N268,"C",IF(N268&gt;=0.35*'MARK LOOKUP'!N268,"D","NG")))))))))</f>
        <v/>
      </c>
      <c r="AJ268" s="26" t="str">
        <f>IF(ISBLANK('DATA ENTRY'!T268),"",IF(O268="Ab","AB",IF(O268&gt;=0.9*'MARK LOOKUP'!O268,"A+",IF(O268&gt;=0.8*'MARK LOOKUP'!O268,"A",IF(O268&gt;=0.7*'MARK LOOKUP'!O268,"B+",IF(O268&gt;=0.6*'MARK LOOKUP'!O268,"B",IF(O268&gt;=0.5*'MARK LOOKUP'!O268,"C+",IF(O268&gt;=0.4*'MARK LOOKUP'!O268,"C",IF(O268&gt;=0.35*'MARK LOOKUP'!O268,"D","NG")))))))))</f>
        <v/>
      </c>
      <c r="AK268" s="26" t="str">
        <f>IF(ISNUMBER(P268),IF(P268&gt;=0.9*'MARK LOOKUP'!P268,"A+",IF(P268&gt;=0.8*'MARK LOOKUP'!P268,"A",IF(P268&gt;=0.7*'MARK LOOKUP'!P268,"B+",IF(P268&gt;=0.6*'MARK LOOKUP'!P268,"B",IF(P268&gt;=0.5*'MARK LOOKUP'!P268,"C+",IF(P268&gt;=0.4*'MARK LOOKUP'!P268,"C",IF(P268&gt;=0.35*'MARK LOOKUP'!P268,"D","NG"))))))),"")</f>
        <v/>
      </c>
      <c r="AL268" s="26" t="str">
        <f>IF(ISBLANK('DATA ENTRY'!V268),"",IF(Q268="Ab","AB",IF(Q268&gt;=0.9*'MARK LOOKUP'!Q268,"A+",IF(Q268&gt;=0.8*'MARK LOOKUP'!Q268,"A",IF(Q268&gt;=0.7*'MARK LOOKUP'!Q268,"B+",IF(Q268&gt;=0.6*'MARK LOOKUP'!Q268,"B",IF(Q268&gt;=0.5*'MARK LOOKUP'!Q268,"C+",IF(Q268&gt;=0.4*'MARK LOOKUP'!Q268,"C",IF(Q268&gt;=0.35*'MARK LOOKUP'!Q268,"D","NG")))))))))</f>
        <v/>
      </c>
      <c r="AM268" s="26" t="str">
        <f>IF(ISBLANK('DATA ENTRY'!W268),"",IF(R268="Ab","AB",IF(R268&gt;=0.9*'MARK LOOKUP'!R268,"A+",IF(R268&gt;=0.8*'MARK LOOKUP'!R268,"A",IF(R268&gt;=0.7*'MARK LOOKUP'!R268,"B+",IF(R268&gt;=0.6*'MARK LOOKUP'!R268,"B",IF(R268&gt;=0.5*'MARK LOOKUP'!R268,"C+",IF(R268&gt;=0.4*'MARK LOOKUP'!R268,"C",IF(R268&gt;=0.35*'MARK LOOKUP'!R268,"D","NG")))))))))</f>
        <v/>
      </c>
      <c r="AN268" s="26" t="str">
        <f>IF(ISNUMBER(S268),IF(S268&gt;=0.9*'MARK LOOKUP'!S268,"A+",IF(S268&gt;=0.8*'MARK LOOKUP'!S268,"A",IF(S268&gt;=0.7*'MARK LOOKUP'!S268,"B+",IF(S268&gt;=0.6*'MARK LOOKUP'!S268,"B",IF(S268&gt;=0.5*'MARK LOOKUP'!S268,"C+",IF(S268&gt;=0.4*'MARK LOOKUP'!S268,"C",IF(S268&gt;=0.35*'MARK LOOKUP'!S268,"D","NG"))))))),"")</f>
        <v/>
      </c>
      <c r="AO268" s="26" t="str">
        <f>IF(ISBLANK('DATA ENTRY'!Y268),"",IF(T268="AB","AB",IF(T268&gt;=0.9*'MARK LOOKUP'!T268,"A+",IF(T268&gt;=0.8*'MARK LOOKUP'!T268,"A",IF(T268&gt;=0.7*'MARK LOOKUP'!T268,"B+",IF(T268&gt;=0.6*'MARK LOOKUP'!T268,"B",IF(T268&gt;=0.5*'MARK LOOKUP'!T268,"C+",IF(T268&gt;=0.4*'MARK LOOKUP'!T268,"C",IF(T268&gt;=0.35*'MARK LOOKUP'!T268,"D","NG")))))))))</f>
        <v/>
      </c>
      <c r="AP268" s="26" t="str">
        <f>IF(ISBLANK('DATA ENTRY'!Z268),"",IF(U268="AB","AB",IF(U268&gt;=0.9*'MARK LOOKUP'!U268,"A+",IF(U268&gt;=0.8*'MARK LOOKUP'!U268,"A",IF(U268&gt;=0.7*'MARK LOOKUP'!U268,"B+",IF(U268&gt;=0.6*'MARK LOOKUP'!U268,"B",IF(U268&gt;=0.5*'MARK LOOKUP'!U268,"C+",IF(U268&gt;=0.4*'MARK LOOKUP'!U268,"C",IF(U268&gt;=0.35*'MARK LOOKUP'!U268,"D","NG")))))))))</f>
        <v/>
      </c>
      <c r="AQ268" s="26" t="str">
        <f>IF(ISNUMBER(V268),IF(V268&gt;=0.9*'MARK LOOKUP'!V268,"A+",IF(V268&gt;=0.8*'MARK LOOKUP'!V268,"A",IF(V268&gt;=0.7*'MARK LOOKUP'!V268,"B+",IF(V268&gt;=0.6*'MARK LOOKUP'!S268,"B",IF(V268&gt;=0.5*'MARK LOOKUP'!V268,"C+",IF(V268&gt;=0.4*'MARK LOOKUP'!V268,"C",IF(V268&gt;=0.35*'MARK LOOKUP'!V268,"D","NG"))))))),"")</f>
        <v/>
      </c>
      <c r="AR268" s="26" t="str">
        <f t="shared" si="87"/>
        <v/>
      </c>
      <c r="AS268" s="26" t="str">
        <f t="shared" si="88"/>
        <v/>
      </c>
      <c r="AT268" s="26" t="str">
        <f t="shared" si="89"/>
        <v/>
      </c>
      <c r="AU268" s="26" t="str">
        <f t="shared" si="90"/>
        <v/>
      </c>
      <c r="AV268" s="26" t="str">
        <f t="shared" si="91"/>
        <v/>
      </c>
      <c r="AW268" s="26" t="str">
        <f t="shared" si="92"/>
        <v/>
      </c>
      <c r="AX268" s="26" t="str">
        <f t="shared" si="93"/>
        <v/>
      </c>
      <c r="AY268" s="26" t="str">
        <f t="shared" si="94"/>
        <v/>
      </c>
      <c r="AZ268" s="26" t="str">
        <f t="shared" si="95"/>
        <v/>
      </c>
      <c r="BA268" s="26" t="str">
        <f t="shared" si="96"/>
        <v/>
      </c>
      <c r="BB268" s="26" t="str">
        <f t="shared" si="97"/>
        <v/>
      </c>
      <c r="BC268" s="26" t="str">
        <f t="shared" si="98"/>
        <v/>
      </c>
      <c r="BD268" s="26" t="str">
        <f t="shared" si="99"/>
        <v/>
      </c>
      <c r="BE268" s="26" t="str">
        <f>IF(ISBLANK('DATA ENTRY'!S268),"",IF(AJ268="A+","4",IF(AJ268="A","3.6",IF(AJ268="B+","3.2",IF(AJ268="B","2.8",IF(AJ268="C+","2.4",IF(AJ268="C","2",IF(AJ268="D+","1.6",IF(AJ268="D","1.2",IF(AJ268="E","0.8",""))))))))))</f>
        <v/>
      </c>
      <c r="BF268" s="26" t="str">
        <f>IF(ISBLANK('DATA ENTRY'!T268),"",IF(AK268="A+","4",IF(AK268="A","3.6",IF(AK268="B+","3.2",IF(AK268="B","2.8",IF(AK268="C+","2.4",IF(AK268="C","2",IF(AK268="D+","1.6",IF(AK268="D","1.2",IF(AK268="E","0.8",""))))))))))</f>
        <v/>
      </c>
      <c r="BG268" s="26" t="str">
        <f>IF(ISBLANK('DATA ENTRY'!U268),"",IF(AL268="A+","4",IF(AL268="A","3.6",IF(AL268="B+","3.2",IF(AL268="B","2.8",IF(AL268="C+","2.4",IF(AL268="C","2",IF(AL268="D+","1.6",IF(AL268="D","1.2",IF(AL268="E","0.8",""))))))))))</f>
        <v/>
      </c>
      <c r="BH268" s="26" t="str">
        <f>IF(ISBLANK('DATA ENTRY'!V268),"",IF(AM268="A+","4",IF(AM268="A","3.6",IF(AM268="B+","3.2",IF(AM268="B","2.8",IF(AM268="C+","2.4",IF(AM268="C","2",IF(AM268="D+","1.6",IF(AM268="D","1.2",IF(AM268="E","0.8",""))))))))))</f>
        <v/>
      </c>
      <c r="BI268" s="26" t="str">
        <f>IF(ISBLANK('DATA ENTRY'!W268),"",IF(AN268="A+","4",IF(AN268="A","3.6",IF(AN268="B+","3.2",IF(AN268="B","2.8",IF(AN268="C+","2.4",IF(AN268="C","2",IF(AN268="D+","1.6",IF(AN268="D","1.2",IF(AN268="E","0.8",""))))))))))</f>
        <v/>
      </c>
      <c r="BJ268" s="26" t="str">
        <f>IF(ISBLANK('DATA ENTRY'!X268),"",IF(AO268="A+","4",IF(AO268="A","3.6",IF(AO268="B+","3.2",IF(AO268="B","2.8",IF(AO268="C+","2.4",IF(AO268="C","2",IF(AO268="D+","1.6",IF(AO268="D","1.2",IF(AO268="E","0.8",""))))))))))</f>
        <v/>
      </c>
      <c r="BK268" s="26" t="str">
        <f>IF(ISBLANK('DATA ENTRY'!Y268),"",IF(AP268="A+","4",IF(AP268="A","3.6",IF(AP268="B+","3.2",IF(AP268="B","2.8",IF(AP268="C+","2.4",IF(AP268="C","2",IF(AP268="D+","1.6",IF(AP268="D","1.2",IF(AP268="E","0.8",""))))))))))</f>
        <v/>
      </c>
      <c r="BL268" s="26" t="str">
        <f>IF(ISBLANK('DATA ENTRY'!Z268),"",IF(AQ268="A+","4",IF(AQ268="A","3.6",IF(AQ268="B+","3.2",IF(AQ268="B","2.8",IF(AQ268="C+","2.4",IF(AQ268="C","2",IF(AQ268="D+","1.6",IF(AQ268="D","1.2",IF(AQ268="E","0.8",""))))))))))</f>
        <v/>
      </c>
    </row>
    <row r="269" spans="2:64" x14ac:dyDescent="0.25">
      <c r="B269" s="26" t="str">
        <f>IF(ISBLANK('DATA ENTRY'!G269),"",'DATA ENTRY'!G269)</f>
        <v/>
      </c>
      <c r="C269" s="26" t="str">
        <f>IF(ISBLANK('DATA ENTRY'!H269),"",'DATA ENTRY'!H269)</f>
        <v/>
      </c>
      <c r="D269" s="26" t="str">
        <f t="shared" si="81"/>
        <v/>
      </c>
      <c r="E269" s="26" t="str">
        <f>IF(ISBLANK('DATA ENTRY'!J269),"",'DATA ENTRY'!J269)</f>
        <v/>
      </c>
      <c r="F269" s="26" t="str">
        <f>IF(ISBLANK('DATA ENTRY'!K269),"",'DATA ENTRY'!K269)</f>
        <v/>
      </c>
      <c r="G269" s="26" t="str">
        <f t="shared" si="82"/>
        <v/>
      </c>
      <c r="H269" s="26" t="str">
        <f>IF(ISBLANK('DATA ENTRY'!M269),"",'DATA ENTRY'!M269)</f>
        <v/>
      </c>
      <c r="I269" s="26" t="str">
        <f>IF(ISBLANK('DATA ENTRY'!M269),"",'DATA ENTRY'!N269)</f>
        <v/>
      </c>
      <c r="J269" s="26" t="str">
        <f t="shared" si="100"/>
        <v/>
      </c>
      <c r="K269" s="26" t="str">
        <f>IF(ISBLANK('DATA ENTRY'!P269),"",'DATA ENTRY'!P269)</f>
        <v/>
      </c>
      <c r="L269" s="26" t="str">
        <f>IF(ISBLANK('DATA ENTRY'!Q269),"",'DATA ENTRY'!Q269)</f>
        <v/>
      </c>
      <c r="M269" s="26" t="str">
        <f t="shared" si="83"/>
        <v/>
      </c>
      <c r="N269" s="26" t="str">
        <f>IF(ISBLANK('DATA ENTRY'!S269),"",'DATA ENTRY'!S269)</f>
        <v/>
      </c>
      <c r="O269" s="26" t="str">
        <f>IF(ISBLANK('DATA ENTRY'!T269),"",'DATA ENTRY'!T269)</f>
        <v/>
      </c>
      <c r="P269" s="26" t="str">
        <f t="shared" si="84"/>
        <v/>
      </c>
      <c r="Q269" s="26" t="str">
        <f>IF(ISBLANK('DATA ENTRY'!V269),"",'DATA ENTRY'!V269)</f>
        <v/>
      </c>
      <c r="R269" s="26" t="str">
        <f>IF(ISBLANK('DATA ENTRY'!W269),"",'DATA ENTRY'!W269)</f>
        <v/>
      </c>
      <c r="S269" s="26" t="str">
        <f t="shared" si="85"/>
        <v/>
      </c>
      <c r="T269" s="26" t="str">
        <f>IF(ISBLANK('DATA ENTRY'!Y269),"",'DATA ENTRY'!Y269)</f>
        <v/>
      </c>
      <c r="U269" s="26" t="str">
        <f>IF(ISBLANK('DATA ENTRY'!Z269),"",'DATA ENTRY'!Z269)</f>
        <v/>
      </c>
      <c r="V269" s="26" t="str">
        <f t="shared" si="86"/>
        <v/>
      </c>
      <c r="W269" s="26" t="str">
        <f>IF(ISBLANK('DATA ENTRY'!$F269),"",IF(LEDGER!B269="AB","AB",IF(LEDGER!B269&gt;=0.9*'MARK LOOKUP'!B269,"A+",IF(LEDGER!B269&gt;=0.8*'MARK LOOKUP'!B269,"A",IF(LEDGER!B269&gt;=0.7*'MARK LOOKUP'!B269,"B+",IF(LEDGER!B269&gt;=0.6*'MARK LOOKUP'!B269,"B",IF(LEDGER!B269&gt;=0.5*'MARK LOOKUP'!B269,"C+",IF(LEDGER!B269&gt;=0.4*'MARK LOOKUP'!B269,"C+",IF(LEDGER!B269&gt;=0.35*'MARK LOOKUP'!B269,"D","NG")))))))))</f>
        <v/>
      </c>
      <c r="X269" s="26" t="str">
        <f>IF(ISBLANK('DATA ENTRY'!$G269),"",IF(LEDGER!C269="AB","AB",IF(LEDGER!C269&gt;=0.9*'MARK LOOKUP'!C269,"A+",IF(LEDGER!C269&gt;=0.8*'MARK LOOKUP'!C269,"A",IF(LEDGER!C269&gt;=0.7*'MARK LOOKUP'!C269,"B+",IF(LEDGER!C269&gt;=0.6*'MARK LOOKUP'!C269,"B",IF(LEDGER!C269&gt;=0.5*'MARK LOOKUP'!C269,"C+",IF(LEDGER!C269&gt;=0.4*'MARK LOOKUP'!C269,"C+",IF(LEDGER!C269&gt;=0.35*'MARK LOOKUP'!C269,"D","N.G.")))))))))</f>
        <v/>
      </c>
      <c r="Y269" s="26" t="b">
        <f>IF(ISNUMBER(D269),IF(D269&gt;=0.9*'MARK LOOKUP'!D269,"A+",IF(D269&gt;=0.8*'MARK LOOKUP'!D269,"A",IF(D269&gt;=0.7*'MARK LOOKUP'!D269,"B+",IF(D269&gt;=0.6*'MARK LOOKUP'!D269,"B",IF(D269&gt;=0.5*'MARK LOOKUP'!D269,"C+",IF(D269&gt;=0.4*'MARK LOOKUP'!D269,"C",IF(D269&gt;=0.35*'MARK LOOKUP'!D269,"D","N.G."))))))))</f>
        <v>0</v>
      </c>
      <c r="Z269" s="26" t="str">
        <f>IF(ISBLANK('DATA ENTRY'!J269),"",IF(LEDGER!E269="AB","AB",IF(LEDGER!E269&gt;=0.9*'MARK LOOKUP'!E269,"A+",IF(LEDGER!E269&gt;=0.8*'MARK LOOKUP'!E269,"A",IF(LEDGER!E269&gt;=0.7*'MARK LOOKUP'!E269,"B+",IF(LEDGER!E269&gt;=0.6*'MARK LOOKUP'!E269,"B",IF(LEDGER!E269&gt;=0.5*'MARK LOOKUP'!E269,"C+",IF(LEDGER!E269&gt;=0.4*'MARK LOOKUP'!E269,"C",IF(LEDGER!E269&gt;=0.35*'MARK LOOKUP'!E269,"D","NG")))))))))</f>
        <v/>
      </c>
      <c r="AA269" s="26" t="str">
        <f>IF(ISBLANK('DATA ENTRY'!K269),"",IF(LEDGER!F269="AB","AB",IF(LEDGER!F269&gt;=0.9*'MARK LOOKUP'!F269,"A+",IF(LEDGER!F269&gt;=0.8*'MARK LOOKUP'!F269,"A",IF(LEDGER!F269&gt;=0.7*'MARK LOOKUP'!F269,"B+",IF(LEDGER!F269&gt;=0.6*'MARK LOOKUP'!F269,"B",IF(LEDGER!F269&gt;=0.5*'MARK LOOKUP'!F269,"C+",IF(LEDGER!F269&gt;=0.4*'MARK LOOKUP'!F269,"C",IF(LEDGER!F269&gt;=0.35*'MARK LOOKUP'!F269,"D","NG")))))))))</f>
        <v/>
      </c>
      <c r="AB269" s="26" t="b">
        <f>IF(ISNUMBER(G269),IF(D269&gt;=0.9*'MARK LOOKUP'!G269,"A+",IF(G269&gt;=0.8*'MARK LOOKUP'!G269,"A",IF(G269&gt;=0.7*'MARK LOOKUP'!G269,"B+",IF(G269&gt;=0.6*'MARK LOOKUP'!G269,"B",IF(G269&gt;=0.5*'MARK LOOKUP'!G269,"C+",IF(G269&gt;=0.4*'MARK LOOKUP'!G269,"C",IF(G269&gt;=0.35*'MARK LOOKUP'!G269,"D","NG"))))))))</f>
        <v>0</v>
      </c>
      <c r="AC269" s="26" t="str">
        <f>IF(ISBLANK('DATA ENTRY'!M269),"",IF(LEDGER!H269="AB","AB",IF(LEDGER!H269&gt;=0.9*'MARK LOOKUP'!H269,"A+",IF(LEDGER!H269&gt;=0.8*'MARK LOOKUP'!H269,"A",IF(LEDGER!H269&gt;=0.7*'MARK LOOKUP'!H269,"B+",IF(LEDGER!H269&gt;=0.6*'MARK LOOKUP'!H269,"B",IF(LEDGER!H269&gt;=0.5*'MARK LOOKUP'!H269,"C+",IF(LEDGER!H269&gt;=0.4*'MARK LOOKUP'!H269,"C",IF(LEDGER!H269&gt;=0.35*'MARK LOOKUP'!H269,"D","NG")))))))))</f>
        <v/>
      </c>
      <c r="AD269" s="26" t="str">
        <f>IF(ISBLANK('DATA ENTRY'!N269),"",IF(LEDGER!I269="AB","AB",IF(LEDGER!I269&gt;=0.9*'MARK LOOKUP'!I269,"A+",IF(LEDGER!I269&gt;=0.8*'MARK LOOKUP'!I269,"A",IF(LEDGER!I269&gt;=0.7*'MARK LOOKUP'!I269,"B+",IF(LEDGER!I269&gt;=0.6*'MARK LOOKUP'!I269,"B",IF(LEDGER!I269&gt;=0.5*'MARK LOOKUP'!I269,"C+",IF(LEDGER!I269&gt;=0.4*'MARK LOOKUP'!I269,"C",IF(LEDGER!I269&gt;=0.35*'MARK LOOKUP'!I269,"D","NG")))))))))</f>
        <v/>
      </c>
      <c r="AE269" s="26" t="str">
        <f>IF(ISNUMBER(J269),IF(J269&gt;=0.9*'MARK LOOKUP'!J269,"A+",IF(J269&gt;=0.8*'MARK LOOKUP'!J269,"A",IF(J269&gt;=0.7*'MARK LOOKUP'!J269,"B+",IF(J269&gt;=0.6*'MARK LOOKUP'!J269,"B",IF(J269&gt;=0.5*'MARK LOOKUP'!J269,"C+",IF(J269&gt;=0.4*'MARK LOOKUP'!J269,"C",IF(J269&gt;=0.35*'MARK LOOKUP'!J269,"D","NG"))))))),"")</f>
        <v/>
      </c>
      <c r="AF269" s="26" t="str">
        <f>IF(ISBLANK('DATA ENTRY'!P269),"",IF(LEDGER!K269="Ab","AB",IF(LEDGER!K269&gt;=0.9*'MARK LOOKUP'!K269,"A+",IF(LEDGER!K269&gt;=0.8*'MARK LOOKUP'!K269,"A",IF(LEDGER!K269&gt;=0.7*'MARK LOOKUP'!K269,"B+",IF(LEDGER!K269&gt;=0.6*'MARK LOOKUP'!K269,"B",IF(LEDGER!K269&gt;=0.5*'MARK LOOKUP'!K269,"C+",IF(LEDGER!K269&gt;=0.4*'MARK LOOKUP'!K269,"C",IF(LEDGER!K269&gt;=0.35*'MARK LOOKUP'!K269,"D","NG")))))))))</f>
        <v/>
      </c>
      <c r="AG269" s="26" t="str">
        <f>IF(ISBLANK('DATA ENTRY'!Q269),"",IF(LEDGER!L269="Ab","AB",IF(LEDGER!L269&gt;=0.9*'MARK LOOKUP'!L269,"A+",IF(LEDGER!L269&gt;=0.8*'MARK LOOKUP'!L269,"A",IF(LEDGER!L269&gt;=0.7*'MARK LOOKUP'!L269,"B+",IF(LEDGER!L269&gt;=0.6*'MARK LOOKUP'!L269,"B",IF(LEDGER!L269&gt;=0.5*'MARK LOOKUP'!L269,"C+",IF(LEDGER!L269&gt;=0.4*'MARK LOOKUP'!L269,"C",IF(LEDGER!L269&gt;=0.35*'MARK LOOKUP'!L269,"D","NG")))))))))</f>
        <v/>
      </c>
      <c r="AH269" s="26" t="str">
        <f>IF(ISNUMBER(M269),IF(M269&gt;=0.9*'MARK LOOKUP'!M269,"A+",IF(M269&gt;=0.8*'MARK LOOKUP'!M269,"A",IF(M269&gt;=0.7*'MARK LOOKUP'!M269,"B+",IF(M269&gt;=0.6*'MARK LOOKUP'!M269,"B",IF(M269&gt;=0.5*'MARK LOOKUP'!M269,"C+",IF(M269&gt;=0.4*'MARK LOOKUP'!M269,"C",IF(M269&gt;=0.35*'MARK LOOKUP'!M269,"D","NG"))))))),"")</f>
        <v/>
      </c>
      <c r="AI269" s="26" t="str">
        <f>IF(ISBLANK('DATA ENTRY'!S269),"",IF(N269="Ab","AB",IF(N269&gt;=0.9*'MARK LOOKUP'!N269,"A+",IF(N269&gt;=0.8*'MARK LOOKUP'!N269,"A",IF(N269&gt;=0.7*'MARK LOOKUP'!N269,"B+",IF(N269&gt;=0.6*'MARK LOOKUP'!N269,"B",IF(N269&gt;=0.5*'MARK LOOKUP'!N269,"C+",IF(N269&gt;=0.4*'MARK LOOKUP'!N269,"C",IF(N269&gt;=0.35*'MARK LOOKUP'!N269,"D","NG")))))))))</f>
        <v/>
      </c>
      <c r="AJ269" s="26" t="str">
        <f>IF(ISBLANK('DATA ENTRY'!T269),"",IF(O269="Ab","AB",IF(O269&gt;=0.9*'MARK LOOKUP'!O269,"A+",IF(O269&gt;=0.8*'MARK LOOKUP'!O269,"A",IF(O269&gt;=0.7*'MARK LOOKUP'!O269,"B+",IF(O269&gt;=0.6*'MARK LOOKUP'!O269,"B",IF(O269&gt;=0.5*'MARK LOOKUP'!O269,"C+",IF(O269&gt;=0.4*'MARK LOOKUP'!O269,"C",IF(O269&gt;=0.35*'MARK LOOKUP'!O269,"D","NG")))))))))</f>
        <v/>
      </c>
      <c r="AK269" s="26" t="str">
        <f>IF(ISNUMBER(P269),IF(P269&gt;=0.9*'MARK LOOKUP'!P269,"A+",IF(P269&gt;=0.8*'MARK LOOKUP'!P269,"A",IF(P269&gt;=0.7*'MARK LOOKUP'!P269,"B+",IF(P269&gt;=0.6*'MARK LOOKUP'!P269,"B",IF(P269&gt;=0.5*'MARK LOOKUP'!P269,"C+",IF(P269&gt;=0.4*'MARK LOOKUP'!P269,"C",IF(P269&gt;=0.35*'MARK LOOKUP'!P269,"D","NG"))))))),"")</f>
        <v/>
      </c>
      <c r="AL269" s="26" t="str">
        <f>IF(ISBLANK('DATA ENTRY'!V269),"",IF(Q269="Ab","AB",IF(Q269&gt;=0.9*'MARK LOOKUP'!Q269,"A+",IF(Q269&gt;=0.8*'MARK LOOKUP'!Q269,"A",IF(Q269&gt;=0.7*'MARK LOOKUP'!Q269,"B+",IF(Q269&gt;=0.6*'MARK LOOKUP'!Q269,"B",IF(Q269&gt;=0.5*'MARK LOOKUP'!Q269,"C+",IF(Q269&gt;=0.4*'MARK LOOKUP'!Q269,"C",IF(Q269&gt;=0.35*'MARK LOOKUP'!Q269,"D","NG")))))))))</f>
        <v/>
      </c>
      <c r="AM269" s="26" t="str">
        <f>IF(ISBLANK('DATA ENTRY'!W269),"",IF(R269="Ab","AB",IF(R269&gt;=0.9*'MARK LOOKUP'!R269,"A+",IF(R269&gt;=0.8*'MARK LOOKUP'!R269,"A",IF(R269&gt;=0.7*'MARK LOOKUP'!R269,"B+",IF(R269&gt;=0.6*'MARK LOOKUP'!R269,"B",IF(R269&gt;=0.5*'MARK LOOKUP'!R269,"C+",IF(R269&gt;=0.4*'MARK LOOKUP'!R269,"C",IF(R269&gt;=0.35*'MARK LOOKUP'!R269,"D","NG")))))))))</f>
        <v/>
      </c>
      <c r="AN269" s="26" t="str">
        <f>IF(ISNUMBER(S269),IF(S269&gt;=0.9*'MARK LOOKUP'!S269,"A+",IF(S269&gt;=0.8*'MARK LOOKUP'!S269,"A",IF(S269&gt;=0.7*'MARK LOOKUP'!S269,"B+",IF(S269&gt;=0.6*'MARK LOOKUP'!S269,"B",IF(S269&gt;=0.5*'MARK LOOKUP'!S269,"C+",IF(S269&gt;=0.4*'MARK LOOKUP'!S269,"C",IF(S269&gt;=0.35*'MARK LOOKUP'!S269,"D","NG"))))))),"")</f>
        <v/>
      </c>
      <c r="AO269" s="26" t="str">
        <f>IF(ISBLANK('DATA ENTRY'!Y269),"",IF(T269="AB","AB",IF(T269&gt;=0.9*'MARK LOOKUP'!T269,"A+",IF(T269&gt;=0.8*'MARK LOOKUP'!T269,"A",IF(T269&gt;=0.7*'MARK LOOKUP'!T269,"B+",IF(T269&gt;=0.6*'MARK LOOKUP'!T269,"B",IF(T269&gt;=0.5*'MARK LOOKUP'!T269,"C+",IF(T269&gt;=0.4*'MARK LOOKUP'!T269,"C",IF(T269&gt;=0.35*'MARK LOOKUP'!T269,"D","NG")))))))))</f>
        <v/>
      </c>
      <c r="AP269" s="26" t="str">
        <f>IF(ISBLANK('DATA ENTRY'!Z269),"",IF(U269="AB","AB",IF(U269&gt;=0.9*'MARK LOOKUP'!U269,"A+",IF(U269&gt;=0.8*'MARK LOOKUP'!U269,"A",IF(U269&gt;=0.7*'MARK LOOKUP'!U269,"B+",IF(U269&gt;=0.6*'MARK LOOKUP'!U269,"B",IF(U269&gt;=0.5*'MARK LOOKUP'!U269,"C+",IF(U269&gt;=0.4*'MARK LOOKUP'!U269,"C",IF(U269&gt;=0.35*'MARK LOOKUP'!U269,"D","NG")))))))))</f>
        <v/>
      </c>
      <c r="AQ269" s="26" t="str">
        <f>IF(ISNUMBER(V269),IF(V269&gt;=0.9*'MARK LOOKUP'!V269,"A+",IF(V269&gt;=0.8*'MARK LOOKUP'!V269,"A",IF(V269&gt;=0.7*'MARK LOOKUP'!V269,"B+",IF(V269&gt;=0.6*'MARK LOOKUP'!S269,"B",IF(V269&gt;=0.5*'MARK LOOKUP'!V269,"C+",IF(V269&gt;=0.4*'MARK LOOKUP'!V269,"C",IF(V269&gt;=0.35*'MARK LOOKUP'!V269,"D","NG"))))))),"")</f>
        <v/>
      </c>
      <c r="AR269" s="26" t="str">
        <f t="shared" si="87"/>
        <v/>
      </c>
      <c r="AS269" s="26" t="str">
        <f t="shared" si="88"/>
        <v/>
      </c>
      <c r="AT269" s="26" t="str">
        <f t="shared" si="89"/>
        <v/>
      </c>
      <c r="AU269" s="26" t="str">
        <f t="shared" si="90"/>
        <v/>
      </c>
      <c r="AV269" s="26" t="str">
        <f t="shared" si="91"/>
        <v/>
      </c>
      <c r="AW269" s="26" t="str">
        <f t="shared" si="92"/>
        <v/>
      </c>
      <c r="AX269" s="26" t="str">
        <f t="shared" si="93"/>
        <v/>
      </c>
      <c r="AY269" s="26" t="str">
        <f t="shared" si="94"/>
        <v/>
      </c>
      <c r="AZ269" s="26" t="str">
        <f t="shared" si="95"/>
        <v/>
      </c>
      <c r="BA269" s="26" t="str">
        <f t="shared" si="96"/>
        <v/>
      </c>
      <c r="BB269" s="26" t="str">
        <f t="shared" si="97"/>
        <v/>
      </c>
      <c r="BC269" s="26" t="str">
        <f t="shared" si="98"/>
        <v/>
      </c>
      <c r="BD269" s="26" t="str">
        <f t="shared" si="99"/>
        <v/>
      </c>
      <c r="BE269" s="26" t="str">
        <f>IF(ISBLANK('DATA ENTRY'!S269),"",IF(AJ269="A+","4",IF(AJ269="A","3.6",IF(AJ269="B+","3.2",IF(AJ269="B","2.8",IF(AJ269="C+","2.4",IF(AJ269="C","2",IF(AJ269="D+","1.6",IF(AJ269="D","1.2",IF(AJ269="E","0.8",""))))))))))</f>
        <v/>
      </c>
      <c r="BF269" s="26" t="str">
        <f>IF(ISBLANK('DATA ENTRY'!T269),"",IF(AK269="A+","4",IF(AK269="A","3.6",IF(AK269="B+","3.2",IF(AK269="B","2.8",IF(AK269="C+","2.4",IF(AK269="C","2",IF(AK269="D+","1.6",IF(AK269="D","1.2",IF(AK269="E","0.8",""))))))))))</f>
        <v/>
      </c>
      <c r="BG269" s="26" t="str">
        <f>IF(ISBLANK('DATA ENTRY'!U269),"",IF(AL269="A+","4",IF(AL269="A","3.6",IF(AL269="B+","3.2",IF(AL269="B","2.8",IF(AL269="C+","2.4",IF(AL269="C","2",IF(AL269="D+","1.6",IF(AL269="D","1.2",IF(AL269="E","0.8",""))))))))))</f>
        <v/>
      </c>
      <c r="BH269" s="26" t="str">
        <f>IF(ISBLANK('DATA ENTRY'!V269),"",IF(AM269="A+","4",IF(AM269="A","3.6",IF(AM269="B+","3.2",IF(AM269="B","2.8",IF(AM269="C+","2.4",IF(AM269="C","2",IF(AM269="D+","1.6",IF(AM269="D","1.2",IF(AM269="E","0.8",""))))))))))</f>
        <v/>
      </c>
      <c r="BI269" s="26" t="str">
        <f>IF(ISBLANK('DATA ENTRY'!W269),"",IF(AN269="A+","4",IF(AN269="A","3.6",IF(AN269="B+","3.2",IF(AN269="B","2.8",IF(AN269="C+","2.4",IF(AN269="C","2",IF(AN269="D+","1.6",IF(AN269="D","1.2",IF(AN269="E","0.8",""))))))))))</f>
        <v/>
      </c>
      <c r="BJ269" s="26" t="str">
        <f>IF(ISBLANK('DATA ENTRY'!X269),"",IF(AO269="A+","4",IF(AO269="A","3.6",IF(AO269="B+","3.2",IF(AO269="B","2.8",IF(AO269="C+","2.4",IF(AO269="C","2",IF(AO269="D+","1.6",IF(AO269="D","1.2",IF(AO269="E","0.8",""))))))))))</f>
        <v/>
      </c>
      <c r="BK269" s="26" t="str">
        <f>IF(ISBLANK('DATA ENTRY'!Y269),"",IF(AP269="A+","4",IF(AP269="A","3.6",IF(AP269="B+","3.2",IF(AP269="B","2.8",IF(AP269="C+","2.4",IF(AP269="C","2",IF(AP269="D+","1.6",IF(AP269="D","1.2",IF(AP269="E","0.8",""))))))))))</f>
        <v/>
      </c>
      <c r="BL269" s="26" t="str">
        <f>IF(ISBLANK('DATA ENTRY'!Z269),"",IF(AQ269="A+","4",IF(AQ269="A","3.6",IF(AQ269="B+","3.2",IF(AQ269="B","2.8",IF(AQ269="C+","2.4",IF(AQ269="C","2",IF(AQ269="D+","1.6",IF(AQ269="D","1.2",IF(AQ269="E","0.8",""))))))))))</f>
        <v/>
      </c>
    </row>
    <row r="270" spans="2:64" x14ac:dyDescent="0.25">
      <c r="B270" s="26" t="str">
        <f>IF(ISBLANK('DATA ENTRY'!G270),"",'DATA ENTRY'!G270)</f>
        <v/>
      </c>
      <c r="C270" s="26" t="str">
        <f>IF(ISBLANK('DATA ENTRY'!H270),"",'DATA ENTRY'!H270)</f>
        <v/>
      </c>
      <c r="D270" s="26" t="str">
        <f t="shared" si="81"/>
        <v/>
      </c>
      <c r="E270" s="26" t="str">
        <f>IF(ISBLANK('DATA ENTRY'!J270),"",'DATA ENTRY'!J270)</f>
        <v/>
      </c>
      <c r="F270" s="26" t="str">
        <f>IF(ISBLANK('DATA ENTRY'!K270),"",'DATA ENTRY'!K270)</f>
        <v/>
      </c>
      <c r="G270" s="26" t="str">
        <f t="shared" si="82"/>
        <v/>
      </c>
      <c r="H270" s="26" t="str">
        <f>IF(ISBLANK('DATA ENTRY'!M270),"",'DATA ENTRY'!M270)</f>
        <v/>
      </c>
      <c r="I270" s="26" t="str">
        <f>IF(ISBLANK('DATA ENTRY'!M270),"",'DATA ENTRY'!N270)</f>
        <v/>
      </c>
      <c r="J270" s="26" t="str">
        <f t="shared" si="100"/>
        <v/>
      </c>
      <c r="K270" s="26" t="str">
        <f>IF(ISBLANK('DATA ENTRY'!P270),"",'DATA ENTRY'!P270)</f>
        <v/>
      </c>
      <c r="L270" s="26" t="str">
        <f>IF(ISBLANK('DATA ENTRY'!Q270),"",'DATA ENTRY'!Q270)</f>
        <v/>
      </c>
      <c r="M270" s="26" t="str">
        <f t="shared" si="83"/>
        <v/>
      </c>
      <c r="N270" s="26" t="str">
        <f>IF(ISBLANK('DATA ENTRY'!S270),"",'DATA ENTRY'!S270)</f>
        <v/>
      </c>
      <c r="O270" s="26" t="str">
        <f>IF(ISBLANK('DATA ENTRY'!T270),"",'DATA ENTRY'!T270)</f>
        <v/>
      </c>
      <c r="P270" s="26" t="str">
        <f t="shared" si="84"/>
        <v/>
      </c>
      <c r="Q270" s="26" t="str">
        <f>IF(ISBLANK('DATA ENTRY'!V270),"",'DATA ENTRY'!V270)</f>
        <v/>
      </c>
      <c r="R270" s="26" t="str">
        <f>IF(ISBLANK('DATA ENTRY'!W270),"",'DATA ENTRY'!W270)</f>
        <v/>
      </c>
      <c r="S270" s="26" t="str">
        <f t="shared" si="85"/>
        <v/>
      </c>
      <c r="T270" s="26" t="str">
        <f>IF(ISBLANK('DATA ENTRY'!Y270),"",'DATA ENTRY'!Y270)</f>
        <v/>
      </c>
      <c r="U270" s="26" t="str">
        <f>IF(ISBLANK('DATA ENTRY'!Z270),"",'DATA ENTRY'!Z270)</f>
        <v/>
      </c>
      <c r="V270" s="26" t="str">
        <f t="shared" si="86"/>
        <v/>
      </c>
      <c r="W270" s="26" t="str">
        <f>IF(ISBLANK('DATA ENTRY'!$F270),"",IF(LEDGER!B270="AB","AB",IF(LEDGER!B270&gt;=0.9*'MARK LOOKUP'!B270,"A+",IF(LEDGER!B270&gt;=0.8*'MARK LOOKUP'!B270,"A",IF(LEDGER!B270&gt;=0.7*'MARK LOOKUP'!B270,"B+",IF(LEDGER!B270&gt;=0.6*'MARK LOOKUP'!B270,"B",IF(LEDGER!B270&gt;=0.5*'MARK LOOKUP'!B270,"C+",IF(LEDGER!B270&gt;=0.4*'MARK LOOKUP'!B270,"C+",IF(LEDGER!B270&gt;=0.35*'MARK LOOKUP'!B270,"D","NG")))))))))</f>
        <v/>
      </c>
      <c r="X270" s="26" t="str">
        <f>IF(ISBLANK('DATA ENTRY'!$G270),"",IF(LEDGER!C270="AB","AB",IF(LEDGER!C270&gt;=0.9*'MARK LOOKUP'!C270,"A+",IF(LEDGER!C270&gt;=0.8*'MARK LOOKUP'!C270,"A",IF(LEDGER!C270&gt;=0.7*'MARK LOOKUP'!C270,"B+",IF(LEDGER!C270&gt;=0.6*'MARK LOOKUP'!C270,"B",IF(LEDGER!C270&gt;=0.5*'MARK LOOKUP'!C270,"C+",IF(LEDGER!C270&gt;=0.4*'MARK LOOKUP'!C270,"C+",IF(LEDGER!C270&gt;=0.35*'MARK LOOKUP'!C270,"D","N.G.")))))))))</f>
        <v/>
      </c>
      <c r="Y270" s="26" t="b">
        <f>IF(ISNUMBER(D270),IF(D270&gt;=0.9*'MARK LOOKUP'!D270,"A+",IF(D270&gt;=0.8*'MARK LOOKUP'!D270,"A",IF(D270&gt;=0.7*'MARK LOOKUP'!D270,"B+",IF(D270&gt;=0.6*'MARK LOOKUP'!D270,"B",IF(D270&gt;=0.5*'MARK LOOKUP'!D270,"C+",IF(D270&gt;=0.4*'MARK LOOKUP'!D270,"C",IF(D270&gt;=0.35*'MARK LOOKUP'!D270,"D","N.G."))))))))</f>
        <v>0</v>
      </c>
      <c r="Z270" s="26" t="str">
        <f>IF(ISBLANK('DATA ENTRY'!J270),"",IF(LEDGER!E270="AB","AB",IF(LEDGER!E270&gt;=0.9*'MARK LOOKUP'!E270,"A+",IF(LEDGER!E270&gt;=0.8*'MARK LOOKUP'!E270,"A",IF(LEDGER!E270&gt;=0.7*'MARK LOOKUP'!E270,"B+",IF(LEDGER!E270&gt;=0.6*'MARK LOOKUP'!E270,"B",IF(LEDGER!E270&gt;=0.5*'MARK LOOKUP'!E270,"C+",IF(LEDGER!E270&gt;=0.4*'MARK LOOKUP'!E270,"C",IF(LEDGER!E270&gt;=0.35*'MARK LOOKUP'!E270,"D","NG")))))))))</f>
        <v/>
      </c>
      <c r="AA270" s="26" t="str">
        <f>IF(ISBLANK('DATA ENTRY'!K270),"",IF(LEDGER!F270="AB","AB",IF(LEDGER!F270&gt;=0.9*'MARK LOOKUP'!F270,"A+",IF(LEDGER!F270&gt;=0.8*'MARK LOOKUP'!F270,"A",IF(LEDGER!F270&gt;=0.7*'MARK LOOKUP'!F270,"B+",IF(LEDGER!F270&gt;=0.6*'MARK LOOKUP'!F270,"B",IF(LEDGER!F270&gt;=0.5*'MARK LOOKUP'!F270,"C+",IF(LEDGER!F270&gt;=0.4*'MARK LOOKUP'!F270,"C",IF(LEDGER!F270&gt;=0.35*'MARK LOOKUP'!F270,"D","NG")))))))))</f>
        <v/>
      </c>
      <c r="AB270" s="26" t="b">
        <f>IF(ISNUMBER(G270),IF(D270&gt;=0.9*'MARK LOOKUP'!G270,"A+",IF(G270&gt;=0.8*'MARK LOOKUP'!G270,"A",IF(G270&gt;=0.7*'MARK LOOKUP'!G270,"B+",IF(G270&gt;=0.6*'MARK LOOKUP'!G270,"B",IF(G270&gt;=0.5*'MARK LOOKUP'!G270,"C+",IF(G270&gt;=0.4*'MARK LOOKUP'!G270,"C",IF(G270&gt;=0.35*'MARK LOOKUP'!G270,"D","NG"))))))))</f>
        <v>0</v>
      </c>
      <c r="AC270" s="26" t="str">
        <f>IF(ISBLANK('DATA ENTRY'!M270),"",IF(LEDGER!H270="AB","AB",IF(LEDGER!H270&gt;=0.9*'MARK LOOKUP'!H270,"A+",IF(LEDGER!H270&gt;=0.8*'MARK LOOKUP'!H270,"A",IF(LEDGER!H270&gt;=0.7*'MARK LOOKUP'!H270,"B+",IF(LEDGER!H270&gt;=0.6*'MARK LOOKUP'!H270,"B",IF(LEDGER!H270&gt;=0.5*'MARK LOOKUP'!H270,"C+",IF(LEDGER!H270&gt;=0.4*'MARK LOOKUP'!H270,"C",IF(LEDGER!H270&gt;=0.35*'MARK LOOKUP'!H270,"D","NG")))))))))</f>
        <v/>
      </c>
      <c r="AD270" s="26" t="str">
        <f>IF(ISBLANK('DATA ENTRY'!N270),"",IF(LEDGER!I270="AB","AB",IF(LEDGER!I270&gt;=0.9*'MARK LOOKUP'!I270,"A+",IF(LEDGER!I270&gt;=0.8*'MARK LOOKUP'!I270,"A",IF(LEDGER!I270&gt;=0.7*'MARK LOOKUP'!I270,"B+",IF(LEDGER!I270&gt;=0.6*'MARK LOOKUP'!I270,"B",IF(LEDGER!I270&gt;=0.5*'MARK LOOKUP'!I270,"C+",IF(LEDGER!I270&gt;=0.4*'MARK LOOKUP'!I270,"C",IF(LEDGER!I270&gt;=0.35*'MARK LOOKUP'!I270,"D","NG")))))))))</f>
        <v/>
      </c>
      <c r="AE270" s="26" t="str">
        <f>IF(ISNUMBER(J270),IF(J270&gt;=0.9*'MARK LOOKUP'!J270,"A+",IF(J270&gt;=0.8*'MARK LOOKUP'!J270,"A",IF(J270&gt;=0.7*'MARK LOOKUP'!J270,"B+",IF(J270&gt;=0.6*'MARK LOOKUP'!J270,"B",IF(J270&gt;=0.5*'MARK LOOKUP'!J270,"C+",IF(J270&gt;=0.4*'MARK LOOKUP'!J270,"C",IF(J270&gt;=0.35*'MARK LOOKUP'!J270,"D","NG"))))))),"")</f>
        <v/>
      </c>
      <c r="AF270" s="26" t="str">
        <f>IF(ISBLANK('DATA ENTRY'!P270),"",IF(LEDGER!K270="Ab","AB",IF(LEDGER!K270&gt;=0.9*'MARK LOOKUP'!K270,"A+",IF(LEDGER!K270&gt;=0.8*'MARK LOOKUP'!K270,"A",IF(LEDGER!K270&gt;=0.7*'MARK LOOKUP'!K270,"B+",IF(LEDGER!K270&gt;=0.6*'MARK LOOKUP'!K270,"B",IF(LEDGER!K270&gt;=0.5*'MARK LOOKUP'!K270,"C+",IF(LEDGER!K270&gt;=0.4*'MARK LOOKUP'!K270,"C",IF(LEDGER!K270&gt;=0.35*'MARK LOOKUP'!K270,"D","NG")))))))))</f>
        <v/>
      </c>
      <c r="AG270" s="26" t="str">
        <f>IF(ISBLANK('DATA ENTRY'!Q270),"",IF(LEDGER!L270="Ab","AB",IF(LEDGER!L270&gt;=0.9*'MARK LOOKUP'!L270,"A+",IF(LEDGER!L270&gt;=0.8*'MARK LOOKUP'!L270,"A",IF(LEDGER!L270&gt;=0.7*'MARK LOOKUP'!L270,"B+",IF(LEDGER!L270&gt;=0.6*'MARK LOOKUP'!L270,"B",IF(LEDGER!L270&gt;=0.5*'MARK LOOKUP'!L270,"C+",IF(LEDGER!L270&gt;=0.4*'MARK LOOKUP'!L270,"C",IF(LEDGER!L270&gt;=0.35*'MARK LOOKUP'!L270,"D","NG")))))))))</f>
        <v/>
      </c>
      <c r="AH270" s="26" t="str">
        <f>IF(ISNUMBER(M270),IF(M270&gt;=0.9*'MARK LOOKUP'!M270,"A+",IF(M270&gt;=0.8*'MARK LOOKUP'!M270,"A",IF(M270&gt;=0.7*'MARK LOOKUP'!M270,"B+",IF(M270&gt;=0.6*'MARK LOOKUP'!M270,"B",IF(M270&gt;=0.5*'MARK LOOKUP'!M270,"C+",IF(M270&gt;=0.4*'MARK LOOKUP'!M270,"C",IF(M270&gt;=0.35*'MARK LOOKUP'!M270,"D","NG"))))))),"")</f>
        <v/>
      </c>
      <c r="AI270" s="26" t="str">
        <f>IF(ISBLANK('DATA ENTRY'!S270),"",IF(N270="Ab","AB",IF(N270&gt;=0.9*'MARK LOOKUP'!N270,"A+",IF(N270&gt;=0.8*'MARK LOOKUP'!N270,"A",IF(N270&gt;=0.7*'MARK LOOKUP'!N270,"B+",IF(N270&gt;=0.6*'MARK LOOKUP'!N270,"B",IF(N270&gt;=0.5*'MARK LOOKUP'!N270,"C+",IF(N270&gt;=0.4*'MARK LOOKUP'!N270,"C",IF(N270&gt;=0.35*'MARK LOOKUP'!N270,"D","NG")))))))))</f>
        <v/>
      </c>
      <c r="AJ270" s="26" t="str">
        <f>IF(ISBLANK('DATA ENTRY'!T270),"",IF(O270="Ab","AB",IF(O270&gt;=0.9*'MARK LOOKUP'!O270,"A+",IF(O270&gt;=0.8*'MARK LOOKUP'!O270,"A",IF(O270&gt;=0.7*'MARK LOOKUP'!O270,"B+",IF(O270&gt;=0.6*'MARK LOOKUP'!O270,"B",IF(O270&gt;=0.5*'MARK LOOKUP'!O270,"C+",IF(O270&gt;=0.4*'MARK LOOKUP'!O270,"C",IF(O270&gt;=0.35*'MARK LOOKUP'!O270,"D","NG")))))))))</f>
        <v/>
      </c>
      <c r="AK270" s="26" t="str">
        <f>IF(ISNUMBER(P270),IF(P270&gt;=0.9*'MARK LOOKUP'!P270,"A+",IF(P270&gt;=0.8*'MARK LOOKUP'!P270,"A",IF(P270&gt;=0.7*'MARK LOOKUP'!P270,"B+",IF(P270&gt;=0.6*'MARK LOOKUP'!P270,"B",IF(P270&gt;=0.5*'MARK LOOKUP'!P270,"C+",IF(P270&gt;=0.4*'MARK LOOKUP'!P270,"C",IF(P270&gt;=0.35*'MARK LOOKUP'!P270,"D","NG"))))))),"")</f>
        <v/>
      </c>
      <c r="AL270" s="26" t="str">
        <f>IF(ISBLANK('DATA ENTRY'!V270),"",IF(Q270="Ab","AB",IF(Q270&gt;=0.9*'MARK LOOKUP'!Q270,"A+",IF(Q270&gt;=0.8*'MARK LOOKUP'!Q270,"A",IF(Q270&gt;=0.7*'MARK LOOKUP'!Q270,"B+",IF(Q270&gt;=0.6*'MARK LOOKUP'!Q270,"B",IF(Q270&gt;=0.5*'MARK LOOKUP'!Q270,"C+",IF(Q270&gt;=0.4*'MARK LOOKUP'!Q270,"C",IF(Q270&gt;=0.35*'MARK LOOKUP'!Q270,"D","NG")))))))))</f>
        <v/>
      </c>
      <c r="AM270" s="26" t="str">
        <f>IF(ISBLANK('DATA ENTRY'!W270),"",IF(R270="Ab","AB",IF(R270&gt;=0.9*'MARK LOOKUP'!R270,"A+",IF(R270&gt;=0.8*'MARK LOOKUP'!R270,"A",IF(R270&gt;=0.7*'MARK LOOKUP'!R270,"B+",IF(R270&gt;=0.6*'MARK LOOKUP'!R270,"B",IF(R270&gt;=0.5*'MARK LOOKUP'!R270,"C+",IF(R270&gt;=0.4*'MARK LOOKUP'!R270,"C",IF(R270&gt;=0.35*'MARK LOOKUP'!R270,"D","NG")))))))))</f>
        <v/>
      </c>
      <c r="AN270" s="26" t="str">
        <f>IF(ISNUMBER(S270),IF(S270&gt;=0.9*'MARK LOOKUP'!S270,"A+",IF(S270&gt;=0.8*'MARK LOOKUP'!S270,"A",IF(S270&gt;=0.7*'MARK LOOKUP'!S270,"B+",IF(S270&gt;=0.6*'MARK LOOKUP'!S270,"B",IF(S270&gt;=0.5*'MARK LOOKUP'!S270,"C+",IF(S270&gt;=0.4*'MARK LOOKUP'!S270,"C",IF(S270&gt;=0.35*'MARK LOOKUP'!S270,"D","NG"))))))),"")</f>
        <v/>
      </c>
      <c r="AO270" s="26" t="str">
        <f>IF(ISBLANK('DATA ENTRY'!Y270),"",IF(T270="AB","AB",IF(T270&gt;=0.9*'MARK LOOKUP'!T270,"A+",IF(T270&gt;=0.8*'MARK LOOKUP'!T270,"A",IF(T270&gt;=0.7*'MARK LOOKUP'!T270,"B+",IF(T270&gt;=0.6*'MARK LOOKUP'!T270,"B",IF(T270&gt;=0.5*'MARK LOOKUP'!T270,"C+",IF(T270&gt;=0.4*'MARK LOOKUP'!T270,"C",IF(T270&gt;=0.35*'MARK LOOKUP'!T270,"D","NG")))))))))</f>
        <v/>
      </c>
      <c r="AP270" s="26" t="str">
        <f>IF(ISBLANK('DATA ENTRY'!Z270),"",IF(U270="AB","AB",IF(U270&gt;=0.9*'MARK LOOKUP'!U270,"A+",IF(U270&gt;=0.8*'MARK LOOKUP'!U270,"A",IF(U270&gt;=0.7*'MARK LOOKUP'!U270,"B+",IF(U270&gt;=0.6*'MARK LOOKUP'!U270,"B",IF(U270&gt;=0.5*'MARK LOOKUP'!U270,"C+",IF(U270&gt;=0.4*'MARK LOOKUP'!U270,"C",IF(U270&gt;=0.35*'MARK LOOKUP'!U270,"D","NG")))))))))</f>
        <v/>
      </c>
      <c r="AQ270" s="26" t="str">
        <f>IF(ISNUMBER(V270),IF(V270&gt;=0.9*'MARK LOOKUP'!V270,"A+",IF(V270&gt;=0.8*'MARK LOOKUP'!V270,"A",IF(V270&gt;=0.7*'MARK LOOKUP'!V270,"B+",IF(V270&gt;=0.6*'MARK LOOKUP'!S270,"B",IF(V270&gt;=0.5*'MARK LOOKUP'!V270,"C+",IF(V270&gt;=0.4*'MARK LOOKUP'!V270,"C",IF(V270&gt;=0.35*'MARK LOOKUP'!V270,"D","NG"))))))),"")</f>
        <v/>
      </c>
      <c r="AR270" s="26" t="str">
        <f t="shared" si="87"/>
        <v/>
      </c>
      <c r="AS270" s="26" t="str">
        <f t="shared" si="88"/>
        <v/>
      </c>
      <c r="AT270" s="26" t="str">
        <f t="shared" si="89"/>
        <v/>
      </c>
      <c r="AU270" s="26" t="str">
        <f t="shared" si="90"/>
        <v/>
      </c>
      <c r="AV270" s="26" t="str">
        <f t="shared" si="91"/>
        <v/>
      </c>
      <c r="AW270" s="26" t="str">
        <f t="shared" si="92"/>
        <v/>
      </c>
      <c r="AX270" s="26" t="str">
        <f t="shared" si="93"/>
        <v/>
      </c>
      <c r="AY270" s="26" t="str">
        <f t="shared" si="94"/>
        <v/>
      </c>
      <c r="AZ270" s="26" t="str">
        <f t="shared" si="95"/>
        <v/>
      </c>
      <c r="BA270" s="26" t="str">
        <f t="shared" si="96"/>
        <v/>
      </c>
      <c r="BB270" s="26" t="str">
        <f t="shared" si="97"/>
        <v/>
      </c>
      <c r="BC270" s="26" t="str">
        <f t="shared" si="98"/>
        <v/>
      </c>
      <c r="BD270" s="26" t="str">
        <f t="shared" si="99"/>
        <v/>
      </c>
      <c r="BE270" s="26" t="str">
        <f>IF(ISBLANK('DATA ENTRY'!S270),"",IF(AJ270="A+","4",IF(AJ270="A","3.6",IF(AJ270="B+","3.2",IF(AJ270="B","2.8",IF(AJ270="C+","2.4",IF(AJ270="C","2",IF(AJ270="D+","1.6",IF(AJ270="D","1.2",IF(AJ270="E","0.8",""))))))))))</f>
        <v/>
      </c>
      <c r="BF270" s="26" t="str">
        <f>IF(ISBLANK('DATA ENTRY'!T270),"",IF(AK270="A+","4",IF(AK270="A","3.6",IF(AK270="B+","3.2",IF(AK270="B","2.8",IF(AK270="C+","2.4",IF(AK270="C","2",IF(AK270="D+","1.6",IF(AK270="D","1.2",IF(AK270="E","0.8",""))))))))))</f>
        <v/>
      </c>
      <c r="BG270" s="26" t="str">
        <f>IF(ISBLANK('DATA ENTRY'!U270),"",IF(AL270="A+","4",IF(AL270="A","3.6",IF(AL270="B+","3.2",IF(AL270="B","2.8",IF(AL270="C+","2.4",IF(AL270="C","2",IF(AL270="D+","1.6",IF(AL270="D","1.2",IF(AL270="E","0.8",""))))))))))</f>
        <v/>
      </c>
      <c r="BH270" s="26" t="str">
        <f>IF(ISBLANK('DATA ENTRY'!V270),"",IF(AM270="A+","4",IF(AM270="A","3.6",IF(AM270="B+","3.2",IF(AM270="B","2.8",IF(AM270="C+","2.4",IF(AM270="C","2",IF(AM270="D+","1.6",IF(AM270="D","1.2",IF(AM270="E","0.8",""))))))))))</f>
        <v/>
      </c>
      <c r="BI270" s="26" t="str">
        <f>IF(ISBLANK('DATA ENTRY'!W270),"",IF(AN270="A+","4",IF(AN270="A","3.6",IF(AN270="B+","3.2",IF(AN270="B","2.8",IF(AN270="C+","2.4",IF(AN270="C","2",IF(AN270="D+","1.6",IF(AN270="D","1.2",IF(AN270="E","0.8",""))))))))))</f>
        <v/>
      </c>
      <c r="BJ270" s="26" t="str">
        <f>IF(ISBLANK('DATA ENTRY'!X270),"",IF(AO270="A+","4",IF(AO270="A","3.6",IF(AO270="B+","3.2",IF(AO270="B","2.8",IF(AO270="C+","2.4",IF(AO270="C","2",IF(AO270="D+","1.6",IF(AO270="D","1.2",IF(AO270="E","0.8",""))))))))))</f>
        <v/>
      </c>
      <c r="BK270" s="26" t="str">
        <f>IF(ISBLANK('DATA ENTRY'!Y270),"",IF(AP270="A+","4",IF(AP270="A","3.6",IF(AP270="B+","3.2",IF(AP270="B","2.8",IF(AP270="C+","2.4",IF(AP270="C","2",IF(AP270="D+","1.6",IF(AP270="D","1.2",IF(AP270="E","0.8",""))))))))))</f>
        <v/>
      </c>
      <c r="BL270" s="26" t="str">
        <f>IF(ISBLANK('DATA ENTRY'!Z270),"",IF(AQ270="A+","4",IF(AQ270="A","3.6",IF(AQ270="B+","3.2",IF(AQ270="B","2.8",IF(AQ270="C+","2.4",IF(AQ270="C","2",IF(AQ270="D+","1.6",IF(AQ270="D","1.2",IF(AQ270="E","0.8",""))))))))))</f>
        <v/>
      </c>
    </row>
    <row r="271" spans="2:64" x14ac:dyDescent="0.25">
      <c r="B271" s="26" t="str">
        <f>IF(ISBLANK('DATA ENTRY'!G271),"",'DATA ENTRY'!G271)</f>
        <v/>
      </c>
      <c r="C271" s="26" t="str">
        <f>IF(ISBLANK('DATA ENTRY'!H271),"",'DATA ENTRY'!H271)</f>
        <v/>
      </c>
      <c r="D271" s="26" t="str">
        <f t="shared" si="81"/>
        <v/>
      </c>
      <c r="E271" s="26" t="str">
        <f>IF(ISBLANK('DATA ENTRY'!J271),"",'DATA ENTRY'!J271)</f>
        <v/>
      </c>
      <c r="F271" s="26" t="str">
        <f>IF(ISBLANK('DATA ENTRY'!K271),"",'DATA ENTRY'!K271)</f>
        <v/>
      </c>
      <c r="G271" s="26" t="str">
        <f t="shared" si="82"/>
        <v/>
      </c>
      <c r="H271" s="26" t="str">
        <f>IF(ISBLANK('DATA ENTRY'!M271),"",'DATA ENTRY'!M271)</f>
        <v/>
      </c>
      <c r="I271" s="26" t="str">
        <f>IF(ISBLANK('DATA ENTRY'!M271),"",'DATA ENTRY'!N271)</f>
        <v/>
      </c>
      <c r="J271" s="26" t="str">
        <f t="shared" si="100"/>
        <v/>
      </c>
      <c r="K271" s="26" t="str">
        <f>IF(ISBLANK('DATA ENTRY'!P271),"",'DATA ENTRY'!P271)</f>
        <v/>
      </c>
      <c r="L271" s="26" t="str">
        <f>IF(ISBLANK('DATA ENTRY'!Q271),"",'DATA ENTRY'!Q271)</f>
        <v/>
      </c>
      <c r="M271" s="26" t="str">
        <f t="shared" si="83"/>
        <v/>
      </c>
      <c r="N271" s="26" t="str">
        <f>IF(ISBLANK('DATA ENTRY'!S271),"",'DATA ENTRY'!S271)</f>
        <v/>
      </c>
      <c r="O271" s="26" t="str">
        <f>IF(ISBLANK('DATA ENTRY'!T271),"",'DATA ENTRY'!T271)</f>
        <v/>
      </c>
      <c r="P271" s="26" t="str">
        <f t="shared" si="84"/>
        <v/>
      </c>
      <c r="Q271" s="26" t="str">
        <f>IF(ISBLANK('DATA ENTRY'!V271),"",'DATA ENTRY'!V271)</f>
        <v/>
      </c>
      <c r="R271" s="26" t="str">
        <f>IF(ISBLANK('DATA ENTRY'!W271),"",'DATA ENTRY'!W271)</f>
        <v/>
      </c>
      <c r="S271" s="26" t="str">
        <f t="shared" si="85"/>
        <v/>
      </c>
      <c r="T271" s="26" t="str">
        <f>IF(ISBLANK('DATA ENTRY'!Y271),"",'DATA ENTRY'!Y271)</f>
        <v/>
      </c>
      <c r="U271" s="26" t="str">
        <f>IF(ISBLANK('DATA ENTRY'!Z271),"",'DATA ENTRY'!Z271)</f>
        <v/>
      </c>
      <c r="V271" s="26" t="str">
        <f t="shared" si="86"/>
        <v/>
      </c>
      <c r="W271" s="26" t="str">
        <f>IF(ISBLANK('DATA ENTRY'!$F271),"",IF(LEDGER!B271="AB","AB",IF(LEDGER!B271&gt;=0.9*'MARK LOOKUP'!B271,"A+",IF(LEDGER!B271&gt;=0.8*'MARK LOOKUP'!B271,"A",IF(LEDGER!B271&gt;=0.7*'MARK LOOKUP'!B271,"B+",IF(LEDGER!B271&gt;=0.6*'MARK LOOKUP'!B271,"B",IF(LEDGER!B271&gt;=0.5*'MARK LOOKUP'!B271,"C+",IF(LEDGER!B271&gt;=0.4*'MARK LOOKUP'!B271,"C+",IF(LEDGER!B271&gt;=0.35*'MARK LOOKUP'!B271,"D","NG")))))))))</f>
        <v/>
      </c>
      <c r="X271" s="26" t="str">
        <f>IF(ISBLANK('DATA ENTRY'!$G271),"",IF(LEDGER!C271="AB","AB",IF(LEDGER!C271&gt;=0.9*'MARK LOOKUP'!C271,"A+",IF(LEDGER!C271&gt;=0.8*'MARK LOOKUP'!C271,"A",IF(LEDGER!C271&gt;=0.7*'MARK LOOKUP'!C271,"B+",IF(LEDGER!C271&gt;=0.6*'MARK LOOKUP'!C271,"B",IF(LEDGER!C271&gt;=0.5*'MARK LOOKUP'!C271,"C+",IF(LEDGER!C271&gt;=0.4*'MARK LOOKUP'!C271,"C+",IF(LEDGER!C271&gt;=0.35*'MARK LOOKUP'!C271,"D","N.G.")))))))))</f>
        <v/>
      </c>
      <c r="Y271" s="26" t="b">
        <f>IF(ISNUMBER(D271),IF(D271&gt;=0.9*'MARK LOOKUP'!D271,"A+",IF(D271&gt;=0.8*'MARK LOOKUP'!D271,"A",IF(D271&gt;=0.7*'MARK LOOKUP'!D271,"B+",IF(D271&gt;=0.6*'MARK LOOKUP'!D271,"B",IF(D271&gt;=0.5*'MARK LOOKUP'!D271,"C+",IF(D271&gt;=0.4*'MARK LOOKUP'!D271,"C",IF(D271&gt;=0.35*'MARK LOOKUP'!D271,"D","N.G."))))))))</f>
        <v>0</v>
      </c>
      <c r="Z271" s="26" t="str">
        <f>IF(ISBLANK('DATA ENTRY'!J271),"",IF(LEDGER!E271="AB","AB",IF(LEDGER!E271&gt;=0.9*'MARK LOOKUP'!E271,"A+",IF(LEDGER!E271&gt;=0.8*'MARK LOOKUP'!E271,"A",IF(LEDGER!E271&gt;=0.7*'MARK LOOKUP'!E271,"B+",IF(LEDGER!E271&gt;=0.6*'MARK LOOKUP'!E271,"B",IF(LEDGER!E271&gt;=0.5*'MARK LOOKUP'!E271,"C+",IF(LEDGER!E271&gt;=0.4*'MARK LOOKUP'!E271,"C",IF(LEDGER!E271&gt;=0.35*'MARK LOOKUP'!E271,"D","NG")))))))))</f>
        <v/>
      </c>
      <c r="AA271" s="26" t="str">
        <f>IF(ISBLANK('DATA ENTRY'!K271),"",IF(LEDGER!F271="AB","AB",IF(LEDGER!F271&gt;=0.9*'MARK LOOKUP'!F271,"A+",IF(LEDGER!F271&gt;=0.8*'MARK LOOKUP'!F271,"A",IF(LEDGER!F271&gt;=0.7*'MARK LOOKUP'!F271,"B+",IF(LEDGER!F271&gt;=0.6*'MARK LOOKUP'!F271,"B",IF(LEDGER!F271&gt;=0.5*'MARK LOOKUP'!F271,"C+",IF(LEDGER!F271&gt;=0.4*'MARK LOOKUP'!F271,"C",IF(LEDGER!F271&gt;=0.35*'MARK LOOKUP'!F271,"D","NG")))))))))</f>
        <v/>
      </c>
      <c r="AB271" s="26" t="b">
        <f>IF(ISNUMBER(G271),IF(D271&gt;=0.9*'MARK LOOKUP'!G271,"A+",IF(G271&gt;=0.8*'MARK LOOKUP'!G271,"A",IF(G271&gt;=0.7*'MARK LOOKUP'!G271,"B+",IF(G271&gt;=0.6*'MARK LOOKUP'!G271,"B",IF(G271&gt;=0.5*'MARK LOOKUP'!G271,"C+",IF(G271&gt;=0.4*'MARK LOOKUP'!G271,"C",IF(G271&gt;=0.35*'MARK LOOKUP'!G271,"D","NG"))))))))</f>
        <v>0</v>
      </c>
      <c r="AC271" s="26" t="str">
        <f>IF(ISBLANK('DATA ENTRY'!M271),"",IF(LEDGER!H271="AB","AB",IF(LEDGER!H271&gt;=0.9*'MARK LOOKUP'!H271,"A+",IF(LEDGER!H271&gt;=0.8*'MARK LOOKUP'!H271,"A",IF(LEDGER!H271&gt;=0.7*'MARK LOOKUP'!H271,"B+",IF(LEDGER!H271&gt;=0.6*'MARK LOOKUP'!H271,"B",IF(LEDGER!H271&gt;=0.5*'MARK LOOKUP'!H271,"C+",IF(LEDGER!H271&gt;=0.4*'MARK LOOKUP'!H271,"C",IF(LEDGER!H271&gt;=0.35*'MARK LOOKUP'!H271,"D","NG")))))))))</f>
        <v/>
      </c>
      <c r="AD271" s="26" t="str">
        <f>IF(ISBLANK('DATA ENTRY'!N271),"",IF(LEDGER!I271="AB","AB",IF(LEDGER!I271&gt;=0.9*'MARK LOOKUP'!I271,"A+",IF(LEDGER!I271&gt;=0.8*'MARK LOOKUP'!I271,"A",IF(LEDGER!I271&gt;=0.7*'MARK LOOKUP'!I271,"B+",IF(LEDGER!I271&gt;=0.6*'MARK LOOKUP'!I271,"B",IF(LEDGER!I271&gt;=0.5*'MARK LOOKUP'!I271,"C+",IF(LEDGER!I271&gt;=0.4*'MARK LOOKUP'!I271,"C",IF(LEDGER!I271&gt;=0.35*'MARK LOOKUP'!I271,"D","NG")))))))))</f>
        <v/>
      </c>
      <c r="AE271" s="26" t="str">
        <f>IF(ISNUMBER(J271),IF(J271&gt;=0.9*'MARK LOOKUP'!J271,"A+",IF(J271&gt;=0.8*'MARK LOOKUP'!J271,"A",IF(J271&gt;=0.7*'MARK LOOKUP'!J271,"B+",IF(J271&gt;=0.6*'MARK LOOKUP'!J271,"B",IF(J271&gt;=0.5*'MARK LOOKUP'!J271,"C+",IF(J271&gt;=0.4*'MARK LOOKUP'!J271,"C",IF(J271&gt;=0.35*'MARK LOOKUP'!J271,"D","NG"))))))),"")</f>
        <v/>
      </c>
      <c r="AF271" s="26" t="str">
        <f>IF(ISBLANK('DATA ENTRY'!P271),"",IF(LEDGER!K271="Ab","AB",IF(LEDGER!K271&gt;=0.9*'MARK LOOKUP'!K271,"A+",IF(LEDGER!K271&gt;=0.8*'MARK LOOKUP'!K271,"A",IF(LEDGER!K271&gt;=0.7*'MARK LOOKUP'!K271,"B+",IF(LEDGER!K271&gt;=0.6*'MARK LOOKUP'!K271,"B",IF(LEDGER!K271&gt;=0.5*'MARK LOOKUP'!K271,"C+",IF(LEDGER!K271&gt;=0.4*'MARK LOOKUP'!K271,"C",IF(LEDGER!K271&gt;=0.35*'MARK LOOKUP'!K271,"D","NG")))))))))</f>
        <v/>
      </c>
      <c r="AG271" s="26" t="str">
        <f>IF(ISBLANK('DATA ENTRY'!Q271),"",IF(LEDGER!L271="Ab","AB",IF(LEDGER!L271&gt;=0.9*'MARK LOOKUP'!L271,"A+",IF(LEDGER!L271&gt;=0.8*'MARK LOOKUP'!L271,"A",IF(LEDGER!L271&gt;=0.7*'MARK LOOKUP'!L271,"B+",IF(LEDGER!L271&gt;=0.6*'MARK LOOKUP'!L271,"B",IF(LEDGER!L271&gt;=0.5*'MARK LOOKUP'!L271,"C+",IF(LEDGER!L271&gt;=0.4*'MARK LOOKUP'!L271,"C",IF(LEDGER!L271&gt;=0.35*'MARK LOOKUP'!L271,"D","NG")))))))))</f>
        <v/>
      </c>
      <c r="AH271" s="26" t="str">
        <f>IF(ISNUMBER(M271),IF(M271&gt;=0.9*'MARK LOOKUP'!M271,"A+",IF(M271&gt;=0.8*'MARK LOOKUP'!M271,"A",IF(M271&gt;=0.7*'MARK LOOKUP'!M271,"B+",IF(M271&gt;=0.6*'MARK LOOKUP'!M271,"B",IF(M271&gt;=0.5*'MARK LOOKUP'!M271,"C+",IF(M271&gt;=0.4*'MARK LOOKUP'!M271,"C",IF(M271&gt;=0.35*'MARK LOOKUP'!M271,"D","NG"))))))),"")</f>
        <v/>
      </c>
      <c r="AI271" s="26" t="str">
        <f>IF(ISBLANK('DATA ENTRY'!S271),"",IF(N271="Ab","AB",IF(N271&gt;=0.9*'MARK LOOKUP'!N271,"A+",IF(N271&gt;=0.8*'MARK LOOKUP'!N271,"A",IF(N271&gt;=0.7*'MARK LOOKUP'!N271,"B+",IF(N271&gt;=0.6*'MARK LOOKUP'!N271,"B",IF(N271&gt;=0.5*'MARK LOOKUP'!N271,"C+",IF(N271&gt;=0.4*'MARK LOOKUP'!N271,"C",IF(N271&gt;=0.35*'MARK LOOKUP'!N271,"D","NG")))))))))</f>
        <v/>
      </c>
      <c r="AJ271" s="26" t="str">
        <f>IF(ISBLANK('DATA ENTRY'!T271),"",IF(O271="Ab","AB",IF(O271&gt;=0.9*'MARK LOOKUP'!O271,"A+",IF(O271&gt;=0.8*'MARK LOOKUP'!O271,"A",IF(O271&gt;=0.7*'MARK LOOKUP'!O271,"B+",IF(O271&gt;=0.6*'MARK LOOKUP'!O271,"B",IF(O271&gt;=0.5*'MARK LOOKUP'!O271,"C+",IF(O271&gt;=0.4*'MARK LOOKUP'!O271,"C",IF(O271&gt;=0.35*'MARK LOOKUP'!O271,"D","NG")))))))))</f>
        <v/>
      </c>
      <c r="AK271" s="26" t="str">
        <f>IF(ISNUMBER(P271),IF(P271&gt;=0.9*'MARK LOOKUP'!P271,"A+",IF(P271&gt;=0.8*'MARK LOOKUP'!P271,"A",IF(P271&gt;=0.7*'MARK LOOKUP'!P271,"B+",IF(P271&gt;=0.6*'MARK LOOKUP'!P271,"B",IF(P271&gt;=0.5*'MARK LOOKUP'!P271,"C+",IF(P271&gt;=0.4*'MARK LOOKUP'!P271,"C",IF(P271&gt;=0.35*'MARK LOOKUP'!P271,"D","NG"))))))),"")</f>
        <v/>
      </c>
      <c r="AL271" s="26" t="str">
        <f>IF(ISBLANK('DATA ENTRY'!V271),"",IF(Q271="Ab","AB",IF(Q271&gt;=0.9*'MARK LOOKUP'!Q271,"A+",IF(Q271&gt;=0.8*'MARK LOOKUP'!Q271,"A",IF(Q271&gt;=0.7*'MARK LOOKUP'!Q271,"B+",IF(Q271&gt;=0.6*'MARK LOOKUP'!Q271,"B",IF(Q271&gt;=0.5*'MARK LOOKUP'!Q271,"C+",IF(Q271&gt;=0.4*'MARK LOOKUP'!Q271,"C",IF(Q271&gt;=0.35*'MARK LOOKUP'!Q271,"D","NG")))))))))</f>
        <v/>
      </c>
      <c r="AM271" s="26" t="str">
        <f>IF(ISBLANK('DATA ENTRY'!W271),"",IF(R271="Ab","AB",IF(R271&gt;=0.9*'MARK LOOKUP'!R271,"A+",IF(R271&gt;=0.8*'MARK LOOKUP'!R271,"A",IF(R271&gt;=0.7*'MARK LOOKUP'!R271,"B+",IF(R271&gt;=0.6*'MARK LOOKUP'!R271,"B",IF(R271&gt;=0.5*'MARK LOOKUP'!R271,"C+",IF(R271&gt;=0.4*'MARK LOOKUP'!R271,"C",IF(R271&gt;=0.35*'MARK LOOKUP'!R271,"D","NG")))))))))</f>
        <v/>
      </c>
      <c r="AN271" s="26" t="str">
        <f>IF(ISNUMBER(S271),IF(S271&gt;=0.9*'MARK LOOKUP'!S271,"A+",IF(S271&gt;=0.8*'MARK LOOKUP'!S271,"A",IF(S271&gt;=0.7*'MARK LOOKUP'!S271,"B+",IF(S271&gt;=0.6*'MARK LOOKUP'!S271,"B",IF(S271&gt;=0.5*'MARK LOOKUP'!S271,"C+",IF(S271&gt;=0.4*'MARK LOOKUP'!S271,"C",IF(S271&gt;=0.35*'MARK LOOKUP'!S271,"D","NG"))))))),"")</f>
        <v/>
      </c>
      <c r="AO271" s="26" t="str">
        <f>IF(ISBLANK('DATA ENTRY'!Y271),"",IF(T271="AB","AB",IF(T271&gt;=0.9*'MARK LOOKUP'!T271,"A+",IF(T271&gt;=0.8*'MARK LOOKUP'!T271,"A",IF(T271&gt;=0.7*'MARK LOOKUP'!T271,"B+",IF(T271&gt;=0.6*'MARK LOOKUP'!T271,"B",IF(T271&gt;=0.5*'MARK LOOKUP'!T271,"C+",IF(T271&gt;=0.4*'MARK LOOKUP'!T271,"C",IF(T271&gt;=0.35*'MARK LOOKUP'!T271,"D","NG")))))))))</f>
        <v/>
      </c>
      <c r="AP271" s="26" t="str">
        <f>IF(ISBLANK('DATA ENTRY'!Z271),"",IF(U271="AB","AB",IF(U271&gt;=0.9*'MARK LOOKUP'!U271,"A+",IF(U271&gt;=0.8*'MARK LOOKUP'!U271,"A",IF(U271&gt;=0.7*'MARK LOOKUP'!U271,"B+",IF(U271&gt;=0.6*'MARK LOOKUP'!U271,"B",IF(U271&gt;=0.5*'MARK LOOKUP'!U271,"C+",IF(U271&gt;=0.4*'MARK LOOKUP'!U271,"C",IF(U271&gt;=0.35*'MARK LOOKUP'!U271,"D","NG")))))))))</f>
        <v/>
      </c>
      <c r="AQ271" s="26" t="str">
        <f>IF(ISNUMBER(V271),IF(V271&gt;=0.9*'MARK LOOKUP'!V271,"A+",IF(V271&gt;=0.8*'MARK LOOKUP'!V271,"A",IF(V271&gt;=0.7*'MARK LOOKUP'!V271,"B+",IF(V271&gt;=0.6*'MARK LOOKUP'!S271,"B",IF(V271&gt;=0.5*'MARK LOOKUP'!V271,"C+",IF(V271&gt;=0.4*'MARK LOOKUP'!V271,"C",IF(V271&gt;=0.35*'MARK LOOKUP'!V271,"D","NG"))))))),"")</f>
        <v/>
      </c>
      <c r="AR271" s="26" t="str">
        <f t="shared" si="87"/>
        <v/>
      </c>
      <c r="AS271" s="26" t="str">
        <f t="shared" si="88"/>
        <v/>
      </c>
      <c r="AT271" s="26" t="str">
        <f t="shared" si="89"/>
        <v/>
      </c>
      <c r="AU271" s="26" t="str">
        <f t="shared" si="90"/>
        <v/>
      </c>
      <c r="AV271" s="26" t="str">
        <f t="shared" si="91"/>
        <v/>
      </c>
      <c r="AW271" s="26" t="str">
        <f t="shared" si="92"/>
        <v/>
      </c>
      <c r="AX271" s="26" t="str">
        <f t="shared" si="93"/>
        <v/>
      </c>
      <c r="AY271" s="26" t="str">
        <f t="shared" si="94"/>
        <v/>
      </c>
      <c r="AZ271" s="26" t="str">
        <f t="shared" si="95"/>
        <v/>
      </c>
      <c r="BA271" s="26" t="str">
        <f t="shared" si="96"/>
        <v/>
      </c>
      <c r="BB271" s="26" t="str">
        <f t="shared" si="97"/>
        <v/>
      </c>
      <c r="BC271" s="26" t="str">
        <f t="shared" si="98"/>
        <v/>
      </c>
      <c r="BD271" s="26" t="str">
        <f t="shared" si="99"/>
        <v/>
      </c>
      <c r="BE271" s="26" t="str">
        <f>IF(ISBLANK('DATA ENTRY'!S271),"",IF(AJ271="A+","4",IF(AJ271="A","3.6",IF(AJ271="B+","3.2",IF(AJ271="B","2.8",IF(AJ271="C+","2.4",IF(AJ271="C","2",IF(AJ271="D+","1.6",IF(AJ271="D","1.2",IF(AJ271="E","0.8",""))))))))))</f>
        <v/>
      </c>
      <c r="BF271" s="26" t="str">
        <f>IF(ISBLANK('DATA ENTRY'!T271),"",IF(AK271="A+","4",IF(AK271="A","3.6",IF(AK271="B+","3.2",IF(AK271="B","2.8",IF(AK271="C+","2.4",IF(AK271="C","2",IF(AK271="D+","1.6",IF(AK271="D","1.2",IF(AK271="E","0.8",""))))))))))</f>
        <v/>
      </c>
      <c r="BG271" s="26" t="str">
        <f>IF(ISBLANK('DATA ENTRY'!U271),"",IF(AL271="A+","4",IF(AL271="A","3.6",IF(AL271="B+","3.2",IF(AL271="B","2.8",IF(AL271="C+","2.4",IF(AL271="C","2",IF(AL271="D+","1.6",IF(AL271="D","1.2",IF(AL271="E","0.8",""))))))))))</f>
        <v/>
      </c>
      <c r="BH271" s="26" t="str">
        <f>IF(ISBLANK('DATA ENTRY'!V271),"",IF(AM271="A+","4",IF(AM271="A","3.6",IF(AM271="B+","3.2",IF(AM271="B","2.8",IF(AM271="C+","2.4",IF(AM271="C","2",IF(AM271="D+","1.6",IF(AM271="D","1.2",IF(AM271="E","0.8",""))))))))))</f>
        <v/>
      </c>
      <c r="BI271" s="26" t="str">
        <f>IF(ISBLANK('DATA ENTRY'!W271),"",IF(AN271="A+","4",IF(AN271="A","3.6",IF(AN271="B+","3.2",IF(AN271="B","2.8",IF(AN271="C+","2.4",IF(AN271="C","2",IF(AN271="D+","1.6",IF(AN271="D","1.2",IF(AN271="E","0.8",""))))))))))</f>
        <v/>
      </c>
      <c r="BJ271" s="26" t="str">
        <f>IF(ISBLANK('DATA ENTRY'!X271),"",IF(AO271="A+","4",IF(AO271="A","3.6",IF(AO271="B+","3.2",IF(AO271="B","2.8",IF(AO271="C+","2.4",IF(AO271="C","2",IF(AO271="D+","1.6",IF(AO271="D","1.2",IF(AO271="E","0.8",""))))))))))</f>
        <v/>
      </c>
      <c r="BK271" s="26" t="str">
        <f>IF(ISBLANK('DATA ENTRY'!Y271),"",IF(AP271="A+","4",IF(AP271="A","3.6",IF(AP271="B+","3.2",IF(AP271="B","2.8",IF(AP271="C+","2.4",IF(AP271="C","2",IF(AP271="D+","1.6",IF(AP271="D","1.2",IF(AP271="E","0.8",""))))))))))</f>
        <v/>
      </c>
      <c r="BL271" s="26" t="str">
        <f>IF(ISBLANK('DATA ENTRY'!Z271),"",IF(AQ271="A+","4",IF(AQ271="A","3.6",IF(AQ271="B+","3.2",IF(AQ271="B","2.8",IF(AQ271="C+","2.4",IF(AQ271="C","2",IF(AQ271="D+","1.6",IF(AQ271="D","1.2",IF(AQ271="E","0.8",""))))))))))</f>
        <v/>
      </c>
    </row>
    <row r="272" spans="2:64" x14ac:dyDescent="0.25">
      <c r="B272" s="26" t="str">
        <f>IF(ISBLANK('DATA ENTRY'!G272),"",'DATA ENTRY'!G272)</f>
        <v/>
      </c>
      <c r="C272" s="26" t="str">
        <f>IF(ISBLANK('DATA ENTRY'!H272),"",'DATA ENTRY'!H272)</f>
        <v/>
      </c>
      <c r="D272" s="26" t="str">
        <f t="shared" si="81"/>
        <v/>
      </c>
      <c r="E272" s="26" t="str">
        <f>IF(ISBLANK('DATA ENTRY'!J272),"",'DATA ENTRY'!J272)</f>
        <v/>
      </c>
      <c r="F272" s="26" t="str">
        <f>IF(ISBLANK('DATA ENTRY'!K272),"",'DATA ENTRY'!K272)</f>
        <v/>
      </c>
      <c r="G272" s="26" t="str">
        <f t="shared" si="82"/>
        <v/>
      </c>
      <c r="H272" s="26" t="str">
        <f>IF(ISBLANK('DATA ENTRY'!M272),"",'DATA ENTRY'!M272)</f>
        <v/>
      </c>
      <c r="I272" s="26" t="str">
        <f>IF(ISBLANK('DATA ENTRY'!M272),"",'DATA ENTRY'!N272)</f>
        <v/>
      </c>
      <c r="J272" s="26" t="str">
        <f t="shared" si="100"/>
        <v/>
      </c>
      <c r="K272" s="26" t="str">
        <f>IF(ISBLANK('DATA ENTRY'!P272),"",'DATA ENTRY'!P272)</f>
        <v/>
      </c>
      <c r="L272" s="26" t="str">
        <f>IF(ISBLANK('DATA ENTRY'!Q272),"",'DATA ENTRY'!Q272)</f>
        <v/>
      </c>
      <c r="M272" s="26" t="str">
        <f t="shared" si="83"/>
        <v/>
      </c>
      <c r="N272" s="26" t="str">
        <f>IF(ISBLANK('DATA ENTRY'!S272),"",'DATA ENTRY'!S272)</f>
        <v/>
      </c>
      <c r="O272" s="26" t="str">
        <f>IF(ISBLANK('DATA ENTRY'!T272),"",'DATA ENTRY'!T272)</f>
        <v/>
      </c>
      <c r="P272" s="26" t="str">
        <f t="shared" si="84"/>
        <v/>
      </c>
      <c r="Q272" s="26" t="str">
        <f>IF(ISBLANK('DATA ENTRY'!V272),"",'DATA ENTRY'!V272)</f>
        <v/>
      </c>
      <c r="R272" s="26" t="str">
        <f>IF(ISBLANK('DATA ENTRY'!W272),"",'DATA ENTRY'!W272)</f>
        <v/>
      </c>
      <c r="S272" s="26" t="str">
        <f t="shared" si="85"/>
        <v/>
      </c>
      <c r="T272" s="26" t="str">
        <f>IF(ISBLANK('DATA ENTRY'!Y272),"",'DATA ENTRY'!Y272)</f>
        <v/>
      </c>
      <c r="U272" s="26" t="str">
        <f>IF(ISBLANK('DATA ENTRY'!Z272),"",'DATA ENTRY'!Z272)</f>
        <v/>
      </c>
      <c r="V272" s="26" t="str">
        <f t="shared" si="86"/>
        <v/>
      </c>
      <c r="W272" s="26" t="str">
        <f>IF(ISBLANK('DATA ENTRY'!$F272),"",IF(LEDGER!B272="AB","AB",IF(LEDGER!B272&gt;=0.9*'MARK LOOKUP'!B272,"A+",IF(LEDGER!B272&gt;=0.8*'MARK LOOKUP'!B272,"A",IF(LEDGER!B272&gt;=0.7*'MARK LOOKUP'!B272,"B+",IF(LEDGER!B272&gt;=0.6*'MARK LOOKUP'!B272,"B",IF(LEDGER!B272&gt;=0.5*'MARK LOOKUP'!B272,"C+",IF(LEDGER!B272&gt;=0.4*'MARK LOOKUP'!B272,"C+",IF(LEDGER!B272&gt;=0.35*'MARK LOOKUP'!B272,"D","NG")))))))))</f>
        <v/>
      </c>
      <c r="X272" s="26" t="str">
        <f>IF(ISBLANK('DATA ENTRY'!$G272),"",IF(LEDGER!C272="AB","AB",IF(LEDGER!C272&gt;=0.9*'MARK LOOKUP'!C272,"A+",IF(LEDGER!C272&gt;=0.8*'MARK LOOKUP'!C272,"A",IF(LEDGER!C272&gt;=0.7*'MARK LOOKUP'!C272,"B+",IF(LEDGER!C272&gt;=0.6*'MARK LOOKUP'!C272,"B",IF(LEDGER!C272&gt;=0.5*'MARK LOOKUP'!C272,"C+",IF(LEDGER!C272&gt;=0.4*'MARK LOOKUP'!C272,"C+",IF(LEDGER!C272&gt;=0.35*'MARK LOOKUP'!C272,"D","N.G.")))))))))</f>
        <v/>
      </c>
      <c r="Y272" s="26" t="b">
        <f>IF(ISNUMBER(D272),IF(D272&gt;=0.9*'MARK LOOKUP'!D272,"A+",IF(D272&gt;=0.8*'MARK LOOKUP'!D272,"A",IF(D272&gt;=0.7*'MARK LOOKUP'!D272,"B+",IF(D272&gt;=0.6*'MARK LOOKUP'!D272,"B",IF(D272&gt;=0.5*'MARK LOOKUP'!D272,"C+",IF(D272&gt;=0.4*'MARK LOOKUP'!D272,"C",IF(D272&gt;=0.35*'MARK LOOKUP'!D272,"D","N.G."))))))))</f>
        <v>0</v>
      </c>
      <c r="Z272" s="26" t="str">
        <f>IF(ISBLANK('DATA ENTRY'!J272),"",IF(LEDGER!E272="AB","AB",IF(LEDGER!E272&gt;=0.9*'MARK LOOKUP'!E272,"A+",IF(LEDGER!E272&gt;=0.8*'MARK LOOKUP'!E272,"A",IF(LEDGER!E272&gt;=0.7*'MARK LOOKUP'!E272,"B+",IF(LEDGER!E272&gt;=0.6*'MARK LOOKUP'!E272,"B",IF(LEDGER!E272&gt;=0.5*'MARK LOOKUP'!E272,"C+",IF(LEDGER!E272&gt;=0.4*'MARK LOOKUP'!E272,"C",IF(LEDGER!E272&gt;=0.35*'MARK LOOKUP'!E272,"D","NG")))))))))</f>
        <v/>
      </c>
      <c r="AA272" s="26" t="str">
        <f>IF(ISBLANK('DATA ENTRY'!K272),"",IF(LEDGER!F272="AB","AB",IF(LEDGER!F272&gt;=0.9*'MARK LOOKUP'!F272,"A+",IF(LEDGER!F272&gt;=0.8*'MARK LOOKUP'!F272,"A",IF(LEDGER!F272&gt;=0.7*'MARK LOOKUP'!F272,"B+",IF(LEDGER!F272&gt;=0.6*'MARK LOOKUP'!F272,"B",IF(LEDGER!F272&gt;=0.5*'MARK LOOKUP'!F272,"C+",IF(LEDGER!F272&gt;=0.4*'MARK LOOKUP'!F272,"C",IF(LEDGER!F272&gt;=0.35*'MARK LOOKUP'!F272,"D","NG")))))))))</f>
        <v/>
      </c>
      <c r="AB272" s="26" t="b">
        <f>IF(ISNUMBER(G272),IF(D272&gt;=0.9*'MARK LOOKUP'!G272,"A+",IF(G272&gt;=0.8*'MARK LOOKUP'!G272,"A",IF(G272&gt;=0.7*'MARK LOOKUP'!G272,"B+",IF(G272&gt;=0.6*'MARK LOOKUP'!G272,"B",IF(G272&gt;=0.5*'MARK LOOKUP'!G272,"C+",IF(G272&gt;=0.4*'MARK LOOKUP'!G272,"C",IF(G272&gt;=0.35*'MARK LOOKUP'!G272,"D","NG"))))))))</f>
        <v>0</v>
      </c>
      <c r="AC272" s="26" t="str">
        <f>IF(ISBLANK('DATA ENTRY'!M272),"",IF(LEDGER!H272="AB","AB",IF(LEDGER!H272&gt;=0.9*'MARK LOOKUP'!H272,"A+",IF(LEDGER!H272&gt;=0.8*'MARK LOOKUP'!H272,"A",IF(LEDGER!H272&gt;=0.7*'MARK LOOKUP'!H272,"B+",IF(LEDGER!H272&gt;=0.6*'MARK LOOKUP'!H272,"B",IF(LEDGER!H272&gt;=0.5*'MARK LOOKUP'!H272,"C+",IF(LEDGER!H272&gt;=0.4*'MARK LOOKUP'!H272,"C",IF(LEDGER!H272&gt;=0.35*'MARK LOOKUP'!H272,"D","NG")))))))))</f>
        <v/>
      </c>
      <c r="AD272" s="26" t="str">
        <f>IF(ISBLANK('DATA ENTRY'!N272),"",IF(LEDGER!I272="AB","AB",IF(LEDGER!I272&gt;=0.9*'MARK LOOKUP'!I272,"A+",IF(LEDGER!I272&gt;=0.8*'MARK LOOKUP'!I272,"A",IF(LEDGER!I272&gt;=0.7*'MARK LOOKUP'!I272,"B+",IF(LEDGER!I272&gt;=0.6*'MARK LOOKUP'!I272,"B",IF(LEDGER!I272&gt;=0.5*'MARK LOOKUP'!I272,"C+",IF(LEDGER!I272&gt;=0.4*'MARK LOOKUP'!I272,"C",IF(LEDGER!I272&gt;=0.35*'MARK LOOKUP'!I272,"D","NG")))))))))</f>
        <v/>
      </c>
      <c r="AE272" s="26" t="str">
        <f>IF(ISNUMBER(J272),IF(J272&gt;=0.9*'MARK LOOKUP'!J272,"A+",IF(J272&gt;=0.8*'MARK LOOKUP'!J272,"A",IF(J272&gt;=0.7*'MARK LOOKUP'!J272,"B+",IF(J272&gt;=0.6*'MARK LOOKUP'!J272,"B",IF(J272&gt;=0.5*'MARK LOOKUP'!J272,"C+",IF(J272&gt;=0.4*'MARK LOOKUP'!J272,"C",IF(J272&gt;=0.35*'MARK LOOKUP'!J272,"D","NG"))))))),"")</f>
        <v/>
      </c>
      <c r="AF272" s="26" t="str">
        <f>IF(ISBLANK('DATA ENTRY'!P272),"",IF(LEDGER!K272="Ab","AB",IF(LEDGER!K272&gt;=0.9*'MARK LOOKUP'!K272,"A+",IF(LEDGER!K272&gt;=0.8*'MARK LOOKUP'!K272,"A",IF(LEDGER!K272&gt;=0.7*'MARK LOOKUP'!K272,"B+",IF(LEDGER!K272&gt;=0.6*'MARK LOOKUP'!K272,"B",IF(LEDGER!K272&gt;=0.5*'MARK LOOKUP'!K272,"C+",IF(LEDGER!K272&gt;=0.4*'MARK LOOKUP'!K272,"C",IF(LEDGER!K272&gt;=0.35*'MARK LOOKUP'!K272,"D","NG")))))))))</f>
        <v/>
      </c>
      <c r="AG272" s="26" t="str">
        <f>IF(ISBLANK('DATA ENTRY'!Q272),"",IF(LEDGER!L272="Ab","AB",IF(LEDGER!L272&gt;=0.9*'MARK LOOKUP'!L272,"A+",IF(LEDGER!L272&gt;=0.8*'MARK LOOKUP'!L272,"A",IF(LEDGER!L272&gt;=0.7*'MARK LOOKUP'!L272,"B+",IF(LEDGER!L272&gt;=0.6*'MARK LOOKUP'!L272,"B",IF(LEDGER!L272&gt;=0.5*'MARK LOOKUP'!L272,"C+",IF(LEDGER!L272&gt;=0.4*'MARK LOOKUP'!L272,"C",IF(LEDGER!L272&gt;=0.35*'MARK LOOKUP'!L272,"D","NG")))))))))</f>
        <v/>
      </c>
      <c r="AH272" s="26" t="str">
        <f>IF(ISNUMBER(M272),IF(M272&gt;=0.9*'MARK LOOKUP'!M272,"A+",IF(M272&gt;=0.8*'MARK LOOKUP'!M272,"A",IF(M272&gt;=0.7*'MARK LOOKUP'!M272,"B+",IF(M272&gt;=0.6*'MARK LOOKUP'!M272,"B",IF(M272&gt;=0.5*'MARK LOOKUP'!M272,"C+",IF(M272&gt;=0.4*'MARK LOOKUP'!M272,"C",IF(M272&gt;=0.35*'MARK LOOKUP'!M272,"D","NG"))))))),"")</f>
        <v/>
      </c>
      <c r="AI272" s="26" t="str">
        <f>IF(ISBLANK('DATA ENTRY'!S272),"",IF(N272="Ab","AB",IF(N272&gt;=0.9*'MARK LOOKUP'!N272,"A+",IF(N272&gt;=0.8*'MARK LOOKUP'!N272,"A",IF(N272&gt;=0.7*'MARK LOOKUP'!N272,"B+",IF(N272&gt;=0.6*'MARK LOOKUP'!N272,"B",IF(N272&gt;=0.5*'MARK LOOKUP'!N272,"C+",IF(N272&gt;=0.4*'MARK LOOKUP'!N272,"C",IF(N272&gt;=0.35*'MARK LOOKUP'!N272,"D","NG")))))))))</f>
        <v/>
      </c>
      <c r="AJ272" s="26" t="str">
        <f>IF(ISBLANK('DATA ENTRY'!T272),"",IF(O272="Ab","AB",IF(O272&gt;=0.9*'MARK LOOKUP'!O272,"A+",IF(O272&gt;=0.8*'MARK LOOKUP'!O272,"A",IF(O272&gt;=0.7*'MARK LOOKUP'!O272,"B+",IF(O272&gt;=0.6*'MARK LOOKUP'!O272,"B",IF(O272&gt;=0.5*'MARK LOOKUP'!O272,"C+",IF(O272&gt;=0.4*'MARK LOOKUP'!O272,"C",IF(O272&gt;=0.35*'MARK LOOKUP'!O272,"D","NG")))))))))</f>
        <v/>
      </c>
      <c r="AK272" s="26" t="str">
        <f>IF(ISNUMBER(P272),IF(P272&gt;=0.9*'MARK LOOKUP'!P272,"A+",IF(P272&gt;=0.8*'MARK LOOKUP'!P272,"A",IF(P272&gt;=0.7*'MARK LOOKUP'!P272,"B+",IF(P272&gt;=0.6*'MARK LOOKUP'!P272,"B",IF(P272&gt;=0.5*'MARK LOOKUP'!P272,"C+",IF(P272&gt;=0.4*'MARK LOOKUP'!P272,"C",IF(P272&gt;=0.35*'MARK LOOKUP'!P272,"D","NG"))))))),"")</f>
        <v/>
      </c>
      <c r="AL272" s="26" t="str">
        <f>IF(ISBLANK('DATA ENTRY'!V272),"",IF(Q272="Ab","AB",IF(Q272&gt;=0.9*'MARK LOOKUP'!Q272,"A+",IF(Q272&gt;=0.8*'MARK LOOKUP'!Q272,"A",IF(Q272&gt;=0.7*'MARK LOOKUP'!Q272,"B+",IF(Q272&gt;=0.6*'MARK LOOKUP'!Q272,"B",IF(Q272&gt;=0.5*'MARK LOOKUP'!Q272,"C+",IF(Q272&gt;=0.4*'MARK LOOKUP'!Q272,"C",IF(Q272&gt;=0.35*'MARK LOOKUP'!Q272,"D","NG")))))))))</f>
        <v/>
      </c>
      <c r="AM272" s="26" t="str">
        <f>IF(ISBLANK('DATA ENTRY'!W272),"",IF(R272="Ab","AB",IF(R272&gt;=0.9*'MARK LOOKUP'!R272,"A+",IF(R272&gt;=0.8*'MARK LOOKUP'!R272,"A",IF(R272&gt;=0.7*'MARK LOOKUP'!R272,"B+",IF(R272&gt;=0.6*'MARK LOOKUP'!R272,"B",IF(R272&gt;=0.5*'MARK LOOKUP'!R272,"C+",IF(R272&gt;=0.4*'MARK LOOKUP'!R272,"C",IF(R272&gt;=0.35*'MARK LOOKUP'!R272,"D","NG")))))))))</f>
        <v/>
      </c>
      <c r="AN272" s="26" t="str">
        <f>IF(ISNUMBER(S272),IF(S272&gt;=0.9*'MARK LOOKUP'!S272,"A+",IF(S272&gt;=0.8*'MARK LOOKUP'!S272,"A",IF(S272&gt;=0.7*'MARK LOOKUP'!S272,"B+",IF(S272&gt;=0.6*'MARK LOOKUP'!S272,"B",IF(S272&gt;=0.5*'MARK LOOKUP'!S272,"C+",IF(S272&gt;=0.4*'MARK LOOKUP'!S272,"C",IF(S272&gt;=0.35*'MARK LOOKUP'!S272,"D","NG"))))))),"")</f>
        <v/>
      </c>
      <c r="AO272" s="26" t="str">
        <f>IF(ISBLANK('DATA ENTRY'!Y272),"",IF(T272="AB","AB",IF(T272&gt;=0.9*'MARK LOOKUP'!T272,"A+",IF(T272&gt;=0.8*'MARK LOOKUP'!T272,"A",IF(T272&gt;=0.7*'MARK LOOKUP'!T272,"B+",IF(T272&gt;=0.6*'MARK LOOKUP'!T272,"B",IF(T272&gt;=0.5*'MARK LOOKUP'!T272,"C+",IF(T272&gt;=0.4*'MARK LOOKUP'!T272,"C",IF(T272&gt;=0.35*'MARK LOOKUP'!T272,"D","NG")))))))))</f>
        <v/>
      </c>
      <c r="AP272" s="26" t="str">
        <f>IF(ISBLANK('DATA ENTRY'!Z272),"",IF(U272="AB","AB",IF(U272&gt;=0.9*'MARK LOOKUP'!U272,"A+",IF(U272&gt;=0.8*'MARK LOOKUP'!U272,"A",IF(U272&gt;=0.7*'MARK LOOKUP'!U272,"B+",IF(U272&gt;=0.6*'MARK LOOKUP'!U272,"B",IF(U272&gt;=0.5*'MARK LOOKUP'!U272,"C+",IF(U272&gt;=0.4*'MARK LOOKUP'!U272,"C",IF(U272&gt;=0.35*'MARK LOOKUP'!U272,"D","NG")))))))))</f>
        <v/>
      </c>
      <c r="AQ272" s="26" t="str">
        <f>IF(ISNUMBER(V272),IF(V272&gt;=0.9*'MARK LOOKUP'!V272,"A+",IF(V272&gt;=0.8*'MARK LOOKUP'!V272,"A",IF(V272&gt;=0.7*'MARK LOOKUP'!V272,"B+",IF(V272&gt;=0.6*'MARK LOOKUP'!S272,"B",IF(V272&gt;=0.5*'MARK LOOKUP'!V272,"C+",IF(V272&gt;=0.4*'MARK LOOKUP'!V272,"C",IF(V272&gt;=0.35*'MARK LOOKUP'!V272,"D","NG"))))))),"")</f>
        <v/>
      </c>
      <c r="AR272" s="26" t="str">
        <f t="shared" si="87"/>
        <v/>
      </c>
      <c r="AS272" s="26" t="str">
        <f t="shared" si="88"/>
        <v/>
      </c>
      <c r="AT272" s="26" t="str">
        <f t="shared" si="89"/>
        <v/>
      </c>
      <c r="AU272" s="26" t="str">
        <f t="shared" si="90"/>
        <v/>
      </c>
      <c r="AV272" s="26" t="str">
        <f t="shared" si="91"/>
        <v/>
      </c>
      <c r="AW272" s="26" t="str">
        <f t="shared" si="92"/>
        <v/>
      </c>
      <c r="AX272" s="26" t="str">
        <f t="shared" si="93"/>
        <v/>
      </c>
      <c r="AY272" s="26" t="str">
        <f t="shared" si="94"/>
        <v/>
      </c>
      <c r="AZ272" s="26" t="str">
        <f t="shared" si="95"/>
        <v/>
      </c>
      <c r="BA272" s="26" t="str">
        <f t="shared" si="96"/>
        <v/>
      </c>
      <c r="BB272" s="26" t="str">
        <f t="shared" si="97"/>
        <v/>
      </c>
      <c r="BC272" s="26" t="str">
        <f t="shared" si="98"/>
        <v/>
      </c>
      <c r="BD272" s="26" t="str">
        <f t="shared" si="99"/>
        <v/>
      </c>
      <c r="BE272" s="26" t="str">
        <f>IF(ISBLANK('DATA ENTRY'!S272),"",IF(AJ272="A+","4",IF(AJ272="A","3.6",IF(AJ272="B+","3.2",IF(AJ272="B","2.8",IF(AJ272="C+","2.4",IF(AJ272="C","2",IF(AJ272="D+","1.6",IF(AJ272="D","1.2",IF(AJ272="E","0.8",""))))))))))</f>
        <v/>
      </c>
      <c r="BF272" s="26" t="str">
        <f>IF(ISBLANK('DATA ENTRY'!T272),"",IF(AK272="A+","4",IF(AK272="A","3.6",IF(AK272="B+","3.2",IF(AK272="B","2.8",IF(AK272="C+","2.4",IF(AK272="C","2",IF(AK272="D+","1.6",IF(AK272="D","1.2",IF(AK272="E","0.8",""))))))))))</f>
        <v/>
      </c>
      <c r="BG272" s="26" t="str">
        <f>IF(ISBLANK('DATA ENTRY'!U272),"",IF(AL272="A+","4",IF(AL272="A","3.6",IF(AL272="B+","3.2",IF(AL272="B","2.8",IF(AL272="C+","2.4",IF(AL272="C","2",IF(AL272="D+","1.6",IF(AL272="D","1.2",IF(AL272="E","0.8",""))))))))))</f>
        <v/>
      </c>
      <c r="BH272" s="26" t="str">
        <f>IF(ISBLANK('DATA ENTRY'!V272),"",IF(AM272="A+","4",IF(AM272="A","3.6",IF(AM272="B+","3.2",IF(AM272="B","2.8",IF(AM272="C+","2.4",IF(AM272="C","2",IF(AM272="D+","1.6",IF(AM272="D","1.2",IF(AM272="E","0.8",""))))))))))</f>
        <v/>
      </c>
      <c r="BI272" s="26" t="str">
        <f>IF(ISBLANK('DATA ENTRY'!W272),"",IF(AN272="A+","4",IF(AN272="A","3.6",IF(AN272="B+","3.2",IF(AN272="B","2.8",IF(AN272="C+","2.4",IF(AN272="C","2",IF(AN272="D+","1.6",IF(AN272="D","1.2",IF(AN272="E","0.8",""))))))))))</f>
        <v/>
      </c>
      <c r="BJ272" s="26" t="str">
        <f>IF(ISBLANK('DATA ENTRY'!X272),"",IF(AO272="A+","4",IF(AO272="A","3.6",IF(AO272="B+","3.2",IF(AO272="B","2.8",IF(AO272="C+","2.4",IF(AO272="C","2",IF(AO272="D+","1.6",IF(AO272="D","1.2",IF(AO272="E","0.8",""))))))))))</f>
        <v/>
      </c>
      <c r="BK272" s="26" t="str">
        <f>IF(ISBLANK('DATA ENTRY'!Y272),"",IF(AP272="A+","4",IF(AP272="A","3.6",IF(AP272="B+","3.2",IF(AP272="B","2.8",IF(AP272="C+","2.4",IF(AP272="C","2",IF(AP272="D+","1.6",IF(AP272="D","1.2",IF(AP272="E","0.8",""))))))))))</f>
        <v/>
      </c>
      <c r="BL272" s="26" t="str">
        <f>IF(ISBLANK('DATA ENTRY'!Z272),"",IF(AQ272="A+","4",IF(AQ272="A","3.6",IF(AQ272="B+","3.2",IF(AQ272="B","2.8",IF(AQ272="C+","2.4",IF(AQ272="C","2",IF(AQ272="D+","1.6",IF(AQ272="D","1.2",IF(AQ272="E","0.8",""))))))))))</f>
        <v/>
      </c>
    </row>
    <row r="273" spans="2:64" x14ac:dyDescent="0.25">
      <c r="B273" s="26" t="str">
        <f>IF(ISBLANK('DATA ENTRY'!G273),"",'DATA ENTRY'!G273)</f>
        <v/>
      </c>
      <c r="C273" s="26" t="str">
        <f>IF(ISBLANK('DATA ENTRY'!H273),"",'DATA ENTRY'!H273)</f>
        <v/>
      </c>
      <c r="D273" s="26" t="str">
        <f t="shared" si="81"/>
        <v/>
      </c>
      <c r="E273" s="26" t="str">
        <f>IF(ISBLANK('DATA ENTRY'!J273),"",'DATA ENTRY'!J273)</f>
        <v/>
      </c>
      <c r="F273" s="26" t="str">
        <f>IF(ISBLANK('DATA ENTRY'!K273),"",'DATA ENTRY'!K273)</f>
        <v/>
      </c>
      <c r="G273" s="26" t="str">
        <f t="shared" si="82"/>
        <v/>
      </c>
      <c r="H273" s="26" t="str">
        <f>IF(ISBLANK('DATA ENTRY'!M273),"",'DATA ENTRY'!M273)</f>
        <v/>
      </c>
      <c r="I273" s="26" t="str">
        <f>IF(ISBLANK('DATA ENTRY'!M273),"",'DATA ENTRY'!N273)</f>
        <v/>
      </c>
      <c r="J273" s="26" t="str">
        <f t="shared" si="100"/>
        <v/>
      </c>
      <c r="K273" s="26" t="str">
        <f>IF(ISBLANK('DATA ENTRY'!P273),"",'DATA ENTRY'!P273)</f>
        <v/>
      </c>
      <c r="L273" s="26" t="str">
        <f>IF(ISBLANK('DATA ENTRY'!Q273),"",'DATA ENTRY'!Q273)</f>
        <v/>
      </c>
      <c r="M273" s="26" t="str">
        <f t="shared" si="83"/>
        <v/>
      </c>
      <c r="N273" s="26" t="str">
        <f>IF(ISBLANK('DATA ENTRY'!S273),"",'DATA ENTRY'!S273)</f>
        <v/>
      </c>
      <c r="O273" s="26" t="str">
        <f>IF(ISBLANK('DATA ENTRY'!T273),"",'DATA ENTRY'!T273)</f>
        <v/>
      </c>
      <c r="P273" s="26" t="str">
        <f t="shared" si="84"/>
        <v/>
      </c>
      <c r="Q273" s="26" t="str">
        <f>IF(ISBLANK('DATA ENTRY'!V273),"",'DATA ENTRY'!V273)</f>
        <v/>
      </c>
      <c r="R273" s="26" t="str">
        <f>IF(ISBLANK('DATA ENTRY'!W273),"",'DATA ENTRY'!W273)</f>
        <v/>
      </c>
      <c r="S273" s="26" t="str">
        <f t="shared" si="85"/>
        <v/>
      </c>
      <c r="T273" s="26" t="str">
        <f>IF(ISBLANK('DATA ENTRY'!Y273),"",'DATA ENTRY'!Y273)</f>
        <v/>
      </c>
      <c r="U273" s="26" t="str">
        <f>IF(ISBLANK('DATA ENTRY'!Z273),"",'DATA ENTRY'!Z273)</f>
        <v/>
      </c>
      <c r="V273" s="26" t="str">
        <f t="shared" si="86"/>
        <v/>
      </c>
      <c r="W273" s="26" t="str">
        <f>IF(ISBLANK('DATA ENTRY'!$F273),"",IF(LEDGER!B273="AB","AB",IF(LEDGER!B273&gt;=0.9*'MARK LOOKUP'!B273,"A+",IF(LEDGER!B273&gt;=0.8*'MARK LOOKUP'!B273,"A",IF(LEDGER!B273&gt;=0.7*'MARK LOOKUP'!B273,"B+",IF(LEDGER!B273&gt;=0.6*'MARK LOOKUP'!B273,"B",IF(LEDGER!B273&gt;=0.5*'MARK LOOKUP'!B273,"C+",IF(LEDGER!B273&gt;=0.4*'MARK LOOKUP'!B273,"C+",IF(LEDGER!B273&gt;=0.35*'MARK LOOKUP'!B273,"D","NG")))))))))</f>
        <v/>
      </c>
      <c r="X273" s="26" t="str">
        <f>IF(ISBLANK('DATA ENTRY'!$G273),"",IF(LEDGER!C273="AB","AB",IF(LEDGER!C273&gt;=0.9*'MARK LOOKUP'!C273,"A+",IF(LEDGER!C273&gt;=0.8*'MARK LOOKUP'!C273,"A",IF(LEDGER!C273&gt;=0.7*'MARK LOOKUP'!C273,"B+",IF(LEDGER!C273&gt;=0.6*'MARK LOOKUP'!C273,"B",IF(LEDGER!C273&gt;=0.5*'MARK LOOKUP'!C273,"C+",IF(LEDGER!C273&gt;=0.4*'MARK LOOKUP'!C273,"C+",IF(LEDGER!C273&gt;=0.35*'MARK LOOKUP'!C273,"D","N.G.")))))))))</f>
        <v/>
      </c>
      <c r="Y273" s="26" t="b">
        <f>IF(ISNUMBER(D273),IF(D273&gt;=0.9*'MARK LOOKUP'!D273,"A+",IF(D273&gt;=0.8*'MARK LOOKUP'!D273,"A",IF(D273&gt;=0.7*'MARK LOOKUP'!D273,"B+",IF(D273&gt;=0.6*'MARK LOOKUP'!D273,"B",IF(D273&gt;=0.5*'MARK LOOKUP'!D273,"C+",IF(D273&gt;=0.4*'MARK LOOKUP'!D273,"C",IF(D273&gt;=0.35*'MARK LOOKUP'!D273,"D","N.G."))))))))</f>
        <v>0</v>
      </c>
      <c r="Z273" s="26" t="str">
        <f>IF(ISBLANK('DATA ENTRY'!J273),"",IF(LEDGER!E273="AB","AB",IF(LEDGER!E273&gt;=0.9*'MARK LOOKUP'!E273,"A+",IF(LEDGER!E273&gt;=0.8*'MARK LOOKUP'!E273,"A",IF(LEDGER!E273&gt;=0.7*'MARK LOOKUP'!E273,"B+",IF(LEDGER!E273&gt;=0.6*'MARK LOOKUP'!E273,"B",IF(LEDGER!E273&gt;=0.5*'MARK LOOKUP'!E273,"C+",IF(LEDGER!E273&gt;=0.4*'MARK LOOKUP'!E273,"C",IF(LEDGER!E273&gt;=0.35*'MARK LOOKUP'!E273,"D","NG")))))))))</f>
        <v/>
      </c>
      <c r="AA273" s="26" t="str">
        <f>IF(ISBLANK('DATA ENTRY'!K273),"",IF(LEDGER!F273="AB","AB",IF(LEDGER!F273&gt;=0.9*'MARK LOOKUP'!F273,"A+",IF(LEDGER!F273&gt;=0.8*'MARK LOOKUP'!F273,"A",IF(LEDGER!F273&gt;=0.7*'MARK LOOKUP'!F273,"B+",IF(LEDGER!F273&gt;=0.6*'MARK LOOKUP'!F273,"B",IF(LEDGER!F273&gt;=0.5*'MARK LOOKUP'!F273,"C+",IF(LEDGER!F273&gt;=0.4*'MARK LOOKUP'!F273,"C",IF(LEDGER!F273&gt;=0.35*'MARK LOOKUP'!F273,"D","NG")))))))))</f>
        <v/>
      </c>
      <c r="AB273" s="26" t="b">
        <f>IF(ISNUMBER(G273),IF(D273&gt;=0.9*'MARK LOOKUP'!G273,"A+",IF(G273&gt;=0.8*'MARK LOOKUP'!G273,"A",IF(G273&gt;=0.7*'MARK LOOKUP'!G273,"B+",IF(G273&gt;=0.6*'MARK LOOKUP'!G273,"B",IF(G273&gt;=0.5*'MARK LOOKUP'!G273,"C+",IF(G273&gt;=0.4*'MARK LOOKUP'!G273,"C",IF(G273&gt;=0.35*'MARK LOOKUP'!G273,"D","NG"))))))))</f>
        <v>0</v>
      </c>
      <c r="AC273" s="26" t="str">
        <f>IF(ISBLANK('DATA ENTRY'!M273),"",IF(LEDGER!H273="AB","AB",IF(LEDGER!H273&gt;=0.9*'MARK LOOKUP'!H273,"A+",IF(LEDGER!H273&gt;=0.8*'MARK LOOKUP'!H273,"A",IF(LEDGER!H273&gt;=0.7*'MARK LOOKUP'!H273,"B+",IF(LEDGER!H273&gt;=0.6*'MARK LOOKUP'!H273,"B",IF(LEDGER!H273&gt;=0.5*'MARK LOOKUP'!H273,"C+",IF(LEDGER!H273&gt;=0.4*'MARK LOOKUP'!H273,"C",IF(LEDGER!H273&gt;=0.35*'MARK LOOKUP'!H273,"D","NG")))))))))</f>
        <v/>
      </c>
      <c r="AD273" s="26" t="str">
        <f>IF(ISBLANK('DATA ENTRY'!N273),"",IF(LEDGER!I273="AB","AB",IF(LEDGER!I273&gt;=0.9*'MARK LOOKUP'!I273,"A+",IF(LEDGER!I273&gt;=0.8*'MARK LOOKUP'!I273,"A",IF(LEDGER!I273&gt;=0.7*'MARK LOOKUP'!I273,"B+",IF(LEDGER!I273&gt;=0.6*'MARK LOOKUP'!I273,"B",IF(LEDGER!I273&gt;=0.5*'MARK LOOKUP'!I273,"C+",IF(LEDGER!I273&gt;=0.4*'MARK LOOKUP'!I273,"C",IF(LEDGER!I273&gt;=0.35*'MARK LOOKUP'!I273,"D","NG")))))))))</f>
        <v/>
      </c>
      <c r="AE273" s="26" t="str">
        <f>IF(ISNUMBER(J273),IF(J273&gt;=0.9*'MARK LOOKUP'!J273,"A+",IF(J273&gt;=0.8*'MARK LOOKUP'!J273,"A",IF(J273&gt;=0.7*'MARK LOOKUP'!J273,"B+",IF(J273&gt;=0.6*'MARK LOOKUP'!J273,"B",IF(J273&gt;=0.5*'MARK LOOKUP'!J273,"C+",IF(J273&gt;=0.4*'MARK LOOKUP'!J273,"C",IF(J273&gt;=0.35*'MARK LOOKUP'!J273,"D","NG"))))))),"")</f>
        <v/>
      </c>
      <c r="AF273" s="26" t="str">
        <f>IF(ISBLANK('DATA ENTRY'!P273),"",IF(LEDGER!K273="Ab","AB",IF(LEDGER!K273&gt;=0.9*'MARK LOOKUP'!K273,"A+",IF(LEDGER!K273&gt;=0.8*'MARK LOOKUP'!K273,"A",IF(LEDGER!K273&gt;=0.7*'MARK LOOKUP'!K273,"B+",IF(LEDGER!K273&gt;=0.6*'MARK LOOKUP'!K273,"B",IF(LEDGER!K273&gt;=0.5*'MARK LOOKUP'!K273,"C+",IF(LEDGER!K273&gt;=0.4*'MARK LOOKUP'!K273,"C",IF(LEDGER!K273&gt;=0.35*'MARK LOOKUP'!K273,"D","NG")))))))))</f>
        <v/>
      </c>
      <c r="AG273" s="26" t="str">
        <f>IF(ISBLANK('DATA ENTRY'!Q273),"",IF(LEDGER!L273="Ab","AB",IF(LEDGER!L273&gt;=0.9*'MARK LOOKUP'!L273,"A+",IF(LEDGER!L273&gt;=0.8*'MARK LOOKUP'!L273,"A",IF(LEDGER!L273&gt;=0.7*'MARK LOOKUP'!L273,"B+",IF(LEDGER!L273&gt;=0.6*'MARK LOOKUP'!L273,"B",IF(LEDGER!L273&gt;=0.5*'MARK LOOKUP'!L273,"C+",IF(LEDGER!L273&gt;=0.4*'MARK LOOKUP'!L273,"C",IF(LEDGER!L273&gt;=0.35*'MARK LOOKUP'!L273,"D","NG")))))))))</f>
        <v/>
      </c>
      <c r="AH273" s="26" t="str">
        <f>IF(ISNUMBER(M273),IF(M273&gt;=0.9*'MARK LOOKUP'!M273,"A+",IF(M273&gt;=0.8*'MARK LOOKUP'!M273,"A",IF(M273&gt;=0.7*'MARK LOOKUP'!M273,"B+",IF(M273&gt;=0.6*'MARK LOOKUP'!M273,"B",IF(M273&gt;=0.5*'MARK LOOKUP'!M273,"C+",IF(M273&gt;=0.4*'MARK LOOKUP'!M273,"C",IF(M273&gt;=0.35*'MARK LOOKUP'!M273,"D","NG"))))))),"")</f>
        <v/>
      </c>
      <c r="AI273" s="26" t="str">
        <f>IF(ISBLANK('DATA ENTRY'!S273),"",IF(N273="Ab","AB",IF(N273&gt;=0.9*'MARK LOOKUP'!N273,"A+",IF(N273&gt;=0.8*'MARK LOOKUP'!N273,"A",IF(N273&gt;=0.7*'MARK LOOKUP'!N273,"B+",IF(N273&gt;=0.6*'MARK LOOKUP'!N273,"B",IF(N273&gt;=0.5*'MARK LOOKUP'!N273,"C+",IF(N273&gt;=0.4*'MARK LOOKUP'!N273,"C",IF(N273&gt;=0.35*'MARK LOOKUP'!N273,"D","NG")))))))))</f>
        <v/>
      </c>
      <c r="AJ273" s="26" t="str">
        <f>IF(ISBLANK('DATA ENTRY'!T273),"",IF(O273="Ab","AB",IF(O273&gt;=0.9*'MARK LOOKUP'!O273,"A+",IF(O273&gt;=0.8*'MARK LOOKUP'!O273,"A",IF(O273&gt;=0.7*'MARK LOOKUP'!O273,"B+",IF(O273&gt;=0.6*'MARK LOOKUP'!O273,"B",IF(O273&gt;=0.5*'MARK LOOKUP'!O273,"C+",IF(O273&gt;=0.4*'MARK LOOKUP'!O273,"C",IF(O273&gt;=0.35*'MARK LOOKUP'!O273,"D","NG")))))))))</f>
        <v/>
      </c>
      <c r="AK273" s="26" t="str">
        <f>IF(ISNUMBER(P273),IF(P273&gt;=0.9*'MARK LOOKUP'!P273,"A+",IF(P273&gt;=0.8*'MARK LOOKUP'!P273,"A",IF(P273&gt;=0.7*'MARK LOOKUP'!P273,"B+",IF(P273&gt;=0.6*'MARK LOOKUP'!P273,"B",IF(P273&gt;=0.5*'MARK LOOKUP'!P273,"C+",IF(P273&gt;=0.4*'MARK LOOKUP'!P273,"C",IF(P273&gt;=0.35*'MARK LOOKUP'!P273,"D","NG"))))))),"")</f>
        <v/>
      </c>
      <c r="AL273" s="26" t="str">
        <f>IF(ISBLANK('DATA ENTRY'!V273),"",IF(Q273="Ab","AB",IF(Q273&gt;=0.9*'MARK LOOKUP'!Q273,"A+",IF(Q273&gt;=0.8*'MARK LOOKUP'!Q273,"A",IF(Q273&gt;=0.7*'MARK LOOKUP'!Q273,"B+",IF(Q273&gt;=0.6*'MARK LOOKUP'!Q273,"B",IF(Q273&gt;=0.5*'MARK LOOKUP'!Q273,"C+",IF(Q273&gt;=0.4*'MARK LOOKUP'!Q273,"C",IF(Q273&gt;=0.35*'MARK LOOKUP'!Q273,"D","NG")))))))))</f>
        <v/>
      </c>
      <c r="AM273" s="26" t="str">
        <f>IF(ISBLANK('DATA ENTRY'!W273),"",IF(R273="Ab","AB",IF(R273&gt;=0.9*'MARK LOOKUP'!R273,"A+",IF(R273&gt;=0.8*'MARK LOOKUP'!R273,"A",IF(R273&gt;=0.7*'MARK LOOKUP'!R273,"B+",IF(R273&gt;=0.6*'MARK LOOKUP'!R273,"B",IF(R273&gt;=0.5*'MARK LOOKUP'!R273,"C+",IF(R273&gt;=0.4*'MARK LOOKUP'!R273,"C",IF(R273&gt;=0.35*'MARK LOOKUP'!R273,"D","NG")))))))))</f>
        <v/>
      </c>
      <c r="AN273" s="26" t="str">
        <f>IF(ISNUMBER(S273),IF(S273&gt;=0.9*'MARK LOOKUP'!S273,"A+",IF(S273&gt;=0.8*'MARK LOOKUP'!S273,"A",IF(S273&gt;=0.7*'MARK LOOKUP'!S273,"B+",IF(S273&gt;=0.6*'MARK LOOKUP'!S273,"B",IF(S273&gt;=0.5*'MARK LOOKUP'!S273,"C+",IF(S273&gt;=0.4*'MARK LOOKUP'!S273,"C",IF(S273&gt;=0.35*'MARK LOOKUP'!S273,"D","NG"))))))),"")</f>
        <v/>
      </c>
      <c r="AO273" s="26" t="str">
        <f>IF(ISBLANK('DATA ENTRY'!Y273),"",IF(T273="AB","AB",IF(T273&gt;=0.9*'MARK LOOKUP'!T273,"A+",IF(T273&gt;=0.8*'MARK LOOKUP'!T273,"A",IF(T273&gt;=0.7*'MARK LOOKUP'!T273,"B+",IF(T273&gt;=0.6*'MARK LOOKUP'!T273,"B",IF(T273&gt;=0.5*'MARK LOOKUP'!T273,"C+",IF(T273&gt;=0.4*'MARK LOOKUP'!T273,"C",IF(T273&gt;=0.35*'MARK LOOKUP'!T273,"D","NG")))))))))</f>
        <v/>
      </c>
      <c r="AP273" s="26" t="str">
        <f>IF(ISBLANK('DATA ENTRY'!Z273),"",IF(U273="AB","AB",IF(U273&gt;=0.9*'MARK LOOKUP'!U273,"A+",IF(U273&gt;=0.8*'MARK LOOKUP'!U273,"A",IF(U273&gt;=0.7*'MARK LOOKUP'!U273,"B+",IF(U273&gt;=0.6*'MARK LOOKUP'!U273,"B",IF(U273&gt;=0.5*'MARK LOOKUP'!U273,"C+",IF(U273&gt;=0.4*'MARK LOOKUP'!U273,"C",IF(U273&gt;=0.35*'MARK LOOKUP'!U273,"D","NG")))))))))</f>
        <v/>
      </c>
      <c r="AQ273" s="26" t="str">
        <f>IF(ISNUMBER(V273),IF(V273&gt;=0.9*'MARK LOOKUP'!V273,"A+",IF(V273&gt;=0.8*'MARK LOOKUP'!V273,"A",IF(V273&gt;=0.7*'MARK LOOKUP'!V273,"B+",IF(V273&gt;=0.6*'MARK LOOKUP'!S273,"B",IF(V273&gt;=0.5*'MARK LOOKUP'!V273,"C+",IF(V273&gt;=0.4*'MARK LOOKUP'!V273,"C",IF(V273&gt;=0.35*'MARK LOOKUP'!V273,"D","NG"))))))),"")</f>
        <v/>
      </c>
      <c r="AR273" s="26" t="str">
        <f t="shared" si="87"/>
        <v/>
      </c>
      <c r="AS273" s="26" t="str">
        <f t="shared" si="88"/>
        <v/>
      </c>
      <c r="AT273" s="26" t="str">
        <f t="shared" si="89"/>
        <v/>
      </c>
      <c r="AU273" s="26" t="str">
        <f t="shared" si="90"/>
        <v/>
      </c>
      <c r="AV273" s="26" t="str">
        <f t="shared" si="91"/>
        <v/>
      </c>
      <c r="AW273" s="26" t="str">
        <f t="shared" si="92"/>
        <v/>
      </c>
      <c r="AX273" s="26" t="str">
        <f t="shared" si="93"/>
        <v/>
      </c>
      <c r="AY273" s="26" t="str">
        <f t="shared" si="94"/>
        <v/>
      </c>
      <c r="AZ273" s="26" t="str">
        <f t="shared" si="95"/>
        <v/>
      </c>
      <c r="BA273" s="26" t="str">
        <f t="shared" si="96"/>
        <v/>
      </c>
      <c r="BB273" s="26" t="str">
        <f t="shared" si="97"/>
        <v/>
      </c>
      <c r="BC273" s="26" t="str">
        <f t="shared" si="98"/>
        <v/>
      </c>
      <c r="BD273" s="26" t="str">
        <f t="shared" si="99"/>
        <v/>
      </c>
      <c r="BE273" s="26" t="str">
        <f>IF(ISBLANK('DATA ENTRY'!S273),"",IF(AJ273="A+","4",IF(AJ273="A","3.6",IF(AJ273="B+","3.2",IF(AJ273="B","2.8",IF(AJ273="C+","2.4",IF(AJ273="C","2",IF(AJ273="D+","1.6",IF(AJ273="D","1.2",IF(AJ273="E","0.8",""))))))))))</f>
        <v/>
      </c>
      <c r="BF273" s="26" t="str">
        <f>IF(ISBLANK('DATA ENTRY'!T273),"",IF(AK273="A+","4",IF(AK273="A","3.6",IF(AK273="B+","3.2",IF(AK273="B","2.8",IF(AK273="C+","2.4",IF(AK273="C","2",IF(AK273="D+","1.6",IF(AK273="D","1.2",IF(AK273="E","0.8",""))))))))))</f>
        <v/>
      </c>
      <c r="BG273" s="26" t="str">
        <f>IF(ISBLANK('DATA ENTRY'!U273),"",IF(AL273="A+","4",IF(AL273="A","3.6",IF(AL273="B+","3.2",IF(AL273="B","2.8",IF(AL273="C+","2.4",IF(AL273="C","2",IF(AL273="D+","1.6",IF(AL273="D","1.2",IF(AL273="E","0.8",""))))))))))</f>
        <v/>
      </c>
      <c r="BH273" s="26" t="str">
        <f>IF(ISBLANK('DATA ENTRY'!V273),"",IF(AM273="A+","4",IF(AM273="A","3.6",IF(AM273="B+","3.2",IF(AM273="B","2.8",IF(AM273="C+","2.4",IF(AM273="C","2",IF(AM273="D+","1.6",IF(AM273="D","1.2",IF(AM273="E","0.8",""))))))))))</f>
        <v/>
      </c>
      <c r="BI273" s="26" t="str">
        <f>IF(ISBLANK('DATA ENTRY'!W273),"",IF(AN273="A+","4",IF(AN273="A","3.6",IF(AN273="B+","3.2",IF(AN273="B","2.8",IF(AN273="C+","2.4",IF(AN273="C","2",IF(AN273="D+","1.6",IF(AN273="D","1.2",IF(AN273="E","0.8",""))))))))))</f>
        <v/>
      </c>
      <c r="BJ273" s="26" t="str">
        <f>IF(ISBLANK('DATA ENTRY'!X273),"",IF(AO273="A+","4",IF(AO273="A","3.6",IF(AO273="B+","3.2",IF(AO273="B","2.8",IF(AO273="C+","2.4",IF(AO273="C","2",IF(AO273="D+","1.6",IF(AO273="D","1.2",IF(AO273="E","0.8",""))))))))))</f>
        <v/>
      </c>
      <c r="BK273" s="26" t="str">
        <f>IF(ISBLANK('DATA ENTRY'!Y273),"",IF(AP273="A+","4",IF(AP273="A","3.6",IF(AP273="B+","3.2",IF(AP273="B","2.8",IF(AP273="C+","2.4",IF(AP273="C","2",IF(AP273="D+","1.6",IF(AP273="D","1.2",IF(AP273="E","0.8",""))))))))))</f>
        <v/>
      </c>
      <c r="BL273" s="26" t="str">
        <f>IF(ISBLANK('DATA ENTRY'!Z273),"",IF(AQ273="A+","4",IF(AQ273="A","3.6",IF(AQ273="B+","3.2",IF(AQ273="B","2.8",IF(AQ273="C+","2.4",IF(AQ273="C","2",IF(AQ273="D+","1.6",IF(AQ273="D","1.2",IF(AQ273="E","0.8",""))))))))))</f>
        <v/>
      </c>
    </row>
    <row r="274" spans="2:64" x14ac:dyDescent="0.25">
      <c r="B274" s="26" t="str">
        <f>IF(ISBLANK('DATA ENTRY'!G274),"",'DATA ENTRY'!G274)</f>
        <v/>
      </c>
      <c r="C274" s="26" t="str">
        <f>IF(ISBLANK('DATA ENTRY'!H274),"",'DATA ENTRY'!H274)</f>
        <v/>
      </c>
      <c r="D274" s="26" t="str">
        <f t="shared" si="81"/>
        <v/>
      </c>
      <c r="E274" s="26" t="str">
        <f>IF(ISBLANK('DATA ENTRY'!J274),"",'DATA ENTRY'!J274)</f>
        <v/>
      </c>
      <c r="F274" s="26" t="str">
        <f>IF(ISBLANK('DATA ENTRY'!K274),"",'DATA ENTRY'!K274)</f>
        <v/>
      </c>
      <c r="G274" s="26" t="str">
        <f t="shared" si="82"/>
        <v/>
      </c>
      <c r="H274" s="26" t="str">
        <f>IF(ISBLANK('DATA ENTRY'!M274),"",'DATA ENTRY'!M274)</f>
        <v/>
      </c>
      <c r="I274" s="26" t="str">
        <f>IF(ISBLANK('DATA ENTRY'!M274),"",'DATA ENTRY'!N274)</f>
        <v/>
      </c>
      <c r="J274" s="26" t="str">
        <f t="shared" si="100"/>
        <v/>
      </c>
      <c r="K274" s="26" t="str">
        <f>IF(ISBLANK('DATA ENTRY'!P274),"",'DATA ENTRY'!P274)</f>
        <v/>
      </c>
      <c r="L274" s="26" t="str">
        <f>IF(ISBLANK('DATA ENTRY'!Q274),"",'DATA ENTRY'!Q274)</f>
        <v/>
      </c>
      <c r="M274" s="26" t="str">
        <f t="shared" si="83"/>
        <v/>
      </c>
      <c r="N274" s="26" t="str">
        <f>IF(ISBLANK('DATA ENTRY'!S274),"",'DATA ENTRY'!S274)</f>
        <v/>
      </c>
      <c r="O274" s="26" t="str">
        <f>IF(ISBLANK('DATA ENTRY'!T274),"",'DATA ENTRY'!T274)</f>
        <v/>
      </c>
      <c r="P274" s="26" t="str">
        <f t="shared" si="84"/>
        <v/>
      </c>
      <c r="Q274" s="26" t="str">
        <f>IF(ISBLANK('DATA ENTRY'!V274),"",'DATA ENTRY'!V274)</f>
        <v/>
      </c>
      <c r="R274" s="26" t="str">
        <f>IF(ISBLANK('DATA ENTRY'!W274),"",'DATA ENTRY'!W274)</f>
        <v/>
      </c>
      <c r="S274" s="26" t="str">
        <f t="shared" si="85"/>
        <v/>
      </c>
      <c r="T274" s="26" t="str">
        <f>IF(ISBLANK('DATA ENTRY'!Y274),"",'DATA ENTRY'!Y274)</f>
        <v/>
      </c>
      <c r="U274" s="26" t="str">
        <f>IF(ISBLANK('DATA ENTRY'!Z274),"",'DATA ENTRY'!Z274)</f>
        <v/>
      </c>
      <c r="V274" s="26" t="str">
        <f t="shared" si="86"/>
        <v/>
      </c>
      <c r="W274" s="26" t="str">
        <f>IF(ISBLANK('DATA ENTRY'!$F274),"",IF(LEDGER!B274="AB","AB",IF(LEDGER!B274&gt;=0.9*'MARK LOOKUP'!B274,"A+",IF(LEDGER!B274&gt;=0.8*'MARK LOOKUP'!B274,"A",IF(LEDGER!B274&gt;=0.7*'MARK LOOKUP'!B274,"B+",IF(LEDGER!B274&gt;=0.6*'MARK LOOKUP'!B274,"B",IF(LEDGER!B274&gt;=0.5*'MARK LOOKUP'!B274,"C+",IF(LEDGER!B274&gt;=0.4*'MARK LOOKUP'!B274,"C+",IF(LEDGER!B274&gt;=0.35*'MARK LOOKUP'!B274,"D","NG")))))))))</f>
        <v/>
      </c>
      <c r="X274" s="26" t="str">
        <f>IF(ISBLANK('DATA ENTRY'!$G274),"",IF(LEDGER!C274="AB","AB",IF(LEDGER!C274&gt;=0.9*'MARK LOOKUP'!C274,"A+",IF(LEDGER!C274&gt;=0.8*'MARK LOOKUP'!C274,"A",IF(LEDGER!C274&gt;=0.7*'MARK LOOKUP'!C274,"B+",IF(LEDGER!C274&gt;=0.6*'MARK LOOKUP'!C274,"B",IF(LEDGER!C274&gt;=0.5*'MARK LOOKUP'!C274,"C+",IF(LEDGER!C274&gt;=0.4*'MARK LOOKUP'!C274,"C+",IF(LEDGER!C274&gt;=0.35*'MARK LOOKUP'!C274,"D","N.G.")))))))))</f>
        <v/>
      </c>
      <c r="Y274" s="26" t="b">
        <f>IF(ISNUMBER(D274),IF(D274&gt;=0.9*'MARK LOOKUP'!D274,"A+",IF(D274&gt;=0.8*'MARK LOOKUP'!D274,"A",IF(D274&gt;=0.7*'MARK LOOKUP'!D274,"B+",IF(D274&gt;=0.6*'MARK LOOKUP'!D274,"B",IF(D274&gt;=0.5*'MARK LOOKUP'!D274,"C+",IF(D274&gt;=0.4*'MARK LOOKUP'!D274,"C",IF(D274&gt;=0.35*'MARK LOOKUP'!D274,"D","N.G."))))))))</f>
        <v>0</v>
      </c>
      <c r="Z274" s="26" t="str">
        <f>IF(ISBLANK('DATA ENTRY'!J274),"",IF(LEDGER!E274="AB","AB",IF(LEDGER!E274&gt;=0.9*'MARK LOOKUP'!E274,"A+",IF(LEDGER!E274&gt;=0.8*'MARK LOOKUP'!E274,"A",IF(LEDGER!E274&gt;=0.7*'MARK LOOKUP'!E274,"B+",IF(LEDGER!E274&gt;=0.6*'MARK LOOKUP'!E274,"B",IF(LEDGER!E274&gt;=0.5*'MARK LOOKUP'!E274,"C+",IF(LEDGER!E274&gt;=0.4*'MARK LOOKUP'!E274,"C",IF(LEDGER!E274&gt;=0.35*'MARK LOOKUP'!E274,"D","NG")))))))))</f>
        <v/>
      </c>
      <c r="AA274" s="26" t="str">
        <f>IF(ISBLANK('DATA ENTRY'!K274),"",IF(LEDGER!F274="AB","AB",IF(LEDGER!F274&gt;=0.9*'MARK LOOKUP'!F274,"A+",IF(LEDGER!F274&gt;=0.8*'MARK LOOKUP'!F274,"A",IF(LEDGER!F274&gt;=0.7*'MARK LOOKUP'!F274,"B+",IF(LEDGER!F274&gt;=0.6*'MARK LOOKUP'!F274,"B",IF(LEDGER!F274&gt;=0.5*'MARK LOOKUP'!F274,"C+",IF(LEDGER!F274&gt;=0.4*'MARK LOOKUP'!F274,"C",IF(LEDGER!F274&gt;=0.35*'MARK LOOKUP'!F274,"D","NG")))))))))</f>
        <v/>
      </c>
      <c r="AB274" s="26" t="b">
        <f>IF(ISNUMBER(G274),IF(D274&gt;=0.9*'MARK LOOKUP'!G274,"A+",IF(G274&gt;=0.8*'MARK LOOKUP'!G274,"A",IF(G274&gt;=0.7*'MARK LOOKUP'!G274,"B+",IF(G274&gt;=0.6*'MARK LOOKUP'!G274,"B",IF(G274&gt;=0.5*'MARK LOOKUP'!G274,"C+",IF(G274&gt;=0.4*'MARK LOOKUP'!G274,"C",IF(G274&gt;=0.35*'MARK LOOKUP'!G274,"D","NG"))))))))</f>
        <v>0</v>
      </c>
      <c r="AC274" s="26" t="str">
        <f>IF(ISBLANK('DATA ENTRY'!M274),"",IF(LEDGER!H274="AB","AB",IF(LEDGER!H274&gt;=0.9*'MARK LOOKUP'!H274,"A+",IF(LEDGER!H274&gt;=0.8*'MARK LOOKUP'!H274,"A",IF(LEDGER!H274&gt;=0.7*'MARK LOOKUP'!H274,"B+",IF(LEDGER!H274&gt;=0.6*'MARK LOOKUP'!H274,"B",IF(LEDGER!H274&gt;=0.5*'MARK LOOKUP'!H274,"C+",IF(LEDGER!H274&gt;=0.4*'MARK LOOKUP'!H274,"C",IF(LEDGER!H274&gt;=0.35*'MARK LOOKUP'!H274,"D","NG")))))))))</f>
        <v/>
      </c>
      <c r="AD274" s="26" t="str">
        <f>IF(ISBLANK('DATA ENTRY'!N274),"",IF(LEDGER!I274="AB","AB",IF(LEDGER!I274&gt;=0.9*'MARK LOOKUP'!I274,"A+",IF(LEDGER!I274&gt;=0.8*'MARK LOOKUP'!I274,"A",IF(LEDGER!I274&gt;=0.7*'MARK LOOKUP'!I274,"B+",IF(LEDGER!I274&gt;=0.6*'MARK LOOKUP'!I274,"B",IF(LEDGER!I274&gt;=0.5*'MARK LOOKUP'!I274,"C+",IF(LEDGER!I274&gt;=0.4*'MARK LOOKUP'!I274,"C",IF(LEDGER!I274&gt;=0.35*'MARK LOOKUP'!I274,"D","NG")))))))))</f>
        <v/>
      </c>
      <c r="AE274" s="26" t="str">
        <f>IF(ISNUMBER(J274),IF(J274&gt;=0.9*'MARK LOOKUP'!J274,"A+",IF(J274&gt;=0.8*'MARK LOOKUP'!J274,"A",IF(J274&gt;=0.7*'MARK LOOKUP'!J274,"B+",IF(J274&gt;=0.6*'MARK LOOKUP'!J274,"B",IF(J274&gt;=0.5*'MARK LOOKUP'!J274,"C+",IF(J274&gt;=0.4*'MARK LOOKUP'!J274,"C",IF(J274&gt;=0.35*'MARK LOOKUP'!J274,"D","NG"))))))),"")</f>
        <v/>
      </c>
      <c r="AF274" s="26" t="str">
        <f>IF(ISBLANK('DATA ENTRY'!P274),"",IF(LEDGER!K274="Ab","AB",IF(LEDGER!K274&gt;=0.9*'MARK LOOKUP'!K274,"A+",IF(LEDGER!K274&gt;=0.8*'MARK LOOKUP'!K274,"A",IF(LEDGER!K274&gt;=0.7*'MARK LOOKUP'!K274,"B+",IF(LEDGER!K274&gt;=0.6*'MARK LOOKUP'!K274,"B",IF(LEDGER!K274&gt;=0.5*'MARK LOOKUP'!K274,"C+",IF(LEDGER!K274&gt;=0.4*'MARK LOOKUP'!K274,"C",IF(LEDGER!K274&gt;=0.35*'MARK LOOKUP'!K274,"D","NG")))))))))</f>
        <v/>
      </c>
      <c r="AG274" s="26" t="str">
        <f>IF(ISBLANK('DATA ENTRY'!Q274),"",IF(LEDGER!L274="Ab","AB",IF(LEDGER!L274&gt;=0.9*'MARK LOOKUP'!L274,"A+",IF(LEDGER!L274&gt;=0.8*'MARK LOOKUP'!L274,"A",IF(LEDGER!L274&gt;=0.7*'MARK LOOKUP'!L274,"B+",IF(LEDGER!L274&gt;=0.6*'MARK LOOKUP'!L274,"B",IF(LEDGER!L274&gt;=0.5*'MARK LOOKUP'!L274,"C+",IF(LEDGER!L274&gt;=0.4*'MARK LOOKUP'!L274,"C",IF(LEDGER!L274&gt;=0.35*'MARK LOOKUP'!L274,"D","NG")))))))))</f>
        <v/>
      </c>
      <c r="AH274" s="26" t="str">
        <f>IF(ISNUMBER(M274),IF(M274&gt;=0.9*'MARK LOOKUP'!M274,"A+",IF(M274&gt;=0.8*'MARK LOOKUP'!M274,"A",IF(M274&gt;=0.7*'MARK LOOKUP'!M274,"B+",IF(M274&gt;=0.6*'MARK LOOKUP'!M274,"B",IF(M274&gt;=0.5*'MARK LOOKUP'!M274,"C+",IF(M274&gt;=0.4*'MARK LOOKUP'!M274,"C",IF(M274&gt;=0.35*'MARK LOOKUP'!M274,"D","NG"))))))),"")</f>
        <v/>
      </c>
      <c r="AI274" s="26" t="str">
        <f>IF(ISBLANK('DATA ENTRY'!S274),"",IF(N274="Ab","AB",IF(N274&gt;=0.9*'MARK LOOKUP'!N274,"A+",IF(N274&gt;=0.8*'MARK LOOKUP'!N274,"A",IF(N274&gt;=0.7*'MARK LOOKUP'!N274,"B+",IF(N274&gt;=0.6*'MARK LOOKUP'!N274,"B",IF(N274&gt;=0.5*'MARK LOOKUP'!N274,"C+",IF(N274&gt;=0.4*'MARK LOOKUP'!N274,"C",IF(N274&gt;=0.35*'MARK LOOKUP'!N274,"D","NG")))))))))</f>
        <v/>
      </c>
      <c r="AJ274" s="26" t="str">
        <f>IF(ISBLANK('DATA ENTRY'!T274),"",IF(O274="Ab","AB",IF(O274&gt;=0.9*'MARK LOOKUP'!O274,"A+",IF(O274&gt;=0.8*'MARK LOOKUP'!O274,"A",IF(O274&gt;=0.7*'MARK LOOKUP'!O274,"B+",IF(O274&gt;=0.6*'MARK LOOKUP'!O274,"B",IF(O274&gt;=0.5*'MARK LOOKUP'!O274,"C+",IF(O274&gt;=0.4*'MARK LOOKUP'!O274,"C",IF(O274&gt;=0.35*'MARK LOOKUP'!O274,"D","NG")))))))))</f>
        <v/>
      </c>
      <c r="AK274" s="26" t="str">
        <f>IF(ISNUMBER(P274),IF(P274&gt;=0.9*'MARK LOOKUP'!P274,"A+",IF(P274&gt;=0.8*'MARK LOOKUP'!P274,"A",IF(P274&gt;=0.7*'MARK LOOKUP'!P274,"B+",IF(P274&gt;=0.6*'MARK LOOKUP'!P274,"B",IF(P274&gt;=0.5*'MARK LOOKUP'!P274,"C+",IF(P274&gt;=0.4*'MARK LOOKUP'!P274,"C",IF(P274&gt;=0.35*'MARK LOOKUP'!P274,"D","NG"))))))),"")</f>
        <v/>
      </c>
      <c r="AL274" s="26" t="str">
        <f>IF(ISBLANK('DATA ENTRY'!V274),"",IF(Q274="Ab","AB",IF(Q274&gt;=0.9*'MARK LOOKUP'!Q274,"A+",IF(Q274&gt;=0.8*'MARK LOOKUP'!Q274,"A",IF(Q274&gt;=0.7*'MARK LOOKUP'!Q274,"B+",IF(Q274&gt;=0.6*'MARK LOOKUP'!Q274,"B",IF(Q274&gt;=0.5*'MARK LOOKUP'!Q274,"C+",IF(Q274&gt;=0.4*'MARK LOOKUP'!Q274,"C",IF(Q274&gt;=0.35*'MARK LOOKUP'!Q274,"D","NG")))))))))</f>
        <v/>
      </c>
      <c r="AM274" s="26" t="str">
        <f>IF(ISBLANK('DATA ENTRY'!W274),"",IF(R274="Ab","AB",IF(R274&gt;=0.9*'MARK LOOKUP'!R274,"A+",IF(R274&gt;=0.8*'MARK LOOKUP'!R274,"A",IF(R274&gt;=0.7*'MARK LOOKUP'!R274,"B+",IF(R274&gt;=0.6*'MARK LOOKUP'!R274,"B",IF(R274&gt;=0.5*'MARK LOOKUP'!R274,"C+",IF(R274&gt;=0.4*'MARK LOOKUP'!R274,"C",IF(R274&gt;=0.35*'MARK LOOKUP'!R274,"D","NG")))))))))</f>
        <v/>
      </c>
      <c r="AN274" s="26" t="str">
        <f>IF(ISNUMBER(S274),IF(S274&gt;=0.9*'MARK LOOKUP'!S274,"A+",IF(S274&gt;=0.8*'MARK LOOKUP'!S274,"A",IF(S274&gt;=0.7*'MARK LOOKUP'!S274,"B+",IF(S274&gt;=0.6*'MARK LOOKUP'!S274,"B",IF(S274&gt;=0.5*'MARK LOOKUP'!S274,"C+",IF(S274&gt;=0.4*'MARK LOOKUP'!S274,"C",IF(S274&gt;=0.35*'MARK LOOKUP'!S274,"D","NG"))))))),"")</f>
        <v/>
      </c>
      <c r="AO274" s="26" t="str">
        <f>IF(ISBLANK('DATA ENTRY'!Y274),"",IF(T274="AB","AB",IF(T274&gt;=0.9*'MARK LOOKUP'!T274,"A+",IF(T274&gt;=0.8*'MARK LOOKUP'!T274,"A",IF(T274&gt;=0.7*'MARK LOOKUP'!T274,"B+",IF(T274&gt;=0.6*'MARK LOOKUP'!T274,"B",IF(T274&gt;=0.5*'MARK LOOKUP'!T274,"C+",IF(T274&gt;=0.4*'MARK LOOKUP'!T274,"C",IF(T274&gt;=0.35*'MARK LOOKUP'!T274,"D","NG")))))))))</f>
        <v/>
      </c>
      <c r="AP274" s="26" t="str">
        <f>IF(ISBLANK('DATA ENTRY'!Z274),"",IF(U274="AB","AB",IF(U274&gt;=0.9*'MARK LOOKUP'!U274,"A+",IF(U274&gt;=0.8*'MARK LOOKUP'!U274,"A",IF(U274&gt;=0.7*'MARK LOOKUP'!U274,"B+",IF(U274&gt;=0.6*'MARK LOOKUP'!U274,"B",IF(U274&gt;=0.5*'MARK LOOKUP'!U274,"C+",IF(U274&gt;=0.4*'MARK LOOKUP'!U274,"C",IF(U274&gt;=0.35*'MARK LOOKUP'!U274,"D","NG")))))))))</f>
        <v/>
      </c>
      <c r="AQ274" s="26" t="str">
        <f>IF(ISNUMBER(V274),IF(V274&gt;=0.9*'MARK LOOKUP'!V274,"A+",IF(V274&gt;=0.8*'MARK LOOKUP'!V274,"A",IF(V274&gt;=0.7*'MARK LOOKUP'!V274,"B+",IF(V274&gt;=0.6*'MARK LOOKUP'!S274,"B",IF(V274&gt;=0.5*'MARK LOOKUP'!V274,"C+",IF(V274&gt;=0.4*'MARK LOOKUP'!V274,"C",IF(V274&gt;=0.35*'MARK LOOKUP'!V274,"D","NG"))))))),"")</f>
        <v/>
      </c>
      <c r="AR274" s="26" t="str">
        <f t="shared" si="87"/>
        <v/>
      </c>
      <c r="AS274" s="26" t="str">
        <f t="shared" si="88"/>
        <v/>
      </c>
      <c r="AT274" s="26" t="str">
        <f t="shared" si="89"/>
        <v/>
      </c>
      <c r="AU274" s="26" t="str">
        <f t="shared" si="90"/>
        <v/>
      </c>
      <c r="AV274" s="26" t="str">
        <f t="shared" si="91"/>
        <v/>
      </c>
      <c r="AW274" s="26" t="str">
        <f t="shared" si="92"/>
        <v/>
      </c>
      <c r="AX274" s="26" t="str">
        <f t="shared" si="93"/>
        <v/>
      </c>
      <c r="AY274" s="26" t="str">
        <f t="shared" si="94"/>
        <v/>
      </c>
      <c r="AZ274" s="26" t="str">
        <f t="shared" si="95"/>
        <v/>
      </c>
      <c r="BA274" s="26" t="str">
        <f t="shared" si="96"/>
        <v/>
      </c>
      <c r="BB274" s="26" t="str">
        <f t="shared" si="97"/>
        <v/>
      </c>
      <c r="BC274" s="26" t="str">
        <f t="shared" si="98"/>
        <v/>
      </c>
      <c r="BD274" s="26" t="str">
        <f t="shared" si="99"/>
        <v/>
      </c>
      <c r="BE274" s="26" t="str">
        <f>IF(ISBLANK('DATA ENTRY'!S274),"",IF(AJ274="A+","4",IF(AJ274="A","3.6",IF(AJ274="B+","3.2",IF(AJ274="B","2.8",IF(AJ274="C+","2.4",IF(AJ274="C","2",IF(AJ274="D+","1.6",IF(AJ274="D","1.2",IF(AJ274="E","0.8",""))))))))))</f>
        <v/>
      </c>
      <c r="BF274" s="26" t="str">
        <f>IF(ISBLANK('DATA ENTRY'!T274),"",IF(AK274="A+","4",IF(AK274="A","3.6",IF(AK274="B+","3.2",IF(AK274="B","2.8",IF(AK274="C+","2.4",IF(AK274="C","2",IF(AK274="D+","1.6",IF(AK274="D","1.2",IF(AK274="E","0.8",""))))))))))</f>
        <v/>
      </c>
      <c r="BG274" s="26" t="str">
        <f>IF(ISBLANK('DATA ENTRY'!U274),"",IF(AL274="A+","4",IF(AL274="A","3.6",IF(AL274="B+","3.2",IF(AL274="B","2.8",IF(AL274="C+","2.4",IF(AL274="C","2",IF(AL274="D+","1.6",IF(AL274="D","1.2",IF(AL274="E","0.8",""))))))))))</f>
        <v/>
      </c>
      <c r="BH274" s="26" t="str">
        <f>IF(ISBLANK('DATA ENTRY'!V274),"",IF(AM274="A+","4",IF(AM274="A","3.6",IF(AM274="B+","3.2",IF(AM274="B","2.8",IF(AM274="C+","2.4",IF(AM274="C","2",IF(AM274="D+","1.6",IF(AM274="D","1.2",IF(AM274="E","0.8",""))))))))))</f>
        <v/>
      </c>
      <c r="BI274" s="26" t="str">
        <f>IF(ISBLANK('DATA ENTRY'!W274),"",IF(AN274="A+","4",IF(AN274="A","3.6",IF(AN274="B+","3.2",IF(AN274="B","2.8",IF(AN274="C+","2.4",IF(AN274="C","2",IF(AN274="D+","1.6",IF(AN274="D","1.2",IF(AN274="E","0.8",""))))))))))</f>
        <v/>
      </c>
      <c r="BJ274" s="26" t="str">
        <f>IF(ISBLANK('DATA ENTRY'!X274),"",IF(AO274="A+","4",IF(AO274="A","3.6",IF(AO274="B+","3.2",IF(AO274="B","2.8",IF(AO274="C+","2.4",IF(AO274="C","2",IF(AO274="D+","1.6",IF(AO274="D","1.2",IF(AO274="E","0.8",""))))))))))</f>
        <v/>
      </c>
      <c r="BK274" s="26" t="str">
        <f>IF(ISBLANK('DATA ENTRY'!Y274),"",IF(AP274="A+","4",IF(AP274="A","3.6",IF(AP274="B+","3.2",IF(AP274="B","2.8",IF(AP274="C+","2.4",IF(AP274="C","2",IF(AP274="D+","1.6",IF(AP274="D","1.2",IF(AP274="E","0.8",""))))))))))</f>
        <v/>
      </c>
      <c r="BL274" s="26" t="str">
        <f>IF(ISBLANK('DATA ENTRY'!Z274),"",IF(AQ274="A+","4",IF(AQ274="A","3.6",IF(AQ274="B+","3.2",IF(AQ274="B","2.8",IF(AQ274="C+","2.4",IF(AQ274="C","2",IF(AQ274="D+","1.6",IF(AQ274="D","1.2",IF(AQ274="E","0.8",""))))))))))</f>
        <v/>
      </c>
    </row>
    <row r="275" spans="2:64" x14ac:dyDescent="0.25">
      <c r="B275" s="26" t="str">
        <f>IF(ISBLANK('DATA ENTRY'!G275),"",'DATA ENTRY'!G275)</f>
        <v/>
      </c>
      <c r="C275" s="26" t="str">
        <f>IF(ISBLANK('DATA ENTRY'!H275),"",'DATA ENTRY'!H275)</f>
        <v/>
      </c>
      <c r="D275" s="26" t="str">
        <f t="shared" si="81"/>
        <v/>
      </c>
      <c r="E275" s="26" t="str">
        <f>IF(ISBLANK('DATA ENTRY'!J275),"",'DATA ENTRY'!J275)</f>
        <v/>
      </c>
      <c r="F275" s="26" t="str">
        <f>IF(ISBLANK('DATA ENTRY'!K275),"",'DATA ENTRY'!K275)</f>
        <v/>
      </c>
      <c r="G275" s="26" t="str">
        <f t="shared" si="82"/>
        <v/>
      </c>
      <c r="H275" s="26" t="str">
        <f>IF(ISBLANK('DATA ENTRY'!M275),"",'DATA ENTRY'!M275)</f>
        <v/>
      </c>
      <c r="I275" s="26" t="str">
        <f>IF(ISBLANK('DATA ENTRY'!M275),"",'DATA ENTRY'!N275)</f>
        <v/>
      </c>
      <c r="J275" s="26" t="str">
        <f t="shared" si="100"/>
        <v/>
      </c>
      <c r="K275" s="26" t="str">
        <f>IF(ISBLANK('DATA ENTRY'!P275),"",'DATA ENTRY'!P275)</f>
        <v/>
      </c>
      <c r="L275" s="26" t="str">
        <f>IF(ISBLANK('DATA ENTRY'!Q275),"",'DATA ENTRY'!Q275)</f>
        <v/>
      </c>
      <c r="M275" s="26" t="str">
        <f t="shared" si="83"/>
        <v/>
      </c>
      <c r="N275" s="26" t="str">
        <f>IF(ISBLANK('DATA ENTRY'!S275),"",'DATA ENTRY'!S275)</f>
        <v/>
      </c>
      <c r="O275" s="26" t="str">
        <f>IF(ISBLANK('DATA ENTRY'!T275),"",'DATA ENTRY'!T275)</f>
        <v/>
      </c>
      <c r="P275" s="26" t="str">
        <f t="shared" si="84"/>
        <v/>
      </c>
      <c r="Q275" s="26" t="str">
        <f>IF(ISBLANK('DATA ENTRY'!V275),"",'DATA ENTRY'!V275)</f>
        <v/>
      </c>
      <c r="R275" s="26" t="str">
        <f>IF(ISBLANK('DATA ENTRY'!W275),"",'DATA ENTRY'!W275)</f>
        <v/>
      </c>
      <c r="S275" s="26" t="str">
        <f t="shared" si="85"/>
        <v/>
      </c>
      <c r="T275" s="26" t="str">
        <f>IF(ISBLANK('DATA ENTRY'!Y275),"",'DATA ENTRY'!Y275)</f>
        <v/>
      </c>
      <c r="U275" s="26" t="str">
        <f>IF(ISBLANK('DATA ENTRY'!Z275),"",'DATA ENTRY'!Z275)</f>
        <v/>
      </c>
      <c r="V275" s="26" t="str">
        <f t="shared" si="86"/>
        <v/>
      </c>
      <c r="W275" s="26" t="str">
        <f>IF(ISBLANK('DATA ENTRY'!$F275),"",IF(LEDGER!B275="AB","AB",IF(LEDGER!B275&gt;=0.9*'MARK LOOKUP'!B275,"A+",IF(LEDGER!B275&gt;=0.8*'MARK LOOKUP'!B275,"A",IF(LEDGER!B275&gt;=0.7*'MARK LOOKUP'!B275,"B+",IF(LEDGER!B275&gt;=0.6*'MARK LOOKUP'!B275,"B",IF(LEDGER!B275&gt;=0.5*'MARK LOOKUP'!B275,"C+",IF(LEDGER!B275&gt;=0.4*'MARK LOOKUP'!B275,"C+",IF(LEDGER!B275&gt;=0.35*'MARK LOOKUP'!B275,"D","NG")))))))))</f>
        <v/>
      </c>
      <c r="X275" s="26" t="str">
        <f>IF(ISBLANK('DATA ENTRY'!$G275),"",IF(LEDGER!C275="AB","AB",IF(LEDGER!C275&gt;=0.9*'MARK LOOKUP'!C275,"A+",IF(LEDGER!C275&gt;=0.8*'MARK LOOKUP'!C275,"A",IF(LEDGER!C275&gt;=0.7*'MARK LOOKUP'!C275,"B+",IF(LEDGER!C275&gt;=0.6*'MARK LOOKUP'!C275,"B",IF(LEDGER!C275&gt;=0.5*'MARK LOOKUP'!C275,"C+",IF(LEDGER!C275&gt;=0.4*'MARK LOOKUP'!C275,"C+",IF(LEDGER!C275&gt;=0.35*'MARK LOOKUP'!C275,"D","N.G.")))))))))</f>
        <v/>
      </c>
      <c r="Y275" s="26" t="b">
        <f>IF(ISNUMBER(D275),IF(D275&gt;=0.9*'MARK LOOKUP'!D275,"A+",IF(D275&gt;=0.8*'MARK LOOKUP'!D275,"A",IF(D275&gt;=0.7*'MARK LOOKUP'!D275,"B+",IF(D275&gt;=0.6*'MARK LOOKUP'!D275,"B",IF(D275&gt;=0.5*'MARK LOOKUP'!D275,"C+",IF(D275&gt;=0.4*'MARK LOOKUP'!D275,"C",IF(D275&gt;=0.35*'MARK LOOKUP'!D275,"D","N.G."))))))))</f>
        <v>0</v>
      </c>
      <c r="Z275" s="26" t="str">
        <f>IF(ISBLANK('DATA ENTRY'!J275),"",IF(LEDGER!E275="AB","AB",IF(LEDGER!E275&gt;=0.9*'MARK LOOKUP'!E275,"A+",IF(LEDGER!E275&gt;=0.8*'MARK LOOKUP'!E275,"A",IF(LEDGER!E275&gt;=0.7*'MARK LOOKUP'!E275,"B+",IF(LEDGER!E275&gt;=0.6*'MARK LOOKUP'!E275,"B",IF(LEDGER!E275&gt;=0.5*'MARK LOOKUP'!E275,"C+",IF(LEDGER!E275&gt;=0.4*'MARK LOOKUP'!E275,"C",IF(LEDGER!E275&gt;=0.35*'MARK LOOKUP'!E275,"D","NG")))))))))</f>
        <v/>
      </c>
      <c r="AA275" s="26" t="str">
        <f>IF(ISBLANK('DATA ENTRY'!K275),"",IF(LEDGER!F275="AB","AB",IF(LEDGER!F275&gt;=0.9*'MARK LOOKUP'!F275,"A+",IF(LEDGER!F275&gt;=0.8*'MARK LOOKUP'!F275,"A",IF(LEDGER!F275&gt;=0.7*'MARK LOOKUP'!F275,"B+",IF(LEDGER!F275&gt;=0.6*'MARK LOOKUP'!F275,"B",IF(LEDGER!F275&gt;=0.5*'MARK LOOKUP'!F275,"C+",IF(LEDGER!F275&gt;=0.4*'MARK LOOKUP'!F275,"C",IF(LEDGER!F275&gt;=0.35*'MARK LOOKUP'!F275,"D","NG")))))))))</f>
        <v/>
      </c>
      <c r="AB275" s="26" t="b">
        <f>IF(ISNUMBER(G275),IF(D275&gt;=0.9*'MARK LOOKUP'!G275,"A+",IF(G275&gt;=0.8*'MARK LOOKUP'!G275,"A",IF(G275&gt;=0.7*'MARK LOOKUP'!G275,"B+",IF(G275&gt;=0.6*'MARK LOOKUP'!G275,"B",IF(G275&gt;=0.5*'MARK LOOKUP'!G275,"C+",IF(G275&gt;=0.4*'MARK LOOKUP'!G275,"C",IF(G275&gt;=0.35*'MARK LOOKUP'!G275,"D","NG"))))))))</f>
        <v>0</v>
      </c>
      <c r="AC275" s="26" t="str">
        <f>IF(ISBLANK('DATA ENTRY'!M275),"",IF(LEDGER!H275="AB","AB",IF(LEDGER!H275&gt;=0.9*'MARK LOOKUP'!H275,"A+",IF(LEDGER!H275&gt;=0.8*'MARK LOOKUP'!H275,"A",IF(LEDGER!H275&gt;=0.7*'MARK LOOKUP'!H275,"B+",IF(LEDGER!H275&gt;=0.6*'MARK LOOKUP'!H275,"B",IF(LEDGER!H275&gt;=0.5*'MARK LOOKUP'!H275,"C+",IF(LEDGER!H275&gt;=0.4*'MARK LOOKUP'!H275,"C",IF(LEDGER!H275&gt;=0.35*'MARK LOOKUP'!H275,"D","NG")))))))))</f>
        <v/>
      </c>
      <c r="AD275" s="26" t="str">
        <f>IF(ISBLANK('DATA ENTRY'!N275),"",IF(LEDGER!I275="AB","AB",IF(LEDGER!I275&gt;=0.9*'MARK LOOKUP'!I275,"A+",IF(LEDGER!I275&gt;=0.8*'MARK LOOKUP'!I275,"A",IF(LEDGER!I275&gt;=0.7*'MARK LOOKUP'!I275,"B+",IF(LEDGER!I275&gt;=0.6*'MARK LOOKUP'!I275,"B",IF(LEDGER!I275&gt;=0.5*'MARK LOOKUP'!I275,"C+",IF(LEDGER!I275&gt;=0.4*'MARK LOOKUP'!I275,"C",IF(LEDGER!I275&gt;=0.35*'MARK LOOKUP'!I275,"D","NG")))))))))</f>
        <v/>
      </c>
      <c r="AE275" s="26" t="str">
        <f>IF(ISNUMBER(J275),IF(J275&gt;=0.9*'MARK LOOKUP'!J275,"A+",IF(J275&gt;=0.8*'MARK LOOKUP'!J275,"A",IF(J275&gt;=0.7*'MARK LOOKUP'!J275,"B+",IF(J275&gt;=0.6*'MARK LOOKUP'!J275,"B",IF(J275&gt;=0.5*'MARK LOOKUP'!J275,"C+",IF(J275&gt;=0.4*'MARK LOOKUP'!J275,"C",IF(J275&gt;=0.35*'MARK LOOKUP'!J275,"D","NG"))))))),"")</f>
        <v/>
      </c>
      <c r="AF275" s="26" t="str">
        <f>IF(ISBLANK('DATA ENTRY'!P275),"",IF(LEDGER!K275="Ab","AB",IF(LEDGER!K275&gt;=0.9*'MARK LOOKUP'!K275,"A+",IF(LEDGER!K275&gt;=0.8*'MARK LOOKUP'!K275,"A",IF(LEDGER!K275&gt;=0.7*'MARK LOOKUP'!K275,"B+",IF(LEDGER!K275&gt;=0.6*'MARK LOOKUP'!K275,"B",IF(LEDGER!K275&gt;=0.5*'MARK LOOKUP'!K275,"C+",IF(LEDGER!K275&gt;=0.4*'MARK LOOKUP'!K275,"C",IF(LEDGER!K275&gt;=0.35*'MARK LOOKUP'!K275,"D","NG")))))))))</f>
        <v/>
      </c>
      <c r="AG275" s="26" t="str">
        <f>IF(ISBLANK('DATA ENTRY'!Q275),"",IF(LEDGER!L275="Ab","AB",IF(LEDGER!L275&gt;=0.9*'MARK LOOKUP'!L275,"A+",IF(LEDGER!L275&gt;=0.8*'MARK LOOKUP'!L275,"A",IF(LEDGER!L275&gt;=0.7*'MARK LOOKUP'!L275,"B+",IF(LEDGER!L275&gt;=0.6*'MARK LOOKUP'!L275,"B",IF(LEDGER!L275&gt;=0.5*'MARK LOOKUP'!L275,"C+",IF(LEDGER!L275&gt;=0.4*'MARK LOOKUP'!L275,"C",IF(LEDGER!L275&gt;=0.35*'MARK LOOKUP'!L275,"D","NG")))))))))</f>
        <v/>
      </c>
      <c r="AH275" s="26" t="str">
        <f>IF(ISNUMBER(M275),IF(M275&gt;=0.9*'MARK LOOKUP'!M275,"A+",IF(M275&gt;=0.8*'MARK LOOKUP'!M275,"A",IF(M275&gt;=0.7*'MARK LOOKUP'!M275,"B+",IF(M275&gt;=0.6*'MARK LOOKUP'!M275,"B",IF(M275&gt;=0.5*'MARK LOOKUP'!M275,"C+",IF(M275&gt;=0.4*'MARK LOOKUP'!M275,"C",IF(M275&gt;=0.35*'MARK LOOKUP'!M275,"D","NG"))))))),"")</f>
        <v/>
      </c>
      <c r="AI275" s="26" t="str">
        <f>IF(ISBLANK('DATA ENTRY'!S275),"",IF(N275="Ab","AB",IF(N275&gt;=0.9*'MARK LOOKUP'!N275,"A+",IF(N275&gt;=0.8*'MARK LOOKUP'!N275,"A",IF(N275&gt;=0.7*'MARK LOOKUP'!N275,"B+",IF(N275&gt;=0.6*'MARK LOOKUP'!N275,"B",IF(N275&gt;=0.5*'MARK LOOKUP'!N275,"C+",IF(N275&gt;=0.4*'MARK LOOKUP'!N275,"C",IF(N275&gt;=0.35*'MARK LOOKUP'!N275,"D","NG")))))))))</f>
        <v/>
      </c>
      <c r="AJ275" s="26" t="str">
        <f>IF(ISBLANK('DATA ENTRY'!T275),"",IF(O275="Ab","AB",IF(O275&gt;=0.9*'MARK LOOKUP'!O275,"A+",IF(O275&gt;=0.8*'MARK LOOKUP'!O275,"A",IF(O275&gt;=0.7*'MARK LOOKUP'!O275,"B+",IF(O275&gt;=0.6*'MARK LOOKUP'!O275,"B",IF(O275&gt;=0.5*'MARK LOOKUP'!O275,"C+",IF(O275&gt;=0.4*'MARK LOOKUP'!O275,"C",IF(O275&gt;=0.35*'MARK LOOKUP'!O275,"D","NG")))))))))</f>
        <v/>
      </c>
      <c r="AK275" s="26" t="str">
        <f>IF(ISNUMBER(P275),IF(P275&gt;=0.9*'MARK LOOKUP'!P275,"A+",IF(P275&gt;=0.8*'MARK LOOKUP'!P275,"A",IF(P275&gt;=0.7*'MARK LOOKUP'!P275,"B+",IF(P275&gt;=0.6*'MARK LOOKUP'!P275,"B",IF(P275&gt;=0.5*'MARK LOOKUP'!P275,"C+",IF(P275&gt;=0.4*'MARK LOOKUP'!P275,"C",IF(P275&gt;=0.35*'MARK LOOKUP'!P275,"D","NG"))))))),"")</f>
        <v/>
      </c>
      <c r="AL275" s="26" t="str">
        <f>IF(ISBLANK('DATA ENTRY'!V275),"",IF(Q275="Ab","AB",IF(Q275&gt;=0.9*'MARK LOOKUP'!Q275,"A+",IF(Q275&gt;=0.8*'MARK LOOKUP'!Q275,"A",IF(Q275&gt;=0.7*'MARK LOOKUP'!Q275,"B+",IF(Q275&gt;=0.6*'MARK LOOKUP'!Q275,"B",IF(Q275&gt;=0.5*'MARK LOOKUP'!Q275,"C+",IF(Q275&gt;=0.4*'MARK LOOKUP'!Q275,"C",IF(Q275&gt;=0.35*'MARK LOOKUP'!Q275,"D","NG")))))))))</f>
        <v/>
      </c>
      <c r="AM275" s="26" t="str">
        <f>IF(ISBLANK('DATA ENTRY'!W275),"",IF(R275="Ab","AB",IF(R275&gt;=0.9*'MARK LOOKUP'!R275,"A+",IF(R275&gt;=0.8*'MARK LOOKUP'!R275,"A",IF(R275&gt;=0.7*'MARK LOOKUP'!R275,"B+",IF(R275&gt;=0.6*'MARK LOOKUP'!R275,"B",IF(R275&gt;=0.5*'MARK LOOKUP'!R275,"C+",IF(R275&gt;=0.4*'MARK LOOKUP'!R275,"C",IF(R275&gt;=0.35*'MARK LOOKUP'!R275,"D","NG")))))))))</f>
        <v/>
      </c>
      <c r="AN275" s="26" t="str">
        <f>IF(ISNUMBER(S275),IF(S275&gt;=0.9*'MARK LOOKUP'!S275,"A+",IF(S275&gt;=0.8*'MARK LOOKUP'!S275,"A",IF(S275&gt;=0.7*'MARK LOOKUP'!S275,"B+",IF(S275&gt;=0.6*'MARK LOOKUP'!S275,"B",IF(S275&gt;=0.5*'MARK LOOKUP'!S275,"C+",IF(S275&gt;=0.4*'MARK LOOKUP'!S275,"C",IF(S275&gt;=0.35*'MARK LOOKUP'!S275,"D","NG"))))))),"")</f>
        <v/>
      </c>
      <c r="AO275" s="26" t="str">
        <f>IF(ISBLANK('DATA ENTRY'!Y275),"",IF(T275="AB","AB",IF(T275&gt;=0.9*'MARK LOOKUP'!T275,"A+",IF(T275&gt;=0.8*'MARK LOOKUP'!T275,"A",IF(T275&gt;=0.7*'MARK LOOKUP'!T275,"B+",IF(T275&gt;=0.6*'MARK LOOKUP'!T275,"B",IF(T275&gt;=0.5*'MARK LOOKUP'!T275,"C+",IF(T275&gt;=0.4*'MARK LOOKUP'!T275,"C",IF(T275&gt;=0.35*'MARK LOOKUP'!T275,"D","NG")))))))))</f>
        <v/>
      </c>
      <c r="AP275" s="26" t="str">
        <f>IF(ISBLANK('DATA ENTRY'!Z275),"",IF(U275="AB","AB",IF(U275&gt;=0.9*'MARK LOOKUP'!U275,"A+",IF(U275&gt;=0.8*'MARK LOOKUP'!U275,"A",IF(U275&gt;=0.7*'MARK LOOKUP'!U275,"B+",IF(U275&gt;=0.6*'MARK LOOKUP'!U275,"B",IF(U275&gt;=0.5*'MARK LOOKUP'!U275,"C+",IF(U275&gt;=0.4*'MARK LOOKUP'!U275,"C",IF(U275&gt;=0.35*'MARK LOOKUP'!U275,"D","NG")))))))))</f>
        <v/>
      </c>
      <c r="AQ275" s="26" t="str">
        <f>IF(ISNUMBER(V275),IF(V275&gt;=0.9*'MARK LOOKUP'!V275,"A+",IF(V275&gt;=0.8*'MARK LOOKUP'!V275,"A",IF(V275&gt;=0.7*'MARK LOOKUP'!V275,"B+",IF(V275&gt;=0.6*'MARK LOOKUP'!S275,"B",IF(V275&gt;=0.5*'MARK LOOKUP'!V275,"C+",IF(V275&gt;=0.4*'MARK LOOKUP'!V275,"C",IF(V275&gt;=0.35*'MARK LOOKUP'!V275,"D","NG"))))))),"")</f>
        <v/>
      </c>
      <c r="AR275" s="26" t="str">
        <f t="shared" si="87"/>
        <v/>
      </c>
      <c r="AS275" s="26" t="str">
        <f t="shared" si="88"/>
        <v/>
      </c>
      <c r="AT275" s="26" t="str">
        <f t="shared" si="89"/>
        <v/>
      </c>
      <c r="AU275" s="26" t="str">
        <f t="shared" si="90"/>
        <v/>
      </c>
      <c r="AV275" s="26" t="str">
        <f t="shared" si="91"/>
        <v/>
      </c>
      <c r="AW275" s="26" t="str">
        <f t="shared" si="92"/>
        <v/>
      </c>
      <c r="AX275" s="26" t="str">
        <f t="shared" si="93"/>
        <v/>
      </c>
      <c r="AY275" s="26" t="str">
        <f t="shared" si="94"/>
        <v/>
      </c>
      <c r="AZ275" s="26" t="str">
        <f t="shared" si="95"/>
        <v/>
      </c>
      <c r="BA275" s="26" t="str">
        <f t="shared" si="96"/>
        <v/>
      </c>
      <c r="BB275" s="26" t="str">
        <f t="shared" si="97"/>
        <v/>
      </c>
      <c r="BC275" s="26" t="str">
        <f t="shared" si="98"/>
        <v/>
      </c>
      <c r="BD275" s="26" t="str">
        <f t="shared" si="99"/>
        <v/>
      </c>
      <c r="BE275" s="26" t="str">
        <f>IF(ISBLANK('DATA ENTRY'!S275),"",IF(AJ275="A+","4",IF(AJ275="A","3.6",IF(AJ275="B+","3.2",IF(AJ275="B","2.8",IF(AJ275="C+","2.4",IF(AJ275="C","2",IF(AJ275="D+","1.6",IF(AJ275="D","1.2",IF(AJ275="E","0.8",""))))))))))</f>
        <v/>
      </c>
      <c r="BF275" s="26" t="str">
        <f>IF(ISBLANK('DATA ENTRY'!T275),"",IF(AK275="A+","4",IF(AK275="A","3.6",IF(AK275="B+","3.2",IF(AK275="B","2.8",IF(AK275="C+","2.4",IF(AK275="C","2",IF(AK275="D+","1.6",IF(AK275="D","1.2",IF(AK275="E","0.8",""))))))))))</f>
        <v/>
      </c>
      <c r="BG275" s="26" t="str">
        <f>IF(ISBLANK('DATA ENTRY'!U275),"",IF(AL275="A+","4",IF(AL275="A","3.6",IF(AL275="B+","3.2",IF(AL275="B","2.8",IF(AL275="C+","2.4",IF(AL275="C","2",IF(AL275="D+","1.6",IF(AL275="D","1.2",IF(AL275="E","0.8",""))))))))))</f>
        <v/>
      </c>
      <c r="BH275" s="26" t="str">
        <f>IF(ISBLANK('DATA ENTRY'!V275),"",IF(AM275="A+","4",IF(AM275="A","3.6",IF(AM275="B+","3.2",IF(AM275="B","2.8",IF(AM275="C+","2.4",IF(AM275="C","2",IF(AM275="D+","1.6",IF(AM275="D","1.2",IF(AM275="E","0.8",""))))))))))</f>
        <v/>
      </c>
      <c r="BI275" s="26" t="str">
        <f>IF(ISBLANK('DATA ENTRY'!W275),"",IF(AN275="A+","4",IF(AN275="A","3.6",IF(AN275="B+","3.2",IF(AN275="B","2.8",IF(AN275="C+","2.4",IF(AN275="C","2",IF(AN275="D+","1.6",IF(AN275="D","1.2",IF(AN275="E","0.8",""))))))))))</f>
        <v/>
      </c>
      <c r="BJ275" s="26" t="str">
        <f>IF(ISBLANK('DATA ENTRY'!X275),"",IF(AO275="A+","4",IF(AO275="A","3.6",IF(AO275="B+","3.2",IF(AO275="B","2.8",IF(AO275="C+","2.4",IF(AO275="C","2",IF(AO275="D+","1.6",IF(AO275="D","1.2",IF(AO275="E","0.8",""))))))))))</f>
        <v/>
      </c>
      <c r="BK275" s="26" t="str">
        <f>IF(ISBLANK('DATA ENTRY'!Y275),"",IF(AP275="A+","4",IF(AP275="A","3.6",IF(AP275="B+","3.2",IF(AP275="B","2.8",IF(AP275="C+","2.4",IF(AP275="C","2",IF(AP275="D+","1.6",IF(AP275="D","1.2",IF(AP275="E","0.8",""))))))))))</f>
        <v/>
      </c>
      <c r="BL275" s="26" t="str">
        <f>IF(ISBLANK('DATA ENTRY'!Z275),"",IF(AQ275="A+","4",IF(AQ275="A","3.6",IF(AQ275="B+","3.2",IF(AQ275="B","2.8",IF(AQ275="C+","2.4",IF(AQ275="C","2",IF(AQ275="D+","1.6",IF(AQ275="D","1.2",IF(AQ275="E","0.8",""))))))))))</f>
        <v/>
      </c>
    </row>
    <row r="276" spans="2:64" x14ac:dyDescent="0.25">
      <c r="B276" s="26" t="str">
        <f>IF(ISBLANK('DATA ENTRY'!G276),"",'DATA ENTRY'!G276)</f>
        <v/>
      </c>
      <c r="C276" s="26" t="str">
        <f>IF(ISBLANK('DATA ENTRY'!H276),"",'DATA ENTRY'!H276)</f>
        <v/>
      </c>
      <c r="D276" s="26" t="str">
        <f t="shared" si="81"/>
        <v/>
      </c>
      <c r="E276" s="26" t="str">
        <f>IF(ISBLANK('DATA ENTRY'!J276),"",'DATA ENTRY'!J276)</f>
        <v/>
      </c>
      <c r="F276" s="26" t="str">
        <f>IF(ISBLANK('DATA ENTRY'!K276),"",'DATA ENTRY'!K276)</f>
        <v/>
      </c>
      <c r="G276" s="26" t="str">
        <f t="shared" si="82"/>
        <v/>
      </c>
      <c r="H276" s="26" t="str">
        <f>IF(ISBLANK('DATA ENTRY'!M276),"",'DATA ENTRY'!M276)</f>
        <v/>
      </c>
      <c r="I276" s="26" t="str">
        <f>IF(ISBLANK('DATA ENTRY'!M276),"",'DATA ENTRY'!N276)</f>
        <v/>
      </c>
      <c r="J276" s="26" t="str">
        <f t="shared" si="100"/>
        <v/>
      </c>
      <c r="K276" s="26" t="str">
        <f>IF(ISBLANK('DATA ENTRY'!P276),"",'DATA ENTRY'!P276)</f>
        <v/>
      </c>
      <c r="L276" s="26" t="str">
        <f>IF(ISBLANK('DATA ENTRY'!Q276),"",'DATA ENTRY'!Q276)</f>
        <v/>
      </c>
      <c r="M276" s="26" t="str">
        <f t="shared" si="83"/>
        <v/>
      </c>
      <c r="N276" s="26" t="str">
        <f>IF(ISBLANK('DATA ENTRY'!S276),"",'DATA ENTRY'!S276)</f>
        <v/>
      </c>
      <c r="O276" s="26" t="str">
        <f>IF(ISBLANK('DATA ENTRY'!T276),"",'DATA ENTRY'!T276)</f>
        <v/>
      </c>
      <c r="P276" s="26" t="str">
        <f t="shared" si="84"/>
        <v/>
      </c>
      <c r="Q276" s="26" t="str">
        <f>IF(ISBLANK('DATA ENTRY'!V276),"",'DATA ENTRY'!V276)</f>
        <v/>
      </c>
      <c r="R276" s="26" t="str">
        <f>IF(ISBLANK('DATA ENTRY'!W276),"",'DATA ENTRY'!W276)</f>
        <v/>
      </c>
      <c r="S276" s="26" t="str">
        <f t="shared" si="85"/>
        <v/>
      </c>
      <c r="T276" s="26" t="str">
        <f>IF(ISBLANK('DATA ENTRY'!Y276),"",'DATA ENTRY'!Y276)</f>
        <v/>
      </c>
      <c r="U276" s="26" t="str">
        <f>IF(ISBLANK('DATA ENTRY'!Z276),"",'DATA ENTRY'!Z276)</f>
        <v/>
      </c>
      <c r="V276" s="26" t="str">
        <f t="shared" si="86"/>
        <v/>
      </c>
      <c r="W276" s="26" t="str">
        <f>IF(ISBLANK('DATA ENTRY'!$F276),"",IF(LEDGER!B276="AB","AB",IF(LEDGER!B276&gt;=0.9*'MARK LOOKUP'!B276,"A+",IF(LEDGER!B276&gt;=0.8*'MARK LOOKUP'!B276,"A",IF(LEDGER!B276&gt;=0.7*'MARK LOOKUP'!B276,"B+",IF(LEDGER!B276&gt;=0.6*'MARK LOOKUP'!B276,"B",IF(LEDGER!B276&gt;=0.5*'MARK LOOKUP'!B276,"C+",IF(LEDGER!B276&gt;=0.4*'MARK LOOKUP'!B276,"C+",IF(LEDGER!B276&gt;=0.35*'MARK LOOKUP'!B276,"D","NG")))))))))</f>
        <v/>
      </c>
      <c r="X276" s="26" t="str">
        <f>IF(ISBLANK('DATA ENTRY'!$G276),"",IF(LEDGER!C276="AB","AB",IF(LEDGER!C276&gt;=0.9*'MARK LOOKUP'!C276,"A+",IF(LEDGER!C276&gt;=0.8*'MARK LOOKUP'!C276,"A",IF(LEDGER!C276&gt;=0.7*'MARK LOOKUP'!C276,"B+",IF(LEDGER!C276&gt;=0.6*'MARK LOOKUP'!C276,"B",IF(LEDGER!C276&gt;=0.5*'MARK LOOKUP'!C276,"C+",IF(LEDGER!C276&gt;=0.4*'MARK LOOKUP'!C276,"C+",IF(LEDGER!C276&gt;=0.35*'MARK LOOKUP'!C276,"D","N.G.")))))))))</f>
        <v/>
      </c>
      <c r="Y276" s="26" t="b">
        <f>IF(ISNUMBER(D276),IF(D276&gt;=0.9*'MARK LOOKUP'!D276,"A+",IF(D276&gt;=0.8*'MARK LOOKUP'!D276,"A",IF(D276&gt;=0.7*'MARK LOOKUP'!D276,"B+",IF(D276&gt;=0.6*'MARK LOOKUP'!D276,"B",IF(D276&gt;=0.5*'MARK LOOKUP'!D276,"C+",IF(D276&gt;=0.4*'MARK LOOKUP'!D276,"C",IF(D276&gt;=0.35*'MARK LOOKUP'!D276,"D","N.G."))))))))</f>
        <v>0</v>
      </c>
      <c r="Z276" s="26" t="str">
        <f>IF(ISBLANK('DATA ENTRY'!J276),"",IF(LEDGER!E276="AB","AB",IF(LEDGER!E276&gt;=0.9*'MARK LOOKUP'!E276,"A+",IF(LEDGER!E276&gt;=0.8*'MARK LOOKUP'!E276,"A",IF(LEDGER!E276&gt;=0.7*'MARK LOOKUP'!E276,"B+",IF(LEDGER!E276&gt;=0.6*'MARK LOOKUP'!E276,"B",IF(LEDGER!E276&gt;=0.5*'MARK LOOKUP'!E276,"C+",IF(LEDGER!E276&gt;=0.4*'MARK LOOKUP'!E276,"C",IF(LEDGER!E276&gt;=0.35*'MARK LOOKUP'!E276,"D","NG")))))))))</f>
        <v/>
      </c>
      <c r="AA276" s="26" t="str">
        <f>IF(ISBLANK('DATA ENTRY'!K276),"",IF(LEDGER!F276="AB","AB",IF(LEDGER!F276&gt;=0.9*'MARK LOOKUP'!F276,"A+",IF(LEDGER!F276&gt;=0.8*'MARK LOOKUP'!F276,"A",IF(LEDGER!F276&gt;=0.7*'MARK LOOKUP'!F276,"B+",IF(LEDGER!F276&gt;=0.6*'MARK LOOKUP'!F276,"B",IF(LEDGER!F276&gt;=0.5*'MARK LOOKUP'!F276,"C+",IF(LEDGER!F276&gt;=0.4*'MARK LOOKUP'!F276,"C",IF(LEDGER!F276&gt;=0.35*'MARK LOOKUP'!F276,"D","NG")))))))))</f>
        <v/>
      </c>
      <c r="AB276" s="26" t="b">
        <f>IF(ISNUMBER(G276),IF(D276&gt;=0.9*'MARK LOOKUP'!G276,"A+",IF(G276&gt;=0.8*'MARK LOOKUP'!G276,"A",IF(G276&gt;=0.7*'MARK LOOKUP'!G276,"B+",IF(G276&gt;=0.6*'MARK LOOKUP'!G276,"B",IF(G276&gt;=0.5*'MARK LOOKUP'!G276,"C+",IF(G276&gt;=0.4*'MARK LOOKUP'!G276,"C",IF(G276&gt;=0.35*'MARK LOOKUP'!G276,"D","NG"))))))))</f>
        <v>0</v>
      </c>
      <c r="AC276" s="26" t="str">
        <f>IF(ISBLANK('DATA ENTRY'!M276),"",IF(LEDGER!H276="AB","AB",IF(LEDGER!H276&gt;=0.9*'MARK LOOKUP'!H276,"A+",IF(LEDGER!H276&gt;=0.8*'MARK LOOKUP'!H276,"A",IF(LEDGER!H276&gt;=0.7*'MARK LOOKUP'!H276,"B+",IF(LEDGER!H276&gt;=0.6*'MARK LOOKUP'!H276,"B",IF(LEDGER!H276&gt;=0.5*'MARK LOOKUP'!H276,"C+",IF(LEDGER!H276&gt;=0.4*'MARK LOOKUP'!H276,"C",IF(LEDGER!H276&gt;=0.35*'MARK LOOKUP'!H276,"D","NG")))))))))</f>
        <v/>
      </c>
      <c r="AD276" s="26" t="str">
        <f>IF(ISBLANK('DATA ENTRY'!N276),"",IF(LEDGER!I276="AB","AB",IF(LEDGER!I276&gt;=0.9*'MARK LOOKUP'!I276,"A+",IF(LEDGER!I276&gt;=0.8*'MARK LOOKUP'!I276,"A",IF(LEDGER!I276&gt;=0.7*'MARK LOOKUP'!I276,"B+",IF(LEDGER!I276&gt;=0.6*'MARK LOOKUP'!I276,"B",IF(LEDGER!I276&gt;=0.5*'MARK LOOKUP'!I276,"C+",IF(LEDGER!I276&gt;=0.4*'MARK LOOKUP'!I276,"C",IF(LEDGER!I276&gt;=0.35*'MARK LOOKUP'!I276,"D","NG")))))))))</f>
        <v/>
      </c>
      <c r="AE276" s="26" t="str">
        <f>IF(ISNUMBER(J276),IF(J276&gt;=0.9*'MARK LOOKUP'!J276,"A+",IF(J276&gt;=0.8*'MARK LOOKUP'!J276,"A",IF(J276&gt;=0.7*'MARK LOOKUP'!J276,"B+",IF(J276&gt;=0.6*'MARK LOOKUP'!J276,"B",IF(J276&gt;=0.5*'MARK LOOKUP'!J276,"C+",IF(J276&gt;=0.4*'MARK LOOKUP'!J276,"C",IF(J276&gt;=0.35*'MARK LOOKUP'!J276,"D","NG"))))))),"")</f>
        <v/>
      </c>
      <c r="AF276" s="26" t="str">
        <f>IF(ISBLANK('DATA ENTRY'!P276),"",IF(LEDGER!K276="Ab","AB",IF(LEDGER!K276&gt;=0.9*'MARK LOOKUP'!K276,"A+",IF(LEDGER!K276&gt;=0.8*'MARK LOOKUP'!K276,"A",IF(LEDGER!K276&gt;=0.7*'MARK LOOKUP'!K276,"B+",IF(LEDGER!K276&gt;=0.6*'MARK LOOKUP'!K276,"B",IF(LEDGER!K276&gt;=0.5*'MARK LOOKUP'!K276,"C+",IF(LEDGER!K276&gt;=0.4*'MARK LOOKUP'!K276,"C",IF(LEDGER!K276&gt;=0.35*'MARK LOOKUP'!K276,"D","NG")))))))))</f>
        <v/>
      </c>
      <c r="AG276" s="26" t="str">
        <f>IF(ISBLANK('DATA ENTRY'!Q276),"",IF(LEDGER!L276="Ab","AB",IF(LEDGER!L276&gt;=0.9*'MARK LOOKUP'!L276,"A+",IF(LEDGER!L276&gt;=0.8*'MARK LOOKUP'!L276,"A",IF(LEDGER!L276&gt;=0.7*'MARK LOOKUP'!L276,"B+",IF(LEDGER!L276&gt;=0.6*'MARK LOOKUP'!L276,"B",IF(LEDGER!L276&gt;=0.5*'MARK LOOKUP'!L276,"C+",IF(LEDGER!L276&gt;=0.4*'MARK LOOKUP'!L276,"C",IF(LEDGER!L276&gt;=0.35*'MARK LOOKUP'!L276,"D","NG")))))))))</f>
        <v/>
      </c>
      <c r="AH276" s="26" t="str">
        <f>IF(ISNUMBER(M276),IF(M276&gt;=0.9*'MARK LOOKUP'!M276,"A+",IF(M276&gt;=0.8*'MARK LOOKUP'!M276,"A",IF(M276&gt;=0.7*'MARK LOOKUP'!M276,"B+",IF(M276&gt;=0.6*'MARK LOOKUP'!M276,"B",IF(M276&gt;=0.5*'MARK LOOKUP'!M276,"C+",IF(M276&gt;=0.4*'MARK LOOKUP'!M276,"C",IF(M276&gt;=0.35*'MARK LOOKUP'!M276,"D","NG"))))))),"")</f>
        <v/>
      </c>
      <c r="AI276" s="26" t="str">
        <f>IF(ISBLANK('DATA ENTRY'!S276),"",IF(N276="Ab","AB",IF(N276&gt;=0.9*'MARK LOOKUP'!N276,"A+",IF(N276&gt;=0.8*'MARK LOOKUP'!N276,"A",IF(N276&gt;=0.7*'MARK LOOKUP'!N276,"B+",IF(N276&gt;=0.6*'MARK LOOKUP'!N276,"B",IF(N276&gt;=0.5*'MARK LOOKUP'!N276,"C+",IF(N276&gt;=0.4*'MARK LOOKUP'!N276,"C",IF(N276&gt;=0.35*'MARK LOOKUP'!N276,"D","NG")))))))))</f>
        <v/>
      </c>
      <c r="AJ276" s="26" t="str">
        <f>IF(ISBLANK('DATA ENTRY'!T276),"",IF(O276="Ab","AB",IF(O276&gt;=0.9*'MARK LOOKUP'!O276,"A+",IF(O276&gt;=0.8*'MARK LOOKUP'!O276,"A",IF(O276&gt;=0.7*'MARK LOOKUP'!O276,"B+",IF(O276&gt;=0.6*'MARK LOOKUP'!O276,"B",IF(O276&gt;=0.5*'MARK LOOKUP'!O276,"C+",IF(O276&gt;=0.4*'MARK LOOKUP'!O276,"C",IF(O276&gt;=0.35*'MARK LOOKUP'!O276,"D","NG")))))))))</f>
        <v/>
      </c>
      <c r="AK276" s="26" t="str">
        <f>IF(ISNUMBER(P276),IF(P276&gt;=0.9*'MARK LOOKUP'!P276,"A+",IF(P276&gt;=0.8*'MARK LOOKUP'!P276,"A",IF(P276&gt;=0.7*'MARK LOOKUP'!P276,"B+",IF(P276&gt;=0.6*'MARK LOOKUP'!P276,"B",IF(P276&gt;=0.5*'MARK LOOKUP'!P276,"C+",IF(P276&gt;=0.4*'MARK LOOKUP'!P276,"C",IF(P276&gt;=0.35*'MARK LOOKUP'!P276,"D","NG"))))))),"")</f>
        <v/>
      </c>
      <c r="AL276" s="26" t="str">
        <f>IF(ISBLANK('DATA ENTRY'!V276),"",IF(Q276="Ab","AB",IF(Q276&gt;=0.9*'MARK LOOKUP'!Q276,"A+",IF(Q276&gt;=0.8*'MARK LOOKUP'!Q276,"A",IF(Q276&gt;=0.7*'MARK LOOKUP'!Q276,"B+",IF(Q276&gt;=0.6*'MARK LOOKUP'!Q276,"B",IF(Q276&gt;=0.5*'MARK LOOKUP'!Q276,"C+",IF(Q276&gt;=0.4*'MARK LOOKUP'!Q276,"C",IF(Q276&gt;=0.35*'MARK LOOKUP'!Q276,"D","NG")))))))))</f>
        <v/>
      </c>
      <c r="AM276" s="26" t="str">
        <f>IF(ISBLANK('DATA ENTRY'!W276),"",IF(R276="Ab","AB",IF(R276&gt;=0.9*'MARK LOOKUP'!R276,"A+",IF(R276&gt;=0.8*'MARK LOOKUP'!R276,"A",IF(R276&gt;=0.7*'MARK LOOKUP'!R276,"B+",IF(R276&gt;=0.6*'MARK LOOKUP'!R276,"B",IF(R276&gt;=0.5*'MARK LOOKUP'!R276,"C+",IF(R276&gt;=0.4*'MARK LOOKUP'!R276,"C",IF(R276&gt;=0.35*'MARK LOOKUP'!R276,"D","NG")))))))))</f>
        <v/>
      </c>
      <c r="AN276" s="26" t="str">
        <f>IF(ISNUMBER(S276),IF(S276&gt;=0.9*'MARK LOOKUP'!S276,"A+",IF(S276&gt;=0.8*'MARK LOOKUP'!S276,"A",IF(S276&gt;=0.7*'MARK LOOKUP'!S276,"B+",IF(S276&gt;=0.6*'MARK LOOKUP'!S276,"B",IF(S276&gt;=0.5*'MARK LOOKUP'!S276,"C+",IF(S276&gt;=0.4*'MARK LOOKUP'!S276,"C",IF(S276&gt;=0.35*'MARK LOOKUP'!S276,"D","NG"))))))),"")</f>
        <v/>
      </c>
      <c r="AO276" s="26" t="str">
        <f>IF(ISBLANK('DATA ENTRY'!Y276),"",IF(T276="AB","AB",IF(T276&gt;=0.9*'MARK LOOKUP'!T276,"A+",IF(T276&gt;=0.8*'MARK LOOKUP'!T276,"A",IF(T276&gt;=0.7*'MARK LOOKUP'!T276,"B+",IF(T276&gt;=0.6*'MARK LOOKUP'!T276,"B",IF(T276&gt;=0.5*'MARK LOOKUP'!T276,"C+",IF(T276&gt;=0.4*'MARK LOOKUP'!T276,"C",IF(T276&gt;=0.35*'MARK LOOKUP'!T276,"D","NG")))))))))</f>
        <v/>
      </c>
      <c r="AP276" s="26" t="str">
        <f>IF(ISBLANK('DATA ENTRY'!Z276),"",IF(U276="AB","AB",IF(U276&gt;=0.9*'MARK LOOKUP'!U276,"A+",IF(U276&gt;=0.8*'MARK LOOKUP'!U276,"A",IF(U276&gt;=0.7*'MARK LOOKUP'!U276,"B+",IF(U276&gt;=0.6*'MARK LOOKUP'!U276,"B",IF(U276&gt;=0.5*'MARK LOOKUP'!U276,"C+",IF(U276&gt;=0.4*'MARK LOOKUP'!U276,"C",IF(U276&gt;=0.35*'MARK LOOKUP'!U276,"D","NG")))))))))</f>
        <v/>
      </c>
      <c r="AQ276" s="26" t="str">
        <f>IF(ISNUMBER(V276),IF(V276&gt;=0.9*'MARK LOOKUP'!V276,"A+",IF(V276&gt;=0.8*'MARK LOOKUP'!V276,"A",IF(V276&gt;=0.7*'MARK LOOKUP'!V276,"B+",IF(V276&gt;=0.6*'MARK LOOKUP'!S276,"B",IF(V276&gt;=0.5*'MARK LOOKUP'!V276,"C+",IF(V276&gt;=0.4*'MARK LOOKUP'!V276,"C",IF(V276&gt;=0.35*'MARK LOOKUP'!V276,"D","NG"))))))),"")</f>
        <v/>
      </c>
      <c r="AR276" s="26" t="str">
        <f t="shared" si="87"/>
        <v/>
      </c>
      <c r="AS276" s="26" t="str">
        <f t="shared" si="88"/>
        <v/>
      </c>
      <c r="AT276" s="26" t="str">
        <f t="shared" si="89"/>
        <v/>
      </c>
      <c r="AU276" s="26" t="str">
        <f t="shared" si="90"/>
        <v/>
      </c>
      <c r="AV276" s="26" t="str">
        <f t="shared" si="91"/>
        <v/>
      </c>
      <c r="AW276" s="26" t="str">
        <f t="shared" si="92"/>
        <v/>
      </c>
      <c r="AX276" s="26" t="str">
        <f t="shared" si="93"/>
        <v/>
      </c>
      <c r="AY276" s="26" t="str">
        <f t="shared" si="94"/>
        <v/>
      </c>
      <c r="AZ276" s="26" t="str">
        <f t="shared" si="95"/>
        <v/>
      </c>
      <c r="BA276" s="26" t="str">
        <f t="shared" si="96"/>
        <v/>
      </c>
      <c r="BB276" s="26" t="str">
        <f t="shared" si="97"/>
        <v/>
      </c>
      <c r="BC276" s="26" t="str">
        <f t="shared" si="98"/>
        <v/>
      </c>
      <c r="BD276" s="26" t="str">
        <f t="shared" si="99"/>
        <v/>
      </c>
      <c r="BE276" s="26" t="str">
        <f>IF(ISBLANK('DATA ENTRY'!S276),"",IF(AJ276="A+","4",IF(AJ276="A","3.6",IF(AJ276="B+","3.2",IF(AJ276="B","2.8",IF(AJ276="C+","2.4",IF(AJ276="C","2",IF(AJ276="D+","1.6",IF(AJ276="D","1.2",IF(AJ276="E","0.8",""))))))))))</f>
        <v/>
      </c>
      <c r="BF276" s="26" t="str">
        <f>IF(ISBLANK('DATA ENTRY'!T276),"",IF(AK276="A+","4",IF(AK276="A","3.6",IF(AK276="B+","3.2",IF(AK276="B","2.8",IF(AK276="C+","2.4",IF(AK276="C","2",IF(AK276="D+","1.6",IF(AK276="D","1.2",IF(AK276="E","0.8",""))))))))))</f>
        <v/>
      </c>
      <c r="BG276" s="26" t="str">
        <f>IF(ISBLANK('DATA ENTRY'!U276),"",IF(AL276="A+","4",IF(AL276="A","3.6",IF(AL276="B+","3.2",IF(AL276="B","2.8",IF(AL276="C+","2.4",IF(AL276="C","2",IF(AL276="D+","1.6",IF(AL276="D","1.2",IF(AL276="E","0.8",""))))))))))</f>
        <v/>
      </c>
      <c r="BH276" s="26" t="str">
        <f>IF(ISBLANK('DATA ENTRY'!V276),"",IF(AM276="A+","4",IF(AM276="A","3.6",IF(AM276="B+","3.2",IF(AM276="B","2.8",IF(AM276="C+","2.4",IF(AM276="C","2",IF(AM276="D+","1.6",IF(AM276="D","1.2",IF(AM276="E","0.8",""))))))))))</f>
        <v/>
      </c>
      <c r="BI276" s="26" t="str">
        <f>IF(ISBLANK('DATA ENTRY'!W276),"",IF(AN276="A+","4",IF(AN276="A","3.6",IF(AN276="B+","3.2",IF(AN276="B","2.8",IF(AN276="C+","2.4",IF(AN276="C","2",IF(AN276="D+","1.6",IF(AN276="D","1.2",IF(AN276="E","0.8",""))))))))))</f>
        <v/>
      </c>
      <c r="BJ276" s="26" t="str">
        <f>IF(ISBLANK('DATA ENTRY'!X276),"",IF(AO276="A+","4",IF(AO276="A","3.6",IF(AO276="B+","3.2",IF(AO276="B","2.8",IF(AO276="C+","2.4",IF(AO276="C","2",IF(AO276="D+","1.6",IF(AO276="D","1.2",IF(AO276="E","0.8",""))))))))))</f>
        <v/>
      </c>
      <c r="BK276" s="26" t="str">
        <f>IF(ISBLANK('DATA ENTRY'!Y276),"",IF(AP276="A+","4",IF(AP276="A","3.6",IF(AP276="B+","3.2",IF(AP276="B","2.8",IF(AP276="C+","2.4",IF(AP276="C","2",IF(AP276="D+","1.6",IF(AP276="D","1.2",IF(AP276="E","0.8",""))))))))))</f>
        <v/>
      </c>
      <c r="BL276" s="26" t="str">
        <f>IF(ISBLANK('DATA ENTRY'!Z276),"",IF(AQ276="A+","4",IF(AQ276="A","3.6",IF(AQ276="B+","3.2",IF(AQ276="B","2.8",IF(AQ276="C+","2.4",IF(AQ276="C","2",IF(AQ276="D+","1.6",IF(AQ276="D","1.2",IF(AQ276="E","0.8",""))))))))))</f>
        <v/>
      </c>
    </row>
    <row r="277" spans="2:64" x14ac:dyDescent="0.25">
      <c r="B277" s="26" t="str">
        <f>IF(ISBLANK('DATA ENTRY'!G277),"",'DATA ENTRY'!G277)</f>
        <v/>
      </c>
      <c r="C277" s="26" t="str">
        <f>IF(ISBLANK('DATA ENTRY'!H277),"",'DATA ENTRY'!H277)</f>
        <v/>
      </c>
      <c r="D277" s="26" t="str">
        <f t="shared" si="81"/>
        <v/>
      </c>
      <c r="E277" s="26" t="str">
        <f>IF(ISBLANK('DATA ENTRY'!J277),"",'DATA ENTRY'!J277)</f>
        <v/>
      </c>
      <c r="F277" s="26" t="str">
        <f>IF(ISBLANK('DATA ENTRY'!K277),"",'DATA ENTRY'!K277)</f>
        <v/>
      </c>
      <c r="G277" s="26" t="str">
        <f t="shared" si="82"/>
        <v/>
      </c>
      <c r="H277" s="26" t="str">
        <f>IF(ISBLANK('DATA ENTRY'!M277),"",'DATA ENTRY'!M277)</f>
        <v/>
      </c>
      <c r="I277" s="26" t="str">
        <f>IF(ISBLANK('DATA ENTRY'!M277),"",'DATA ENTRY'!N277)</f>
        <v/>
      </c>
      <c r="J277" s="26" t="str">
        <f t="shared" si="100"/>
        <v/>
      </c>
      <c r="K277" s="26" t="str">
        <f>IF(ISBLANK('DATA ENTRY'!P277),"",'DATA ENTRY'!P277)</f>
        <v/>
      </c>
      <c r="L277" s="26" t="str">
        <f>IF(ISBLANK('DATA ENTRY'!Q277),"",'DATA ENTRY'!Q277)</f>
        <v/>
      </c>
      <c r="M277" s="26" t="str">
        <f t="shared" si="83"/>
        <v/>
      </c>
      <c r="N277" s="26" t="str">
        <f>IF(ISBLANK('DATA ENTRY'!S277),"",'DATA ENTRY'!S277)</f>
        <v/>
      </c>
      <c r="O277" s="26" t="str">
        <f>IF(ISBLANK('DATA ENTRY'!T277),"",'DATA ENTRY'!T277)</f>
        <v/>
      </c>
      <c r="P277" s="26" t="str">
        <f t="shared" si="84"/>
        <v/>
      </c>
      <c r="Q277" s="26" t="str">
        <f>IF(ISBLANK('DATA ENTRY'!V277),"",'DATA ENTRY'!V277)</f>
        <v/>
      </c>
      <c r="R277" s="26" t="str">
        <f>IF(ISBLANK('DATA ENTRY'!W277),"",'DATA ENTRY'!W277)</f>
        <v/>
      </c>
      <c r="S277" s="26" t="str">
        <f t="shared" si="85"/>
        <v/>
      </c>
      <c r="T277" s="26" t="str">
        <f>IF(ISBLANK('DATA ENTRY'!Y277),"",'DATA ENTRY'!Y277)</f>
        <v/>
      </c>
      <c r="U277" s="26" t="str">
        <f>IF(ISBLANK('DATA ENTRY'!Z277),"",'DATA ENTRY'!Z277)</f>
        <v/>
      </c>
      <c r="V277" s="26" t="str">
        <f t="shared" si="86"/>
        <v/>
      </c>
      <c r="W277" s="26" t="str">
        <f>IF(ISBLANK('DATA ENTRY'!$F277),"",IF(LEDGER!B277="AB","AB",IF(LEDGER!B277&gt;=0.9*'MARK LOOKUP'!B277,"A+",IF(LEDGER!B277&gt;=0.8*'MARK LOOKUP'!B277,"A",IF(LEDGER!B277&gt;=0.7*'MARK LOOKUP'!B277,"B+",IF(LEDGER!B277&gt;=0.6*'MARK LOOKUP'!B277,"B",IF(LEDGER!B277&gt;=0.5*'MARK LOOKUP'!B277,"C+",IF(LEDGER!B277&gt;=0.4*'MARK LOOKUP'!B277,"C+",IF(LEDGER!B277&gt;=0.35*'MARK LOOKUP'!B277,"D","NG")))))))))</f>
        <v/>
      </c>
      <c r="X277" s="26" t="str">
        <f>IF(ISBLANK('DATA ENTRY'!$G277),"",IF(LEDGER!C277="AB","AB",IF(LEDGER!C277&gt;=0.9*'MARK LOOKUP'!C277,"A+",IF(LEDGER!C277&gt;=0.8*'MARK LOOKUP'!C277,"A",IF(LEDGER!C277&gt;=0.7*'MARK LOOKUP'!C277,"B+",IF(LEDGER!C277&gt;=0.6*'MARK LOOKUP'!C277,"B",IF(LEDGER!C277&gt;=0.5*'MARK LOOKUP'!C277,"C+",IF(LEDGER!C277&gt;=0.4*'MARK LOOKUP'!C277,"C+",IF(LEDGER!C277&gt;=0.35*'MARK LOOKUP'!C277,"D","N.G.")))))))))</f>
        <v/>
      </c>
      <c r="Y277" s="26" t="b">
        <f>IF(ISNUMBER(D277),IF(D277&gt;=0.9*'MARK LOOKUP'!D277,"A+",IF(D277&gt;=0.8*'MARK LOOKUP'!D277,"A",IF(D277&gt;=0.7*'MARK LOOKUP'!D277,"B+",IF(D277&gt;=0.6*'MARK LOOKUP'!D277,"B",IF(D277&gt;=0.5*'MARK LOOKUP'!D277,"C+",IF(D277&gt;=0.4*'MARK LOOKUP'!D277,"C",IF(D277&gt;=0.35*'MARK LOOKUP'!D277,"D","N.G."))))))))</f>
        <v>0</v>
      </c>
      <c r="Z277" s="26" t="str">
        <f>IF(ISBLANK('DATA ENTRY'!J277),"",IF(LEDGER!E277="AB","AB",IF(LEDGER!E277&gt;=0.9*'MARK LOOKUP'!E277,"A+",IF(LEDGER!E277&gt;=0.8*'MARK LOOKUP'!E277,"A",IF(LEDGER!E277&gt;=0.7*'MARK LOOKUP'!E277,"B+",IF(LEDGER!E277&gt;=0.6*'MARK LOOKUP'!E277,"B",IF(LEDGER!E277&gt;=0.5*'MARK LOOKUP'!E277,"C+",IF(LEDGER!E277&gt;=0.4*'MARK LOOKUP'!E277,"C",IF(LEDGER!E277&gt;=0.35*'MARK LOOKUP'!E277,"D","NG")))))))))</f>
        <v/>
      </c>
      <c r="AA277" s="26" t="str">
        <f>IF(ISBLANK('DATA ENTRY'!K277),"",IF(LEDGER!F277="AB","AB",IF(LEDGER!F277&gt;=0.9*'MARK LOOKUP'!F277,"A+",IF(LEDGER!F277&gt;=0.8*'MARK LOOKUP'!F277,"A",IF(LEDGER!F277&gt;=0.7*'MARK LOOKUP'!F277,"B+",IF(LEDGER!F277&gt;=0.6*'MARK LOOKUP'!F277,"B",IF(LEDGER!F277&gt;=0.5*'MARK LOOKUP'!F277,"C+",IF(LEDGER!F277&gt;=0.4*'MARK LOOKUP'!F277,"C",IF(LEDGER!F277&gt;=0.35*'MARK LOOKUP'!F277,"D","NG")))))))))</f>
        <v/>
      </c>
      <c r="AB277" s="26" t="b">
        <f>IF(ISNUMBER(G277),IF(D277&gt;=0.9*'MARK LOOKUP'!G277,"A+",IF(G277&gt;=0.8*'MARK LOOKUP'!G277,"A",IF(G277&gt;=0.7*'MARK LOOKUP'!G277,"B+",IF(G277&gt;=0.6*'MARK LOOKUP'!G277,"B",IF(G277&gt;=0.5*'MARK LOOKUP'!G277,"C+",IF(G277&gt;=0.4*'MARK LOOKUP'!G277,"C",IF(G277&gt;=0.35*'MARK LOOKUP'!G277,"D","NG"))))))))</f>
        <v>0</v>
      </c>
      <c r="AC277" s="26" t="str">
        <f>IF(ISBLANK('DATA ENTRY'!M277),"",IF(LEDGER!H277="AB","AB",IF(LEDGER!H277&gt;=0.9*'MARK LOOKUP'!H277,"A+",IF(LEDGER!H277&gt;=0.8*'MARK LOOKUP'!H277,"A",IF(LEDGER!H277&gt;=0.7*'MARK LOOKUP'!H277,"B+",IF(LEDGER!H277&gt;=0.6*'MARK LOOKUP'!H277,"B",IF(LEDGER!H277&gt;=0.5*'MARK LOOKUP'!H277,"C+",IF(LEDGER!H277&gt;=0.4*'MARK LOOKUP'!H277,"C",IF(LEDGER!H277&gt;=0.35*'MARK LOOKUP'!H277,"D","NG")))))))))</f>
        <v/>
      </c>
      <c r="AD277" s="26" t="str">
        <f>IF(ISBLANK('DATA ENTRY'!N277),"",IF(LEDGER!I277="AB","AB",IF(LEDGER!I277&gt;=0.9*'MARK LOOKUP'!I277,"A+",IF(LEDGER!I277&gt;=0.8*'MARK LOOKUP'!I277,"A",IF(LEDGER!I277&gt;=0.7*'MARK LOOKUP'!I277,"B+",IF(LEDGER!I277&gt;=0.6*'MARK LOOKUP'!I277,"B",IF(LEDGER!I277&gt;=0.5*'MARK LOOKUP'!I277,"C+",IF(LEDGER!I277&gt;=0.4*'MARK LOOKUP'!I277,"C",IF(LEDGER!I277&gt;=0.35*'MARK LOOKUP'!I277,"D","NG")))))))))</f>
        <v/>
      </c>
      <c r="AE277" s="26" t="str">
        <f>IF(ISNUMBER(J277),IF(J277&gt;=0.9*'MARK LOOKUP'!J277,"A+",IF(J277&gt;=0.8*'MARK LOOKUP'!J277,"A",IF(J277&gt;=0.7*'MARK LOOKUP'!J277,"B+",IF(J277&gt;=0.6*'MARK LOOKUP'!J277,"B",IF(J277&gt;=0.5*'MARK LOOKUP'!J277,"C+",IF(J277&gt;=0.4*'MARK LOOKUP'!J277,"C",IF(J277&gt;=0.35*'MARK LOOKUP'!J277,"D","NG"))))))),"")</f>
        <v/>
      </c>
      <c r="AF277" s="26" t="str">
        <f>IF(ISBLANK('DATA ENTRY'!P277),"",IF(LEDGER!K277="Ab","AB",IF(LEDGER!K277&gt;=0.9*'MARK LOOKUP'!K277,"A+",IF(LEDGER!K277&gt;=0.8*'MARK LOOKUP'!K277,"A",IF(LEDGER!K277&gt;=0.7*'MARK LOOKUP'!K277,"B+",IF(LEDGER!K277&gt;=0.6*'MARK LOOKUP'!K277,"B",IF(LEDGER!K277&gt;=0.5*'MARK LOOKUP'!K277,"C+",IF(LEDGER!K277&gt;=0.4*'MARK LOOKUP'!K277,"C",IF(LEDGER!K277&gt;=0.35*'MARK LOOKUP'!K277,"D","NG")))))))))</f>
        <v/>
      </c>
      <c r="AG277" s="26" t="str">
        <f>IF(ISBLANK('DATA ENTRY'!Q277),"",IF(LEDGER!L277="Ab","AB",IF(LEDGER!L277&gt;=0.9*'MARK LOOKUP'!L277,"A+",IF(LEDGER!L277&gt;=0.8*'MARK LOOKUP'!L277,"A",IF(LEDGER!L277&gt;=0.7*'MARK LOOKUP'!L277,"B+",IF(LEDGER!L277&gt;=0.6*'MARK LOOKUP'!L277,"B",IF(LEDGER!L277&gt;=0.5*'MARK LOOKUP'!L277,"C+",IF(LEDGER!L277&gt;=0.4*'MARK LOOKUP'!L277,"C",IF(LEDGER!L277&gt;=0.35*'MARK LOOKUP'!L277,"D","NG")))))))))</f>
        <v/>
      </c>
      <c r="AH277" s="26" t="str">
        <f>IF(ISNUMBER(M277),IF(M277&gt;=0.9*'MARK LOOKUP'!M277,"A+",IF(M277&gt;=0.8*'MARK LOOKUP'!M277,"A",IF(M277&gt;=0.7*'MARK LOOKUP'!M277,"B+",IF(M277&gt;=0.6*'MARK LOOKUP'!M277,"B",IF(M277&gt;=0.5*'MARK LOOKUP'!M277,"C+",IF(M277&gt;=0.4*'MARK LOOKUP'!M277,"C",IF(M277&gt;=0.35*'MARK LOOKUP'!M277,"D","NG"))))))),"")</f>
        <v/>
      </c>
      <c r="AI277" s="26" t="str">
        <f>IF(ISBLANK('DATA ENTRY'!S277),"",IF(N277="Ab","AB",IF(N277&gt;=0.9*'MARK LOOKUP'!N277,"A+",IF(N277&gt;=0.8*'MARK LOOKUP'!N277,"A",IF(N277&gt;=0.7*'MARK LOOKUP'!N277,"B+",IF(N277&gt;=0.6*'MARK LOOKUP'!N277,"B",IF(N277&gt;=0.5*'MARK LOOKUP'!N277,"C+",IF(N277&gt;=0.4*'MARK LOOKUP'!N277,"C",IF(N277&gt;=0.35*'MARK LOOKUP'!N277,"D","NG")))))))))</f>
        <v/>
      </c>
      <c r="AJ277" s="26" t="str">
        <f>IF(ISBLANK('DATA ENTRY'!T277),"",IF(O277="Ab","AB",IF(O277&gt;=0.9*'MARK LOOKUP'!O277,"A+",IF(O277&gt;=0.8*'MARK LOOKUP'!O277,"A",IF(O277&gt;=0.7*'MARK LOOKUP'!O277,"B+",IF(O277&gt;=0.6*'MARK LOOKUP'!O277,"B",IF(O277&gt;=0.5*'MARK LOOKUP'!O277,"C+",IF(O277&gt;=0.4*'MARK LOOKUP'!O277,"C",IF(O277&gt;=0.35*'MARK LOOKUP'!O277,"D","NG")))))))))</f>
        <v/>
      </c>
      <c r="AK277" s="26" t="str">
        <f>IF(ISNUMBER(P277),IF(P277&gt;=0.9*'MARK LOOKUP'!P277,"A+",IF(P277&gt;=0.8*'MARK LOOKUP'!P277,"A",IF(P277&gt;=0.7*'MARK LOOKUP'!P277,"B+",IF(P277&gt;=0.6*'MARK LOOKUP'!P277,"B",IF(P277&gt;=0.5*'MARK LOOKUP'!P277,"C+",IF(P277&gt;=0.4*'MARK LOOKUP'!P277,"C",IF(P277&gt;=0.35*'MARK LOOKUP'!P277,"D","NG"))))))),"")</f>
        <v/>
      </c>
      <c r="AL277" s="26" t="str">
        <f>IF(ISBLANK('DATA ENTRY'!V277),"",IF(Q277="Ab","AB",IF(Q277&gt;=0.9*'MARK LOOKUP'!Q277,"A+",IF(Q277&gt;=0.8*'MARK LOOKUP'!Q277,"A",IF(Q277&gt;=0.7*'MARK LOOKUP'!Q277,"B+",IF(Q277&gt;=0.6*'MARK LOOKUP'!Q277,"B",IF(Q277&gt;=0.5*'MARK LOOKUP'!Q277,"C+",IF(Q277&gt;=0.4*'MARK LOOKUP'!Q277,"C",IF(Q277&gt;=0.35*'MARK LOOKUP'!Q277,"D","NG")))))))))</f>
        <v/>
      </c>
      <c r="AM277" s="26" t="str">
        <f>IF(ISBLANK('DATA ENTRY'!W277),"",IF(R277="Ab","AB",IF(R277&gt;=0.9*'MARK LOOKUP'!R277,"A+",IF(R277&gt;=0.8*'MARK LOOKUP'!R277,"A",IF(R277&gt;=0.7*'MARK LOOKUP'!R277,"B+",IF(R277&gt;=0.6*'MARK LOOKUP'!R277,"B",IF(R277&gt;=0.5*'MARK LOOKUP'!R277,"C+",IF(R277&gt;=0.4*'MARK LOOKUP'!R277,"C",IF(R277&gt;=0.35*'MARK LOOKUP'!R277,"D","NG")))))))))</f>
        <v/>
      </c>
      <c r="AN277" s="26" t="str">
        <f>IF(ISNUMBER(S277),IF(S277&gt;=0.9*'MARK LOOKUP'!S277,"A+",IF(S277&gt;=0.8*'MARK LOOKUP'!S277,"A",IF(S277&gt;=0.7*'MARK LOOKUP'!S277,"B+",IF(S277&gt;=0.6*'MARK LOOKUP'!S277,"B",IF(S277&gt;=0.5*'MARK LOOKUP'!S277,"C+",IF(S277&gt;=0.4*'MARK LOOKUP'!S277,"C",IF(S277&gt;=0.35*'MARK LOOKUP'!S277,"D","NG"))))))),"")</f>
        <v/>
      </c>
      <c r="AO277" s="26" t="str">
        <f>IF(ISBLANK('DATA ENTRY'!Y277),"",IF(T277="AB","AB",IF(T277&gt;=0.9*'MARK LOOKUP'!T277,"A+",IF(T277&gt;=0.8*'MARK LOOKUP'!T277,"A",IF(T277&gt;=0.7*'MARK LOOKUP'!T277,"B+",IF(T277&gt;=0.6*'MARK LOOKUP'!T277,"B",IF(T277&gt;=0.5*'MARK LOOKUP'!T277,"C+",IF(T277&gt;=0.4*'MARK LOOKUP'!T277,"C",IF(T277&gt;=0.35*'MARK LOOKUP'!T277,"D","NG")))))))))</f>
        <v/>
      </c>
      <c r="AP277" s="26" t="str">
        <f>IF(ISBLANK('DATA ENTRY'!Z277),"",IF(U277="AB","AB",IF(U277&gt;=0.9*'MARK LOOKUP'!U277,"A+",IF(U277&gt;=0.8*'MARK LOOKUP'!U277,"A",IF(U277&gt;=0.7*'MARK LOOKUP'!U277,"B+",IF(U277&gt;=0.6*'MARK LOOKUP'!U277,"B",IF(U277&gt;=0.5*'MARK LOOKUP'!U277,"C+",IF(U277&gt;=0.4*'MARK LOOKUP'!U277,"C",IF(U277&gt;=0.35*'MARK LOOKUP'!U277,"D","NG")))))))))</f>
        <v/>
      </c>
      <c r="AQ277" s="26" t="str">
        <f>IF(ISNUMBER(V277),IF(V277&gt;=0.9*'MARK LOOKUP'!V277,"A+",IF(V277&gt;=0.8*'MARK LOOKUP'!V277,"A",IF(V277&gt;=0.7*'MARK LOOKUP'!V277,"B+",IF(V277&gt;=0.6*'MARK LOOKUP'!S277,"B",IF(V277&gt;=0.5*'MARK LOOKUP'!V277,"C+",IF(V277&gt;=0.4*'MARK LOOKUP'!V277,"C",IF(V277&gt;=0.35*'MARK LOOKUP'!V277,"D","NG"))))))),"")</f>
        <v/>
      </c>
      <c r="AR277" s="26" t="str">
        <f t="shared" si="87"/>
        <v/>
      </c>
      <c r="AS277" s="26" t="str">
        <f t="shared" si="88"/>
        <v/>
      </c>
      <c r="AT277" s="26" t="str">
        <f t="shared" si="89"/>
        <v/>
      </c>
      <c r="AU277" s="26" t="str">
        <f t="shared" si="90"/>
        <v/>
      </c>
      <c r="AV277" s="26" t="str">
        <f t="shared" si="91"/>
        <v/>
      </c>
      <c r="AW277" s="26" t="str">
        <f t="shared" si="92"/>
        <v/>
      </c>
      <c r="AX277" s="26" t="str">
        <f t="shared" si="93"/>
        <v/>
      </c>
      <c r="AY277" s="26" t="str">
        <f t="shared" si="94"/>
        <v/>
      </c>
      <c r="AZ277" s="26" t="str">
        <f t="shared" si="95"/>
        <v/>
      </c>
      <c r="BA277" s="26" t="str">
        <f t="shared" si="96"/>
        <v/>
      </c>
      <c r="BB277" s="26" t="str">
        <f t="shared" si="97"/>
        <v/>
      </c>
      <c r="BC277" s="26" t="str">
        <f t="shared" si="98"/>
        <v/>
      </c>
      <c r="BD277" s="26" t="str">
        <f t="shared" si="99"/>
        <v/>
      </c>
      <c r="BE277" s="26" t="str">
        <f>IF(ISBLANK('DATA ENTRY'!S277),"",IF(AJ277="A+","4",IF(AJ277="A","3.6",IF(AJ277="B+","3.2",IF(AJ277="B","2.8",IF(AJ277="C+","2.4",IF(AJ277="C","2",IF(AJ277="D+","1.6",IF(AJ277="D","1.2",IF(AJ277="E","0.8",""))))))))))</f>
        <v/>
      </c>
      <c r="BF277" s="26" t="str">
        <f>IF(ISBLANK('DATA ENTRY'!T277),"",IF(AK277="A+","4",IF(AK277="A","3.6",IF(AK277="B+","3.2",IF(AK277="B","2.8",IF(AK277="C+","2.4",IF(AK277="C","2",IF(AK277="D+","1.6",IF(AK277="D","1.2",IF(AK277="E","0.8",""))))))))))</f>
        <v/>
      </c>
      <c r="BG277" s="26" t="str">
        <f>IF(ISBLANK('DATA ENTRY'!U277),"",IF(AL277="A+","4",IF(AL277="A","3.6",IF(AL277="B+","3.2",IF(AL277="B","2.8",IF(AL277="C+","2.4",IF(AL277="C","2",IF(AL277="D+","1.6",IF(AL277="D","1.2",IF(AL277="E","0.8",""))))))))))</f>
        <v/>
      </c>
      <c r="BH277" s="26" t="str">
        <f>IF(ISBLANK('DATA ENTRY'!V277),"",IF(AM277="A+","4",IF(AM277="A","3.6",IF(AM277="B+","3.2",IF(AM277="B","2.8",IF(AM277="C+","2.4",IF(AM277="C","2",IF(AM277="D+","1.6",IF(AM277="D","1.2",IF(AM277="E","0.8",""))))))))))</f>
        <v/>
      </c>
      <c r="BI277" s="26" t="str">
        <f>IF(ISBLANK('DATA ENTRY'!W277),"",IF(AN277="A+","4",IF(AN277="A","3.6",IF(AN277="B+","3.2",IF(AN277="B","2.8",IF(AN277="C+","2.4",IF(AN277="C","2",IF(AN277="D+","1.6",IF(AN277="D","1.2",IF(AN277="E","0.8",""))))))))))</f>
        <v/>
      </c>
      <c r="BJ277" s="26" t="str">
        <f>IF(ISBLANK('DATA ENTRY'!X277),"",IF(AO277="A+","4",IF(AO277="A","3.6",IF(AO277="B+","3.2",IF(AO277="B","2.8",IF(AO277="C+","2.4",IF(AO277="C","2",IF(AO277="D+","1.6",IF(AO277="D","1.2",IF(AO277="E","0.8",""))))))))))</f>
        <v/>
      </c>
      <c r="BK277" s="26" t="str">
        <f>IF(ISBLANK('DATA ENTRY'!Y277),"",IF(AP277="A+","4",IF(AP277="A","3.6",IF(AP277="B+","3.2",IF(AP277="B","2.8",IF(AP277="C+","2.4",IF(AP277="C","2",IF(AP277="D+","1.6",IF(AP277="D","1.2",IF(AP277="E","0.8",""))))))))))</f>
        <v/>
      </c>
      <c r="BL277" s="26" t="str">
        <f>IF(ISBLANK('DATA ENTRY'!Z277),"",IF(AQ277="A+","4",IF(AQ277="A","3.6",IF(AQ277="B+","3.2",IF(AQ277="B","2.8",IF(AQ277="C+","2.4",IF(AQ277="C","2",IF(AQ277="D+","1.6",IF(AQ277="D","1.2",IF(AQ277="E","0.8",""))))))))))</f>
        <v/>
      </c>
    </row>
    <row r="278" spans="2:64" x14ac:dyDescent="0.25">
      <c r="B278" s="26" t="str">
        <f>IF(ISBLANK('DATA ENTRY'!G278),"",'DATA ENTRY'!G278)</f>
        <v/>
      </c>
      <c r="C278" s="26" t="str">
        <f>IF(ISBLANK('DATA ENTRY'!H278),"",'DATA ENTRY'!H278)</f>
        <v/>
      </c>
      <c r="D278" s="26" t="str">
        <f t="shared" si="81"/>
        <v/>
      </c>
      <c r="E278" s="26" t="str">
        <f>IF(ISBLANK('DATA ENTRY'!J278),"",'DATA ENTRY'!J278)</f>
        <v/>
      </c>
      <c r="F278" s="26" t="str">
        <f>IF(ISBLANK('DATA ENTRY'!K278),"",'DATA ENTRY'!K278)</f>
        <v/>
      </c>
      <c r="G278" s="26" t="str">
        <f t="shared" si="82"/>
        <v/>
      </c>
      <c r="H278" s="26" t="str">
        <f>IF(ISBLANK('DATA ENTRY'!M278),"",'DATA ENTRY'!M278)</f>
        <v/>
      </c>
      <c r="I278" s="26" t="str">
        <f>IF(ISBLANK('DATA ENTRY'!M278),"",'DATA ENTRY'!N278)</f>
        <v/>
      </c>
      <c r="J278" s="26" t="str">
        <f t="shared" si="100"/>
        <v/>
      </c>
      <c r="K278" s="26" t="str">
        <f>IF(ISBLANK('DATA ENTRY'!P278),"",'DATA ENTRY'!P278)</f>
        <v/>
      </c>
      <c r="L278" s="26" t="str">
        <f>IF(ISBLANK('DATA ENTRY'!Q278),"",'DATA ENTRY'!Q278)</f>
        <v/>
      </c>
      <c r="M278" s="26" t="str">
        <f t="shared" si="83"/>
        <v/>
      </c>
      <c r="N278" s="26" t="str">
        <f>IF(ISBLANK('DATA ENTRY'!S278),"",'DATA ENTRY'!S278)</f>
        <v/>
      </c>
      <c r="O278" s="26" t="str">
        <f>IF(ISBLANK('DATA ENTRY'!T278),"",'DATA ENTRY'!T278)</f>
        <v/>
      </c>
      <c r="P278" s="26" t="str">
        <f t="shared" si="84"/>
        <v/>
      </c>
      <c r="Q278" s="26" t="str">
        <f>IF(ISBLANK('DATA ENTRY'!V278),"",'DATA ENTRY'!V278)</f>
        <v/>
      </c>
      <c r="R278" s="26" t="str">
        <f>IF(ISBLANK('DATA ENTRY'!W278),"",'DATA ENTRY'!W278)</f>
        <v/>
      </c>
      <c r="S278" s="26" t="str">
        <f t="shared" si="85"/>
        <v/>
      </c>
      <c r="T278" s="26" t="str">
        <f>IF(ISBLANK('DATA ENTRY'!Y278),"",'DATA ENTRY'!Y278)</f>
        <v/>
      </c>
      <c r="U278" s="26" t="str">
        <f>IF(ISBLANK('DATA ENTRY'!Z278),"",'DATA ENTRY'!Z278)</f>
        <v/>
      </c>
      <c r="V278" s="26" t="str">
        <f t="shared" si="86"/>
        <v/>
      </c>
      <c r="W278" s="26" t="str">
        <f>IF(ISBLANK('DATA ENTRY'!$F278),"",IF(LEDGER!B278="AB","AB",IF(LEDGER!B278&gt;=0.9*'MARK LOOKUP'!B278,"A+",IF(LEDGER!B278&gt;=0.8*'MARK LOOKUP'!B278,"A",IF(LEDGER!B278&gt;=0.7*'MARK LOOKUP'!B278,"B+",IF(LEDGER!B278&gt;=0.6*'MARK LOOKUP'!B278,"B",IF(LEDGER!B278&gt;=0.5*'MARK LOOKUP'!B278,"C+",IF(LEDGER!B278&gt;=0.4*'MARK LOOKUP'!B278,"C+",IF(LEDGER!B278&gt;=0.35*'MARK LOOKUP'!B278,"D","NG")))))))))</f>
        <v/>
      </c>
      <c r="X278" s="26" t="str">
        <f>IF(ISBLANK('DATA ENTRY'!$G278),"",IF(LEDGER!C278="AB","AB",IF(LEDGER!C278&gt;=0.9*'MARK LOOKUP'!C278,"A+",IF(LEDGER!C278&gt;=0.8*'MARK LOOKUP'!C278,"A",IF(LEDGER!C278&gt;=0.7*'MARK LOOKUP'!C278,"B+",IF(LEDGER!C278&gt;=0.6*'MARK LOOKUP'!C278,"B",IF(LEDGER!C278&gt;=0.5*'MARK LOOKUP'!C278,"C+",IF(LEDGER!C278&gt;=0.4*'MARK LOOKUP'!C278,"C+",IF(LEDGER!C278&gt;=0.35*'MARK LOOKUP'!C278,"D","N.G.")))))))))</f>
        <v/>
      </c>
      <c r="Y278" s="26" t="b">
        <f>IF(ISNUMBER(D278),IF(D278&gt;=0.9*'MARK LOOKUP'!D278,"A+",IF(D278&gt;=0.8*'MARK LOOKUP'!D278,"A",IF(D278&gt;=0.7*'MARK LOOKUP'!D278,"B+",IF(D278&gt;=0.6*'MARK LOOKUP'!D278,"B",IF(D278&gt;=0.5*'MARK LOOKUP'!D278,"C+",IF(D278&gt;=0.4*'MARK LOOKUP'!D278,"C",IF(D278&gt;=0.35*'MARK LOOKUP'!D278,"D","N.G."))))))))</f>
        <v>0</v>
      </c>
      <c r="Z278" s="26" t="str">
        <f>IF(ISBLANK('DATA ENTRY'!J278),"",IF(LEDGER!E278="AB","AB",IF(LEDGER!E278&gt;=0.9*'MARK LOOKUP'!E278,"A+",IF(LEDGER!E278&gt;=0.8*'MARK LOOKUP'!E278,"A",IF(LEDGER!E278&gt;=0.7*'MARK LOOKUP'!E278,"B+",IF(LEDGER!E278&gt;=0.6*'MARK LOOKUP'!E278,"B",IF(LEDGER!E278&gt;=0.5*'MARK LOOKUP'!E278,"C+",IF(LEDGER!E278&gt;=0.4*'MARK LOOKUP'!E278,"C",IF(LEDGER!E278&gt;=0.35*'MARK LOOKUP'!E278,"D","NG")))))))))</f>
        <v/>
      </c>
      <c r="AA278" s="26" t="str">
        <f>IF(ISBLANK('DATA ENTRY'!K278),"",IF(LEDGER!F278="AB","AB",IF(LEDGER!F278&gt;=0.9*'MARK LOOKUP'!F278,"A+",IF(LEDGER!F278&gt;=0.8*'MARK LOOKUP'!F278,"A",IF(LEDGER!F278&gt;=0.7*'MARK LOOKUP'!F278,"B+",IF(LEDGER!F278&gt;=0.6*'MARK LOOKUP'!F278,"B",IF(LEDGER!F278&gt;=0.5*'MARK LOOKUP'!F278,"C+",IF(LEDGER!F278&gt;=0.4*'MARK LOOKUP'!F278,"C",IF(LEDGER!F278&gt;=0.35*'MARK LOOKUP'!F278,"D","NG")))))))))</f>
        <v/>
      </c>
      <c r="AB278" s="26" t="b">
        <f>IF(ISNUMBER(G278),IF(D278&gt;=0.9*'MARK LOOKUP'!G278,"A+",IF(G278&gt;=0.8*'MARK LOOKUP'!G278,"A",IF(G278&gt;=0.7*'MARK LOOKUP'!G278,"B+",IF(G278&gt;=0.6*'MARK LOOKUP'!G278,"B",IF(G278&gt;=0.5*'MARK LOOKUP'!G278,"C+",IF(G278&gt;=0.4*'MARK LOOKUP'!G278,"C",IF(G278&gt;=0.35*'MARK LOOKUP'!G278,"D","NG"))))))))</f>
        <v>0</v>
      </c>
      <c r="AC278" s="26" t="str">
        <f>IF(ISBLANK('DATA ENTRY'!M278),"",IF(LEDGER!H278="AB","AB",IF(LEDGER!H278&gt;=0.9*'MARK LOOKUP'!H278,"A+",IF(LEDGER!H278&gt;=0.8*'MARK LOOKUP'!H278,"A",IF(LEDGER!H278&gt;=0.7*'MARK LOOKUP'!H278,"B+",IF(LEDGER!H278&gt;=0.6*'MARK LOOKUP'!H278,"B",IF(LEDGER!H278&gt;=0.5*'MARK LOOKUP'!H278,"C+",IF(LEDGER!H278&gt;=0.4*'MARK LOOKUP'!H278,"C",IF(LEDGER!H278&gt;=0.35*'MARK LOOKUP'!H278,"D","NG")))))))))</f>
        <v/>
      </c>
      <c r="AD278" s="26" t="str">
        <f>IF(ISBLANK('DATA ENTRY'!N278),"",IF(LEDGER!I278="AB","AB",IF(LEDGER!I278&gt;=0.9*'MARK LOOKUP'!I278,"A+",IF(LEDGER!I278&gt;=0.8*'MARK LOOKUP'!I278,"A",IF(LEDGER!I278&gt;=0.7*'MARK LOOKUP'!I278,"B+",IF(LEDGER!I278&gt;=0.6*'MARK LOOKUP'!I278,"B",IF(LEDGER!I278&gt;=0.5*'MARK LOOKUP'!I278,"C+",IF(LEDGER!I278&gt;=0.4*'MARK LOOKUP'!I278,"C",IF(LEDGER!I278&gt;=0.35*'MARK LOOKUP'!I278,"D","NG")))))))))</f>
        <v/>
      </c>
      <c r="AE278" s="26" t="str">
        <f>IF(ISNUMBER(J278),IF(J278&gt;=0.9*'MARK LOOKUP'!J278,"A+",IF(J278&gt;=0.8*'MARK LOOKUP'!J278,"A",IF(J278&gt;=0.7*'MARK LOOKUP'!J278,"B+",IF(J278&gt;=0.6*'MARK LOOKUP'!J278,"B",IF(J278&gt;=0.5*'MARK LOOKUP'!J278,"C+",IF(J278&gt;=0.4*'MARK LOOKUP'!J278,"C",IF(J278&gt;=0.35*'MARK LOOKUP'!J278,"D","NG"))))))),"")</f>
        <v/>
      </c>
      <c r="AF278" s="26" t="str">
        <f>IF(ISBLANK('DATA ENTRY'!P278),"",IF(LEDGER!K278="Ab","AB",IF(LEDGER!K278&gt;=0.9*'MARK LOOKUP'!K278,"A+",IF(LEDGER!K278&gt;=0.8*'MARK LOOKUP'!K278,"A",IF(LEDGER!K278&gt;=0.7*'MARK LOOKUP'!K278,"B+",IF(LEDGER!K278&gt;=0.6*'MARK LOOKUP'!K278,"B",IF(LEDGER!K278&gt;=0.5*'MARK LOOKUP'!K278,"C+",IF(LEDGER!K278&gt;=0.4*'MARK LOOKUP'!K278,"C",IF(LEDGER!K278&gt;=0.35*'MARK LOOKUP'!K278,"D","NG")))))))))</f>
        <v/>
      </c>
      <c r="AG278" s="26" t="str">
        <f>IF(ISBLANK('DATA ENTRY'!Q278),"",IF(LEDGER!L278="Ab","AB",IF(LEDGER!L278&gt;=0.9*'MARK LOOKUP'!L278,"A+",IF(LEDGER!L278&gt;=0.8*'MARK LOOKUP'!L278,"A",IF(LEDGER!L278&gt;=0.7*'MARK LOOKUP'!L278,"B+",IF(LEDGER!L278&gt;=0.6*'MARK LOOKUP'!L278,"B",IF(LEDGER!L278&gt;=0.5*'MARK LOOKUP'!L278,"C+",IF(LEDGER!L278&gt;=0.4*'MARK LOOKUP'!L278,"C",IF(LEDGER!L278&gt;=0.35*'MARK LOOKUP'!L278,"D","NG")))))))))</f>
        <v/>
      </c>
      <c r="AH278" s="26" t="str">
        <f>IF(ISNUMBER(M278),IF(M278&gt;=0.9*'MARK LOOKUP'!M278,"A+",IF(M278&gt;=0.8*'MARK LOOKUP'!M278,"A",IF(M278&gt;=0.7*'MARK LOOKUP'!M278,"B+",IF(M278&gt;=0.6*'MARK LOOKUP'!M278,"B",IF(M278&gt;=0.5*'MARK LOOKUP'!M278,"C+",IF(M278&gt;=0.4*'MARK LOOKUP'!M278,"C",IF(M278&gt;=0.35*'MARK LOOKUP'!M278,"D","NG"))))))),"")</f>
        <v/>
      </c>
      <c r="AI278" s="26" t="str">
        <f>IF(ISBLANK('DATA ENTRY'!S278),"",IF(N278="Ab","AB",IF(N278&gt;=0.9*'MARK LOOKUP'!N278,"A+",IF(N278&gt;=0.8*'MARK LOOKUP'!N278,"A",IF(N278&gt;=0.7*'MARK LOOKUP'!N278,"B+",IF(N278&gt;=0.6*'MARK LOOKUP'!N278,"B",IF(N278&gt;=0.5*'MARK LOOKUP'!N278,"C+",IF(N278&gt;=0.4*'MARK LOOKUP'!N278,"C",IF(N278&gt;=0.35*'MARK LOOKUP'!N278,"D","NG")))))))))</f>
        <v/>
      </c>
      <c r="AJ278" s="26" t="str">
        <f>IF(ISBLANK('DATA ENTRY'!T278),"",IF(O278="Ab","AB",IF(O278&gt;=0.9*'MARK LOOKUP'!O278,"A+",IF(O278&gt;=0.8*'MARK LOOKUP'!O278,"A",IF(O278&gt;=0.7*'MARK LOOKUP'!O278,"B+",IF(O278&gt;=0.6*'MARK LOOKUP'!O278,"B",IF(O278&gt;=0.5*'MARK LOOKUP'!O278,"C+",IF(O278&gt;=0.4*'MARK LOOKUP'!O278,"C",IF(O278&gt;=0.35*'MARK LOOKUP'!O278,"D","NG")))))))))</f>
        <v/>
      </c>
      <c r="AK278" s="26" t="str">
        <f>IF(ISNUMBER(P278),IF(P278&gt;=0.9*'MARK LOOKUP'!P278,"A+",IF(P278&gt;=0.8*'MARK LOOKUP'!P278,"A",IF(P278&gt;=0.7*'MARK LOOKUP'!P278,"B+",IF(P278&gt;=0.6*'MARK LOOKUP'!P278,"B",IF(P278&gt;=0.5*'MARK LOOKUP'!P278,"C+",IF(P278&gt;=0.4*'MARK LOOKUP'!P278,"C",IF(P278&gt;=0.35*'MARK LOOKUP'!P278,"D","NG"))))))),"")</f>
        <v/>
      </c>
      <c r="AL278" s="26" t="str">
        <f>IF(ISBLANK('DATA ENTRY'!V278),"",IF(Q278="Ab","AB",IF(Q278&gt;=0.9*'MARK LOOKUP'!Q278,"A+",IF(Q278&gt;=0.8*'MARK LOOKUP'!Q278,"A",IF(Q278&gt;=0.7*'MARK LOOKUP'!Q278,"B+",IF(Q278&gt;=0.6*'MARK LOOKUP'!Q278,"B",IF(Q278&gt;=0.5*'MARK LOOKUP'!Q278,"C+",IF(Q278&gt;=0.4*'MARK LOOKUP'!Q278,"C",IF(Q278&gt;=0.35*'MARK LOOKUP'!Q278,"D","NG")))))))))</f>
        <v/>
      </c>
      <c r="AM278" s="26" t="str">
        <f>IF(ISBLANK('DATA ENTRY'!W278),"",IF(R278="Ab","AB",IF(R278&gt;=0.9*'MARK LOOKUP'!R278,"A+",IF(R278&gt;=0.8*'MARK LOOKUP'!R278,"A",IF(R278&gt;=0.7*'MARK LOOKUP'!R278,"B+",IF(R278&gt;=0.6*'MARK LOOKUP'!R278,"B",IF(R278&gt;=0.5*'MARK LOOKUP'!R278,"C+",IF(R278&gt;=0.4*'MARK LOOKUP'!R278,"C",IF(R278&gt;=0.35*'MARK LOOKUP'!R278,"D","NG")))))))))</f>
        <v/>
      </c>
      <c r="AN278" s="26" t="str">
        <f>IF(ISNUMBER(S278),IF(S278&gt;=0.9*'MARK LOOKUP'!S278,"A+",IF(S278&gt;=0.8*'MARK LOOKUP'!S278,"A",IF(S278&gt;=0.7*'MARK LOOKUP'!S278,"B+",IF(S278&gt;=0.6*'MARK LOOKUP'!S278,"B",IF(S278&gt;=0.5*'MARK LOOKUP'!S278,"C+",IF(S278&gt;=0.4*'MARK LOOKUP'!S278,"C",IF(S278&gt;=0.35*'MARK LOOKUP'!S278,"D","NG"))))))),"")</f>
        <v/>
      </c>
      <c r="AO278" s="26" t="str">
        <f>IF(ISBLANK('DATA ENTRY'!Y278),"",IF(T278="AB","AB",IF(T278&gt;=0.9*'MARK LOOKUP'!T278,"A+",IF(T278&gt;=0.8*'MARK LOOKUP'!T278,"A",IF(T278&gt;=0.7*'MARK LOOKUP'!T278,"B+",IF(T278&gt;=0.6*'MARK LOOKUP'!T278,"B",IF(T278&gt;=0.5*'MARK LOOKUP'!T278,"C+",IF(T278&gt;=0.4*'MARK LOOKUP'!T278,"C",IF(T278&gt;=0.35*'MARK LOOKUP'!T278,"D","NG")))))))))</f>
        <v/>
      </c>
      <c r="AP278" s="26" t="str">
        <f>IF(ISBLANK('DATA ENTRY'!Z278),"",IF(U278="AB","AB",IF(U278&gt;=0.9*'MARK LOOKUP'!U278,"A+",IF(U278&gt;=0.8*'MARK LOOKUP'!U278,"A",IF(U278&gt;=0.7*'MARK LOOKUP'!U278,"B+",IF(U278&gt;=0.6*'MARK LOOKUP'!U278,"B",IF(U278&gt;=0.5*'MARK LOOKUP'!U278,"C+",IF(U278&gt;=0.4*'MARK LOOKUP'!U278,"C",IF(U278&gt;=0.35*'MARK LOOKUP'!U278,"D","NG")))))))))</f>
        <v/>
      </c>
      <c r="AQ278" s="26" t="str">
        <f>IF(ISNUMBER(V278),IF(V278&gt;=0.9*'MARK LOOKUP'!V278,"A+",IF(V278&gt;=0.8*'MARK LOOKUP'!V278,"A",IF(V278&gt;=0.7*'MARK LOOKUP'!V278,"B+",IF(V278&gt;=0.6*'MARK LOOKUP'!S278,"B",IF(V278&gt;=0.5*'MARK LOOKUP'!V278,"C+",IF(V278&gt;=0.4*'MARK LOOKUP'!V278,"C",IF(V278&gt;=0.35*'MARK LOOKUP'!V278,"D","NG"))))))),"")</f>
        <v/>
      </c>
      <c r="AR278" s="26" t="str">
        <f t="shared" si="87"/>
        <v/>
      </c>
      <c r="AS278" s="26" t="str">
        <f t="shared" si="88"/>
        <v/>
      </c>
      <c r="AT278" s="26" t="str">
        <f t="shared" si="89"/>
        <v/>
      </c>
      <c r="AU278" s="26" t="str">
        <f t="shared" si="90"/>
        <v/>
      </c>
      <c r="AV278" s="26" t="str">
        <f t="shared" si="91"/>
        <v/>
      </c>
      <c r="AW278" s="26" t="str">
        <f t="shared" si="92"/>
        <v/>
      </c>
      <c r="AX278" s="26" t="str">
        <f t="shared" si="93"/>
        <v/>
      </c>
      <c r="AY278" s="26" t="str">
        <f t="shared" si="94"/>
        <v/>
      </c>
      <c r="AZ278" s="26" t="str">
        <f t="shared" si="95"/>
        <v/>
      </c>
      <c r="BA278" s="26" t="str">
        <f t="shared" si="96"/>
        <v/>
      </c>
      <c r="BB278" s="26" t="str">
        <f t="shared" si="97"/>
        <v/>
      </c>
      <c r="BC278" s="26" t="str">
        <f t="shared" si="98"/>
        <v/>
      </c>
      <c r="BD278" s="26" t="str">
        <f t="shared" si="99"/>
        <v/>
      </c>
      <c r="BE278" s="26" t="str">
        <f>IF(ISBLANK('DATA ENTRY'!S278),"",IF(AJ278="A+","4",IF(AJ278="A","3.6",IF(AJ278="B+","3.2",IF(AJ278="B","2.8",IF(AJ278="C+","2.4",IF(AJ278="C","2",IF(AJ278="D+","1.6",IF(AJ278="D","1.2",IF(AJ278="E","0.8",""))))))))))</f>
        <v/>
      </c>
      <c r="BF278" s="26" t="str">
        <f>IF(ISBLANK('DATA ENTRY'!T278),"",IF(AK278="A+","4",IF(AK278="A","3.6",IF(AK278="B+","3.2",IF(AK278="B","2.8",IF(AK278="C+","2.4",IF(AK278="C","2",IF(AK278="D+","1.6",IF(AK278="D","1.2",IF(AK278="E","0.8",""))))))))))</f>
        <v/>
      </c>
      <c r="BG278" s="26" t="str">
        <f>IF(ISBLANK('DATA ENTRY'!U278),"",IF(AL278="A+","4",IF(AL278="A","3.6",IF(AL278="B+","3.2",IF(AL278="B","2.8",IF(AL278="C+","2.4",IF(AL278="C","2",IF(AL278="D+","1.6",IF(AL278="D","1.2",IF(AL278="E","0.8",""))))))))))</f>
        <v/>
      </c>
      <c r="BH278" s="26" t="str">
        <f>IF(ISBLANK('DATA ENTRY'!V278),"",IF(AM278="A+","4",IF(AM278="A","3.6",IF(AM278="B+","3.2",IF(AM278="B","2.8",IF(AM278="C+","2.4",IF(AM278="C","2",IF(AM278="D+","1.6",IF(AM278="D","1.2",IF(AM278="E","0.8",""))))))))))</f>
        <v/>
      </c>
      <c r="BI278" s="26" t="str">
        <f>IF(ISBLANK('DATA ENTRY'!W278),"",IF(AN278="A+","4",IF(AN278="A","3.6",IF(AN278="B+","3.2",IF(AN278="B","2.8",IF(AN278="C+","2.4",IF(AN278="C","2",IF(AN278="D+","1.6",IF(AN278="D","1.2",IF(AN278="E","0.8",""))))))))))</f>
        <v/>
      </c>
      <c r="BJ278" s="26" t="str">
        <f>IF(ISBLANK('DATA ENTRY'!X278),"",IF(AO278="A+","4",IF(AO278="A","3.6",IF(AO278="B+","3.2",IF(AO278="B","2.8",IF(AO278="C+","2.4",IF(AO278="C","2",IF(AO278="D+","1.6",IF(AO278="D","1.2",IF(AO278="E","0.8",""))))))))))</f>
        <v/>
      </c>
      <c r="BK278" s="26" t="str">
        <f>IF(ISBLANK('DATA ENTRY'!Y278),"",IF(AP278="A+","4",IF(AP278="A","3.6",IF(AP278="B+","3.2",IF(AP278="B","2.8",IF(AP278="C+","2.4",IF(AP278="C","2",IF(AP278="D+","1.6",IF(AP278="D","1.2",IF(AP278="E","0.8",""))))))))))</f>
        <v/>
      </c>
      <c r="BL278" s="26" t="str">
        <f>IF(ISBLANK('DATA ENTRY'!Z278),"",IF(AQ278="A+","4",IF(AQ278="A","3.6",IF(AQ278="B+","3.2",IF(AQ278="B","2.8",IF(AQ278="C+","2.4",IF(AQ278="C","2",IF(AQ278="D+","1.6",IF(AQ278="D","1.2",IF(AQ278="E","0.8",""))))))))))</f>
        <v/>
      </c>
    </row>
    <row r="279" spans="2:64" x14ac:dyDescent="0.25">
      <c r="B279" s="26" t="str">
        <f>IF(ISBLANK('DATA ENTRY'!G279),"",'DATA ENTRY'!G279)</f>
        <v/>
      </c>
      <c r="C279" s="26" t="str">
        <f>IF(ISBLANK('DATA ENTRY'!H279),"",'DATA ENTRY'!H279)</f>
        <v/>
      </c>
      <c r="D279" s="26" t="str">
        <f t="shared" si="81"/>
        <v/>
      </c>
      <c r="E279" s="26" t="str">
        <f>IF(ISBLANK('DATA ENTRY'!J279),"",'DATA ENTRY'!J279)</f>
        <v/>
      </c>
      <c r="F279" s="26" t="str">
        <f>IF(ISBLANK('DATA ENTRY'!K279),"",'DATA ENTRY'!K279)</f>
        <v/>
      </c>
      <c r="G279" s="26" t="str">
        <f t="shared" si="82"/>
        <v/>
      </c>
      <c r="H279" s="26" t="str">
        <f>IF(ISBLANK('DATA ENTRY'!M279),"",'DATA ENTRY'!M279)</f>
        <v/>
      </c>
      <c r="I279" s="26" t="str">
        <f>IF(ISBLANK('DATA ENTRY'!M279),"",'DATA ENTRY'!N279)</f>
        <v/>
      </c>
      <c r="J279" s="26" t="str">
        <f t="shared" si="100"/>
        <v/>
      </c>
      <c r="K279" s="26" t="str">
        <f>IF(ISBLANK('DATA ENTRY'!P279),"",'DATA ENTRY'!P279)</f>
        <v/>
      </c>
      <c r="L279" s="26" t="str">
        <f>IF(ISBLANK('DATA ENTRY'!Q279),"",'DATA ENTRY'!Q279)</f>
        <v/>
      </c>
      <c r="M279" s="26" t="str">
        <f t="shared" si="83"/>
        <v/>
      </c>
      <c r="N279" s="26" t="str">
        <f>IF(ISBLANK('DATA ENTRY'!S279),"",'DATA ENTRY'!S279)</f>
        <v/>
      </c>
      <c r="O279" s="26" t="str">
        <f>IF(ISBLANK('DATA ENTRY'!T279),"",'DATA ENTRY'!T279)</f>
        <v/>
      </c>
      <c r="P279" s="26" t="str">
        <f t="shared" si="84"/>
        <v/>
      </c>
      <c r="Q279" s="26" t="str">
        <f>IF(ISBLANK('DATA ENTRY'!V279),"",'DATA ENTRY'!V279)</f>
        <v/>
      </c>
      <c r="R279" s="26" t="str">
        <f>IF(ISBLANK('DATA ENTRY'!W279),"",'DATA ENTRY'!W279)</f>
        <v/>
      </c>
      <c r="S279" s="26" t="str">
        <f t="shared" si="85"/>
        <v/>
      </c>
      <c r="T279" s="26" t="str">
        <f>IF(ISBLANK('DATA ENTRY'!Y279),"",'DATA ENTRY'!Y279)</f>
        <v/>
      </c>
      <c r="U279" s="26" t="str">
        <f>IF(ISBLANK('DATA ENTRY'!Z279),"",'DATA ENTRY'!Z279)</f>
        <v/>
      </c>
      <c r="V279" s="26" t="str">
        <f t="shared" si="86"/>
        <v/>
      </c>
      <c r="W279" s="26" t="str">
        <f>IF(ISBLANK('DATA ENTRY'!$F279),"",IF(LEDGER!B279="AB","AB",IF(LEDGER!B279&gt;=0.9*'MARK LOOKUP'!B279,"A+",IF(LEDGER!B279&gt;=0.8*'MARK LOOKUP'!B279,"A",IF(LEDGER!B279&gt;=0.7*'MARK LOOKUP'!B279,"B+",IF(LEDGER!B279&gt;=0.6*'MARK LOOKUP'!B279,"B",IF(LEDGER!B279&gt;=0.5*'MARK LOOKUP'!B279,"C+",IF(LEDGER!B279&gt;=0.4*'MARK LOOKUP'!B279,"C+",IF(LEDGER!B279&gt;=0.35*'MARK LOOKUP'!B279,"D","NG")))))))))</f>
        <v/>
      </c>
      <c r="X279" s="26" t="str">
        <f>IF(ISBLANK('DATA ENTRY'!$G279),"",IF(LEDGER!C279="AB","AB",IF(LEDGER!C279&gt;=0.9*'MARK LOOKUP'!C279,"A+",IF(LEDGER!C279&gt;=0.8*'MARK LOOKUP'!C279,"A",IF(LEDGER!C279&gt;=0.7*'MARK LOOKUP'!C279,"B+",IF(LEDGER!C279&gt;=0.6*'MARK LOOKUP'!C279,"B",IF(LEDGER!C279&gt;=0.5*'MARK LOOKUP'!C279,"C+",IF(LEDGER!C279&gt;=0.4*'MARK LOOKUP'!C279,"C+",IF(LEDGER!C279&gt;=0.35*'MARK LOOKUP'!C279,"D","N.G.")))))))))</f>
        <v/>
      </c>
      <c r="Y279" s="26" t="b">
        <f>IF(ISNUMBER(D279),IF(D279&gt;=0.9*'MARK LOOKUP'!D279,"A+",IF(D279&gt;=0.8*'MARK LOOKUP'!D279,"A",IF(D279&gt;=0.7*'MARK LOOKUP'!D279,"B+",IF(D279&gt;=0.6*'MARK LOOKUP'!D279,"B",IF(D279&gt;=0.5*'MARK LOOKUP'!D279,"C+",IF(D279&gt;=0.4*'MARK LOOKUP'!D279,"C",IF(D279&gt;=0.35*'MARK LOOKUP'!D279,"D","N.G."))))))))</f>
        <v>0</v>
      </c>
      <c r="Z279" s="26" t="str">
        <f>IF(ISBLANK('DATA ENTRY'!J279),"",IF(LEDGER!E279="AB","AB",IF(LEDGER!E279&gt;=0.9*'MARK LOOKUP'!E279,"A+",IF(LEDGER!E279&gt;=0.8*'MARK LOOKUP'!E279,"A",IF(LEDGER!E279&gt;=0.7*'MARK LOOKUP'!E279,"B+",IF(LEDGER!E279&gt;=0.6*'MARK LOOKUP'!E279,"B",IF(LEDGER!E279&gt;=0.5*'MARK LOOKUP'!E279,"C+",IF(LEDGER!E279&gt;=0.4*'MARK LOOKUP'!E279,"C",IF(LEDGER!E279&gt;=0.35*'MARK LOOKUP'!E279,"D","NG")))))))))</f>
        <v/>
      </c>
      <c r="AA279" s="26" t="str">
        <f>IF(ISBLANK('DATA ENTRY'!K279),"",IF(LEDGER!F279="AB","AB",IF(LEDGER!F279&gt;=0.9*'MARK LOOKUP'!F279,"A+",IF(LEDGER!F279&gt;=0.8*'MARK LOOKUP'!F279,"A",IF(LEDGER!F279&gt;=0.7*'MARK LOOKUP'!F279,"B+",IF(LEDGER!F279&gt;=0.6*'MARK LOOKUP'!F279,"B",IF(LEDGER!F279&gt;=0.5*'MARK LOOKUP'!F279,"C+",IF(LEDGER!F279&gt;=0.4*'MARK LOOKUP'!F279,"C",IF(LEDGER!F279&gt;=0.35*'MARK LOOKUP'!F279,"D","NG")))))))))</f>
        <v/>
      </c>
      <c r="AB279" s="26" t="b">
        <f>IF(ISNUMBER(G279),IF(D279&gt;=0.9*'MARK LOOKUP'!G279,"A+",IF(G279&gt;=0.8*'MARK LOOKUP'!G279,"A",IF(G279&gt;=0.7*'MARK LOOKUP'!G279,"B+",IF(G279&gt;=0.6*'MARK LOOKUP'!G279,"B",IF(G279&gt;=0.5*'MARK LOOKUP'!G279,"C+",IF(G279&gt;=0.4*'MARK LOOKUP'!G279,"C",IF(G279&gt;=0.35*'MARK LOOKUP'!G279,"D","NG"))))))))</f>
        <v>0</v>
      </c>
      <c r="AC279" s="26" t="str">
        <f>IF(ISBLANK('DATA ENTRY'!M279),"",IF(LEDGER!H279="AB","AB",IF(LEDGER!H279&gt;=0.9*'MARK LOOKUP'!H279,"A+",IF(LEDGER!H279&gt;=0.8*'MARK LOOKUP'!H279,"A",IF(LEDGER!H279&gt;=0.7*'MARK LOOKUP'!H279,"B+",IF(LEDGER!H279&gt;=0.6*'MARK LOOKUP'!H279,"B",IF(LEDGER!H279&gt;=0.5*'MARK LOOKUP'!H279,"C+",IF(LEDGER!H279&gt;=0.4*'MARK LOOKUP'!H279,"C",IF(LEDGER!H279&gt;=0.35*'MARK LOOKUP'!H279,"D","NG")))))))))</f>
        <v/>
      </c>
      <c r="AD279" s="26" t="str">
        <f>IF(ISBLANK('DATA ENTRY'!N279),"",IF(LEDGER!I279="AB","AB",IF(LEDGER!I279&gt;=0.9*'MARK LOOKUP'!I279,"A+",IF(LEDGER!I279&gt;=0.8*'MARK LOOKUP'!I279,"A",IF(LEDGER!I279&gt;=0.7*'MARK LOOKUP'!I279,"B+",IF(LEDGER!I279&gt;=0.6*'MARK LOOKUP'!I279,"B",IF(LEDGER!I279&gt;=0.5*'MARK LOOKUP'!I279,"C+",IF(LEDGER!I279&gt;=0.4*'MARK LOOKUP'!I279,"C",IF(LEDGER!I279&gt;=0.35*'MARK LOOKUP'!I279,"D","NG")))))))))</f>
        <v/>
      </c>
      <c r="AE279" s="26" t="str">
        <f>IF(ISNUMBER(J279),IF(J279&gt;=0.9*'MARK LOOKUP'!J279,"A+",IF(J279&gt;=0.8*'MARK LOOKUP'!J279,"A",IF(J279&gt;=0.7*'MARK LOOKUP'!J279,"B+",IF(J279&gt;=0.6*'MARK LOOKUP'!J279,"B",IF(J279&gt;=0.5*'MARK LOOKUP'!J279,"C+",IF(J279&gt;=0.4*'MARK LOOKUP'!J279,"C",IF(J279&gt;=0.35*'MARK LOOKUP'!J279,"D","NG"))))))),"")</f>
        <v/>
      </c>
      <c r="AF279" s="26" t="str">
        <f>IF(ISBLANK('DATA ENTRY'!P279),"",IF(LEDGER!K279="Ab","AB",IF(LEDGER!K279&gt;=0.9*'MARK LOOKUP'!K279,"A+",IF(LEDGER!K279&gt;=0.8*'MARK LOOKUP'!K279,"A",IF(LEDGER!K279&gt;=0.7*'MARK LOOKUP'!K279,"B+",IF(LEDGER!K279&gt;=0.6*'MARK LOOKUP'!K279,"B",IF(LEDGER!K279&gt;=0.5*'MARK LOOKUP'!K279,"C+",IF(LEDGER!K279&gt;=0.4*'MARK LOOKUP'!K279,"C",IF(LEDGER!K279&gt;=0.35*'MARK LOOKUP'!K279,"D","NG")))))))))</f>
        <v/>
      </c>
      <c r="AG279" s="26" t="str">
        <f>IF(ISBLANK('DATA ENTRY'!Q279),"",IF(LEDGER!L279="Ab","AB",IF(LEDGER!L279&gt;=0.9*'MARK LOOKUP'!L279,"A+",IF(LEDGER!L279&gt;=0.8*'MARK LOOKUP'!L279,"A",IF(LEDGER!L279&gt;=0.7*'MARK LOOKUP'!L279,"B+",IF(LEDGER!L279&gt;=0.6*'MARK LOOKUP'!L279,"B",IF(LEDGER!L279&gt;=0.5*'MARK LOOKUP'!L279,"C+",IF(LEDGER!L279&gt;=0.4*'MARK LOOKUP'!L279,"C",IF(LEDGER!L279&gt;=0.35*'MARK LOOKUP'!L279,"D","NG")))))))))</f>
        <v/>
      </c>
      <c r="AH279" s="26" t="str">
        <f>IF(ISNUMBER(M279),IF(M279&gt;=0.9*'MARK LOOKUP'!M279,"A+",IF(M279&gt;=0.8*'MARK LOOKUP'!M279,"A",IF(M279&gt;=0.7*'MARK LOOKUP'!M279,"B+",IF(M279&gt;=0.6*'MARK LOOKUP'!M279,"B",IF(M279&gt;=0.5*'MARK LOOKUP'!M279,"C+",IF(M279&gt;=0.4*'MARK LOOKUP'!M279,"C",IF(M279&gt;=0.35*'MARK LOOKUP'!M279,"D","NG"))))))),"")</f>
        <v/>
      </c>
      <c r="AI279" s="26" t="str">
        <f>IF(ISBLANK('DATA ENTRY'!S279),"",IF(N279="Ab","AB",IF(N279&gt;=0.9*'MARK LOOKUP'!N279,"A+",IF(N279&gt;=0.8*'MARK LOOKUP'!N279,"A",IF(N279&gt;=0.7*'MARK LOOKUP'!N279,"B+",IF(N279&gt;=0.6*'MARK LOOKUP'!N279,"B",IF(N279&gt;=0.5*'MARK LOOKUP'!N279,"C+",IF(N279&gt;=0.4*'MARK LOOKUP'!N279,"C",IF(N279&gt;=0.35*'MARK LOOKUP'!N279,"D","NG")))))))))</f>
        <v/>
      </c>
      <c r="AJ279" s="26" t="str">
        <f>IF(ISBLANK('DATA ENTRY'!T279),"",IF(O279="Ab","AB",IF(O279&gt;=0.9*'MARK LOOKUP'!O279,"A+",IF(O279&gt;=0.8*'MARK LOOKUP'!O279,"A",IF(O279&gt;=0.7*'MARK LOOKUP'!O279,"B+",IF(O279&gt;=0.6*'MARK LOOKUP'!O279,"B",IF(O279&gt;=0.5*'MARK LOOKUP'!O279,"C+",IF(O279&gt;=0.4*'MARK LOOKUP'!O279,"C",IF(O279&gt;=0.35*'MARK LOOKUP'!O279,"D","NG")))))))))</f>
        <v/>
      </c>
      <c r="AK279" s="26" t="str">
        <f>IF(ISNUMBER(P279),IF(P279&gt;=0.9*'MARK LOOKUP'!P279,"A+",IF(P279&gt;=0.8*'MARK LOOKUP'!P279,"A",IF(P279&gt;=0.7*'MARK LOOKUP'!P279,"B+",IF(P279&gt;=0.6*'MARK LOOKUP'!P279,"B",IF(P279&gt;=0.5*'MARK LOOKUP'!P279,"C+",IF(P279&gt;=0.4*'MARK LOOKUP'!P279,"C",IF(P279&gt;=0.35*'MARK LOOKUP'!P279,"D","NG"))))))),"")</f>
        <v/>
      </c>
      <c r="AL279" s="26" t="str">
        <f>IF(ISBLANK('DATA ENTRY'!V279),"",IF(Q279="Ab","AB",IF(Q279&gt;=0.9*'MARK LOOKUP'!Q279,"A+",IF(Q279&gt;=0.8*'MARK LOOKUP'!Q279,"A",IF(Q279&gt;=0.7*'MARK LOOKUP'!Q279,"B+",IF(Q279&gt;=0.6*'MARK LOOKUP'!Q279,"B",IF(Q279&gt;=0.5*'MARK LOOKUP'!Q279,"C+",IF(Q279&gt;=0.4*'MARK LOOKUP'!Q279,"C",IF(Q279&gt;=0.35*'MARK LOOKUP'!Q279,"D","NG")))))))))</f>
        <v/>
      </c>
      <c r="AM279" s="26" t="str">
        <f>IF(ISBLANK('DATA ENTRY'!W279),"",IF(R279="Ab","AB",IF(R279&gt;=0.9*'MARK LOOKUP'!R279,"A+",IF(R279&gt;=0.8*'MARK LOOKUP'!R279,"A",IF(R279&gt;=0.7*'MARK LOOKUP'!R279,"B+",IF(R279&gt;=0.6*'MARK LOOKUP'!R279,"B",IF(R279&gt;=0.5*'MARK LOOKUP'!R279,"C+",IF(R279&gt;=0.4*'MARK LOOKUP'!R279,"C",IF(R279&gt;=0.35*'MARK LOOKUP'!R279,"D","NG")))))))))</f>
        <v/>
      </c>
      <c r="AN279" s="26" t="str">
        <f>IF(ISNUMBER(S279),IF(S279&gt;=0.9*'MARK LOOKUP'!S279,"A+",IF(S279&gt;=0.8*'MARK LOOKUP'!S279,"A",IF(S279&gt;=0.7*'MARK LOOKUP'!S279,"B+",IF(S279&gt;=0.6*'MARK LOOKUP'!S279,"B",IF(S279&gt;=0.5*'MARK LOOKUP'!S279,"C+",IF(S279&gt;=0.4*'MARK LOOKUP'!S279,"C",IF(S279&gt;=0.35*'MARK LOOKUP'!S279,"D","NG"))))))),"")</f>
        <v/>
      </c>
      <c r="AO279" s="26" t="str">
        <f>IF(ISBLANK('DATA ENTRY'!Y279),"",IF(T279="AB","AB",IF(T279&gt;=0.9*'MARK LOOKUP'!T279,"A+",IF(T279&gt;=0.8*'MARK LOOKUP'!T279,"A",IF(T279&gt;=0.7*'MARK LOOKUP'!T279,"B+",IF(T279&gt;=0.6*'MARK LOOKUP'!T279,"B",IF(T279&gt;=0.5*'MARK LOOKUP'!T279,"C+",IF(T279&gt;=0.4*'MARK LOOKUP'!T279,"C",IF(T279&gt;=0.35*'MARK LOOKUP'!T279,"D","NG")))))))))</f>
        <v/>
      </c>
      <c r="AP279" s="26" t="str">
        <f>IF(ISBLANK('DATA ENTRY'!Z279),"",IF(U279="AB","AB",IF(U279&gt;=0.9*'MARK LOOKUP'!U279,"A+",IF(U279&gt;=0.8*'MARK LOOKUP'!U279,"A",IF(U279&gt;=0.7*'MARK LOOKUP'!U279,"B+",IF(U279&gt;=0.6*'MARK LOOKUP'!U279,"B",IF(U279&gt;=0.5*'MARK LOOKUP'!U279,"C+",IF(U279&gt;=0.4*'MARK LOOKUP'!U279,"C",IF(U279&gt;=0.35*'MARK LOOKUP'!U279,"D","NG")))))))))</f>
        <v/>
      </c>
      <c r="AQ279" s="26" t="str">
        <f>IF(ISNUMBER(V279),IF(V279&gt;=0.9*'MARK LOOKUP'!V279,"A+",IF(V279&gt;=0.8*'MARK LOOKUP'!V279,"A",IF(V279&gt;=0.7*'MARK LOOKUP'!V279,"B+",IF(V279&gt;=0.6*'MARK LOOKUP'!S279,"B",IF(V279&gt;=0.5*'MARK LOOKUP'!V279,"C+",IF(V279&gt;=0.4*'MARK LOOKUP'!V279,"C",IF(V279&gt;=0.35*'MARK LOOKUP'!V279,"D","NG"))))))),"")</f>
        <v/>
      </c>
      <c r="AR279" s="26" t="str">
        <f t="shared" si="87"/>
        <v/>
      </c>
      <c r="AS279" s="26" t="str">
        <f t="shared" si="88"/>
        <v/>
      </c>
      <c r="AT279" s="26" t="str">
        <f t="shared" si="89"/>
        <v/>
      </c>
      <c r="AU279" s="26" t="str">
        <f t="shared" si="90"/>
        <v/>
      </c>
      <c r="AV279" s="26" t="str">
        <f t="shared" si="91"/>
        <v/>
      </c>
      <c r="AW279" s="26" t="str">
        <f t="shared" si="92"/>
        <v/>
      </c>
      <c r="AX279" s="26" t="str">
        <f t="shared" si="93"/>
        <v/>
      </c>
      <c r="AY279" s="26" t="str">
        <f t="shared" si="94"/>
        <v/>
      </c>
      <c r="AZ279" s="26" t="str">
        <f t="shared" si="95"/>
        <v/>
      </c>
      <c r="BA279" s="26" t="str">
        <f t="shared" si="96"/>
        <v/>
      </c>
      <c r="BB279" s="26" t="str">
        <f t="shared" si="97"/>
        <v/>
      </c>
      <c r="BC279" s="26" t="str">
        <f t="shared" si="98"/>
        <v/>
      </c>
      <c r="BD279" s="26" t="str">
        <f t="shared" si="99"/>
        <v/>
      </c>
      <c r="BE279" s="26" t="str">
        <f>IF(ISBLANK('DATA ENTRY'!S279),"",IF(AJ279="A+","4",IF(AJ279="A","3.6",IF(AJ279="B+","3.2",IF(AJ279="B","2.8",IF(AJ279="C+","2.4",IF(AJ279="C","2",IF(AJ279="D+","1.6",IF(AJ279="D","1.2",IF(AJ279="E","0.8",""))))))))))</f>
        <v/>
      </c>
      <c r="BF279" s="26" t="str">
        <f>IF(ISBLANK('DATA ENTRY'!T279),"",IF(AK279="A+","4",IF(AK279="A","3.6",IF(AK279="B+","3.2",IF(AK279="B","2.8",IF(AK279="C+","2.4",IF(AK279="C","2",IF(AK279="D+","1.6",IF(AK279="D","1.2",IF(AK279="E","0.8",""))))))))))</f>
        <v/>
      </c>
      <c r="BG279" s="26" t="str">
        <f>IF(ISBLANK('DATA ENTRY'!U279),"",IF(AL279="A+","4",IF(AL279="A","3.6",IF(AL279="B+","3.2",IF(AL279="B","2.8",IF(AL279="C+","2.4",IF(AL279="C","2",IF(AL279="D+","1.6",IF(AL279="D","1.2",IF(AL279="E","0.8",""))))))))))</f>
        <v/>
      </c>
      <c r="BH279" s="26" t="str">
        <f>IF(ISBLANK('DATA ENTRY'!V279),"",IF(AM279="A+","4",IF(AM279="A","3.6",IF(AM279="B+","3.2",IF(AM279="B","2.8",IF(AM279="C+","2.4",IF(AM279="C","2",IF(AM279="D+","1.6",IF(AM279="D","1.2",IF(AM279="E","0.8",""))))))))))</f>
        <v/>
      </c>
      <c r="BI279" s="26" t="str">
        <f>IF(ISBLANK('DATA ENTRY'!W279),"",IF(AN279="A+","4",IF(AN279="A","3.6",IF(AN279="B+","3.2",IF(AN279="B","2.8",IF(AN279="C+","2.4",IF(AN279="C","2",IF(AN279="D+","1.6",IF(AN279="D","1.2",IF(AN279="E","0.8",""))))))))))</f>
        <v/>
      </c>
      <c r="BJ279" s="26" t="str">
        <f>IF(ISBLANK('DATA ENTRY'!X279),"",IF(AO279="A+","4",IF(AO279="A","3.6",IF(AO279="B+","3.2",IF(AO279="B","2.8",IF(AO279="C+","2.4",IF(AO279="C","2",IF(AO279="D+","1.6",IF(AO279="D","1.2",IF(AO279="E","0.8",""))))))))))</f>
        <v/>
      </c>
      <c r="BK279" s="26" t="str">
        <f>IF(ISBLANK('DATA ENTRY'!Y279),"",IF(AP279="A+","4",IF(AP279="A","3.6",IF(AP279="B+","3.2",IF(AP279="B","2.8",IF(AP279="C+","2.4",IF(AP279="C","2",IF(AP279="D+","1.6",IF(AP279="D","1.2",IF(AP279="E","0.8",""))))))))))</f>
        <v/>
      </c>
      <c r="BL279" s="26" t="str">
        <f>IF(ISBLANK('DATA ENTRY'!Z279),"",IF(AQ279="A+","4",IF(AQ279="A","3.6",IF(AQ279="B+","3.2",IF(AQ279="B","2.8",IF(AQ279="C+","2.4",IF(AQ279="C","2",IF(AQ279="D+","1.6",IF(AQ279="D","1.2",IF(AQ279="E","0.8",""))))))))))</f>
        <v/>
      </c>
    </row>
    <row r="280" spans="2:64" x14ac:dyDescent="0.25">
      <c r="B280" s="26" t="str">
        <f>IF(ISBLANK('DATA ENTRY'!G280),"",'DATA ENTRY'!G280)</f>
        <v/>
      </c>
      <c r="C280" s="26" t="str">
        <f>IF(ISBLANK('DATA ENTRY'!H280),"",'DATA ENTRY'!H280)</f>
        <v/>
      </c>
      <c r="D280" s="26" t="str">
        <f t="shared" si="81"/>
        <v/>
      </c>
      <c r="E280" s="26" t="str">
        <f>IF(ISBLANK('DATA ENTRY'!J280),"",'DATA ENTRY'!J280)</f>
        <v/>
      </c>
      <c r="F280" s="26" t="str">
        <f>IF(ISBLANK('DATA ENTRY'!K280),"",'DATA ENTRY'!K280)</f>
        <v/>
      </c>
      <c r="G280" s="26" t="str">
        <f t="shared" si="82"/>
        <v/>
      </c>
      <c r="H280" s="26" t="str">
        <f>IF(ISBLANK('DATA ENTRY'!M280),"",'DATA ENTRY'!M280)</f>
        <v/>
      </c>
      <c r="I280" s="26" t="str">
        <f>IF(ISBLANK('DATA ENTRY'!M280),"",'DATA ENTRY'!N280)</f>
        <v/>
      </c>
      <c r="J280" s="26" t="str">
        <f t="shared" si="100"/>
        <v/>
      </c>
      <c r="K280" s="26" t="str">
        <f>IF(ISBLANK('DATA ENTRY'!P280),"",'DATA ENTRY'!P280)</f>
        <v/>
      </c>
      <c r="L280" s="26" t="str">
        <f>IF(ISBLANK('DATA ENTRY'!Q280),"",'DATA ENTRY'!Q280)</f>
        <v/>
      </c>
      <c r="M280" s="26" t="str">
        <f t="shared" si="83"/>
        <v/>
      </c>
      <c r="N280" s="26" t="str">
        <f>IF(ISBLANK('DATA ENTRY'!S280),"",'DATA ENTRY'!S280)</f>
        <v/>
      </c>
      <c r="O280" s="26" t="str">
        <f>IF(ISBLANK('DATA ENTRY'!T280),"",'DATA ENTRY'!T280)</f>
        <v/>
      </c>
      <c r="P280" s="26" t="str">
        <f t="shared" si="84"/>
        <v/>
      </c>
      <c r="Q280" s="26" t="str">
        <f>IF(ISBLANK('DATA ENTRY'!V280),"",'DATA ENTRY'!V280)</f>
        <v/>
      </c>
      <c r="R280" s="26" t="str">
        <f>IF(ISBLANK('DATA ENTRY'!W280),"",'DATA ENTRY'!W280)</f>
        <v/>
      </c>
      <c r="S280" s="26" t="str">
        <f t="shared" si="85"/>
        <v/>
      </c>
      <c r="T280" s="26" t="str">
        <f>IF(ISBLANK('DATA ENTRY'!Y280),"",'DATA ENTRY'!Y280)</f>
        <v/>
      </c>
      <c r="U280" s="26" t="str">
        <f>IF(ISBLANK('DATA ENTRY'!Z280),"",'DATA ENTRY'!Z280)</f>
        <v/>
      </c>
      <c r="V280" s="26" t="str">
        <f t="shared" si="86"/>
        <v/>
      </c>
      <c r="W280" s="26" t="str">
        <f>IF(ISBLANK('DATA ENTRY'!$F280),"",IF(LEDGER!B280="AB","AB",IF(LEDGER!B280&gt;=0.9*'MARK LOOKUP'!B280,"A+",IF(LEDGER!B280&gt;=0.8*'MARK LOOKUP'!B280,"A",IF(LEDGER!B280&gt;=0.7*'MARK LOOKUP'!B280,"B+",IF(LEDGER!B280&gt;=0.6*'MARK LOOKUP'!B280,"B",IF(LEDGER!B280&gt;=0.5*'MARK LOOKUP'!B280,"C+",IF(LEDGER!B280&gt;=0.4*'MARK LOOKUP'!B280,"C+",IF(LEDGER!B280&gt;=0.35*'MARK LOOKUP'!B280,"D","NG")))))))))</f>
        <v/>
      </c>
      <c r="X280" s="26" t="str">
        <f>IF(ISBLANK('DATA ENTRY'!$G280),"",IF(LEDGER!C280="AB","AB",IF(LEDGER!C280&gt;=0.9*'MARK LOOKUP'!C280,"A+",IF(LEDGER!C280&gt;=0.8*'MARK LOOKUP'!C280,"A",IF(LEDGER!C280&gt;=0.7*'MARK LOOKUP'!C280,"B+",IF(LEDGER!C280&gt;=0.6*'MARK LOOKUP'!C280,"B",IF(LEDGER!C280&gt;=0.5*'MARK LOOKUP'!C280,"C+",IF(LEDGER!C280&gt;=0.4*'MARK LOOKUP'!C280,"C+",IF(LEDGER!C280&gt;=0.35*'MARK LOOKUP'!C280,"D","N.G.")))))))))</f>
        <v/>
      </c>
      <c r="Y280" s="26" t="b">
        <f>IF(ISNUMBER(D280),IF(D280&gt;=0.9*'MARK LOOKUP'!D280,"A+",IF(D280&gt;=0.8*'MARK LOOKUP'!D280,"A",IF(D280&gt;=0.7*'MARK LOOKUP'!D280,"B+",IF(D280&gt;=0.6*'MARK LOOKUP'!D280,"B",IF(D280&gt;=0.5*'MARK LOOKUP'!D280,"C+",IF(D280&gt;=0.4*'MARK LOOKUP'!D280,"C",IF(D280&gt;=0.35*'MARK LOOKUP'!D280,"D","N.G."))))))))</f>
        <v>0</v>
      </c>
      <c r="Z280" s="26" t="str">
        <f>IF(ISBLANK('DATA ENTRY'!J280),"",IF(LEDGER!E280="AB","AB",IF(LEDGER!E280&gt;=0.9*'MARK LOOKUP'!E280,"A+",IF(LEDGER!E280&gt;=0.8*'MARK LOOKUP'!E280,"A",IF(LEDGER!E280&gt;=0.7*'MARK LOOKUP'!E280,"B+",IF(LEDGER!E280&gt;=0.6*'MARK LOOKUP'!E280,"B",IF(LEDGER!E280&gt;=0.5*'MARK LOOKUP'!E280,"C+",IF(LEDGER!E280&gt;=0.4*'MARK LOOKUP'!E280,"C",IF(LEDGER!E280&gt;=0.35*'MARK LOOKUP'!E280,"D","NG")))))))))</f>
        <v/>
      </c>
      <c r="AA280" s="26" t="str">
        <f>IF(ISBLANK('DATA ENTRY'!K280),"",IF(LEDGER!F280="AB","AB",IF(LEDGER!F280&gt;=0.9*'MARK LOOKUP'!F280,"A+",IF(LEDGER!F280&gt;=0.8*'MARK LOOKUP'!F280,"A",IF(LEDGER!F280&gt;=0.7*'MARK LOOKUP'!F280,"B+",IF(LEDGER!F280&gt;=0.6*'MARK LOOKUP'!F280,"B",IF(LEDGER!F280&gt;=0.5*'MARK LOOKUP'!F280,"C+",IF(LEDGER!F280&gt;=0.4*'MARK LOOKUP'!F280,"C",IF(LEDGER!F280&gt;=0.35*'MARK LOOKUP'!F280,"D","NG")))))))))</f>
        <v/>
      </c>
      <c r="AB280" s="26" t="b">
        <f>IF(ISNUMBER(G280),IF(D280&gt;=0.9*'MARK LOOKUP'!G280,"A+",IF(G280&gt;=0.8*'MARK LOOKUP'!G280,"A",IF(G280&gt;=0.7*'MARK LOOKUP'!G280,"B+",IF(G280&gt;=0.6*'MARK LOOKUP'!G280,"B",IF(G280&gt;=0.5*'MARK LOOKUP'!G280,"C+",IF(G280&gt;=0.4*'MARK LOOKUP'!G280,"C",IF(G280&gt;=0.35*'MARK LOOKUP'!G280,"D","NG"))))))))</f>
        <v>0</v>
      </c>
      <c r="AC280" s="26" t="str">
        <f>IF(ISBLANK('DATA ENTRY'!M280),"",IF(LEDGER!H280="AB","AB",IF(LEDGER!H280&gt;=0.9*'MARK LOOKUP'!H280,"A+",IF(LEDGER!H280&gt;=0.8*'MARK LOOKUP'!H280,"A",IF(LEDGER!H280&gt;=0.7*'MARK LOOKUP'!H280,"B+",IF(LEDGER!H280&gt;=0.6*'MARK LOOKUP'!H280,"B",IF(LEDGER!H280&gt;=0.5*'MARK LOOKUP'!H280,"C+",IF(LEDGER!H280&gt;=0.4*'MARK LOOKUP'!H280,"C",IF(LEDGER!H280&gt;=0.35*'MARK LOOKUP'!H280,"D","NG")))))))))</f>
        <v/>
      </c>
      <c r="AD280" s="26" t="str">
        <f>IF(ISBLANK('DATA ENTRY'!N280),"",IF(LEDGER!I280="AB","AB",IF(LEDGER!I280&gt;=0.9*'MARK LOOKUP'!I280,"A+",IF(LEDGER!I280&gt;=0.8*'MARK LOOKUP'!I280,"A",IF(LEDGER!I280&gt;=0.7*'MARK LOOKUP'!I280,"B+",IF(LEDGER!I280&gt;=0.6*'MARK LOOKUP'!I280,"B",IF(LEDGER!I280&gt;=0.5*'MARK LOOKUP'!I280,"C+",IF(LEDGER!I280&gt;=0.4*'MARK LOOKUP'!I280,"C",IF(LEDGER!I280&gt;=0.35*'MARK LOOKUP'!I280,"D","NG")))))))))</f>
        <v/>
      </c>
      <c r="AE280" s="26" t="str">
        <f>IF(ISNUMBER(J280),IF(J280&gt;=0.9*'MARK LOOKUP'!J280,"A+",IF(J280&gt;=0.8*'MARK LOOKUP'!J280,"A",IF(J280&gt;=0.7*'MARK LOOKUP'!J280,"B+",IF(J280&gt;=0.6*'MARK LOOKUP'!J280,"B",IF(J280&gt;=0.5*'MARK LOOKUP'!J280,"C+",IF(J280&gt;=0.4*'MARK LOOKUP'!J280,"C",IF(J280&gt;=0.35*'MARK LOOKUP'!J280,"D","NG"))))))),"")</f>
        <v/>
      </c>
      <c r="AF280" s="26" t="str">
        <f>IF(ISBLANK('DATA ENTRY'!P280),"",IF(LEDGER!K280="Ab","AB",IF(LEDGER!K280&gt;=0.9*'MARK LOOKUP'!K280,"A+",IF(LEDGER!K280&gt;=0.8*'MARK LOOKUP'!K280,"A",IF(LEDGER!K280&gt;=0.7*'MARK LOOKUP'!K280,"B+",IF(LEDGER!K280&gt;=0.6*'MARK LOOKUP'!K280,"B",IF(LEDGER!K280&gt;=0.5*'MARK LOOKUP'!K280,"C+",IF(LEDGER!K280&gt;=0.4*'MARK LOOKUP'!K280,"C",IF(LEDGER!K280&gt;=0.35*'MARK LOOKUP'!K280,"D","NG")))))))))</f>
        <v/>
      </c>
      <c r="AG280" s="26" t="str">
        <f>IF(ISBLANK('DATA ENTRY'!Q280),"",IF(LEDGER!L280="Ab","AB",IF(LEDGER!L280&gt;=0.9*'MARK LOOKUP'!L280,"A+",IF(LEDGER!L280&gt;=0.8*'MARK LOOKUP'!L280,"A",IF(LEDGER!L280&gt;=0.7*'MARK LOOKUP'!L280,"B+",IF(LEDGER!L280&gt;=0.6*'MARK LOOKUP'!L280,"B",IF(LEDGER!L280&gt;=0.5*'MARK LOOKUP'!L280,"C+",IF(LEDGER!L280&gt;=0.4*'MARK LOOKUP'!L280,"C",IF(LEDGER!L280&gt;=0.35*'MARK LOOKUP'!L280,"D","NG")))))))))</f>
        <v/>
      </c>
      <c r="AH280" s="26" t="str">
        <f>IF(ISNUMBER(M280),IF(M280&gt;=0.9*'MARK LOOKUP'!M280,"A+",IF(M280&gt;=0.8*'MARK LOOKUP'!M280,"A",IF(M280&gt;=0.7*'MARK LOOKUP'!M280,"B+",IF(M280&gt;=0.6*'MARK LOOKUP'!M280,"B",IF(M280&gt;=0.5*'MARK LOOKUP'!M280,"C+",IF(M280&gt;=0.4*'MARK LOOKUP'!M280,"C",IF(M280&gt;=0.35*'MARK LOOKUP'!M280,"D","NG"))))))),"")</f>
        <v/>
      </c>
      <c r="AI280" s="26" t="str">
        <f>IF(ISBLANK('DATA ENTRY'!S280),"",IF(N280="Ab","AB",IF(N280&gt;=0.9*'MARK LOOKUP'!N280,"A+",IF(N280&gt;=0.8*'MARK LOOKUP'!N280,"A",IF(N280&gt;=0.7*'MARK LOOKUP'!N280,"B+",IF(N280&gt;=0.6*'MARK LOOKUP'!N280,"B",IF(N280&gt;=0.5*'MARK LOOKUP'!N280,"C+",IF(N280&gt;=0.4*'MARK LOOKUP'!N280,"C",IF(N280&gt;=0.35*'MARK LOOKUP'!N280,"D","NG")))))))))</f>
        <v/>
      </c>
      <c r="AJ280" s="26" t="str">
        <f>IF(ISBLANK('DATA ENTRY'!T280),"",IF(O280="Ab","AB",IF(O280&gt;=0.9*'MARK LOOKUP'!O280,"A+",IF(O280&gt;=0.8*'MARK LOOKUP'!O280,"A",IF(O280&gt;=0.7*'MARK LOOKUP'!O280,"B+",IF(O280&gt;=0.6*'MARK LOOKUP'!O280,"B",IF(O280&gt;=0.5*'MARK LOOKUP'!O280,"C+",IF(O280&gt;=0.4*'MARK LOOKUP'!O280,"C",IF(O280&gt;=0.35*'MARK LOOKUP'!O280,"D","NG")))))))))</f>
        <v/>
      </c>
      <c r="AK280" s="26" t="str">
        <f>IF(ISNUMBER(P280),IF(P280&gt;=0.9*'MARK LOOKUP'!P280,"A+",IF(P280&gt;=0.8*'MARK LOOKUP'!P280,"A",IF(P280&gt;=0.7*'MARK LOOKUP'!P280,"B+",IF(P280&gt;=0.6*'MARK LOOKUP'!P280,"B",IF(P280&gt;=0.5*'MARK LOOKUP'!P280,"C+",IF(P280&gt;=0.4*'MARK LOOKUP'!P280,"C",IF(P280&gt;=0.35*'MARK LOOKUP'!P280,"D","NG"))))))),"")</f>
        <v/>
      </c>
      <c r="AL280" s="26" t="str">
        <f>IF(ISBLANK('DATA ENTRY'!V280),"",IF(Q280="Ab","AB",IF(Q280&gt;=0.9*'MARK LOOKUP'!Q280,"A+",IF(Q280&gt;=0.8*'MARK LOOKUP'!Q280,"A",IF(Q280&gt;=0.7*'MARK LOOKUP'!Q280,"B+",IF(Q280&gt;=0.6*'MARK LOOKUP'!Q280,"B",IF(Q280&gt;=0.5*'MARK LOOKUP'!Q280,"C+",IF(Q280&gt;=0.4*'MARK LOOKUP'!Q280,"C",IF(Q280&gt;=0.35*'MARK LOOKUP'!Q280,"D","NG")))))))))</f>
        <v/>
      </c>
      <c r="AM280" s="26" t="str">
        <f>IF(ISBLANK('DATA ENTRY'!W280),"",IF(R280="Ab","AB",IF(R280&gt;=0.9*'MARK LOOKUP'!R280,"A+",IF(R280&gt;=0.8*'MARK LOOKUP'!R280,"A",IF(R280&gt;=0.7*'MARK LOOKUP'!R280,"B+",IF(R280&gt;=0.6*'MARK LOOKUP'!R280,"B",IF(R280&gt;=0.5*'MARK LOOKUP'!R280,"C+",IF(R280&gt;=0.4*'MARK LOOKUP'!R280,"C",IF(R280&gt;=0.35*'MARK LOOKUP'!R280,"D","NG")))))))))</f>
        <v/>
      </c>
      <c r="AN280" s="26" t="str">
        <f>IF(ISNUMBER(S280),IF(S280&gt;=0.9*'MARK LOOKUP'!S280,"A+",IF(S280&gt;=0.8*'MARK LOOKUP'!S280,"A",IF(S280&gt;=0.7*'MARK LOOKUP'!S280,"B+",IF(S280&gt;=0.6*'MARK LOOKUP'!S280,"B",IF(S280&gt;=0.5*'MARK LOOKUP'!S280,"C+",IF(S280&gt;=0.4*'MARK LOOKUP'!S280,"C",IF(S280&gt;=0.35*'MARK LOOKUP'!S280,"D","NG"))))))),"")</f>
        <v/>
      </c>
      <c r="AO280" s="26" t="str">
        <f>IF(ISBLANK('DATA ENTRY'!Y280),"",IF(T280="AB","AB",IF(T280&gt;=0.9*'MARK LOOKUP'!T280,"A+",IF(T280&gt;=0.8*'MARK LOOKUP'!T280,"A",IF(T280&gt;=0.7*'MARK LOOKUP'!T280,"B+",IF(T280&gt;=0.6*'MARK LOOKUP'!T280,"B",IF(T280&gt;=0.5*'MARK LOOKUP'!T280,"C+",IF(T280&gt;=0.4*'MARK LOOKUP'!T280,"C",IF(T280&gt;=0.35*'MARK LOOKUP'!T280,"D","NG")))))))))</f>
        <v/>
      </c>
      <c r="AP280" s="26" t="str">
        <f>IF(ISBLANK('DATA ENTRY'!Z280),"",IF(U280="AB","AB",IF(U280&gt;=0.9*'MARK LOOKUP'!U280,"A+",IF(U280&gt;=0.8*'MARK LOOKUP'!U280,"A",IF(U280&gt;=0.7*'MARK LOOKUP'!U280,"B+",IF(U280&gt;=0.6*'MARK LOOKUP'!U280,"B",IF(U280&gt;=0.5*'MARK LOOKUP'!U280,"C+",IF(U280&gt;=0.4*'MARK LOOKUP'!U280,"C",IF(U280&gt;=0.35*'MARK LOOKUP'!U280,"D","NG")))))))))</f>
        <v/>
      </c>
      <c r="AQ280" s="26" t="str">
        <f>IF(ISNUMBER(V280),IF(V280&gt;=0.9*'MARK LOOKUP'!V280,"A+",IF(V280&gt;=0.8*'MARK LOOKUP'!V280,"A",IF(V280&gt;=0.7*'MARK LOOKUP'!V280,"B+",IF(V280&gt;=0.6*'MARK LOOKUP'!S280,"B",IF(V280&gt;=0.5*'MARK LOOKUP'!V280,"C+",IF(V280&gt;=0.4*'MARK LOOKUP'!V280,"C",IF(V280&gt;=0.35*'MARK LOOKUP'!V280,"D","NG"))))))),"")</f>
        <v/>
      </c>
      <c r="AR280" s="26" t="str">
        <f t="shared" si="87"/>
        <v/>
      </c>
      <c r="AS280" s="26" t="str">
        <f t="shared" si="88"/>
        <v/>
      </c>
      <c r="AT280" s="26" t="str">
        <f t="shared" si="89"/>
        <v/>
      </c>
      <c r="AU280" s="26" t="str">
        <f t="shared" si="90"/>
        <v/>
      </c>
      <c r="AV280" s="26" t="str">
        <f t="shared" si="91"/>
        <v/>
      </c>
      <c r="AW280" s="26" t="str">
        <f t="shared" si="92"/>
        <v/>
      </c>
      <c r="AX280" s="26" t="str">
        <f t="shared" si="93"/>
        <v/>
      </c>
      <c r="AY280" s="26" t="str">
        <f t="shared" si="94"/>
        <v/>
      </c>
      <c r="AZ280" s="26" t="str">
        <f t="shared" si="95"/>
        <v/>
      </c>
      <c r="BA280" s="26" t="str">
        <f t="shared" si="96"/>
        <v/>
      </c>
      <c r="BB280" s="26" t="str">
        <f t="shared" si="97"/>
        <v/>
      </c>
      <c r="BC280" s="26" t="str">
        <f t="shared" si="98"/>
        <v/>
      </c>
      <c r="BD280" s="26" t="str">
        <f t="shared" si="99"/>
        <v/>
      </c>
      <c r="BE280" s="26" t="str">
        <f>IF(ISBLANK('DATA ENTRY'!S280),"",IF(AJ280="A+","4",IF(AJ280="A","3.6",IF(AJ280="B+","3.2",IF(AJ280="B","2.8",IF(AJ280="C+","2.4",IF(AJ280="C","2",IF(AJ280="D+","1.6",IF(AJ280="D","1.2",IF(AJ280="E","0.8",""))))))))))</f>
        <v/>
      </c>
      <c r="BF280" s="26" t="str">
        <f>IF(ISBLANK('DATA ENTRY'!T280),"",IF(AK280="A+","4",IF(AK280="A","3.6",IF(AK280="B+","3.2",IF(AK280="B","2.8",IF(AK280="C+","2.4",IF(AK280="C","2",IF(AK280="D+","1.6",IF(AK280="D","1.2",IF(AK280="E","0.8",""))))))))))</f>
        <v/>
      </c>
      <c r="BG280" s="26" t="str">
        <f>IF(ISBLANK('DATA ENTRY'!U280),"",IF(AL280="A+","4",IF(AL280="A","3.6",IF(AL280="B+","3.2",IF(AL280="B","2.8",IF(AL280="C+","2.4",IF(AL280="C","2",IF(AL280="D+","1.6",IF(AL280="D","1.2",IF(AL280="E","0.8",""))))))))))</f>
        <v/>
      </c>
      <c r="BH280" s="26" t="str">
        <f>IF(ISBLANK('DATA ENTRY'!V280),"",IF(AM280="A+","4",IF(AM280="A","3.6",IF(AM280="B+","3.2",IF(AM280="B","2.8",IF(AM280="C+","2.4",IF(AM280="C","2",IF(AM280="D+","1.6",IF(AM280="D","1.2",IF(AM280="E","0.8",""))))))))))</f>
        <v/>
      </c>
      <c r="BI280" s="26" t="str">
        <f>IF(ISBLANK('DATA ENTRY'!W280),"",IF(AN280="A+","4",IF(AN280="A","3.6",IF(AN280="B+","3.2",IF(AN280="B","2.8",IF(AN280="C+","2.4",IF(AN280="C","2",IF(AN280="D+","1.6",IF(AN280="D","1.2",IF(AN280="E","0.8",""))))))))))</f>
        <v/>
      </c>
      <c r="BJ280" s="26" t="str">
        <f>IF(ISBLANK('DATA ENTRY'!X280),"",IF(AO280="A+","4",IF(AO280="A","3.6",IF(AO280="B+","3.2",IF(AO280="B","2.8",IF(AO280="C+","2.4",IF(AO280="C","2",IF(AO280="D+","1.6",IF(AO280="D","1.2",IF(AO280="E","0.8",""))))))))))</f>
        <v/>
      </c>
      <c r="BK280" s="26" t="str">
        <f>IF(ISBLANK('DATA ENTRY'!Y280),"",IF(AP280="A+","4",IF(AP280="A","3.6",IF(AP280="B+","3.2",IF(AP280="B","2.8",IF(AP280="C+","2.4",IF(AP280="C","2",IF(AP280="D+","1.6",IF(AP280="D","1.2",IF(AP280="E","0.8",""))))))))))</f>
        <v/>
      </c>
      <c r="BL280" s="26" t="str">
        <f>IF(ISBLANK('DATA ENTRY'!Z280),"",IF(AQ280="A+","4",IF(AQ280="A","3.6",IF(AQ280="B+","3.2",IF(AQ280="B","2.8",IF(AQ280="C+","2.4",IF(AQ280="C","2",IF(AQ280="D+","1.6",IF(AQ280="D","1.2",IF(AQ280="E","0.8",""))))))))))</f>
        <v/>
      </c>
    </row>
    <row r="281" spans="2:64" x14ac:dyDescent="0.25">
      <c r="B281" s="26" t="str">
        <f>IF(ISBLANK('DATA ENTRY'!G281),"",'DATA ENTRY'!G281)</f>
        <v/>
      </c>
      <c r="C281" s="26" t="str">
        <f>IF(ISBLANK('DATA ENTRY'!H281),"",'DATA ENTRY'!H281)</f>
        <v/>
      </c>
      <c r="D281" s="26" t="str">
        <f t="shared" si="81"/>
        <v/>
      </c>
      <c r="E281" s="26" t="str">
        <f>IF(ISBLANK('DATA ENTRY'!J281),"",'DATA ENTRY'!J281)</f>
        <v/>
      </c>
      <c r="F281" s="26" t="str">
        <f>IF(ISBLANK('DATA ENTRY'!K281),"",'DATA ENTRY'!K281)</f>
        <v/>
      </c>
      <c r="G281" s="26" t="str">
        <f t="shared" si="82"/>
        <v/>
      </c>
      <c r="H281" s="26" t="str">
        <f>IF(ISBLANK('DATA ENTRY'!M281),"",'DATA ENTRY'!M281)</f>
        <v/>
      </c>
      <c r="I281" s="26" t="str">
        <f>IF(ISBLANK('DATA ENTRY'!M281),"",'DATA ENTRY'!N281)</f>
        <v/>
      </c>
      <c r="J281" s="26" t="str">
        <f t="shared" si="100"/>
        <v/>
      </c>
      <c r="K281" s="26" t="str">
        <f>IF(ISBLANK('DATA ENTRY'!P281),"",'DATA ENTRY'!P281)</f>
        <v/>
      </c>
      <c r="L281" s="26" t="str">
        <f>IF(ISBLANK('DATA ENTRY'!Q281),"",'DATA ENTRY'!Q281)</f>
        <v/>
      </c>
      <c r="M281" s="26" t="str">
        <f t="shared" si="83"/>
        <v/>
      </c>
      <c r="N281" s="26" t="str">
        <f>IF(ISBLANK('DATA ENTRY'!S281),"",'DATA ENTRY'!S281)</f>
        <v/>
      </c>
      <c r="O281" s="26" t="str">
        <f>IF(ISBLANK('DATA ENTRY'!T281),"",'DATA ENTRY'!T281)</f>
        <v/>
      </c>
      <c r="P281" s="26" t="str">
        <f t="shared" si="84"/>
        <v/>
      </c>
      <c r="Q281" s="26" t="str">
        <f>IF(ISBLANK('DATA ENTRY'!V281),"",'DATA ENTRY'!V281)</f>
        <v/>
      </c>
      <c r="R281" s="26" t="str">
        <f>IF(ISBLANK('DATA ENTRY'!W281),"",'DATA ENTRY'!W281)</f>
        <v/>
      </c>
      <c r="S281" s="26" t="str">
        <f t="shared" si="85"/>
        <v/>
      </c>
      <c r="T281" s="26" t="str">
        <f>IF(ISBLANK('DATA ENTRY'!Y281),"",'DATA ENTRY'!Y281)</f>
        <v/>
      </c>
      <c r="U281" s="26" t="str">
        <f>IF(ISBLANK('DATA ENTRY'!Z281),"",'DATA ENTRY'!Z281)</f>
        <v/>
      </c>
      <c r="V281" s="26" t="str">
        <f t="shared" si="86"/>
        <v/>
      </c>
      <c r="W281" s="26" t="str">
        <f>IF(ISBLANK('DATA ENTRY'!$F281),"",IF(LEDGER!B281="AB","AB",IF(LEDGER!B281&gt;=0.9*'MARK LOOKUP'!B281,"A+",IF(LEDGER!B281&gt;=0.8*'MARK LOOKUP'!B281,"A",IF(LEDGER!B281&gt;=0.7*'MARK LOOKUP'!B281,"B+",IF(LEDGER!B281&gt;=0.6*'MARK LOOKUP'!B281,"B",IF(LEDGER!B281&gt;=0.5*'MARK LOOKUP'!B281,"C+",IF(LEDGER!B281&gt;=0.4*'MARK LOOKUP'!B281,"C+",IF(LEDGER!B281&gt;=0.35*'MARK LOOKUP'!B281,"D","NG")))))))))</f>
        <v/>
      </c>
      <c r="X281" s="26" t="str">
        <f>IF(ISBLANK('DATA ENTRY'!$G281),"",IF(LEDGER!C281="AB","AB",IF(LEDGER!C281&gt;=0.9*'MARK LOOKUP'!C281,"A+",IF(LEDGER!C281&gt;=0.8*'MARK LOOKUP'!C281,"A",IF(LEDGER!C281&gt;=0.7*'MARK LOOKUP'!C281,"B+",IF(LEDGER!C281&gt;=0.6*'MARK LOOKUP'!C281,"B",IF(LEDGER!C281&gt;=0.5*'MARK LOOKUP'!C281,"C+",IF(LEDGER!C281&gt;=0.4*'MARK LOOKUP'!C281,"C+",IF(LEDGER!C281&gt;=0.35*'MARK LOOKUP'!C281,"D","N.G.")))))))))</f>
        <v/>
      </c>
      <c r="Y281" s="26" t="b">
        <f>IF(ISNUMBER(D281),IF(D281&gt;=0.9*'MARK LOOKUP'!D281,"A+",IF(D281&gt;=0.8*'MARK LOOKUP'!D281,"A",IF(D281&gt;=0.7*'MARK LOOKUP'!D281,"B+",IF(D281&gt;=0.6*'MARK LOOKUP'!D281,"B",IF(D281&gt;=0.5*'MARK LOOKUP'!D281,"C+",IF(D281&gt;=0.4*'MARK LOOKUP'!D281,"C",IF(D281&gt;=0.35*'MARK LOOKUP'!D281,"D","N.G."))))))))</f>
        <v>0</v>
      </c>
      <c r="Z281" s="26" t="str">
        <f>IF(ISBLANK('DATA ENTRY'!J281),"",IF(LEDGER!E281="AB","AB",IF(LEDGER!E281&gt;=0.9*'MARK LOOKUP'!E281,"A+",IF(LEDGER!E281&gt;=0.8*'MARK LOOKUP'!E281,"A",IF(LEDGER!E281&gt;=0.7*'MARK LOOKUP'!E281,"B+",IF(LEDGER!E281&gt;=0.6*'MARK LOOKUP'!E281,"B",IF(LEDGER!E281&gt;=0.5*'MARK LOOKUP'!E281,"C+",IF(LEDGER!E281&gt;=0.4*'MARK LOOKUP'!E281,"C",IF(LEDGER!E281&gt;=0.35*'MARK LOOKUP'!E281,"D","NG")))))))))</f>
        <v/>
      </c>
      <c r="AA281" s="26" t="str">
        <f>IF(ISBLANK('DATA ENTRY'!K281),"",IF(LEDGER!F281="AB","AB",IF(LEDGER!F281&gt;=0.9*'MARK LOOKUP'!F281,"A+",IF(LEDGER!F281&gt;=0.8*'MARK LOOKUP'!F281,"A",IF(LEDGER!F281&gt;=0.7*'MARK LOOKUP'!F281,"B+",IF(LEDGER!F281&gt;=0.6*'MARK LOOKUP'!F281,"B",IF(LEDGER!F281&gt;=0.5*'MARK LOOKUP'!F281,"C+",IF(LEDGER!F281&gt;=0.4*'MARK LOOKUP'!F281,"C",IF(LEDGER!F281&gt;=0.35*'MARK LOOKUP'!F281,"D","NG")))))))))</f>
        <v/>
      </c>
      <c r="AB281" s="26" t="b">
        <f>IF(ISNUMBER(G281),IF(D281&gt;=0.9*'MARK LOOKUP'!G281,"A+",IF(G281&gt;=0.8*'MARK LOOKUP'!G281,"A",IF(G281&gt;=0.7*'MARK LOOKUP'!G281,"B+",IF(G281&gt;=0.6*'MARK LOOKUP'!G281,"B",IF(G281&gt;=0.5*'MARK LOOKUP'!G281,"C+",IF(G281&gt;=0.4*'MARK LOOKUP'!G281,"C",IF(G281&gt;=0.35*'MARK LOOKUP'!G281,"D","NG"))))))))</f>
        <v>0</v>
      </c>
      <c r="AC281" s="26" t="str">
        <f>IF(ISBLANK('DATA ENTRY'!M281),"",IF(LEDGER!H281="AB","AB",IF(LEDGER!H281&gt;=0.9*'MARK LOOKUP'!H281,"A+",IF(LEDGER!H281&gt;=0.8*'MARK LOOKUP'!H281,"A",IF(LEDGER!H281&gt;=0.7*'MARK LOOKUP'!H281,"B+",IF(LEDGER!H281&gt;=0.6*'MARK LOOKUP'!H281,"B",IF(LEDGER!H281&gt;=0.5*'MARK LOOKUP'!H281,"C+",IF(LEDGER!H281&gt;=0.4*'MARK LOOKUP'!H281,"C",IF(LEDGER!H281&gt;=0.35*'MARK LOOKUP'!H281,"D","NG")))))))))</f>
        <v/>
      </c>
      <c r="AD281" s="26" t="str">
        <f>IF(ISBLANK('DATA ENTRY'!N281),"",IF(LEDGER!I281="AB","AB",IF(LEDGER!I281&gt;=0.9*'MARK LOOKUP'!I281,"A+",IF(LEDGER!I281&gt;=0.8*'MARK LOOKUP'!I281,"A",IF(LEDGER!I281&gt;=0.7*'MARK LOOKUP'!I281,"B+",IF(LEDGER!I281&gt;=0.6*'MARK LOOKUP'!I281,"B",IF(LEDGER!I281&gt;=0.5*'MARK LOOKUP'!I281,"C+",IF(LEDGER!I281&gt;=0.4*'MARK LOOKUP'!I281,"C",IF(LEDGER!I281&gt;=0.35*'MARK LOOKUP'!I281,"D","NG")))))))))</f>
        <v/>
      </c>
      <c r="AE281" s="26" t="str">
        <f>IF(ISNUMBER(J281),IF(J281&gt;=0.9*'MARK LOOKUP'!J281,"A+",IF(J281&gt;=0.8*'MARK LOOKUP'!J281,"A",IF(J281&gt;=0.7*'MARK LOOKUP'!J281,"B+",IF(J281&gt;=0.6*'MARK LOOKUP'!J281,"B",IF(J281&gt;=0.5*'MARK LOOKUP'!J281,"C+",IF(J281&gt;=0.4*'MARK LOOKUP'!J281,"C",IF(J281&gt;=0.35*'MARK LOOKUP'!J281,"D","NG"))))))),"")</f>
        <v/>
      </c>
      <c r="AF281" s="26" t="str">
        <f>IF(ISBLANK('DATA ENTRY'!P281),"",IF(LEDGER!K281="Ab","AB",IF(LEDGER!K281&gt;=0.9*'MARK LOOKUP'!K281,"A+",IF(LEDGER!K281&gt;=0.8*'MARK LOOKUP'!K281,"A",IF(LEDGER!K281&gt;=0.7*'MARK LOOKUP'!K281,"B+",IF(LEDGER!K281&gt;=0.6*'MARK LOOKUP'!K281,"B",IF(LEDGER!K281&gt;=0.5*'MARK LOOKUP'!K281,"C+",IF(LEDGER!K281&gt;=0.4*'MARK LOOKUP'!K281,"C",IF(LEDGER!K281&gt;=0.35*'MARK LOOKUP'!K281,"D","NG")))))))))</f>
        <v/>
      </c>
      <c r="AG281" s="26" t="str">
        <f>IF(ISBLANK('DATA ENTRY'!Q281),"",IF(LEDGER!L281="Ab","AB",IF(LEDGER!L281&gt;=0.9*'MARK LOOKUP'!L281,"A+",IF(LEDGER!L281&gt;=0.8*'MARK LOOKUP'!L281,"A",IF(LEDGER!L281&gt;=0.7*'MARK LOOKUP'!L281,"B+",IF(LEDGER!L281&gt;=0.6*'MARK LOOKUP'!L281,"B",IF(LEDGER!L281&gt;=0.5*'MARK LOOKUP'!L281,"C+",IF(LEDGER!L281&gt;=0.4*'MARK LOOKUP'!L281,"C",IF(LEDGER!L281&gt;=0.35*'MARK LOOKUP'!L281,"D","NG")))))))))</f>
        <v/>
      </c>
      <c r="AH281" s="26" t="str">
        <f>IF(ISNUMBER(M281),IF(M281&gt;=0.9*'MARK LOOKUP'!M281,"A+",IF(M281&gt;=0.8*'MARK LOOKUP'!M281,"A",IF(M281&gt;=0.7*'MARK LOOKUP'!M281,"B+",IF(M281&gt;=0.6*'MARK LOOKUP'!M281,"B",IF(M281&gt;=0.5*'MARK LOOKUP'!M281,"C+",IF(M281&gt;=0.4*'MARK LOOKUP'!M281,"C",IF(M281&gt;=0.35*'MARK LOOKUP'!M281,"D","NG"))))))),"")</f>
        <v/>
      </c>
      <c r="AI281" s="26" t="str">
        <f>IF(ISBLANK('DATA ENTRY'!S281),"",IF(N281="Ab","AB",IF(N281&gt;=0.9*'MARK LOOKUP'!N281,"A+",IF(N281&gt;=0.8*'MARK LOOKUP'!N281,"A",IF(N281&gt;=0.7*'MARK LOOKUP'!N281,"B+",IF(N281&gt;=0.6*'MARK LOOKUP'!N281,"B",IF(N281&gt;=0.5*'MARK LOOKUP'!N281,"C+",IF(N281&gt;=0.4*'MARK LOOKUP'!N281,"C",IF(N281&gt;=0.35*'MARK LOOKUP'!N281,"D","NG")))))))))</f>
        <v/>
      </c>
      <c r="AJ281" s="26" t="str">
        <f>IF(ISBLANK('DATA ENTRY'!T281),"",IF(O281="Ab","AB",IF(O281&gt;=0.9*'MARK LOOKUP'!O281,"A+",IF(O281&gt;=0.8*'MARK LOOKUP'!O281,"A",IF(O281&gt;=0.7*'MARK LOOKUP'!O281,"B+",IF(O281&gt;=0.6*'MARK LOOKUP'!O281,"B",IF(O281&gt;=0.5*'MARK LOOKUP'!O281,"C+",IF(O281&gt;=0.4*'MARK LOOKUP'!O281,"C",IF(O281&gt;=0.35*'MARK LOOKUP'!O281,"D","NG")))))))))</f>
        <v/>
      </c>
      <c r="AK281" s="26" t="str">
        <f>IF(ISNUMBER(P281),IF(P281&gt;=0.9*'MARK LOOKUP'!P281,"A+",IF(P281&gt;=0.8*'MARK LOOKUP'!P281,"A",IF(P281&gt;=0.7*'MARK LOOKUP'!P281,"B+",IF(P281&gt;=0.6*'MARK LOOKUP'!P281,"B",IF(P281&gt;=0.5*'MARK LOOKUP'!P281,"C+",IF(P281&gt;=0.4*'MARK LOOKUP'!P281,"C",IF(P281&gt;=0.35*'MARK LOOKUP'!P281,"D","NG"))))))),"")</f>
        <v/>
      </c>
      <c r="AL281" s="26" t="str">
        <f>IF(ISBLANK('DATA ENTRY'!V281),"",IF(Q281="Ab","AB",IF(Q281&gt;=0.9*'MARK LOOKUP'!Q281,"A+",IF(Q281&gt;=0.8*'MARK LOOKUP'!Q281,"A",IF(Q281&gt;=0.7*'MARK LOOKUP'!Q281,"B+",IF(Q281&gt;=0.6*'MARK LOOKUP'!Q281,"B",IF(Q281&gt;=0.5*'MARK LOOKUP'!Q281,"C+",IF(Q281&gt;=0.4*'MARK LOOKUP'!Q281,"C",IF(Q281&gt;=0.35*'MARK LOOKUP'!Q281,"D","NG")))))))))</f>
        <v/>
      </c>
      <c r="AM281" s="26" t="str">
        <f>IF(ISBLANK('DATA ENTRY'!W281),"",IF(R281="Ab","AB",IF(R281&gt;=0.9*'MARK LOOKUP'!R281,"A+",IF(R281&gt;=0.8*'MARK LOOKUP'!R281,"A",IF(R281&gt;=0.7*'MARK LOOKUP'!R281,"B+",IF(R281&gt;=0.6*'MARK LOOKUP'!R281,"B",IF(R281&gt;=0.5*'MARK LOOKUP'!R281,"C+",IF(R281&gt;=0.4*'MARK LOOKUP'!R281,"C",IF(R281&gt;=0.35*'MARK LOOKUP'!R281,"D","NG")))))))))</f>
        <v/>
      </c>
      <c r="AN281" s="26" t="str">
        <f>IF(ISNUMBER(S281),IF(S281&gt;=0.9*'MARK LOOKUP'!S281,"A+",IF(S281&gt;=0.8*'MARK LOOKUP'!S281,"A",IF(S281&gt;=0.7*'MARK LOOKUP'!S281,"B+",IF(S281&gt;=0.6*'MARK LOOKUP'!S281,"B",IF(S281&gt;=0.5*'MARK LOOKUP'!S281,"C+",IF(S281&gt;=0.4*'MARK LOOKUP'!S281,"C",IF(S281&gt;=0.35*'MARK LOOKUP'!S281,"D","NG"))))))),"")</f>
        <v/>
      </c>
      <c r="AO281" s="26" t="str">
        <f>IF(ISBLANK('DATA ENTRY'!Y281),"",IF(T281="AB","AB",IF(T281&gt;=0.9*'MARK LOOKUP'!T281,"A+",IF(T281&gt;=0.8*'MARK LOOKUP'!T281,"A",IF(T281&gt;=0.7*'MARK LOOKUP'!T281,"B+",IF(T281&gt;=0.6*'MARK LOOKUP'!T281,"B",IF(T281&gt;=0.5*'MARK LOOKUP'!T281,"C+",IF(T281&gt;=0.4*'MARK LOOKUP'!T281,"C",IF(T281&gt;=0.35*'MARK LOOKUP'!T281,"D","NG")))))))))</f>
        <v/>
      </c>
      <c r="AP281" s="26" t="str">
        <f>IF(ISBLANK('DATA ENTRY'!Z281),"",IF(U281="AB","AB",IF(U281&gt;=0.9*'MARK LOOKUP'!U281,"A+",IF(U281&gt;=0.8*'MARK LOOKUP'!U281,"A",IF(U281&gt;=0.7*'MARK LOOKUP'!U281,"B+",IF(U281&gt;=0.6*'MARK LOOKUP'!U281,"B",IF(U281&gt;=0.5*'MARK LOOKUP'!U281,"C+",IF(U281&gt;=0.4*'MARK LOOKUP'!U281,"C",IF(U281&gt;=0.35*'MARK LOOKUP'!U281,"D","NG")))))))))</f>
        <v/>
      </c>
      <c r="AQ281" s="26" t="str">
        <f>IF(ISNUMBER(V281),IF(V281&gt;=0.9*'MARK LOOKUP'!V281,"A+",IF(V281&gt;=0.8*'MARK LOOKUP'!V281,"A",IF(V281&gt;=0.7*'MARK LOOKUP'!V281,"B+",IF(V281&gt;=0.6*'MARK LOOKUP'!S281,"B",IF(V281&gt;=0.5*'MARK LOOKUP'!V281,"C+",IF(V281&gt;=0.4*'MARK LOOKUP'!V281,"C",IF(V281&gt;=0.35*'MARK LOOKUP'!V281,"D","NG"))))))),"")</f>
        <v/>
      </c>
      <c r="AR281" s="26" t="str">
        <f t="shared" si="87"/>
        <v/>
      </c>
      <c r="AS281" s="26" t="str">
        <f t="shared" si="88"/>
        <v/>
      </c>
      <c r="AT281" s="26" t="str">
        <f t="shared" si="89"/>
        <v/>
      </c>
      <c r="AU281" s="26" t="str">
        <f t="shared" si="90"/>
        <v/>
      </c>
      <c r="AV281" s="26" t="str">
        <f t="shared" si="91"/>
        <v/>
      </c>
      <c r="AW281" s="26" t="str">
        <f t="shared" si="92"/>
        <v/>
      </c>
      <c r="AX281" s="26" t="str">
        <f t="shared" si="93"/>
        <v/>
      </c>
      <c r="AY281" s="26" t="str">
        <f t="shared" si="94"/>
        <v/>
      </c>
      <c r="AZ281" s="26" t="str">
        <f t="shared" si="95"/>
        <v/>
      </c>
      <c r="BA281" s="26" t="str">
        <f t="shared" si="96"/>
        <v/>
      </c>
      <c r="BB281" s="26" t="str">
        <f t="shared" si="97"/>
        <v/>
      </c>
      <c r="BC281" s="26" t="str">
        <f t="shared" si="98"/>
        <v/>
      </c>
      <c r="BD281" s="26" t="str">
        <f t="shared" si="99"/>
        <v/>
      </c>
      <c r="BE281" s="26" t="str">
        <f>IF(ISBLANK('DATA ENTRY'!S281),"",IF(AJ281="A+","4",IF(AJ281="A","3.6",IF(AJ281="B+","3.2",IF(AJ281="B","2.8",IF(AJ281="C+","2.4",IF(AJ281="C","2",IF(AJ281="D+","1.6",IF(AJ281="D","1.2",IF(AJ281="E","0.8",""))))))))))</f>
        <v/>
      </c>
      <c r="BF281" s="26" t="str">
        <f>IF(ISBLANK('DATA ENTRY'!T281),"",IF(AK281="A+","4",IF(AK281="A","3.6",IF(AK281="B+","3.2",IF(AK281="B","2.8",IF(AK281="C+","2.4",IF(AK281="C","2",IF(AK281="D+","1.6",IF(AK281="D","1.2",IF(AK281="E","0.8",""))))))))))</f>
        <v/>
      </c>
      <c r="BG281" s="26" t="str">
        <f>IF(ISBLANK('DATA ENTRY'!U281),"",IF(AL281="A+","4",IF(AL281="A","3.6",IF(AL281="B+","3.2",IF(AL281="B","2.8",IF(AL281="C+","2.4",IF(AL281="C","2",IF(AL281="D+","1.6",IF(AL281="D","1.2",IF(AL281="E","0.8",""))))))))))</f>
        <v/>
      </c>
      <c r="BH281" s="26" t="str">
        <f>IF(ISBLANK('DATA ENTRY'!V281),"",IF(AM281="A+","4",IF(AM281="A","3.6",IF(AM281="B+","3.2",IF(AM281="B","2.8",IF(AM281="C+","2.4",IF(AM281="C","2",IF(AM281="D+","1.6",IF(AM281="D","1.2",IF(AM281="E","0.8",""))))))))))</f>
        <v/>
      </c>
      <c r="BI281" s="26" t="str">
        <f>IF(ISBLANK('DATA ENTRY'!W281),"",IF(AN281="A+","4",IF(AN281="A","3.6",IF(AN281="B+","3.2",IF(AN281="B","2.8",IF(AN281="C+","2.4",IF(AN281="C","2",IF(AN281="D+","1.6",IF(AN281="D","1.2",IF(AN281="E","0.8",""))))))))))</f>
        <v/>
      </c>
      <c r="BJ281" s="26" t="str">
        <f>IF(ISBLANK('DATA ENTRY'!X281),"",IF(AO281="A+","4",IF(AO281="A","3.6",IF(AO281="B+","3.2",IF(AO281="B","2.8",IF(AO281="C+","2.4",IF(AO281="C","2",IF(AO281="D+","1.6",IF(AO281="D","1.2",IF(AO281="E","0.8",""))))))))))</f>
        <v/>
      </c>
      <c r="BK281" s="26" t="str">
        <f>IF(ISBLANK('DATA ENTRY'!Y281),"",IF(AP281="A+","4",IF(AP281="A","3.6",IF(AP281="B+","3.2",IF(AP281="B","2.8",IF(AP281="C+","2.4",IF(AP281="C","2",IF(AP281="D+","1.6",IF(AP281="D","1.2",IF(AP281="E","0.8",""))))))))))</f>
        <v/>
      </c>
      <c r="BL281" s="26" t="str">
        <f>IF(ISBLANK('DATA ENTRY'!Z281),"",IF(AQ281="A+","4",IF(AQ281="A","3.6",IF(AQ281="B+","3.2",IF(AQ281="B","2.8",IF(AQ281="C+","2.4",IF(AQ281="C","2",IF(AQ281="D+","1.6",IF(AQ281="D","1.2",IF(AQ281="E","0.8",""))))))))))</f>
        <v/>
      </c>
    </row>
    <row r="282" spans="2:64" x14ac:dyDescent="0.25">
      <c r="B282" s="26" t="str">
        <f>IF(ISBLANK('DATA ENTRY'!G282),"",'DATA ENTRY'!G282)</f>
        <v/>
      </c>
      <c r="C282" s="26" t="str">
        <f>IF(ISBLANK('DATA ENTRY'!H282),"",'DATA ENTRY'!H282)</f>
        <v/>
      </c>
      <c r="D282" s="26" t="str">
        <f t="shared" si="81"/>
        <v/>
      </c>
      <c r="E282" s="26" t="str">
        <f>IF(ISBLANK('DATA ENTRY'!J282),"",'DATA ENTRY'!J282)</f>
        <v/>
      </c>
      <c r="F282" s="26" t="str">
        <f>IF(ISBLANK('DATA ENTRY'!K282),"",'DATA ENTRY'!K282)</f>
        <v/>
      </c>
      <c r="G282" s="26" t="str">
        <f t="shared" si="82"/>
        <v/>
      </c>
      <c r="H282" s="26" t="str">
        <f>IF(ISBLANK('DATA ENTRY'!M282),"",'DATA ENTRY'!M282)</f>
        <v/>
      </c>
      <c r="I282" s="26" t="str">
        <f>IF(ISBLANK('DATA ENTRY'!M282),"",'DATA ENTRY'!N282)</f>
        <v/>
      </c>
      <c r="J282" s="26" t="str">
        <f t="shared" si="100"/>
        <v/>
      </c>
      <c r="K282" s="26" t="str">
        <f>IF(ISBLANK('DATA ENTRY'!P282),"",'DATA ENTRY'!P282)</f>
        <v/>
      </c>
      <c r="L282" s="26" t="str">
        <f>IF(ISBLANK('DATA ENTRY'!Q282),"",'DATA ENTRY'!Q282)</f>
        <v/>
      </c>
      <c r="M282" s="26" t="str">
        <f t="shared" si="83"/>
        <v/>
      </c>
      <c r="N282" s="26" t="str">
        <f>IF(ISBLANK('DATA ENTRY'!S282),"",'DATA ENTRY'!S282)</f>
        <v/>
      </c>
      <c r="O282" s="26" t="str">
        <f>IF(ISBLANK('DATA ENTRY'!T282),"",'DATA ENTRY'!T282)</f>
        <v/>
      </c>
      <c r="P282" s="26" t="str">
        <f t="shared" si="84"/>
        <v/>
      </c>
      <c r="Q282" s="26" t="str">
        <f>IF(ISBLANK('DATA ENTRY'!V282),"",'DATA ENTRY'!V282)</f>
        <v/>
      </c>
      <c r="R282" s="26" t="str">
        <f>IF(ISBLANK('DATA ENTRY'!W282),"",'DATA ENTRY'!W282)</f>
        <v/>
      </c>
      <c r="S282" s="26" t="str">
        <f t="shared" si="85"/>
        <v/>
      </c>
      <c r="T282" s="26" t="str">
        <f>IF(ISBLANK('DATA ENTRY'!Y282),"",'DATA ENTRY'!Y282)</f>
        <v/>
      </c>
      <c r="U282" s="26" t="str">
        <f>IF(ISBLANK('DATA ENTRY'!Z282),"",'DATA ENTRY'!Z282)</f>
        <v/>
      </c>
      <c r="V282" s="26" t="str">
        <f t="shared" si="86"/>
        <v/>
      </c>
      <c r="W282" s="26" t="str">
        <f>IF(ISBLANK('DATA ENTRY'!$F282),"",IF(LEDGER!B282="AB","AB",IF(LEDGER!B282&gt;=0.9*'MARK LOOKUP'!B282,"A+",IF(LEDGER!B282&gt;=0.8*'MARK LOOKUP'!B282,"A",IF(LEDGER!B282&gt;=0.7*'MARK LOOKUP'!B282,"B+",IF(LEDGER!B282&gt;=0.6*'MARK LOOKUP'!B282,"B",IF(LEDGER!B282&gt;=0.5*'MARK LOOKUP'!B282,"C+",IF(LEDGER!B282&gt;=0.4*'MARK LOOKUP'!B282,"C+",IF(LEDGER!B282&gt;=0.35*'MARK LOOKUP'!B282,"D","NG")))))))))</f>
        <v/>
      </c>
      <c r="X282" s="26" t="str">
        <f>IF(ISBLANK('DATA ENTRY'!$G282),"",IF(LEDGER!C282="AB","AB",IF(LEDGER!C282&gt;=0.9*'MARK LOOKUP'!C282,"A+",IF(LEDGER!C282&gt;=0.8*'MARK LOOKUP'!C282,"A",IF(LEDGER!C282&gt;=0.7*'MARK LOOKUP'!C282,"B+",IF(LEDGER!C282&gt;=0.6*'MARK LOOKUP'!C282,"B",IF(LEDGER!C282&gt;=0.5*'MARK LOOKUP'!C282,"C+",IF(LEDGER!C282&gt;=0.4*'MARK LOOKUP'!C282,"C+",IF(LEDGER!C282&gt;=0.35*'MARK LOOKUP'!C282,"D","N.G.")))))))))</f>
        <v/>
      </c>
      <c r="Y282" s="26" t="b">
        <f>IF(ISNUMBER(D282),IF(D282&gt;=0.9*'MARK LOOKUP'!D282,"A+",IF(D282&gt;=0.8*'MARK LOOKUP'!D282,"A",IF(D282&gt;=0.7*'MARK LOOKUP'!D282,"B+",IF(D282&gt;=0.6*'MARK LOOKUP'!D282,"B",IF(D282&gt;=0.5*'MARK LOOKUP'!D282,"C+",IF(D282&gt;=0.4*'MARK LOOKUP'!D282,"C",IF(D282&gt;=0.35*'MARK LOOKUP'!D282,"D","N.G."))))))))</f>
        <v>0</v>
      </c>
      <c r="Z282" s="26" t="str">
        <f>IF(ISBLANK('DATA ENTRY'!J282),"",IF(LEDGER!E282="AB","AB",IF(LEDGER!E282&gt;=0.9*'MARK LOOKUP'!E282,"A+",IF(LEDGER!E282&gt;=0.8*'MARK LOOKUP'!E282,"A",IF(LEDGER!E282&gt;=0.7*'MARK LOOKUP'!E282,"B+",IF(LEDGER!E282&gt;=0.6*'MARK LOOKUP'!E282,"B",IF(LEDGER!E282&gt;=0.5*'MARK LOOKUP'!E282,"C+",IF(LEDGER!E282&gt;=0.4*'MARK LOOKUP'!E282,"C",IF(LEDGER!E282&gt;=0.35*'MARK LOOKUP'!E282,"D","NG")))))))))</f>
        <v/>
      </c>
      <c r="AA282" s="26" t="str">
        <f>IF(ISBLANK('DATA ENTRY'!K282),"",IF(LEDGER!F282="AB","AB",IF(LEDGER!F282&gt;=0.9*'MARK LOOKUP'!F282,"A+",IF(LEDGER!F282&gt;=0.8*'MARK LOOKUP'!F282,"A",IF(LEDGER!F282&gt;=0.7*'MARK LOOKUP'!F282,"B+",IF(LEDGER!F282&gt;=0.6*'MARK LOOKUP'!F282,"B",IF(LEDGER!F282&gt;=0.5*'MARK LOOKUP'!F282,"C+",IF(LEDGER!F282&gt;=0.4*'MARK LOOKUP'!F282,"C",IF(LEDGER!F282&gt;=0.35*'MARK LOOKUP'!F282,"D","NG")))))))))</f>
        <v/>
      </c>
      <c r="AB282" s="26" t="b">
        <f>IF(ISNUMBER(G282),IF(D282&gt;=0.9*'MARK LOOKUP'!G282,"A+",IF(G282&gt;=0.8*'MARK LOOKUP'!G282,"A",IF(G282&gt;=0.7*'MARK LOOKUP'!G282,"B+",IF(G282&gt;=0.6*'MARK LOOKUP'!G282,"B",IF(G282&gt;=0.5*'MARK LOOKUP'!G282,"C+",IF(G282&gt;=0.4*'MARK LOOKUP'!G282,"C",IF(G282&gt;=0.35*'MARK LOOKUP'!G282,"D","NG"))))))))</f>
        <v>0</v>
      </c>
      <c r="AC282" s="26" t="str">
        <f>IF(ISBLANK('DATA ENTRY'!M282),"",IF(LEDGER!H282="AB","AB",IF(LEDGER!H282&gt;=0.9*'MARK LOOKUP'!H282,"A+",IF(LEDGER!H282&gt;=0.8*'MARK LOOKUP'!H282,"A",IF(LEDGER!H282&gt;=0.7*'MARK LOOKUP'!H282,"B+",IF(LEDGER!H282&gt;=0.6*'MARK LOOKUP'!H282,"B",IF(LEDGER!H282&gt;=0.5*'MARK LOOKUP'!H282,"C+",IF(LEDGER!H282&gt;=0.4*'MARK LOOKUP'!H282,"C",IF(LEDGER!H282&gt;=0.35*'MARK LOOKUP'!H282,"D","NG")))))))))</f>
        <v/>
      </c>
      <c r="AD282" s="26" t="str">
        <f>IF(ISBLANK('DATA ENTRY'!N282),"",IF(LEDGER!I282="AB","AB",IF(LEDGER!I282&gt;=0.9*'MARK LOOKUP'!I282,"A+",IF(LEDGER!I282&gt;=0.8*'MARK LOOKUP'!I282,"A",IF(LEDGER!I282&gt;=0.7*'MARK LOOKUP'!I282,"B+",IF(LEDGER!I282&gt;=0.6*'MARK LOOKUP'!I282,"B",IF(LEDGER!I282&gt;=0.5*'MARK LOOKUP'!I282,"C+",IF(LEDGER!I282&gt;=0.4*'MARK LOOKUP'!I282,"C",IF(LEDGER!I282&gt;=0.35*'MARK LOOKUP'!I282,"D","NG")))))))))</f>
        <v/>
      </c>
      <c r="AE282" s="26" t="str">
        <f>IF(ISNUMBER(J282),IF(J282&gt;=0.9*'MARK LOOKUP'!J282,"A+",IF(J282&gt;=0.8*'MARK LOOKUP'!J282,"A",IF(J282&gt;=0.7*'MARK LOOKUP'!J282,"B+",IF(J282&gt;=0.6*'MARK LOOKUP'!J282,"B",IF(J282&gt;=0.5*'MARK LOOKUP'!J282,"C+",IF(J282&gt;=0.4*'MARK LOOKUP'!J282,"C",IF(J282&gt;=0.35*'MARK LOOKUP'!J282,"D","NG"))))))),"")</f>
        <v/>
      </c>
      <c r="AF282" s="26" t="str">
        <f>IF(ISBLANK('DATA ENTRY'!P282),"",IF(LEDGER!K282="Ab","AB",IF(LEDGER!K282&gt;=0.9*'MARK LOOKUP'!K282,"A+",IF(LEDGER!K282&gt;=0.8*'MARK LOOKUP'!K282,"A",IF(LEDGER!K282&gt;=0.7*'MARK LOOKUP'!K282,"B+",IF(LEDGER!K282&gt;=0.6*'MARK LOOKUP'!K282,"B",IF(LEDGER!K282&gt;=0.5*'MARK LOOKUP'!K282,"C+",IF(LEDGER!K282&gt;=0.4*'MARK LOOKUP'!K282,"C",IF(LEDGER!K282&gt;=0.35*'MARK LOOKUP'!K282,"D","NG")))))))))</f>
        <v/>
      </c>
      <c r="AG282" s="26" t="str">
        <f>IF(ISBLANK('DATA ENTRY'!Q282),"",IF(LEDGER!L282="Ab","AB",IF(LEDGER!L282&gt;=0.9*'MARK LOOKUP'!L282,"A+",IF(LEDGER!L282&gt;=0.8*'MARK LOOKUP'!L282,"A",IF(LEDGER!L282&gt;=0.7*'MARK LOOKUP'!L282,"B+",IF(LEDGER!L282&gt;=0.6*'MARK LOOKUP'!L282,"B",IF(LEDGER!L282&gt;=0.5*'MARK LOOKUP'!L282,"C+",IF(LEDGER!L282&gt;=0.4*'MARK LOOKUP'!L282,"C",IF(LEDGER!L282&gt;=0.35*'MARK LOOKUP'!L282,"D","NG")))))))))</f>
        <v/>
      </c>
      <c r="AH282" s="26" t="str">
        <f>IF(ISNUMBER(M282),IF(M282&gt;=0.9*'MARK LOOKUP'!M282,"A+",IF(M282&gt;=0.8*'MARK LOOKUP'!M282,"A",IF(M282&gt;=0.7*'MARK LOOKUP'!M282,"B+",IF(M282&gt;=0.6*'MARK LOOKUP'!M282,"B",IF(M282&gt;=0.5*'MARK LOOKUP'!M282,"C+",IF(M282&gt;=0.4*'MARK LOOKUP'!M282,"C",IF(M282&gt;=0.35*'MARK LOOKUP'!M282,"D","NG"))))))),"")</f>
        <v/>
      </c>
      <c r="AI282" s="26" t="str">
        <f>IF(ISBLANK('DATA ENTRY'!S282),"",IF(N282="Ab","AB",IF(N282&gt;=0.9*'MARK LOOKUP'!N282,"A+",IF(N282&gt;=0.8*'MARK LOOKUP'!N282,"A",IF(N282&gt;=0.7*'MARK LOOKUP'!N282,"B+",IF(N282&gt;=0.6*'MARK LOOKUP'!N282,"B",IF(N282&gt;=0.5*'MARK LOOKUP'!N282,"C+",IF(N282&gt;=0.4*'MARK LOOKUP'!N282,"C",IF(N282&gt;=0.35*'MARK LOOKUP'!N282,"D","NG")))))))))</f>
        <v/>
      </c>
      <c r="AJ282" s="26" t="str">
        <f>IF(ISBLANK('DATA ENTRY'!T282),"",IF(O282="Ab","AB",IF(O282&gt;=0.9*'MARK LOOKUP'!O282,"A+",IF(O282&gt;=0.8*'MARK LOOKUP'!O282,"A",IF(O282&gt;=0.7*'MARK LOOKUP'!O282,"B+",IF(O282&gt;=0.6*'MARK LOOKUP'!O282,"B",IF(O282&gt;=0.5*'MARK LOOKUP'!O282,"C+",IF(O282&gt;=0.4*'MARK LOOKUP'!O282,"C",IF(O282&gt;=0.35*'MARK LOOKUP'!O282,"D","NG")))))))))</f>
        <v/>
      </c>
      <c r="AK282" s="26" t="str">
        <f>IF(ISNUMBER(P282),IF(P282&gt;=0.9*'MARK LOOKUP'!P282,"A+",IF(P282&gt;=0.8*'MARK LOOKUP'!P282,"A",IF(P282&gt;=0.7*'MARK LOOKUP'!P282,"B+",IF(P282&gt;=0.6*'MARK LOOKUP'!P282,"B",IF(P282&gt;=0.5*'MARK LOOKUP'!P282,"C+",IF(P282&gt;=0.4*'MARK LOOKUP'!P282,"C",IF(P282&gt;=0.35*'MARK LOOKUP'!P282,"D","NG"))))))),"")</f>
        <v/>
      </c>
      <c r="AL282" s="26" t="str">
        <f>IF(ISBLANK('DATA ENTRY'!V282),"",IF(Q282="Ab","AB",IF(Q282&gt;=0.9*'MARK LOOKUP'!Q282,"A+",IF(Q282&gt;=0.8*'MARK LOOKUP'!Q282,"A",IF(Q282&gt;=0.7*'MARK LOOKUP'!Q282,"B+",IF(Q282&gt;=0.6*'MARK LOOKUP'!Q282,"B",IF(Q282&gt;=0.5*'MARK LOOKUP'!Q282,"C+",IF(Q282&gt;=0.4*'MARK LOOKUP'!Q282,"C",IF(Q282&gt;=0.35*'MARK LOOKUP'!Q282,"D","NG")))))))))</f>
        <v/>
      </c>
      <c r="AM282" s="26" t="str">
        <f>IF(ISBLANK('DATA ENTRY'!W282),"",IF(R282="Ab","AB",IF(R282&gt;=0.9*'MARK LOOKUP'!R282,"A+",IF(R282&gt;=0.8*'MARK LOOKUP'!R282,"A",IF(R282&gt;=0.7*'MARK LOOKUP'!R282,"B+",IF(R282&gt;=0.6*'MARK LOOKUP'!R282,"B",IF(R282&gt;=0.5*'MARK LOOKUP'!R282,"C+",IF(R282&gt;=0.4*'MARK LOOKUP'!R282,"C",IF(R282&gt;=0.35*'MARK LOOKUP'!R282,"D","NG")))))))))</f>
        <v/>
      </c>
      <c r="AN282" s="26" t="str">
        <f>IF(ISNUMBER(S282),IF(S282&gt;=0.9*'MARK LOOKUP'!S282,"A+",IF(S282&gt;=0.8*'MARK LOOKUP'!S282,"A",IF(S282&gt;=0.7*'MARK LOOKUP'!S282,"B+",IF(S282&gt;=0.6*'MARK LOOKUP'!S282,"B",IF(S282&gt;=0.5*'MARK LOOKUP'!S282,"C+",IF(S282&gt;=0.4*'MARK LOOKUP'!S282,"C",IF(S282&gt;=0.35*'MARK LOOKUP'!S282,"D","NG"))))))),"")</f>
        <v/>
      </c>
      <c r="AO282" s="26" t="str">
        <f>IF(ISBLANK('DATA ENTRY'!Y282),"",IF(T282="AB","AB",IF(T282&gt;=0.9*'MARK LOOKUP'!T282,"A+",IF(T282&gt;=0.8*'MARK LOOKUP'!T282,"A",IF(T282&gt;=0.7*'MARK LOOKUP'!T282,"B+",IF(T282&gt;=0.6*'MARK LOOKUP'!T282,"B",IF(T282&gt;=0.5*'MARK LOOKUP'!T282,"C+",IF(T282&gt;=0.4*'MARK LOOKUP'!T282,"C",IF(T282&gt;=0.35*'MARK LOOKUP'!T282,"D","NG")))))))))</f>
        <v/>
      </c>
      <c r="AP282" s="26" t="str">
        <f>IF(ISBLANK('DATA ENTRY'!Z282),"",IF(U282="AB","AB",IF(U282&gt;=0.9*'MARK LOOKUP'!U282,"A+",IF(U282&gt;=0.8*'MARK LOOKUP'!U282,"A",IF(U282&gt;=0.7*'MARK LOOKUP'!U282,"B+",IF(U282&gt;=0.6*'MARK LOOKUP'!U282,"B",IF(U282&gt;=0.5*'MARK LOOKUP'!U282,"C+",IF(U282&gt;=0.4*'MARK LOOKUP'!U282,"C",IF(U282&gt;=0.35*'MARK LOOKUP'!U282,"D","NG")))))))))</f>
        <v/>
      </c>
      <c r="AQ282" s="26" t="str">
        <f>IF(ISNUMBER(V282),IF(V282&gt;=0.9*'MARK LOOKUP'!V282,"A+",IF(V282&gt;=0.8*'MARK LOOKUP'!V282,"A",IF(V282&gt;=0.7*'MARK LOOKUP'!V282,"B+",IF(V282&gt;=0.6*'MARK LOOKUP'!S282,"B",IF(V282&gt;=0.5*'MARK LOOKUP'!V282,"C+",IF(V282&gt;=0.4*'MARK LOOKUP'!V282,"C",IF(V282&gt;=0.35*'MARK LOOKUP'!V282,"D","NG"))))))),"")</f>
        <v/>
      </c>
      <c r="AR282" s="26" t="str">
        <f t="shared" si="87"/>
        <v/>
      </c>
      <c r="AS282" s="26" t="str">
        <f t="shared" si="88"/>
        <v/>
      </c>
      <c r="AT282" s="26" t="str">
        <f t="shared" si="89"/>
        <v/>
      </c>
      <c r="AU282" s="26" t="str">
        <f t="shared" si="90"/>
        <v/>
      </c>
      <c r="AV282" s="26" t="str">
        <f t="shared" si="91"/>
        <v/>
      </c>
      <c r="AW282" s="26" t="str">
        <f t="shared" si="92"/>
        <v/>
      </c>
      <c r="AX282" s="26" t="str">
        <f t="shared" si="93"/>
        <v/>
      </c>
      <c r="AY282" s="26" t="str">
        <f t="shared" si="94"/>
        <v/>
      </c>
      <c r="AZ282" s="26" t="str">
        <f t="shared" si="95"/>
        <v/>
      </c>
      <c r="BA282" s="26" t="str">
        <f t="shared" si="96"/>
        <v/>
      </c>
      <c r="BB282" s="26" t="str">
        <f t="shared" si="97"/>
        <v/>
      </c>
      <c r="BC282" s="26" t="str">
        <f t="shared" si="98"/>
        <v/>
      </c>
      <c r="BD282" s="26" t="str">
        <f t="shared" si="99"/>
        <v/>
      </c>
      <c r="BE282" s="26" t="str">
        <f>IF(ISBLANK('DATA ENTRY'!S282),"",IF(AJ282="A+","4",IF(AJ282="A","3.6",IF(AJ282="B+","3.2",IF(AJ282="B","2.8",IF(AJ282="C+","2.4",IF(AJ282="C","2",IF(AJ282="D+","1.6",IF(AJ282="D","1.2",IF(AJ282="E","0.8",""))))))))))</f>
        <v/>
      </c>
      <c r="BF282" s="26" t="str">
        <f>IF(ISBLANK('DATA ENTRY'!T282),"",IF(AK282="A+","4",IF(AK282="A","3.6",IF(AK282="B+","3.2",IF(AK282="B","2.8",IF(AK282="C+","2.4",IF(AK282="C","2",IF(AK282="D+","1.6",IF(AK282="D","1.2",IF(AK282="E","0.8",""))))))))))</f>
        <v/>
      </c>
      <c r="BG282" s="26" t="str">
        <f>IF(ISBLANK('DATA ENTRY'!U282),"",IF(AL282="A+","4",IF(AL282="A","3.6",IF(AL282="B+","3.2",IF(AL282="B","2.8",IF(AL282="C+","2.4",IF(AL282="C","2",IF(AL282="D+","1.6",IF(AL282="D","1.2",IF(AL282="E","0.8",""))))))))))</f>
        <v/>
      </c>
      <c r="BH282" s="26" t="str">
        <f>IF(ISBLANK('DATA ENTRY'!V282),"",IF(AM282="A+","4",IF(AM282="A","3.6",IF(AM282="B+","3.2",IF(AM282="B","2.8",IF(AM282="C+","2.4",IF(AM282="C","2",IF(AM282="D+","1.6",IF(AM282="D","1.2",IF(AM282="E","0.8",""))))))))))</f>
        <v/>
      </c>
      <c r="BI282" s="26" t="str">
        <f>IF(ISBLANK('DATA ENTRY'!W282),"",IF(AN282="A+","4",IF(AN282="A","3.6",IF(AN282="B+","3.2",IF(AN282="B","2.8",IF(AN282="C+","2.4",IF(AN282="C","2",IF(AN282="D+","1.6",IF(AN282="D","1.2",IF(AN282="E","0.8",""))))))))))</f>
        <v/>
      </c>
      <c r="BJ282" s="26" t="str">
        <f>IF(ISBLANK('DATA ENTRY'!X282),"",IF(AO282="A+","4",IF(AO282="A","3.6",IF(AO282="B+","3.2",IF(AO282="B","2.8",IF(AO282="C+","2.4",IF(AO282="C","2",IF(AO282="D+","1.6",IF(AO282="D","1.2",IF(AO282="E","0.8",""))))))))))</f>
        <v/>
      </c>
      <c r="BK282" s="26" t="str">
        <f>IF(ISBLANK('DATA ENTRY'!Y282),"",IF(AP282="A+","4",IF(AP282="A","3.6",IF(AP282="B+","3.2",IF(AP282="B","2.8",IF(AP282="C+","2.4",IF(AP282="C","2",IF(AP282="D+","1.6",IF(AP282="D","1.2",IF(AP282="E","0.8",""))))))))))</f>
        <v/>
      </c>
      <c r="BL282" s="26" t="str">
        <f>IF(ISBLANK('DATA ENTRY'!Z282),"",IF(AQ282="A+","4",IF(AQ282="A","3.6",IF(AQ282="B+","3.2",IF(AQ282="B","2.8",IF(AQ282="C+","2.4",IF(AQ282="C","2",IF(AQ282="D+","1.6",IF(AQ282="D","1.2",IF(AQ282="E","0.8",""))))))))))</f>
        <v/>
      </c>
    </row>
    <row r="283" spans="2:64" x14ac:dyDescent="0.25">
      <c r="B283" s="26" t="str">
        <f>IF(ISBLANK('DATA ENTRY'!G283),"",'DATA ENTRY'!G283)</f>
        <v/>
      </c>
      <c r="C283" s="26" t="str">
        <f>IF(ISBLANK('DATA ENTRY'!H283),"",'DATA ENTRY'!H283)</f>
        <v/>
      </c>
      <c r="D283" s="26" t="str">
        <f t="shared" si="81"/>
        <v/>
      </c>
      <c r="E283" s="26" t="str">
        <f>IF(ISBLANK('DATA ENTRY'!J283),"",'DATA ENTRY'!J283)</f>
        <v/>
      </c>
      <c r="F283" s="26" t="str">
        <f>IF(ISBLANK('DATA ENTRY'!K283),"",'DATA ENTRY'!K283)</f>
        <v/>
      </c>
      <c r="G283" s="26" t="str">
        <f t="shared" si="82"/>
        <v/>
      </c>
      <c r="H283" s="26" t="str">
        <f>IF(ISBLANK('DATA ENTRY'!M283),"",'DATA ENTRY'!M283)</f>
        <v/>
      </c>
      <c r="I283" s="26" t="str">
        <f>IF(ISBLANK('DATA ENTRY'!M283),"",'DATA ENTRY'!N283)</f>
        <v/>
      </c>
      <c r="J283" s="26" t="str">
        <f t="shared" si="100"/>
        <v/>
      </c>
      <c r="K283" s="26" t="str">
        <f>IF(ISBLANK('DATA ENTRY'!P283),"",'DATA ENTRY'!P283)</f>
        <v/>
      </c>
      <c r="L283" s="26" t="str">
        <f>IF(ISBLANK('DATA ENTRY'!Q283),"",'DATA ENTRY'!Q283)</f>
        <v/>
      </c>
      <c r="M283" s="26" t="str">
        <f t="shared" si="83"/>
        <v/>
      </c>
      <c r="N283" s="26" t="str">
        <f>IF(ISBLANK('DATA ENTRY'!S283),"",'DATA ENTRY'!S283)</f>
        <v/>
      </c>
      <c r="O283" s="26" t="str">
        <f>IF(ISBLANK('DATA ENTRY'!T283),"",'DATA ENTRY'!T283)</f>
        <v/>
      </c>
      <c r="P283" s="26" t="str">
        <f t="shared" si="84"/>
        <v/>
      </c>
      <c r="Q283" s="26" t="str">
        <f>IF(ISBLANK('DATA ENTRY'!V283),"",'DATA ENTRY'!V283)</f>
        <v/>
      </c>
      <c r="R283" s="26" t="str">
        <f>IF(ISBLANK('DATA ENTRY'!W283),"",'DATA ENTRY'!W283)</f>
        <v/>
      </c>
      <c r="S283" s="26" t="str">
        <f t="shared" si="85"/>
        <v/>
      </c>
      <c r="T283" s="26" t="str">
        <f>IF(ISBLANK('DATA ENTRY'!Y283),"",'DATA ENTRY'!Y283)</f>
        <v/>
      </c>
      <c r="U283" s="26" t="str">
        <f>IF(ISBLANK('DATA ENTRY'!Z283),"",'DATA ENTRY'!Z283)</f>
        <v/>
      </c>
      <c r="V283" s="26" t="str">
        <f t="shared" si="86"/>
        <v/>
      </c>
      <c r="W283" s="26" t="str">
        <f>IF(ISBLANK('DATA ENTRY'!$F283),"",IF(LEDGER!B283="AB","AB",IF(LEDGER!B283&gt;=0.9*'MARK LOOKUP'!B283,"A+",IF(LEDGER!B283&gt;=0.8*'MARK LOOKUP'!B283,"A",IF(LEDGER!B283&gt;=0.7*'MARK LOOKUP'!B283,"B+",IF(LEDGER!B283&gt;=0.6*'MARK LOOKUP'!B283,"B",IF(LEDGER!B283&gt;=0.5*'MARK LOOKUP'!B283,"C+",IF(LEDGER!B283&gt;=0.4*'MARK LOOKUP'!B283,"C+",IF(LEDGER!B283&gt;=0.35*'MARK LOOKUP'!B283,"D","NG")))))))))</f>
        <v/>
      </c>
      <c r="X283" s="26" t="str">
        <f>IF(ISBLANK('DATA ENTRY'!$G283),"",IF(LEDGER!C283="AB","AB",IF(LEDGER!C283&gt;=0.9*'MARK LOOKUP'!C283,"A+",IF(LEDGER!C283&gt;=0.8*'MARK LOOKUP'!C283,"A",IF(LEDGER!C283&gt;=0.7*'MARK LOOKUP'!C283,"B+",IF(LEDGER!C283&gt;=0.6*'MARK LOOKUP'!C283,"B",IF(LEDGER!C283&gt;=0.5*'MARK LOOKUP'!C283,"C+",IF(LEDGER!C283&gt;=0.4*'MARK LOOKUP'!C283,"C+",IF(LEDGER!C283&gt;=0.35*'MARK LOOKUP'!C283,"D","N.G.")))))))))</f>
        <v/>
      </c>
      <c r="Y283" s="26" t="b">
        <f>IF(ISNUMBER(D283),IF(D283&gt;=0.9*'MARK LOOKUP'!D283,"A+",IF(D283&gt;=0.8*'MARK LOOKUP'!D283,"A",IF(D283&gt;=0.7*'MARK LOOKUP'!D283,"B+",IF(D283&gt;=0.6*'MARK LOOKUP'!D283,"B",IF(D283&gt;=0.5*'MARK LOOKUP'!D283,"C+",IF(D283&gt;=0.4*'MARK LOOKUP'!D283,"C",IF(D283&gt;=0.35*'MARK LOOKUP'!D283,"D","N.G."))))))))</f>
        <v>0</v>
      </c>
      <c r="Z283" s="26" t="str">
        <f>IF(ISBLANK('DATA ENTRY'!J283),"",IF(LEDGER!E283="AB","AB",IF(LEDGER!E283&gt;=0.9*'MARK LOOKUP'!E283,"A+",IF(LEDGER!E283&gt;=0.8*'MARK LOOKUP'!E283,"A",IF(LEDGER!E283&gt;=0.7*'MARK LOOKUP'!E283,"B+",IF(LEDGER!E283&gt;=0.6*'MARK LOOKUP'!E283,"B",IF(LEDGER!E283&gt;=0.5*'MARK LOOKUP'!E283,"C+",IF(LEDGER!E283&gt;=0.4*'MARK LOOKUP'!E283,"C",IF(LEDGER!E283&gt;=0.35*'MARK LOOKUP'!E283,"D","NG")))))))))</f>
        <v/>
      </c>
      <c r="AA283" s="26" t="str">
        <f>IF(ISBLANK('DATA ENTRY'!K283),"",IF(LEDGER!F283="AB","AB",IF(LEDGER!F283&gt;=0.9*'MARK LOOKUP'!F283,"A+",IF(LEDGER!F283&gt;=0.8*'MARK LOOKUP'!F283,"A",IF(LEDGER!F283&gt;=0.7*'MARK LOOKUP'!F283,"B+",IF(LEDGER!F283&gt;=0.6*'MARK LOOKUP'!F283,"B",IF(LEDGER!F283&gt;=0.5*'MARK LOOKUP'!F283,"C+",IF(LEDGER!F283&gt;=0.4*'MARK LOOKUP'!F283,"C",IF(LEDGER!F283&gt;=0.35*'MARK LOOKUP'!F283,"D","NG")))))))))</f>
        <v/>
      </c>
      <c r="AB283" s="26" t="b">
        <f>IF(ISNUMBER(G283),IF(D283&gt;=0.9*'MARK LOOKUP'!G283,"A+",IF(G283&gt;=0.8*'MARK LOOKUP'!G283,"A",IF(G283&gt;=0.7*'MARK LOOKUP'!G283,"B+",IF(G283&gt;=0.6*'MARK LOOKUP'!G283,"B",IF(G283&gt;=0.5*'MARK LOOKUP'!G283,"C+",IF(G283&gt;=0.4*'MARK LOOKUP'!G283,"C",IF(G283&gt;=0.35*'MARK LOOKUP'!G283,"D","NG"))))))))</f>
        <v>0</v>
      </c>
      <c r="AC283" s="26" t="str">
        <f>IF(ISBLANK('DATA ENTRY'!M283),"",IF(LEDGER!H283="AB","AB",IF(LEDGER!H283&gt;=0.9*'MARK LOOKUP'!H283,"A+",IF(LEDGER!H283&gt;=0.8*'MARK LOOKUP'!H283,"A",IF(LEDGER!H283&gt;=0.7*'MARK LOOKUP'!H283,"B+",IF(LEDGER!H283&gt;=0.6*'MARK LOOKUP'!H283,"B",IF(LEDGER!H283&gt;=0.5*'MARK LOOKUP'!H283,"C+",IF(LEDGER!H283&gt;=0.4*'MARK LOOKUP'!H283,"C",IF(LEDGER!H283&gt;=0.35*'MARK LOOKUP'!H283,"D","NG")))))))))</f>
        <v/>
      </c>
      <c r="AD283" s="26" t="str">
        <f>IF(ISBLANK('DATA ENTRY'!N283),"",IF(LEDGER!I283="AB","AB",IF(LEDGER!I283&gt;=0.9*'MARK LOOKUP'!I283,"A+",IF(LEDGER!I283&gt;=0.8*'MARK LOOKUP'!I283,"A",IF(LEDGER!I283&gt;=0.7*'MARK LOOKUP'!I283,"B+",IF(LEDGER!I283&gt;=0.6*'MARK LOOKUP'!I283,"B",IF(LEDGER!I283&gt;=0.5*'MARK LOOKUP'!I283,"C+",IF(LEDGER!I283&gt;=0.4*'MARK LOOKUP'!I283,"C",IF(LEDGER!I283&gt;=0.35*'MARK LOOKUP'!I283,"D","NG")))))))))</f>
        <v/>
      </c>
      <c r="AE283" s="26" t="str">
        <f>IF(ISNUMBER(J283),IF(J283&gt;=0.9*'MARK LOOKUP'!J283,"A+",IF(J283&gt;=0.8*'MARK LOOKUP'!J283,"A",IF(J283&gt;=0.7*'MARK LOOKUP'!J283,"B+",IF(J283&gt;=0.6*'MARK LOOKUP'!J283,"B",IF(J283&gt;=0.5*'MARK LOOKUP'!J283,"C+",IF(J283&gt;=0.4*'MARK LOOKUP'!J283,"C",IF(J283&gt;=0.35*'MARK LOOKUP'!J283,"D","NG"))))))),"")</f>
        <v/>
      </c>
      <c r="AF283" s="26" t="str">
        <f>IF(ISBLANK('DATA ENTRY'!P283),"",IF(LEDGER!K283="Ab","AB",IF(LEDGER!K283&gt;=0.9*'MARK LOOKUP'!K283,"A+",IF(LEDGER!K283&gt;=0.8*'MARK LOOKUP'!K283,"A",IF(LEDGER!K283&gt;=0.7*'MARK LOOKUP'!K283,"B+",IF(LEDGER!K283&gt;=0.6*'MARK LOOKUP'!K283,"B",IF(LEDGER!K283&gt;=0.5*'MARK LOOKUP'!K283,"C+",IF(LEDGER!K283&gt;=0.4*'MARK LOOKUP'!K283,"C",IF(LEDGER!K283&gt;=0.35*'MARK LOOKUP'!K283,"D","NG")))))))))</f>
        <v/>
      </c>
      <c r="AG283" s="26" t="str">
        <f>IF(ISBLANK('DATA ENTRY'!Q283),"",IF(LEDGER!L283="Ab","AB",IF(LEDGER!L283&gt;=0.9*'MARK LOOKUP'!L283,"A+",IF(LEDGER!L283&gt;=0.8*'MARK LOOKUP'!L283,"A",IF(LEDGER!L283&gt;=0.7*'MARK LOOKUP'!L283,"B+",IF(LEDGER!L283&gt;=0.6*'MARK LOOKUP'!L283,"B",IF(LEDGER!L283&gt;=0.5*'MARK LOOKUP'!L283,"C+",IF(LEDGER!L283&gt;=0.4*'MARK LOOKUP'!L283,"C",IF(LEDGER!L283&gt;=0.35*'MARK LOOKUP'!L283,"D","NG")))))))))</f>
        <v/>
      </c>
      <c r="AH283" s="26" t="str">
        <f>IF(ISNUMBER(M283),IF(M283&gt;=0.9*'MARK LOOKUP'!M283,"A+",IF(M283&gt;=0.8*'MARK LOOKUP'!M283,"A",IF(M283&gt;=0.7*'MARK LOOKUP'!M283,"B+",IF(M283&gt;=0.6*'MARK LOOKUP'!M283,"B",IF(M283&gt;=0.5*'MARK LOOKUP'!M283,"C+",IF(M283&gt;=0.4*'MARK LOOKUP'!M283,"C",IF(M283&gt;=0.35*'MARK LOOKUP'!M283,"D","NG"))))))),"")</f>
        <v/>
      </c>
      <c r="AI283" s="26" t="str">
        <f>IF(ISBLANK('DATA ENTRY'!S283),"",IF(N283="Ab","AB",IF(N283&gt;=0.9*'MARK LOOKUP'!N283,"A+",IF(N283&gt;=0.8*'MARK LOOKUP'!N283,"A",IF(N283&gt;=0.7*'MARK LOOKUP'!N283,"B+",IF(N283&gt;=0.6*'MARK LOOKUP'!N283,"B",IF(N283&gt;=0.5*'MARK LOOKUP'!N283,"C+",IF(N283&gt;=0.4*'MARK LOOKUP'!N283,"C",IF(N283&gt;=0.35*'MARK LOOKUP'!N283,"D","NG")))))))))</f>
        <v/>
      </c>
      <c r="AJ283" s="26" t="str">
        <f>IF(ISBLANK('DATA ENTRY'!T283),"",IF(O283="Ab","AB",IF(O283&gt;=0.9*'MARK LOOKUP'!O283,"A+",IF(O283&gt;=0.8*'MARK LOOKUP'!O283,"A",IF(O283&gt;=0.7*'MARK LOOKUP'!O283,"B+",IF(O283&gt;=0.6*'MARK LOOKUP'!O283,"B",IF(O283&gt;=0.5*'MARK LOOKUP'!O283,"C+",IF(O283&gt;=0.4*'MARK LOOKUP'!O283,"C",IF(O283&gt;=0.35*'MARK LOOKUP'!O283,"D","NG")))))))))</f>
        <v/>
      </c>
      <c r="AK283" s="26" t="str">
        <f>IF(ISNUMBER(P283),IF(P283&gt;=0.9*'MARK LOOKUP'!P283,"A+",IF(P283&gt;=0.8*'MARK LOOKUP'!P283,"A",IF(P283&gt;=0.7*'MARK LOOKUP'!P283,"B+",IF(P283&gt;=0.6*'MARK LOOKUP'!P283,"B",IF(P283&gt;=0.5*'MARK LOOKUP'!P283,"C+",IF(P283&gt;=0.4*'MARK LOOKUP'!P283,"C",IF(P283&gt;=0.35*'MARK LOOKUP'!P283,"D","NG"))))))),"")</f>
        <v/>
      </c>
      <c r="AL283" s="26" t="str">
        <f>IF(ISBLANK('DATA ENTRY'!V283),"",IF(Q283="Ab","AB",IF(Q283&gt;=0.9*'MARK LOOKUP'!Q283,"A+",IF(Q283&gt;=0.8*'MARK LOOKUP'!Q283,"A",IF(Q283&gt;=0.7*'MARK LOOKUP'!Q283,"B+",IF(Q283&gt;=0.6*'MARK LOOKUP'!Q283,"B",IF(Q283&gt;=0.5*'MARK LOOKUP'!Q283,"C+",IF(Q283&gt;=0.4*'MARK LOOKUP'!Q283,"C",IF(Q283&gt;=0.35*'MARK LOOKUP'!Q283,"D","NG")))))))))</f>
        <v/>
      </c>
      <c r="AM283" s="26" t="str">
        <f>IF(ISBLANK('DATA ENTRY'!W283),"",IF(R283="Ab","AB",IF(R283&gt;=0.9*'MARK LOOKUP'!R283,"A+",IF(R283&gt;=0.8*'MARK LOOKUP'!R283,"A",IF(R283&gt;=0.7*'MARK LOOKUP'!R283,"B+",IF(R283&gt;=0.6*'MARK LOOKUP'!R283,"B",IF(R283&gt;=0.5*'MARK LOOKUP'!R283,"C+",IF(R283&gt;=0.4*'MARK LOOKUP'!R283,"C",IF(R283&gt;=0.35*'MARK LOOKUP'!R283,"D","NG")))))))))</f>
        <v/>
      </c>
      <c r="AN283" s="26" t="str">
        <f>IF(ISNUMBER(S283),IF(S283&gt;=0.9*'MARK LOOKUP'!S283,"A+",IF(S283&gt;=0.8*'MARK LOOKUP'!S283,"A",IF(S283&gt;=0.7*'MARK LOOKUP'!S283,"B+",IF(S283&gt;=0.6*'MARK LOOKUP'!S283,"B",IF(S283&gt;=0.5*'MARK LOOKUP'!S283,"C+",IF(S283&gt;=0.4*'MARK LOOKUP'!S283,"C",IF(S283&gt;=0.35*'MARK LOOKUP'!S283,"D","NG"))))))),"")</f>
        <v/>
      </c>
      <c r="AO283" s="26" t="str">
        <f>IF(ISBLANK('DATA ENTRY'!Y283),"",IF(T283="AB","AB",IF(T283&gt;=0.9*'MARK LOOKUP'!T283,"A+",IF(T283&gt;=0.8*'MARK LOOKUP'!T283,"A",IF(T283&gt;=0.7*'MARK LOOKUP'!T283,"B+",IF(T283&gt;=0.6*'MARK LOOKUP'!T283,"B",IF(T283&gt;=0.5*'MARK LOOKUP'!T283,"C+",IF(T283&gt;=0.4*'MARK LOOKUP'!T283,"C",IF(T283&gt;=0.35*'MARK LOOKUP'!T283,"D","NG")))))))))</f>
        <v/>
      </c>
      <c r="AP283" s="26" t="str">
        <f>IF(ISBLANK('DATA ENTRY'!Z283),"",IF(U283="AB","AB",IF(U283&gt;=0.9*'MARK LOOKUP'!U283,"A+",IF(U283&gt;=0.8*'MARK LOOKUP'!U283,"A",IF(U283&gt;=0.7*'MARK LOOKUP'!U283,"B+",IF(U283&gt;=0.6*'MARK LOOKUP'!U283,"B",IF(U283&gt;=0.5*'MARK LOOKUP'!U283,"C+",IF(U283&gt;=0.4*'MARK LOOKUP'!U283,"C",IF(U283&gt;=0.35*'MARK LOOKUP'!U283,"D","NG")))))))))</f>
        <v/>
      </c>
      <c r="AQ283" s="26" t="str">
        <f>IF(ISNUMBER(V283),IF(V283&gt;=0.9*'MARK LOOKUP'!V283,"A+",IF(V283&gt;=0.8*'MARK LOOKUP'!V283,"A",IF(V283&gt;=0.7*'MARK LOOKUP'!V283,"B+",IF(V283&gt;=0.6*'MARK LOOKUP'!S283,"B",IF(V283&gt;=0.5*'MARK LOOKUP'!V283,"C+",IF(V283&gt;=0.4*'MARK LOOKUP'!V283,"C",IF(V283&gt;=0.35*'MARK LOOKUP'!V283,"D","NG"))))))),"")</f>
        <v/>
      </c>
      <c r="AR283" s="26" t="str">
        <f t="shared" si="87"/>
        <v/>
      </c>
      <c r="AS283" s="26" t="str">
        <f t="shared" si="88"/>
        <v/>
      </c>
      <c r="AT283" s="26" t="str">
        <f t="shared" si="89"/>
        <v/>
      </c>
      <c r="AU283" s="26" t="str">
        <f t="shared" si="90"/>
        <v/>
      </c>
      <c r="AV283" s="26" t="str">
        <f t="shared" si="91"/>
        <v/>
      </c>
      <c r="AW283" s="26" t="str">
        <f t="shared" si="92"/>
        <v/>
      </c>
      <c r="AX283" s="26" t="str">
        <f t="shared" si="93"/>
        <v/>
      </c>
      <c r="AY283" s="26" t="str">
        <f t="shared" si="94"/>
        <v/>
      </c>
      <c r="AZ283" s="26" t="str">
        <f t="shared" si="95"/>
        <v/>
      </c>
      <c r="BA283" s="26" t="str">
        <f t="shared" si="96"/>
        <v/>
      </c>
      <c r="BB283" s="26" t="str">
        <f t="shared" si="97"/>
        <v/>
      </c>
      <c r="BC283" s="26" t="str">
        <f t="shared" si="98"/>
        <v/>
      </c>
      <c r="BD283" s="26" t="str">
        <f t="shared" si="99"/>
        <v/>
      </c>
      <c r="BE283" s="26" t="str">
        <f>IF(ISBLANK('DATA ENTRY'!S283),"",IF(AJ283="A+","4",IF(AJ283="A","3.6",IF(AJ283="B+","3.2",IF(AJ283="B","2.8",IF(AJ283="C+","2.4",IF(AJ283="C","2",IF(AJ283="D+","1.6",IF(AJ283="D","1.2",IF(AJ283="E","0.8",""))))))))))</f>
        <v/>
      </c>
      <c r="BF283" s="26" t="str">
        <f>IF(ISBLANK('DATA ENTRY'!T283),"",IF(AK283="A+","4",IF(AK283="A","3.6",IF(AK283="B+","3.2",IF(AK283="B","2.8",IF(AK283="C+","2.4",IF(AK283="C","2",IF(AK283="D+","1.6",IF(AK283="D","1.2",IF(AK283="E","0.8",""))))))))))</f>
        <v/>
      </c>
      <c r="BG283" s="26" t="str">
        <f>IF(ISBLANK('DATA ENTRY'!U283),"",IF(AL283="A+","4",IF(AL283="A","3.6",IF(AL283="B+","3.2",IF(AL283="B","2.8",IF(AL283="C+","2.4",IF(AL283="C","2",IF(AL283="D+","1.6",IF(AL283="D","1.2",IF(AL283="E","0.8",""))))))))))</f>
        <v/>
      </c>
      <c r="BH283" s="26" t="str">
        <f>IF(ISBLANK('DATA ENTRY'!V283),"",IF(AM283="A+","4",IF(AM283="A","3.6",IF(AM283="B+","3.2",IF(AM283="B","2.8",IF(AM283="C+","2.4",IF(AM283="C","2",IF(AM283="D+","1.6",IF(AM283="D","1.2",IF(AM283="E","0.8",""))))))))))</f>
        <v/>
      </c>
      <c r="BI283" s="26" t="str">
        <f>IF(ISBLANK('DATA ENTRY'!W283),"",IF(AN283="A+","4",IF(AN283="A","3.6",IF(AN283="B+","3.2",IF(AN283="B","2.8",IF(AN283="C+","2.4",IF(AN283="C","2",IF(AN283="D+","1.6",IF(AN283="D","1.2",IF(AN283="E","0.8",""))))))))))</f>
        <v/>
      </c>
      <c r="BJ283" s="26" t="str">
        <f>IF(ISBLANK('DATA ENTRY'!X283),"",IF(AO283="A+","4",IF(AO283="A","3.6",IF(AO283="B+","3.2",IF(AO283="B","2.8",IF(AO283="C+","2.4",IF(AO283="C","2",IF(AO283="D+","1.6",IF(AO283="D","1.2",IF(AO283="E","0.8",""))))))))))</f>
        <v/>
      </c>
      <c r="BK283" s="26" t="str">
        <f>IF(ISBLANK('DATA ENTRY'!Y283),"",IF(AP283="A+","4",IF(AP283="A","3.6",IF(AP283="B+","3.2",IF(AP283="B","2.8",IF(AP283="C+","2.4",IF(AP283="C","2",IF(AP283="D+","1.6",IF(AP283="D","1.2",IF(AP283="E","0.8",""))))))))))</f>
        <v/>
      </c>
      <c r="BL283" s="26" t="str">
        <f>IF(ISBLANK('DATA ENTRY'!Z283),"",IF(AQ283="A+","4",IF(AQ283="A","3.6",IF(AQ283="B+","3.2",IF(AQ283="B","2.8",IF(AQ283="C+","2.4",IF(AQ283="C","2",IF(AQ283="D+","1.6",IF(AQ283="D","1.2",IF(AQ283="E","0.8",""))))))))))</f>
        <v/>
      </c>
    </row>
    <row r="284" spans="2:64" x14ac:dyDescent="0.25">
      <c r="B284" s="26" t="str">
        <f>IF(ISBLANK('DATA ENTRY'!G284),"",'DATA ENTRY'!G284)</f>
        <v/>
      </c>
      <c r="C284" s="26" t="str">
        <f>IF(ISBLANK('DATA ENTRY'!H284),"",'DATA ENTRY'!H284)</f>
        <v/>
      </c>
      <c r="D284" s="26" t="str">
        <f t="shared" si="81"/>
        <v/>
      </c>
      <c r="E284" s="26" t="str">
        <f>IF(ISBLANK('DATA ENTRY'!J284),"",'DATA ENTRY'!J284)</f>
        <v/>
      </c>
      <c r="F284" s="26" t="str">
        <f>IF(ISBLANK('DATA ENTRY'!K284),"",'DATA ENTRY'!K284)</f>
        <v/>
      </c>
      <c r="G284" s="26" t="str">
        <f t="shared" si="82"/>
        <v/>
      </c>
      <c r="H284" s="26" t="str">
        <f>IF(ISBLANK('DATA ENTRY'!M284),"",'DATA ENTRY'!M284)</f>
        <v/>
      </c>
      <c r="I284" s="26" t="str">
        <f>IF(ISBLANK('DATA ENTRY'!M284),"",'DATA ENTRY'!N284)</f>
        <v/>
      </c>
      <c r="J284" s="26" t="str">
        <f t="shared" si="100"/>
        <v/>
      </c>
      <c r="K284" s="26" t="str">
        <f>IF(ISBLANK('DATA ENTRY'!P284),"",'DATA ENTRY'!P284)</f>
        <v/>
      </c>
      <c r="L284" s="26" t="str">
        <f>IF(ISBLANK('DATA ENTRY'!Q284),"",'DATA ENTRY'!Q284)</f>
        <v/>
      </c>
      <c r="M284" s="26" t="str">
        <f t="shared" si="83"/>
        <v/>
      </c>
      <c r="N284" s="26" t="str">
        <f>IF(ISBLANK('DATA ENTRY'!S284),"",'DATA ENTRY'!S284)</f>
        <v/>
      </c>
      <c r="O284" s="26" t="str">
        <f>IF(ISBLANK('DATA ENTRY'!T284),"",'DATA ENTRY'!T284)</f>
        <v/>
      </c>
      <c r="P284" s="26" t="str">
        <f t="shared" si="84"/>
        <v/>
      </c>
      <c r="Q284" s="26" t="str">
        <f>IF(ISBLANK('DATA ENTRY'!V284),"",'DATA ENTRY'!V284)</f>
        <v/>
      </c>
      <c r="R284" s="26" t="str">
        <f>IF(ISBLANK('DATA ENTRY'!W284),"",'DATA ENTRY'!W284)</f>
        <v/>
      </c>
      <c r="S284" s="26" t="str">
        <f t="shared" si="85"/>
        <v/>
      </c>
      <c r="T284" s="26" t="str">
        <f>IF(ISBLANK('DATA ENTRY'!Y284),"",'DATA ENTRY'!Y284)</f>
        <v/>
      </c>
      <c r="U284" s="26" t="str">
        <f>IF(ISBLANK('DATA ENTRY'!Z284),"",'DATA ENTRY'!Z284)</f>
        <v/>
      </c>
      <c r="V284" s="26" t="str">
        <f t="shared" si="86"/>
        <v/>
      </c>
      <c r="W284" s="26" t="str">
        <f>IF(ISBLANK('DATA ENTRY'!$F284),"",IF(LEDGER!B284="AB","AB",IF(LEDGER!B284&gt;=0.9*'MARK LOOKUP'!B284,"A+",IF(LEDGER!B284&gt;=0.8*'MARK LOOKUP'!B284,"A",IF(LEDGER!B284&gt;=0.7*'MARK LOOKUP'!B284,"B+",IF(LEDGER!B284&gt;=0.6*'MARK LOOKUP'!B284,"B",IF(LEDGER!B284&gt;=0.5*'MARK LOOKUP'!B284,"C+",IF(LEDGER!B284&gt;=0.4*'MARK LOOKUP'!B284,"C+",IF(LEDGER!B284&gt;=0.35*'MARK LOOKUP'!B284,"D","NG")))))))))</f>
        <v/>
      </c>
      <c r="X284" s="26" t="str">
        <f>IF(ISBLANK('DATA ENTRY'!$G284),"",IF(LEDGER!C284="AB","AB",IF(LEDGER!C284&gt;=0.9*'MARK LOOKUP'!C284,"A+",IF(LEDGER!C284&gt;=0.8*'MARK LOOKUP'!C284,"A",IF(LEDGER!C284&gt;=0.7*'MARK LOOKUP'!C284,"B+",IF(LEDGER!C284&gt;=0.6*'MARK LOOKUP'!C284,"B",IF(LEDGER!C284&gt;=0.5*'MARK LOOKUP'!C284,"C+",IF(LEDGER!C284&gt;=0.4*'MARK LOOKUP'!C284,"C+",IF(LEDGER!C284&gt;=0.35*'MARK LOOKUP'!C284,"D","N.G.")))))))))</f>
        <v/>
      </c>
      <c r="Y284" s="26" t="b">
        <f>IF(ISNUMBER(D284),IF(D284&gt;=0.9*'MARK LOOKUP'!D284,"A+",IF(D284&gt;=0.8*'MARK LOOKUP'!D284,"A",IF(D284&gt;=0.7*'MARK LOOKUP'!D284,"B+",IF(D284&gt;=0.6*'MARK LOOKUP'!D284,"B",IF(D284&gt;=0.5*'MARK LOOKUP'!D284,"C+",IF(D284&gt;=0.4*'MARK LOOKUP'!D284,"C",IF(D284&gt;=0.35*'MARK LOOKUP'!D284,"D","N.G."))))))))</f>
        <v>0</v>
      </c>
      <c r="Z284" s="26" t="str">
        <f>IF(ISBLANK('DATA ENTRY'!J284),"",IF(LEDGER!E284="AB","AB",IF(LEDGER!E284&gt;=0.9*'MARK LOOKUP'!E284,"A+",IF(LEDGER!E284&gt;=0.8*'MARK LOOKUP'!E284,"A",IF(LEDGER!E284&gt;=0.7*'MARK LOOKUP'!E284,"B+",IF(LEDGER!E284&gt;=0.6*'MARK LOOKUP'!E284,"B",IF(LEDGER!E284&gt;=0.5*'MARK LOOKUP'!E284,"C+",IF(LEDGER!E284&gt;=0.4*'MARK LOOKUP'!E284,"C",IF(LEDGER!E284&gt;=0.35*'MARK LOOKUP'!E284,"D","NG")))))))))</f>
        <v/>
      </c>
      <c r="AA284" s="26" t="str">
        <f>IF(ISBLANK('DATA ENTRY'!K284),"",IF(LEDGER!F284="AB","AB",IF(LEDGER!F284&gt;=0.9*'MARK LOOKUP'!F284,"A+",IF(LEDGER!F284&gt;=0.8*'MARK LOOKUP'!F284,"A",IF(LEDGER!F284&gt;=0.7*'MARK LOOKUP'!F284,"B+",IF(LEDGER!F284&gt;=0.6*'MARK LOOKUP'!F284,"B",IF(LEDGER!F284&gt;=0.5*'MARK LOOKUP'!F284,"C+",IF(LEDGER!F284&gt;=0.4*'MARK LOOKUP'!F284,"C",IF(LEDGER!F284&gt;=0.35*'MARK LOOKUP'!F284,"D","NG")))))))))</f>
        <v/>
      </c>
      <c r="AB284" s="26" t="b">
        <f>IF(ISNUMBER(G284),IF(D284&gt;=0.9*'MARK LOOKUP'!G284,"A+",IF(G284&gt;=0.8*'MARK LOOKUP'!G284,"A",IF(G284&gt;=0.7*'MARK LOOKUP'!G284,"B+",IF(G284&gt;=0.6*'MARK LOOKUP'!G284,"B",IF(G284&gt;=0.5*'MARK LOOKUP'!G284,"C+",IF(G284&gt;=0.4*'MARK LOOKUP'!G284,"C",IF(G284&gt;=0.35*'MARK LOOKUP'!G284,"D","NG"))))))))</f>
        <v>0</v>
      </c>
      <c r="AC284" s="26" t="str">
        <f>IF(ISBLANK('DATA ENTRY'!M284),"",IF(LEDGER!H284="AB","AB",IF(LEDGER!H284&gt;=0.9*'MARK LOOKUP'!H284,"A+",IF(LEDGER!H284&gt;=0.8*'MARK LOOKUP'!H284,"A",IF(LEDGER!H284&gt;=0.7*'MARK LOOKUP'!H284,"B+",IF(LEDGER!H284&gt;=0.6*'MARK LOOKUP'!H284,"B",IF(LEDGER!H284&gt;=0.5*'MARK LOOKUP'!H284,"C+",IF(LEDGER!H284&gt;=0.4*'MARK LOOKUP'!H284,"C",IF(LEDGER!H284&gt;=0.35*'MARK LOOKUP'!H284,"D","NG")))))))))</f>
        <v/>
      </c>
      <c r="AD284" s="26" t="str">
        <f>IF(ISBLANK('DATA ENTRY'!N284),"",IF(LEDGER!I284="AB","AB",IF(LEDGER!I284&gt;=0.9*'MARK LOOKUP'!I284,"A+",IF(LEDGER!I284&gt;=0.8*'MARK LOOKUP'!I284,"A",IF(LEDGER!I284&gt;=0.7*'MARK LOOKUP'!I284,"B+",IF(LEDGER!I284&gt;=0.6*'MARK LOOKUP'!I284,"B",IF(LEDGER!I284&gt;=0.5*'MARK LOOKUP'!I284,"C+",IF(LEDGER!I284&gt;=0.4*'MARK LOOKUP'!I284,"C",IF(LEDGER!I284&gt;=0.35*'MARK LOOKUP'!I284,"D","NG")))))))))</f>
        <v/>
      </c>
      <c r="AE284" s="26" t="str">
        <f>IF(ISNUMBER(J284),IF(J284&gt;=0.9*'MARK LOOKUP'!J284,"A+",IF(J284&gt;=0.8*'MARK LOOKUP'!J284,"A",IF(J284&gt;=0.7*'MARK LOOKUP'!J284,"B+",IF(J284&gt;=0.6*'MARK LOOKUP'!J284,"B",IF(J284&gt;=0.5*'MARK LOOKUP'!J284,"C+",IF(J284&gt;=0.4*'MARK LOOKUP'!J284,"C",IF(J284&gt;=0.35*'MARK LOOKUP'!J284,"D","NG"))))))),"")</f>
        <v/>
      </c>
      <c r="AF284" s="26" t="str">
        <f>IF(ISBLANK('DATA ENTRY'!P284),"",IF(LEDGER!K284="Ab","AB",IF(LEDGER!K284&gt;=0.9*'MARK LOOKUP'!K284,"A+",IF(LEDGER!K284&gt;=0.8*'MARK LOOKUP'!K284,"A",IF(LEDGER!K284&gt;=0.7*'MARK LOOKUP'!K284,"B+",IF(LEDGER!K284&gt;=0.6*'MARK LOOKUP'!K284,"B",IF(LEDGER!K284&gt;=0.5*'MARK LOOKUP'!K284,"C+",IF(LEDGER!K284&gt;=0.4*'MARK LOOKUP'!K284,"C",IF(LEDGER!K284&gt;=0.35*'MARK LOOKUP'!K284,"D","NG")))))))))</f>
        <v/>
      </c>
      <c r="AG284" s="26" t="str">
        <f>IF(ISBLANK('DATA ENTRY'!Q284),"",IF(LEDGER!L284="Ab","AB",IF(LEDGER!L284&gt;=0.9*'MARK LOOKUP'!L284,"A+",IF(LEDGER!L284&gt;=0.8*'MARK LOOKUP'!L284,"A",IF(LEDGER!L284&gt;=0.7*'MARK LOOKUP'!L284,"B+",IF(LEDGER!L284&gt;=0.6*'MARK LOOKUP'!L284,"B",IF(LEDGER!L284&gt;=0.5*'MARK LOOKUP'!L284,"C+",IF(LEDGER!L284&gt;=0.4*'MARK LOOKUP'!L284,"C",IF(LEDGER!L284&gt;=0.35*'MARK LOOKUP'!L284,"D","NG")))))))))</f>
        <v/>
      </c>
      <c r="AH284" s="26" t="str">
        <f>IF(ISNUMBER(M284),IF(M284&gt;=0.9*'MARK LOOKUP'!M284,"A+",IF(M284&gt;=0.8*'MARK LOOKUP'!M284,"A",IF(M284&gt;=0.7*'MARK LOOKUP'!M284,"B+",IF(M284&gt;=0.6*'MARK LOOKUP'!M284,"B",IF(M284&gt;=0.5*'MARK LOOKUP'!M284,"C+",IF(M284&gt;=0.4*'MARK LOOKUP'!M284,"C",IF(M284&gt;=0.35*'MARK LOOKUP'!M284,"D","NG"))))))),"")</f>
        <v/>
      </c>
      <c r="AI284" s="26" t="str">
        <f>IF(ISBLANK('DATA ENTRY'!S284),"",IF(N284="Ab","AB",IF(N284&gt;=0.9*'MARK LOOKUP'!N284,"A+",IF(N284&gt;=0.8*'MARK LOOKUP'!N284,"A",IF(N284&gt;=0.7*'MARK LOOKUP'!N284,"B+",IF(N284&gt;=0.6*'MARK LOOKUP'!N284,"B",IF(N284&gt;=0.5*'MARK LOOKUP'!N284,"C+",IF(N284&gt;=0.4*'MARK LOOKUP'!N284,"C",IF(N284&gt;=0.35*'MARK LOOKUP'!N284,"D","NG")))))))))</f>
        <v/>
      </c>
      <c r="AJ284" s="26" t="str">
        <f>IF(ISBLANK('DATA ENTRY'!T284),"",IF(O284="Ab","AB",IF(O284&gt;=0.9*'MARK LOOKUP'!O284,"A+",IF(O284&gt;=0.8*'MARK LOOKUP'!O284,"A",IF(O284&gt;=0.7*'MARK LOOKUP'!O284,"B+",IF(O284&gt;=0.6*'MARK LOOKUP'!O284,"B",IF(O284&gt;=0.5*'MARK LOOKUP'!O284,"C+",IF(O284&gt;=0.4*'MARK LOOKUP'!O284,"C",IF(O284&gt;=0.35*'MARK LOOKUP'!O284,"D","NG")))))))))</f>
        <v/>
      </c>
      <c r="AK284" s="26" t="str">
        <f>IF(ISNUMBER(P284),IF(P284&gt;=0.9*'MARK LOOKUP'!P284,"A+",IF(P284&gt;=0.8*'MARK LOOKUP'!P284,"A",IF(P284&gt;=0.7*'MARK LOOKUP'!P284,"B+",IF(P284&gt;=0.6*'MARK LOOKUP'!P284,"B",IF(P284&gt;=0.5*'MARK LOOKUP'!P284,"C+",IF(P284&gt;=0.4*'MARK LOOKUP'!P284,"C",IF(P284&gt;=0.35*'MARK LOOKUP'!P284,"D","NG"))))))),"")</f>
        <v/>
      </c>
      <c r="AL284" s="26" t="str">
        <f>IF(ISBLANK('DATA ENTRY'!V284),"",IF(Q284="Ab","AB",IF(Q284&gt;=0.9*'MARK LOOKUP'!Q284,"A+",IF(Q284&gt;=0.8*'MARK LOOKUP'!Q284,"A",IF(Q284&gt;=0.7*'MARK LOOKUP'!Q284,"B+",IF(Q284&gt;=0.6*'MARK LOOKUP'!Q284,"B",IF(Q284&gt;=0.5*'MARK LOOKUP'!Q284,"C+",IF(Q284&gt;=0.4*'MARK LOOKUP'!Q284,"C",IF(Q284&gt;=0.35*'MARK LOOKUP'!Q284,"D","NG")))))))))</f>
        <v/>
      </c>
      <c r="AM284" s="26" t="str">
        <f>IF(ISBLANK('DATA ENTRY'!W284),"",IF(R284="Ab","AB",IF(R284&gt;=0.9*'MARK LOOKUP'!R284,"A+",IF(R284&gt;=0.8*'MARK LOOKUP'!R284,"A",IF(R284&gt;=0.7*'MARK LOOKUP'!R284,"B+",IF(R284&gt;=0.6*'MARK LOOKUP'!R284,"B",IF(R284&gt;=0.5*'MARK LOOKUP'!R284,"C+",IF(R284&gt;=0.4*'MARK LOOKUP'!R284,"C",IF(R284&gt;=0.35*'MARK LOOKUP'!R284,"D","NG")))))))))</f>
        <v/>
      </c>
      <c r="AN284" s="26" t="str">
        <f>IF(ISNUMBER(S284),IF(S284&gt;=0.9*'MARK LOOKUP'!S284,"A+",IF(S284&gt;=0.8*'MARK LOOKUP'!S284,"A",IF(S284&gt;=0.7*'MARK LOOKUP'!S284,"B+",IF(S284&gt;=0.6*'MARK LOOKUP'!S284,"B",IF(S284&gt;=0.5*'MARK LOOKUP'!S284,"C+",IF(S284&gt;=0.4*'MARK LOOKUP'!S284,"C",IF(S284&gt;=0.35*'MARK LOOKUP'!S284,"D","NG"))))))),"")</f>
        <v/>
      </c>
      <c r="AO284" s="26" t="str">
        <f>IF(ISBLANK('DATA ENTRY'!Y284),"",IF(T284="AB","AB",IF(T284&gt;=0.9*'MARK LOOKUP'!T284,"A+",IF(T284&gt;=0.8*'MARK LOOKUP'!T284,"A",IF(T284&gt;=0.7*'MARK LOOKUP'!T284,"B+",IF(T284&gt;=0.6*'MARK LOOKUP'!T284,"B",IF(T284&gt;=0.5*'MARK LOOKUP'!T284,"C+",IF(T284&gt;=0.4*'MARK LOOKUP'!T284,"C",IF(T284&gt;=0.35*'MARK LOOKUP'!T284,"D","NG")))))))))</f>
        <v/>
      </c>
      <c r="AP284" s="26" t="str">
        <f>IF(ISBLANK('DATA ENTRY'!Z284),"",IF(U284="AB","AB",IF(U284&gt;=0.9*'MARK LOOKUP'!U284,"A+",IF(U284&gt;=0.8*'MARK LOOKUP'!U284,"A",IF(U284&gt;=0.7*'MARK LOOKUP'!U284,"B+",IF(U284&gt;=0.6*'MARK LOOKUP'!U284,"B",IF(U284&gt;=0.5*'MARK LOOKUP'!U284,"C+",IF(U284&gt;=0.4*'MARK LOOKUP'!U284,"C",IF(U284&gt;=0.35*'MARK LOOKUP'!U284,"D","NG")))))))))</f>
        <v/>
      </c>
      <c r="AQ284" s="26" t="str">
        <f>IF(ISNUMBER(V284),IF(V284&gt;=0.9*'MARK LOOKUP'!V284,"A+",IF(V284&gt;=0.8*'MARK LOOKUP'!V284,"A",IF(V284&gt;=0.7*'MARK LOOKUP'!V284,"B+",IF(V284&gt;=0.6*'MARK LOOKUP'!S284,"B",IF(V284&gt;=0.5*'MARK LOOKUP'!V284,"C+",IF(V284&gt;=0.4*'MARK LOOKUP'!V284,"C",IF(V284&gt;=0.35*'MARK LOOKUP'!V284,"D","NG"))))))),"")</f>
        <v/>
      </c>
      <c r="AR284" s="26" t="str">
        <f t="shared" si="87"/>
        <v/>
      </c>
      <c r="AS284" s="26" t="str">
        <f t="shared" si="88"/>
        <v/>
      </c>
      <c r="AT284" s="26" t="str">
        <f t="shared" si="89"/>
        <v/>
      </c>
      <c r="AU284" s="26" t="str">
        <f t="shared" si="90"/>
        <v/>
      </c>
      <c r="AV284" s="26" t="str">
        <f t="shared" si="91"/>
        <v/>
      </c>
      <c r="AW284" s="26" t="str">
        <f t="shared" si="92"/>
        <v/>
      </c>
      <c r="AX284" s="26" t="str">
        <f t="shared" si="93"/>
        <v/>
      </c>
      <c r="AY284" s="26" t="str">
        <f t="shared" si="94"/>
        <v/>
      </c>
      <c r="AZ284" s="26" t="str">
        <f t="shared" si="95"/>
        <v/>
      </c>
      <c r="BA284" s="26" t="str">
        <f t="shared" si="96"/>
        <v/>
      </c>
      <c r="BB284" s="26" t="str">
        <f t="shared" si="97"/>
        <v/>
      </c>
      <c r="BC284" s="26" t="str">
        <f t="shared" si="98"/>
        <v/>
      </c>
      <c r="BD284" s="26" t="str">
        <f t="shared" si="99"/>
        <v/>
      </c>
      <c r="BE284" s="26" t="str">
        <f>IF(ISBLANK('DATA ENTRY'!S284),"",IF(AJ284="A+","4",IF(AJ284="A","3.6",IF(AJ284="B+","3.2",IF(AJ284="B","2.8",IF(AJ284="C+","2.4",IF(AJ284="C","2",IF(AJ284="D+","1.6",IF(AJ284="D","1.2",IF(AJ284="E","0.8",""))))))))))</f>
        <v/>
      </c>
      <c r="BF284" s="26" t="str">
        <f>IF(ISBLANK('DATA ENTRY'!T284),"",IF(AK284="A+","4",IF(AK284="A","3.6",IF(AK284="B+","3.2",IF(AK284="B","2.8",IF(AK284="C+","2.4",IF(AK284="C","2",IF(AK284="D+","1.6",IF(AK284="D","1.2",IF(AK284="E","0.8",""))))))))))</f>
        <v/>
      </c>
      <c r="BG284" s="26" t="str">
        <f>IF(ISBLANK('DATA ENTRY'!U284),"",IF(AL284="A+","4",IF(AL284="A","3.6",IF(AL284="B+","3.2",IF(AL284="B","2.8",IF(AL284="C+","2.4",IF(AL284="C","2",IF(AL284="D+","1.6",IF(AL284="D","1.2",IF(AL284="E","0.8",""))))))))))</f>
        <v/>
      </c>
      <c r="BH284" s="26" t="str">
        <f>IF(ISBLANK('DATA ENTRY'!V284),"",IF(AM284="A+","4",IF(AM284="A","3.6",IF(AM284="B+","3.2",IF(AM284="B","2.8",IF(AM284="C+","2.4",IF(AM284="C","2",IF(AM284="D+","1.6",IF(AM284="D","1.2",IF(AM284="E","0.8",""))))))))))</f>
        <v/>
      </c>
      <c r="BI284" s="26" t="str">
        <f>IF(ISBLANK('DATA ENTRY'!W284),"",IF(AN284="A+","4",IF(AN284="A","3.6",IF(AN284="B+","3.2",IF(AN284="B","2.8",IF(AN284="C+","2.4",IF(AN284="C","2",IF(AN284="D+","1.6",IF(AN284="D","1.2",IF(AN284="E","0.8",""))))))))))</f>
        <v/>
      </c>
      <c r="BJ284" s="26" t="str">
        <f>IF(ISBLANK('DATA ENTRY'!X284),"",IF(AO284="A+","4",IF(AO284="A","3.6",IF(AO284="B+","3.2",IF(AO284="B","2.8",IF(AO284="C+","2.4",IF(AO284="C","2",IF(AO284="D+","1.6",IF(AO284="D","1.2",IF(AO284="E","0.8",""))))))))))</f>
        <v/>
      </c>
      <c r="BK284" s="26" t="str">
        <f>IF(ISBLANK('DATA ENTRY'!Y284),"",IF(AP284="A+","4",IF(AP284="A","3.6",IF(AP284="B+","3.2",IF(AP284="B","2.8",IF(AP284="C+","2.4",IF(AP284="C","2",IF(AP284="D+","1.6",IF(AP284="D","1.2",IF(AP284="E","0.8",""))))))))))</f>
        <v/>
      </c>
      <c r="BL284" s="26" t="str">
        <f>IF(ISBLANK('DATA ENTRY'!Z284),"",IF(AQ284="A+","4",IF(AQ284="A","3.6",IF(AQ284="B+","3.2",IF(AQ284="B","2.8",IF(AQ284="C+","2.4",IF(AQ284="C","2",IF(AQ284="D+","1.6",IF(AQ284="D","1.2",IF(AQ284="E","0.8",""))))))))))</f>
        <v/>
      </c>
    </row>
    <row r="285" spans="2:64" x14ac:dyDescent="0.25">
      <c r="B285" s="26" t="str">
        <f>IF(ISBLANK('DATA ENTRY'!G285),"",'DATA ENTRY'!G285)</f>
        <v/>
      </c>
      <c r="C285" s="26" t="str">
        <f>IF(ISBLANK('DATA ENTRY'!H285),"",'DATA ENTRY'!H285)</f>
        <v/>
      </c>
      <c r="D285" s="26" t="str">
        <f t="shared" si="81"/>
        <v/>
      </c>
      <c r="E285" s="26" t="str">
        <f>IF(ISBLANK('DATA ENTRY'!J285),"",'DATA ENTRY'!J285)</f>
        <v/>
      </c>
      <c r="F285" s="26" t="str">
        <f>IF(ISBLANK('DATA ENTRY'!K285),"",'DATA ENTRY'!K285)</f>
        <v/>
      </c>
      <c r="G285" s="26" t="str">
        <f t="shared" si="82"/>
        <v/>
      </c>
      <c r="H285" s="26" t="str">
        <f>IF(ISBLANK('DATA ENTRY'!M285),"",'DATA ENTRY'!M285)</f>
        <v/>
      </c>
      <c r="I285" s="26" t="str">
        <f>IF(ISBLANK('DATA ENTRY'!M285),"",'DATA ENTRY'!N285)</f>
        <v/>
      </c>
      <c r="J285" s="26" t="str">
        <f t="shared" si="100"/>
        <v/>
      </c>
      <c r="K285" s="26" t="str">
        <f>IF(ISBLANK('DATA ENTRY'!P285),"",'DATA ENTRY'!P285)</f>
        <v/>
      </c>
      <c r="L285" s="26" t="str">
        <f>IF(ISBLANK('DATA ENTRY'!Q285),"",'DATA ENTRY'!Q285)</f>
        <v/>
      </c>
      <c r="M285" s="26" t="str">
        <f t="shared" si="83"/>
        <v/>
      </c>
      <c r="N285" s="26" t="str">
        <f>IF(ISBLANK('DATA ENTRY'!S285),"",'DATA ENTRY'!S285)</f>
        <v/>
      </c>
      <c r="O285" s="26" t="str">
        <f>IF(ISBLANK('DATA ENTRY'!T285),"",'DATA ENTRY'!T285)</f>
        <v/>
      </c>
      <c r="P285" s="26" t="str">
        <f t="shared" si="84"/>
        <v/>
      </c>
      <c r="Q285" s="26" t="str">
        <f>IF(ISBLANK('DATA ENTRY'!V285),"",'DATA ENTRY'!V285)</f>
        <v/>
      </c>
      <c r="R285" s="26" t="str">
        <f>IF(ISBLANK('DATA ENTRY'!W285),"",'DATA ENTRY'!W285)</f>
        <v/>
      </c>
      <c r="S285" s="26" t="str">
        <f t="shared" si="85"/>
        <v/>
      </c>
      <c r="T285" s="26" t="str">
        <f>IF(ISBLANK('DATA ENTRY'!Y285),"",'DATA ENTRY'!Y285)</f>
        <v/>
      </c>
      <c r="U285" s="26" t="str">
        <f>IF(ISBLANK('DATA ENTRY'!Z285),"",'DATA ENTRY'!Z285)</f>
        <v/>
      </c>
      <c r="V285" s="26" t="str">
        <f t="shared" si="86"/>
        <v/>
      </c>
      <c r="W285" s="26" t="str">
        <f>IF(ISBLANK('DATA ENTRY'!$F285),"",IF(LEDGER!B285="AB","AB",IF(LEDGER!B285&gt;=0.9*'MARK LOOKUP'!B285,"A+",IF(LEDGER!B285&gt;=0.8*'MARK LOOKUP'!B285,"A",IF(LEDGER!B285&gt;=0.7*'MARK LOOKUP'!B285,"B+",IF(LEDGER!B285&gt;=0.6*'MARK LOOKUP'!B285,"B",IF(LEDGER!B285&gt;=0.5*'MARK LOOKUP'!B285,"C+",IF(LEDGER!B285&gt;=0.4*'MARK LOOKUP'!B285,"C+",IF(LEDGER!B285&gt;=0.35*'MARK LOOKUP'!B285,"D","NG")))))))))</f>
        <v/>
      </c>
      <c r="X285" s="26" t="str">
        <f>IF(ISBLANK('DATA ENTRY'!$G285),"",IF(LEDGER!C285="AB","AB",IF(LEDGER!C285&gt;=0.9*'MARK LOOKUP'!C285,"A+",IF(LEDGER!C285&gt;=0.8*'MARK LOOKUP'!C285,"A",IF(LEDGER!C285&gt;=0.7*'MARK LOOKUP'!C285,"B+",IF(LEDGER!C285&gt;=0.6*'MARK LOOKUP'!C285,"B",IF(LEDGER!C285&gt;=0.5*'MARK LOOKUP'!C285,"C+",IF(LEDGER!C285&gt;=0.4*'MARK LOOKUP'!C285,"C+",IF(LEDGER!C285&gt;=0.35*'MARK LOOKUP'!C285,"D","N.G.")))))))))</f>
        <v/>
      </c>
      <c r="Y285" s="26" t="b">
        <f>IF(ISNUMBER(D285),IF(D285&gt;=0.9*'MARK LOOKUP'!D285,"A+",IF(D285&gt;=0.8*'MARK LOOKUP'!D285,"A",IF(D285&gt;=0.7*'MARK LOOKUP'!D285,"B+",IF(D285&gt;=0.6*'MARK LOOKUP'!D285,"B",IF(D285&gt;=0.5*'MARK LOOKUP'!D285,"C+",IF(D285&gt;=0.4*'MARK LOOKUP'!D285,"C",IF(D285&gt;=0.35*'MARK LOOKUP'!D285,"D","N.G."))))))))</f>
        <v>0</v>
      </c>
      <c r="Z285" s="26" t="str">
        <f>IF(ISBLANK('DATA ENTRY'!J285),"",IF(LEDGER!E285="AB","AB",IF(LEDGER!E285&gt;=0.9*'MARK LOOKUP'!E285,"A+",IF(LEDGER!E285&gt;=0.8*'MARK LOOKUP'!E285,"A",IF(LEDGER!E285&gt;=0.7*'MARK LOOKUP'!E285,"B+",IF(LEDGER!E285&gt;=0.6*'MARK LOOKUP'!E285,"B",IF(LEDGER!E285&gt;=0.5*'MARK LOOKUP'!E285,"C+",IF(LEDGER!E285&gt;=0.4*'MARK LOOKUP'!E285,"C",IF(LEDGER!E285&gt;=0.35*'MARK LOOKUP'!E285,"D","NG")))))))))</f>
        <v/>
      </c>
      <c r="AA285" s="26" t="str">
        <f>IF(ISBLANK('DATA ENTRY'!K285),"",IF(LEDGER!F285="AB","AB",IF(LEDGER!F285&gt;=0.9*'MARK LOOKUP'!F285,"A+",IF(LEDGER!F285&gt;=0.8*'MARK LOOKUP'!F285,"A",IF(LEDGER!F285&gt;=0.7*'MARK LOOKUP'!F285,"B+",IF(LEDGER!F285&gt;=0.6*'MARK LOOKUP'!F285,"B",IF(LEDGER!F285&gt;=0.5*'MARK LOOKUP'!F285,"C+",IF(LEDGER!F285&gt;=0.4*'MARK LOOKUP'!F285,"C",IF(LEDGER!F285&gt;=0.35*'MARK LOOKUP'!F285,"D","NG")))))))))</f>
        <v/>
      </c>
      <c r="AB285" s="26" t="b">
        <f>IF(ISNUMBER(G285),IF(D285&gt;=0.9*'MARK LOOKUP'!G285,"A+",IF(G285&gt;=0.8*'MARK LOOKUP'!G285,"A",IF(G285&gt;=0.7*'MARK LOOKUP'!G285,"B+",IF(G285&gt;=0.6*'MARK LOOKUP'!G285,"B",IF(G285&gt;=0.5*'MARK LOOKUP'!G285,"C+",IF(G285&gt;=0.4*'MARK LOOKUP'!G285,"C",IF(G285&gt;=0.35*'MARK LOOKUP'!G285,"D","NG"))))))))</f>
        <v>0</v>
      </c>
      <c r="AC285" s="26" t="str">
        <f>IF(ISBLANK('DATA ENTRY'!M285),"",IF(LEDGER!H285="AB","AB",IF(LEDGER!H285&gt;=0.9*'MARK LOOKUP'!H285,"A+",IF(LEDGER!H285&gt;=0.8*'MARK LOOKUP'!H285,"A",IF(LEDGER!H285&gt;=0.7*'MARK LOOKUP'!H285,"B+",IF(LEDGER!H285&gt;=0.6*'MARK LOOKUP'!H285,"B",IF(LEDGER!H285&gt;=0.5*'MARK LOOKUP'!H285,"C+",IF(LEDGER!H285&gt;=0.4*'MARK LOOKUP'!H285,"C",IF(LEDGER!H285&gt;=0.35*'MARK LOOKUP'!H285,"D","NG")))))))))</f>
        <v/>
      </c>
      <c r="AD285" s="26" t="str">
        <f>IF(ISBLANK('DATA ENTRY'!N285),"",IF(LEDGER!I285="AB","AB",IF(LEDGER!I285&gt;=0.9*'MARK LOOKUP'!I285,"A+",IF(LEDGER!I285&gt;=0.8*'MARK LOOKUP'!I285,"A",IF(LEDGER!I285&gt;=0.7*'MARK LOOKUP'!I285,"B+",IF(LEDGER!I285&gt;=0.6*'MARK LOOKUP'!I285,"B",IF(LEDGER!I285&gt;=0.5*'MARK LOOKUP'!I285,"C+",IF(LEDGER!I285&gt;=0.4*'MARK LOOKUP'!I285,"C",IF(LEDGER!I285&gt;=0.35*'MARK LOOKUP'!I285,"D","NG")))))))))</f>
        <v/>
      </c>
      <c r="AE285" s="26" t="str">
        <f>IF(ISNUMBER(J285),IF(J285&gt;=0.9*'MARK LOOKUP'!J285,"A+",IF(J285&gt;=0.8*'MARK LOOKUP'!J285,"A",IF(J285&gt;=0.7*'MARK LOOKUP'!J285,"B+",IF(J285&gt;=0.6*'MARK LOOKUP'!J285,"B",IF(J285&gt;=0.5*'MARK LOOKUP'!J285,"C+",IF(J285&gt;=0.4*'MARK LOOKUP'!J285,"C",IF(J285&gt;=0.35*'MARK LOOKUP'!J285,"D","NG"))))))),"")</f>
        <v/>
      </c>
      <c r="AF285" s="26" t="str">
        <f>IF(ISBLANK('DATA ENTRY'!P285),"",IF(LEDGER!K285="Ab","AB",IF(LEDGER!K285&gt;=0.9*'MARK LOOKUP'!K285,"A+",IF(LEDGER!K285&gt;=0.8*'MARK LOOKUP'!K285,"A",IF(LEDGER!K285&gt;=0.7*'MARK LOOKUP'!K285,"B+",IF(LEDGER!K285&gt;=0.6*'MARK LOOKUP'!K285,"B",IF(LEDGER!K285&gt;=0.5*'MARK LOOKUP'!K285,"C+",IF(LEDGER!K285&gt;=0.4*'MARK LOOKUP'!K285,"C",IF(LEDGER!K285&gt;=0.35*'MARK LOOKUP'!K285,"D","NG")))))))))</f>
        <v/>
      </c>
      <c r="AG285" s="26" t="str">
        <f>IF(ISBLANK('DATA ENTRY'!Q285),"",IF(LEDGER!L285="Ab","AB",IF(LEDGER!L285&gt;=0.9*'MARK LOOKUP'!L285,"A+",IF(LEDGER!L285&gt;=0.8*'MARK LOOKUP'!L285,"A",IF(LEDGER!L285&gt;=0.7*'MARK LOOKUP'!L285,"B+",IF(LEDGER!L285&gt;=0.6*'MARK LOOKUP'!L285,"B",IF(LEDGER!L285&gt;=0.5*'MARK LOOKUP'!L285,"C+",IF(LEDGER!L285&gt;=0.4*'MARK LOOKUP'!L285,"C",IF(LEDGER!L285&gt;=0.35*'MARK LOOKUP'!L285,"D","NG")))))))))</f>
        <v/>
      </c>
      <c r="AH285" s="26" t="str">
        <f>IF(ISNUMBER(M285),IF(M285&gt;=0.9*'MARK LOOKUP'!M285,"A+",IF(M285&gt;=0.8*'MARK LOOKUP'!M285,"A",IF(M285&gt;=0.7*'MARK LOOKUP'!M285,"B+",IF(M285&gt;=0.6*'MARK LOOKUP'!M285,"B",IF(M285&gt;=0.5*'MARK LOOKUP'!M285,"C+",IF(M285&gt;=0.4*'MARK LOOKUP'!M285,"C",IF(M285&gt;=0.35*'MARK LOOKUP'!M285,"D","NG"))))))),"")</f>
        <v/>
      </c>
      <c r="AI285" s="26" t="str">
        <f>IF(ISBLANK('DATA ENTRY'!S285),"",IF(N285="Ab","AB",IF(N285&gt;=0.9*'MARK LOOKUP'!N285,"A+",IF(N285&gt;=0.8*'MARK LOOKUP'!N285,"A",IF(N285&gt;=0.7*'MARK LOOKUP'!N285,"B+",IF(N285&gt;=0.6*'MARK LOOKUP'!N285,"B",IF(N285&gt;=0.5*'MARK LOOKUP'!N285,"C+",IF(N285&gt;=0.4*'MARK LOOKUP'!N285,"C",IF(N285&gt;=0.35*'MARK LOOKUP'!N285,"D","NG")))))))))</f>
        <v/>
      </c>
      <c r="AJ285" s="26" t="str">
        <f>IF(ISBLANK('DATA ENTRY'!T285),"",IF(O285="Ab","AB",IF(O285&gt;=0.9*'MARK LOOKUP'!O285,"A+",IF(O285&gt;=0.8*'MARK LOOKUP'!O285,"A",IF(O285&gt;=0.7*'MARK LOOKUP'!O285,"B+",IF(O285&gt;=0.6*'MARK LOOKUP'!O285,"B",IF(O285&gt;=0.5*'MARK LOOKUP'!O285,"C+",IF(O285&gt;=0.4*'MARK LOOKUP'!O285,"C",IF(O285&gt;=0.35*'MARK LOOKUP'!O285,"D","NG")))))))))</f>
        <v/>
      </c>
      <c r="AK285" s="26" t="str">
        <f>IF(ISNUMBER(P285),IF(P285&gt;=0.9*'MARK LOOKUP'!P285,"A+",IF(P285&gt;=0.8*'MARK LOOKUP'!P285,"A",IF(P285&gt;=0.7*'MARK LOOKUP'!P285,"B+",IF(P285&gt;=0.6*'MARK LOOKUP'!P285,"B",IF(P285&gt;=0.5*'MARK LOOKUP'!P285,"C+",IF(P285&gt;=0.4*'MARK LOOKUP'!P285,"C",IF(P285&gt;=0.35*'MARK LOOKUP'!P285,"D","NG"))))))),"")</f>
        <v/>
      </c>
      <c r="AL285" s="26" t="str">
        <f>IF(ISBLANK('DATA ENTRY'!V285),"",IF(Q285="Ab","AB",IF(Q285&gt;=0.9*'MARK LOOKUP'!Q285,"A+",IF(Q285&gt;=0.8*'MARK LOOKUP'!Q285,"A",IF(Q285&gt;=0.7*'MARK LOOKUP'!Q285,"B+",IF(Q285&gt;=0.6*'MARK LOOKUP'!Q285,"B",IF(Q285&gt;=0.5*'MARK LOOKUP'!Q285,"C+",IF(Q285&gt;=0.4*'MARK LOOKUP'!Q285,"C",IF(Q285&gt;=0.35*'MARK LOOKUP'!Q285,"D","NG")))))))))</f>
        <v/>
      </c>
      <c r="AM285" s="26" t="str">
        <f>IF(ISBLANK('DATA ENTRY'!W285),"",IF(R285="Ab","AB",IF(R285&gt;=0.9*'MARK LOOKUP'!R285,"A+",IF(R285&gt;=0.8*'MARK LOOKUP'!R285,"A",IF(R285&gt;=0.7*'MARK LOOKUP'!R285,"B+",IF(R285&gt;=0.6*'MARK LOOKUP'!R285,"B",IF(R285&gt;=0.5*'MARK LOOKUP'!R285,"C+",IF(R285&gt;=0.4*'MARK LOOKUP'!R285,"C",IF(R285&gt;=0.35*'MARK LOOKUP'!R285,"D","NG")))))))))</f>
        <v/>
      </c>
      <c r="AN285" s="26" t="str">
        <f>IF(ISNUMBER(S285),IF(S285&gt;=0.9*'MARK LOOKUP'!S285,"A+",IF(S285&gt;=0.8*'MARK LOOKUP'!S285,"A",IF(S285&gt;=0.7*'MARK LOOKUP'!S285,"B+",IF(S285&gt;=0.6*'MARK LOOKUP'!S285,"B",IF(S285&gt;=0.5*'MARK LOOKUP'!S285,"C+",IF(S285&gt;=0.4*'MARK LOOKUP'!S285,"C",IF(S285&gt;=0.35*'MARK LOOKUP'!S285,"D","NG"))))))),"")</f>
        <v/>
      </c>
      <c r="AO285" s="26" t="str">
        <f>IF(ISBLANK('DATA ENTRY'!Y285),"",IF(T285="AB","AB",IF(T285&gt;=0.9*'MARK LOOKUP'!T285,"A+",IF(T285&gt;=0.8*'MARK LOOKUP'!T285,"A",IF(T285&gt;=0.7*'MARK LOOKUP'!T285,"B+",IF(T285&gt;=0.6*'MARK LOOKUP'!T285,"B",IF(T285&gt;=0.5*'MARK LOOKUP'!T285,"C+",IF(T285&gt;=0.4*'MARK LOOKUP'!T285,"C",IF(T285&gt;=0.35*'MARK LOOKUP'!T285,"D","NG")))))))))</f>
        <v/>
      </c>
      <c r="AP285" s="26" t="str">
        <f>IF(ISBLANK('DATA ENTRY'!Z285),"",IF(U285="AB","AB",IF(U285&gt;=0.9*'MARK LOOKUP'!U285,"A+",IF(U285&gt;=0.8*'MARK LOOKUP'!U285,"A",IF(U285&gt;=0.7*'MARK LOOKUP'!U285,"B+",IF(U285&gt;=0.6*'MARK LOOKUP'!U285,"B",IF(U285&gt;=0.5*'MARK LOOKUP'!U285,"C+",IF(U285&gt;=0.4*'MARK LOOKUP'!U285,"C",IF(U285&gt;=0.35*'MARK LOOKUP'!U285,"D","NG")))))))))</f>
        <v/>
      </c>
      <c r="AQ285" s="26" t="str">
        <f>IF(ISNUMBER(V285),IF(V285&gt;=0.9*'MARK LOOKUP'!V285,"A+",IF(V285&gt;=0.8*'MARK LOOKUP'!V285,"A",IF(V285&gt;=0.7*'MARK LOOKUP'!V285,"B+",IF(V285&gt;=0.6*'MARK LOOKUP'!S285,"B",IF(V285&gt;=0.5*'MARK LOOKUP'!V285,"C+",IF(V285&gt;=0.4*'MARK LOOKUP'!V285,"C",IF(V285&gt;=0.35*'MARK LOOKUP'!V285,"D","NG"))))))),"")</f>
        <v/>
      </c>
      <c r="AR285" s="26" t="str">
        <f t="shared" si="87"/>
        <v/>
      </c>
      <c r="AS285" s="26" t="str">
        <f t="shared" si="88"/>
        <v/>
      </c>
      <c r="AT285" s="26" t="str">
        <f t="shared" si="89"/>
        <v/>
      </c>
      <c r="AU285" s="26" t="str">
        <f t="shared" si="90"/>
        <v/>
      </c>
      <c r="AV285" s="26" t="str">
        <f t="shared" si="91"/>
        <v/>
      </c>
      <c r="AW285" s="26" t="str">
        <f t="shared" si="92"/>
        <v/>
      </c>
      <c r="AX285" s="26" t="str">
        <f t="shared" si="93"/>
        <v/>
      </c>
      <c r="AY285" s="26" t="str">
        <f t="shared" si="94"/>
        <v/>
      </c>
      <c r="AZ285" s="26" t="str">
        <f t="shared" si="95"/>
        <v/>
      </c>
      <c r="BA285" s="26" t="str">
        <f t="shared" si="96"/>
        <v/>
      </c>
      <c r="BB285" s="26" t="str">
        <f t="shared" si="97"/>
        <v/>
      </c>
      <c r="BC285" s="26" t="str">
        <f t="shared" si="98"/>
        <v/>
      </c>
      <c r="BD285" s="26" t="str">
        <f t="shared" si="99"/>
        <v/>
      </c>
      <c r="BE285" s="26" t="str">
        <f>IF(ISBLANK('DATA ENTRY'!S285),"",IF(AJ285="A+","4",IF(AJ285="A","3.6",IF(AJ285="B+","3.2",IF(AJ285="B","2.8",IF(AJ285="C+","2.4",IF(AJ285="C","2",IF(AJ285="D+","1.6",IF(AJ285="D","1.2",IF(AJ285="E","0.8",""))))))))))</f>
        <v/>
      </c>
      <c r="BF285" s="26" t="str">
        <f>IF(ISBLANK('DATA ENTRY'!T285),"",IF(AK285="A+","4",IF(AK285="A","3.6",IF(AK285="B+","3.2",IF(AK285="B","2.8",IF(AK285="C+","2.4",IF(AK285="C","2",IF(AK285="D+","1.6",IF(AK285="D","1.2",IF(AK285="E","0.8",""))))))))))</f>
        <v/>
      </c>
      <c r="BG285" s="26" t="str">
        <f>IF(ISBLANK('DATA ENTRY'!U285),"",IF(AL285="A+","4",IF(AL285="A","3.6",IF(AL285="B+","3.2",IF(AL285="B","2.8",IF(AL285="C+","2.4",IF(AL285="C","2",IF(AL285="D+","1.6",IF(AL285="D","1.2",IF(AL285="E","0.8",""))))))))))</f>
        <v/>
      </c>
      <c r="BH285" s="26" t="str">
        <f>IF(ISBLANK('DATA ENTRY'!V285),"",IF(AM285="A+","4",IF(AM285="A","3.6",IF(AM285="B+","3.2",IF(AM285="B","2.8",IF(AM285="C+","2.4",IF(AM285="C","2",IF(AM285="D+","1.6",IF(AM285="D","1.2",IF(AM285="E","0.8",""))))))))))</f>
        <v/>
      </c>
      <c r="BI285" s="26" t="str">
        <f>IF(ISBLANK('DATA ENTRY'!W285),"",IF(AN285="A+","4",IF(AN285="A","3.6",IF(AN285="B+","3.2",IF(AN285="B","2.8",IF(AN285="C+","2.4",IF(AN285="C","2",IF(AN285="D+","1.6",IF(AN285="D","1.2",IF(AN285="E","0.8",""))))))))))</f>
        <v/>
      </c>
      <c r="BJ285" s="26" t="str">
        <f>IF(ISBLANK('DATA ENTRY'!X285),"",IF(AO285="A+","4",IF(AO285="A","3.6",IF(AO285="B+","3.2",IF(AO285="B","2.8",IF(AO285="C+","2.4",IF(AO285="C","2",IF(AO285="D+","1.6",IF(AO285="D","1.2",IF(AO285="E","0.8",""))))))))))</f>
        <v/>
      </c>
      <c r="BK285" s="26" t="str">
        <f>IF(ISBLANK('DATA ENTRY'!Y285),"",IF(AP285="A+","4",IF(AP285="A","3.6",IF(AP285="B+","3.2",IF(AP285="B","2.8",IF(AP285="C+","2.4",IF(AP285="C","2",IF(AP285="D+","1.6",IF(AP285="D","1.2",IF(AP285="E","0.8",""))))))))))</f>
        <v/>
      </c>
      <c r="BL285" s="26" t="str">
        <f>IF(ISBLANK('DATA ENTRY'!Z285),"",IF(AQ285="A+","4",IF(AQ285="A","3.6",IF(AQ285="B+","3.2",IF(AQ285="B","2.8",IF(AQ285="C+","2.4",IF(AQ285="C","2",IF(AQ285="D+","1.6",IF(AQ285="D","1.2",IF(AQ285="E","0.8",""))))))))))</f>
        <v/>
      </c>
    </row>
    <row r="286" spans="2:64" x14ac:dyDescent="0.25">
      <c r="B286" s="26" t="str">
        <f>IF(ISBLANK('DATA ENTRY'!G286),"",'DATA ENTRY'!G286)</f>
        <v/>
      </c>
      <c r="C286" s="26" t="str">
        <f>IF(ISBLANK('DATA ENTRY'!H286),"",'DATA ENTRY'!H286)</f>
        <v/>
      </c>
      <c r="D286" s="26" t="str">
        <f t="shared" si="81"/>
        <v/>
      </c>
      <c r="E286" s="26" t="str">
        <f>IF(ISBLANK('DATA ENTRY'!J286),"",'DATA ENTRY'!J286)</f>
        <v/>
      </c>
      <c r="F286" s="26" t="str">
        <f>IF(ISBLANK('DATA ENTRY'!K286),"",'DATA ENTRY'!K286)</f>
        <v/>
      </c>
      <c r="G286" s="26" t="str">
        <f t="shared" si="82"/>
        <v/>
      </c>
      <c r="H286" s="26" t="str">
        <f>IF(ISBLANK('DATA ENTRY'!M286),"",'DATA ENTRY'!M286)</f>
        <v/>
      </c>
      <c r="I286" s="26" t="str">
        <f>IF(ISBLANK('DATA ENTRY'!M286),"",'DATA ENTRY'!N286)</f>
        <v/>
      </c>
      <c r="J286" s="26" t="str">
        <f t="shared" si="100"/>
        <v/>
      </c>
      <c r="K286" s="26" t="str">
        <f>IF(ISBLANK('DATA ENTRY'!P286),"",'DATA ENTRY'!P286)</f>
        <v/>
      </c>
      <c r="L286" s="26" t="str">
        <f>IF(ISBLANK('DATA ENTRY'!Q286),"",'DATA ENTRY'!Q286)</f>
        <v/>
      </c>
      <c r="M286" s="26" t="str">
        <f t="shared" si="83"/>
        <v/>
      </c>
      <c r="N286" s="26" t="str">
        <f>IF(ISBLANK('DATA ENTRY'!S286),"",'DATA ENTRY'!S286)</f>
        <v/>
      </c>
      <c r="O286" s="26" t="str">
        <f>IF(ISBLANK('DATA ENTRY'!T286),"",'DATA ENTRY'!T286)</f>
        <v/>
      </c>
      <c r="P286" s="26" t="str">
        <f t="shared" si="84"/>
        <v/>
      </c>
      <c r="Q286" s="26" t="str">
        <f>IF(ISBLANK('DATA ENTRY'!V286),"",'DATA ENTRY'!V286)</f>
        <v/>
      </c>
      <c r="R286" s="26" t="str">
        <f>IF(ISBLANK('DATA ENTRY'!W286),"",'DATA ENTRY'!W286)</f>
        <v/>
      </c>
      <c r="S286" s="26" t="str">
        <f t="shared" si="85"/>
        <v/>
      </c>
      <c r="T286" s="26" t="str">
        <f>IF(ISBLANK('DATA ENTRY'!Y286),"",'DATA ENTRY'!Y286)</f>
        <v/>
      </c>
      <c r="U286" s="26" t="str">
        <f>IF(ISBLANK('DATA ENTRY'!Z286),"",'DATA ENTRY'!Z286)</f>
        <v/>
      </c>
      <c r="V286" s="26" t="str">
        <f t="shared" si="86"/>
        <v/>
      </c>
      <c r="W286" s="26" t="str">
        <f>IF(ISBLANK('DATA ENTRY'!$F286),"",IF(LEDGER!B286="AB","AB",IF(LEDGER!B286&gt;=0.9*'MARK LOOKUP'!B286,"A+",IF(LEDGER!B286&gt;=0.8*'MARK LOOKUP'!B286,"A",IF(LEDGER!B286&gt;=0.7*'MARK LOOKUP'!B286,"B+",IF(LEDGER!B286&gt;=0.6*'MARK LOOKUP'!B286,"B",IF(LEDGER!B286&gt;=0.5*'MARK LOOKUP'!B286,"C+",IF(LEDGER!B286&gt;=0.4*'MARK LOOKUP'!B286,"C+",IF(LEDGER!B286&gt;=0.35*'MARK LOOKUP'!B286,"D","NG")))))))))</f>
        <v/>
      </c>
      <c r="X286" s="26" t="str">
        <f>IF(ISBLANK('DATA ENTRY'!$G286),"",IF(LEDGER!C286="AB","AB",IF(LEDGER!C286&gt;=0.9*'MARK LOOKUP'!C286,"A+",IF(LEDGER!C286&gt;=0.8*'MARK LOOKUP'!C286,"A",IF(LEDGER!C286&gt;=0.7*'MARK LOOKUP'!C286,"B+",IF(LEDGER!C286&gt;=0.6*'MARK LOOKUP'!C286,"B",IF(LEDGER!C286&gt;=0.5*'MARK LOOKUP'!C286,"C+",IF(LEDGER!C286&gt;=0.4*'MARK LOOKUP'!C286,"C+",IF(LEDGER!C286&gt;=0.35*'MARK LOOKUP'!C286,"D","N.G.")))))))))</f>
        <v/>
      </c>
      <c r="Y286" s="26" t="b">
        <f>IF(ISNUMBER(D286),IF(D286&gt;=0.9*'MARK LOOKUP'!D286,"A+",IF(D286&gt;=0.8*'MARK LOOKUP'!D286,"A",IF(D286&gt;=0.7*'MARK LOOKUP'!D286,"B+",IF(D286&gt;=0.6*'MARK LOOKUP'!D286,"B",IF(D286&gt;=0.5*'MARK LOOKUP'!D286,"C+",IF(D286&gt;=0.4*'MARK LOOKUP'!D286,"C",IF(D286&gt;=0.35*'MARK LOOKUP'!D286,"D","N.G."))))))))</f>
        <v>0</v>
      </c>
      <c r="Z286" s="26" t="str">
        <f>IF(ISBLANK('DATA ENTRY'!J286),"",IF(LEDGER!E286="AB","AB",IF(LEDGER!E286&gt;=0.9*'MARK LOOKUP'!E286,"A+",IF(LEDGER!E286&gt;=0.8*'MARK LOOKUP'!E286,"A",IF(LEDGER!E286&gt;=0.7*'MARK LOOKUP'!E286,"B+",IF(LEDGER!E286&gt;=0.6*'MARK LOOKUP'!E286,"B",IF(LEDGER!E286&gt;=0.5*'MARK LOOKUP'!E286,"C+",IF(LEDGER!E286&gt;=0.4*'MARK LOOKUP'!E286,"C",IF(LEDGER!E286&gt;=0.35*'MARK LOOKUP'!E286,"D","NG")))))))))</f>
        <v/>
      </c>
      <c r="AA286" s="26" t="str">
        <f>IF(ISBLANK('DATA ENTRY'!K286),"",IF(LEDGER!F286="AB","AB",IF(LEDGER!F286&gt;=0.9*'MARK LOOKUP'!F286,"A+",IF(LEDGER!F286&gt;=0.8*'MARK LOOKUP'!F286,"A",IF(LEDGER!F286&gt;=0.7*'MARK LOOKUP'!F286,"B+",IF(LEDGER!F286&gt;=0.6*'MARK LOOKUP'!F286,"B",IF(LEDGER!F286&gt;=0.5*'MARK LOOKUP'!F286,"C+",IF(LEDGER!F286&gt;=0.4*'MARK LOOKUP'!F286,"C",IF(LEDGER!F286&gt;=0.35*'MARK LOOKUP'!F286,"D","NG")))))))))</f>
        <v/>
      </c>
      <c r="AB286" s="26" t="b">
        <f>IF(ISNUMBER(G286),IF(D286&gt;=0.9*'MARK LOOKUP'!G286,"A+",IF(G286&gt;=0.8*'MARK LOOKUP'!G286,"A",IF(G286&gt;=0.7*'MARK LOOKUP'!G286,"B+",IF(G286&gt;=0.6*'MARK LOOKUP'!G286,"B",IF(G286&gt;=0.5*'MARK LOOKUP'!G286,"C+",IF(G286&gt;=0.4*'MARK LOOKUP'!G286,"C",IF(G286&gt;=0.35*'MARK LOOKUP'!G286,"D","NG"))))))))</f>
        <v>0</v>
      </c>
      <c r="AC286" s="26" t="str">
        <f>IF(ISBLANK('DATA ENTRY'!M286),"",IF(LEDGER!H286="AB","AB",IF(LEDGER!H286&gt;=0.9*'MARK LOOKUP'!H286,"A+",IF(LEDGER!H286&gt;=0.8*'MARK LOOKUP'!H286,"A",IF(LEDGER!H286&gt;=0.7*'MARK LOOKUP'!H286,"B+",IF(LEDGER!H286&gt;=0.6*'MARK LOOKUP'!H286,"B",IF(LEDGER!H286&gt;=0.5*'MARK LOOKUP'!H286,"C+",IF(LEDGER!H286&gt;=0.4*'MARK LOOKUP'!H286,"C",IF(LEDGER!H286&gt;=0.35*'MARK LOOKUP'!H286,"D","NG")))))))))</f>
        <v/>
      </c>
      <c r="AD286" s="26" t="str">
        <f>IF(ISBLANK('DATA ENTRY'!N286),"",IF(LEDGER!I286="AB","AB",IF(LEDGER!I286&gt;=0.9*'MARK LOOKUP'!I286,"A+",IF(LEDGER!I286&gt;=0.8*'MARK LOOKUP'!I286,"A",IF(LEDGER!I286&gt;=0.7*'MARK LOOKUP'!I286,"B+",IF(LEDGER!I286&gt;=0.6*'MARK LOOKUP'!I286,"B",IF(LEDGER!I286&gt;=0.5*'MARK LOOKUP'!I286,"C+",IF(LEDGER!I286&gt;=0.4*'MARK LOOKUP'!I286,"C",IF(LEDGER!I286&gt;=0.35*'MARK LOOKUP'!I286,"D","NG")))))))))</f>
        <v/>
      </c>
      <c r="AE286" s="26" t="str">
        <f>IF(ISNUMBER(J286),IF(J286&gt;=0.9*'MARK LOOKUP'!J286,"A+",IF(J286&gt;=0.8*'MARK LOOKUP'!J286,"A",IF(J286&gt;=0.7*'MARK LOOKUP'!J286,"B+",IF(J286&gt;=0.6*'MARK LOOKUP'!J286,"B",IF(J286&gt;=0.5*'MARK LOOKUP'!J286,"C+",IF(J286&gt;=0.4*'MARK LOOKUP'!J286,"C",IF(J286&gt;=0.35*'MARK LOOKUP'!J286,"D","NG"))))))),"")</f>
        <v/>
      </c>
      <c r="AF286" s="26" t="str">
        <f>IF(ISBLANK('DATA ENTRY'!P286),"",IF(LEDGER!K286="Ab","AB",IF(LEDGER!K286&gt;=0.9*'MARK LOOKUP'!K286,"A+",IF(LEDGER!K286&gt;=0.8*'MARK LOOKUP'!K286,"A",IF(LEDGER!K286&gt;=0.7*'MARK LOOKUP'!K286,"B+",IF(LEDGER!K286&gt;=0.6*'MARK LOOKUP'!K286,"B",IF(LEDGER!K286&gt;=0.5*'MARK LOOKUP'!K286,"C+",IF(LEDGER!K286&gt;=0.4*'MARK LOOKUP'!K286,"C",IF(LEDGER!K286&gt;=0.35*'MARK LOOKUP'!K286,"D","NG")))))))))</f>
        <v/>
      </c>
      <c r="AG286" s="26" t="str">
        <f>IF(ISBLANK('DATA ENTRY'!Q286),"",IF(LEDGER!L286="Ab","AB",IF(LEDGER!L286&gt;=0.9*'MARK LOOKUP'!L286,"A+",IF(LEDGER!L286&gt;=0.8*'MARK LOOKUP'!L286,"A",IF(LEDGER!L286&gt;=0.7*'MARK LOOKUP'!L286,"B+",IF(LEDGER!L286&gt;=0.6*'MARK LOOKUP'!L286,"B",IF(LEDGER!L286&gt;=0.5*'MARK LOOKUP'!L286,"C+",IF(LEDGER!L286&gt;=0.4*'MARK LOOKUP'!L286,"C",IF(LEDGER!L286&gt;=0.35*'MARK LOOKUP'!L286,"D","NG")))))))))</f>
        <v/>
      </c>
      <c r="AH286" s="26" t="str">
        <f>IF(ISNUMBER(M286),IF(M286&gt;=0.9*'MARK LOOKUP'!M286,"A+",IF(M286&gt;=0.8*'MARK LOOKUP'!M286,"A",IF(M286&gt;=0.7*'MARK LOOKUP'!M286,"B+",IF(M286&gt;=0.6*'MARK LOOKUP'!M286,"B",IF(M286&gt;=0.5*'MARK LOOKUP'!M286,"C+",IF(M286&gt;=0.4*'MARK LOOKUP'!M286,"C",IF(M286&gt;=0.35*'MARK LOOKUP'!M286,"D","NG"))))))),"")</f>
        <v/>
      </c>
      <c r="AI286" s="26" t="str">
        <f>IF(ISBLANK('DATA ENTRY'!S286),"",IF(N286="Ab","AB",IF(N286&gt;=0.9*'MARK LOOKUP'!N286,"A+",IF(N286&gt;=0.8*'MARK LOOKUP'!N286,"A",IF(N286&gt;=0.7*'MARK LOOKUP'!N286,"B+",IF(N286&gt;=0.6*'MARK LOOKUP'!N286,"B",IF(N286&gt;=0.5*'MARK LOOKUP'!N286,"C+",IF(N286&gt;=0.4*'MARK LOOKUP'!N286,"C",IF(N286&gt;=0.35*'MARK LOOKUP'!N286,"D","NG")))))))))</f>
        <v/>
      </c>
      <c r="AJ286" s="26" t="str">
        <f>IF(ISBLANK('DATA ENTRY'!T286),"",IF(O286="Ab","AB",IF(O286&gt;=0.9*'MARK LOOKUP'!O286,"A+",IF(O286&gt;=0.8*'MARK LOOKUP'!O286,"A",IF(O286&gt;=0.7*'MARK LOOKUP'!O286,"B+",IF(O286&gt;=0.6*'MARK LOOKUP'!O286,"B",IF(O286&gt;=0.5*'MARK LOOKUP'!O286,"C+",IF(O286&gt;=0.4*'MARK LOOKUP'!O286,"C",IF(O286&gt;=0.35*'MARK LOOKUP'!O286,"D","NG")))))))))</f>
        <v/>
      </c>
      <c r="AK286" s="26" t="str">
        <f>IF(ISNUMBER(P286),IF(P286&gt;=0.9*'MARK LOOKUP'!P286,"A+",IF(P286&gt;=0.8*'MARK LOOKUP'!P286,"A",IF(P286&gt;=0.7*'MARK LOOKUP'!P286,"B+",IF(P286&gt;=0.6*'MARK LOOKUP'!P286,"B",IF(P286&gt;=0.5*'MARK LOOKUP'!P286,"C+",IF(P286&gt;=0.4*'MARK LOOKUP'!P286,"C",IF(P286&gt;=0.35*'MARK LOOKUP'!P286,"D","NG"))))))),"")</f>
        <v/>
      </c>
      <c r="AL286" s="26" t="str">
        <f>IF(ISBLANK('DATA ENTRY'!V286),"",IF(Q286="Ab","AB",IF(Q286&gt;=0.9*'MARK LOOKUP'!Q286,"A+",IF(Q286&gt;=0.8*'MARK LOOKUP'!Q286,"A",IF(Q286&gt;=0.7*'MARK LOOKUP'!Q286,"B+",IF(Q286&gt;=0.6*'MARK LOOKUP'!Q286,"B",IF(Q286&gt;=0.5*'MARK LOOKUP'!Q286,"C+",IF(Q286&gt;=0.4*'MARK LOOKUP'!Q286,"C",IF(Q286&gt;=0.35*'MARK LOOKUP'!Q286,"D","NG")))))))))</f>
        <v/>
      </c>
      <c r="AM286" s="26" t="str">
        <f>IF(ISBLANK('DATA ENTRY'!W286),"",IF(R286="Ab","AB",IF(R286&gt;=0.9*'MARK LOOKUP'!R286,"A+",IF(R286&gt;=0.8*'MARK LOOKUP'!R286,"A",IF(R286&gt;=0.7*'MARK LOOKUP'!R286,"B+",IF(R286&gt;=0.6*'MARK LOOKUP'!R286,"B",IF(R286&gt;=0.5*'MARK LOOKUP'!R286,"C+",IF(R286&gt;=0.4*'MARK LOOKUP'!R286,"C",IF(R286&gt;=0.35*'MARK LOOKUP'!R286,"D","NG")))))))))</f>
        <v/>
      </c>
      <c r="AN286" s="26" t="str">
        <f>IF(ISNUMBER(S286),IF(S286&gt;=0.9*'MARK LOOKUP'!S286,"A+",IF(S286&gt;=0.8*'MARK LOOKUP'!S286,"A",IF(S286&gt;=0.7*'MARK LOOKUP'!S286,"B+",IF(S286&gt;=0.6*'MARK LOOKUP'!S286,"B",IF(S286&gt;=0.5*'MARK LOOKUP'!S286,"C+",IF(S286&gt;=0.4*'MARK LOOKUP'!S286,"C",IF(S286&gt;=0.35*'MARK LOOKUP'!S286,"D","NG"))))))),"")</f>
        <v/>
      </c>
      <c r="AO286" s="26" t="str">
        <f>IF(ISBLANK('DATA ENTRY'!Y286),"",IF(T286="AB","AB",IF(T286&gt;=0.9*'MARK LOOKUP'!T286,"A+",IF(T286&gt;=0.8*'MARK LOOKUP'!T286,"A",IF(T286&gt;=0.7*'MARK LOOKUP'!T286,"B+",IF(T286&gt;=0.6*'MARK LOOKUP'!T286,"B",IF(T286&gt;=0.5*'MARK LOOKUP'!T286,"C+",IF(T286&gt;=0.4*'MARK LOOKUP'!T286,"C",IF(T286&gt;=0.35*'MARK LOOKUP'!T286,"D","NG")))))))))</f>
        <v/>
      </c>
      <c r="AP286" s="26" t="str">
        <f>IF(ISBLANK('DATA ENTRY'!Z286),"",IF(U286="AB","AB",IF(U286&gt;=0.9*'MARK LOOKUP'!U286,"A+",IF(U286&gt;=0.8*'MARK LOOKUP'!U286,"A",IF(U286&gt;=0.7*'MARK LOOKUP'!U286,"B+",IF(U286&gt;=0.6*'MARK LOOKUP'!U286,"B",IF(U286&gt;=0.5*'MARK LOOKUP'!U286,"C+",IF(U286&gt;=0.4*'MARK LOOKUP'!U286,"C",IF(U286&gt;=0.35*'MARK LOOKUP'!U286,"D","NG")))))))))</f>
        <v/>
      </c>
      <c r="AQ286" s="26" t="str">
        <f>IF(ISNUMBER(V286),IF(V286&gt;=0.9*'MARK LOOKUP'!V286,"A+",IF(V286&gt;=0.8*'MARK LOOKUP'!V286,"A",IF(V286&gt;=0.7*'MARK LOOKUP'!V286,"B+",IF(V286&gt;=0.6*'MARK LOOKUP'!S286,"B",IF(V286&gt;=0.5*'MARK LOOKUP'!V286,"C+",IF(V286&gt;=0.4*'MARK LOOKUP'!V286,"C",IF(V286&gt;=0.35*'MARK LOOKUP'!V286,"D","NG"))))))),"")</f>
        <v/>
      </c>
      <c r="AR286" s="26" t="str">
        <f t="shared" si="87"/>
        <v/>
      </c>
      <c r="AS286" s="26" t="str">
        <f t="shared" si="88"/>
        <v/>
      </c>
      <c r="AT286" s="26" t="str">
        <f t="shared" si="89"/>
        <v/>
      </c>
      <c r="AU286" s="26" t="str">
        <f t="shared" si="90"/>
        <v/>
      </c>
      <c r="AV286" s="26" t="str">
        <f t="shared" si="91"/>
        <v/>
      </c>
      <c r="AW286" s="26" t="str">
        <f t="shared" si="92"/>
        <v/>
      </c>
      <c r="AX286" s="26" t="str">
        <f t="shared" si="93"/>
        <v/>
      </c>
      <c r="AY286" s="26" t="str">
        <f t="shared" si="94"/>
        <v/>
      </c>
      <c r="AZ286" s="26" t="str">
        <f t="shared" si="95"/>
        <v/>
      </c>
      <c r="BA286" s="26" t="str">
        <f t="shared" si="96"/>
        <v/>
      </c>
      <c r="BB286" s="26" t="str">
        <f t="shared" si="97"/>
        <v/>
      </c>
      <c r="BC286" s="26" t="str">
        <f t="shared" si="98"/>
        <v/>
      </c>
      <c r="BD286" s="26" t="str">
        <f t="shared" si="99"/>
        <v/>
      </c>
      <c r="BE286" s="26" t="str">
        <f>IF(ISBLANK('DATA ENTRY'!S286),"",IF(AJ286="A+","4",IF(AJ286="A","3.6",IF(AJ286="B+","3.2",IF(AJ286="B","2.8",IF(AJ286="C+","2.4",IF(AJ286="C","2",IF(AJ286="D+","1.6",IF(AJ286="D","1.2",IF(AJ286="E","0.8",""))))))))))</f>
        <v/>
      </c>
      <c r="BF286" s="26" t="str">
        <f>IF(ISBLANK('DATA ENTRY'!T286),"",IF(AK286="A+","4",IF(AK286="A","3.6",IF(AK286="B+","3.2",IF(AK286="B","2.8",IF(AK286="C+","2.4",IF(AK286="C","2",IF(AK286="D+","1.6",IF(AK286="D","1.2",IF(AK286="E","0.8",""))))))))))</f>
        <v/>
      </c>
      <c r="BG286" s="26" t="str">
        <f>IF(ISBLANK('DATA ENTRY'!U286),"",IF(AL286="A+","4",IF(AL286="A","3.6",IF(AL286="B+","3.2",IF(AL286="B","2.8",IF(AL286="C+","2.4",IF(AL286="C","2",IF(AL286="D+","1.6",IF(AL286="D","1.2",IF(AL286="E","0.8",""))))))))))</f>
        <v/>
      </c>
      <c r="BH286" s="26" t="str">
        <f>IF(ISBLANK('DATA ENTRY'!V286),"",IF(AM286="A+","4",IF(AM286="A","3.6",IF(AM286="B+","3.2",IF(AM286="B","2.8",IF(AM286="C+","2.4",IF(AM286="C","2",IF(AM286="D+","1.6",IF(AM286="D","1.2",IF(AM286="E","0.8",""))))))))))</f>
        <v/>
      </c>
      <c r="BI286" s="26" t="str">
        <f>IF(ISBLANK('DATA ENTRY'!W286),"",IF(AN286="A+","4",IF(AN286="A","3.6",IF(AN286="B+","3.2",IF(AN286="B","2.8",IF(AN286="C+","2.4",IF(AN286="C","2",IF(AN286="D+","1.6",IF(AN286="D","1.2",IF(AN286="E","0.8",""))))))))))</f>
        <v/>
      </c>
      <c r="BJ286" s="26" t="str">
        <f>IF(ISBLANK('DATA ENTRY'!X286),"",IF(AO286="A+","4",IF(AO286="A","3.6",IF(AO286="B+","3.2",IF(AO286="B","2.8",IF(AO286="C+","2.4",IF(AO286="C","2",IF(AO286="D+","1.6",IF(AO286="D","1.2",IF(AO286="E","0.8",""))))))))))</f>
        <v/>
      </c>
      <c r="BK286" s="26" t="str">
        <f>IF(ISBLANK('DATA ENTRY'!Y286),"",IF(AP286="A+","4",IF(AP286="A","3.6",IF(AP286="B+","3.2",IF(AP286="B","2.8",IF(AP286="C+","2.4",IF(AP286="C","2",IF(AP286="D+","1.6",IF(AP286="D","1.2",IF(AP286="E","0.8",""))))))))))</f>
        <v/>
      </c>
      <c r="BL286" s="26" t="str">
        <f>IF(ISBLANK('DATA ENTRY'!Z286),"",IF(AQ286="A+","4",IF(AQ286="A","3.6",IF(AQ286="B+","3.2",IF(AQ286="B","2.8",IF(AQ286="C+","2.4",IF(AQ286="C","2",IF(AQ286="D+","1.6",IF(AQ286="D","1.2",IF(AQ286="E","0.8",""))))))))))</f>
        <v/>
      </c>
    </row>
    <row r="287" spans="2:64" x14ac:dyDescent="0.25">
      <c r="B287" s="26" t="str">
        <f>IF(ISBLANK('DATA ENTRY'!G287),"",'DATA ENTRY'!G287)</f>
        <v/>
      </c>
      <c r="C287" s="26" t="str">
        <f>IF(ISBLANK('DATA ENTRY'!H287),"",'DATA ENTRY'!H287)</f>
        <v/>
      </c>
      <c r="D287" s="26" t="str">
        <f t="shared" si="81"/>
        <v/>
      </c>
      <c r="E287" s="26" t="str">
        <f>IF(ISBLANK('DATA ENTRY'!J287),"",'DATA ENTRY'!J287)</f>
        <v/>
      </c>
      <c r="F287" s="26" t="str">
        <f>IF(ISBLANK('DATA ENTRY'!K287),"",'DATA ENTRY'!K287)</f>
        <v/>
      </c>
      <c r="G287" s="26" t="str">
        <f t="shared" si="82"/>
        <v/>
      </c>
      <c r="H287" s="26" t="str">
        <f>IF(ISBLANK('DATA ENTRY'!M287),"",'DATA ENTRY'!M287)</f>
        <v/>
      </c>
      <c r="I287" s="26" t="str">
        <f>IF(ISBLANK('DATA ENTRY'!M287),"",'DATA ENTRY'!N287)</f>
        <v/>
      </c>
      <c r="J287" s="26" t="str">
        <f t="shared" si="100"/>
        <v/>
      </c>
      <c r="K287" s="26" t="str">
        <f>IF(ISBLANK('DATA ENTRY'!P287),"",'DATA ENTRY'!P287)</f>
        <v/>
      </c>
      <c r="L287" s="26" t="str">
        <f>IF(ISBLANK('DATA ENTRY'!Q287),"",'DATA ENTRY'!Q287)</f>
        <v/>
      </c>
      <c r="M287" s="26" t="str">
        <f t="shared" si="83"/>
        <v/>
      </c>
      <c r="N287" s="26" t="str">
        <f>IF(ISBLANK('DATA ENTRY'!S287),"",'DATA ENTRY'!S287)</f>
        <v/>
      </c>
      <c r="O287" s="26" t="str">
        <f>IF(ISBLANK('DATA ENTRY'!T287),"",'DATA ENTRY'!T287)</f>
        <v/>
      </c>
      <c r="P287" s="26" t="str">
        <f t="shared" si="84"/>
        <v/>
      </c>
      <c r="Q287" s="26" t="str">
        <f>IF(ISBLANK('DATA ENTRY'!V287),"",'DATA ENTRY'!V287)</f>
        <v/>
      </c>
      <c r="R287" s="26" t="str">
        <f>IF(ISBLANK('DATA ENTRY'!W287),"",'DATA ENTRY'!W287)</f>
        <v/>
      </c>
      <c r="S287" s="26" t="str">
        <f t="shared" si="85"/>
        <v/>
      </c>
      <c r="T287" s="26" t="str">
        <f>IF(ISBLANK('DATA ENTRY'!Y287),"",'DATA ENTRY'!Y287)</f>
        <v/>
      </c>
      <c r="U287" s="26" t="str">
        <f>IF(ISBLANK('DATA ENTRY'!Z287),"",'DATA ENTRY'!Z287)</f>
        <v/>
      </c>
      <c r="V287" s="26" t="str">
        <f t="shared" si="86"/>
        <v/>
      </c>
      <c r="W287" s="26" t="str">
        <f>IF(ISBLANK('DATA ENTRY'!$F287),"",IF(LEDGER!B287="AB","AB",IF(LEDGER!B287&gt;=0.9*'MARK LOOKUP'!B287,"A+",IF(LEDGER!B287&gt;=0.8*'MARK LOOKUP'!B287,"A",IF(LEDGER!B287&gt;=0.7*'MARK LOOKUP'!B287,"B+",IF(LEDGER!B287&gt;=0.6*'MARK LOOKUP'!B287,"B",IF(LEDGER!B287&gt;=0.5*'MARK LOOKUP'!B287,"C+",IF(LEDGER!B287&gt;=0.4*'MARK LOOKUP'!B287,"C+",IF(LEDGER!B287&gt;=0.35*'MARK LOOKUP'!B287,"D","NG")))))))))</f>
        <v/>
      </c>
      <c r="X287" s="26" t="str">
        <f>IF(ISBLANK('DATA ENTRY'!$G287),"",IF(LEDGER!C287="AB","AB",IF(LEDGER!C287&gt;=0.9*'MARK LOOKUP'!C287,"A+",IF(LEDGER!C287&gt;=0.8*'MARK LOOKUP'!C287,"A",IF(LEDGER!C287&gt;=0.7*'MARK LOOKUP'!C287,"B+",IF(LEDGER!C287&gt;=0.6*'MARK LOOKUP'!C287,"B",IF(LEDGER!C287&gt;=0.5*'MARK LOOKUP'!C287,"C+",IF(LEDGER!C287&gt;=0.4*'MARK LOOKUP'!C287,"C+",IF(LEDGER!C287&gt;=0.35*'MARK LOOKUP'!C287,"D","N.G.")))))))))</f>
        <v/>
      </c>
      <c r="Y287" s="26" t="b">
        <f>IF(ISNUMBER(D287),IF(D287&gt;=0.9*'MARK LOOKUP'!D287,"A+",IF(D287&gt;=0.8*'MARK LOOKUP'!D287,"A",IF(D287&gt;=0.7*'MARK LOOKUP'!D287,"B+",IF(D287&gt;=0.6*'MARK LOOKUP'!D287,"B",IF(D287&gt;=0.5*'MARK LOOKUP'!D287,"C+",IF(D287&gt;=0.4*'MARK LOOKUP'!D287,"C",IF(D287&gt;=0.35*'MARK LOOKUP'!D287,"D","N.G."))))))))</f>
        <v>0</v>
      </c>
      <c r="Z287" s="26" t="str">
        <f>IF(ISBLANK('DATA ENTRY'!J287),"",IF(LEDGER!E287="AB","AB",IF(LEDGER!E287&gt;=0.9*'MARK LOOKUP'!E287,"A+",IF(LEDGER!E287&gt;=0.8*'MARK LOOKUP'!E287,"A",IF(LEDGER!E287&gt;=0.7*'MARK LOOKUP'!E287,"B+",IF(LEDGER!E287&gt;=0.6*'MARK LOOKUP'!E287,"B",IF(LEDGER!E287&gt;=0.5*'MARK LOOKUP'!E287,"C+",IF(LEDGER!E287&gt;=0.4*'MARK LOOKUP'!E287,"C",IF(LEDGER!E287&gt;=0.35*'MARK LOOKUP'!E287,"D","NG")))))))))</f>
        <v/>
      </c>
      <c r="AA287" s="26" t="str">
        <f>IF(ISBLANK('DATA ENTRY'!K287),"",IF(LEDGER!F287="AB","AB",IF(LEDGER!F287&gt;=0.9*'MARK LOOKUP'!F287,"A+",IF(LEDGER!F287&gt;=0.8*'MARK LOOKUP'!F287,"A",IF(LEDGER!F287&gt;=0.7*'MARK LOOKUP'!F287,"B+",IF(LEDGER!F287&gt;=0.6*'MARK LOOKUP'!F287,"B",IF(LEDGER!F287&gt;=0.5*'MARK LOOKUP'!F287,"C+",IF(LEDGER!F287&gt;=0.4*'MARK LOOKUP'!F287,"C",IF(LEDGER!F287&gt;=0.35*'MARK LOOKUP'!F287,"D","NG")))))))))</f>
        <v/>
      </c>
      <c r="AB287" s="26" t="b">
        <f>IF(ISNUMBER(G287),IF(D287&gt;=0.9*'MARK LOOKUP'!G287,"A+",IF(G287&gt;=0.8*'MARK LOOKUP'!G287,"A",IF(G287&gt;=0.7*'MARK LOOKUP'!G287,"B+",IF(G287&gt;=0.6*'MARK LOOKUP'!G287,"B",IF(G287&gt;=0.5*'MARK LOOKUP'!G287,"C+",IF(G287&gt;=0.4*'MARK LOOKUP'!G287,"C",IF(G287&gt;=0.35*'MARK LOOKUP'!G287,"D","NG"))))))))</f>
        <v>0</v>
      </c>
      <c r="AC287" s="26" t="str">
        <f>IF(ISBLANK('DATA ENTRY'!M287),"",IF(LEDGER!H287="AB","AB",IF(LEDGER!H287&gt;=0.9*'MARK LOOKUP'!H287,"A+",IF(LEDGER!H287&gt;=0.8*'MARK LOOKUP'!H287,"A",IF(LEDGER!H287&gt;=0.7*'MARK LOOKUP'!H287,"B+",IF(LEDGER!H287&gt;=0.6*'MARK LOOKUP'!H287,"B",IF(LEDGER!H287&gt;=0.5*'MARK LOOKUP'!H287,"C+",IF(LEDGER!H287&gt;=0.4*'MARK LOOKUP'!H287,"C",IF(LEDGER!H287&gt;=0.35*'MARK LOOKUP'!H287,"D","NG")))))))))</f>
        <v/>
      </c>
      <c r="AD287" s="26" t="str">
        <f>IF(ISBLANK('DATA ENTRY'!N287),"",IF(LEDGER!I287="AB","AB",IF(LEDGER!I287&gt;=0.9*'MARK LOOKUP'!I287,"A+",IF(LEDGER!I287&gt;=0.8*'MARK LOOKUP'!I287,"A",IF(LEDGER!I287&gt;=0.7*'MARK LOOKUP'!I287,"B+",IF(LEDGER!I287&gt;=0.6*'MARK LOOKUP'!I287,"B",IF(LEDGER!I287&gt;=0.5*'MARK LOOKUP'!I287,"C+",IF(LEDGER!I287&gt;=0.4*'MARK LOOKUP'!I287,"C",IF(LEDGER!I287&gt;=0.35*'MARK LOOKUP'!I287,"D","NG")))))))))</f>
        <v/>
      </c>
      <c r="AE287" s="26" t="str">
        <f>IF(ISNUMBER(J287),IF(J287&gt;=0.9*'MARK LOOKUP'!J287,"A+",IF(J287&gt;=0.8*'MARK LOOKUP'!J287,"A",IF(J287&gt;=0.7*'MARK LOOKUP'!J287,"B+",IF(J287&gt;=0.6*'MARK LOOKUP'!J287,"B",IF(J287&gt;=0.5*'MARK LOOKUP'!J287,"C+",IF(J287&gt;=0.4*'MARK LOOKUP'!J287,"C",IF(J287&gt;=0.35*'MARK LOOKUP'!J287,"D","NG"))))))),"")</f>
        <v/>
      </c>
      <c r="AF287" s="26" t="str">
        <f>IF(ISBLANK('DATA ENTRY'!P287),"",IF(LEDGER!K287="Ab","AB",IF(LEDGER!K287&gt;=0.9*'MARK LOOKUP'!K287,"A+",IF(LEDGER!K287&gt;=0.8*'MARK LOOKUP'!K287,"A",IF(LEDGER!K287&gt;=0.7*'MARK LOOKUP'!K287,"B+",IF(LEDGER!K287&gt;=0.6*'MARK LOOKUP'!K287,"B",IF(LEDGER!K287&gt;=0.5*'MARK LOOKUP'!K287,"C+",IF(LEDGER!K287&gt;=0.4*'MARK LOOKUP'!K287,"C",IF(LEDGER!K287&gt;=0.35*'MARK LOOKUP'!K287,"D","NG")))))))))</f>
        <v/>
      </c>
      <c r="AG287" s="26" t="str">
        <f>IF(ISBLANK('DATA ENTRY'!Q287),"",IF(LEDGER!L287="Ab","AB",IF(LEDGER!L287&gt;=0.9*'MARK LOOKUP'!L287,"A+",IF(LEDGER!L287&gt;=0.8*'MARK LOOKUP'!L287,"A",IF(LEDGER!L287&gt;=0.7*'MARK LOOKUP'!L287,"B+",IF(LEDGER!L287&gt;=0.6*'MARK LOOKUP'!L287,"B",IF(LEDGER!L287&gt;=0.5*'MARK LOOKUP'!L287,"C+",IF(LEDGER!L287&gt;=0.4*'MARK LOOKUP'!L287,"C",IF(LEDGER!L287&gt;=0.35*'MARK LOOKUP'!L287,"D","NG")))))))))</f>
        <v/>
      </c>
      <c r="AH287" s="26" t="str">
        <f>IF(ISNUMBER(M287),IF(M287&gt;=0.9*'MARK LOOKUP'!M287,"A+",IF(M287&gt;=0.8*'MARK LOOKUP'!M287,"A",IF(M287&gt;=0.7*'MARK LOOKUP'!M287,"B+",IF(M287&gt;=0.6*'MARK LOOKUP'!M287,"B",IF(M287&gt;=0.5*'MARK LOOKUP'!M287,"C+",IF(M287&gt;=0.4*'MARK LOOKUP'!M287,"C",IF(M287&gt;=0.35*'MARK LOOKUP'!M287,"D","NG"))))))),"")</f>
        <v/>
      </c>
      <c r="AI287" s="26" t="str">
        <f>IF(ISBLANK('DATA ENTRY'!S287),"",IF(N287="Ab","AB",IF(N287&gt;=0.9*'MARK LOOKUP'!N287,"A+",IF(N287&gt;=0.8*'MARK LOOKUP'!N287,"A",IF(N287&gt;=0.7*'MARK LOOKUP'!N287,"B+",IF(N287&gt;=0.6*'MARK LOOKUP'!N287,"B",IF(N287&gt;=0.5*'MARK LOOKUP'!N287,"C+",IF(N287&gt;=0.4*'MARK LOOKUP'!N287,"C",IF(N287&gt;=0.35*'MARK LOOKUP'!N287,"D","NG")))))))))</f>
        <v/>
      </c>
      <c r="AJ287" s="26" t="str">
        <f>IF(ISBLANK('DATA ENTRY'!T287),"",IF(O287="Ab","AB",IF(O287&gt;=0.9*'MARK LOOKUP'!O287,"A+",IF(O287&gt;=0.8*'MARK LOOKUP'!O287,"A",IF(O287&gt;=0.7*'MARK LOOKUP'!O287,"B+",IF(O287&gt;=0.6*'MARK LOOKUP'!O287,"B",IF(O287&gt;=0.5*'MARK LOOKUP'!O287,"C+",IF(O287&gt;=0.4*'MARK LOOKUP'!O287,"C",IF(O287&gt;=0.35*'MARK LOOKUP'!O287,"D","NG")))))))))</f>
        <v/>
      </c>
      <c r="AK287" s="26" t="str">
        <f>IF(ISNUMBER(P287),IF(P287&gt;=0.9*'MARK LOOKUP'!P287,"A+",IF(P287&gt;=0.8*'MARK LOOKUP'!P287,"A",IF(P287&gt;=0.7*'MARK LOOKUP'!P287,"B+",IF(P287&gt;=0.6*'MARK LOOKUP'!P287,"B",IF(P287&gt;=0.5*'MARK LOOKUP'!P287,"C+",IF(P287&gt;=0.4*'MARK LOOKUP'!P287,"C",IF(P287&gt;=0.35*'MARK LOOKUP'!P287,"D","NG"))))))),"")</f>
        <v/>
      </c>
      <c r="AL287" s="26" t="str">
        <f>IF(ISBLANK('DATA ENTRY'!V287),"",IF(Q287="Ab","AB",IF(Q287&gt;=0.9*'MARK LOOKUP'!Q287,"A+",IF(Q287&gt;=0.8*'MARK LOOKUP'!Q287,"A",IF(Q287&gt;=0.7*'MARK LOOKUP'!Q287,"B+",IF(Q287&gt;=0.6*'MARK LOOKUP'!Q287,"B",IF(Q287&gt;=0.5*'MARK LOOKUP'!Q287,"C+",IF(Q287&gt;=0.4*'MARK LOOKUP'!Q287,"C",IF(Q287&gt;=0.35*'MARK LOOKUP'!Q287,"D","NG")))))))))</f>
        <v/>
      </c>
      <c r="AM287" s="26" t="str">
        <f>IF(ISBLANK('DATA ENTRY'!W287),"",IF(R287="Ab","AB",IF(R287&gt;=0.9*'MARK LOOKUP'!R287,"A+",IF(R287&gt;=0.8*'MARK LOOKUP'!R287,"A",IF(R287&gt;=0.7*'MARK LOOKUP'!R287,"B+",IF(R287&gt;=0.6*'MARK LOOKUP'!R287,"B",IF(R287&gt;=0.5*'MARK LOOKUP'!R287,"C+",IF(R287&gt;=0.4*'MARK LOOKUP'!R287,"C",IF(R287&gt;=0.35*'MARK LOOKUP'!R287,"D","NG")))))))))</f>
        <v/>
      </c>
      <c r="AN287" s="26" t="str">
        <f>IF(ISNUMBER(S287),IF(S287&gt;=0.9*'MARK LOOKUP'!S287,"A+",IF(S287&gt;=0.8*'MARK LOOKUP'!S287,"A",IF(S287&gt;=0.7*'MARK LOOKUP'!S287,"B+",IF(S287&gt;=0.6*'MARK LOOKUP'!S287,"B",IF(S287&gt;=0.5*'MARK LOOKUP'!S287,"C+",IF(S287&gt;=0.4*'MARK LOOKUP'!S287,"C",IF(S287&gt;=0.35*'MARK LOOKUP'!S287,"D","NG"))))))),"")</f>
        <v/>
      </c>
      <c r="AO287" s="26" t="str">
        <f>IF(ISBLANK('DATA ENTRY'!Y287),"",IF(T287="AB","AB",IF(T287&gt;=0.9*'MARK LOOKUP'!T287,"A+",IF(T287&gt;=0.8*'MARK LOOKUP'!T287,"A",IF(T287&gt;=0.7*'MARK LOOKUP'!T287,"B+",IF(T287&gt;=0.6*'MARK LOOKUP'!T287,"B",IF(T287&gt;=0.5*'MARK LOOKUP'!T287,"C+",IF(T287&gt;=0.4*'MARK LOOKUP'!T287,"C",IF(T287&gt;=0.35*'MARK LOOKUP'!T287,"D","NG")))))))))</f>
        <v/>
      </c>
      <c r="AP287" s="26" t="str">
        <f>IF(ISBLANK('DATA ENTRY'!Z287),"",IF(U287="AB","AB",IF(U287&gt;=0.9*'MARK LOOKUP'!U287,"A+",IF(U287&gt;=0.8*'MARK LOOKUP'!U287,"A",IF(U287&gt;=0.7*'MARK LOOKUP'!U287,"B+",IF(U287&gt;=0.6*'MARK LOOKUP'!U287,"B",IF(U287&gt;=0.5*'MARK LOOKUP'!U287,"C+",IF(U287&gt;=0.4*'MARK LOOKUP'!U287,"C",IF(U287&gt;=0.35*'MARK LOOKUP'!U287,"D","NG")))))))))</f>
        <v/>
      </c>
      <c r="AQ287" s="26" t="str">
        <f>IF(ISNUMBER(V287),IF(V287&gt;=0.9*'MARK LOOKUP'!V287,"A+",IF(V287&gt;=0.8*'MARK LOOKUP'!V287,"A",IF(V287&gt;=0.7*'MARK LOOKUP'!V287,"B+",IF(V287&gt;=0.6*'MARK LOOKUP'!S287,"B",IF(V287&gt;=0.5*'MARK LOOKUP'!V287,"C+",IF(V287&gt;=0.4*'MARK LOOKUP'!V287,"C",IF(V287&gt;=0.35*'MARK LOOKUP'!V287,"D","NG"))))))),"")</f>
        <v/>
      </c>
      <c r="AR287" s="26" t="str">
        <f t="shared" si="87"/>
        <v/>
      </c>
      <c r="AS287" s="26" t="str">
        <f t="shared" si="88"/>
        <v/>
      </c>
      <c r="AT287" s="26" t="str">
        <f t="shared" si="89"/>
        <v/>
      </c>
      <c r="AU287" s="26" t="str">
        <f t="shared" si="90"/>
        <v/>
      </c>
      <c r="AV287" s="26" t="str">
        <f t="shared" si="91"/>
        <v/>
      </c>
      <c r="AW287" s="26" t="str">
        <f t="shared" si="92"/>
        <v/>
      </c>
      <c r="AX287" s="26" t="str">
        <f t="shared" si="93"/>
        <v/>
      </c>
      <c r="AY287" s="26" t="str">
        <f t="shared" si="94"/>
        <v/>
      </c>
      <c r="AZ287" s="26" t="str">
        <f t="shared" si="95"/>
        <v/>
      </c>
      <c r="BA287" s="26" t="str">
        <f t="shared" si="96"/>
        <v/>
      </c>
      <c r="BB287" s="26" t="str">
        <f t="shared" si="97"/>
        <v/>
      </c>
      <c r="BC287" s="26" t="str">
        <f t="shared" si="98"/>
        <v/>
      </c>
      <c r="BD287" s="26" t="str">
        <f t="shared" si="99"/>
        <v/>
      </c>
      <c r="BE287" s="26" t="str">
        <f>IF(ISBLANK('DATA ENTRY'!S287),"",IF(AJ287="A+","4",IF(AJ287="A","3.6",IF(AJ287="B+","3.2",IF(AJ287="B","2.8",IF(AJ287="C+","2.4",IF(AJ287="C","2",IF(AJ287="D+","1.6",IF(AJ287="D","1.2",IF(AJ287="E","0.8",""))))))))))</f>
        <v/>
      </c>
      <c r="BF287" s="26" t="str">
        <f>IF(ISBLANK('DATA ENTRY'!T287),"",IF(AK287="A+","4",IF(AK287="A","3.6",IF(AK287="B+","3.2",IF(AK287="B","2.8",IF(AK287="C+","2.4",IF(AK287="C","2",IF(AK287="D+","1.6",IF(AK287="D","1.2",IF(AK287="E","0.8",""))))))))))</f>
        <v/>
      </c>
      <c r="BG287" s="26" t="str">
        <f>IF(ISBLANK('DATA ENTRY'!U287),"",IF(AL287="A+","4",IF(AL287="A","3.6",IF(AL287="B+","3.2",IF(AL287="B","2.8",IF(AL287="C+","2.4",IF(AL287="C","2",IF(AL287="D+","1.6",IF(AL287="D","1.2",IF(AL287="E","0.8",""))))))))))</f>
        <v/>
      </c>
      <c r="BH287" s="26" t="str">
        <f>IF(ISBLANK('DATA ENTRY'!V287),"",IF(AM287="A+","4",IF(AM287="A","3.6",IF(AM287="B+","3.2",IF(AM287="B","2.8",IF(AM287="C+","2.4",IF(AM287="C","2",IF(AM287="D+","1.6",IF(AM287="D","1.2",IF(AM287="E","0.8",""))))))))))</f>
        <v/>
      </c>
      <c r="BI287" s="26" t="str">
        <f>IF(ISBLANK('DATA ENTRY'!W287),"",IF(AN287="A+","4",IF(AN287="A","3.6",IF(AN287="B+","3.2",IF(AN287="B","2.8",IF(AN287="C+","2.4",IF(AN287="C","2",IF(AN287="D+","1.6",IF(AN287="D","1.2",IF(AN287="E","0.8",""))))))))))</f>
        <v/>
      </c>
      <c r="BJ287" s="26" t="str">
        <f>IF(ISBLANK('DATA ENTRY'!X287),"",IF(AO287="A+","4",IF(AO287="A","3.6",IF(AO287="B+","3.2",IF(AO287="B","2.8",IF(AO287="C+","2.4",IF(AO287="C","2",IF(AO287="D+","1.6",IF(AO287="D","1.2",IF(AO287="E","0.8",""))))))))))</f>
        <v/>
      </c>
      <c r="BK287" s="26" t="str">
        <f>IF(ISBLANK('DATA ENTRY'!Y287),"",IF(AP287="A+","4",IF(AP287="A","3.6",IF(AP287="B+","3.2",IF(AP287="B","2.8",IF(AP287="C+","2.4",IF(AP287="C","2",IF(AP287="D+","1.6",IF(AP287="D","1.2",IF(AP287="E","0.8",""))))))))))</f>
        <v/>
      </c>
      <c r="BL287" s="26" t="str">
        <f>IF(ISBLANK('DATA ENTRY'!Z287),"",IF(AQ287="A+","4",IF(AQ287="A","3.6",IF(AQ287="B+","3.2",IF(AQ287="B","2.8",IF(AQ287="C+","2.4",IF(AQ287="C","2",IF(AQ287="D+","1.6",IF(AQ287="D","1.2",IF(AQ287="E","0.8",""))))))))))</f>
        <v/>
      </c>
    </row>
    <row r="288" spans="2:64" x14ac:dyDescent="0.25">
      <c r="B288" s="26" t="str">
        <f>IF(ISBLANK('DATA ENTRY'!G288),"",'DATA ENTRY'!G288)</f>
        <v/>
      </c>
      <c r="C288" s="26" t="str">
        <f>IF(ISBLANK('DATA ENTRY'!H288),"",'DATA ENTRY'!H288)</f>
        <v/>
      </c>
      <c r="D288" s="26" t="str">
        <f t="shared" si="81"/>
        <v/>
      </c>
      <c r="E288" s="26" t="str">
        <f>IF(ISBLANK('DATA ENTRY'!J288),"",'DATA ENTRY'!J288)</f>
        <v/>
      </c>
      <c r="F288" s="26" t="str">
        <f>IF(ISBLANK('DATA ENTRY'!K288),"",'DATA ENTRY'!K288)</f>
        <v/>
      </c>
      <c r="G288" s="26" t="str">
        <f t="shared" si="82"/>
        <v/>
      </c>
      <c r="H288" s="26" t="str">
        <f>IF(ISBLANK('DATA ENTRY'!M288),"",'DATA ENTRY'!M288)</f>
        <v/>
      </c>
      <c r="I288" s="26" t="str">
        <f>IF(ISBLANK('DATA ENTRY'!M288),"",'DATA ENTRY'!N288)</f>
        <v/>
      </c>
      <c r="J288" s="26" t="str">
        <f t="shared" si="100"/>
        <v/>
      </c>
      <c r="K288" s="26" t="str">
        <f>IF(ISBLANK('DATA ENTRY'!P288),"",'DATA ENTRY'!P288)</f>
        <v/>
      </c>
      <c r="L288" s="26" t="str">
        <f>IF(ISBLANK('DATA ENTRY'!Q288),"",'DATA ENTRY'!Q288)</f>
        <v/>
      </c>
      <c r="M288" s="26" t="str">
        <f t="shared" si="83"/>
        <v/>
      </c>
      <c r="N288" s="26" t="str">
        <f>IF(ISBLANK('DATA ENTRY'!S288),"",'DATA ENTRY'!S288)</f>
        <v/>
      </c>
      <c r="O288" s="26" t="str">
        <f>IF(ISBLANK('DATA ENTRY'!T288),"",'DATA ENTRY'!T288)</f>
        <v/>
      </c>
      <c r="P288" s="26" t="str">
        <f t="shared" si="84"/>
        <v/>
      </c>
      <c r="Q288" s="26" t="str">
        <f>IF(ISBLANK('DATA ENTRY'!V288),"",'DATA ENTRY'!V288)</f>
        <v/>
      </c>
      <c r="R288" s="26" t="str">
        <f>IF(ISBLANK('DATA ENTRY'!W288),"",'DATA ENTRY'!W288)</f>
        <v/>
      </c>
      <c r="S288" s="26" t="str">
        <f t="shared" si="85"/>
        <v/>
      </c>
      <c r="T288" s="26" t="str">
        <f>IF(ISBLANK('DATA ENTRY'!Y288),"",'DATA ENTRY'!Y288)</f>
        <v/>
      </c>
      <c r="U288" s="26" t="str">
        <f>IF(ISBLANK('DATA ENTRY'!Z288),"",'DATA ENTRY'!Z288)</f>
        <v/>
      </c>
      <c r="V288" s="26" t="str">
        <f t="shared" si="86"/>
        <v/>
      </c>
      <c r="W288" s="26" t="str">
        <f>IF(ISBLANK('DATA ENTRY'!$F288),"",IF(LEDGER!B288="AB","AB",IF(LEDGER!B288&gt;=0.9*'MARK LOOKUP'!B288,"A+",IF(LEDGER!B288&gt;=0.8*'MARK LOOKUP'!B288,"A",IF(LEDGER!B288&gt;=0.7*'MARK LOOKUP'!B288,"B+",IF(LEDGER!B288&gt;=0.6*'MARK LOOKUP'!B288,"B",IF(LEDGER!B288&gt;=0.5*'MARK LOOKUP'!B288,"C+",IF(LEDGER!B288&gt;=0.4*'MARK LOOKUP'!B288,"C+",IF(LEDGER!B288&gt;=0.35*'MARK LOOKUP'!B288,"D","NG")))))))))</f>
        <v/>
      </c>
      <c r="X288" s="26" t="str">
        <f>IF(ISBLANK('DATA ENTRY'!$G288),"",IF(LEDGER!C288="AB","AB",IF(LEDGER!C288&gt;=0.9*'MARK LOOKUP'!C288,"A+",IF(LEDGER!C288&gt;=0.8*'MARK LOOKUP'!C288,"A",IF(LEDGER!C288&gt;=0.7*'MARK LOOKUP'!C288,"B+",IF(LEDGER!C288&gt;=0.6*'MARK LOOKUP'!C288,"B",IF(LEDGER!C288&gt;=0.5*'MARK LOOKUP'!C288,"C+",IF(LEDGER!C288&gt;=0.4*'MARK LOOKUP'!C288,"C+",IF(LEDGER!C288&gt;=0.35*'MARK LOOKUP'!C288,"D","N.G.")))))))))</f>
        <v/>
      </c>
      <c r="Y288" s="26" t="b">
        <f>IF(ISNUMBER(D288),IF(D288&gt;=0.9*'MARK LOOKUP'!D288,"A+",IF(D288&gt;=0.8*'MARK LOOKUP'!D288,"A",IF(D288&gt;=0.7*'MARK LOOKUP'!D288,"B+",IF(D288&gt;=0.6*'MARK LOOKUP'!D288,"B",IF(D288&gt;=0.5*'MARK LOOKUP'!D288,"C+",IF(D288&gt;=0.4*'MARK LOOKUP'!D288,"C",IF(D288&gt;=0.35*'MARK LOOKUP'!D288,"D","N.G."))))))))</f>
        <v>0</v>
      </c>
      <c r="Z288" s="26" t="str">
        <f>IF(ISBLANK('DATA ENTRY'!J288),"",IF(LEDGER!E288="AB","AB",IF(LEDGER!E288&gt;=0.9*'MARK LOOKUP'!E288,"A+",IF(LEDGER!E288&gt;=0.8*'MARK LOOKUP'!E288,"A",IF(LEDGER!E288&gt;=0.7*'MARK LOOKUP'!E288,"B+",IF(LEDGER!E288&gt;=0.6*'MARK LOOKUP'!E288,"B",IF(LEDGER!E288&gt;=0.5*'MARK LOOKUP'!E288,"C+",IF(LEDGER!E288&gt;=0.4*'MARK LOOKUP'!E288,"C",IF(LEDGER!E288&gt;=0.35*'MARK LOOKUP'!E288,"D","NG")))))))))</f>
        <v/>
      </c>
      <c r="AA288" s="26" t="str">
        <f>IF(ISBLANK('DATA ENTRY'!K288),"",IF(LEDGER!F288="AB","AB",IF(LEDGER!F288&gt;=0.9*'MARK LOOKUP'!F288,"A+",IF(LEDGER!F288&gt;=0.8*'MARK LOOKUP'!F288,"A",IF(LEDGER!F288&gt;=0.7*'MARK LOOKUP'!F288,"B+",IF(LEDGER!F288&gt;=0.6*'MARK LOOKUP'!F288,"B",IF(LEDGER!F288&gt;=0.5*'MARK LOOKUP'!F288,"C+",IF(LEDGER!F288&gt;=0.4*'MARK LOOKUP'!F288,"C",IF(LEDGER!F288&gt;=0.35*'MARK LOOKUP'!F288,"D","NG")))))))))</f>
        <v/>
      </c>
      <c r="AB288" s="26" t="b">
        <f>IF(ISNUMBER(G288),IF(D288&gt;=0.9*'MARK LOOKUP'!G288,"A+",IF(G288&gt;=0.8*'MARK LOOKUP'!G288,"A",IF(G288&gt;=0.7*'MARK LOOKUP'!G288,"B+",IF(G288&gt;=0.6*'MARK LOOKUP'!G288,"B",IF(G288&gt;=0.5*'MARK LOOKUP'!G288,"C+",IF(G288&gt;=0.4*'MARK LOOKUP'!G288,"C",IF(G288&gt;=0.35*'MARK LOOKUP'!G288,"D","NG"))))))))</f>
        <v>0</v>
      </c>
      <c r="AC288" s="26" t="str">
        <f>IF(ISBLANK('DATA ENTRY'!M288),"",IF(LEDGER!H288="AB","AB",IF(LEDGER!H288&gt;=0.9*'MARK LOOKUP'!H288,"A+",IF(LEDGER!H288&gt;=0.8*'MARK LOOKUP'!H288,"A",IF(LEDGER!H288&gt;=0.7*'MARK LOOKUP'!H288,"B+",IF(LEDGER!H288&gt;=0.6*'MARK LOOKUP'!H288,"B",IF(LEDGER!H288&gt;=0.5*'MARK LOOKUP'!H288,"C+",IF(LEDGER!H288&gt;=0.4*'MARK LOOKUP'!H288,"C",IF(LEDGER!H288&gt;=0.35*'MARK LOOKUP'!H288,"D","NG")))))))))</f>
        <v/>
      </c>
      <c r="AD288" s="26" t="str">
        <f>IF(ISBLANK('DATA ENTRY'!N288),"",IF(LEDGER!I288="AB","AB",IF(LEDGER!I288&gt;=0.9*'MARK LOOKUP'!I288,"A+",IF(LEDGER!I288&gt;=0.8*'MARK LOOKUP'!I288,"A",IF(LEDGER!I288&gt;=0.7*'MARK LOOKUP'!I288,"B+",IF(LEDGER!I288&gt;=0.6*'MARK LOOKUP'!I288,"B",IF(LEDGER!I288&gt;=0.5*'MARK LOOKUP'!I288,"C+",IF(LEDGER!I288&gt;=0.4*'MARK LOOKUP'!I288,"C",IF(LEDGER!I288&gt;=0.35*'MARK LOOKUP'!I288,"D","NG")))))))))</f>
        <v/>
      </c>
      <c r="AE288" s="26" t="str">
        <f>IF(ISNUMBER(J288),IF(J288&gt;=0.9*'MARK LOOKUP'!J288,"A+",IF(J288&gt;=0.8*'MARK LOOKUP'!J288,"A",IF(J288&gt;=0.7*'MARK LOOKUP'!J288,"B+",IF(J288&gt;=0.6*'MARK LOOKUP'!J288,"B",IF(J288&gt;=0.5*'MARK LOOKUP'!J288,"C+",IF(J288&gt;=0.4*'MARK LOOKUP'!J288,"C",IF(J288&gt;=0.35*'MARK LOOKUP'!J288,"D","NG"))))))),"")</f>
        <v/>
      </c>
      <c r="AF288" s="26" t="str">
        <f>IF(ISBLANK('DATA ENTRY'!P288),"",IF(LEDGER!K288="Ab","AB",IF(LEDGER!K288&gt;=0.9*'MARK LOOKUP'!K288,"A+",IF(LEDGER!K288&gt;=0.8*'MARK LOOKUP'!K288,"A",IF(LEDGER!K288&gt;=0.7*'MARK LOOKUP'!K288,"B+",IF(LEDGER!K288&gt;=0.6*'MARK LOOKUP'!K288,"B",IF(LEDGER!K288&gt;=0.5*'MARK LOOKUP'!K288,"C+",IF(LEDGER!K288&gt;=0.4*'MARK LOOKUP'!K288,"C",IF(LEDGER!K288&gt;=0.35*'MARK LOOKUP'!K288,"D","NG")))))))))</f>
        <v/>
      </c>
      <c r="AG288" s="26" t="str">
        <f>IF(ISBLANK('DATA ENTRY'!Q288),"",IF(LEDGER!L288="Ab","AB",IF(LEDGER!L288&gt;=0.9*'MARK LOOKUP'!L288,"A+",IF(LEDGER!L288&gt;=0.8*'MARK LOOKUP'!L288,"A",IF(LEDGER!L288&gt;=0.7*'MARK LOOKUP'!L288,"B+",IF(LEDGER!L288&gt;=0.6*'MARK LOOKUP'!L288,"B",IF(LEDGER!L288&gt;=0.5*'MARK LOOKUP'!L288,"C+",IF(LEDGER!L288&gt;=0.4*'MARK LOOKUP'!L288,"C",IF(LEDGER!L288&gt;=0.35*'MARK LOOKUP'!L288,"D","NG")))))))))</f>
        <v/>
      </c>
      <c r="AH288" s="26" t="str">
        <f>IF(ISNUMBER(M288),IF(M288&gt;=0.9*'MARK LOOKUP'!M288,"A+",IF(M288&gt;=0.8*'MARK LOOKUP'!M288,"A",IF(M288&gt;=0.7*'MARK LOOKUP'!M288,"B+",IF(M288&gt;=0.6*'MARK LOOKUP'!M288,"B",IF(M288&gt;=0.5*'MARK LOOKUP'!M288,"C+",IF(M288&gt;=0.4*'MARK LOOKUP'!M288,"C",IF(M288&gt;=0.35*'MARK LOOKUP'!M288,"D","NG"))))))),"")</f>
        <v/>
      </c>
      <c r="AI288" s="26" t="str">
        <f>IF(ISBLANK('DATA ENTRY'!S288),"",IF(N288="Ab","AB",IF(N288&gt;=0.9*'MARK LOOKUP'!N288,"A+",IF(N288&gt;=0.8*'MARK LOOKUP'!N288,"A",IF(N288&gt;=0.7*'MARK LOOKUP'!N288,"B+",IF(N288&gt;=0.6*'MARK LOOKUP'!N288,"B",IF(N288&gt;=0.5*'MARK LOOKUP'!N288,"C+",IF(N288&gt;=0.4*'MARK LOOKUP'!N288,"C",IF(N288&gt;=0.35*'MARK LOOKUP'!N288,"D","NG")))))))))</f>
        <v/>
      </c>
      <c r="AJ288" s="26" t="str">
        <f>IF(ISBLANK('DATA ENTRY'!T288),"",IF(O288="Ab","AB",IF(O288&gt;=0.9*'MARK LOOKUP'!O288,"A+",IF(O288&gt;=0.8*'MARK LOOKUP'!O288,"A",IF(O288&gt;=0.7*'MARK LOOKUP'!O288,"B+",IF(O288&gt;=0.6*'MARK LOOKUP'!O288,"B",IF(O288&gt;=0.5*'MARK LOOKUP'!O288,"C+",IF(O288&gt;=0.4*'MARK LOOKUP'!O288,"C",IF(O288&gt;=0.35*'MARK LOOKUP'!O288,"D","NG")))))))))</f>
        <v/>
      </c>
      <c r="AK288" s="26" t="str">
        <f>IF(ISNUMBER(P288),IF(P288&gt;=0.9*'MARK LOOKUP'!P288,"A+",IF(P288&gt;=0.8*'MARK LOOKUP'!P288,"A",IF(P288&gt;=0.7*'MARK LOOKUP'!P288,"B+",IF(P288&gt;=0.6*'MARK LOOKUP'!P288,"B",IF(P288&gt;=0.5*'MARK LOOKUP'!P288,"C+",IF(P288&gt;=0.4*'MARK LOOKUP'!P288,"C",IF(P288&gt;=0.35*'MARK LOOKUP'!P288,"D","NG"))))))),"")</f>
        <v/>
      </c>
      <c r="AL288" s="26" t="str">
        <f>IF(ISBLANK('DATA ENTRY'!V288),"",IF(Q288="Ab","AB",IF(Q288&gt;=0.9*'MARK LOOKUP'!Q288,"A+",IF(Q288&gt;=0.8*'MARK LOOKUP'!Q288,"A",IF(Q288&gt;=0.7*'MARK LOOKUP'!Q288,"B+",IF(Q288&gt;=0.6*'MARK LOOKUP'!Q288,"B",IF(Q288&gt;=0.5*'MARK LOOKUP'!Q288,"C+",IF(Q288&gt;=0.4*'MARK LOOKUP'!Q288,"C",IF(Q288&gt;=0.35*'MARK LOOKUP'!Q288,"D","NG")))))))))</f>
        <v/>
      </c>
      <c r="AM288" s="26" t="str">
        <f>IF(ISBLANK('DATA ENTRY'!W288),"",IF(R288="Ab","AB",IF(R288&gt;=0.9*'MARK LOOKUP'!R288,"A+",IF(R288&gt;=0.8*'MARK LOOKUP'!R288,"A",IF(R288&gt;=0.7*'MARK LOOKUP'!R288,"B+",IF(R288&gt;=0.6*'MARK LOOKUP'!R288,"B",IF(R288&gt;=0.5*'MARK LOOKUP'!R288,"C+",IF(R288&gt;=0.4*'MARK LOOKUP'!R288,"C",IF(R288&gt;=0.35*'MARK LOOKUP'!R288,"D","NG")))))))))</f>
        <v/>
      </c>
      <c r="AN288" s="26" t="str">
        <f>IF(ISNUMBER(S288),IF(S288&gt;=0.9*'MARK LOOKUP'!S288,"A+",IF(S288&gt;=0.8*'MARK LOOKUP'!S288,"A",IF(S288&gt;=0.7*'MARK LOOKUP'!S288,"B+",IF(S288&gt;=0.6*'MARK LOOKUP'!S288,"B",IF(S288&gt;=0.5*'MARK LOOKUP'!S288,"C+",IF(S288&gt;=0.4*'MARK LOOKUP'!S288,"C",IF(S288&gt;=0.35*'MARK LOOKUP'!S288,"D","NG"))))))),"")</f>
        <v/>
      </c>
      <c r="AO288" s="26" t="str">
        <f>IF(ISBLANK('DATA ENTRY'!Y288),"",IF(T288="AB","AB",IF(T288&gt;=0.9*'MARK LOOKUP'!T288,"A+",IF(T288&gt;=0.8*'MARK LOOKUP'!T288,"A",IF(T288&gt;=0.7*'MARK LOOKUP'!T288,"B+",IF(T288&gt;=0.6*'MARK LOOKUP'!T288,"B",IF(T288&gt;=0.5*'MARK LOOKUP'!T288,"C+",IF(T288&gt;=0.4*'MARK LOOKUP'!T288,"C",IF(T288&gt;=0.35*'MARK LOOKUP'!T288,"D","NG")))))))))</f>
        <v/>
      </c>
      <c r="AP288" s="26" t="str">
        <f>IF(ISBLANK('DATA ENTRY'!Z288),"",IF(U288="AB","AB",IF(U288&gt;=0.9*'MARK LOOKUP'!U288,"A+",IF(U288&gt;=0.8*'MARK LOOKUP'!U288,"A",IF(U288&gt;=0.7*'MARK LOOKUP'!U288,"B+",IF(U288&gt;=0.6*'MARK LOOKUP'!U288,"B",IF(U288&gt;=0.5*'MARK LOOKUP'!U288,"C+",IF(U288&gt;=0.4*'MARK LOOKUP'!U288,"C",IF(U288&gt;=0.35*'MARK LOOKUP'!U288,"D","NG")))))))))</f>
        <v/>
      </c>
      <c r="AQ288" s="26" t="str">
        <f>IF(ISNUMBER(V288),IF(V288&gt;=0.9*'MARK LOOKUP'!V288,"A+",IF(V288&gt;=0.8*'MARK LOOKUP'!V288,"A",IF(V288&gt;=0.7*'MARK LOOKUP'!V288,"B+",IF(V288&gt;=0.6*'MARK LOOKUP'!S288,"B",IF(V288&gt;=0.5*'MARK LOOKUP'!V288,"C+",IF(V288&gt;=0.4*'MARK LOOKUP'!V288,"C",IF(V288&gt;=0.35*'MARK LOOKUP'!V288,"D","NG"))))))),"")</f>
        <v/>
      </c>
      <c r="AR288" s="26" t="str">
        <f t="shared" si="87"/>
        <v/>
      </c>
      <c r="AS288" s="26" t="str">
        <f t="shared" si="88"/>
        <v/>
      </c>
      <c r="AT288" s="26" t="str">
        <f t="shared" si="89"/>
        <v/>
      </c>
      <c r="AU288" s="26" t="str">
        <f t="shared" si="90"/>
        <v/>
      </c>
      <c r="AV288" s="26" t="str">
        <f t="shared" si="91"/>
        <v/>
      </c>
      <c r="AW288" s="26" t="str">
        <f t="shared" si="92"/>
        <v/>
      </c>
      <c r="AX288" s="26" t="str">
        <f t="shared" si="93"/>
        <v/>
      </c>
      <c r="AY288" s="26" t="str">
        <f t="shared" si="94"/>
        <v/>
      </c>
      <c r="AZ288" s="26" t="str">
        <f t="shared" si="95"/>
        <v/>
      </c>
      <c r="BA288" s="26" t="str">
        <f t="shared" si="96"/>
        <v/>
      </c>
      <c r="BB288" s="26" t="str">
        <f t="shared" si="97"/>
        <v/>
      </c>
      <c r="BC288" s="26" t="str">
        <f t="shared" si="98"/>
        <v/>
      </c>
      <c r="BD288" s="26" t="str">
        <f t="shared" si="99"/>
        <v/>
      </c>
      <c r="BE288" s="26" t="str">
        <f>IF(ISBLANK('DATA ENTRY'!S288),"",IF(AJ288="A+","4",IF(AJ288="A","3.6",IF(AJ288="B+","3.2",IF(AJ288="B","2.8",IF(AJ288="C+","2.4",IF(AJ288="C","2",IF(AJ288="D+","1.6",IF(AJ288="D","1.2",IF(AJ288="E","0.8",""))))))))))</f>
        <v/>
      </c>
      <c r="BF288" s="26" t="str">
        <f>IF(ISBLANK('DATA ENTRY'!T288),"",IF(AK288="A+","4",IF(AK288="A","3.6",IF(AK288="B+","3.2",IF(AK288="B","2.8",IF(AK288="C+","2.4",IF(AK288="C","2",IF(AK288="D+","1.6",IF(AK288="D","1.2",IF(AK288="E","0.8",""))))))))))</f>
        <v/>
      </c>
      <c r="BG288" s="26" t="str">
        <f>IF(ISBLANK('DATA ENTRY'!U288),"",IF(AL288="A+","4",IF(AL288="A","3.6",IF(AL288="B+","3.2",IF(AL288="B","2.8",IF(AL288="C+","2.4",IF(AL288="C","2",IF(AL288="D+","1.6",IF(AL288="D","1.2",IF(AL288="E","0.8",""))))))))))</f>
        <v/>
      </c>
      <c r="BH288" s="26" t="str">
        <f>IF(ISBLANK('DATA ENTRY'!V288),"",IF(AM288="A+","4",IF(AM288="A","3.6",IF(AM288="B+","3.2",IF(AM288="B","2.8",IF(AM288="C+","2.4",IF(AM288="C","2",IF(AM288="D+","1.6",IF(AM288="D","1.2",IF(AM288="E","0.8",""))))))))))</f>
        <v/>
      </c>
      <c r="BI288" s="26" t="str">
        <f>IF(ISBLANK('DATA ENTRY'!W288),"",IF(AN288="A+","4",IF(AN288="A","3.6",IF(AN288="B+","3.2",IF(AN288="B","2.8",IF(AN288="C+","2.4",IF(AN288="C","2",IF(AN288="D+","1.6",IF(AN288="D","1.2",IF(AN288="E","0.8",""))))))))))</f>
        <v/>
      </c>
      <c r="BJ288" s="26" t="str">
        <f>IF(ISBLANK('DATA ENTRY'!X288),"",IF(AO288="A+","4",IF(AO288="A","3.6",IF(AO288="B+","3.2",IF(AO288="B","2.8",IF(AO288="C+","2.4",IF(AO288="C","2",IF(AO288="D+","1.6",IF(AO288="D","1.2",IF(AO288="E","0.8",""))))))))))</f>
        <v/>
      </c>
      <c r="BK288" s="26" t="str">
        <f>IF(ISBLANK('DATA ENTRY'!Y288),"",IF(AP288="A+","4",IF(AP288="A","3.6",IF(AP288="B+","3.2",IF(AP288="B","2.8",IF(AP288="C+","2.4",IF(AP288="C","2",IF(AP288="D+","1.6",IF(AP288="D","1.2",IF(AP288="E","0.8",""))))))))))</f>
        <v/>
      </c>
      <c r="BL288" s="26" t="str">
        <f>IF(ISBLANK('DATA ENTRY'!Z288),"",IF(AQ288="A+","4",IF(AQ288="A","3.6",IF(AQ288="B+","3.2",IF(AQ288="B","2.8",IF(AQ288="C+","2.4",IF(AQ288="C","2",IF(AQ288="D+","1.6",IF(AQ288="D","1.2",IF(AQ288="E","0.8",""))))))))))</f>
        <v/>
      </c>
    </row>
    <row r="289" spans="2:64" x14ac:dyDescent="0.25">
      <c r="B289" s="26" t="str">
        <f>IF(ISBLANK('DATA ENTRY'!G289),"",'DATA ENTRY'!G289)</f>
        <v/>
      </c>
      <c r="C289" s="26" t="str">
        <f>IF(ISBLANK('DATA ENTRY'!H289),"",'DATA ENTRY'!H289)</f>
        <v/>
      </c>
      <c r="D289" s="26" t="str">
        <f t="shared" si="81"/>
        <v/>
      </c>
      <c r="E289" s="26" t="str">
        <f>IF(ISBLANK('DATA ENTRY'!J289),"",'DATA ENTRY'!J289)</f>
        <v/>
      </c>
      <c r="F289" s="26" t="str">
        <f>IF(ISBLANK('DATA ENTRY'!K289),"",'DATA ENTRY'!K289)</f>
        <v/>
      </c>
      <c r="G289" s="26" t="str">
        <f t="shared" si="82"/>
        <v/>
      </c>
      <c r="H289" s="26" t="str">
        <f>IF(ISBLANK('DATA ENTRY'!M289),"",'DATA ENTRY'!M289)</f>
        <v/>
      </c>
      <c r="I289" s="26" t="str">
        <f>IF(ISBLANK('DATA ENTRY'!M289),"",'DATA ENTRY'!N289)</f>
        <v/>
      </c>
      <c r="J289" s="26" t="str">
        <f t="shared" si="100"/>
        <v/>
      </c>
      <c r="K289" s="26" t="str">
        <f>IF(ISBLANK('DATA ENTRY'!P289),"",'DATA ENTRY'!P289)</f>
        <v/>
      </c>
      <c r="L289" s="26" t="str">
        <f>IF(ISBLANK('DATA ENTRY'!Q289),"",'DATA ENTRY'!Q289)</f>
        <v/>
      </c>
      <c r="M289" s="26" t="str">
        <f t="shared" si="83"/>
        <v/>
      </c>
      <c r="N289" s="26" t="str">
        <f>IF(ISBLANK('DATA ENTRY'!S289),"",'DATA ENTRY'!S289)</f>
        <v/>
      </c>
      <c r="O289" s="26" t="str">
        <f>IF(ISBLANK('DATA ENTRY'!T289),"",'DATA ENTRY'!T289)</f>
        <v/>
      </c>
      <c r="P289" s="26" t="str">
        <f t="shared" si="84"/>
        <v/>
      </c>
      <c r="Q289" s="26" t="str">
        <f>IF(ISBLANK('DATA ENTRY'!V289),"",'DATA ENTRY'!V289)</f>
        <v/>
      </c>
      <c r="R289" s="26" t="str">
        <f>IF(ISBLANK('DATA ENTRY'!W289),"",'DATA ENTRY'!W289)</f>
        <v/>
      </c>
      <c r="S289" s="26" t="str">
        <f t="shared" si="85"/>
        <v/>
      </c>
      <c r="T289" s="26" t="str">
        <f>IF(ISBLANK('DATA ENTRY'!Y289),"",'DATA ENTRY'!Y289)</f>
        <v/>
      </c>
      <c r="U289" s="26" t="str">
        <f>IF(ISBLANK('DATA ENTRY'!Z289),"",'DATA ENTRY'!Z289)</f>
        <v/>
      </c>
      <c r="V289" s="26" t="str">
        <f t="shared" si="86"/>
        <v/>
      </c>
      <c r="W289" s="26" t="str">
        <f>IF(ISBLANK('DATA ENTRY'!$F289),"",IF(LEDGER!B289="AB","AB",IF(LEDGER!B289&gt;=0.9*'MARK LOOKUP'!B289,"A+",IF(LEDGER!B289&gt;=0.8*'MARK LOOKUP'!B289,"A",IF(LEDGER!B289&gt;=0.7*'MARK LOOKUP'!B289,"B+",IF(LEDGER!B289&gt;=0.6*'MARK LOOKUP'!B289,"B",IF(LEDGER!B289&gt;=0.5*'MARK LOOKUP'!B289,"C+",IF(LEDGER!B289&gt;=0.4*'MARK LOOKUP'!B289,"C+",IF(LEDGER!B289&gt;=0.35*'MARK LOOKUP'!B289,"D","NG")))))))))</f>
        <v/>
      </c>
      <c r="X289" s="26" t="str">
        <f>IF(ISBLANK('DATA ENTRY'!$G289),"",IF(LEDGER!C289="AB","AB",IF(LEDGER!C289&gt;=0.9*'MARK LOOKUP'!C289,"A+",IF(LEDGER!C289&gt;=0.8*'MARK LOOKUP'!C289,"A",IF(LEDGER!C289&gt;=0.7*'MARK LOOKUP'!C289,"B+",IF(LEDGER!C289&gt;=0.6*'MARK LOOKUP'!C289,"B",IF(LEDGER!C289&gt;=0.5*'MARK LOOKUP'!C289,"C+",IF(LEDGER!C289&gt;=0.4*'MARK LOOKUP'!C289,"C+",IF(LEDGER!C289&gt;=0.35*'MARK LOOKUP'!C289,"D","N.G.")))))))))</f>
        <v/>
      </c>
      <c r="Y289" s="26" t="b">
        <f>IF(ISNUMBER(D289),IF(D289&gt;=0.9*'MARK LOOKUP'!D289,"A+",IF(D289&gt;=0.8*'MARK LOOKUP'!D289,"A",IF(D289&gt;=0.7*'MARK LOOKUP'!D289,"B+",IF(D289&gt;=0.6*'MARK LOOKUP'!D289,"B",IF(D289&gt;=0.5*'MARK LOOKUP'!D289,"C+",IF(D289&gt;=0.4*'MARK LOOKUP'!D289,"C",IF(D289&gt;=0.35*'MARK LOOKUP'!D289,"D","N.G."))))))))</f>
        <v>0</v>
      </c>
      <c r="Z289" s="26" t="str">
        <f>IF(ISBLANK('DATA ENTRY'!J289),"",IF(LEDGER!E289="AB","AB",IF(LEDGER!E289&gt;=0.9*'MARK LOOKUP'!E289,"A+",IF(LEDGER!E289&gt;=0.8*'MARK LOOKUP'!E289,"A",IF(LEDGER!E289&gt;=0.7*'MARK LOOKUP'!E289,"B+",IF(LEDGER!E289&gt;=0.6*'MARK LOOKUP'!E289,"B",IF(LEDGER!E289&gt;=0.5*'MARK LOOKUP'!E289,"C+",IF(LEDGER!E289&gt;=0.4*'MARK LOOKUP'!E289,"C",IF(LEDGER!E289&gt;=0.35*'MARK LOOKUP'!E289,"D","NG")))))))))</f>
        <v/>
      </c>
      <c r="AA289" s="26" t="str">
        <f>IF(ISBLANK('DATA ENTRY'!K289),"",IF(LEDGER!F289="AB","AB",IF(LEDGER!F289&gt;=0.9*'MARK LOOKUP'!F289,"A+",IF(LEDGER!F289&gt;=0.8*'MARK LOOKUP'!F289,"A",IF(LEDGER!F289&gt;=0.7*'MARK LOOKUP'!F289,"B+",IF(LEDGER!F289&gt;=0.6*'MARK LOOKUP'!F289,"B",IF(LEDGER!F289&gt;=0.5*'MARK LOOKUP'!F289,"C+",IF(LEDGER!F289&gt;=0.4*'MARK LOOKUP'!F289,"C",IF(LEDGER!F289&gt;=0.35*'MARK LOOKUP'!F289,"D","NG")))))))))</f>
        <v/>
      </c>
      <c r="AB289" s="26" t="b">
        <f>IF(ISNUMBER(G289),IF(D289&gt;=0.9*'MARK LOOKUP'!G289,"A+",IF(G289&gt;=0.8*'MARK LOOKUP'!G289,"A",IF(G289&gt;=0.7*'MARK LOOKUP'!G289,"B+",IF(G289&gt;=0.6*'MARK LOOKUP'!G289,"B",IF(G289&gt;=0.5*'MARK LOOKUP'!G289,"C+",IF(G289&gt;=0.4*'MARK LOOKUP'!G289,"C",IF(G289&gt;=0.35*'MARK LOOKUP'!G289,"D","NG"))))))))</f>
        <v>0</v>
      </c>
      <c r="AC289" s="26" t="str">
        <f>IF(ISBLANK('DATA ENTRY'!M289),"",IF(LEDGER!H289="AB","AB",IF(LEDGER!H289&gt;=0.9*'MARK LOOKUP'!H289,"A+",IF(LEDGER!H289&gt;=0.8*'MARK LOOKUP'!H289,"A",IF(LEDGER!H289&gt;=0.7*'MARK LOOKUP'!H289,"B+",IF(LEDGER!H289&gt;=0.6*'MARK LOOKUP'!H289,"B",IF(LEDGER!H289&gt;=0.5*'MARK LOOKUP'!H289,"C+",IF(LEDGER!H289&gt;=0.4*'MARK LOOKUP'!H289,"C",IF(LEDGER!H289&gt;=0.35*'MARK LOOKUP'!H289,"D","NG")))))))))</f>
        <v/>
      </c>
      <c r="AD289" s="26" t="str">
        <f>IF(ISBLANK('DATA ENTRY'!N289),"",IF(LEDGER!I289="AB","AB",IF(LEDGER!I289&gt;=0.9*'MARK LOOKUP'!I289,"A+",IF(LEDGER!I289&gt;=0.8*'MARK LOOKUP'!I289,"A",IF(LEDGER!I289&gt;=0.7*'MARK LOOKUP'!I289,"B+",IF(LEDGER!I289&gt;=0.6*'MARK LOOKUP'!I289,"B",IF(LEDGER!I289&gt;=0.5*'MARK LOOKUP'!I289,"C+",IF(LEDGER!I289&gt;=0.4*'MARK LOOKUP'!I289,"C",IF(LEDGER!I289&gt;=0.35*'MARK LOOKUP'!I289,"D","NG")))))))))</f>
        <v/>
      </c>
      <c r="AE289" s="26" t="str">
        <f>IF(ISNUMBER(J289),IF(J289&gt;=0.9*'MARK LOOKUP'!J289,"A+",IF(J289&gt;=0.8*'MARK LOOKUP'!J289,"A",IF(J289&gt;=0.7*'MARK LOOKUP'!J289,"B+",IF(J289&gt;=0.6*'MARK LOOKUP'!J289,"B",IF(J289&gt;=0.5*'MARK LOOKUP'!J289,"C+",IF(J289&gt;=0.4*'MARK LOOKUP'!J289,"C",IF(J289&gt;=0.35*'MARK LOOKUP'!J289,"D","NG"))))))),"")</f>
        <v/>
      </c>
      <c r="AF289" s="26" t="str">
        <f>IF(ISBLANK('DATA ENTRY'!P289),"",IF(LEDGER!K289="Ab","AB",IF(LEDGER!K289&gt;=0.9*'MARK LOOKUP'!K289,"A+",IF(LEDGER!K289&gt;=0.8*'MARK LOOKUP'!K289,"A",IF(LEDGER!K289&gt;=0.7*'MARK LOOKUP'!K289,"B+",IF(LEDGER!K289&gt;=0.6*'MARK LOOKUP'!K289,"B",IF(LEDGER!K289&gt;=0.5*'MARK LOOKUP'!K289,"C+",IF(LEDGER!K289&gt;=0.4*'MARK LOOKUP'!K289,"C",IF(LEDGER!K289&gt;=0.35*'MARK LOOKUP'!K289,"D","NG")))))))))</f>
        <v/>
      </c>
      <c r="AG289" s="26" t="str">
        <f>IF(ISBLANK('DATA ENTRY'!Q289),"",IF(LEDGER!L289="Ab","AB",IF(LEDGER!L289&gt;=0.9*'MARK LOOKUP'!L289,"A+",IF(LEDGER!L289&gt;=0.8*'MARK LOOKUP'!L289,"A",IF(LEDGER!L289&gt;=0.7*'MARK LOOKUP'!L289,"B+",IF(LEDGER!L289&gt;=0.6*'MARK LOOKUP'!L289,"B",IF(LEDGER!L289&gt;=0.5*'MARK LOOKUP'!L289,"C+",IF(LEDGER!L289&gt;=0.4*'MARK LOOKUP'!L289,"C",IF(LEDGER!L289&gt;=0.35*'MARK LOOKUP'!L289,"D","NG")))))))))</f>
        <v/>
      </c>
      <c r="AH289" s="26" t="str">
        <f>IF(ISNUMBER(M289),IF(M289&gt;=0.9*'MARK LOOKUP'!M289,"A+",IF(M289&gt;=0.8*'MARK LOOKUP'!M289,"A",IF(M289&gt;=0.7*'MARK LOOKUP'!M289,"B+",IF(M289&gt;=0.6*'MARK LOOKUP'!M289,"B",IF(M289&gt;=0.5*'MARK LOOKUP'!M289,"C+",IF(M289&gt;=0.4*'MARK LOOKUP'!M289,"C",IF(M289&gt;=0.35*'MARK LOOKUP'!M289,"D","NG"))))))),"")</f>
        <v/>
      </c>
      <c r="AI289" s="26" t="str">
        <f>IF(ISBLANK('DATA ENTRY'!S289),"",IF(N289="Ab","AB",IF(N289&gt;=0.9*'MARK LOOKUP'!N289,"A+",IF(N289&gt;=0.8*'MARK LOOKUP'!N289,"A",IF(N289&gt;=0.7*'MARK LOOKUP'!N289,"B+",IF(N289&gt;=0.6*'MARK LOOKUP'!N289,"B",IF(N289&gt;=0.5*'MARK LOOKUP'!N289,"C+",IF(N289&gt;=0.4*'MARK LOOKUP'!N289,"C",IF(N289&gt;=0.35*'MARK LOOKUP'!N289,"D","NG")))))))))</f>
        <v/>
      </c>
      <c r="AJ289" s="26" t="str">
        <f>IF(ISBLANK('DATA ENTRY'!T289),"",IF(O289="Ab","AB",IF(O289&gt;=0.9*'MARK LOOKUP'!O289,"A+",IF(O289&gt;=0.8*'MARK LOOKUP'!O289,"A",IF(O289&gt;=0.7*'MARK LOOKUP'!O289,"B+",IF(O289&gt;=0.6*'MARK LOOKUP'!O289,"B",IF(O289&gt;=0.5*'MARK LOOKUP'!O289,"C+",IF(O289&gt;=0.4*'MARK LOOKUP'!O289,"C",IF(O289&gt;=0.35*'MARK LOOKUP'!O289,"D","NG")))))))))</f>
        <v/>
      </c>
      <c r="AK289" s="26" t="str">
        <f>IF(ISNUMBER(P289),IF(P289&gt;=0.9*'MARK LOOKUP'!P289,"A+",IF(P289&gt;=0.8*'MARK LOOKUP'!P289,"A",IF(P289&gt;=0.7*'MARK LOOKUP'!P289,"B+",IF(P289&gt;=0.6*'MARK LOOKUP'!P289,"B",IF(P289&gt;=0.5*'MARK LOOKUP'!P289,"C+",IF(P289&gt;=0.4*'MARK LOOKUP'!P289,"C",IF(P289&gt;=0.35*'MARK LOOKUP'!P289,"D","NG"))))))),"")</f>
        <v/>
      </c>
      <c r="AL289" s="26" t="str">
        <f>IF(ISBLANK('DATA ENTRY'!V289),"",IF(Q289="Ab","AB",IF(Q289&gt;=0.9*'MARK LOOKUP'!Q289,"A+",IF(Q289&gt;=0.8*'MARK LOOKUP'!Q289,"A",IF(Q289&gt;=0.7*'MARK LOOKUP'!Q289,"B+",IF(Q289&gt;=0.6*'MARK LOOKUP'!Q289,"B",IF(Q289&gt;=0.5*'MARK LOOKUP'!Q289,"C+",IF(Q289&gt;=0.4*'MARK LOOKUP'!Q289,"C",IF(Q289&gt;=0.35*'MARK LOOKUP'!Q289,"D","NG")))))))))</f>
        <v/>
      </c>
      <c r="AM289" s="26" t="str">
        <f>IF(ISBLANK('DATA ENTRY'!W289),"",IF(R289="Ab","AB",IF(R289&gt;=0.9*'MARK LOOKUP'!R289,"A+",IF(R289&gt;=0.8*'MARK LOOKUP'!R289,"A",IF(R289&gt;=0.7*'MARK LOOKUP'!R289,"B+",IF(R289&gt;=0.6*'MARK LOOKUP'!R289,"B",IF(R289&gt;=0.5*'MARK LOOKUP'!R289,"C+",IF(R289&gt;=0.4*'MARK LOOKUP'!R289,"C",IF(R289&gt;=0.35*'MARK LOOKUP'!R289,"D","NG")))))))))</f>
        <v/>
      </c>
      <c r="AN289" s="26" t="str">
        <f>IF(ISNUMBER(S289),IF(S289&gt;=0.9*'MARK LOOKUP'!S289,"A+",IF(S289&gt;=0.8*'MARK LOOKUP'!S289,"A",IF(S289&gt;=0.7*'MARK LOOKUP'!S289,"B+",IF(S289&gt;=0.6*'MARK LOOKUP'!S289,"B",IF(S289&gt;=0.5*'MARK LOOKUP'!S289,"C+",IF(S289&gt;=0.4*'MARK LOOKUP'!S289,"C",IF(S289&gt;=0.35*'MARK LOOKUP'!S289,"D","NG"))))))),"")</f>
        <v/>
      </c>
      <c r="AO289" s="26" t="str">
        <f>IF(ISBLANK('DATA ENTRY'!Y289),"",IF(T289="AB","AB",IF(T289&gt;=0.9*'MARK LOOKUP'!T289,"A+",IF(T289&gt;=0.8*'MARK LOOKUP'!T289,"A",IF(T289&gt;=0.7*'MARK LOOKUP'!T289,"B+",IF(T289&gt;=0.6*'MARK LOOKUP'!T289,"B",IF(T289&gt;=0.5*'MARK LOOKUP'!T289,"C+",IF(T289&gt;=0.4*'MARK LOOKUP'!T289,"C",IF(T289&gt;=0.35*'MARK LOOKUP'!T289,"D","NG")))))))))</f>
        <v/>
      </c>
      <c r="AP289" s="26" t="str">
        <f>IF(ISBLANK('DATA ENTRY'!Z289),"",IF(U289="AB","AB",IF(U289&gt;=0.9*'MARK LOOKUP'!U289,"A+",IF(U289&gt;=0.8*'MARK LOOKUP'!U289,"A",IF(U289&gt;=0.7*'MARK LOOKUP'!U289,"B+",IF(U289&gt;=0.6*'MARK LOOKUP'!U289,"B",IF(U289&gt;=0.5*'MARK LOOKUP'!U289,"C+",IF(U289&gt;=0.4*'MARK LOOKUP'!U289,"C",IF(U289&gt;=0.35*'MARK LOOKUP'!U289,"D","NG")))))))))</f>
        <v/>
      </c>
      <c r="AQ289" s="26" t="str">
        <f>IF(ISNUMBER(V289),IF(V289&gt;=0.9*'MARK LOOKUP'!V289,"A+",IF(V289&gt;=0.8*'MARK LOOKUP'!V289,"A",IF(V289&gt;=0.7*'MARK LOOKUP'!V289,"B+",IF(V289&gt;=0.6*'MARK LOOKUP'!S289,"B",IF(V289&gt;=0.5*'MARK LOOKUP'!V289,"C+",IF(V289&gt;=0.4*'MARK LOOKUP'!V289,"C",IF(V289&gt;=0.35*'MARK LOOKUP'!V289,"D","NG"))))))),"")</f>
        <v/>
      </c>
      <c r="AR289" s="26" t="str">
        <f t="shared" si="87"/>
        <v/>
      </c>
      <c r="AS289" s="26" t="str">
        <f t="shared" si="88"/>
        <v/>
      </c>
      <c r="AT289" s="26" t="str">
        <f t="shared" si="89"/>
        <v/>
      </c>
      <c r="AU289" s="26" t="str">
        <f t="shared" si="90"/>
        <v/>
      </c>
      <c r="AV289" s="26" t="str">
        <f t="shared" si="91"/>
        <v/>
      </c>
      <c r="AW289" s="26" t="str">
        <f t="shared" si="92"/>
        <v/>
      </c>
      <c r="AX289" s="26" t="str">
        <f t="shared" si="93"/>
        <v/>
      </c>
      <c r="AY289" s="26" t="str">
        <f t="shared" si="94"/>
        <v/>
      </c>
      <c r="AZ289" s="26" t="str">
        <f t="shared" si="95"/>
        <v/>
      </c>
      <c r="BA289" s="26" t="str">
        <f t="shared" si="96"/>
        <v/>
      </c>
      <c r="BB289" s="26" t="str">
        <f t="shared" si="97"/>
        <v/>
      </c>
      <c r="BC289" s="26" t="str">
        <f t="shared" si="98"/>
        <v/>
      </c>
      <c r="BD289" s="26" t="str">
        <f t="shared" si="99"/>
        <v/>
      </c>
      <c r="BE289" s="26" t="str">
        <f>IF(ISBLANK('DATA ENTRY'!S289),"",IF(AJ289="A+","4",IF(AJ289="A","3.6",IF(AJ289="B+","3.2",IF(AJ289="B","2.8",IF(AJ289="C+","2.4",IF(AJ289="C","2",IF(AJ289="D+","1.6",IF(AJ289="D","1.2",IF(AJ289="E","0.8",""))))))))))</f>
        <v/>
      </c>
      <c r="BF289" s="26" t="str">
        <f>IF(ISBLANK('DATA ENTRY'!T289),"",IF(AK289="A+","4",IF(AK289="A","3.6",IF(AK289="B+","3.2",IF(AK289="B","2.8",IF(AK289="C+","2.4",IF(AK289="C","2",IF(AK289="D+","1.6",IF(AK289="D","1.2",IF(AK289="E","0.8",""))))))))))</f>
        <v/>
      </c>
      <c r="BG289" s="26" t="str">
        <f>IF(ISBLANK('DATA ENTRY'!U289),"",IF(AL289="A+","4",IF(AL289="A","3.6",IF(AL289="B+","3.2",IF(AL289="B","2.8",IF(AL289="C+","2.4",IF(AL289="C","2",IF(AL289="D+","1.6",IF(AL289="D","1.2",IF(AL289="E","0.8",""))))))))))</f>
        <v/>
      </c>
      <c r="BH289" s="26" t="str">
        <f>IF(ISBLANK('DATA ENTRY'!V289),"",IF(AM289="A+","4",IF(AM289="A","3.6",IF(AM289="B+","3.2",IF(AM289="B","2.8",IF(AM289="C+","2.4",IF(AM289="C","2",IF(AM289="D+","1.6",IF(AM289="D","1.2",IF(AM289="E","0.8",""))))))))))</f>
        <v/>
      </c>
      <c r="BI289" s="26" t="str">
        <f>IF(ISBLANK('DATA ENTRY'!W289),"",IF(AN289="A+","4",IF(AN289="A","3.6",IF(AN289="B+","3.2",IF(AN289="B","2.8",IF(AN289="C+","2.4",IF(AN289="C","2",IF(AN289="D+","1.6",IF(AN289="D","1.2",IF(AN289="E","0.8",""))))))))))</f>
        <v/>
      </c>
      <c r="BJ289" s="26" t="str">
        <f>IF(ISBLANK('DATA ENTRY'!X289),"",IF(AO289="A+","4",IF(AO289="A","3.6",IF(AO289="B+","3.2",IF(AO289="B","2.8",IF(AO289="C+","2.4",IF(AO289="C","2",IF(AO289="D+","1.6",IF(AO289="D","1.2",IF(AO289="E","0.8",""))))))))))</f>
        <v/>
      </c>
      <c r="BK289" s="26" t="str">
        <f>IF(ISBLANK('DATA ENTRY'!Y289),"",IF(AP289="A+","4",IF(AP289="A","3.6",IF(AP289="B+","3.2",IF(AP289="B","2.8",IF(AP289="C+","2.4",IF(AP289="C","2",IF(AP289="D+","1.6",IF(AP289="D","1.2",IF(AP289="E","0.8",""))))))))))</f>
        <v/>
      </c>
      <c r="BL289" s="26" t="str">
        <f>IF(ISBLANK('DATA ENTRY'!Z289),"",IF(AQ289="A+","4",IF(AQ289="A","3.6",IF(AQ289="B+","3.2",IF(AQ289="B","2.8",IF(AQ289="C+","2.4",IF(AQ289="C","2",IF(AQ289="D+","1.6",IF(AQ289="D","1.2",IF(AQ289="E","0.8",""))))))))))</f>
        <v/>
      </c>
    </row>
    <row r="290" spans="2:64" x14ac:dyDescent="0.25">
      <c r="B290" s="26" t="str">
        <f>IF(ISBLANK('DATA ENTRY'!G290),"",'DATA ENTRY'!G290)</f>
        <v/>
      </c>
      <c r="C290" s="26" t="str">
        <f>IF(ISBLANK('DATA ENTRY'!H290),"",'DATA ENTRY'!H290)</f>
        <v/>
      </c>
      <c r="D290" s="26" t="str">
        <f t="shared" si="81"/>
        <v/>
      </c>
      <c r="E290" s="26" t="str">
        <f>IF(ISBLANK('DATA ENTRY'!J290),"",'DATA ENTRY'!J290)</f>
        <v/>
      </c>
      <c r="F290" s="26" t="str">
        <f>IF(ISBLANK('DATA ENTRY'!K290),"",'DATA ENTRY'!K290)</f>
        <v/>
      </c>
      <c r="G290" s="26" t="str">
        <f t="shared" si="82"/>
        <v/>
      </c>
      <c r="H290" s="26" t="str">
        <f>IF(ISBLANK('DATA ENTRY'!M290),"",'DATA ENTRY'!M290)</f>
        <v/>
      </c>
      <c r="I290" s="26" t="str">
        <f>IF(ISBLANK('DATA ENTRY'!M290),"",'DATA ENTRY'!N290)</f>
        <v/>
      </c>
      <c r="J290" s="26" t="str">
        <f t="shared" si="100"/>
        <v/>
      </c>
      <c r="K290" s="26" t="str">
        <f>IF(ISBLANK('DATA ENTRY'!P290),"",'DATA ENTRY'!P290)</f>
        <v/>
      </c>
      <c r="L290" s="26" t="str">
        <f>IF(ISBLANK('DATA ENTRY'!Q290),"",'DATA ENTRY'!Q290)</f>
        <v/>
      </c>
      <c r="M290" s="26" t="str">
        <f t="shared" si="83"/>
        <v/>
      </c>
      <c r="N290" s="26" t="str">
        <f>IF(ISBLANK('DATA ENTRY'!S290),"",'DATA ENTRY'!S290)</f>
        <v/>
      </c>
      <c r="O290" s="26" t="str">
        <f>IF(ISBLANK('DATA ENTRY'!T290),"",'DATA ENTRY'!T290)</f>
        <v/>
      </c>
      <c r="P290" s="26" t="str">
        <f t="shared" si="84"/>
        <v/>
      </c>
      <c r="Q290" s="26" t="str">
        <f>IF(ISBLANK('DATA ENTRY'!V290),"",'DATA ENTRY'!V290)</f>
        <v/>
      </c>
      <c r="R290" s="26" t="str">
        <f>IF(ISBLANK('DATA ENTRY'!W290),"",'DATA ENTRY'!W290)</f>
        <v/>
      </c>
      <c r="S290" s="26" t="str">
        <f t="shared" si="85"/>
        <v/>
      </c>
      <c r="T290" s="26" t="str">
        <f>IF(ISBLANK('DATA ENTRY'!Y290),"",'DATA ENTRY'!Y290)</f>
        <v/>
      </c>
      <c r="U290" s="26" t="str">
        <f>IF(ISBLANK('DATA ENTRY'!Z290),"",'DATA ENTRY'!Z290)</f>
        <v/>
      </c>
      <c r="V290" s="26" t="str">
        <f t="shared" si="86"/>
        <v/>
      </c>
      <c r="W290" s="26" t="str">
        <f>IF(ISBLANK('DATA ENTRY'!$F290),"",IF(LEDGER!B290="AB","AB",IF(LEDGER!B290&gt;=0.9*'MARK LOOKUP'!B290,"A+",IF(LEDGER!B290&gt;=0.8*'MARK LOOKUP'!B290,"A",IF(LEDGER!B290&gt;=0.7*'MARK LOOKUP'!B290,"B+",IF(LEDGER!B290&gt;=0.6*'MARK LOOKUP'!B290,"B",IF(LEDGER!B290&gt;=0.5*'MARK LOOKUP'!B290,"C+",IF(LEDGER!B290&gt;=0.4*'MARK LOOKUP'!B290,"C+",IF(LEDGER!B290&gt;=0.35*'MARK LOOKUP'!B290,"D","NG")))))))))</f>
        <v/>
      </c>
      <c r="X290" s="26" t="str">
        <f>IF(ISBLANK('DATA ENTRY'!$G290),"",IF(LEDGER!C290="AB","AB",IF(LEDGER!C290&gt;=0.9*'MARK LOOKUP'!C290,"A+",IF(LEDGER!C290&gt;=0.8*'MARK LOOKUP'!C290,"A",IF(LEDGER!C290&gt;=0.7*'MARK LOOKUP'!C290,"B+",IF(LEDGER!C290&gt;=0.6*'MARK LOOKUP'!C290,"B",IF(LEDGER!C290&gt;=0.5*'MARK LOOKUP'!C290,"C+",IF(LEDGER!C290&gt;=0.4*'MARK LOOKUP'!C290,"C+",IF(LEDGER!C290&gt;=0.35*'MARK LOOKUP'!C290,"D","N.G.")))))))))</f>
        <v/>
      </c>
      <c r="Y290" s="26" t="b">
        <f>IF(ISNUMBER(D290),IF(D290&gt;=0.9*'MARK LOOKUP'!D290,"A+",IF(D290&gt;=0.8*'MARK LOOKUP'!D290,"A",IF(D290&gt;=0.7*'MARK LOOKUP'!D290,"B+",IF(D290&gt;=0.6*'MARK LOOKUP'!D290,"B",IF(D290&gt;=0.5*'MARK LOOKUP'!D290,"C+",IF(D290&gt;=0.4*'MARK LOOKUP'!D290,"C",IF(D290&gt;=0.35*'MARK LOOKUP'!D290,"D","N.G."))))))))</f>
        <v>0</v>
      </c>
      <c r="Z290" s="26" t="str">
        <f>IF(ISBLANK('DATA ENTRY'!J290),"",IF(LEDGER!E290="AB","AB",IF(LEDGER!E290&gt;=0.9*'MARK LOOKUP'!E290,"A+",IF(LEDGER!E290&gt;=0.8*'MARK LOOKUP'!E290,"A",IF(LEDGER!E290&gt;=0.7*'MARK LOOKUP'!E290,"B+",IF(LEDGER!E290&gt;=0.6*'MARK LOOKUP'!E290,"B",IF(LEDGER!E290&gt;=0.5*'MARK LOOKUP'!E290,"C+",IF(LEDGER!E290&gt;=0.4*'MARK LOOKUP'!E290,"C",IF(LEDGER!E290&gt;=0.35*'MARK LOOKUP'!E290,"D","NG")))))))))</f>
        <v/>
      </c>
      <c r="AA290" s="26" t="str">
        <f>IF(ISBLANK('DATA ENTRY'!K290),"",IF(LEDGER!F290="AB","AB",IF(LEDGER!F290&gt;=0.9*'MARK LOOKUP'!F290,"A+",IF(LEDGER!F290&gt;=0.8*'MARK LOOKUP'!F290,"A",IF(LEDGER!F290&gt;=0.7*'MARK LOOKUP'!F290,"B+",IF(LEDGER!F290&gt;=0.6*'MARK LOOKUP'!F290,"B",IF(LEDGER!F290&gt;=0.5*'MARK LOOKUP'!F290,"C+",IF(LEDGER!F290&gt;=0.4*'MARK LOOKUP'!F290,"C",IF(LEDGER!F290&gt;=0.35*'MARK LOOKUP'!F290,"D","NG")))))))))</f>
        <v/>
      </c>
      <c r="AB290" s="26" t="b">
        <f>IF(ISNUMBER(G290),IF(D290&gt;=0.9*'MARK LOOKUP'!G290,"A+",IF(G290&gt;=0.8*'MARK LOOKUP'!G290,"A",IF(G290&gt;=0.7*'MARK LOOKUP'!G290,"B+",IF(G290&gt;=0.6*'MARK LOOKUP'!G290,"B",IF(G290&gt;=0.5*'MARK LOOKUP'!G290,"C+",IF(G290&gt;=0.4*'MARK LOOKUP'!G290,"C",IF(G290&gt;=0.35*'MARK LOOKUP'!G290,"D","NG"))))))))</f>
        <v>0</v>
      </c>
      <c r="AC290" s="26" t="str">
        <f>IF(ISBLANK('DATA ENTRY'!M290),"",IF(LEDGER!H290="AB","AB",IF(LEDGER!H290&gt;=0.9*'MARK LOOKUP'!H290,"A+",IF(LEDGER!H290&gt;=0.8*'MARK LOOKUP'!H290,"A",IF(LEDGER!H290&gt;=0.7*'MARK LOOKUP'!H290,"B+",IF(LEDGER!H290&gt;=0.6*'MARK LOOKUP'!H290,"B",IF(LEDGER!H290&gt;=0.5*'MARK LOOKUP'!H290,"C+",IF(LEDGER!H290&gt;=0.4*'MARK LOOKUP'!H290,"C",IF(LEDGER!H290&gt;=0.35*'MARK LOOKUP'!H290,"D","NG")))))))))</f>
        <v/>
      </c>
      <c r="AD290" s="26" t="str">
        <f>IF(ISBLANK('DATA ENTRY'!N290),"",IF(LEDGER!I290="AB","AB",IF(LEDGER!I290&gt;=0.9*'MARK LOOKUP'!I290,"A+",IF(LEDGER!I290&gt;=0.8*'MARK LOOKUP'!I290,"A",IF(LEDGER!I290&gt;=0.7*'MARK LOOKUP'!I290,"B+",IF(LEDGER!I290&gt;=0.6*'MARK LOOKUP'!I290,"B",IF(LEDGER!I290&gt;=0.5*'MARK LOOKUP'!I290,"C+",IF(LEDGER!I290&gt;=0.4*'MARK LOOKUP'!I290,"C",IF(LEDGER!I290&gt;=0.35*'MARK LOOKUP'!I290,"D","NG")))))))))</f>
        <v/>
      </c>
      <c r="AE290" s="26" t="str">
        <f>IF(ISNUMBER(J290),IF(J290&gt;=0.9*'MARK LOOKUP'!J290,"A+",IF(J290&gt;=0.8*'MARK LOOKUP'!J290,"A",IF(J290&gt;=0.7*'MARK LOOKUP'!J290,"B+",IF(J290&gt;=0.6*'MARK LOOKUP'!J290,"B",IF(J290&gt;=0.5*'MARK LOOKUP'!J290,"C+",IF(J290&gt;=0.4*'MARK LOOKUP'!J290,"C",IF(J290&gt;=0.35*'MARK LOOKUP'!J290,"D","NG"))))))),"")</f>
        <v/>
      </c>
      <c r="AF290" s="26" t="str">
        <f>IF(ISBLANK('DATA ENTRY'!P290),"",IF(LEDGER!K290="Ab","AB",IF(LEDGER!K290&gt;=0.9*'MARK LOOKUP'!K290,"A+",IF(LEDGER!K290&gt;=0.8*'MARK LOOKUP'!K290,"A",IF(LEDGER!K290&gt;=0.7*'MARK LOOKUP'!K290,"B+",IF(LEDGER!K290&gt;=0.6*'MARK LOOKUP'!K290,"B",IF(LEDGER!K290&gt;=0.5*'MARK LOOKUP'!K290,"C+",IF(LEDGER!K290&gt;=0.4*'MARK LOOKUP'!K290,"C",IF(LEDGER!K290&gt;=0.35*'MARK LOOKUP'!K290,"D","NG")))))))))</f>
        <v/>
      </c>
      <c r="AG290" s="26" t="str">
        <f>IF(ISBLANK('DATA ENTRY'!Q290),"",IF(LEDGER!L290="Ab","AB",IF(LEDGER!L290&gt;=0.9*'MARK LOOKUP'!L290,"A+",IF(LEDGER!L290&gt;=0.8*'MARK LOOKUP'!L290,"A",IF(LEDGER!L290&gt;=0.7*'MARK LOOKUP'!L290,"B+",IF(LEDGER!L290&gt;=0.6*'MARK LOOKUP'!L290,"B",IF(LEDGER!L290&gt;=0.5*'MARK LOOKUP'!L290,"C+",IF(LEDGER!L290&gt;=0.4*'MARK LOOKUP'!L290,"C",IF(LEDGER!L290&gt;=0.35*'MARK LOOKUP'!L290,"D","NG")))))))))</f>
        <v/>
      </c>
      <c r="AH290" s="26" t="str">
        <f>IF(ISNUMBER(M290),IF(M290&gt;=0.9*'MARK LOOKUP'!M290,"A+",IF(M290&gt;=0.8*'MARK LOOKUP'!M290,"A",IF(M290&gt;=0.7*'MARK LOOKUP'!M290,"B+",IF(M290&gt;=0.6*'MARK LOOKUP'!M290,"B",IF(M290&gt;=0.5*'MARK LOOKUP'!M290,"C+",IF(M290&gt;=0.4*'MARK LOOKUP'!M290,"C",IF(M290&gt;=0.35*'MARK LOOKUP'!M290,"D","NG"))))))),"")</f>
        <v/>
      </c>
      <c r="AI290" s="26" t="str">
        <f>IF(ISBLANK('DATA ENTRY'!S290),"",IF(N290="Ab","AB",IF(N290&gt;=0.9*'MARK LOOKUP'!N290,"A+",IF(N290&gt;=0.8*'MARK LOOKUP'!N290,"A",IF(N290&gt;=0.7*'MARK LOOKUP'!N290,"B+",IF(N290&gt;=0.6*'MARK LOOKUP'!N290,"B",IF(N290&gt;=0.5*'MARK LOOKUP'!N290,"C+",IF(N290&gt;=0.4*'MARK LOOKUP'!N290,"C",IF(N290&gt;=0.35*'MARK LOOKUP'!N290,"D","NG")))))))))</f>
        <v/>
      </c>
      <c r="AJ290" s="26" t="str">
        <f>IF(ISBLANK('DATA ENTRY'!T290),"",IF(O290="Ab","AB",IF(O290&gt;=0.9*'MARK LOOKUP'!O290,"A+",IF(O290&gt;=0.8*'MARK LOOKUP'!O290,"A",IF(O290&gt;=0.7*'MARK LOOKUP'!O290,"B+",IF(O290&gt;=0.6*'MARK LOOKUP'!O290,"B",IF(O290&gt;=0.5*'MARK LOOKUP'!O290,"C+",IF(O290&gt;=0.4*'MARK LOOKUP'!O290,"C",IF(O290&gt;=0.35*'MARK LOOKUP'!O290,"D","NG")))))))))</f>
        <v/>
      </c>
      <c r="AK290" s="26" t="str">
        <f>IF(ISNUMBER(P290),IF(P290&gt;=0.9*'MARK LOOKUP'!P290,"A+",IF(P290&gt;=0.8*'MARK LOOKUP'!P290,"A",IF(P290&gt;=0.7*'MARK LOOKUP'!P290,"B+",IF(P290&gt;=0.6*'MARK LOOKUP'!P290,"B",IF(P290&gt;=0.5*'MARK LOOKUP'!P290,"C+",IF(P290&gt;=0.4*'MARK LOOKUP'!P290,"C",IF(P290&gt;=0.35*'MARK LOOKUP'!P290,"D","NG"))))))),"")</f>
        <v/>
      </c>
      <c r="AL290" s="26" t="str">
        <f>IF(ISBLANK('DATA ENTRY'!V290),"",IF(Q290="Ab","AB",IF(Q290&gt;=0.9*'MARK LOOKUP'!Q290,"A+",IF(Q290&gt;=0.8*'MARK LOOKUP'!Q290,"A",IF(Q290&gt;=0.7*'MARK LOOKUP'!Q290,"B+",IF(Q290&gt;=0.6*'MARK LOOKUP'!Q290,"B",IF(Q290&gt;=0.5*'MARK LOOKUP'!Q290,"C+",IF(Q290&gt;=0.4*'MARK LOOKUP'!Q290,"C",IF(Q290&gt;=0.35*'MARK LOOKUP'!Q290,"D","NG")))))))))</f>
        <v/>
      </c>
      <c r="AM290" s="26" t="str">
        <f>IF(ISBLANK('DATA ENTRY'!W290),"",IF(R290="Ab","AB",IF(R290&gt;=0.9*'MARK LOOKUP'!R290,"A+",IF(R290&gt;=0.8*'MARK LOOKUP'!R290,"A",IF(R290&gt;=0.7*'MARK LOOKUP'!R290,"B+",IF(R290&gt;=0.6*'MARK LOOKUP'!R290,"B",IF(R290&gt;=0.5*'MARK LOOKUP'!R290,"C+",IF(R290&gt;=0.4*'MARK LOOKUP'!R290,"C",IF(R290&gt;=0.35*'MARK LOOKUP'!R290,"D","NG")))))))))</f>
        <v/>
      </c>
      <c r="AN290" s="26" t="str">
        <f>IF(ISNUMBER(S290),IF(S290&gt;=0.9*'MARK LOOKUP'!S290,"A+",IF(S290&gt;=0.8*'MARK LOOKUP'!S290,"A",IF(S290&gt;=0.7*'MARK LOOKUP'!S290,"B+",IF(S290&gt;=0.6*'MARK LOOKUP'!S290,"B",IF(S290&gt;=0.5*'MARK LOOKUP'!S290,"C+",IF(S290&gt;=0.4*'MARK LOOKUP'!S290,"C",IF(S290&gt;=0.35*'MARK LOOKUP'!S290,"D","NG"))))))),"")</f>
        <v/>
      </c>
      <c r="AO290" s="26" t="str">
        <f>IF(ISBLANK('DATA ENTRY'!Y290),"",IF(T290="AB","AB",IF(T290&gt;=0.9*'MARK LOOKUP'!T290,"A+",IF(T290&gt;=0.8*'MARK LOOKUP'!T290,"A",IF(T290&gt;=0.7*'MARK LOOKUP'!T290,"B+",IF(T290&gt;=0.6*'MARK LOOKUP'!T290,"B",IF(T290&gt;=0.5*'MARK LOOKUP'!T290,"C+",IF(T290&gt;=0.4*'MARK LOOKUP'!T290,"C",IF(T290&gt;=0.35*'MARK LOOKUP'!T290,"D","NG")))))))))</f>
        <v/>
      </c>
      <c r="AP290" s="26" t="str">
        <f>IF(ISBLANK('DATA ENTRY'!Z290),"",IF(U290="AB","AB",IF(U290&gt;=0.9*'MARK LOOKUP'!U290,"A+",IF(U290&gt;=0.8*'MARK LOOKUP'!U290,"A",IF(U290&gt;=0.7*'MARK LOOKUP'!U290,"B+",IF(U290&gt;=0.6*'MARK LOOKUP'!U290,"B",IF(U290&gt;=0.5*'MARK LOOKUP'!U290,"C+",IF(U290&gt;=0.4*'MARK LOOKUP'!U290,"C",IF(U290&gt;=0.35*'MARK LOOKUP'!U290,"D","NG")))))))))</f>
        <v/>
      </c>
      <c r="AQ290" s="26" t="str">
        <f>IF(ISNUMBER(V290),IF(V290&gt;=0.9*'MARK LOOKUP'!V290,"A+",IF(V290&gt;=0.8*'MARK LOOKUP'!V290,"A",IF(V290&gt;=0.7*'MARK LOOKUP'!V290,"B+",IF(V290&gt;=0.6*'MARK LOOKUP'!S290,"B",IF(V290&gt;=0.5*'MARK LOOKUP'!V290,"C+",IF(V290&gt;=0.4*'MARK LOOKUP'!V290,"C",IF(V290&gt;=0.35*'MARK LOOKUP'!V290,"D","NG"))))))),"")</f>
        <v/>
      </c>
      <c r="AR290" s="26" t="str">
        <f t="shared" si="87"/>
        <v/>
      </c>
      <c r="AS290" s="26" t="str">
        <f t="shared" si="88"/>
        <v/>
      </c>
      <c r="AT290" s="26" t="str">
        <f t="shared" si="89"/>
        <v/>
      </c>
      <c r="AU290" s="26" t="str">
        <f t="shared" si="90"/>
        <v/>
      </c>
      <c r="AV290" s="26" t="str">
        <f t="shared" si="91"/>
        <v/>
      </c>
      <c r="AW290" s="26" t="str">
        <f t="shared" si="92"/>
        <v/>
      </c>
      <c r="AX290" s="26" t="str">
        <f t="shared" si="93"/>
        <v/>
      </c>
      <c r="AY290" s="26" t="str">
        <f t="shared" si="94"/>
        <v/>
      </c>
      <c r="AZ290" s="26" t="str">
        <f t="shared" si="95"/>
        <v/>
      </c>
      <c r="BA290" s="26" t="str">
        <f t="shared" si="96"/>
        <v/>
      </c>
      <c r="BB290" s="26" t="str">
        <f t="shared" si="97"/>
        <v/>
      </c>
      <c r="BC290" s="26" t="str">
        <f t="shared" si="98"/>
        <v/>
      </c>
      <c r="BD290" s="26" t="str">
        <f t="shared" si="99"/>
        <v/>
      </c>
      <c r="BE290" s="26" t="str">
        <f>IF(ISBLANK('DATA ENTRY'!S290),"",IF(AJ290="A+","4",IF(AJ290="A","3.6",IF(AJ290="B+","3.2",IF(AJ290="B","2.8",IF(AJ290="C+","2.4",IF(AJ290="C","2",IF(AJ290="D+","1.6",IF(AJ290="D","1.2",IF(AJ290="E","0.8",""))))))))))</f>
        <v/>
      </c>
      <c r="BF290" s="26" t="str">
        <f>IF(ISBLANK('DATA ENTRY'!T290),"",IF(AK290="A+","4",IF(AK290="A","3.6",IF(AK290="B+","3.2",IF(AK290="B","2.8",IF(AK290="C+","2.4",IF(AK290="C","2",IF(AK290="D+","1.6",IF(AK290="D","1.2",IF(AK290="E","0.8",""))))))))))</f>
        <v/>
      </c>
      <c r="BG290" s="26" t="str">
        <f>IF(ISBLANK('DATA ENTRY'!U290),"",IF(AL290="A+","4",IF(AL290="A","3.6",IF(AL290="B+","3.2",IF(AL290="B","2.8",IF(AL290="C+","2.4",IF(AL290="C","2",IF(AL290="D+","1.6",IF(AL290="D","1.2",IF(AL290="E","0.8",""))))))))))</f>
        <v/>
      </c>
      <c r="BH290" s="26" t="str">
        <f>IF(ISBLANK('DATA ENTRY'!V290),"",IF(AM290="A+","4",IF(AM290="A","3.6",IF(AM290="B+","3.2",IF(AM290="B","2.8",IF(AM290="C+","2.4",IF(AM290="C","2",IF(AM290="D+","1.6",IF(AM290="D","1.2",IF(AM290="E","0.8",""))))))))))</f>
        <v/>
      </c>
      <c r="BI290" s="26" t="str">
        <f>IF(ISBLANK('DATA ENTRY'!W290),"",IF(AN290="A+","4",IF(AN290="A","3.6",IF(AN290="B+","3.2",IF(AN290="B","2.8",IF(AN290="C+","2.4",IF(AN290="C","2",IF(AN290="D+","1.6",IF(AN290="D","1.2",IF(AN290="E","0.8",""))))))))))</f>
        <v/>
      </c>
      <c r="BJ290" s="26" t="str">
        <f>IF(ISBLANK('DATA ENTRY'!X290),"",IF(AO290="A+","4",IF(AO290="A","3.6",IF(AO290="B+","3.2",IF(AO290="B","2.8",IF(AO290="C+","2.4",IF(AO290="C","2",IF(AO290="D+","1.6",IF(AO290="D","1.2",IF(AO290="E","0.8",""))))))))))</f>
        <v/>
      </c>
      <c r="BK290" s="26" t="str">
        <f>IF(ISBLANK('DATA ENTRY'!Y290),"",IF(AP290="A+","4",IF(AP290="A","3.6",IF(AP290="B+","3.2",IF(AP290="B","2.8",IF(AP290="C+","2.4",IF(AP290="C","2",IF(AP290="D+","1.6",IF(AP290="D","1.2",IF(AP290="E","0.8",""))))))))))</f>
        <v/>
      </c>
      <c r="BL290" s="26" t="str">
        <f>IF(ISBLANK('DATA ENTRY'!Z290),"",IF(AQ290="A+","4",IF(AQ290="A","3.6",IF(AQ290="B+","3.2",IF(AQ290="B","2.8",IF(AQ290="C+","2.4",IF(AQ290="C","2",IF(AQ290="D+","1.6",IF(AQ290="D","1.2",IF(AQ290="E","0.8",""))))))))))</f>
        <v/>
      </c>
    </row>
    <row r="291" spans="2:64" x14ac:dyDescent="0.25">
      <c r="B291" s="26" t="str">
        <f>IF(ISBLANK('DATA ENTRY'!G291),"",'DATA ENTRY'!G291)</f>
        <v/>
      </c>
      <c r="C291" s="26" t="str">
        <f>IF(ISBLANK('DATA ENTRY'!H291),"",'DATA ENTRY'!H291)</f>
        <v/>
      </c>
      <c r="D291" s="26" t="str">
        <f t="shared" si="81"/>
        <v/>
      </c>
      <c r="E291" s="26" t="str">
        <f>IF(ISBLANK('DATA ENTRY'!J291),"",'DATA ENTRY'!J291)</f>
        <v/>
      </c>
      <c r="F291" s="26" t="str">
        <f>IF(ISBLANK('DATA ENTRY'!K291),"",'DATA ENTRY'!K291)</f>
        <v/>
      </c>
      <c r="G291" s="26" t="str">
        <f t="shared" si="82"/>
        <v/>
      </c>
      <c r="H291" s="26" t="str">
        <f>IF(ISBLANK('DATA ENTRY'!M291),"",'DATA ENTRY'!M291)</f>
        <v/>
      </c>
      <c r="I291" s="26" t="str">
        <f>IF(ISBLANK('DATA ENTRY'!M291),"",'DATA ENTRY'!N291)</f>
        <v/>
      </c>
      <c r="J291" s="26" t="str">
        <f t="shared" si="100"/>
        <v/>
      </c>
      <c r="K291" s="26" t="str">
        <f>IF(ISBLANK('DATA ENTRY'!P291),"",'DATA ENTRY'!P291)</f>
        <v/>
      </c>
      <c r="L291" s="26" t="str">
        <f>IF(ISBLANK('DATA ENTRY'!Q291),"",'DATA ENTRY'!Q291)</f>
        <v/>
      </c>
      <c r="M291" s="26" t="str">
        <f t="shared" si="83"/>
        <v/>
      </c>
      <c r="N291" s="26" t="str">
        <f>IF(ISBLANK('DATA ENTRY'!S291),"",'DATA ENTRY'!S291)</f>
        <v/>
      </c>
      <c r="O291" s="26" t="str">
        <f>IF(ISBLANK('DATA ENTRY'!T291),"",'DATA ENTRY'!T291)</f>
        <v/>
      </c>
      <c r="P291" s="26" t="str">
        <f t="shared" si="84"/>
        <v/>
      </c>
      <c r="Q291" s="26" t="str">
        <f>IF(ISBLANK('DATA ENTRY'!V291),"",'DATA ENTRY'!V291)</f>
        <v/>
      </c>
      <c r="R291" s="26" t="str">
        <f>IF(ISBLANK('DATA ENTRY'!W291),"",'DATA ENTRY'!W291)</f>
        <v/>
      </c>
      <c r="S291" s="26" t="str">
        <f t="shared" si="85"/>
        <v/>
      </c>
      <c r="T291" s="26" t="str">
        <f>IF(ISBLANK('DATA ENTRY'!Y291),"",'DATA ENTRY'!Y291)</f>
        <v/>
      </c>
      <c r="U291" s="26" t="str">
        <f>IF(ISBLANK('DATA ENTRY'!Z291),"",'DATA ENTRY'!Z291)</f>
        <v/>
      </c>
      <c r="V291" s="26" t="str">
        <f t="shared" si="86"/>
        <v/>
      </c>
      <c r="W291" s="26" t="str">
        <f>IF(ISBLANK('DATA ENTRY'!$F291),"",IF(LEDGER!B291="AB","AB",IF(LEDGER!B291&gt;=0.9*'MARK LOOKUP'!B291,"A+",IF(LEDGER!B291&gt;=0.8*'MARK LOOKUP'!B291,"A",IF(LEDGER!B291&gt;=0.7*'MARK LOOKUP'!B291,"B+",IF(LEDGER!B291&gt;=0.6*'MARK LOOKUP'!B291,"B",IF(LEDGER!B291&gt;=0.5*'MARK LOOKUP'!B291,"C+",IF(LEDGER!B291&gt;=0.4*'MARK LOOKUP'!B291,"C+",IF(LEDGER!B291&gt;=0.35*'MARK LOOKUP'!B291,"D","NG")))))))))</f>
        <v/>
      </c>
      <c r="X291" s="26" t="str">
        <f>IF(ISBLANK('DATA ENTRY'!$G291),"",IF(LEDGER!C291="AB","AB",IF(LEDGER!C291&gt;=0.9*'MARK LOOKUP'!C291,"A+",IF(LEDGER!C291&gt;=0.8*'MARK LOOKUP'!C291,"A",IF(LEDGER!C291&gt;=0.7*'MARK LOOKUP'!C291,"B+",IF(LEDGER!C291&gt;=0.6*'MARK LOOKUP'!C291,"B",IF(LEDGER!C291&gt;=0.5*'MARK LOOKUP'!C291,"C+",IF(LEDGER!C291&gt;=0.4*'MARK LOOKUP'!C291,"C+",IF(LEDGER!C291&gt;=0.35*'MARK LOOKUP'!C291,"D","N.G.")))))))))</f>
        <v/>
      </c>
      <c r="Y291" s="26" t="b">
        <f>IF(ISNUMBER(D291),IF(D291&gt;=0.9*'MARK LOOKUP'!D291,"A+",IF(D291&gt;=0.8*'MARK LOOKUP'!D291,"A",IF(D291&gt;=0.7*'MARK LOOKUP'!D291,"B+",IF(D291&gt;=0.6*'MARK LOOKUP'!D291,"B",IF(D291&gt;=0.5*'MARK LOOKUP'!D291,"C+",IF(D291&gt;=0.4*'MARK LOOKUP'!D291,"C",IF(D291&gt;=0.35*'MARK LOOKUP'!D291,"D","N.G."))))))))</f>
        <v>0</v>
      </c>
      <c r="Z291" s="26" t="str">
        <f>IF(ISBLANK('DATA ENTRY'!J291),"",IF(LEDGER!E291="AB","AB",IF(LEDGER!E291&gt;=0.9*'MARK LOOKUP'!E291,"A+",IF(LEDGER!E291&gt;=0.8*'MARK LOOKUP'!E291,"A",IF(LEDGER!E291&gt;=0.7*'MARK LOOKUP'!E291,"B+",IF(LEDGER!E291&gt;=0.6*'MARK LOOKUP'!E291,"B",IF(LEDGER!E291&gt;=0.5*'MARK LOOKUP'!E291,"C+",IF(LEDGER!E291&gt;=0.4*'MARK LOOKUP'!E291,"C",IF(LEDGER!E291&gt;=0.35*'MARK LOOKUP'!E291,"D","NG")))))))))</f>
        <v/>
      </c>
      <c r="AA291" s="26" t="str">
        <f>IF(ISBLANK('DATA ENTRY'!K291),"",IF(LEDGER!F291="AB","AB",IF(LEDGER!F291&gt;=0.9*'MARK LOOKUP'!F291,"A+",IF(LEDGER!F291&gt;=0.8*'MARK LOOKUP'!F291,"A",IF(LEDGER!F291&gt;=0.7*'MARK LOOKUP'!F291,"B+",IF(LEDGER!F291&gt;=0.6*'MARK LOOKUP'!F291,"B",IF(LEDGER!F291&gt;=0.5*'MARK LOOKUP'!F291,"C+",IF(LEDGER!F291&gt;=0.4*'MARK LOOKUP'!F291,"C",IF(LEDGER!F291&gt;=0.35*'MARK LOOKUP'!F291,"D","NG")))))))))</f>
        <v/>
      </c>
      <c r="AB291" s="26" t="b">
        <f>IF(ISNUMBER(G291),IF(D291&gt;=0.9*'MARK LOOKUP'!G291,"A+",IF(G291&gt;=0.8*'MARK LOOKUP'!G291,"A",IF(G291&gt;=0.7*'MARK LOOKUP'!G291,"B+",IF(G291&gt;=0.6*'MARK LOOKUP'!G291,"B",IF(G291&gt;=0.5*'MARK LOOKUP'!G291,"C+",IF(G291&gt;=0.4*'MARK LOOKUP'!G291,"C",IF(G291&gt;=0.35*'MARK LOOKUP'!G291,"D","NG"))))))))</f>
        <v>0</v>
      </c>
      <c r="AC291" s="26" t="str">
        <f>IF(ISBLANK('DATA ENTRY'!M291),"",IF(LEDGER!H291="AB","AB",IF(LEDGER!H291&gt;=0.9*'MARK LOOKUP'!H291,"A+",IF(LEDGER!H291&gt;=0.8*'MARK LOOKUP'!H291,"A",IF(LEDGER!H291&gt;=0.7*'MARK LOOKUP'!H291,"B+",IF(LEDGER!H291&gt;=0.6*'MARK LOOKUP'!H291,"B",IF(LEDGER!H291&gt;=0.5*'MARK LOOKUP'!H291,"C+",IF(LEDGER!H291&gt;=0.4*'MARK LOOKUP'!H291,"C",IF(LEDGER!H291&gt;=0.35*'MARK LOOKUP'!H291,"D","NG")))))))))</f>
        <v/>
      </c>
      <c r="AD291" s="26" t="str">
        <f>IF(ISBLANK('DATA ENTRY'!N291),"",IF(LEDGER!I291="AB","AB",IF(LEDGER!I291&gt;=0.9*'MARK LOOKUP'!I291,"A+",IF(LEDGER!I291&gt;=0.8*'MARK LOOKUP'!I291,"A",IF(LEDGER!I291&gt;=0.7*'MARK LOOKUP'!I291,"B+",IF(LEDGER!I291&gt;=0.6*'MARK LOOKUP'!I291,"B",IF(LEDGER!I291&gt;=0.5*'MARK LOOKUP'!I291,"C+",IF(LEDGER!I291&gt;=0.4*'MARK LOOKUP'!I291,"C",IF(LEDGER!I291&gt;=0.35*'MARK LOOKUP'!I291,"D","NG")))))))))</f>
        <v/>
      </c>
      <c r="AE291" s="26" t="str">
        <f>IF(ISNUMBER(J291),IF(J291&gt;=0.9*'MARK LOOKUP'!J291,"A+",IF(J291&gt;=0.8*'MARK LOOKUP'!J291,"A",IF(J291&gt;=0.7*'MARK LOOKUP'!J291,"B+",IF(J291&gt;=0.6*'MARK LOOKUP'!J291,"B",IF(J291&gt;=0.5*'MARK LOOKUP'!J291,"C+",IF(J291&gt;=0.4*'MARK LOOKUP'!J291,"C",IF(J291&gt;=0.35*'MARK LOOKUP'!J291,"D","NG"))))))),"")</f>
        <v/>
      </c>
      <c r="AF291" s="26" t="str">
        <f>IF(ISBLANK('DATA ENTRY'!P291),"",IF(LEDGER!K291="Ab","AB",IF(LEDGER!K291&gt;=0.9*'MARK LOOKUP'!K291,"A+",IF(LEDGER!K291&gt;=0.8*'MARK LOOKUP'!K291,"A",IF(LEDGER!K291&gt;=0.7*'MARK LOOKUP'!K291,"B+",IF(LEDGER!K291&gt;=0.6*'MARK LOOKUP'!K291,"B",IF(LEDGER!K291&gt;=0.5*'MARK LOOKUP'!K291,"C+",IF(LEDGER!K291&gt;=0.4*'MARK LOOKUP'!K291,"C",IF(LEDGER!K291&gt;=0.35*'MARK LOOKUP'!K291,"D","NG")))))))))</f>
        <v/>
      </c>
      <c r="AG291" s="26" t="str">
        <f>IF(ISBLANK('DATA ENTRY'!Q291),"",IF(LEDGER!L291="Ab","AB",IF(LEDGER!L291&gt;=0.9*'MARK LOOKUP'!L291,"A+",IF(LEDGER!L291&gt;=0.8*'MARK LOOKUP'!L291,"A",IF(LEDGER!L291&gt;=0.7*'MARK LOOKUP'!L291,"B+",IF(LEDGER!L291&gt;=0.6*'MARK LOOKUP'!L291,"B",IF(LEDGER!L291&gt;=0.5*'MARK LOOKUP'!L291,"C+",IF(LEDGER!L291&gt;=0.4*'MARK LOOKUP'!L291,"C",IF(LEDGER!L291&gt;=0.35*'MARK LOOKUP'!L291,"D","NG")))))))))</f>
        <v/>
      </c>
      <c r="AH291" s="26" t="str">
        <f>IF(ISNUMBER(M291),IF(M291&gt;=0.9*'MARK LOOKUP'!M291,"A+",IF(M291&gt;=0.8*'MARK LOOKUP'!M291,"A",IF(M291&gt;=0.7*'MARK LOOKUP'!M291,"B+",IF(M291&gt;=0.6*'MARK LOOKUP'!M291,"B",IF(M291&gt;=0.5*'MARK LOOKUP'!M291,"C+",IF(M291&gt;=0.4*'MARK LOOKUP'!M291,"C",IF(M291&gt;=0.35*'MARK LOOKUP'!M291,"D","NG"))))))),"")</f>
        <v/>
      </c>
      <c r="AI291" s="26" t="str">
        <f>IF(ISBLANK('DATA ENTRY'!S291),"",IF(N291="Ab","AB",IF(N291&gt;=0.9*'MARK LOOKUP'!N291,"A+",IF(N291&gt;=0.8*'MARK LOOKUP'!N291,"A",IF(N291&gt;=0.7*'MARK LOOKUP'!N291,"B+",IF(N291&gt;=0.6*'MARK LOOKUP'!N291,"B",IF(N291&gt;=0.5*'MARK LOOKUP'!N291,"C+",IF(N291&gt;=0.4*'MARK LOOKUP'!N291,"C",IF(N291&gt;=0.35*'MARK LOOKUP'!N291,"D","NG")))))))))</f>
        <v/>
      </c>
      <c r="AJ291" s="26" t="str">
        <f>IF(ISBLANK('DATA ENTRY'!T291),"",IF(O291="Ab","AB",IF(O291&gt;=0.9*'MARK LOOKUP'!O291,"A+",IF(O291&gt;=0.8*'MARK LOOKUP'!O291,"A",IF(O291&gt;=0.7*'MARK LOOKUP'!O291,"B+",IF(O291&gt;=0.6*'MARK LOOKUP'!O291,"B",IF(O291&gt;=0.5*'MARK LOOKUP'!O291,"C+",IF(O291&gt;=0.4*'MARK LOOKUP'!O291,"C",IF(O291&gt;=0.35*'MARK LOOKUP'!O291,"D","NG")))))))))</f>
        <v/>
      </c>
      <c r="AK291" s="26" t="str">
        <f>IF(ISNUMBER(P291),IF(P291&gt;=0.9*'MARK LOOKUP'!P291,"A+",IF(P291&gt;=0.8*'MARK LOOKUP'!P291,"A",IF(P291&gt;=0.7*'MARK LOOKUP'!P291,"B+",IF(P291&gt;=0.6*'MARK LOOKUP'!P291,"B",IF(P291&gt;=0.5*'MARK LOOKUP'!P291,"C+",IF(P291&gt;=0.4*'MARK LOOKUP'!P291,"C",IF(P291&gt;=0.35*'MARK LOOKUP'!P291,"D","NG"))))))),"")</f>
        <v/>
      </c>
      <c r="AL291" s="26" t="str">
        <f>IF(ISBLANK('DATA ENTRY'!V291),"",IF(Q291="Ab","AB",IF(Q291&gt;=0.9*'MARK LOOKUP'!Q291,"A+",IF(Q291&gt;=0.8*'MARK LOOKUP'!Q291,"A",IF(Q291&gt;=0.7*'MARK LOOKUP'!Q291,"B+",IF(Q291&gt;=0.6*'MARK LOOKUP'!Q291,"B",IF(Q291&gt;=0.5*'MARK LOOKUP'!Q291,"C+",IF(Q291&gt;=0.4*'MARK LOOKUP'!Q291,"C",IF(Q291&gt;=0.35*'MARK LOOKUP'!Q291,"D","NG")))))))))</f>
        <v/>
      </c>
      <c r="AM291" s="26" t="str">
        <f>IF(ISBLANK('DATA ENTRY'!W291),"",IF(R291="Ab","AB",IF(R291&gt;=0.9*'MARK LOOKUP'!R291,"A+",IF(R291&gt;=0.8*'MARK LOOKUP'!R291,"A",IF(R291&gt;=0.7*'MARK LOOKUP'!R291,"B+",IF(R291&gt;=0.6*'MARK LOOKUP'!R291,"B",IF(R291&gt;=0.5*'MARK LOOKUP'!R291,"C+",IF(R291&gt;=0.4*'MARK LOOKUP'!R291,"C",IF(R291&gt;=0.35*'MARK LOOKUP'!R291,"D","NG")))))))))</f>
        <v/>
      </c>
      <c r="AN291" s="26" t="str">
        <f>IF(ISNUMBER(S291),IF(S291&gt;=0.9*'MARK LOOKUP'!S291,"A+",IF(S291&gt;=0.8*'MARK LOOKUP'!S291,"A",IF(S291&gt;=0.7*'MARK LOOKUP'!S291,"B+",IF(S291&gt;=0.6*'MARK LOOKUP'!S291,"B",IF(S291&gt;=0.5*'MARK LOOKUP'!S291,"C+",IF(S291&gt;=0.4*'MARK LOOKUP'!S291,"C",IF(S291&gt;=0.35*'MARK LOOKUP'!S291,"D","NG"))))))),"")</f>
        <v/>
      </c>
      <c r="AO291" s="26" t="str">
        <f>IF(ISBLANK('DATA ENTRY'!Y291),"",IF(T291="AB","AB",IF(T291&gt;=0.9*'MARK LOOKUP'!T291,"A+",IF(T291&gt;=0.8*'MARK LOOKUP'!T291,"A",IF(T291&gt;=0.7*'MARK LOOKUP'!T291,"B+",IF(T291&gt;=0.6*'MARK LOOKUP'!T291,"B",IF(T291&gt;=0.5*'MARK LOOKUP'!T291,"C+",IF(T291&gt;=0.4*'MARK LOOKUP'!T291,"C",IF(T291&gt;=0.35*'MARK LOOKUP'!T291,"D","NG")))))))))</f>
        <v/>
      </c>
      <c r="AP291" s="26" t="str">
        <f>IF(ISBLANK('DATA ENTRY'!Z291),"",IF(U291="AB","AB",IF(U291&gt;=0.9*'MARK LOOKUP'!U291,"A+",IF(U291&gt;=0.8*'MARK LOOKUP'!U291,"A",IF(U291&gt;=0.7*'MARK LOOKUP'!U291,"B+",IF(U291&gt;=0.6*'MARK LOOKUP'!U291,"B",IF(U291&gt;=0.5*'MARK LOOKUP'!U291,"C+",IF(U291&gt;=0.4*'MARK LOOKUP'!U291,"C",IF(U291&gt;=0.35*'MARK LOOKUP'!U291,"D","NG")))))))))</f>
        <v/>
      </c>
      <c r="AQ291" s="26" t="str">
        <f>IF(ISNUMBER(V291),IF(V291&gt;=0.9*'MARK LOOKUP'!V291,"A+",IF(V291&gt;=0.8*'MARK LOOKUP'!V291,"A",IF(V291&gt;=0.7*'MARK LOOKUP'!V291,"B+",IF(V291&gt;=0.6*'MARK LOOKUP'!S291,"B",IF(V291&gt;=0.5*'MARK LOOKUP'!V291,"C+",IF(V291&gt;=0.4*'MARK LOOKUP'!V291,"C",IF(V291&gt;=0.35*'MARK LOOKUP'!V291,"D","NG"))))))),"")</f>
        <v/>
      </c>
      <c r="AR291" s="26" t="str">
        <f t="shared" si="87"/>
        <v/>
      </c>
      <c r="AS291" s="26" t="str">
        <f t="shared" si="88"/>
        <v/>
      </c>
      <c r="AT291" s="26" t="str">
        <f t="shared" si="89"/>
        <v/>
      </c>
      <c r="AU291" s="26" t="str">
        <f t="shared" si="90"/>
        <v/>
      </c>
      <c r="AV291" s="26" t="str">
        <f t="shared" si="91"/>
        <v/>
      </c>
      <c r="AW291" s="26" t="str">
        <f t="shared" si="92"/>
        <v/>
      </c>
      <c r="AX291" s="26" t="str">
        <f t="shared" si="93"/>
        <v/>
      </c>
      <c r="AY291" s="26" t="str">
        <f t="shared" si="94"/>
        <v/>
      </c>
      <c r="AZ291" s="26" t="str">
        <f t="shared" si="95"/>
        <v/>
      </c>
      <c r="BA291" s="26" t="str">
        <f t="shared" si="96"/>
        <v/>
      </c>
      <c r="BB291" s="26" t="str">
        <f t="shared" si="97"/>
        <v/>
      </c>
      <c r="BC291" s="26" t="str">
        <f t="shared" si="98"/>
        <v/>
      </c>
      <c r="BD291" s="26" t="str">
        <f t="shared" si="99"/>
        <v/>
      </c>
      <c r="BE291" s="26" t="str">
        <f>IF(ISBLANK('DATA ENTRY'!S291),"",IF(AJ291="A+","4",IF(AJ291="A","3.6",IF(AJ291="B+","3.2",IF(AJ291="B","2.8",IF(AJ291="C+","2.4",IF(AJ291="C","2",IF(AJ291="D+","1.6",IF(AJ291="D","1.2",IF(AJ291="E","0.8",""))))))))))</f>
        <v/>
      </c>
      <c r="BF291" s="26" t="str">
        <f>IF(ISBLANK('DATA ENTRY'!T291),"",IF(AK291="A+","4",IF(AK291="A","3.6",IF(AK291="B+","3.2",IF(AK291="B","2.8",IF(AK291="C+","2.4",IF(AK291="C","2",IF(AK291="D+","1.6",IF(AK291="D","1.2",IF(AK291="E","0.8",""))))))))))</f>
        <v/>
      </c>
      <c r="BG291" s="26" t="str">
        <f>IF(ISBLANK('DATA ENTRY'!U291),"",IF(AL291="A+","4",IF(AL291="A","3.6",IF(AL291="B+","3.2",IF(AL291="B","2.8",IF(AL291="C+","2.4",IF(AL291="C","2",IF(AL291="D+","1.6",IF(AL291="D","1.2",IF(AL291="E","0.8",""))))))))))</f>
        <v/>
      </c>
      <c r="BH291" s="26" t="str">
        <f>IF(ISBLANK('DATA ENTRY'!V291),"",IF(AM291="A+","4",IF(AM291="A","3.6",IF(AM291="B+","3.2",IF(AM291="B","2.8",IF(AM291="C+","2.4",IF(AM291="C","2",IF(AM291="D+","1.6",IF(AM291="D","1.2",IF(AM291="E","0.8",""))))))))))</f>
        <v/>
      </c>
      <c r="BI291" s="26" t="str">
        <f>IF(ISBLANK('DATA ENTRY'!W291),"",IF(AN291="A+","4",IF(AN291="A","3.6",IF(AN291="B+","3.2",IF(AN291="B","2.8",IF(AN291="C+","2.4",IF(AN291="C","2",IF(AN291="D+","1.6",IF(AN291="D","1.2",IF(AN291="E","0.8",""))))))))))</f>
        <v/>
      </c>
      <c r="BJ291" s="26" t="str">
        <f>IF(ISBLANK('DATA ENTRY'!X291),"",IF(AO291="A+","4",IF(AO291="A","3.6",IF(AO291="B+","3.2",IF(AO291="B","2.8",IF(AO291="C+","2.4",IF(AO291="C","2",IF(AO291="D+","1.6",IF(AO291="D","1.2",IF(AO291="E","0.8",""))))))))))</f>
        <v/>
      </c>
      <c r="BK291" s="26" t="str">
        <f>IF(ISBLANK('DATA ENTRY'!Y291),"",IF(AP291="A+","4",IF(AP291="A","3.6",IF(AP291="B+","3.2",IF(AP291="B","2.8",IF(AP291="C+","2.4",IF(AP291="C","2",IF(AP291="D+","1.6",IF(AP291="D","1.2",IF(AP291="E","0.8",""))))))))))</f>
        <v/>
      </c>
      <c r="BL291" s="26" t="str">
        <f>IF(ISBLANK('DATA ENTRY'!Z291),"",IF(AQ291="A+","4",IF(AQ291="A","3.6",IF(AQ291="B+","3.2",IF(AQ291="B","2.8",IF(AQ291="C+","2.4",IF(AQ291="C","2",IF(AQ291="D+","1.6",IF(AQ291="D","1.2",IF(AQ291="E","0.8",""))))))))))</f>
        <v/>
      </c>
    </row>
    <row r="292" spans="2:64" x14ac:dyDescent="0.25">
      <c r="B292" s="26" t="str">
        <f>IF(ISBLANK('DATA ENTRY'!G292),"",'DATA ENTRY'!G292)</f>
        <v/>
      </c>
      <c r="C292" s="26" t="str">
        <f>IF(ISBLANK('DATA ENTRY'!H292),"",'DATA ENTRY'!H292)</f>
        <v/>
      </c>
      <c r="D292" s="26" t="str">
        <f t="shared" si="81"/>
        <v/>
      </c>
      <c r="E292" s="26" t="str">
        <f>IF(ISBLANK('DATA ENTRY'!J292),"",'DATA ENTRY'!J292)</f>
        <v/>
      </c>
      <c r="F292" s="26" t="str">
        <f>IF(ISBLANK('DATA ENTRY'!K292),"",'DATA ENTRY'!K292)</f>
        <v/>
      </c>
      <c r="G292" s="26" t="str">
        <f t="shared" si="82"/>
        <v/>
      </c>
      <c r="H292" s="26" t="str">
        <f>IF(ISBLANK('DATA ENTRY'!M292),"",'DATA ENTRY'!M292)</f>
        <v/>
      </c>
      <c r="I292" s="26" t="str">
        <f>IF(ISBLANK('DATA ENTRY'!M292),"",'DATA ENTRY'!N292)</f>
        <v/>
      </c>
      <c r="J292" s="26" t="str">
        <f t="shared" si="100"/>
        <v/>
      </c>
      <c r="K292" s="26" t="str">
        <f>IF(ISBLANK('DATA ENTRY'!P292),"",'DATA ENTRY'!P292)</f>
        <v/>
      </c>
      <c r="L292" s="26" t="str">
        <f>IF(ISBLANK('DATA ENTRY'!Q292),"",'DATA ENTRY'!Q292)</f>
        <v/>
      </c>
      <c r="M292" s="26" t="str">
        <f t="shared" si="83"/>
        <v/>
      </c>
      <c r="N292" s="26" t="str">
        <f>IF(ISBLANK('DATA ENTRY'!S292),"",'DATA ENTRY'!S292)</f>
        <v/>
      </c>
      <c r="O292" s="26" t="str">
        <f>IF(ISBLANK('DATA ENTRY'!T292),"",'DATA ENTRY'!T292)</f>
        <v/>
      </c>
      <c r="P292" s="26" t="str">
        <f t="shared" si="84"/>
        <v/>
      </c>
      <c r="Q292" s="26" t="str">
        <f>IF(ISBLANK('DATA ENTRY'!V292),"",'DATA ENTRY'!V292)</f>
        <v/>
      </c>
      <c r="R292" s="26" t="str">
        <f>IF(ISBLANK('DATA ENTRY'!W292),"",'DATA ENTRY'!W292)</f>
        <v/>
      </c>
      <c r="S292" s="26" t="str">
        <f t="shared" si="85"/>
        <v/>
      </c>
      <c r="T292" s="26" t="str">
        <f>IF(ISBLANK('DATA ENTRY'!Y292),"",'DATA ENTRY'!Y292)</f>
        <v/>
      </c>
      <c r="U292" s="26" t="str">
        <f>IF(ISBLANK('DATA ENTRY'!Z292),"",'DATA ENTRY'!Z292)</f>
        <v/>
      </c>
      <c r="V292" s="26" t="str">
        <f t="shared" si="86"/>
        <v/>
      </c>
      <c r="W292" s="26" t="str">
        <f>IF(ISBLANK('DATA ENTRY'!$F292),"",IF(LEDGER!B292="AB","AB",IF(LEDGER!B292&gt;=0.9*'MARK LOOKUP'!B292,"A+",IF(LEDGER!B292&gt;=0.8*'MARK LOOKUP'!B292,"A",IF(LEDGER!B292&gt;=0.7*'MARK LOOKUP'!B292,"B+",IF(LEDGER!B292&gt;=0.6*'MARK LOOKUP'!B292,"B",IF(LEDGER!B292&gt;=0.5*'MARK LOOKUP'!B292,"C+",IF(LEDGER!B292&gt;=0.4*'MARK LOOKUP'!B292,"C+",IF(LEDGER!B292&gt;=0.35*'MARK LOOKUP'!B292,"D","NG")))))))))</f>
        <v/>
      </c>
      <c r="X292" s="26" t="str">
        <f>IF(ISBLANK('DATA ENTRY'!$G292),"",IF(LEDGER!C292="AB","AB",IF(LEDGER!C292&gt;=0.9*'MARK LOOKUP'!C292,"A+",IF(LEDGER!C292&gt;=0.8*'MARK LOOKUP'!C292,"A",IF(LEDGER!C292&gt;=0.7*'MARK LOOKUP'!C292,"B+",IF(LEDGER!C292&gt;=0.6*'MARK LOOKUP'!C292,"B",IF(LEDGER!C292&gt;=0.5*'MARK LOOKUP'!C292,"C+",IF(LEDGER!C292&gt;=0.4*'MARK LOOKUP'!C292,"C+",IF(LEDGER!C292&gt;=0.35*'MARK LOOKUP'!C292,"D","N.G.")))))))))</f>
        <v/>
      </c>
      <c r="Y292" s="26" t="b">
        <f>IF(ISNUMBER(D292),IF(D292&gt;=0.9*'MARK LOOKUP'!D292,"A+",IF(D292&gt;=0.8*'MARK LOOKUP'!D292,"A",IF(D292&gt;=0.7*'MARK LOOKUP'!D292,"B+",IF(D292&gt;=0.6*'MARK LOOKUP'!D292,"B",IF(D292&gt;=0.5*'MARK LOOKUP'!D292,"C+",IF(D292&gt;=0.4*'MARK LOOKUP'!D292,"C",IF(D292&gt;=0.35*'MARK LOOKUP'!D292,"D","N.G."))))))))</f>
        <v>0</v>
      </c>
      <c r="Z292" s="26" t="str">
        <f>IF(ISBLANK('DATA ENTRY'!J292),"",IF(LEDGER!E292="AB","AB",IF(LEDGER!E292&gt;=0.9*'MARK LOOKUP'!E292,"A+",IF(LEDGER!E292&gt;=0.8*'MARK LOOKUP'!E292,"A",IF(LEDGER!E292&gt;=0.7*'MARK LOOKUP'!E292,"B+",IF(LEDGER!E292&gt;=0.6*'MARK LOOKUP'!E292,"B",IF(LEDGER!E292&gt;=0.5*'MARK LOOKUP'!E292,"C+",IF(LEDGER!E292&gt;=0.4*'MARK LOOKUP'!E292,"C",IF(LEDGER!E292&gt;=0.35*'MARK LOOKUP'!E292,"D","NG")))))))))</f>
        <v/>
      </c>
      <c r="AA292" s="26" t="str">
        <f>IF(ISBLANK('DATA ENTRY'!K292),"",IF(LEDGER!F292="AB","AB",IF(LEDGER!F292&gt;=0.9*'MARK LOOKUP'!F292,"A+",IF(LEDGER!F292&gt;=0.8*'MARK LOOKUP'!F292,"A",IF(LEDGER!F292&gt;=0.7*'MARK LOOKUP'!F292,"B+",IF(LEDGER!F292&gt;=0.6*'MARK LOOKUP'!F292,"B",IF(LEDGER!F292&gt;=0.5*'MARK LOOKUP'!F292,"C+",IF(LEDGER!F292&gt;=0.4*'MARK LOOKUP'!F292,"C",IF(LEDGER!F292&gt;=0.35*'MARK LOOKUP'!F292,"D","NG")))))))))</f>
        <v/>
      </c>
      <c r="AB292" s="26" t="b">
        <f>IF(ISNUMBER(G292),IF(D292&gt;=0.9*'MARK LOOKUP'!G292,"A+",IF(G292&gt;=0.8*'MARK LOOKUP'!G292,"A",IF(G292&gt;=0.7*'MARK LOOKUP'!G292,"B+",IF(G292&gt;=0.6*'MARK LOOKUP'!G292,"B",IF(G292&gt;=0.5*'MARK LOOKUP'!G292,"C+",IF(G292&gt;=0.4*'MARK LOOKUP'!G292,"C",IF(G292&gt;=0.35*'MARK LOOKUP'!G292,"D","NG"))))))))</f>
        <v>0</v>
      </c>
      <c r="AC292" s="26" t="str">
        <f>IF(ISBLANK('DATA ENTRY'!M292),"",IF(LEDGER!H292="AB","AB",IF(LEDGER!H292&gt;=0.9*'MARK LOOKUP'!H292,"A+",IF(LEDGER!H292&gt;=0.8*'MARK LOOKUP'!H292,"A",IF(LEDGER!H292&gt;=0.7*'MARK LOOKUP'!H292,"B+",IF(LEDGER!H292&gt;=0.6*'MARK LOOKUP'!H292,"B",IF(LEDGER!H292&gt;=0.5*'MARK LOOKUP'!H292,"C+",IF(LEDGER!H292&gt;=0.4*'MARK LOOKUP'!H292,"C",IF(LEDGER!H292&gt;=0.35*'MARK LOOKUP'!H292,"D","NG")))))))))</f>
        <v/>
      </c>
      <c r="AD292" s="26" t="str">
        <f>IF(ISBLANK('DATA ENTRY'!N292),"",IF(LEDGER!I292="AB","AB",IF(LEDGER!I292&gt;=0.9*'MARK LOOKUP'!I292,"A+",IF(LEDGER!I292&gt;=0.8*'MARK LOOKUP'!I292,"A",IF(LEDGER!I292&gt;=0.7*'MARK LOOKUP'!I292,"B+",IF(LEDGER!I292&gt;=0.6*'MARK LOOKUP'!I292,"B",IF(LEDGER!I292&gt;=0.5*'MARK LOOKUP'!I292,"C+",IF(LEDGER!I292&gt;=0.4*'MARK LOOKUP'!I292,"C",IF(LEDGER!I292&gt;=0.35*'MARK LOOKUP'!I292,"D","NG")))))))))</f>
        <v/>
      </c>
      <c r="AE292" s="26" t="str">
        <f>IF(ISNUMBER(J292),IF(J292&gt;=0.9*'MARK LOOKUP'!J292,"A+",IF(J292&gt;=0.8*'MARK LOOKUP'!J292,"A",IF(J292&gt;=0.7*'MARK LOOKUP'!J292,"B+",IF(J292&gt;=0.6*'MARK LOOKUP'!J292,"B",IF(J292&gt;=0.5*'MARK LOOKUP'!J292,"C+",IF(J292&gt;=0.4*'MARK LOOKUP'!J292,"C",IF(J292&gt;=0.35*'MARK LOOKUP'!J292,"D","NG"))))))),"")</f>
        <v/>
      </c>
      <c r="AF292" s="26" t="str">
        <f>IF(ISBLANK('DATA ENTRY'!P292),"",IF(LEDGER!K292="Ab","AB",IF(LEDGER!K292&gt;=0.9*'MARK LOOKUP'!K292,"A+",IF(LEDGER!K292&gt;=0.8*'MARK LOOKUP'!K292,"A",IF(LEDGER!K292&gt;=0.7*'MARK LOOKUP'!K292,"B+",IF(LEDGER!K292&gt;=0.6*'MARK LOOKUP'!K292,"B",IF(LEDGER!K292&gt;=0.5*'MARK LOOKUP'!K292,"C+",IF(LEDGER!K292&gt;=0.4*'MARK LOOKUP'!K292,"C",IF(LEDGER!K292&gt;=0.35*'MARK LOOKUP'!K292,"D","NG")))))))))</f>
        <v/>
      </c>
      <c r="AG292" s="26" t="str">
        <f>IF(ISBLANK('DATA ENTRY'!Q292),"",IF(LEDGER!L292="Ab","AB",IF(LEDGER!L292&gt;=0.9*'MARK LOOKUP'!L292,"A+",IF(LEDGER!L292&gt;=0.8*'MARK LOOKUP'!L292,"A",IF(LEDGER!L292&gt;=0.7*'MARK LOOKUP'!L292,"B+",IF(LEDGER!L292&gt;=0.6*'MARK LOOKUP'!L292,"B",IF(LEDGER!L292&gt;=0.5*'MARK LOOKUP'!L292,"C+",IF(LEDGER!L292&gt;=0.4*'MARK LOOKUP'!L292,"C",IF(LEDGER!L292&gt;=0.35*'MARK LOOKUP'!L292,"D","NG")))))))))</f>
        <v/>
      </c>
      <c r="AH292" s="26" t="str">
        <f>IF(ISNUMBER(M292),IF(M292&gt;=0.9*'MARK LOOKUP'!M292,"A+",IF(M292&gt;=0.8*'MARK LOOKUP'!M292,"A",IF(M292&gt;=0.7*'MARK LOOKUP'!M292,"B+",IF(M292&gt;=0.6*'MARK LOOKUP'!M292,"B",IF(M292&gt;=0.5*'MARK LOOKUP'!M292,"C+",IF(M292&gt;=0.4*'MARK LOOKUP'!M292,"C",IF(M292&gt;=0.35*'MARK LOOKUP'!M292,"D","NG"))))))),"")</f>
        <v/>
      </c>
      <c r="AI292" s="26" t="str">
        <f>IF(ISBLANK('DATA ENTRY'!S292),"",IF(N292="Ab","AB",IF(N292&gt;=0.9*'MARK LOOKUP'!N292,"A+",IF(N292&gt;=0.8*'MARK LOOKUP'!N292,"A",IF(N292&gt;=0.7*'MARK LOOKUP'!N292,"B+",IF(N292&gt;=0.6*'MARK LOOKUP'!N292,"B",IF(N292&gt;=0.5*'MARK LOOKUP'!N292,"C+",IF(N292&gt;=0.4*'MARK LOOKUP'!N292,"C",IF(N292&gt;=0.35*'MARK LOOKUP'!N292,"D","NG")))))))))</f>
        <v/>
      </c>
      <c r="AJ292" s="26" t="str">
        <f>IF(ISBLANK('DATA ENTRY'!T292),"",IF(O292="Ab","AB",IF(O292&gt;=0.9*'MARK LOOKUP'!O292,"A+",IF(O292&gt;=0.8*'MARK LOOKUP'!O292,"A",IF(O292&gt;=0.7*'MARK LOOKUP'!O292,"B+",IF(O292&gt;=0.6*'MARK LOOKUP'!O292,"B",IF(O292&gt;=0.5*'MARK LOOKUP'!O292,"C+",IF(O292&gt;=0.4*'MARK LOOKUP'!O292,"C",IF(O292&gt;=0.35*'MARK LOOKUP'!O292,"D","NG")))))))))</f>
        <v/>
      </c>
      <c r="AK292" s="26" t="str">
        <f>IF(ISNUMBER(P292),IF(P292&gt;=0.9*'MARK LOOKUP'!P292,"A+",IF(P292&gt;=0.8*'MARK LOOKUP'!P292,"A",IF(P292&gt;=0.7*'MARK LOOKUP'!P292,"B+",IF(P292&gt;=0.6*'MARK LOOKUP'!P292,"B",IF(P292&gt;=0.5*'MARK LOOKUP'!P292,"C+",IF(P292&gt;=0.4*'MARK LOOKUP'!P292,"C",IF(P292&gt;=0.35*'MARK LOOKUP'!P292,"D","NG"))))))),"")</f>
        <v/>
      </c>
      <c r="AL292" s="26" t="str">
        <f>IF(ISBLANK('DATA ENTRY'!V292),"",IF(Q292="Ab","AB",IF(Q292&gt;=0.9*'MARK LOOKUP'!Q292,"A+",IF(Q292&gt;=0.8*'MARK LOOKUP'!Q292,"A",IF(Q292&gt;=0.7*'MARK LOOKUP'!Q292,"B+",IF(Q292&gt;=0.6*'MARK LOOKUP'!Q292,"B",IF(Q292&gt;=0.5*'MARK LOOKUP'!Q292,"C+",IF(Q292&gt;=0.4*'MARK LOOKUP'!Q292,"C",IF(Q292&gt;=0.35*'MARK LOOKUP'!Q292,"D","NG")))))))))</f>
        <v/>
      </c>
      <c r="AM292" s="26" t="str">
        <f>IF(ISBLANK('DATA ENTRY'!W292),"",IF(R292="Ab","AB",IF(R292&gt;=0.9*'MARK LOOKUP'!R292,"A+",IF(R292&gt;=0.8*'MARK LOOKUP'!R292,"A",IF(R292&gt;=0.7*'MARK LOOKUP'!R292,"B+",IF(R292&gt;=0.6*'MARK LOOKUP'!R292,"B",IF(R292&gt;=0.5*'MARK LOOKUP'!R292,"C+",IF(R292&gt;=0.4*'MARK LOOKUP'!R292,"C",IF(R292&gt;=0.35*'MARK LOOKUP'!R292,"D","NG")))))))))</f>
        <v/>
      </c>
      <c r="AN292" s="26" t="str">
        <f>IF(ISNUMBER(S292),IF(S292&gt;=0.9*'MARK LOOKUP'!S292,"A+",IF(S292&gt;=0.8*'MARK LOOKUP'!S292,"A",IF(S292&gt;=0.7*'MARK LOOKUP'!S292,"B+",IF(S292&gt;=0.6*'MARK LOOKUP'!S292,"B",IF(S292&gt;=0.5*'MARK LOOKUP'!S292,"C+",IF(S292&gt;=0.4*'MARK LOOKUP'!S292,"C",IF(S292&gt;=0.35*'MARK LOOKUP'!S292,"D","NG"))))))),"")</f>
        <v/>
      </c>
      <c r="AO292" s="26" t="str">
        <f>IF(ISBLANK('DATA ENTRY'!Y292),"",IF(T292="AB","AB",IF(T292&gt;=0.9*'MARK LOOKUP'!T292,"A+",IF(T292&gt;=0.8*'MARK LOOKUP'!T292,"A",IF(T292&gt;=0.7*'MARK LOOKUP'!T292,"B+",IF(T292&gt;=0.6*'MARK LOOKUP'!T292,"B",IF(T292&gt;=0.5*'MARK LOOKUP'!T292,"C+",IF(T292&gt;=0.4*'MARK LOOKUP'!T292,"C",IF(T292&gt;=0.35*'MARK LOOKUP'!T292,"D","NG")))))))))</f>
        <v/>
      </c>
      <c r="AP292" s="26" t="str">
        <f>IF(ISBLANK('DATA ENTRY'!Z292),"",IF(U292="AB","AB",IF(U292&gt;=0.9*'MARK LOOKUP'!U292,"A+",IF(U292&gt;=0.8*'MARK LOOKUP'!U292,"A",IF(U292&gt;=0.7*'MARK LOOKUP'!U292,"B+",IF(U292&gt;=0.6*'MARK LOOKUP'!U292,"B",IF(U292&gt;=0.5*'MARK LOOKUP'!U292,"C+",IF(U292&gt;=0.4*'MARK LOOKUP'!U292,"C",IF(U292&gt;=0.35*'MARK LOOKUP'!U292,"D","NG")))))))))</f>
        <v/>
      </c>
      <c r="AQ292" s="26" t="str">
        <f>IF(ISNUMBER(V292),IF(V292&gt;=0.9*'MARK LOOKUP'!V292,"A+",IF(V292&gt;=0.8*'MARK LOOKUP'!V292,"A",IF(V292&gt;=0.7*'MARK LOOKUP'!V292,"B+",IF(V292&gt;=0.6*'MARK LOOKUP'!S292,"B",IF(V292&gt;=0.5*'MARK LOOKUP'!V292,"C+",IF(V292&gt;=0.4*'MARK LOOKUP'!V292,"C",IF(V292&gt;=0.35*'MARK LOOKUP'!V292,"D","NG"))))))),"")</f>
        <v/>
      </c>
      <c r="AR292" s="26" t="str">
        <f t="shared" si="87"/>
        <v/>
      </c>
      <c r="AS292" s="26" t="str">
        <f t="shared" si="88"/>
        <v/>
      </c>
      <c r="AT292" s="26" t="str">
        <f t="shared" si="89"/>
        <v/>
      </c>
      <c r="AU292" s="26" t="str">
        <f t="shared" si="90"/>
        <v/>
      </c>
      <c r="AV292" s="26" t="str">
        <f t="shared" si="91"/>
        <v/>
      </c>
      <c r="AW292" s="26" t="str">
        <f t="shared" si="92"/>
        <v/>
      </c>
      <c r="AX292" s="26" t="str">
        <f t="shared" si="93"/>
        <v/>
      </c>
      <c r="AY292" s="26" t="str">
        <f t="shared" si="94"/>
        <v/>
      </c>
      <c r="AZ292" s="26" t="str">
        <f t="shared" si="95"/>
        <v/>
      </c>
      <c r="BA292" s="26" t="str">
        <f t="shared" si="96"/>
        <v/>
      </c>
      <c r="BB292" s="26" t="str">
        <f t="shared" si="97"/>
        <v/>
      </c>
      <c r="BC292" s="26" t="str">
        <f t="shared" si="98"/>
        <v/>
      </c>
      <c r="BD292" s="26" t="str">
        <f t="shared" si="99"/>
        <v/>
      </c>
      <c r="BE292" s="26" t="str">
        <f>IF(ISBLANK('DATA ENTRY'!S292),"",IF(AJ292="A+","4",IF(AJ292="A","3.6",IF(AJ292="B+","3.2",IF(AJ292="B","2.8",IF(AJ292="C+","2.4",IF(AJ292="C","2",IF(AJ292="D+","1.6",IF(AJ292="D","1.2",IF(AJ292="E","0.8",""))))))))))</f>
        <v/>
      </c>
      <c r="BF292" s="26" t="str">
        <f>IF(ISBLANK('DATA ENTRY'!T292),"",IF(AK292="A+","4",IF(AK292="A","3.6",IF(AK292="B+","3.2",IF(AK292="B","2.8",IF(AK292="C+","2.4",IF(AK292="C","2",IF(AK292="D+","1.6",IF(AK292="D","1.2",IF(AK292="E","0.8",""))))))))))</f>
        <v/>
      </c>
      <c r="BG292" s="26" t="str">
        <f>IF(ISBLANK('DATA ENTRY'!U292),"",IF(AL292="A+","4",IF(AL292="A","3.6",IF(AL292="B+","3.2",IF(AL292="B","2.8",IF(AL292="C+","2.4",IF(AL292="C","2",IF(AL292="D+","1.6",IF(AL292="D","1.2",IF(AL292="E","0.8",""))))))))))</f>
        <v/>
      </c>
      <c r="BH292" s="26" t="str">
        <f>IF(ISBLANK('DATA ENTRY'!V292),"",IF(AM292="A+","4",IF(AM292="A","3.6",IF(AM292="B+","3.2",IF(AM292="B","2.8",IF(AM292="C+","2.4",IF(AM292="C","2",IF(AM292="D+","1.6",IF(AM292="D","1.2",IF(AM292="E","0.8",""))))))))))</f>
        <v/>
      </c>
      <c r="BI292" s="26" t="str">
        <f>IF(ISBLANK('DATA ENTRY'!W292),"",IF(AN292="A+","4",IF(AN292="A","3.6",IF(AN292="B+","3.2",IF(AN292="B","2.8",IF(AN292="C+","2.4",IF(AN292="C","2",IF(AN292="D+","1.6",IF(AN292="D","1.2",IF(AN292="E","0.8",""))))))))))</f>
        <v/>
      </c>
      <c r="BJ292" s="26" t="str">
        <f>IF(ISBLANK('DATA ENTRY'!X292),"",IF(AO292="A+","4",IF(AO292="A","3.6",IF(AO292="B+","3.2",IF(AO292="B","2.8",IF(AO292="C+","2.4",IF(AO292="C","2",IF(AO292="D+","1.6",IF(AO292="D","1.2",IF(AO292="E","0.8",""))))))))))</f>
        <v/>
      </c>
      <c r="BK292" s="26" t="str">
        <f>IF(ISBLANK('DATA ENTRY'!Y292),"",IF(AP292="A+","4",IF(AP292="A","3.6",IF(AP292="B+","3.2",IF(AP292="B","2.8",IF(AP292="C+","2.4",IF(AP292="C","2",IF(AP292="D+","1.6",IF(AP292="D","1.2",IF(AP292="E","0.8",""))))))))))</f>
        <v/>
      </c>
      <c r="BL292" s="26" t="str">
        <f>IF(ISBLANK('DATA ENTRY'!Z292),"",IF(AQ292="A+","4",IF(AQ292="A","3.6",IF(AQ292="B+","3.2",IF(AQ292="B","2.8",IF(AQ292="C+","2.4",IF(AQ292="C","2",IF(AQ292="D+","1.6",IF(AQ292="D","1.2",IF(AQ292="E","0.8",""))))))))))</f>
        <v/>
      </c>
    </row>
    <row r="293" spans="2:64" x14ac:dyDescent="0.25">
      <c r="B293" s="26" t="str">
        <f>IF(ISBLANK('DATA ENTRY'!G293),"",'DATA ENTRY'!G293)</f>
        <v/>
      </c>
      <c r="C293" s="26" t="str">
        <f>IF(ISBLANK('DATA ENTRY'!H293),"",'DATA ENTRY'!H293)</f>
        <v/>
      </c>
      <c r="D293" s="26" t="str">
        <f t="shared" si="81"/>
        <v/>
      </c>
      <c r="E293" s="26" t="str">
        <f>IF(ISBLANK('DATA ENTRY'!J293),"",'DATA ENTRY'!J293)</f>
        <v/>
      </c>
      <c r="F293" s="26" t="str">
        <f>IF(ISBLANK('DATA ENTRY'!K293),"",'DATA ENTRY'!K293)</f>
        <v/>
      </c>
      <c r="G293" s="26" t="str">
        <f t="shared" si="82"/>
        <v/>
      </c>
      <c r="H293" s="26" t="str">
        <f>IF(ISBLANK('DATA ENTRY'!M293),"",'DATA ENTRY'!M293)</f>
        <v/>
      </c>
      <c r="I293" s="26" t="str">
        <f>IF(ISBLANK('DATA ENTRY'!M293),"",'DATA ENTRY'!N293)</f>
        <v/>
      </c>
      <c r="J293" s="26" t="str">
        <f t="shared" si="100"/>
        <v/>
      </c>
      <c r="K293" s="26" t="str">
        <f>IF(ISBLANK('DATA ENTRY'!P293),"",'DATA ENTRY'!P293)</f>
        <v/>
      </c>
      <c r="L293" s="26" t="str">
        <f>IF(ISBLANK('DATA ENTRY'!Q293),"",'DATA ENTRY'!Q293)</f>
        <v/>
      </c>
      <c r="M293" s="26" t="str">
        <f t="shared" si="83"/>
        <v/>
      </c>
      <c r="N293" s="26" t="str">
        <f>IF(ISBLANK('DATA ENTRY'!S293),"",'DATA ENTRY'!S293)</f>
        <v/>
      </c>
      <c r="O293" s="26" t="str">
        <f>IF(ISBLANK('DATA ENTRY'!T293),"",'DATA ENTRY'!T293)</f>
        <v/>
      </c>
      <c r="P293" s="26" t="str">
        <f t="shared" si="84"/>
        <v/>
      </c>
      <c r="Q293" s="26" t="str">
        <f>IF(ISBLANK('DATA ENTRY'!V293),"",'DATA ENTRY'!V293)</f>
        <v/>
      </c>
      <c r="R293" s="26" t="str">
        <f>IF(ISBLANK('DATA ENTRY'!W293),"",'DATA ENTRY'!W293)</f>
        <v/>
      </c>
      <c r="S293" s="26" t="str">
        <f t="shared" si="85"/>
        <v/>
      </c>
      <c r="T293" s="26" t="str">
        <f>IF(ISBLANK('DATA ENTRY'!Y293),"",'DATA ENTRY'!Y293)</f>
        <v/>
      </c>
      <c r="U293" s="26" t="str">
        <f>IF(ISBLANK('DATA ENTRY'!Z293),"",'DATA ENTRY'!Z293)</f>
        <v/>
      </c>
      <c r="V293" s="26" t="str">
        <f t="shared" si="86"/>
        <v/>
      </c>
      <c r="W293" s="26" t="str">
        <f>IF(ISBLANK('DATA ENTRY'!$F293),"",IF(LEDGER!B293="AB","AB",IF(LEDGER!B293&gt;=0.9*'MARK LOOKUP'!B293,"A+",IF(LEDGER!B293&gt;=0.8*'MARK LOOKUP'!B293,"A",IF(LEDGER!B293&gt;=0.7*'MARK LOOKUP'!B293,"B+",IF(LEDGER!B293&gt;=0.6*'MARK LOOKUP'!B293,"B",IF(LEDGER!B293&gt;=0.5*'MARK LOOKUP'!B293,"C+",IF(LEDGER!B293&gt;=0.4*'MARK LOOKUP'!B293,"C+",IF(LEDGER!B293&gt;=0.35*'MARK LOOKUP'!B293,"D","NG")))))))))</f>
        <v/>
      </c>
      <c r="X293" s="26" t="str">
        <f>IF(ISBLANK('DATA ENTRY'!$G293),"",IF(LEDGER!C293="AB","AB",IF(LEDGER!C293&gt;=0.9*'MARK LOOKUP'!C293,"A+",IF(LEDGER!C293&gt;=0.8*'MARK LOOKUP'!C293,"A",IF(LEDGER!C293&gt;=0.7*'MARK LOOKUP'!C293,"B+",IF(LEDGER!C293&gt;=0.6*'MARK LOOKUP'!C293,"B",IF(LEDGER!C293&gt;=0.5*'MARK LOOKUP'!C293,"C+",IF(LEDGER!C293&gt;=0.4*'MARK LOOKUP'!C293,"C+",IF(LEDGER!C293&gt;=0.35*'MARK LOOKUP'!C293,"D","N.G.")))))))))</f>
        <v/>
      </c>
      <c r="Y293" s="26" t="b">
        <f>IF(ISNUMBER(D293),IF(D293&gt;=0.9*'MARK LOOKUP'!D293,"A+",IF(D293&gt;=0.8*'MARK LOOKUP'!D293,"A",IF(D293&gt;=0.7*'MARK LOOKUP'!D293,"B+",IF(D293&gt;=0.6*'MARK LOOKUP'!D293,"B",IF(D293&gt;=0.5*'MARK LOOKUP'!D293,"C+",IF(D293&gt;=0.4*'MARK LOOKUP'!D293,"C",IF(D293&gt;=0.35*'MARK LOOKUP'!D293,"D","N.G."))))))))</f>
        <v>0</v>
      </c>
      <c r="Z293" s="26" t="str">
        <f>IF(ISBLANK('DATA ENTRY'!J293),"",IF(LEDGER!E293="AB","AB",IF(LEDGER!E293&gt;=0.9*'MARK LOOKUP'!E293,"A+",IF(LEDGER!E293&gt;=0.8*'MARK LOOKUP'!E293,"A",IF(LEDGER!E293&gt;=0.7*'MARK LOOKUP'!E293,"B+",IF(LEDGER!E293&gt;=0.6*'MARK LOOKUP'!E293,"B",IF(LEDGER!E293&gt;=0.5*'MARK LOOKUP'!E293,"C+",IF(LEDGER!E293&gt;=0.4*'MARK LOOKUP'!E293,"C",IF(LEDGER!E293&gt;=0.35*'MARK LOOKUP'!E293,"D","NG")))))))))</f>
        <v/>
      </c>
      <c r="AA293" s="26" t="str">
        <f>IF(ISBLANK('DATA ENTRY'!K293),"",IF(LEDGER!F293="AB","AB",IF(LEDGER!F293&gt;=0.9*'MARK LOOKUP'!F293,"A+",IF(LEDGER!F293&gt;=0.8*'MARK LOOKUP'!F293,"A",IF(LEDGER!F293&gt;=0.7*'MARK LOOKUP'!F293,"B+",IF(LEDGER!F293&gt;=0.6*'MARK LOOKUP'!F293,"B",IF(LEDGER!F293&gt;=0.5*'MARK LOOKUP'!F293,"C+",IF(LEDGER!F293&gt;=0.4*'MARK LOOKUP'!F293,"C",IF(LEDGER!F293&gt;=0.35*'MARK LOOKUP'!F293,"D","NG")))))))))</f>
        <v/>
      </c>
      <c r="AB293" s="26" t="b">
        <f>IF(ISNUMBER(G293),IF(D293&gt;=0.9*'MARK LOOKUP'!G293,"A+",IF(G293&gt;=0.8*'MARK LOOKUP'!G293,"A",IF(G293&gt;=0.7*'MARK LOOKUP'!G293,"B+",IF(G293&gt;=0.6*'MARK LOOKUP'!G293,"B",IF(G293&gt;=0.5*'MARK LOOKUP'!G293,"C+",IF(G293&gt;=0.4*'MARK LOOKUP'!G293,"C",IF(G293&gt;=0.35*'MARK LOOKUP'!G293,"D","NG"))))))))</f>
        <v>0</v>
      </c>
      <c r="AC293" s="26" t="str">
        <f>IF(ISBLANK('DATA ENTRY'!M293),"",IF(LEDGER!H293="AB","AB",IF(LEDGER!H293&gt;=0.9*'MARK LOOKUP'!H293,"A+",IF(LEDGER!H293&gt;=0.8*'MARK LOOKUP'!H293,"A",IF(LEDGER!H293&gt;=0.7*'MARK LOOKUP'!H293,"B+",IF(LEDGER!H293&gt;=0.6*'MARK LOOKUP'!H293,"B",IF(LEDGER!H293&gt;=0.5*'MARK LOOKUP'!H293,"C+",IF(LEDGER!H293&gt;=0.4*'MARK LOOKUP'!H293,"C",IF(LEDGER!H293&gt;=0.35*'MARK LOOKUP'!H293,"D","NG")))))))))</f>
        <v/>
      </c>
      <c r="AD293" s="26" t="str">
        <f>IF(ISBLANK('DATA ENTRY'!N293),"",IF(LEDGER!I293="AB","AB",IF(LEDGER!I293&gt;=0.9*'MARK LOOKUP'!I293,"A+",IF(LEDGER!I293&gt;=0.8*'MARK LOOKUP'!I293,"A",IF(LEDGER!I293&gt;=0.7*'MARK LOOKUP'!I293,"B+",IF(LEDGER!I293&gt;=0.6*'MARK LOOKUP'!I293,"B",IF(LEDGER!I293&gt;=0.5*'MARK LOOKUP'!I293,"C+",IF(LEDGER!I293&gt;=0.4*'MARK LOOKUP'!I293,"C",IF(LEDGER!I293&gt;=0.35*'MARK LOOKUP'!I293,"D","NG")))))))))</f>
        <v/>
      </c>
      <c r="AE293" s="26" t="str">
        <f>IF(ISNUMBER(J293),IF(J293&gt;=0.9*'MARK LOOKUP'!J293,"A+",IF(J293&gt;=0.8*'MARK LOOKUP'!J293,"A",IF(J293&gt;=0.7*'MARK LOOKUP'!J293,"B+",IF(J293&gt;=0.6*'MARK LOOKUP'!J293,"B",IF(J293&gt;=0.5*'MARK LOOKUP'!J293,"C+",IF(J293&gt;=0.4*'MARK LOOKUP'!J293,"C",IF(J293&gt;=0.35*'MARK LOOKUP'!J293,"D","NG"))))))),"")</f>
        <v/>
      </c>
      <c r="AF293" s="26" t="str">
        <f>IF(ISBLANK('DATA ENTRY'!P293),"",IF(LEDGER!K293="Ab","AB",IF(LEDGER!K293&gt;=0.9*'MARK LOOKUP'!K293,"A+",IF(LEDGER!K293&gt;=0.8*'MARK LOOKUP'!K293,"A",IF(LEDGER!K293&gt;=0.7*'MARK LOOKUP'!K293,"B+",IF(LEDGER!K293&gt;=0.6*'MARK LOOKUP'!K293,"B",IF(LEDGER!K293&gt;=0.5*'MARK LOOKUP'!K293,"C+",IF(LEDGER!K293&gt;=0.4*'MARK LOOKUP'!K293,"C",IF(LEDGER!K293&gt;=0.35*'MARK LOOKUP'!K293,"D","NG")))))))))</f>
        <v/>
      </c>
      <c r="AG293" s="26" t="str">
        <f>IF(ISBLANK('DATA ENTRY'!Q293),"",IF(LEDGER!L293="Ab","AB",IF(LEDGER!L293&gt;=0.9*'MARK LOOKUP'!L293,"A+",IF(LEDGER!L293&gt;=0.8*'MARK LOOKUP'!L293,"A",IF(LEDGER!L293&gt;=0.7*'MARK LOOKUP'!L293,"B+",IF(LEDGER!L293&gt;=0.6*'MARK LOOKUP'!L293,"B",IF(LEDGER!L293&gt;=0.5*'MARK LOOKUP'!L293,"C+",IF(LEDGER!L293&gt;=0.4*'MARK LOOKUP'!L293,"C",IF(LEDGER!L293&gt;=0.35*'MARK LOOKUP'!L293,"D","NG")))))))))</f>
        <v/>
      </c>
      <c r="AH293" s="26" t="str">
        <f>IF(ISNUMBER(M293),IF(M293&gt;=0.9*'MARK LOOKUP'!M293,"A+",IF(M293&gt;=0.8*'MARK LOOKUP'!M293,"A",IF(M293&gt;=0.7*'MARK LOOKUP'!M293,"B+",IF(M293&gt;=0.6*'MARK LOOKUP'!M293,"B",IF(M293&gt;=0.5*'MARK LOOKUP'!M293,"C+",IF(M293&gt;=0.4*'MARK LOOKUP'!M293,"C",IF(M293&gt;=0.35*'MARK LOOKUP'!M293,"D","NG"))))))),"")</f>
        <v/>
      </c>
      <c r="AI293" s="26" t="str">
        <f>IF(ISBLANK('DATA ENTRY'!S293),"",IF(N293="Ab","AB",IF(N293&gt;=0.9*'MARK LOOKUP'!N293,"A+",IF(N293&gt;=0.8*'MARK LOOKUP'!N293,"A",IF(N293&gt;=0.7*'MARK LOOKUP'!N293,"B+",IF(N293&gt;=0.6*'MARK LOOKUP'!N293,"B",IF(N293&gt;=0.5*'MARK LOOKUP'!N293,"C+",IF(N293&gt;=0.4*'MARK LOOKUP'!N293,"C",IF(N293&gt;=0.35*'MARK LOOKUP'!N293,"D","NG")))))))))</f>
        <v/>
      </c>
      <c r="AJ293" s="26" t="str">
        <f>IF(ISBLANK('DATA ENTRY'!T293),"",IF(O293="Ab","AB",IF(O293&gt;=0.9*'MARK LOOKUP'!O293,"A+",IF(O293&gt;=0.8*'MARK LOOKUP'!O293,"A",IF(O293&gt;=0.7*'MARK LOOKUP'!O293,"B+",IF(O293&gt;=0.6*'MARK LOOKUP'!O293,"B",IF(O293&gt;=0.5*'MARK LOOKUP'!O293,"C+",IF(O293&gt;=0.4*'MARK LOOKUP'!O293,"C",IF(O293&gt;=0.35*'MARK LOOKUP'!O293,"D","NG")))))))))</f>
        <v/>
      </c>
      <c r="AK293" s="26" t="str">
        <f>IF(ISNUMBER(P293),IF(P293&gt;=0.9*'MARK LOOKUP'!P293,"A+",IF(P293&gt;=0.8*'MARK LOOKUP'!P293,"A",IF(P293&gt;=0.7*'MARK LOOKUP'!P293,"B+",IF(P293&gt;=0.6*'MARK LOOKUP'!P293,"B",IF(P293&gt;=0.5*'MARK LOOKUP'!P293,"C+",IF(P293&gt;=0.4*'MARK LOOKUP'!P293,"C",IF(P293&gt;=0.35*'MARK LOOKUP'!P293,"D","NG"))))))),"")</f>
        <v/>
      </c>
      <c r="AL293" s="26" t="str">
        <f>IF(ISBLANK('DATA ENTRY'!V293),"",IF(Q293="Ab","AB",IF(Q293&gt;=0.9*'MARK LOOKUP'!Q293,"A+",IF(Q293&gt;=0.8*'MARK LOOKUP'!Q293,"A",IF(Q293&gt;=0.7*'MARK LOOKUP'!Q293,"B+",IF(Q293&gt;=0.6*'MARK LOOKUP'!Q293,"B",IF(Q293&gt;=0.5*'MARK LOOKUP'!Q293,"C+",IF(Q293&gt;=0.4*'MARK LOOKUP'!Q293,"C",IF(Q293&gt;=0.35*'MARK LOOKUP'!Q293,"D","NG")))))))))</f>
        <v/>
      </c>
      <c r="AM293" s="26" t="str">
        <f>IF(ISBLANK('DATA ENTRY'!W293),"",IF(R293="Ab","AB",IF(R293&gt;=0.9*'MARK LOOKUP'!R293,"A+",IF(R293&gt;=0.8*'MARK LOOKUP'!R293,"A",IF(R293&gt;=0.7*'MARK LOOKUP'!R293,"B+",IF(R293&gt;=0.6*'MARK LOOKUP'!R293,"B",IF(R293&gt;=0.5*'MARK LOOKUP'!R293,"C+",IF(R293&gt;=0.4*'MARK LOOKUP'!R293,"C",IF(R293&gt;=0.35*'MARK LOOKUP'!R293,"D","NG")))))))))</f>
        <v/>
      </c>
      <c r="AN293" s="26" t="str">
        <f>IF(ISNUMBER(S293),IF(S293&gt;=0.9*'MARK LOOKUP'!S293,"A+",IF(S293&gt;=0.8*'MARK LOOKUP'!S293,"A",IF(S293&gt;=0.7*'MARK LOOKUP'!S293,"B+",IF(S293&gt;=0.6*'MARK LOOKUP'!S293,"B",IF(S293&gt;=0.5*'MARK LOOKUP'!S293,"C+",IF(S293&gt;=0.4*'MARK LOOKUP'!S293,"C",IF(S293&gt;=0.35*'MARK LOOKUP'!S293,"D","NG"))))))),"")</f>
        <v/>
      </c>
      <c r="AO293" s="26" t="str">
        <f>IF(ISBLANK('DATA ENTRY'!Y293),"",IF(T293="AB","AB",IF(T293&gt;=0.9*'MARK LOOKUP'!T293,"A+",IF(T293&gt;=0.8*'MARK LOOKUP'!T293,"A",IF(T293&gt;=0.7*'MARK LOOKUP'!T293,"B+",IF(T293&gt;=0.6*'MARK LOOKUP'!T293,"B",IF(T293&gt;=0.5*'MARK LOOKUP'!T293,"C+",IF(T293&gt;=0.4*'MARK LOOKUP'!T293,"C",IF(T293&gt;=0.35*'MARK LOOKUP'!T293,"D","NG")))))))))</f>
        <v/>
      </c>
      <c r="AP293" s="26" t="str">
        <f>IF(ISBLANK('DATA ENTRY'!Z293),"",IF(U293="AB","AB",IF(U293&gt;=0.9*'MARK LOOKUP'!U293,"A+",IF(U293&gt;=0.8*'MARK LOOKUP'!U293,"A",IF(U293&gt;=0.7*'MARK LOOKUP'!U293,"B+",IF(U293&gt;=0.6*'MARK LOOKUP'!U293,"B",IF(U293&gt;=0.5*'MARK LOOKUP'!U293,"C+",IF(U293&gt;=0.4*'MARK LOOKUP'!U293,"C",IF(U293&gt;=0.35*'MARK LOOKUP'!U293,"D","NG")))))))))</f>
        <v/>
      </c>
      <c r="AQ293" s="26" t="str">
        <f>IF(ISNUMBER(V293),IF(V293&gt;=0.9*'MARK LOOKUP'!V293,"A+",IF(V293&gt;=0.8*'MARK LOOKUP'!V293,"A",IF(V293&gt;=0.7*'MARK LOOKUP'!V293,"B+",IF(V293&gt;=0.6*'MARK LOOKUP'!S293,"B",IF(V293&gt;=0.5*'MARK LOOKUP'!V293,"C+",IF(V293&gt;=0.4*'MARK LOOKUP'!V293,"C",IF(V293&gt;=0.35*'MARK LOOKUP'!V293,"D","NG"))))))),"")</f>
        <v/>
      </c>
      <c r="AR293" s="26" t="str">
        <f t="shared" si="87"/>
        <v/>
      </c>
      <c r="AS293" s="26" t="str">
        <f t="shared" si="88"/>
        <v/>
      </c>
      <c r="AT293" s="26" t="str">
        <f t="shared" si="89"/>
        <v/>
      </c>
      <c r="AU293" s="26" t="str">
        <f t="shared" si="90"/>
        <v/>
      </c>
      <c r="AV293" s="26" t="str">
        <f t="shared" si="91"/>
        <v/>
      </c>
      <c r="AW293" s="26" t="str">
        <f t="shared" si="92"/>
        <v/>
      </c>
      <c r="AX293" s="26" t="str">
        <f t="shared" si="93"/>
        <v/>
      </c>
      <c r="AY293" s="26" t="str">
        <f t="shared" si="94"/>
        <v/>
      </c>
      <c r="AZ293" s="26" t="str">
        <f t="shared" si="95"/>
        <v/>
      </c>
      <c r="BA293" s="26" t="str">
        <f t="shared" si="96"/>
        <v/>
      </c>
      <c r="BB293" s="26" t="str">
        <f t="shared" si="97"/>
        <v/>
      </c>
      <c r="BC293" s="26" t="str">
        <f t="shared" si="98"/>
        <v/>
      </c>
      <c r="BD293" s="26" t="str">
        <f t="shared" si="99"/>
        <v/>
      </c>
      <c r="BE293" s="26" t="str">
        <f>IF(ISBLANK('DATA ENTRY'!S293),"",IF(AJ293="A+","4",IF(AJ293="A","3.6",IF(AJ293="B+","3.2",IF(AJ293="B","2.8",IF(AJ293="C+","2.4",IF(AJ293="C","2",IF(AJ293="D+","1.6",IF(AJ293="D","1.2",IF(AJ293="E","0.8",""))))))))))</f>
        <v/>
      </c>
      <c r="BF293" s="26" t="str">
        <f>IF(ISBLANK('DATA ENTRY'!T293),"",IF(AK293="A+","4",IF(AK293="A","3.6",IF(AK293="B+","3.2",IF(AK293="B","2.8",IF(AK293="C+","2.4",IF(AK293="C","2",IF(AK293="D+","1.6",IF(AK293="D","1.2",IF(AK293="E","0.8",""))))))))))</f>
        <v/>
      </c>
      <c r="BG293" s="26" t="str">
        <f>IF(ISBLANK('DATA ENTRY'!U293),"",IF(AL293="A+","4",IF(AL293="A","3.6",IF(AL293="B+","3.2",IF(AL293="B","2.8",IF(AL293="C+","2.4",IF(AL293="C","2",IF(AL293="D+","1.6",IF(AL293="D","1.2",IF(AL293="E","0.8",""))))))))))</f>
        <v/>
      </c>
      <c r="BH293" s="26" t="str">
        <f>IF(ISBLANK('DATA ENTRY'!V293),"",IF(AM293="A+","4",IF(AM293="A","3.6",IF(AM293="B+","3.2",IF(AM293="B","2.8",IF(AM293="C+","2.4",IF(AM293="C","2",IF(AM293="D+","1.6",IF(AM293="D","1.2",IF(AM293="E","0.8",""))))))))))</f>
        <v/>
      </c>
      <c r="BI293" s="26" t="str">
        <f>IF(ISBLANK('DATA ENTRY'!W293),"",IF(AN293="A+","4",IF(AN293="A","3.6",IF(AN293="B+","3.2",IF(AN293="B","2.8",IF(AN293="C+","2.4",IF(AN293="C","2",IF(AN293="D+","1.6",IF(AN293="D","1.2",IF(AN293="E","0.8",""))))))))))</f>
        <v/>
      </c>
      <c r="BJ293" s="26" t="str">
        <f>IF(ISBLANK('DATA ENTRY'!X293),"",IF(AO293="A+","4",IF(AO293="A","3.6",IF(AO293="B+","3.2",IF(AO293="B","2.8",IF(AO293="C+","2.4",IF(AO293="C","2",IF(AO293="D+","1.6",IF(AO293="D","1.2",IF(AO293="E","0.8",""))))))))))</f>
        <v/>
      </c>
      <c r="BK293" s="26" t="str">
        <f>IF(ISBLANK('DATA ENTRY'!Y293),"",IF(AP293="A+","4",IF(AP293="A","3.6",IF(AP293="B+","3.2",IF(AP293="B","2.8",IF(AP293="C+","2.4",IF(AP293="C","2",IF(AP293="D+","1.6",IF(AP293="D","1.2",IF(AP293="E","0.8",""))))))))))</f>
        <v/>
      </c>
      <c r="BL293" s="26" t="str">
        <f>IF(ISBLANK('DATA ENTRY'!Z293),"",IF(AQ293="A+","4",IF(AQ293="A","3.6",IF(AQ293="B+","3.2",IF(AQ293="B","2.8",IF(AQ293="C+","2.4",IF(AQ293="C","2",IF(AQ293="D+","1.6",IF(AQ293="D","1.2",IF(AQ293="E","0.8",""))))))))))</f>
        <v/>
      </c>
    </row>
    <row r="294" spans="2:64" x14ac:dyDescent="0.25">
      <c r="B294" s="26" t="str">
        <f>IF(ISBLANK('DATA ENTRY'!G294),"",'DATA ENTRY'!G294)</f>
        <v/>
      </c>
      <c r="C294" s="26" t="str">
        <f>IF(ISBLANK('DATA ENTRY'!H294),"",'DATA ENTRY'!H294)</f>
        <v/>
      </c>
      <c r="D294" s="26" t="str">
        <f t="shared" si="81"/>
        <v/>
      </c>
      <c r="E294" s="26" t="str">
        <f>IF(ISBLANK('DATA ENTRY'!J294),"",'DATA ENTRY'!J294)</f>
        <v/>
      </c>
      <c r="F294" s="26" t="str">
        <f>IF(ISBLANK('DATA ENTRY'!K294),"",'DATA ENTRY'!K294)</f>
        <v/>
      </c>
      <c r="G294" s="26" t="str">
        <f t="shared" si="82"/>
        <v/>
      </c>
      <c r="H294" s="26" t="str">
        <f>IF(ISBLANK('DATA ENTRY'!M294),"",'DATA ENTRY'!M294)</f>
        <v/>
      </c>
      <c r="I294" s="26" t="str">
        <f>IF(ISBLANK('DATA ENTRY'!M294),"",'DATA ENTRY'!N294)</f>
        <v/>
      </c>
      <c r="J294" s="26" t="str">
        <f t="shared" si="100"/>
        <v/>
      </c>
      <c r="K294" s="26" t="str">
        <f>IF(ISBLANK('DATA ENTRY'!P294),"",'DATA ENTRY'!P294)</f>
        <v/>
      </c>
      <c r="L294" s="26" t="str">
        <f>IF(ISBLANK('DATA ENTRY'!Q294),"",'DATA ENTRY'!Q294)</f>
        <v/>
      </c>
      <c r="M294" s="26" t="str">
        <f t="shared" si="83"/>
        <v/>
      </c>
      <c r="N294" s="26" t="str">
        <f>IF(ISBLANK('DATA ENTRY'!S294),"",'DATA ENTRY'!S294)</f>
        <v/>
      </c>
      <c r="O294" s="26" t="str">
        <f>IF(ISBLANK('DATA ENTRY'!T294),"",'DATA ENTRY'!T294)</f>
        <v/>
      </c>
      <c r="P294" s="26" t="str">
        <f t="shared" si="84"/>
        <v/>
      </c>
      <c r="Q294" s="26" t="str">
        <f>IF(ISBLANK('DATA ENTRY'!V294),"",'DATA ENTRY'!V294)</f>
        <v/>
      </c>
      <c r="R294" s="26" t="str">
        <f>IF(ISBLANK('DATA ENTRY'!W294),"",'DATA ENTRY'!W294)</f>
        <v/>
      </c>
      <c r="S294" s="26" t="str">
        <f t="shared" si="85"/>
        <v/>
      </c>
      <c r="T294" s="26" t="str">
        <f>IF(ISBLANK('DATA ENTRY'!Y294),"",'DATA ENTRY'!Y294)</f>
        <v/>
      </c>
      <c r="U294" s="26" t="str">
        <f>IF(ISBLANK('DATA ENTRY'!Z294),"",'DATA ENTRY'!Z294)</f>
        <v/>
      </c>
      <c r="V294" s="26" t="str">
        <f t="shared" si="86"/>
        <v/>
      </c>
      <c r="W294" s="26" t="str">
        <f>IF(ISBLANK('DATA ENTRY'!$F294),"",IF(LEDGER!B294="AB","AB",IF(LEDGER!B294&gt;=0.9*'MARK LOOKUP'!B294,"A+",IF(LEDGER!B294&gt;=0.8*'MARK LOOKUP'!B294,"A",IF(LEDGER!B294&gt;=0.7*'MARK LOOKUP'!B294,"B+",IF(LEDGER!B294&gt;=0.6*'MARK LOOKUP'!B294,"B",IF(LEDGER!B294&gt;=0.5*'MARK LOOKUP'!B294,"C+",IF(LEDGER!B294&gt;=0.4*'MARK LOOKUP'!B294,"C+",IF(LEDGER!B294&gt;=0.35*'MARK LOOKUP'!B294,"D","NG")))))))))</f>
        <v/>
      </c>
      <c r="X294" s="26" t="str">
        <f>IF(ISBLANK('DATA ENTRY'!$G294),"",IF(LEDGER!C294="AB","AB",IF(LEDGER!C294&gt;=0.9*'MARK LOOKUP'!C294,"A+",IF(LEDGER!C294&gt;=0.8*'MARK LOOKUP'!C294,"A",IF(LEDGER!C294&gt;=0.7*'MARK LOOKUP'!C294,"B+",IF(LEDGER!C294&gt;=0.6*'MARK LOOKUP'!C294,"B",IF(LEDGER!C294&gt;=0.5*'MARK LOOKUP'!C294,"C+",IF(LEDGER!C294&gt;=0.4*'MARK LOOKUP'!C294,"C+",IF(LEDGER!C294&gt;=0.35*'MARK LOOKUP'!C294,"D","N.G.")))))))))</f>
        <v/>
      </c>
      <c r="Y294" s="26" t="b">
        <f>IF(ISNUMBER(D294),IF(D294&gt;=0.9*'MARK LOOKUP'!D294,"A+",IF(D294&gt;=0.8*'MARK LOOKUP'!D294,"A",IF(D294&gt;=0.7*'MARK LOOKUP'!D294,"B+",IF(D294&gt;=0.6*'MARK LOOKUP'!D294,"B",IF(D294&gt;=0.5*'MARK LOOKUP'!D294,"C+",IF(D294&gt;=0.4*'MARK LOOKUP'!D294,"C",IF(D294&gt;=0.35*'MARK LOOKUP'!D294,"D","N.G."))))))))</f>
        <v>0</v>
      </c>
      <c r="Z294" s="26" t="str">
        <f>IF(ISBLANK('DATA ENTRY'!J294),"",IF(LEDGER!E294="AB","AB",IF(LEDGER!E294&gt;=0.9*'MARK LOOKUP'!E294,"A+",IF(LEDGER!E294&gt;=0.8*'MARK LOOKUP'!E294,"A",IF(LEDGER!E294&gt;=0.7*'MARK LOOKUP'!E294,"B+",IF(LEDGER!E294&gt;=0.6*'MARK LOOKUP'!E294,"B",IF(LEDGER!E294&gt;=0.5*'MARK LOOKUP'!E294,"C+",IF(LEDGER!E294&gt;=0.4*'MARK LOOKUP'!E294,"C",IF(LEDGER!E294&gt;=0.35*'MARK LOOKUP'!E294,"D","NG")))))))))</f>
        <v/>
      </c>
      <c r="AA294" s="26" t="str">
        <f>IF(ISBLANK('DATA ENTRY'!K294),"",IF(LEDGER!F294="AB","AB",IF(LEDGER!F294&gt;=0.9*'MARK LOOKUP'!F294,"A+",IF(LEDGER!F294&gt;=0.8*'MARK LOOKUP'!F294,"A",IF(LEDGER!F294&gt;=0.7*'MARK LOOKUP'!F294,"B+",IF(LEDGER!F294&gt;=0.6*'MARK LOOKUP'!F294,"B",IF(LEDGER!F294&gt;=0.5*'MARK LOOKUP'!F294,"C+",IF(LEDGER!F294&gt;=0.4*'MARK LOOKUP'!F294,"C",IF(LEDGER!F294&gt;=0.35*'MARK LOOKUP'!F294,"D","NG")))))))))</f>
        <v/>
      </c>
      <c r="AB294" s="26" t="b">
        <f>IF(ISNUMBER(G294),IF(D294&gt;=0.9*'MARK LOOKUP'!G294,"A+",IF(G294&gt;=0.8*'MARK LOOKUP'!G294,"A",IF(G294&gt;=0.7*'MARK LOOKUP'!G294,"B+",IF(G294&gt;=0.6*'MARK LOOKUP'!G294,"B",IF(G294&gt;=0.5*'MARK LOOKUP'!G294,"C+",IF(G294&gt;=0.4*'MARK LOOKUP'!G294,"C",IF(G294&gt;=0.35*'MARK LOOKUP'!G294,"D","NG"))))))))</f>
        <v>0</v>
      </c>
      <c r="AC294" s="26" t="str">
        <f>IF(ISBLANK('DATA ENTRY'!M294),"",IF(LEDGER!H294="AB","AB",IF(LEDGER!H294&gt;=0.9*'MARK LOOKUP'!H294,"A+",IF(LEDGER!H294&gt;=0.8*'MARK LOOKUP'!H294,"A",IF(LEDGER!H294&gt;=0.7*'MARK LOOKUP'!H294,"B+",IF(LEDGER!H294&gt;=0.6*'MARK LOOKUP'!H294,"B",IF(LEDGER!H294&gt;=0.5*'MARK LOOKUP'!H294,"C+",IF(LEDGER!H294&gt;=0.4*'MARK LOOKUP'!H294,"C",IF(LEDGER!H294&gt;=0.35*'MARK LOOKUP'!H294,"D","NG")))))))))</f>
        <v/>
      </c>
      <c r="AD294" s="26" t="str">
        <f>IF(ISBLANK('DATA ENTRY'!N294),"",IF(LEDGER!I294="AB","AB",IF(LEDGER!I294&gt;=0.9*'MARK LOOKUP'!I294,"A+",IF(LEDGER!I294&gt;=0.8*'MARK LOOKUP'!I294,"A",IF(LEDGER!I294&gt;=0.7*'MARK LOOKUP'!I294,"B+",IF(LEDGER!I294&gt;=0.6*'MARK LOOKUP'!I294,"B",IF(LEDGER!I294&gt;=0.5*'MARK LOOKUP'!I294,"C+",IF(LEDGER!I294&gt;=0.4*'MARK LOOKUP'!I294,"C",IF(LEDGER!I294&gt;=0.35*'MARK LOOKUP'!I294,"D","NG")))))))))</f>
        <v/>
      </c>
      <c r="AE294" s="26" t="str">
        <f>IF(ISNUMBER(J294),IF(J294&gt;=0.9*'MARK LOOKUP'!J294,"A+",IF(J294&gt;=0.8*'MARK LOOKUP'!J294,"A",IF(J294&gt;=0.7*'MARK LOOKUP'!J294,"B+",IF(J294&gt;=0.6*'MARK LOOKUP'!J294,"B",IF(J294&gt;=0.5*'MARK LOOKUP'!J294,"C+",IF(J294&gt;=0.4*'MARK LOOKUP'!J294,"C",IF(J294&gt;=0.35*'MARK LOOKUP'!J294,"D","NG"))))))),"")</f>
        <v/>
      </c>
      <c r="AF294" s="26" t="str">
        <f>IF(ISBLANK('DATA ENTRY'!P294),"",IF(LEDGER!K294="Ab","AB",IF(LEDGER!K294&gt;=0.9*'MARK LOOKUP'!K294,"A+",IF(LEDGER!K294&gt;=0.8*'MARK LOOKUP'!K294,"A",IF(LEDGER!K294&gt;=0.7*'MARK LOOKUP'!K294,"B+",IF(LEDGER!K294&gt;=0.6*'MARK LOOKUP'!K294,"B",IF(LEDGER!K294&gt;=0.5*'MARK LOOKUP'!K294,"C+",IF(LEDGER!K294&gt;=0.4*'MARK LOOKUP'!K294,"C",IF(LEDGER!K294&gt;=0.35*'MARK LOOKUP'!K294,"D","NG")))))))))</f>
        <v/>
      </c>
      <c r="AG294" s="26" t="str">
        <f>IF(ISBLANK('DATA ENTRY'!Q294),"",IF(LEDGER!L294="Ab","AB",IF(LEDGER!L294&gt;=0.9*'MARK LOOKUP'!L294,"A+",IF(LEDGER!L294&gt;=0.8*'MARK LOOKUP'!L294,"A",IF(LEDGER!L294&gt;=0.7*'MARK LOOKUP'!L294,"B+",IF(LEDGER!L294&gt;=0.6*'MARK LOOKUP'!L294,"B",IF(LEDGER!L294&gt;=0.5*'MARK LOOKUP'!L294,"C+",IF(LEDGER!L294&gt;=0.4*'MARK LOOKUP'!L294,"C",IF(LEDGER!L294&gt;=0.35*'MARK LOOKUP'!L294,"D","NG")))))))))</f>
        <v/>
      </c>
      <c r="AH294" s="26" t="str">
        <f>IF(ISNUMBER(M294),IF(M294&gt;=0.9*'MARK LOOKUP'!M294,"A+",IF(M294&gt;=0.8*'MARK LOOKUP'!M294,"A",IF(M294&gt;=0.7*'MARK LOOKUP'!M294,"B+",IF(M294&gt;=0.6*'MARK LOOKUP'!M294,"B",IF(M294&gt;=0.5*'MARK LOOKUP'!M294,"C+",IF(M294&gt;=0.4*'MARK LOOKUP'!M294,"C",IF(M294&gt;=0.35*'MARK LOOKUP'!M294,"D","NG"))))))),"")</f>
        <v/>
      </c>
      <c r="AI294" s="26" t="str">
        <f>IF(ISBLANK('DATA ENTRY'!S294),"",IF(N294="Ab","AB",IF(N294&gt;=0.9*'MARK LOOKUP'!N294,"A+",IF(N294&gt;=0.8*'MARK LOOKUP'!N294,"A",IF(N294&gt;=0.7*'MARK LOOKUP'!N294,"B+",IF(N294&gt;=0.6*'MARK LOOKUP'!N294,"B",IF(N294&gt;=0.5*'MARK LOOKUP'!N294,"C+",IF(N294&gt;=0.4*'MARK LOOKUP'!N294,"C",IF(N294&gt;=0.35*'MARK LOOKUP'!N294,"D","NG")))))))))</f>
        <v/>
      </c>
      <c r="AJ294" s="26" t="str">
        <f>IF(ISBLANK('DATA ENTRY'!T294),"",IF(O294="Ab","AB",IF(O294&gt;=0.9*'MARK LOOKUP'!O294,"A+",IF(O294&gt;=0.8*'MARK LOOKUP'!O294,"A",IF(O294&gt;=0.7*'MARK LOOKUP'!O294,"B+",IF(O294&gt;=0.6*'MARK LOOKUP'!O294,"B",IF(O294&gt;=0.5*'MARK LOOKUP'!O294,"C+",IF(O294&gt;=0.4*'MARK LOOKUP'!O294,"C",IF(O294&gt;=0.35*'MARK LOOKUP'!O294,"D","NG")))))))))</f>
        <v/>
      </c>
      <c r="AK294" s="26" t="str">
        <f>IF(ISNUMBER(P294),IF(P294&gt;=0.9*'MARK LOOKUP'!P294,"A+",IF(P294&gt;=0.8*'MARK LOOKUP'!P294,"A",IF(P294&gt;=0.7*'MARK LOOKUP'!P294,"B+",IF(P294&gt;=0.6*'MARK LOOKUP'!P294,"B",IF(P294&gt;=0.5*'MARK LOOKUP'!P294,"C+",IF(P294&gt;=0.4*'MARK LOOKUP'!P294,"C",IF(P294&gt;=0.35*'MARK LOOKUP'!P294,"D","NG"))))))),"")</f>
        <v/>
      </c>
      <c r="AL294" s="26" t="str">
        <f>IF(ISBLANK('DATA ENTRY'!V294),"",IF(Q294="Ab","AB",IF(Q294&gt;=0.9*'MARK LOOKUP'!Q294,"A+",IF(Q294&gt;=0.8*'MARK LOOKUP'!Q294,"A",IF(Q294&gt;=0.7*'MARK LOOKUP'!Q294,"B+",IF(Q294&gt;=0.6*'MARK LOOKUP'!Q294,"B",IF(Q294&gt;=0.5*'MARK LOOKUP'!Q294,"C+",IF(Q294&gt;=0.4*'MARK LOOKUP'!Q294,"C",IF(Q294&gt;=0.35*'MARK LOOKUP'!Q294,"D","NG")))))))))</f>
        <v/>
      </c>
      <c r="AM294" s="26" t="str">
        <f>IF(ISBLANK('DATA ENTRY'!W294),"",IF(R294="Ab","AB",IF(R294&gt;=0.9*'MARK LOOKUP'!R294,"A+",IF(R294&gt;=0.8*'MARK LOOKUP'!R294,"A",IF(R294&gt;=0.7*'MARK LOOKUP'!R294,"B+",IF(R294&gt;=0.6*'MARK LOOKUP'!R294,"B",IF(R294&gt;=0.5*'MARK LOOKUP'!R294,"C+",IF(R294&gt;=0.4*'MARK LOOKUP'!R294,"C",IF(R294&gt;=0.35*'MARK LOOKUP'!R294,"D","NG")))))))))</f>
        <v/>
      </c>
      <c r="AN294" s="26" t="str">
        <f>IF(ISNUMBER(S294),IF(S294&gt;=0.9*'MARK LOOKUP'!S294,"A+",IF(S294&gt;=0.8*'MARK LOOKUP'!S294,"A",IF(S294&gt;=0.7*'MARK LOOKUP'!S294,"B+",IF(S294&gt;=0.6*'MARK LOOKUP'!S294,"B",IF(S294&gt;=0.5*'MARK LOOKUP'!S294,"C+",IF(S294&gt;=0.4*'MARK LOOKUP'!S294,"C",IF(S294&gt;=0.35*'MARK LOOKUP'!S294,"D","NG"))))))),"")</f>
        <v/>
      </c>
      <c r="AO294" s="26" t="str">
        <f>IF(ISBLANK('DATA ENTRY'!Y294),"",IF(T294="AB","AB",IF(T294&gt;=0.9*'MARK LOOKUP'!T294,"A+",IF(T294&gt;=0.8*'MARK LOOKUP'!T294,"A",IF(T294&gt;=0.7*'MARK LOOKUP'!T294,"B+",IF(T294&gt;=0.6*'MARK LOOKUP'!T294,"B",IF(T294&gt;=0.5*'MARK LOOKUP'!T294,"C+",IF(T294&gt;=0.4*'MARK LOOKUP'!T294,"C",IF(T294&gt;=0.35*'MARK LOOKUP'!T294,"D","NG")))))))))</f>
        <v/>
      </c>
      <c r="AP294" s="26" t="str">
        <f>IF(ISBLANK('DATA ENTRY'!Z294),"",IF(U294="AB","AB",IF(U294&gt;=0.9*'MARK LOOKUP'!U294,"A+",IF(U294&gt;=0.8*'MARK LOOKUP'!U294,"A",IF(U294&gt;=0.7*'MARK LOOKUP'!U294,"B+",IF(U294&gt;=0.6*'MARK LOOKUP'!U294,"B",IF(U294&gt;=0.5*'MARK LOOKUP'!U294,"C+",IF(U294&gt;=0.4*'MARK LOOKUP'!U294,"C",IF(U294&gt;=0.35*'MARK LOOKUP'!U294,"D","NG")))))))))</f>
        <v/>
      </c>
      <c r="AQ294" s="26" t="str">
        <f>IF(ISNUMBER(V294),IF(V294&gt;=0.9*'MARK LOOKUP'!V294,"A+",IF(V294&gt;=0.8*'MARK LOOKUP'!V294,"A",IF(V294&gt;=0.7*'MARK LOOKUP'!V294,"B+",IF(V294&gt;=0.6*'MARK LOOKUP'!S294,"B",IF(V294&gt;=0.5*'MARK LOOKUP'!V294,"C+",IF(V294&gt;=0.4*'MARK LOOKUP'!V294,"C",IF(V294&gt;=0.35*'MARK LOOKUP'!V294,"D","NG"))))))),"")</f>
        <v/>
      </c>
      <c r="AR294" s="26" t="str">
        <f t="shared" si="87"/>
        <v/>
      </c>
      <c r="AS294" s="26" t="str">
        <f t="shared" si="88"/>
        <v/>
      </c>
      <c r="AT294" s="26" t="str">
        <f t="shared" si="89"/>
        <v/>
      </c>
      <c r="AU294" s="26" t="str">
        <f t="shared" si="90"/>
        <v/>
      </c>
      <c r="AV294" s="26" t="str">
        <f t="shared" si="91"/>
        <v/>
      </c>
      <c r="AW294" s="26" t="str">
        <f t="shared" si="92"/>
        <v/>
      </c>
      <c r="AX294" s="26" t="str">
        <f t="shared" si="93"/>
        <v/>
      </c>
      <c r="AY294" s="26" t="str">
        <f t="shared" si="94"/>
        <v/>
      </c>
      <c r="AZ294" s="26" t="str">
        <f t="shared" si="95"/>
        <v/>
      </c>
      <c r="BA294" s="26" t="str">
        <f t="shared" si="96"/>
        <v/>
      </c>
      <c r="BB294" s="26" t="str">
        <f t="shared" si="97"/>
        <v/>
      </c>
      <c r="BC294" s="26" t="str">
        <f t="shared" si="98"/>
        <v/>
      </c>
      <c r="BD294" s="26" t="str">
        <f t="shared" si="99"/>
        <v/>
      </c>
      <c r="BE294" s="26" t="str">
        <f>IF(ISBLANK('DATA ENTRY'!S294),"",IF(AJ294="A+","4",IF(AJ294="A","3.6",IF(AJ294="B+","3.2",IF(AJ294="B","2.8",IF(AJ294="C+","2.4",IF(AJ294="C","2",IF(AJ294="D+","1.6",IF(AJ294="D","1.2",IF(AJ294="E","0.8",""))))))))))</f>
        <v/>
      </c>
      <c r="BF294" s="26" t="str">
        <f>IF(ISBLANK('DATA ENTRY'!T294),"",IF(AK294="A+","4",IF(AK294="A","3.6",IF(AK294="B+","3.2",IF(AK294="B","2.8",IF(AK294="C+","2.4",IF(AK294="C","2",IF(AK294="D+","1.6",IF(AK294="D","1.2",IF(AK294="E","0.8",""))))))))))</f>
        <v/>
      </c>
      <c r="BG294" s="26" t="str">
        <f>IF(ISBLANK('DATA ENTRY'!U294),"",IF(AL294="A+","4",IF(AL294="A","3.6",IF(AL294="B+","3.2",IF(AL294="B","2.8",IF(AL294="C+","2.4",IF(AL294="C","2",IF(AL294="D+","1.6",IF(AL294="D","1.2",IF(AL294="E","0.8",""))))))))))</f>
        <v/>
      </c>
      <c r="BH294" s="26" t="str">
        <f>IF(ISBLANK('DATA ENTRY'!V294),"",IF(AM294="A+","4",IF(AM294="A","3.6",IF(AM294="B+","3.2",IF(AM294="B","2.8",IF(AM294="C+","2.4",IF(AM294="C","2",IF(AM294="D+","1.6",IF(AM294="D","1.2",IF(AM294="E","0.8",""))))))))))</f>
        <v/>
      </c>
      <c r="BI294" s="26" t="str">
        <f>IF(ISBLANK('DATA ENTRY'!W294),"",IF(AN294="A+","4",IF(AN294="A","3.6",IF(AN294="B+","3.2",IF(AN294="B","2.8",IF(AN294="C+","2.4",IF(AN294="C","2",IF(AN294="D+","1.6",IF(AN294="D","1.2",IF(AN294="E","0.8",""))))))))))</f>
        <v/>
      </c>
      <c r="BJ294" s="26" t="str">
        <f>IF(ISBLANK('DATA ENTRY'!X294),"",IF(AO294="A+","4",IF(AO294="A","3.6",IF(AO294="B+","3.2",IF(AO294="B","2.8",IF(AO294="C+","2.4",IF(AO294="C","2",IF(AO294="D+","1.6",IF(AO294="D","1.2",IF(AO294="E","0.8",""))))))))))</f>
        <v/>
      </c>
      <c r="BK294" s="26" t="str">
        <f>IF(ISBLANK('DATA ENTRY'!Y294),"",IF(AP294="A+","4",IF(AP294="A","3.6",IF(AP294="B+","3.2",IF(AP294="B","2.8",IF(AP294="C+","2.4",IF(AP294="C","2",IF(AP294="D+","1.6",IF(AP294="D","1.2",IF(AP294="E","0.8",""))))))))))</f>
        <v/>
      </c>
      <c r="BL294" s="26" t="str">
        <f>IF(ISBLANK('DATA ENTRY'!Z294),"",IF(AQ294="A+","4",IF(AQ294="A","3.6",IF(AQ294="B+","3.2",IF(AQ294="B","2.8",IF(AQ294="C+","2.4",IF(AQ294="C","2",IF(AQ294="D+","1.6",IF(AQ294="D","1.2",IF(AQ294="E","0.8",""))))))))))</f>
        <v/>
      </c>
    </row>
    <row r="295" spans="2:64" x14ac:dyDescent="0.25">
      <c r="B295" s="26" t="str">
        <f>IF(ISBLANK('DATA ENTRY'!G295),"",'DATA ENTRY'!G295)</f>
        <v/>
      </c>
      <c r="C295" s="26" t="str">
        <f>IF(ISBLANK('DATA ENTRY'!H295),"",'DATA ENTRY'!H295)</f>
        <v/>
      </c>
      <c r="D295" s="26" t="str">
        <f t="shared" si="81"/>
        <v/>
      </c>
      <c r="E295" s="26" t="str">
        <f>IF(ISBLANK('DATA ENTRY'!J295),"",'DATA ENTRY'!J295)</f>
        <v/>
      </c>
      <c r="F295" s="26" t="str">
        <f>IF(ISBLANK('DATA ENTRY'!K295),"",'DATA ENTRY'!K295)</f>
        <v/>
      </c>
      <c r="G295" s="26" t="str">
        <f t="shared" si="82"/>
        <v/>
      </c>
      <c r="H295" s="26" t="str">
        <f>IF(ISBLANK('DATA ENTRY'!M295),"",'DATA ENTRY'!M295)</f>
        <v/>
      </c>
      <c r="I295" s="26" t="str">
        <f>IF(ISBLANK('DATA ENTRY'!M295),"",'DATA ENTRY'!N295)</f>
        <v/>
      </c>
      <c r="J295" s="26" t="str">
        <f t="shared" si="100"/>
        <v/>
      </c>
      <c r="K295" s="26" t="str">
        <f>IF(ISBLANK('DATA ENTRY'!P295),"",'DATA ENTRY'!P295)</f>
        <v/>
      </c>
      <c r="L295" s="26" t="str">
        <f>IF(ISBLANK('DATA ENTRY'!Q295),"",'DATA ENTRY'!Q295)</f>
        <v/>
      </c>
      <c r="M295" s="26" t="str">
        <f t="shared" si="83"/>
        <v/>
      </c>
      <c r="N295" s="26" t="str">
        <f>IF(ISBLANK('DATA ENTRY'!S295),"",'DATA ENTRY'!S295)</f>
        <v/>
      </c>
      <c r="O295" s="26" t="str">
        <f>IF(ISBLANK('DATA ENTRY'!T295),"",'DATA ENTRY'!T295)</f>
        <v/>
      </c>
      <c r="P295" s="26" t="str">
        <f t="shared" si="84"/>
        <v/>
      </c>
      <c r="Q295" s="26" t="str">
        <f>IF(ISBLANK('DATA ENTRY'!V295),"",'DATA ENTRY'!V295)</f>
        <v/>
      </c>
      <c r="R295" s="26" t="str">
        <f>IF(ISBLANK('DATA ENTRY'!W295),"",'DATA ENTRY'!W295)</f>
        <v/>
      </c>
      <c r="S295" s="26" t="str">
        <f t="shared" si="85"/>
        <v/>
      </c>
      <c r="T295" s="26" t="str">
        <f>IF(ISBLANK('DATA ENTRY'!Y295),"",'DATA ENTRY'!Y295)</f>
        <v/>
      </c>
      <c r="U295" s="26" t="str">
        <f>IF(ISBLANK('DATA ENTRY'!Z295),"",'DATA ENTRY'!Z295)</f>
        <v/>
      </c>
      <c r="V295" s="26" t="str">
        <f t="shared" si="86"/>
        <v/>
      </c>
      <c r="W295" s="26" t="str">
        <f>IF(ISBLANK('DATA ENTRY'!$F295),"",IF(LEDGER!B295="AB","AB",IF(LEDGER!B295&gt;=0.9*'MARK LOOKUP'!B295,"A+",IF(LEDGER!B295&gt;=0.8*'MARK LOOKUP'!B295,"A",IF(LEDGER!B295&gt;=0.7*'MARK LOOKUP'!B295,"B+",IF(LEDGER!B295&gt;=0.6*'MARK LOOKUP'!B295,"B",IF(LEDGER!B295&gt;=0.5*'MARK LOOKUP'!B295,"C+",IF(LEDGER!B295&gt;=0.4*'MARK LOOKUP'!B295,"C+",IF(LEDGER!B295&gt;=0.35*'MARK LOOKUP'!B295,"D","NG")))))))))</f>
        <v/>
      </c>
      <c r="X295" s="26" t="str">
        <f>IF(ISBLANK('DATA ENTRY'!$G295),"",IF(LEDGER!C295="AB","AB",IF(LEDGER!C295&gt;=0.9*'MARK LOOKUP'!C295,"A+",IF(LEDGER!C295&gt;=0.8*'MARK LOOKUP'!C295,"A",IF(LEDGER!C295&gt;=0.7*'MARK LOOKUP'!C295,"B+",IF(LEDGER!C295&gt;=0.6*'MARK LOOKUP'!C295,"B",IF(LEDGER!C295&gt;=0.5*'MARK LOOKUP'!C295,"C+",IF(LEDGER!C295&gt;=0.4*'MARK LOOKUP'!C295,"C+",IF(LEDGER!C295&gt;=0.35*'MARK LOOKUP'!C295,"D","N.G.")))))))))</f>
        <v/>
      </c>
      <c r="Y295" s="26" t="b">
        <f>IF(ISNUMBER(D295),IF(D295&gt;=0.9*'MARK LOOKUP'!D295,"A+",IF(D295&gt;=0.8*'MARK LOOKUP'!D295,"A",IF(D295&gt;=0.7*'MARK LOOKUP'!D295,"B+",IF(D295&gt;=0.6*'MARK LOOKUP'!D295,"B",IF(D295&gt;=0.5*'MARK LOOKUP'!D295,"C+",IF(D295&gt;=0.4*'MARK LOOKUP'!D295,"C",IF(D295&gt;=0.35*'MARK LOOKUP'!D295,"D","N.G."))))))))</f>
        <v>0</v>
      </c>
      <c r="Z295" s="26" t="str">
        <f>IF(ISBLANK('DATA ENTRY'!J295),"",IF(LEDGER!E295="AB","AB",IF(LEDGER!E295&gt;=0.9*'MARK LOOKUP'!E295,"A+",IF(LEDGER!E295&gt;=0.8*'MARK LOOKUP'!E295,"A",IF(LEDGER!E295&gt;=0.7*'MARK LOOKUP'!E295,"B+",IF(LEDGER!E295&gt;=0.6*'MARK LOOKUP'!E295,"B",IF(LEDGER!E295&gt;=0.5*'MARK LOOKUP'!E295,"C+",IF(LEDGER!E295&gt;=0.4*'MARK LOOKUP'!E295,"C",IF(LEDGER!E295&gt;=0.35*'MARK LOOKUP'!E295,"D","NG")))))))))</f>
        <v/>
      </c>
      <c r="AA295" s="26" t="str">
        <f>IF(ISBLANK('DATA ENTRY'!K295),"",IF(LEDGER!F295="AB","AB",IF(LEDGER!F295&gt;=0.9*'MARK LOOKUP'!F295,"A+",IF(LEDGER!F295&gt;=0.8*'MARK LOOKUP'!F295,"A",IF(LEDGER!F295&gt;=0.7*'MARK LOOKUP'!F295,"B+",IF(LEDGER!F295&gt;=0.6*'MARK LOOKUP'!F295,"B",IF(LEDGER!F295&gt;=0.5*'MARK LOOKUP'!F295,"C+",IF(LEDGER!F295&gt;=0.4*'MARK LOOKUP'!F295,"C",IF(LEDGER!F295&gt;=0.35*'MARK LOOKUP'!F295,"D","NG")))))))))</f>
        <v/>
      </c>
      <c r="AB295" s="26" t="b">
        <f>IF(ISNUMBER(G295),IF(D295&gt;=0.9*'MARK LOOKUP'!G295,"A+",IF(G295&gt;=0.8*'MARK LOOKUP'!G295,"A",IF(G295&gt;=0.7*'MARK LOOKUP'!G295,"B+",IF(G295&gt;=0.6*'MARK LOOKUP'!G295,"B",IF(G295&gt;=0.5*'MARK LOOKUP'!G295,"C+",IF(G295&gt;=0.4*'MARK LOOKUP'!G295,"C",IF(G295&gt;=0.35*'MARK LOOKUP'!G295,"D","NG"))))))))</f>
        <v>0</v>
      </c>
      <c r="AC295" s="26" t="str">
        <f>IF(ISBLANK('DATA ENTRY'!M295),"",IF(LEDGER!H295="AB","AB",IF(LEDGER!H295&gt;=0.9*'MARK LOOKUP'!H295,"A+",IF(LEDGER!H295&gt;=0.8*'MARK LOOKUP'!H295,"A",IF(LEDGER!H295&gt;=0.7*'MARK LOOKUP'!H295,"B+",IF(LEDGER!H295&gt;=0.6*'MARK LOOKUP'!H295,"B",IF(LEDGER!H295&gt;=0.5*'MARK LOOKUP'!H295,"C+",IF(LEDGER!H295&gt;=0.4*'MARK LOOKUP'!H295,"C",IF(LEDGER!H295&gt;=0.35*'MARK LOOKUP'!H295,"D","NG")))))))))</f>
        <v/>
      </c>
      <c r="AD295" s="26" t="str">
        <f>IF(ISBLANK('DATA ENTRY'!N295),"",IF(LEDGER!I295="AB","AB",IF(LEDGER!I295&gt;=0.9*'MARK LOOKUP'!I295,"A+",IF(LEDGER!I295&gt;=0.8*'MARK LOOKUP'!I295,"A",IF(LEDGER!I295&gt;=0.7*'MARK LOOKUP'!I295,"B+",IF(LEDGER!I295&gt;=0.6*'MARK LOOKUP'!I295,"B",IF(LEDGER!I295&gt;=0.5*'MARK LOOKUP'!I295,"C+",IF(LEDGER!I295&gt;=0.4*'MARK LOOKUP'!I295,"C",IF(LEDGER!I295&gt;=0.35*'MARK LOOKUP'!I295,"D","NG")))))))))</f>
        <v/>
      </c>
      <c r="AE295" s="26" t="str">
        <f>IF(ISNUMBER(J295),IF(J295&gt;=0.9*'MARK LOOKUP'!J295,"A+",IF(J295&gt;=0.8*'MARK LOOKUP'!J295,"A",IF(J295&gt;=0.7*'MARK LOOKUP'!J295,"B+",IF(J295&gt;=0.6*'MARK LOOKUP'!J295,"B",IF(J295&gt;=0.5*'MARK LOOKUP'!J295,"C+",IF(J295&gt;=0.4*'MARK LOOKUP'!J295,"C",IF(J295&gt;=0.35*'MARK LOOKUP'!J295,"D","NG"))))))),"")</f>
        <v/>
      </c>
      <c r="AF295" s="26" t="str">
        <f>IF(ISBLANK('DATA ENTRY'!P295),"",IF(LEDGER!K295="Ab","AB",IF(LEDGER!K295&gt;=0.9*'MARK LOOKUP'!K295,"A+",IF(LEDGER!K295&gt;=0.8*'MARK LOOKUP'!K295,"A",IF(LEDGER!K295&gt;=0.7*'MARK LOOKUP'!K295,"B+",IF(LEDGER!K295&gt;=0.6*'MARK LOOKUP'!K295,"B",IF(LEDGER!K295&gt;=0.5*'MARK LOOKUP'!K295,"C+",IF(LEDGER!K295&gt;=0.4*'MARK LOOKUP'!K295,"C",IF(LEDGER!K295&gt;=0.35*'MARK LOOKUP'!K295,"D","NG")))))))))</f>
        <v/>
      </c>
      <c r="AG295" s="26" t="str">
        <f>IF(ISBLANK('DATA ENTRY'!Q295),"",IF(LEDGER!L295="Ab","AB",IF(LEDGER!L295&gt;=0.9*'MARK LOOKUP'!L295,"A+",IF(LEDGER!L295&gt;=0.8*'MARK LOOKUP'!L295,"A",IF(LEDGER!L295&gt;=0.7*'MARK LOOKUP'!L295,"B+",IF(LEDGER!L295&gt;=0.6*'MARK LOOKUP'!L295,"B",IF(LEDGER!L295&gt;=0.5*'MARK LOOKUP'!L295,"C+",IF(LEDGER!L295&gt;=0.4*'MARK LOOKUP'!L295,"C",IF(LEDGER!L295&gt;=0.35*'MARK LOOKUP'!L295,"D","NG")))))))))</f>
        <v/>
      </c>
      <c r="AH295" s="26" t="str">
        <f>IF(ISNUMBER(M295),IF(M295&gt;=0.9*'MARK LOOKUP'!M295,"A+",IF(M295&gt;=0.8*'MARK LOOKUP'!M295,"A",IF(M295&gt;=0.7*'MARK LOOKUP'!M295,"B+",IF(M295&gt;=0.6*'MARK LOOKUP'!M295,"B",IF(M295&gt;=0.5*'MARK LOOKUP'!M295,"C+",IF(M295&gt;=0.4*'MARK LOOKUP'!M295,"C",IF(M295&gt;=0.35*'MARK LOOKUP'!M295,"D","NG"))))))),"")</f>
        <v/>
      </c>
      <c r="AI295" s="26" t="str">
        <f>IF(ISBLANK('DATA ENTRY'!S295),"",IF(N295="Ab","AB",IF(N295&gt;=0.9*'MARK LOOKUP'!N295,"A+",IF(N295&gt;=0.8*'MARK LOOKUP'!N295,"A",IF(N295&gt;=0.7*'MARK LOOKUP'!N295,"B+",IF(N295&gt;=0.6*'MARK LOOKUP'!N295,"B",IF(N295&gt;=0.5*'MARK LOOKUP'!N295,"C+",IF(N295&gt;=0.4*'MARK LOOKUP'!N295,"C",IF(N295&gt;=0.35*'MARK LOOKUP'!N295,"D","NG")))))))))</f>
        <v/>
      </c>
      <c r="AJ295" s="26" t="str">
        <f>IF(ISBLANK('DATA ENTRY'!T295),"",IF(O295="Ab","AB",IF(O295&gt;=0.9*'MARK LOOKUP'!O295,"A+",IF(O295&gt;=0.8*'MARK LOOKUP'!O295,"A",IF(O295&gt;=0.7*'MARK LOOKUP'!O295,"B+",IF(O295&gt;=0.6*'MARK LOOKUP'!O295,"B",IF(O295&gt;=0.5*'MARK LOOKUP'!O295,"C+",IF(O295&gt;=0.4*'MARK LOOKUP'!O295,"C",IF(O295&gt;=0.35*'MARK LOOKUP'!O295,"D","NG")))))))))</f>
        <v/>
      </c>
      <c r="AK295" s="26" t="str">
        <f>IF(ISNUMBER(P295),IF(P295&gt;=0.9*'MARK LOOKUP'!P295,"A+",IF(P295&gt;=0.8*'MARK LOOKUP'!P295,"A",IF(P295&gt;=0.7*'MARK LOOKUP'!P295,"B+",IF(P295&gt;=0.6*'MARK LOOKUP'!P295,"B",IF(P295&gt;=0.5*'MARK LOOKUP'!P295,"C+",IF(P295&gt;=0.4*'MARK LOOKUP'!P295,"C",IF(P295&gt;=0.35*'MARK LOOKUP'!P295,"D","NG"))))))),"")</f>
        <v/>
      </c>
      <c r="AL295" s="26" t="str">
        <f>IF(ISBLANK('DATA ENTRY'!V295),"",IF(Q295="Ab","AB",IF(Q295&gt;=0.9*'MARK LOOKUP'!Q295,"A+",IF(Q295&gt;=0.8*'MARK LOOKUP'!Q295,"A",IF(Q295&gt;=0.7*'MARK LOOKUP'!Q295,"B+",IF(Q295&gt;=0.6*'MARK LOOKUP'!Q295,"B",IF(Q295&gt;=0.5*'MARK LOOKUP'!Q295,"C+",IF(Q295&gt;=0.4*'MARK LOOKUP'!Q295,"C",IF(Q295&gt;=0.35*'MARK LOOKUP'!Q295,"D","NG")))))))))</f>
        <v/>
      </c>
      <c r="AM295" s="26" t="str">
        <f>IF(ISBLANK('DATA ENTRY'!W295),"",IF(R295="Ab","AB",IF(R295&gt;=0.9*'MARK LOOKUP'!R295,"A+",IF(R295&gt;=0.8*'MARK LOOKUP'!R295,"A",IF(R295&gt;=0.7*'MARK LOOKUP'!R295,"B+",IF(R295&gt;=0.6*'MARK LOOKUP'!R295,"B",IF(R295&gt;=0.5*'MARK LOOKUP'!R295,"C+",IF(R295&gt;=0.4*'MARK LOOKUP'!R295,"C",IF(R295&gt;=0.35*'MARK LOOKUP'!R295,"D","NG")))))))))</f>
        <v/>
      </c>
      <c r="AN295" s="26" t="str">
        <f>IF(ISNUMBER(S295),IF(S295&gt;=0.9*'MARK LOOKUP'!S295,"A+",IF(S295&gt;=0.8*'MARK LOOKUP'!S295,"A",IF(S295&gt;=0.7*'MARK LOOKUP'!S295,"B+",IF(S295&gt;=0.6*'MARK LOOKUP'!S295,"B",IF(S295&gt;=0.5*'MARK LOOKUP'!S295,"C+",IF(S295&gt;=0.4*'MARK LOOKUP'!S295,"C",IF(S295&gt;=0.35*'MARK LOOKUP'!S295,"D","NG"))))))),"")</f>
        <v/>
      </c>
      <c r="AO295" s="26" t="str">
        <f>IF(ISBLANK('DATA ENTRY'!Y295),"",IF(T295="AB","AB",IF(T295&gt;=0.9*'MARK LOOKUP'!T295,"A+",IF(T295&gt;=0.8*'MARK LOOKUP'!T295,"A",IF(T295&gt;=0.7*'MARK LOOKUP'!T295,"B+",IF(T295&gt;=0.6*'MARK LOOKUP'!T295,"B",IF(T295&gt;=0.5*'MARK LOOKUP'!T295,"C+",IF(T295&gt;=0.4*'MARK LOOKUP'!T295,"C",IF(T295&gt;=0.35*'MARK LOOKUP'!T295,"D","NG")))))))))</f>
        <v/>
      </c>
      <c r="AP295" s="26" t="str">
        <f>IF(ISBLANK('DATA ENTRY'!Z295),"",IF(U295="AB","AB",IF(U295&gt;=0.9*'MARK LOOKUP'!U295,"A+",IF(U295&gt;=0.8*'MARK LOOKUP'!U295,"A",IF(U295&gt;=0.7*'MARK LOOKUP'!U295,"B+",IF(U295&gt;=0.6*'MARK LOOKUP'!U295,"B",IF(U295&gt;=0.5*'MARK LOOKUP'!U295,"C+",IF(U295&gt;=0.4*'MARK LOOKUP'!U295,"C",IF(U295&gt;=0.35*'MARK LOOKUP'!U295,"D","NG")))))))))</f>
        <v/>
      </c>
      <c r="AQ295" s="26" t="str">
        <f>IF(ISNUMBER(V295),IF(V295&gt;=0.9*'MARK LOOKUP'!V295,"A+",IF(V295&gt;=0.8*'MARK LOOKUP'!V295,"A",IF(V295&gt;=0.7*'MARK LOOKUP'!V295,"B+",IF(V295&gt;=0.6*'MARK LOOKUP'!S295,"B",IF(V295&gt;=0.5*'MARK LOOKUP'!V295,"C+",IF(V295&gt;=0.4*'MARK LOOKUP'!V295,"C",IF(V295&gt;=0.35*'MARK LOOKUP'!V295,"D","NG"))))))),"")</f>
        <v/>
      </c>
      <c r="AR295" s="26" t="str">
        <f t="shared" si="87"/>
        <v/>
      </c>
      <c r="AS295" s="26" t="str">
        <f t="shared" si="88"/>
        <v/>
      </c>
      <c r="AT295" s="26" t="str">
        <f t="shared" si="89"/>
        <v/>
      </c>
      <c r="AU295" s="26" t="str">
        <f t="shared" si="90"/>
        <v/>
      </c>
      <c r="AV295" s="26" t="str">
        <f t="shared" si="91"/>
        <v/>
      </c>
      <c r="AW295" s="26" t="str">
        <f t="shared" si="92"/>
        <v/>
      </c>
      <c r="AX295" s="26" t="str">
        <f t="shared" si="93"/>
        <v/>
      </c>
      <c r="AY295" s="26" t="str">
        <f t="shared" si="94"/>
        <v/>
      </c>
      <c r="AZ295" s="26" t="str">
        <f t="shared" si="95"/>
        <v/>
      </c>
      <c r="BA295" s="26" t="str">
        <f t="shared" si="96"/>
        <v/>
      </c>
      <c r="BB295" s="26" t="str">
        <f t="shared" si="97"/>
        <v/>
      </c>
      <c r="BC295" s="26" t="str">
        <f t="shared" si="98"/>
        <v/>
      </c>
      <c r="BD295" s="26" t="str">
        <f t="shared" si="99"/>
        <v/>
      </c>
      <c r="BE295" s="26" t="str">
        <f>IF(ISBLANK('DATA ENTRY'!S295),"",IF(AJ295="A+","4",IF(AJ295="A","3.6",IF(AJ295="B+","3.2",IF(AJ295="B","2.8",IF(AJ295="C+","2.4",IF(AJ295="C","2",IF(AJ295="D+","1.6",IF(AJ295="D","1.2",IF(AJ295="E","0.8",""))))))))))</f>
        <v/>
      </c>
      <c r="BF295" s="26" t="str">
        <f>IF(ISBLANK('DATA ENTRY'!T295),"",IF(AK295="A+","4",IF(AK295="A","3.6",IF(AK295="B+","3.2",IF(AK295="B","2.8",IF(AK295="C+","2.4",IF(AK295="C","2",IF(AK295="D+","1.6",IF(AK295="D","1.2",IF(AK295="E","0.8",""))))))))))</f>
        <v/>
      </c>
      <c r="BG295" s="26" t="str">
        <f>IF(ISBLANK('DATA ENTRY'!U295),"",IF(AL295="A+","4",IF(AL295="A","3.6",IF(AL295="B+","3.2",IF(AL295="B","2.8",IF(AL295="C+","2.4",IF(AL295="C","2",IF(AL295="D+","1.6",IF(AL295="D","1.2",IF(AL295="E","0.8",""))))))))))</f>
        <v/>
      </c>
      <c r="BH295" s="26" t="str">
        <f>IF(ISBLANK('DATA ENTRY'!V295),"",IF(AM295="A+","4",IF(AM295="A","3.6",IF(AM295="B+","3.2",IF(AM295="B","2.8",IF(AM295="C+","2.4",IF(AM295="C","2",IF(AM295="D+","1.6",IF(AM295="D","1.2",IF(AM295="E","0.8",""))))))))))</f>
        <v/>
      </c>
      <c r="BI295" s="26" t="str">
        <f>IF(ISBLANK('DATA ENTRY'!W295),"",IF(AN295="A+","4",IF(AN295="A","3.6",IF(AN295="B+","3.2",IF(AN295="B","2.8",IF(AN295="C+","2.4",IF(AN295="C","2",IF(AN295="D+","1.6",IF(AN295="D","1.2",IF(AN295="E","0.8",""))))))))))</f>
        <v/>
      </c>
      <c r="BJ295" s="26" t="str">
        <f>IF(ISBLANK('DATA ENTRY'!X295),"",IF(AO295="A+","4",IF(AO295="A","3.6",IF(AO295="B+","3.2",IF(AO295="B","2.8",IF(AO295="C+","2.4",IF(AO295="C","2",IF(AO295="D+","1.6",IF(AO295="D","1.2",IF(AO295="E","0.8",""))))))))))</f>
        <v/>
      </c>
      <c r="BK295" s="26" t="str">
        <f>IF(ISBLANK('DATA ENTRY'!Y295),"",IF(AP295="A+","4",IF(AP295="A","3.6",IF(AP295="B+","3.2",IF(AP295="B","2.8",IF(AP295="C+","2.4",IF(AP295="C","2",IF(AP295="D+","1.6",IF(AP295="D","1.2",IF(AP295="E","0.8",""))))))))))</f>
        <v/>
      </c>
      <c r="BL295" s="26" t="str">
        <f>IF(ISBLANK('DATA ENTRY'!Z295),"",IF(AQ295="A+","4",IF(AQ295="A","3.6",IF(AQ295="B+","3.2",IF(AQ295="B","2.8",IF(AQ295="C+","2.4",IF(AQ295="C","2",IF(AQ295="D+","1.6",IF(AQ295="D","1.2",IF(AQ295="E","0.8",""))))))))))</f>
        <v/>
      </c>
    </row>
    <row r="296" spans="2:64" x14ac:dyDescent="0.25">
      <c r="B296" s="26" t="str">
        <f>IF(ISBLANK('DATA ENTRY'!G296),"",'DATA ENTRY'!G296)</f>
        <v/>
      </c>
      <c r="C296" s="26" t="str">
        <f>IF(ISBLANK('DATA ENTRY'!H296),"",'DATA ENTRY'!H296)</f>
        <v/>
      </c>
      <c r="D296" s="26" t="str">
        <f t="shared" si="81"/>
        <v/>
      </c>
      <c r="E296" s="26" t="str">
        <f>IF(ISBLANK('DATA ENTRY'!J296),"",'DATA ENTRY'!J296)</f>
        <v/>
      </c>
      <c r="F296" s="26" t="str">
        <f>IF(ISBLANK('DATA ENTRY'!K296),"",'DATA ENTRY'!K296)</f>
        <v/>
      </c>
      <c r="G296" s="26" t="str">
        <f t="shared" si="82"/>
        <v/>
      </c>
      <c r="H296" s="26" t="str">
        <f>IF(ISBLANK('DATA ENTRY'!M296),"",'DATA ENTRY'!M296)</f>
        <v/>
      </c>
      <c r="I296" s="26" t="str">
        <f>IF(ISBLANK('DATA ENTRY'!M296),"",'DATA ENTRY'!N296)</f>
        <v/>
      </c>
      <c r="J296" s="26" t="str">
        <f t="shared" si="100"/>
        <v/>
      </c>
      <c r="K296" s="26" t="str">
        <f>IF(ISBLANK('DATA ENTRY'!P296),"",'DATA ENTRY'!P296)</f>
        <v/>
      </c>
      <c r="L296" s="26" t="str">
        <f>IF(ISBLANK('DATA ENTRY'!Q296),"",'DATA ENTRY'!Q296)</f>
        <v/>
      </c>
      <c r="M296" s="26" t="str">
        <f t="shared" si="83"/>
        <v/>
      </c>
      <c r="N296" s="26" t="str">
        <f>IF(ISBLANK('DATA ENTRY'!S296),"",'DATA ENTRY'!S296)</f>
        <v/>
      </c>
      <c r="O296" s="26" t="str">
        <f>IF(ISBLANK('DATA ENTRY'!T296),"",'DATA ENTRY'!T296)</f>
        <v/>
      </c>
      <c r="P296" s="26" t="str">
        <f t="shared" si="84"/>
        <v/>
      </c>
      <c r="Q296" s="26" t="str">
        <f>IF(ISBLANK('DATA ENTRY'!V296),"",'DATA ENTRY'!V296)</f>
        <v/>
      </c>
      <c r="R296" s="26" t="str">
        <f>IF(ISBLANK('DATA ENTRY'!W296),"",'DATA ENTRY'!W296)</f>
        <v/>
      </c>
      <c r="S296" s="26" t="str">
        <f t="shared" si="85"/>
        <v/>
      </c>
      <c r="T296" s="26" t="str">
        <f>IF(ISBLANK('DATA ENTRY'!Y296),"",'DATA ENTRY'!Y296)</f>
        <v/>
      </c>
      <c r="U296" s="26" t="str">
        <f>IF(ISBLANK('DATA ENTRY'!Z296),"",'DATA ENTRY'!Z296)</f>
        <v/>
      </c>
      <c r="V296" s="26" t="str">
        <f t="shared" si="86"/>
        <v/>
      </c>
      <c r="W296" s="26" t="str">
        <f>IF(ISBLANK('DATA ENTRY'!$F296),"",IF(LEDGER!B296="AB","AB",IF(LEDGER!B296&gt;=0.9*'MARK LOOKUP'!B296,"A+",IF(LEDGER!B296&gt;=0.8*'MARK LOOKUP'!B296,"A",IF(LEDGER!B296&gt;=0.7*'MARK LOOKUP'!B296,"B+",IF(LEDGER!B296&gt;=0.6*'MARK LOOKUP'!B296,"B",IF(LEDGER!B296&gt;=0.5*'MARK LOOKUP'!B296,"C+",IF(LEDGER!B296&gt;=0.4*'MARK LOOKUP'!B296,"C+",IF(LEDGER!B296&gt;=0.35*'MARK LOOKUP'!B296,"D","NG")))))))))</f>
        <v/>
      </c>
      <c r="X296" s="26" t="str">
        <f>IF(ISBLANK('DATA ENTRY'!$G296),"",IF(LEDGER!C296="AB","AB",IF(LEDGER!C296&gt;=0.9*'MARK LOOKUP'!C296,"A+",IF(LEDGER!C296&gt;=0.8*'MARK LOOKUP'!C296,"A",IF(LEDGER!C296&gt;=0.7*'MARK LOOKUP'!C296,"B+",IF(LEDGER!C296&gt;=0.6*'MARK LOOKUP'!C296,"B",IF(LEDGER!C296&gt;=0.5*'MARK LOOKUP'!C296,"C+",IF(LEDGER!C296&gt;=0.4*'MARK LOOKUP'!C296,"C+",IF(LEDGER!C296&gt;=0.35*'MARK LOOKUP'!C296,"D","N.G.")))))))))</f>
        <v/>
      </c>
      <c r="Y296" s="26" t="b">
        <f>IF(ISNUMBER(D296),IF(D296&gt;=0.9*'MARK LOOKUP'!D296,"A+",IF(D296&gt;=0.8*'MARK LOOKUP'!D296,"A",IF(D296&gt;=0.7*'MARK LOOKUP'!D296,"B+",IF(D296&gt;=0.6*'MARK LOOKUP'!D296,"B",IF(D296&gt;=0.5*'MARK LOOKUP'!D296,"C+",IF(D296&gt;=0.4*'MARK LOOKUP'!D296,"C",IF(D296&gt;=0.35*'MARK LOOKUP'!D296,"D","N.G."))))))))</f>
        <v>0</v>
      </c>
      <c r="Z296" s="26" t="str">
        <f>IF(ISBLANK('DATA ENTRY'!J296),"",IF(LEDGER!E296="AB","AB",IF(LEDGER!E296&gt;=0.9*'MARK LOOKUP'!E296,"A+",IF(LEDGER!E296&gt;=0.8*'MARK LOOKUP'!E296,"A",IF(LEDGER!E296&gt;=0.7*'MARK LOOKUP'!E296,"B+",IF(LEDGER!E296&gt;=0.6*'MARK LOOKUP'!E296,"B",IF(LEDGER!E296&gt;=0.5*'MARK LOOKUP'!E296,"C+",IF(LEDGER!E296&gt;=0.4*'MARK LOOKUP'!E296,"C",IF(LEDGER!E296&gt;=0.35*'MARK LOOKUP'!E296,"D","NG")))))))))</f>
        <v/>
      </c>
      <c r="AA296" s="26" t="str">
        <f>IF(ISBLANK('DATA ENTRY'!K296),"",IF(LEDGER!F296="AB","AB",IF(LEDGER!F296&gt;=0.9*'MARK LOOKUP'!F296,"A+",IF(LEDGER!F296&gt;=0.8*'MARK LOOKUP'!F296,"A",IF(LEDGER!F296&gt;=0.7*'MARK LOOKUP'!F296,"B+",IF(LEDGER!F296&gt;=0.6*'MARK LOOKUP'!F296,"B",IF(LEDGER!F296&gt;=0.5*'MARK LOOKUP'!F296,"C+",IF(LEDGER!F296&gt;=0.4*'MARK LOOKUP'!F296,"C",IF(LEDGER!F296&gt;=0.35*'MARK LOOKUP'!F296,"D","NG")))))))))</f>
        <v/>
      </c>
      <c r="AB296" s="26" t="b">
        <f>IF(ISNUMBER(G296),IF(D296&gt;=0.9*'MARK LOOKUP'!G296,"A+",IF(G296&gt;=0.8*'MARK LOOKUP'!G296,"A",IF(G296&gt;=0.7*'MARK LOOKUP'!G296,"B+",IF(G296&gt;=0.6*'MARK LOOKUP'!G296,"B",IF(G296&gt;=0.5*'MARK LOOKUP'!G296,"C+",IF(G296&gt;=0.4*'MARK LOOKUP'!G296,"C",IF(G296&gt;=0.35*'MARK LOOKUP'!G296,"D","NG"))))))))</f>
        <v>0</v>
      </c>
      <c r="AC296" s="26" t="str">
        <f>IF(ISBLANK('DATA ENTRY'!M296),"",IF(LEDGER!H296="AB","AB",IF(LEDGER!H296&gt;=0.9*'MARK LOOKUP'!H296,"A+",IF(LEDGER!H296&gt;=0.8*'MARK LOOKUP'!H296,"A",IF(LEDGER!H296&gt;=0.7*'MARK LOOKUP'!H296,"B+",IF(LEDGER!H296&gt;=0.6*'MARK LOOKUP'!H296,"B",IF(LEDGER!H296&gt;=0.5*'MARK LOOKUP'!H296,"C+",IF(LEDGER!H296&gt;=0.4*'MARK LOOKUP'!H296,"C",IF(LEDGER!H296&gt;=0.35*'MARK LOOKUP'!H296,"D","NG")))))))))</f>
        <v/>
      </c>
      <c r="AD296" s="26" t="str">
        <f>IF(ISBLANK('DATA ENTRY'!N296),"",IF(LEDGER!I296="AB","AB",IF(LEDGER!I296&gt;=0.9*'MARK LOOKUP'!I296,"A+",IF(LEDGER!I296&gt;=0.8*'MARK LOOKUP'!I296,"A",IF(LEDGER!I296&gt;=0.7*'MARK LOOKUP'!I296,"B+",IF(LEDGER!I296&gt;=0.6*'MARK LOOKUP'!I296,"B",IF(LEDGER!I296&gt;=0.5*'MARK LOOKUP'!I296,"C+",IF(LEDGER!I296&gt;=0.4*'MARK LOOKUP'!I296,"C",IF(LEDGER!I296&gt;=0.35*'MARK LOOKUP'!I296,"D","NG")))))))))</f>
        <v/>
      </c>
      <c r="AE296" s="26" t="str">
        <f>IF(ISNUMBER(J296),IF(J296&gt;=0.9*'MARK LOOKUP'!J296,"A+",IF(J296&gt;=0.8*'MARK LOOKUP'!J296,"A",IF(J296&gt;=0.7*'MARK LOOKUP'!J296,"B+",IF(J296&gt;=0.6*'MARK LOOKUP'!J296,"B",IF(J296&gt;=0.5*'MARK LOOKUP'!J296,"C+",IF(J296&gt;=0.4*'MARK LOOKUP'!J296,"C",IF(J296&gt;=0.35*'MARK LOOKUP'!J296,"D","NG"))))))),"")</f>
        <v/>
      </c>
      <c r="AF296" s="26" t="str">
        <f>IF(ISBLANK('DATA ENTRY'!P296),"",IF(LEDGER!K296="Ab","AB",IF(LEDGER!K296&gt;=0.9*'MARK LOOKUP'!K296,"A+",IF(LEDGER!K296&gt;=0.8*'MARK LOOKUP'!K296,"A",IF(LEDGER!K296&gt;=0.7*'MARK LOOKUP'!K296,"B+",IF(LEDGER!K296&gt;=0.6*'MARK LOOKUP'!K296,"B",IF(LEDGER!K296&gt;=0.5*'MARK LOOKUP'!K296,"C+",IF(LEDGER!K296&gt;=0.4*'MARK LOOKUP'!K296,"C",IF(LEDGER!K296&gt;=0.35*'MARK LOOKUP'!K296,"D","NG")))))))))</f>
        <v/>
      </c>
      <c r="AG296" s="26" t="str">
        <f>IF(ISBLANK('DATA ENTRY'!Q296),"",IF(LEDGER!L296="Ab","AB",IF(LEDGER!L296&gt;=0.9*'MARK LOOKUP'!L296,"A+",IF(LEDGER!L296&gt;=0.8*'MARK LOOKUP'!L296,"A",IF(LEDGER!L296&gt;=0.7*'MARK LOOKUP'!L296,"B+",IF(LEDGER!L296&gt;=0.6*'MARK LOOKUP'!L296,"B",IF(LEDGER!L296&gt;=0.5*'MARK LOOKUP'!L296,"C+",IF(LEDGER!L296&gt;=0.4*'MARK LOOKUP'!L296,"C",IF(LEDGER!L296&gt;=0.35*'MARK LOOKUP'!L296,"D","NG")))))))))</f>
        <v/>
      </c>
      <c r="AH296" s="26" t="str">
        <f>IF(ISNUMBER(M296),IF(M296&gt;=0.9*'MARK LOOKUP'!M296,"A+",IF(M296&gt;=0.8*'MARK LOOKUP'!M296,"A",IF(M296&gt;=0.7*'MARK LOOKUP'!M296,"B+",IF(M296&gt;=0.6*'MARK LOOKUP'!M296,"B",IF(M296&gt;=0.5*'MARK LOOKUP'!M296,"C+",IF(M296&gt;=0.4*'MARK LOOKUP'!M296,"C",IF(M296&gt;=0.35*'MARK LOOKUP'!M296,"D","NG"))))))),"")</f>
        <v/>
      </c>
      <c r="AI296" s="26" t="str">
        <f>IF(ISBLANK('DATA ENTRY'!S296),"",IF(N296="Ab","AB",IF(N296&gt;=0.9*'MARK LOOKUP'!N296,"A+",IF(N296&gt;=0.8*'MARK LOOKUP'!N296,"A",IF(N296&gt;=0.7*'MARK LOOKUP'!N296,"B+",IF(N296&gt;=0.6*'MARK LOOKUP'!N296,"B",IF(N296&gt;=0.5*'MARK LOOKUP'!N296,"C+",IF(N296&gt;=0.4*'MARK LOOKUP'!N296,"C",IF(N296&gt;=0.35*'MARK LOOKUP'!N296,"D","NG")))))))))</f>
        <v/>
      </c>
      <c r="AJ296" s="26" t="str">
        <f>IF(ISBLANK('DATA ENTRY'!T296),"",IF(O296="Ab","AB",IF(O296&gt;=0.9*'MARK LOOKUP'!O296,"A+",IF(O296&gt;=0.8*'MARK LOOKUP'!O296,"A",IF(O296&gt;=0.7*'MARK LOOKUP'!O296,"B+",IF(O296&gt;=0.6*'MARK LOOKUP'!O296,"B",IF(O296&gt;=0.5*'MARK LOOKUP'!O296,"C+",IF(O296&gt;=0.4*'MARK LOOKUP'!O296,"C",IF(O296&gt;=0.35*'MARK LOOKUP'!O296,"D","NG")))))))))</f>
        <v/>
      </c>
      <c r="AK296" s="26" t="str">
        <f>IF(ISNUMBER(P296),IF(P296&gt;=0.9*'MARK LOOKUP'!P296,"A+",IF(P296&gt;=0.8*'MARK LOOKUP'!P296,"A",IF(P296&gt;=0.7*'MARK LOOKUP'!P296,"B+",IF(P296&gt;=0.6*'MARK LOOKUP'!P296,"B",IF(P296&gt;=0.5*'MARK LOOKUP'!P296,"C+",IF(P296&gt;=0.4*'MARK LOOKUP'!P296,"C",IF(P296&gt;=0.35*'MARK LOOKUP'!P296,"D","NG"))))))),"")</f>
        <v/>
      </c>
      <c r="AL296" s="26" t="str">
        <f>IF(ISBLANK('DATA ENTRY'!V296),"",IF(Q296="Ab","AB",IF(Q296&gt;=0.9*'MARK LOOKUP'!Q296,"A+",IF(Q296&gt;=0.8*'MARK LOOKUP'!Q296,"A",IF(Q296&gt;=0.7*'MARK LOOKUP'!Q296,"B+",IF(Q296&gt;=0.6*'MARK LOOKUP'!Q296,"B",IF(Q296&gt;=0.5*'MARK LOOKUP'!Q296,"C+",IF(Q296&gt;=0.4*'MARK LOOKUP'!Q296,"C",IF(Q296&gt;=0.35*'MARK LOOKUP'!Q296,"D","NG")))))))))</f>
        <v/>
      </c>
      <c r="AM296" s="26" t="str">
        <f>IF(ISBLANK('DATA ENTRY'!W296),"",IF(R296="Ab","AB",IF(R296&gt;=0.9*'MARK LOOKUP'!R296,"A+",IF(R296&gt;=0.8*'MARK LOOKUP'!R296,"A",IF(R296&gt;=0.7*'MARK LOOKUP'!R296,"B+",IF(R296&gt;=0.6*'MARK LOOKUP'!R296,"B",IF(R296&gt;=0.5*'MARK LOOKUP'!R296,"C+",IF(R296&gt;=0.4*'MARK LOOKUP'!R296,"C",IF(R296&gt;=0.35*'MARK LOOKUP'!R296,"D","NG")))))))))</f>
        <v/>
      </c>
      <c r="AN296" s="26" t="str">
        <f>IF(ISNUMBER(S296),IF(S296&gt;=0.9*'MARK LOOKUP'!S296,"A+",IF(S296&gt;=0.8*'MARK LOOKUP'!S296,"A",IF(S296&gt;=0.7*'MARK LOOKUP'!S296,"B+",IF(S296&gt;=0.6*'MARK LOOKUP'!S296,"B",IF(S296&gt;=0.5*'MARK LOOKUP'!S296,"C+",IF(S296&gt;=0.4*'MARK LOOKUP'!S296,"C",IF(S296&gt;=0.35*'MARK LOOKUP'!S296,"D","NG"))))))),"")</f>
        <v/>
      </c>
      <c r="AO296" s="26" t="str">
        <f>IF(ISBLANK('DATA ENTRY'!Y296),"",IF(T296="AB","AB",IF(T296&gt;=0.9*'MARK LOOKUP'!T296,"A+",IF(T296&gt;=0.8*'MARK LOOKUP'!T296,"A",IF(T296&gt;=0.7*'MARK LOOKUP'!T296,"B+",IF(T296&gt;=0.6*'MARK LOOKUP'!T296,"B",IF(T296&gt;=0.5*'MARK LOOKUP'!T296,"C+",IF(T296&gt;=0.4*'MARK LOOKUP'!T296,"C",IF(T296&gt;=0.35*'MARK LOOKUP'!T296,"D","NG")))))))))</f>
        <v/>
      </c>
      <c r="AP296" s="26" t="str">
        <f>IF(ISBLANK('DATA ENTRY'!Z296),"",IF(U296="AB","AB",IF(U296&gt;=0.9*'MARK LOOKUP'!U296,"A+",IF(U296&gt;=0.8*'MARK LOOKUP'!U296,"A",IF(U296&gt;=0.7*'MARK LOOKUP'!U296,"B+",IF(U296&gt;=0.6*'MARK LOOKUP'!U296,"B",IF(U296&gt;=0.5*'MARK LOOKUP'!U296,"C+",IF(U296&gt;=0.4*'MARK LOOKUP'!U296,"C",IF(U296&gt;=0.35*'MARK LOOKUP'!U296,"D","NG")))))))))</f>
        <v/>
      </c>
      <c r="AQ296" s="26" t="str">
        <f>IF(ISNUMBER(V296),IF(V296&gt;=0.9*'MARK LOOKUP'!V296,"A+",IF(V296&gt;=0.8*'MARK LOOKUP'!V296,"A",IF(V296&gt;=0.7*'MARK LOOKUP'!V296,"B+",IF(V296&gt;=0.6*'MARK LOOKUP'!S296,"B",IF(V296&gt;=0.5*'MARK LOOKUP'!V296,"C+",IF(V296&gt;=0.4*'MARK LOOKUP'!V296,"C",IF(V296&gt;=0.35*'MARK LOOKUP'!V296,"D","NG"))))))),"")</f>
        <v/>
      </c>
      <c r="AR296" s="26" t="str">
        <f t="shared" si="87"/>
        <v/>
      </c>
      <c r="AS296" s="26" t="str">
        <f t="shared" si="88"/>
        <v/>
      </c>
      <c r="AT296" s="26" t="str">
        <f t="shared" si="89"/>
        <v/>
      </c>
      <c r="AU296" s="26" t="str">
        <f t="shared" si="90"/>
        <v/>
      </c>
      <c r="AV296" s="26" t="str">
        <f t="shared" si="91"/>
        <v/>
      </c>
      <c r="AW296" s="26" t="str">
        <f t="shared" si="92"/>
        <v/>
      </c>
      <c r="AX296" s="26" t="str">
        <f t="shared" si="93"/>
        <v/>
      </c>
      <c r="AY296" s="26" t="str">
        <f t="shared" si="94"/>
        <v/>
      </c>
      <c r="AZ296" s="26" t="str">
        <f t="shared" si="95"/>
        <v/>
      </c>
      <c r="BA296" s="26" t="str">
        <f t="shared" si="96"/>
        <v/>
      </c>
      <c r="BB296" s="26" t="str">
        <f t="shared" si="97"/>
        <v/>
      </c>
      <c r="BC296" s="26" t="str">
        <f t="shared" si="98"/>
        <v/>
      </c>
      <c r="BD296" s="26" t="str">
        <f t="shared" si="99"/>
        <v/>
      </c>
      <c r="BE296" s="26" t="str">
        <f>IF(ISBLANK('DATA ENTRY'!S296),"",IF(AJ296="A+","4",IF(AJ296="A","3.6",IF(AJ296="B+","3.2",IF(AJ296="B","2.8",IF(AJ296="C+","2.4",IF(AJ296="C","2",IF(AJ296="D+","1.6",IF(AJ296="D","1.2",IF(AJ296="E","0.8",""))))))))))</f>
        <v/>
      </c>
      <c r="BF296" s="26" t="str">
        <f>IF(ISBLANK('DATA ENTRY'!T296),"",IF(AK296="A+","4",IF(AK296="A","3.6",IF(AK296="B+","3.2",IF(AK296="B","2.8",IF(AK296="C+","2.4",IF(AK296="C","2",IF(AK296="D+","1.6",IF(AK296="D","1.2",IF(AK296="E","0.8",""))))))))))</f>
        <v/>
      </c>
      <c r="BG296" s="26" t="str">
        <f>IF(ISBLANK('DATA ENTRY'!U296),"",IF(AL296="A+","4",IF(AL296="A","3.6",IF(AL296="B+","3.2",IF(AL296="B","2.8",IF(AL296="C+","2.4",IF(AL296="C","2",IF(AL296="D+","1.6",IF(AL296="D","1.2",IF(AL296="E","0.8",""))))))))))</f>
        <v/>
      </c>
      <c r="BH296" s="26" t="str">
        <f>IF(ISBLANK('DATA ENTRY'!V296),"",IF(AM296="A+","4",IF(AM296="A","3.6",IF(AM296="B+","3.2",IF(AM296="B","2.8",IF(AM296="C+","2.4",IF(AM296="C","2",IF(AM296="D+","1.6",IF(AM296="D","1.2",IF(AM296="E","0.8",""))))))))))</f>
        <v/>
      </c>
      <c r="BI296" s="26" t="str">
        <f>IF(ISBLANK('DATA ENTRY'!W296),"",IF(AN296="A+","4",IF(AN296="A","3.6",IF(AN296="B+","3.2",IF(AN296="B","2.8",IF(AN296="C+","2.4",IF(AN296="C","2",IF(AN296="D+","1.6",IF(AN296="D","1.2",IF(AN296="E","0.8",""))))))))))</f>
        <v/>
      </c>
      <c r="BJ296" s="26" t="str">
        <f>IF(ISBLANK('DATA ENTRY'!X296),"",IF(AO296="A+","4",IF(AO296="A","3.6",IF(AO296="B+","3.2",IF(AO296="B","2.8",IF(AO296="C+","2.4",IF(AO296="C","2",IF(AO296="D+","1.6",IF(AO296="D","1.2",IF(AO296="E","0.8",""))))))))))</f>
        <v/>
      </c>
      <c r="BK296" s="26" t="str">
        <f>IF(ISBLANK('DATA ENTRY'!Y296),"",IF(AP296="A+","4",IF(AP296="A","3.6",IF(AP296="B+","3.2",IF(AP296="B","2.8",IF(AP296="C+","2.4",IF(AP296="C","2",IF(AP296="D+","1.6",IF(AP296="D","1.2",IF(AP296="E","0.8",""))))))))))</f>
        <v/>
      </c>
      <c r="BL296" s="26" t="str">
        <f>IF(ISBLANK('DATA ENTRY'!Z296),"",IF(AQ296="A+","4",IF(AQ296="A","3.6",IF(AQ296="B+","3.2",IF(AQ296="B","2.8",IF(AQ296="C+","2.4",IF(AQ296="C","2",IF(AQ296="D+","1.6",IF(AQ296="D","1.2",IF(AQ296="E","0.8",""))))))))))</f>
        <v/>
      </c>
    </row>
    <row r="297" spans="2:64" x14ac:dyDescent="0.25">
      <c r="B297" s="26" t="str">
        <f>IF(ISBLANK('DATA ENTRY'!G297),"",'DATA ENTRY'!G297)</f>
        <v/>
      </c>
      <c r="C297" s="26" t="str">
        <f>IF(ISBLANK('DATA ENTRY'!H297),"",'DATA ENTRY'!H297)</f>
        <v/>
      </c>
      <c r="D297" s="26" t="str">
        <f t="shared" si="81"/>
        <v/>
      </c>
      <c r="E297" s="26" t="str">
        <f>IF(ISBLANK('DATA ENTRY'!J297),"",'DATA ENTRY'!J297)</f>
        <v/>
      </c>
      <c r="F297" s="26" t="str">
        <f>IF(ISBLANK('DATA ENTRY'!K297),"",'DATA ENTRY'!K297)</f>
        <v/>
      </c>
      <c r="G297" s="26" t="str">
        <f t="shared" si="82"/>
        <v/>
      </c>
      <c r="H297" s="26" t="str">
        <f>IF(ISBLANK('DATA ENTRY'!M297),"",'DATA ENTRY'!M297)</f>
        <v/>
      </c>
      <c r="I297" s="26" t="str">
        <f>IF(ISBLANK('DATA ENTRY'!M297),"",'DATA ENTRY'!N297)</f>
        <v/>
      </c>
      <c r="J297" s="26" t="str">
        <f t="shared" si="100"/>
        <v/>
      </c>
      <c r="K297" s="26" t="str">
        <f>IF(ISBLANK('DATA ENTRY'!P297),"",'DATA ENTRY'!P297)</f>
        <v/>
      </c>
      <c r="L297" s="26" t="str">
        <f>IF(ISBLANK('DATA ENTRY'!Q297),"",'DATA ENTRY'!Q297)</f>
        <v/>
      </c>
      <c r="M297" s="26" t="str">
        <f t="shared" si="83"/>
        <v/>
      </c>
      <c r="N297" s="26" t="str">
        <f>IF(ISBLANK('DATA ENTRY'!S297),"",'DATA ENTRY'!S297)</f>
        <v/>
      </c>
      <c r="O297" s="26" t="str">
        <f>IF(ISBLANK('DATA ENTRY'!T297),"",'DATA ENTRY'!T297)</f>
        <v/>
      </c>
      <c r="P297" s="26" t="str">
        <f t="shared" si="84"/>
        <v/>
      </c>
      <c r="Q297" s="26" t="str">
        <f>IF(ISBLANK('DATA ENTRY'!V297),"",'DATA ENTRY'!V297)</f>
        <v/>
      </c>
      <c r="R297" s="26" t="str">
        <f>IF(ISBLANK('DATA ENTRY'!W297),"",'DATA ENTRY'!W297)</f>
        <v/>
      </c>
      <c r="S297" s="26" t="str">
        <f t="shared" si="85"/>
        <v/>
      </c>
      <c r="T297" s="26" t="str">
        <f>IF(ISBLANK('DATA ENTRY'!Y297),"",'DATA ENTRY'!Y297)</f>
        <v/>
      </c>
      <c r="U297" s="26" t="str">
        <f>IF(ISBLANK('DATA ENTRY'!Z297),"",'DATA ENTRY'!Z297)</f>
        <v/>
      </c>
      <c r="V297" s="26" t="str">
        <f t="shared" si="86"/>
        <v/>
      </c>
      <c r="W297" s="26" t="str">
        <f>IF(ISBLANK('DATA ENTRY'!$F297),"",IF(LEDGER!B297="AB","AB",IF(LEDGER!B297&gt;=0.9*'MARK LOOKUP'!B297,"A+",IF(LEDGER!B297&gt;=0.8*'MARK LOOKUP'!B297,"A",IF(LEDGER!B297&gt;=0.7*'MARK LOOKUP'!B297,"B+",IF(LEDGER!B297&gt;=0.6*'MARK LOOKUP'!B297,"B",IF(LEDGER!B297&gt;=0.5*'MARK LOOKUP'!B297,"C+",IF(LEDGER!B297&gt;=0.4*'MARK LOOKUP'!B297,"C+",IF(LEDGER!B297&gt;=0.35*'MARK LOOKUP'!B297,"D","NG")))))))))</f>
        <v/>
      </c>
      <c r="X297" s="26" t="str">
        <f>IF(ISBLANK('DATA ENTRY'!$G297),"",IF(LEDGER!C297="AB","AB",IF(LEDGER!C297&gt;=0.9*'MARK LOOKUP'!C297,"A+",IF(LEDGER!C297&gt;=0.8*'MARK LOOKUP'!C297,"A",IF(LEDGER!C297&gt;=0.7*'MARK LOOKUP'!C297,"B+",IF(LEDGER!C297&gt;=0.6*'MARK LOOKUP'!C297,"B",IF(LEDGER!C297&gt;=0.5*'MARK LOOKUP'!C297,"C+",IF(LEDGER!C297&gt;=0.4*'MARK LOOKUP'!C297,"C+",IF(LEDGER!C297&gt;=0.35*'MARK LOOKUP'!C297,"D","N.G.")))))))))</f>
        <v/>
      </c>
      <c r="Y297" s="26" t="b">
        <f>IF(ISNUMBER(D297),IF(D297&gt;=0.9*'MARK LOOKUP'!D297,"A+",IF(D297&gt;=0.8*'MARK LOOKUP'!D297,"A",IF(D297&gt;=0.7*'MARK LOOKUP'!D297,"B+",IF(D297&gt;=0.6*'MARK LOOKUP'!D297,"B",IF(D297&gt;=0.5*'MARK LOOKUP'!D297,"C+",IF(D297&gt;=0.4*'MARK LOOKUP'!D297,"C",IF(D297&gt;=0.35*'MARK LOOKUP'!D297,"D","N.G."))))))))</f>
        <v>0</v>
      </c>
      <c r="Z297" s="26" t="str">
        <f>IF(ISBLANK('DATA ENTRY'!J297),"",IF(LEDGER!E297="AB","AB",IF(LEDGER!E297&gt;=0.9*'MARK LOOKUP'!E297,"A+",IF(LEDGER!E297&gt;=0.8*'MARK LOOKUP'!E297,"A",IF(LEDGER!E297&gt;=0.7*'MARK LOOKUP'!E297,"B+",IF(LEDGER!E297&gt;=0.6*'MARK LOOKUP'!E297,"B",IF(LEDGER!E297&gt;=0.5*'MARK LOOKUP'!E297,"C+",IF(LEDGER!E297&gt;=0.4*'MARK LOOKUP'!E297,"C",IF(LEDGER!E297&gt;=0.35*'MARK LOOKUP'!E297,"D","NG")))))))))</f>
        <v/>
      </c>
      <c r="AA297" s="26" t="str">
        <f>IF(ISBLANK('DATA ENTRY'!K297),"",IF(LEDGER!F297="AB","AB",IF(LEDGER!F297&gt;=0.9*'MARK LOOKUP'!F297,"A+",IF(LEDGER!F297&gt;=0.8*'MARK LOOKUP'!F297,"A",IF(LEDGER!F297&gt;=0.7*'MARK LOOKUP'!F297,"B+",IF(LEDGER!F297&gt;=0.6*'MARK LOOKUP'!F297,"B",IF(LEDGER!F297&gt;=0.5*'MARK LOOKUP'!F297,"C+",IF(LEDGER!F297&gt;=0.4*'MARK LOOKUP'!F297,"C",IF(LEDGER!F297&gt;=0.35*'MARK LOOKUP'!F297,"D","NG")))))))))</f>
        <v/>
      </c>
      <c r="AB297" s="26" t="b">
        <f>IF(ISNUMBER(G297),IF(D297&gt;=0.9*'MARK LOOKUP'!G297,"A+",IF(G297&gt;=0.8*'MARK LOOKUP'!G297,"A",IF(G297&gt;=0.7*'MARK LOOKUP'!G297,"B+",IF(G297&gt;=0.6*'MARK LOOKUP'!G297,"B",IF(G297&gt;=0.5*'MARK LOOKUP'!G297,"C+",IF(G297&gt;=0.4*'MARK LOOKUP'!G297,"C",IF(G297&gt;=0.35*'MARK LOOKUP'!G297,"D","NG"))))))))</f>
        <v>0</v>
      </c>
      <c r="AC297" s="26" t="str">
        <f>IF(ISBLANK('DATA ENTRY'!M297),"",IF(LEDGER!H297="AB","AB",IF(LEDGER!H297&gt;=0.9*'MARK LOOKUP'!H297,"A+",IF(LEDGER!H297&gt;=0.8*'MARK LOOKUP'!H297,"A",IF(LEDGER!H297&gt;=0.7*'MARK LOOKUP'!H297,"B+",IF(LEDGER!H297&gt;=0.6*'MARK LOOKUP'!H297,"B",IF(LEDGER!H297&gt;=0.5*'MARK LOOKUP'!H297,"C+",IF(LEDGER!H297&gt;=0.4*'MARK LOOKUP'!H297,"C",IF(LEDGER!H297&gt;=0.35*'MARK LOOKUP'!H297,"D","NG")))))))))</f>
        <v/>
      </c>
      <c r="AD297" s="26" t="str">
        <f>IF(ISBLANK('DATA ENTRY'!N297),"",IF(LEDGER!I297="AB","AB",IF(LEDGER!I297&gt;=0.9*'MARK LOOKUP'!I297,"A+",IF(LEDGER!I297&gt;=0.8*'MARK LOOKUP'!I297,"A",IF(LEDGER!I297&gt;=0.7*'MARK LOOKUP'!I297,"B+",IF(LEDGER!I297&gt;=0.6*'MARK LOOKUP'!I297,"B",IF(LEDGER!I297&gt;=0.5*'MARK LOOKUP'!I297,"C+",IF(LEDGER!I297&gt;=0.4*'MARK LOOKUP'!I297,"C",IF(LEDGER!I297&gt;=0.35*'MARK LOOKUP'!I297,"D","NG")))))))))</f>
        <v/>
      </c>
      <c r="AE297" s="26" t="str">
        <f>IF(ISNUMBER(J297),IF(J297&gt;=0.9*'MARK LOOKUP'!J297,"A+",IF(J297&gt;=0.8*'MARK LOOKUP'!J297,"A",IF(J297&gt;=0.7*'MARK LOOKUP'!J297,"B+",IF(J297&gt;=0.6*'MARK LOOKUP'!J297,"B",IF(J297&gt;=0.5*'MARK LOOKUP'!J297,"C+",IF(J297&gt;=0.4*'MARK LOOKUP'!J297,"C",IF(J297&gt;=0.35*'MARK LOOKUP'!J297,"D","NG"))))))),"")</f>
        <v/>
      </c>
      <c r="AF297" s="26" t="str">
        <f>IF(ISBLANK('DATA ENTRY'!P297),"",IF(LEDGER!K297="Ab","AB",IF(LEDGER!K297&gt;=0.9*'MARK LOOKUP'!K297,"A+",IF(LEDGER!K297&gt;=0.8*'MARK LOOKUP'!K297,"A",IF(LEDGER!K297&gt;=0.7*'MARK LOOKUP'!K297,"B+",IF(LEDGER!K297&gt;=0.6*'MARK LOOKUP'!K297,"B",IF(LEDGER!K297&gt;=0.5*'MARK LOOKUP'!K297,"C+",IF(LEDGER!K297&gt;=0.4*'MARK LOOKUP'!K297,"C",IF(LEDGER!K297&gt;=0.35*'MARK LOOKUP'!K297,"D","NG")))))))))</f>
        <v/>
      </c>
      <c r="AG297" s="26" t="str">
        <f>IF(ISBLANK('DATA ENTRY'!Q297),"",IF(LEDGER!L297="Ab","AB",IF(LEDGER!L297&gt;=0.9*'MARK LOOKUP'!L297,"A+",IF(LEDGER!L297&gt;=0.8*'MARK LOOKUP'!L297,"A",IF(LEDGER!L297&gt;=0.7*'MARK LOOKUP'!L297,"B+",IF(LEDGER!L297&gt;=0.6*'MARK LOOKUP'!L297,"B",IF(LEDGER!L297&gt;=0.5*'MARK LOOKUP'!L297,"C+",IF(LEDGER!L297&gt;=0.4*'MARK LOOKUP'!L297,"C",IF(LEDGER!L297&gt;=0.35*'MARK LOOKUP'!L297,"D","NG")))))))))</f>
        <v/>
      </c>
      <c r="AH297" s="26" t="str">
        <f>IF(ISNUMBER(M297),IF(M297&gt;=0.9*'MARK LOOKUP'!M297,"A+",IF(M297&gt;=0.8*'MARK LOOKUP'!M297,"A",IF(M297&gt;=0.7*'MARK LOOKUP'!M297,"B+",IF(M297&gt;=0.6*'MARK LOOKUP'!M297,"B",IF(M297&gt;=0.5*'MARK LOOKUP'!M297,"C+",IF(M297&gt;=0.4*'MARK LOOKUP'!M297,"C",IF(M297&gt;=0.35*'MARK LOOKUP'!M297,"D","NG"))))))),"")</f>
        <v/>
      </c>
      <c r="AI297" s="26" t="str">
        <f>IF(ISBLANK('DATA ENTRY'!S297),"",IF(N297="Ab","AB",IF(N297&gt;=0.9*'MARK LOOKUP'!N297,"A+",IF(N297&gt;=0.8*'MARK LOOKUP'!N297,"A",IF(N297&gt;=0.7*'MARK LOOKUP'!N297,"B+",IF(N297&gt;=0.6*'MARK LOOKUP'!N297,"B",IF(N297&gt;=0.5*'MARK LOOKUP'!N297,"C+",IF(N297&gt;=0.4*'MARK LOOKUP'!N297,"C",IF(N297&gt;=0.35*'MARK LOOKUP'!N297,"D","NG")))))))))</f>
        <v/>
      </c>
      <c r="AJ297" s="26" t="str">
        <f>IF(ISBLANK('DATA ENTRY'!T297),"",IF(O297="Ab","AB",IF(O297&gt;=0.9*'MARK LOOKUP'!O297,"A+",IF(O297&gt;=0.8*'MARK LOOKUP'!O297,"A",IF(O297&gt;=0.7*'MARK LOOKUP'!O297,"B+",IF(O297&gt;=0.6*'MARK LOOKUP'!O297,"B",IF(O297&gt;=0.5*'MARK LOOKUP'!O297,"C+",IF(O297&gt;=0.4*'MARK LOOKUP'!O297,"C",IF(O297&gt;=0.35*'MARK LOOKUP'!O297,"D","NG")))))))))</f>
        <v/>
      </c>
      <c r="AK297" s="26" t="str">
        <f>IF(ISNUMBER(P297),IF(P297&gt;=0.9*'MARK LOOKUP'!P297,"A+",IF(P297&gt;=0.8*'MARK LOOKUP'!P297,"A",IF(P297&gt;=0.7*'MARK LOOKUP'!P297,"B+",IF(P297&gt;=0.6*'MARK LOOKUP'!P297,"B",IF(P297&gt;=0.5*'MARK LOOKUP'!P297,"C+",IF(P297&gt;=0.4*'MARK LOOKUP'!P297,"C",IF(P297&gt;=0.35*'MARK LOOKUP'!P297,"D","NG"))))))),"")</f>
        <v/>
      </c>
      <c r="AL297" s="26" t="str">
        <f>IF(ISBLANK('DATA ENTRY'!V297),"",IF(Q297="Ab","AB",IF(Q297&gt;=0.9*'MARK LOOKUP'!Q297,"A+",IF(Q297&gt;=0.8*'MARK LOOKUP'!Q297,"A",IF(Q297&gt;=0.7*'MARK LOOKUP'!Q297,"B+",IF(Q297&gt;=0.6*'MARK LOOKUP'!Q297,"B",IF(Q297&gt;=0.5*'MARK LOOKUP'!Q297,"C+",IF(Q297&gt;=0.4*'MARK LOOKUP'!Q297,"C",IF(Q297&gt;=0.35*'MARK LOOKUP'!Q297,"D","NG")))))))))</f>
        <v/>
      </c>
      <c r="AM297" s="26" t="str">
        <f>IF(ISBLANK('DATA ENTRY'!W297),"",IF(R297="Ab","AB",IF(R297&gt;=0.9*'MARK LOOKUP'!R297,"A+",IF(R297&gt;=0.8*'MARK LOOKUP'!R297,"A",IF(R297&gt;=0.7*'MARK LOOKUP'!R297,"B+",IF(R297&gt;=0.6*'MARK LOOKUP'!R297,"B",IF(R297&gt;=0.5*'MARK LOOKUP'!R297,"C+",IF(R297&gt;=0.4*'MARK LOOKUP'!R297,"C",IF(R297&gt;=0.35*'MARK LOOKUP'!R297,"D","NG")))))))))</f>
        <v/>
      </c>
      <c r="AN297" s="26" t="str">
        <f>IF(ISNUMBER(S297),IF(S297&gt;=0.9*'MARK LOOKUP'!S297,"A+",IF(S297&gt;=0.8*'MARK LOOKUP'!S297,"A",IF(S297&gt;=0.7*'MARK LOOKUP'!S297,"B+",IF(S297&gt;=0.6*'MARK LOOKUP'!S297,"B",IF(S297&gt;=0.5*'MARK LOOKUP'!S297,"C+",IF(S297&gt;=0.4*'MARK LOOKUP'!S297,"C",IF(S297&gt;=0.35*'MARK LOOKUP'!S297,"D","NG"))))))),"")</f>
        <v/>
      </c>
      <c r="AO297" s="26" t="str">
        <f>IF(ISBLANK('DATA ENTRY'!Y297),"",IF(T297="AB","AB",IF(T297&gt;=0.9*'MARK LOOKUP'!T297,"A+",IF(T297&gt;=0.8*'MARK LOOKUP'!T297,"A",IF(T297&gt;=0.7*'MARK LOOKUP'!T297,"B+",IF(T297&gt;=0.6*'MARK LOOKUP'!T297,"B",IF(T297&gt;=0.5*'MARK LOOKUP'!T297,"C+",IF(T297&gt;=0.4*'MARK LOOKUP'!T297,"C",IF(T297&gt;=0.35*'MARK LOOKUP'!T297,"D","NG")))))))))</f>
        <v/>
      </c>
      <c r="AP297" s="26" t="str">
        <f>IF(ISBLANK('DATA ENTRY'!Z297),"",IF(U297="AB","AB",IF(U297&gt;=0.9*'MARK LOOKUP'!U297,"A+",IF(U297&gt;=0.8*'MARK LOOKUP'!U297,"A",IF(U297&gt;=0.7*'MARK LOOKUP'!U297,"B+",IF(U297&gt;=0.6*'MARK LOOKUP'!U297,"B",IF(U297&gt;=0.5*'MARK LOOKUP'!U297,"C+",IF(U297&gt;=0.4*'MARK LOOKUP'!U297,"C",IF(U297&gt;=0.35*'MARK LOOKUP'!U297,"D","NG")))))))))</f>
        <v/>
      </c>
      <c r="AQ297" s="26" t="str">
        <f>IF(ISNUMBER(V297),IF(V297&gt;=0.9*'MARK LOOKUP'!V297,"A+",IF(V297&gt;=0.8*'MARK LOOKUP'!V297,"A",IF(V297&gt;=0.7*'MARK LOOKUP'!V297,"B+",IF(V297&gt;=0.6*'MARK LOOKUP'!S297,"B",IF(V297&gt;=0.5*'MARK LOOKUP'!V297,"C+",IF(V297&gt;=0.4*'MARK LOOKUP'!V297,"C",IF(V297&gt;=0.35*'MARK LOOKUP'!V297,"D","NG"))))))),"")</f>
        <v/>
      </c>
      <c r="AR297" s="26" t="str">
        <f t="shared" si="87"/>
        <v/>
      </c>
      <c r="AS297" s="26" t="str">
        <f t="shared" si="88"/>
        <v/>
      </c>
      <c r="AT297" s="26" t="str">
        <f t="shared" si="89"/>
        <v/>
      </c>
      <c r="AU297" s="26" t="str">
        <f t="shared" si="90"/>
        <v/>
      </c>
      <c r="AV297" s="26" t="str">
        <f t="shared" si="91"/>
        <v/>
      </c>
      <c r="AW297" s="26" t="str">
        <f t="shared" si="92"/>
        <v/>
      </c>
      <c r="AX297" s="26" t="str">
        <f t="shared" si="93"/>
        <v/>
      </c>
      <c r="AY297" s="26" t="str">
        <f t="shared" si="94"/>
        <v/>
      </c>
      <c r="AZ297" s="26" t="str">
        <f t="shared" si="95"/>
        <v/>
      </c>
      <c r="BA297" s="26" t="str">
        <f t="shared" si="96"/>
        <v/>
      </c>
      <c r="BB297" s="26" t="str">
        <f t="shared" si="97"/>
        <v/>
      </c>
      <c r="BC297" s="26" t="str">
        <f t="shared" si="98"/>
        <v/>
      </c>
      <c r="BD297" s="26" t="str">
        <f t="shared" si="99"/>
        <v/>
      </c>
      <c r="BE297" s="26" t="str">
        <f>IF(ISBLANK('DATA ENTRY'!S297),"",IF(AJ297="A+","4",IF(AJ297="A","3.6",IF(AJ297="B+","3.2",IF(AJ297="B","2.8",IF(AJ297="C+","2.4",IF(AJ297="C","2",IF(AJ297="D+","1.6",IF(AJ297="D","1.2",IF(AJ297="E","0.8",""))))))))))</f>
        <v/>
      </c>
      <c r="BF297" s="26" t="str">
        <f>IF(ISBLANK('DATA ENTRY'!T297),"",IF(AK297="A+","4",IF(AK297="A","3.6",IF(AK297="B+","3.2",IF(AK297="B","2.8",IF(AK297="C+","2.4",IF(AK297="C","2",IF(AK297="D+","1.6",IF(AK297="D","1.2",IF(AK297="E","0.8",""))))))))))</f>
        <v/>
      </c>
      <c r="BG297" s="26" t="str">
        <f>IF(ISBLANK('DATA ENTRY'!U297),"",IF(AL297="A+","4",IF(AL297="A","3.6",IF(AL297="B+","3.2",IF(AL297="B","2.8",IF(AL297="C+","2.4",IF(AL297="C","2",IF(AL297="D+","1.6",IF(AL297="D","1.2",IF(AL297="E","0.8",""))))))))))</f>
        <v/>
      </c>
      <c r="BH297" s="26" t="str">
        <f>IF(ISBLANK('DATA ENTRY'!V297),"",IF(AM297="A+","4",IF(AM297="A","3.6",IF(AM297="B+","3.2",IF(AM297="B","2.8",IF(AM297="C+","2.4",IF(AM297="C","2",IF(AM297="D+","1.6",IF(AM297="D","1.2",IF(AM297="E","0.8",""))))))))))</f>
        <v/>
      </c>
      <c r="BI297" s="26" t="str">
        <f>IF(ISBLANK('DATA ENTRY'!W297),"",IF(AN297="A+","4",IF(AN297="A","3.6",IF(AN297="B+","3.2",IF(AN297="B","2.8",IF(AN297="C+","2.4",IF(AN297="C","2",IF(AN297="D+","1.6",IF(AN297="D","1.2",IF(AN297="E","0.8",""))))))))))</f>
        <v/>
      </c>
      <c r="BJ297" s="26" t="str">
        <f>IF(ISBLANK('DATA ENTRY'!X297),"",IF(AO297="A+","4",IF(AO297="A","3.6",IF(AO297="B+","3.2",IF(AO297="B","2.8",IF(AO297="C+","2.4",IF(AO297="C","2",IF(AO297="D+","1.6",IF(AO297="D","1.2",IF(AO297="E","0.8",""))))))))))</f>
        <v/>
      </c>
      <c r="BK297" s="26" t="str">
        <f>IF(ISBLANK('DATA ENTRY'!Y297),"",IF(AP297="A+","4",IF(AP297="A","3.6",IF(AP297="B+","3.2",IF(AP297="B","2.8",IF(AP297="C+","2.4",IF(AP297="C","2",IF(AP297="D+","1.6",IF(AP297="D","1.2",IF(AP297="E","0.8",""))))))))))</f>
        <v/>
      </c>
      <c r="BL297" s="26" t="str">
        <f>IF(ISBLANK('DATA ENTRY'!Z297),"",IF(AQ297="A+","4",IF(AQ297="A","3.6",IF(AQ297="B+","3.2",IF(AQ297="B","2.8",IF(AQ297="C+","2.4",IF(AQ297="C","2",IF(AQ297="D+","1.6",IF(AQ297="D","1.2",IF(AQ297="E","0.8",""))))))))))</f>
        <v/>
      </c>
    </row>
    <row r="298" spans="2:64" x14ac:dyDescent="0.25">
      <c r="B298" s="26" t="str">
        <f>IF(ISBLANK('DATA ENTRY'!G298),"",'DATA ENTRY'!G298)</f>
        <v/>
      </c>
      <c r="C298" s="26" t="str">
        <f>IF(ISBLANK('DATA ENTRY'!H298),"",'DATA ENTRY'!H298)</f>
        <v/>
      </c>
      <c r="D298" s="26" t="str">
        <f t="shared" si="81"/>
        <v/>
      </c>
      <c r="E298" s="26" t="str">
        <f>IF(ISBLANK('DATA ENTRY'!J298),"",'DATA ENTRY'!J298)</f>
        <v/>
      </c>
      <c r="F298" s="26" t="str">
        <f>IF(ISBLANK('DATA ENTRY'!K298),"",'DATA ENTRY'!K298)</f>
        <v/>
      </c>
      <c r="G298" s="26" t="str">
        <f t="shared" si="82"/>
        <v/>
      </c>
      <c r="H298" s="26" t="str">
        <f>IF(ISBLANK('DATA ENTRY'!M298),"",'DATA ENTRY'!M298)</f>
        <v/>
      </c>
      <c r="I298" s="26" t="str">
        <f>IF(ISBLANK('DATA ENTRY'!M298),"",'DATA ENTRY'!N298)</f>
        <v/>
      </c>
      <c r="J298" s="26" t="str">
        <f t="shared" si="100"/>
        <v/>
      </c>
      <c r="K298" s="26" t="str">
        <f>IF(ISBLANK('DATA ENTRY'!P298),"",'DATA ENTRY'!P298)</f>
        <v/>
      </c>
      <c r="L298" s="26" t="str">
        <f>IF(ISBLANK('DATA ENTRY'!Q298),"",'DATA ENTRY'!Q298)</f>
        <v/>
      </c>
      <c r="M298" s="26" t="str">
        <f t="shared" si="83"/>
        <v/>
      </c>
      <c r="N298" s="26" t="str">
        <f>IF(ISBLANK('DATA ENTRY'!S298),"",'DATA ENTRY'!S298)</f>
        <v/>
      </c>
      <c r="O298" s="26" t="str">
        <f>IF(ISBLANK('DATA ENTRY'!T298),"",'DATA ENTRY'!T298)</f>
        <v/>
      </c>
      <c r="P298" s="26" t="str">
        <f t="shared" si="84"/>
        <v/>
      </c>
      <c r="Q298" s="26" t="str">
        <f>IF(ISBLANK('DATA ENTRY'!V298),"",'DATA ENTRY'!V298)</f>
        <v/>
      </c>
      <c r="R298" s="26" t="str">
        <f>IF(ISBLANK('DATA ENTRY'!W298),"",'DATA ENTRY'!W298)</f>
        <v/>
      </c>
      <c r="S298" s="26" t="str">
        <f t="shared" si="85"/>
        <v/>
      </c>
      <c r="T298" s="26" t="str">
        <f>IF(ISBLANK('DATA ENTRY'!Y298),"",'DATA ENTRY'!Y298)</f>
        <v/>
      </c>
      <c r="U298" s="26" t="str">
        <f>IF(ISBLANK('DATA ENTRY'!Z298),"",'DATA ENTRY'!Z298)</f>
        <v/>
      </c>
      <c r="V298" s="26" t="str">
        <f t="shared" si="86"/>
        <v/>
      </c>
      <c r="W298" s="26" t="str">
        <f>IF(ISBLANK('DATA ENTRY'!$F298),"",IF(LEDGER!B298="AB","AB",IF(LEDGER!B298&gt;=0.9*'MARK LOOKUP'!B298,"A+",IF(LEDGER!B298&gt;=0.8*'MARK LOOKUP'!B298,"A",IF(LEDGER!B298&gt;=0.7*'MARK LOOKUP'!B298,"B+",IF(LEDGER!B298&gt;=0.6*'MARK LOOKUP'!B298,"B",IF(LEDGER!B298&gt;=0.5*'MARK LOOKUP'!B298,"C+",IF(LEDGER!B298&gt;=0.4*'MARK LOOKUP'!B298,"C+",IF(LEDGER!B298&gt;=0.35*'MARK LOOKUP'!B298,"D","NG")))))))))</f>
        <v/>
      </c>
      <c r="X298" s="26" t="str">
        <f>IF(ISBLANK('DATA ENTRY'!$G298),"",IF(LEDGER!C298="AB","AB",IF(LEDGER!C298&gt;=0.9*'MARK LOOKUP'!C298,"A+",IF(LEDGER!C298&gt;=0.8*'MARK LOOKUP'!C298,"A",IF(LEDGER!C298&gt;=0.7*'MARK LOOKUP'!C298,"B+",IF(LEDGER!C298&gt;=0.6*'MARK LOOKUP'!C298,"B",IF(LEDGER!C298&gt;=0.5*'MARK LOOKUP'!C298,"C+",IF(LEDGER!C298&gt;=0.4*'MARK LOOKUP'!C298,"C+",IF(LEDGER!C298&gt;=0.35*'MARK LOOKUP'!C298,"D","N.G.")))))))))</f>
        <v/>
      </c>
      <c r="Y298" s="26" t="b">
        <f>IF(ISNUMBER(D298),IF(D298&gt;=0.9*'MARK LOOKUP'!D298,"A+",IF(D298&gt;=0.8*'MARK LOOKUP'!D298,"A",IF(D298&gt;=0.7*'MARK LOOKUP'!D298,"B+",IF(D298&gt;=0.6*'MARK LOOKUP'!D298,"B",IF(D298&gt;=0.5*'MARK LOOKUP'!D298,"C+",IF(D298&gt;=0.4*'MARK LOOKUP'!D298,"C",IF(D298&gt;=0.35*'MARK LOOKUP'!D298,"D","N.G."))))))))</f>
        <v>0</v>
      </c>
      <c r="Z298" s="26" t="str">
        <f>IF(ISBLANK('DATA ENTRY'!J298),"",IF(LEDGER!E298="AB","AB",IF(LEDGER!E298&gt;=0.9*'MARK LOOKUP'!E298,"A+",IF(LEDGER!E298&gt;=0.8*'MARK LOOKUP'!E298,"A",IF(LEDGER!E298&gt;=0.7*'MARK LOOKUP'!E298,"B+",IF(LEDGER!E298&gt;=0.6*'MARK LOOKUP'!E298,"B",IF(LEDGER!E298&gt;=0.5*'MARK LOOKUP'!E298,"C+",IF(LEDGER!E298&gt;=0.4*'MARK LOOKUP'!E298,"C",IF(LEDGER!E298&gt;=0.35*'MARK LOOKUP'!E298,"D","NG")))))))))</f>
        <v/>
      </c>
      <c r="AA298" s="26" t="str">
        <f>IF(ISBLANK('DATA ENTRY'!K298),"",IF(LEDGER!F298="AB","AB",IF(LEDGER!F298&gt;=0.9*'MARK LOOKUP'!F298,"A+",IF(LEDGER!F298&gt;=0.8*'MARK LOOKUP'!F298,"A",IF(LEDGER!F298&gt;=0.7*'MARK LOOKUP'!F298,"B+",IF(LEDGER!F298&gt;=0.6*'MARK LOOKUP'!F298,"B",IF(LEDGER!F298&gt;=0.5*'MARK LOOKUP'!F298,"C+",IF(LEDGER!F298&gt;=0.4*'MARK LOOKUP'!F298,"C",IF(LEDGER!F298&gt;=0.35*'MARK LOOKUP'!F298,"D","NG")))))))))</f>
        <v/>
      </c>
      <c r="AB298" s="26" t="b">
        <f>IF(ISNUMBER(G298),IF(D298&gt;=0.9*'MARK LOOKUP'!G298,"A+",IF(G298&gt;=0.8*'MARK LOOKUP'!G298,"A",IF(G298&gt;=0.7*'MARK LOOKUP'!G298,"B+",IF(G298&gt;=0.6*'MARK LOOKUP'!G298,"B",IF(G298&gt;=0.5*'MARK LOOKUP'!G298,"C+",IF(G298&gt;=0.4*'MARK LOOKUP'!G298,"C",IF(G298&gt;=0.35*'MARK LOOKUP'!G298,"D","NG"))))))))</f>
        <v>0</v>
      </c>
      <c r="AC298" s="26" t="str">
        <f>IF(ISBLANK('DATA ENTRY'!M298),"",IF(LEDGER!H298="AB","AB",IF(LEDGER!H298&gt;=0.9*'MARK LOOKUP'!H298,"A+",IF(LEDGER!H298&gt;=0.8*'MARK LOOKUP'!H298,"A",IF(LEDGER!H298&gt;=0.7*'MARK LOOKUP'!H298,"B+",IF(LEDGER!H298&gt;=0.6*'MARK LOOKUP'!H298,"B",IF(LEDGER!H298&gt;=0.5*'MARK LOOKUP'!H298,"C+",IF(LEDGER!H298&gt;=0.4*'MARK LOOKUP'!H298,"C",IF(LEDGER!H298&gt;=0.35*'MARK LOOKUP'!H298,"D","NG")))))))))</f>
        <v/>
      </c>
      <c r="AD298" s="26" t="str">
        <f>IF(ISBLANK('DATA ENTRY'!N298),"",IF(LEDGER!I298="AB","AB",IF(LEDGER!I298&gt;=0.9*'MARK LOOKUP'!I298,"A+",IF(LEDGER!I298&gt;=0.8*'MARK LOOKUP'!I298,"A",IF(LEDGER!I298&gt;=0.7*'MARK LOOKUP'!I298,"B+",IF(LEDGER!I298&gt;=0.6*'MARK LOOKUP'!I298,"B",IF(LEDGER!I298&gt;=0.5*'MARK LOOKUP'!I298,"C+",IF(LEDGER!I298&gt;=0.4*'MARK LOOKUP'!I298,"C",IF(LEDGER!I298&gt;=0.35*'MARK LOOKUP'!I298,"D","NG")))))))))</f>
        <v/>
      </c>
      <c r="AE298" s="26" t="str">
        <f>IF(ISNUMBER(J298),IF(J298&gt;=0.9*'MARK LOOKUP'!J298,"A+",IF(J298&gt;=0.8*'MARK LOOKUP'!J298,"A",IF(J298&gt;=0.7*'MARK LOOKUP'!J298,"B+",IF(J298&gt;=0.6*'MARK LOOKUP'!J298,"B",IF(J298&gt;=0.5*'MARK LOOKUP'!J298,"C+",IF(J298&gt;=0.4*'MARK LOOKUP'!J298,"C",IF(J298&gt;=0.35*'MARK LOOKUP'!J298,"D","NG"))))))),"")</f>
        <v/>
      </c>
      <c r="AF298" s="26" t="str">
        <f>IF(ISBLANK('DATA ENTRY'!P298),"",IF(LEDGER!K298="Ab","AB",IF(LEDGER!K298&gt;=0.9*'MARK LOOKUP'!K298,"A+",IF(LEDGER!K298&gt;=0.8*'MARK LOOKUP'!K298,"A",IF(LEDGER!K298&gt;=0.7*'MARK LOOKUP'!K298,"B+",IF(LEDGER!K298&gt;=0.6*'MARK LOOKUP'!K298,"B",IF(LEDGER!K298&gt;=0.5*'MARK LOOKUP'!K298,"C+",IF(LEDGER!K298&gt;=0.4*'MARK LOOKUP'!K298,"C",IF(LEDGER!K298&gt;=0.35*'MARK LOOKUP'!K298,"D","NG")))))))))</f>
        <v/>
      </c>
      <c r="AG298" s="26" t="str">
        <f>IF(ISBLANK('DATA ENTRY'!Q298),"",IF(LEDGER!L298="Ab","AB",IF(LEDGER!L298&gt;=0.9*'MARK LOOKUP'!L298,"A+",IF(LEDGER!L298&gt;=0.8*'MARK LOOKUP'!L298,"A",IF(LEDGER!L298&gt;=0.7*'MARK LOOKUP'!L298,"B+",IF(LEDGER!L298&gt;=0.6*'MARK LOOKUP'!L298,"B",IF(LEDGER!L298&gt;=0.5*'MARK LOOKUP'!L298,"C+",IF(LEDGER!L298&gt;=0.4*'MARK LOOKUP'!L298,"C",IF(LEDGER!L298&gt;=0.35*'MARK LOOKUP'!L298,"D","NG")))))))))</f>
        <v/>
      </c>
      <c r="AH298" s="26" t="str">
        <f>IF(ISNUMBER(M298),IF(M298&gt;=0.9*'MARK LOOKUP'!M298,"A+",IF(M298&gt;=0.8*'MARK LOOKUP'!M298,"A",IF(M298&gt;=0.7*'MARK LOOKUP'!M298,"B+",IF(M298&gt;=0.6*'MARK LOOKUP'!M298,"B",IF(M298&gt;=0.5*'MARK LOOKUP'!M298,"C+",IF(M298&gt;=0.4*'MARK LOOKUP'!M298,"C",IF(M298&gt;=0.35*'MARK LOOKUP'!M298,"D","NG"))))))),"")</f>
        <v/>
      </c>
      <c r="AI298" s="26" t="str">
        <f>IF(ISBLANK('DATA ENTRY'!S298),"",IF(N298="Ab","AB",IF(N298&gt;=0.9*'MARK LOOKUP'!N298,"A+",IF(N298&gt;=0.8*'MARK LOOKUP'!N298,"A",IF(N298&gt;=0.7*'MARK LOOKUP'!N298,"B+",IF(N298&gt;=0.6*'MARK LOOKUP'!N298,"B",IF(N298&gt;=0.5*'MARK LOOKUP'!N298,"C+",IF(N298&gt;=0.4*'MARK LOOKUP'!N298,"C",IF(N298&gt;=0.35*'MARK LOOKUP'!N298,"D","NG")))))))))</f>
        <v/>
      </c>
      <c r="AJ298" s="26" t="str">
        <f>IF(ISBLANK('DATA ENTRY'!T298),"",IF(O298="Ab","AB",IF(O298&gt;=0.9*'MARK LOOKUP'!O298,"A+",IF(O298&gt;=0.8*'MARK LOOKUP'!O298,"A",IF(O298&gt;=0.7*'MARK LOOKUP'!O298,"B+",IF(O298&gt;=0.6*'MARK LOOKUP'!O298,"B",IF(O298&gt;=0.5*'MARK LOOKUP'!O298,"C+",IF(O298&gt;=0.4*'MARK LOOKUP'!O298,"C",IF(O298&gt;=0.35*'MARK LOOKUP'!O298,"D","NG")))))))))</f>
        <v/>
      </c>
      <c r="AK298" s="26" t="str">
        <f>IF(ISNUMBER(P298),IF(P298&gt;=0.9*'MARK LOOKUP'!P298,"A+",IF(P298&gt;=0.8*'MARK LOOKUP'!P298,"A",IF(P298&gt;=0.7*'MARK LOOKUP'!P298,"B+",IF(P298&gt;=0.6*'MARK LOOKUP'!P298,"B",IF(P298&gt;=0.5*'MARK LOOKUP'!P298,"C+",IF(P298&gt;=0.4*'MARK LOOKUP'!P298,"C",IF(P298&gt;=0.35*'MARK LOOKUP'!P298,"D","NG"))))))),"")</f>
        <v/>
      </c>
      <c r="AL298" s="26" t="str">
        <f>IF(ISBLANK('DATA ENTRY'!V298),"",IF(Q298="Ab","AB",IF(Q298&gt;=0.9*'MARK LOOKUP'!Q298,"A+",IF(Q298&gt;=0.8*'MARK LOOKUP'!Q298,"A",IF(Q298&gt;=0.7*'MARK LOOKUP'!Q298,"B+",IF(Q298&gt;=0.6*'MARK LOOKUP'!Q298,"B",IF(Q298&gt;=0.5*'MARK LOOKUP'!Q298,"C+",IF(Q298&gt;=0.4*'MARK LOOKUP'!Q298,"C",IF(Q298&gt;=0.35*'MARK LOOKUP'!Q298,"D","NG")))))))))</f>
        <v/>
      </c>
      <c r="AM298" s="26" t="str">
        <f>IF(ISBLANK('DATA ENTRY'!W298),"",IF(R298="Ab","AB",IF(R298&gt;=0.9*'MARK LOOKUP'!R298,"A+",IF(R298&gt;=0.8*'MARK LOOKUP'!R298,"A",IF(R298&gt;=0.7*'MARK LOOKUP'!R298,"B+",IF(R298&gt;=0.6*'MARK LOOKUP'!R298,"B",IF(R298&gt;=0.5*'MARK LOOKUP'!R298,"C+",IF(R298&gt;=0.4*'MARK LOOKUP'!R298,"C",IF(R298&gt;=0.35*'MARK LOOKUP'!R298,"D","NG")))))))))</f>
        <v/>
      </c>
      <c r="AN298" s="26" t="str">
        <f>IF(ISNUMBER(S298),IF(S298&gt;=0.9*'MARK LOOKUP'!S298,"A+",IF(S298&gt;=0.8*'MARK LOOKUP'!S298,"A",IF(S298&gt;=0.7*'MARK LOOKUP'!S298,"B+",IF(S298&gt;=0.6*'MARK LOOKUP'!S298,"B",IF(S298&gt;=0.5*'MARK LOOKUP'!S298,"C+",IF(S298&gt;=0.4*'MARK LOOKUP'!S298,"C",IF(S298&gt;=0.35*'MARK LOOKUP'!S298,"D","NG"))))))),"")</f>
        <v/>
      </c>
      <c r="AO298" s="26" t="str">
        <f>IF(ISBLANK('DATA ENTRY'!Y298),"",IF(T298="AB","AB",IF(T298&gt;=0.9*'MARK LOOKUP'!T298,"A+",IF(T298&gt;=0.8*'MARK LOOKUP'!T298,"A",IF(T298&gt;=0.7*'MARK LOOKUP'!T298,"B+",IF(T298&gt;=0.6*'MARK LOOKUP'!T298,"B",IF(T298&gt;=0.5*'MARK LOOKUP'!T298,"C+",IF(T298&gt;=0.4*'MARK LOOKUP'!T298,"C",IF(T298&gt;=0.35*'MARK LOOKUP'!T298,"D","NG")))))))))</f>
        <v/>
      </c>
      <c r="AP298" s="26" t="str">
        <f>IF(ISBLANK('DATA ENTRY'!Z298),"",IF(U298="AB","AB",IF(U298&gt;=0.9*'MARK LOOKUP'!U298,"A+",IF(U298&gt;=0.8*'MARK LOOKUP'!U298,"A",IF(U298&gt;=0.7*'MARK LOOKUP'!U298,"B+",IF(U298&gt;=0.6*'MARK LOOKUP'!U298,"B",IF(U298&gt;=0.5*'MARK LOOKUP'!U298,"C+",IF(U298&gt;=0.4*'MARK LOOKUP'!U298,"C",IF(U298&gt;=0.35*'MARK LOOKUP'!U298,"D","NG")))))))))</f>
        <v/>
      </c>
      <c r="AQ298" s="26" t="str">
        <f>IF(ISNUMBER(V298),IF(V298&gt;=0.9*'MARK LOOKUP'!V298,"A+",IF(V298&gt;=0.8*'MARK LOOKUP'!V298,"A",IF(V298&gt;=0.7*'MARK LOOKUP'!V298,"B+",IF(V298&gt;=0.6*'MARK LOOKUP'!S298,"B",IF(V298&gt;=0.5*'MARK LOOKUP'!V298,"C+",IF(V298&gt;=0.4*'MARK LOOKUP'!V298,"C",IF(V298&gt;=0.35*'MARK LOOKUP'!V298,"D","NG"))))))),"")</f>
        <v/>
      </c>
      <c r="AR298" s="26" t="str">
        <f t="shared" si="87"/>
        <v/>
      </c>
      <c r="AS298" s="26" t="str">
        <f t="shared" si="88"/>
        <v/>
      </c>
      <c r="AT298" s="26" t="str">
        <f t="shared" si="89"/>
        <v/>
      </c>
      <c r="AU298" s="26" t="str">
        <f t="shared" si="90"/>
        <v/>
      </c>
      <c r="AV298" s="26" t="str">
        <f t="shared" si="91"/>
        <v/>
      </c>
      <c r="AW298" s="26" t="str">
        <f t="shared" si="92"/>
        <v/>
      </c>
      <c r="AX298" s="26" t="str">
        <f t="shared" si="93"/>
        <v/>
      </c>
      <c r="AY298" s="26" t="str">
        <f t="shared" si="94"/>
        <v/>
      </c>
      <c r="AZ298" s="26" t="str">
        <f t="shared" si="95"/>
        <v/>
      </c>
      <c r="BA298" s="26" t="str">
        <f t="shared" si="96"/>
        <v/>
      </c>
      <c r="BB298" s="26" t="str">
        <f t="shared" si="97"/>
        <v/>
      </c>
      <c r="BC298" s="26" t="str">
        <f t="shared" si="98"/>
        <v/>
      </c>
      <c r="BD298" s="26" t="str">
        <f t="shared" si="99"/>
        <v/>
      </c>
      <c r="BE298" s="26" t="str">
        <f>IF(ISBLANK('DATA ENTRY'!S298),"",IF(AJ298="A+","4",IF(AJ298="A","3.6",IF(AJ298="B+","3.2",IF(AJ298="B","2.8",IF(AJ298="C+","2.4",IF(AJ298="C","2",IF(AJ298="D+","1.6",IF(AJ298="D","1.2",IF(AJ298="E","0.8",""))))))))))</f>
        <v/>
      </c>
      <c r="BF298" s="26" t="str">
        <f>IF(ISBLANK('DATA ENTRY'!T298),"",IF(AK298="A+","4",IF(AK298="A","3.6",IF(AK298="B+","3.2",IF(AK298="B","2.8",IF(AK298="C+","2.4",IF(AK298="C","2",IF(AK298="D+","1.6",IF(AK298="D","1.2",IF(AK298="E","0.8",""))))))))))</f>
        <v/>
      </c>
      <c r="BG298" s="26" t="str">
        <f>IF(ISBLANK('DATA ENTRY'!U298),"",IF(AL298="A+","4",IF(AL298="A","3.6",IF(AL298="B+","3.2",IF(AL298="B","2.8",IF(AL298="C+","2.4",IF(AL298="C","2",IF(AL298="D+","1.6",IF(AL298="D","1.2",IF(AL298="E","0.8",""))))))))))</f>
        <v/>
      </c>
      <c r="BH298" s="26" t="str">
        <f>IF(ISBLANK('DATA ENTRY'!V298),"",IF(AM298="A+","4",IF(AM298="A","3.6",IF(AM298="B+","3.2",IF(AM298="B","2.8",IF(AM298="C+","2.4",IF(AM298="C","2",IF(AM298="D+","1.6",IF(AM298="D","1.2",IF(AM298="E","0.8",""))))))))))</f>
        <v/>
      </c>
      <c r="BI298" s="26" t="str">
        <f>IF(ISBLANK('DATA ENTRY'!W298),"",IF(AN298="A+","4",IF(AN298="A","3.6",IF(AN298="B+","3.2",IF(AN298="B","2.8",IF(AN298="C+","2.4",IF(AN298="C","2",IF(AN298="D+","1.6",IF(AN298="D","1.2",IF(AN298="E","0.8",""))))))))))</f>
        <v/>
      </c>
      <c r="BJ298" s="26" t="str">
        <f>IF(ISBLANK('DATA ENTRY'!X298),"",IF(AO298="A+","4",IF(AO298="A","3.6",IF(AO298="B+","3.2",IF(AO298="B","2.8",IF(AO298="C+","2.4",IF(AO298="C","2",IF(AO298="D+","1.6",IF(AO298="D","1.2",IF(AO298="E","0.8",""))))))))))</f>
        <v/>
      </c>
      <c r="BK298" s="26" t="str">
        <f>IF(ISBLANK('DATA ENTRY'!Y298),"",IF(AP298="A+","4",IF(AP298="A","3.6",IF(AP298="B+","3.2",IF(AP298="B","2.8",IF(AP298="C+","2.4",IF(AP298="C","2",IF(AP298="D+","1.6",IF(AP298="D","1.2",IF(AP298="E","0.8",""))))))))))</f>
        <v/>
      </c>
      <c r="BL298" s="26" t="str">
        <f>IF(ISBLANK('DATA ENTRY'!Z298),"",IF(AQ298="A+","4",IF(AQ298="A","3.6",IF(AQ298="B+","3.2",IF(AQ298="B","2.8",IF(AQ298="C+","2.4",IF(AQ298="C","2",IF(AQ298="D+","1.6",IF(AQ298="D","1.2",IF(AQ298="E","0.8",""))))))))))</f>
        <v/>
      </c>
    </row>
    <row r="299" spans="2:64" x14ac:dyDescent="0.25">
      <c r="B299" s="26" t="str">
        <f>IF(ISBLANK('DATA ENTRY'!G299),"",'DATA ENTRY'!G299)</f>
        <v/>
      </c>
      <c r="C299" s="26" t="str">
        <f>IF(ISBLANK('DATA ENTRY'!H299),"",'DATA ENTRY'!H299)</f>
        <v/>
      </c>
      <c r="D299" s="26" t="str">
        <f t="shared" si="81"/>
        <v/>
      </c>
      <c r="E299" s="26" t="str">
        <f>IF(ISBLANK('DATA ENTRY'!J299),"",'DATA ENTRY'!J299)</f>
        <v/>
      </c>
      <c r="F299" s="26" t="str">
        <f>IF(ISBLANK('DATA ENTRY'!K299),"",'DATA ENTRY'!K299)</f>
        <v/>
      </c>
      <c r="G299" s="26" t="str">
        <f t="shared" si="82"/>
        <v/>
      </c>
      <c r="H299" s="26" t="str">
        <f>IF(ISBLANK('DATA ENTRY'!M299),"",'DATA ENTRY'!M299)</f>
        <v/>
      </c>
      <c r="I299" s="26" t="str">
        <f>IF(ISBLANK('DATA ENTRY'!M299),"",'DATA ENTRY'!N299)</f>
        <v/>
      </c>
      <c r="J299" s="26" t="str">
        <f t="shared" si="100"/>
        <v/>
      </c>
      <c r="K299" s="26" t="str">
        <f>IF(ISBLANK('DATA ENTRY'!P299),"",'DATA ENTRY'!P299)</f>
        <v/>
      </c>
      <c r="L299" s="26" t="str">
        <f>IF(ISBLANK('DATA ENTRY'!Q299),"",'DATA ENTRY'!Q299)</f>
        <v/>
      </c>
      <c r="M299" s="26" t="str">
        <f t="shared" si="83"/>
        <v/>
      </c>
      <c r="N299" s="26" t="str">
        <f>IF(ISBLANK('DATA ENTRY'!S299),"",'DATA ENTRY'!S299)</f>
        <v/>
      </c>
      <c r="O299" s="26" t="str">
        <f>IF(ISBLANK('DATA ENTRY'!T299),"",'DATA ENTRY'!T299)</f>
        <v/>
      </c>
      <c r="P299" s="26" t="str">
        <f t="shared" si="84"/>
        <v/>
      </c>
      <c r="Q299" s="26" t="str">
        <f>IF(ISBLANK('DATA ENTRY'!V299),"",'DATA ENTRY'!V299)</f>
        <v/>
      </c>
      <c r="R299" s="26" t="str">
        <f>IF(ISBLANK('DATA ENTRY'!W299),"",'DATA ENTRY'!W299)</f>
        <v/>
      </c>
      <c r="S299" s="26" t="str">
        <f t="shared" si="85"/>
        <v/>
      </c>
      <c r="T299" s="26" t="str">
        <f>IF(ISBLANK('DATA ENTRY'!Y299),"",'DATA ENTRY'!Y299)</f>
        <v/>
      </c>
      <c r="U299" s="26" t="str">
        <f>IF(ISBLANK('DATA ENTRY'!Z299),"",'DATA ENTRY'!Z299)</f>
        <v/>
      </c>
      <c r="V299" s="26" t="str">
        <f t="shared" si="86"/>
        <v/>
      </c>
      <c r="W299" s="26" t="str">
        <f>IF(ISBLANK('DATA ENTRY'!$F299),"",IF(LEDGER!B299="AB","AB",IF(LEDGER!B299&gt;=0.9*'MARK LOOKUP'!B299,"A+",IF(LEDGER!B299&gt;=0.8*'MARK LOOKUP'!B299,"A",IF(LEDGER!B299&gt;=0.7*'MARK LOOKUP'!B299,"B+",IF(LEDGER!B299&gt;=0.6*'MARK LOOKUP'!B299,"B",IF(LEDGER!B299&gt;=0.5*'MARK LOOKUP'!B299,"C+",IF(LEDGER!B299&gt;=0.4*'MARK LOOKUP'!B299,"C+",IF(LEDGER!B299&gt;=0.35*'MARK LOOKUP'!B299,"D","NG")))))))))</f>
        <v/>
      </c>
      <c r="X299" s="26" t="str">
        <f>IF(ISBLANK('DATA ENTRY'!$G299),"",IF(LEDGER!C299="AB","AB",IF(LEDGER!C299&gt;=0.9*'MARK LOOKUP'!C299,"A+",IF(LEDGER!C299&gt;=0.8*'MARK LOOKUP'!C299,"A",IF(LEDGER!C299&gt;=0.7*'MARK LOOKUP'!C299,"B+",IF(LEDGER!C299&gt;=0.6*'MARK LOOKUP'!C299,"B",IF(LEDGER!C299&gt;=0.5*'MARK LOOKUP'!C299,"C+",IF(LEDGER!C299&gt;=0.4*'MARK LOOKUP'!C299,"C+",IF(LEDGER!C299&gt;=0.35*'MARK LOOKUP'!C299,"D","N.G.")))))))))</f>
        <v/>
      </c>
      <c r="Y299" s="26" t="b">
        <f>IF(ISNUMBER(D299),IF(D299&gt;=0.9*'MARK LOOKUP'!D299,"A+",IF(D299&gt;=0.8*'MARK LOOKUP'!D299,"A",IF(D299&gt;=0.7*'MARK LOOKUP'!D299,"B+",IF(D299&gt;=0.6*'MARK LOOKUP'!D299,"B",IF(D299&gt;=0.5*'MARK LOOKUP'!D299,"C+",IF(D299&gt;=0.4*'MARK LOOKUP'!D299,"C",IF(D299&gt;=0.35*'MARK LOOKUP'!D299,"D","N.G."))))))))</f>
        <v>0</v>
      </c>
      <c r="Z299" s="26" t="str">
        <f>IF(ISBLANK('DATA ENTRY'!J299),"",IF(LEDGER!E299="AB","AB",IF(LEDGER!E299&gt;=0.9*'MARK LOOKUP'!E299,"A+",IF(LEDGER!E299&gt;=0.8*'MARK LOOKUP'!E299,"A",IF(LEDGER!E299&gt;=0.7*'MARK LOOKUP'!E299,"B+",IF(LEDGER!E299&gt;=0.6*'MARK LOOKUP'!E299,"B",IF(LEDGER!E299&gt;=0.5*'MARK LOOKUP'!E299,"C+",IF(LEDGER!E299&gt;=0.4*'MARK LOOKUP'!E299,"C",IF(LEDGER!E299&gt;=0.35*'MARK LOOKUP'!E299,"D","NG")))))))))</f>
        <v/>
      </c>
      <c r="AA299" s="26" t="str">
        <f>IF(ISBLANK('DATA ENTRY'!K299),"",IF(LEDGER!F299="AB","AB",IF(LEDGER!F299&gt;=0.9*'MARK LOOKUP'!F299,"A+",IF(LEDGER!F299&gt;=0.8*'MARK LOOKUP'!F299,"A",IF(LEDGER!F299&gt;=0.7*'MARK LOOKUP'!F299,"B+",IF(LEDGER!F299&gt;=0.6*'MARK LOOKUP'!F299,"B",IF(LEDGER!F299&gt;=0.5*'MARK LOOKUP'!F299,"C+",IF(LEDGER!F299&gt;=0.4*'MARK LOOKUP'!F299,"C",IF(LEDGER!F299&gt;=0.35*'MARK LOOKUP'!F299,"D","NG")))))))))</f>
        <v/>
      </c>
      <c r="AB299" s="26" t="b">
        <f>IF(ISNUMBER(G299),IF(D299&gt;=0.9*'MARK LOOKUP'!G299,"A+",IF(G299&gt;=0.8*'MARK LOOKUP'!G299,"A",IF(G299&gt;=0.7*'MARK LOOKUP'!G299,"B+",IF(G299&gt;=0.6*'MARK LOOKUP'!G299,"B",IF(G299&gt;=0.5*'MARK LOOKUP'!G299,"C+",IF(G299&gt;=0.4*'MARK LOOKUP'!G299,"C",IF(G299&gt;=0.35*'MARK LOOKUP'!G299,"D","NG"))))))))</f>
        <v>0</v>
      </c>
      <c r="AC299" s="26" t="str">
        <f>IF(ISBLANK('DATA ENTRY'!M299),"",IF(LEDGER!H299="AB","AB",IF(LEDGER!H299&gt;=0.9*'MARK LOOKUP'!H299,"A+",IF(LEDGER!H299&gt;=0.8*'MARK LOOKUP'!H299,"A",IF(LEDGER!H299&gt;=0.7*'MARK LOOKUP'!H299,"B+",IF(LEDGER!H299&gt;=0.6*'MARK LOOKUP'!H299,"B",IF(LEDGER!H299&gt;=0.5*'MARK LOOKUP'!H299,"C+",IF(LEDGER!H299&gt;=0.4*'MARK LOOKUP'!H299,"C",IF(LEDGER!H299&gt;=0.35*'MARK LOOKUP'!H299,"D","NG")))))))))</f>
        <v/>
      </c>
      <c r="AD299" s="26" t="str">
        <f>IF(ISBLANK('DATA ENTRY'!N299),"",IF(LEDGER!I299="AB","AB",IF(LEDGER!I299&gt;=0.9*'MARK LOOKUP'!I299,"A+",IF(LEDGER!I299&gt;=0.8*'MARK LOOKUP'!I299,"A",IF(LEDGER!I299&gt;=0.7*'MARK LOOKUP'!I299,"B+",IF(LEDGER!I299&gt;=0.6*'MARK LOOKUP'!I299,"B",IF(LEDGER!I299&gt;=0.5*'MARK LOOKUP'!I299,"C+",IF(LEDGER!I299&gt;=0.4*'MARK LOOKUP'!I299,"C",IF(LEDGER!I299&gt;=0.35*'MARK LOOKUP'!I299,"D","NG")))))))))</f>
        <v/>
      </c>
      <c r="AE299" s="26" t="str">
        <f>IF(ISNUMBER(J299),IF(J299&gt;=0.9*'MARK LOOKUP'!J299,"A+",IF(J299&gt;=0.8*'MARK LOOKUP'!J299,"A",IF(J299&gt;=0.7*'MARK LOOKUP'!J299,"B+",IF(J299&gt;=0.6*'MARK LOOKUP'!J299,"B",IF(J299&gt;=0.5*'MARK LOOKUP'!J299,"C+",IF(J299&gt;=0.4*'MARK LOOKUP'!J299,"C",IF(J299&gt;=0.35*'MARK LOOKUP'!J299,"D","NG"))))))),"")</f>
        <v/>
      </c>
      <c r="AF299" s="26" t="str">
        <f>IF(ISBLANK('DATA ENTRY'!P299),"",IF(LEDGER!K299="Ab","AB",IF(LEDGER!K299&gt;=0.9*'MARK LOOKUP'!K299,"A+",IF(LEDGER!K299&gt;=0.8*'MARK LOOKUP'!K299,"A",IF(LEDGER!K299&gt;=0.7*'MARK LOOKUP'!K299,"B+",IF(LEDGER!K299&gt;=0.6*'MARK LOOKUP'!K299,"B",IF(LEDGER!K299&gt;=0.5*'MARK LOOKUP'!K299,"C+",IF(LEDGER!K299&gt;=0.4*'MARK LOOKUP'!K299,"C",IF(LEDGER!K299&gt;=0.35*'MARK LOOKUP'!K299,"D","NG")))))))))</f>
        <v/>
      </c>
      <c r="AG299" s="26" t="str">
        <f>IF(ISBLANK('DATA ENTRY'!Q299),"",IF(LEDGER!L299="Ab","AB",IF(LEDGER!L299&gt;=0.9*'MARK LOOKUP'!L299,"A+",IF(LEDGER!L299&gt;=0.8*'MARK LOOKUP'!L299,"A",IF(LEDGER!L299&gt;=0.7*'MARK LOOKUP'!L299,"B+",IF(LEDGER!L299&gt;=0.6*'MARK LOOKUP'!L299,"B",IF(LEDGER!L299&gt;=0.5*'MARK LOOKUP'!L299,"C+",IF(LEDGER!L299&gt;=0.4*'MARK LOOKUP'!L299,"C",IF(LEDGER!L299&gt;=0.35*'MARK LOOKUP'!L299,"D","NG")))))))))</f>
        <v/>
      </c>
      <c r="AH299" s="26" t="str">
        <f>IF(ISNUMBER(M299),IF(M299&gt;=0.9*'MARK LOOKUP'!M299,"A+",IF(M299&gt;=0.8*'MARK LOOKUP'!M299,"A",IF(M299&gt;=0.7*'MARK LOOKUP'!M299,"B+",IF(M299&gt;=0.6*'MARK LOOKUP'!M299,"B",IF(M299&gt;=0.5*'MARK LOOKUP'!M299,"C+",IF(M299&gt;=0.4*'MARK LOOKUP'!M299,"C",IF(M299&gt;=0.35*'MARK LOOKUP'!M299,"D","NG"))))))),"")</f>
        <v/>
      </c>
      <c r="AI299" s="26" t="str">
        <f>IF(ISBLANK('DATA ENTRY'!S299),"",IF(N299="Ab","AB",IF(N299&gt;=0.9*'MARK LOOKUP'!N299,"A+",IF(N299&gt;=0.8*'MARK LOOKUP'!N299,"A",IF(N299&gt;=0.7*'MARK LOOKUP'!N299,"B+",IF(N299&gt;=0.6*'MARK LOOKUP'!N299,"B",IF(N299&gt;=0.5*'MARK LOOKUP'!N299,"C+",IF(N299&gt;=0.4*'MARK LOOKUP'!N299,"C",IF(N299&gt;=0.35*'MARK LOOKUP'!N299,"D","NG")))))))))</f>
        <v/>
      </c>
      <c r="AJ299" s="26" t="str">
        <f>IF(ISBLANK('DATA ENTRY'!T299),"",IF(O299="Ab","AB",IF(O299&gt;=0.9*'MARK LOOKUP'!O299,"A+",IF(O299&gt;=0.8*'MARK LOOKUP'!O299,"A",IF(O299&gt;=0.7*'MARK LOOKUP'!O299,"B+",IF(O299&gt;=0.6*'MARK LOOKUP'!O299,"B",IF(O299&gt;=0.5*'MARK LOOKUP'!O299,"C+",IF(O299&gt;=0.4*'MARK LOOKUP'!O299,"C",IF(O299&gt;=0.35*'MARK LOOKUP'!O299,"D","NG")))))))))</f>
        <v/>
      </c>
      <c r="AK299" s="26" t="str">
        <f>IF(ISNUMBER(P299),IF(P299&gt;=0.9*'MARK LOOKUP'!P299,"A+",IF(P299&gt;=0.8*'MARK LOOKUP'!P299,"A",IF(P299&gt;=0.7*'MARK LOOKUP'!P299,"B+",IF(P299&gt;=0.6*'MARK LOOKUP'!P299,"B",IF(P299&gt;=0.5*'MARK LOOKUP'!P299,"C+",IF(P299&gt;=0.4*'MARK LOOKUP'!P299,"C",IF(P299&gt;=0.35*'MARK LOOKUP'!P299,"D","NG"))))))),"")</f>
        <v/>
      </c>
      <c r="AL299" s="26" t="str">
        <f>IF(ISBLANK('DATA ENTRY'!V299),"",IF(Q299="Ab","AB",IF(Q299&gt;=0.9*'MARK LOOKUP'!Q299,"A+",IF(Q299&gt;=0.8*'MARK LOOKUP'!Q299,"A",IF(Q299&gt;=0.7*'MARK LOOKUP'!Q299,"B+",IF(Q299&gt;=0.6*'MARK LOOKUP'!Q299,"B",IF(Q299&gt;=0.5*'MARK LOOKUP'!Q299,"C+",IF(Q299&gt;=0.4*'MARK LOOKUP'!Q299,"C",IF(Q299&gt;=0.35*'MARK LOOKUP'!Q299,"D","NG")))))))))</f>
        <v/>
      </c>
      <c r="AM299" s="26" t="str">
        <f>IF(ISBLANK('DATA ENTRY'!W299),"",IF(R299="Ab","AB",IF(R299&gt;=0.9*'MARK LOOKUP'!R299,"A+",IF(R299&gt;=0.8*'MARK LOOKUP'!R299,"A",IF(R299&gt;=0.7*'MARK LOOKUP'!R299,"B+",IF(R299&gt;=0.6*'MARK LOOKUP'!R299,"B",IF(R299&gt;=0.5*'MARK LOOKUP'!R299,"C+",IF(R299&gt;=0.4*'MARK LOOKUP'!R299,"C",IF(R299&gt;=0.35*'MARK LOOKUP'!R299,"D","NG")))))))))</f>
        <v/>
      </c>
      <c r="AN299" s="26" t="str">
        <f>IF(ISNUMBER(S299),IF(S299&gt;=0.9*'MARK LOOKUP'!S299,"A+",IF(S299&gt;=0.8*'MARK LOOKUP'!S299,"A",IF(S299&gt;=0.7*'MARK LOOKUP'!S299,"B+",IF(S299&gt;=0.6*'MARK LOOKUP'!S299,"B",IF(S299&gt;=0.5*'MARK LOOKUP'!S299,"C+",IF(S299&gt;=0.4*'MARK LOOKUP'!S299,"C",IF(S299&gt;=0.35*'MARK LOOKUP'!S299,"D","NG"))))))),"")</f>
        <v/>
      </c>
      <c r="AO299" s="26" t="str">
        <f>IF(ISBLANK('DATA ENTRY'!Y299),"",IF(T299="AB","AB",IF(T299&gt;=0.9*'MARK LOOKUP'!T299,"A+",IF(T299&gt;=0.8*'MARK LOOKUP'!T299,"A",IF(T299&gt;=0.7*'MARK LOOKUP'!T299,"B+",IF(T299&gt;=0.6*'MARK LOOKUP'!T299,"B",IF(T299&gt;=0.5*'MARK LOOKUP'!T299,"C+",IF(T299&gt;=0.4*'MARK LOOKUP'!T299,"C",IF(T299&gt;=0.35*'MARK LOOKUP'!T299,"D","NG")))))))))</f>
        <v/>
      </c>
      <c r="AP299" s="26" t="str">
        <f>IF(ISBLANK('DATA ENTRY'!Z299),"",IF(U299="AB","AB",IF(U299&gt;=0.9*'MARK LOOKUP'!U299,"A+",IF(U299&gt;=0.8*'MARK LOOKUP'!U299,"A",IF(U299&gt;=0.7*'MARK LOOKUP'!U299,"B+",IF(U299&gt;=0.6*'MARK LOOKUP'!U299,"B",IF(U299&gt;=0.5*'MARK LOOKUP'!U299,"C+",IF(U299&gt;=0.4*'MARK LOOKUP'!U299,"C",IF(U299&gt;=0.35*'MARK LOOKUP'!U299,"D","NG")))))))))</f>
        <v/>
      </c>
      <c r="AQ299" s="26" t="str">
        <f>IF(ISNUMBER(V299),IF(V299&gt;=0.9*'MARK LOOKUP'!V299,"A+",IF(V299&gt;=0.8*'MARK LOOKUP'!V299,"A",IF(V299&gt;=0.7*'MARK LOOKUP'!V299,"B+",IF(V299&gt;=0.6*'MARK LOOKUP'!S299,"B",IF(V299&gt;=0.5*'MARK LOOKUP'!V299,"C+",IF(V299&gt;=0.4*'MARK LOOKUP'!V299,"C",IF(V299&gt;=0.35*'MARK LOOKUP'!V299,"D","NG"))))))),"")</f>
        <v/>
      </c>
      <c r="AR299" s="26" t="str">
        <f t="shared" si="87"/>
        <v/>
      </c>
      <c r="AS299" s="26" t="str">
        <f t="shared" si="88"/>
        <v/>
      </c>
      <c r="AT299" s="26" t="str">
        <f t="shared" si="89"/>
        <v/>
      </c>
      <c r="AU299" s="26" t="str">
        <f t="shared" si="90"/>
        <v/>
      </c>
      <c r="AV299" s="26" t="str">
        <f t="shared" si="91"/>
        <v/>
      </c>
      <c r="AW299" s="26" t="str">
        <f t="shared" si="92"/>
        <v/>
      </c>
      <c r="AX299" s="26" t="str">
        <f t="shared" si="93"/>
        <v/>
      </c>
      <c r="AY299" s="26" t="str">
        <f t="shared" si="94"/>
        <v/>
      </c>
      <c r="AZ299" s="26" t="str">
        <f t="shared" si="95"/>
        <v/>
      </c>
      <c r="BA299" s="26" t="str">
        <f t="shared" si="96"/>
        <v/>
      </c>
      <c r="BB299" s="26" t="str">
        <f t="shared" si="97"/>
        <v/>
      </c>
      <c r="BC299" s="26" t="str">
        <f t="shared" si="98"/>
        <v/>
      </c>
      <c r="BD299" s="26" t="str">
        <f t="shared" si="99"/>
        <v/>
      </c>
      <c r="BE299" s="26" t="str">
        <f>IF(ISBLANK('DATA ENTRY'!S299),"",IF(AJ299="A+","4",IF(AJ299="A","3.6",IF(AJ299="B+","3.2",IF(AJ299="B","2.8",IF(AJ299="C+","2.4",IF(AJ299="C","2",IF(AJ299="D+","1.6",IF(AJ299="D","1.2",IF(AJ299="E","0.8",""))))))))))</f>
        <v/>
      </c>
      <c r="BF299" s="26" t="str">
        <f>IF(ISBLANK('DATA ENTRY'!T299),"",IF(AK299="A+","4",IF(AK299="A","3.6",IF(AK299="B+","3.2",IF(AK299="B","2.8",IF(AK299="C+","2.4",IF(AK299="C","2",IF(AK299="D+","1.6",IF(AK299="D","1.2",IF(AK299="E","0.8",""))))))))))</f>
        <v/>
      </c>
      <c r="BG299" s="26" t="str">
        <f>IF(ISBLANK('DATA ENTRY'!U299),"",IF(AL299="A+","4",IF(AL299="A","3.6",IF(AL299="B+","3.2",IF(AL299="B","2.8",IF(AL299="C+","2.4",IF(AL299="C","2",IF(AL299="D+","1.6",IF(AL299="D","1.2",IF(AL299="E","0.8",""))))))))))</f>
        <v/>
      </c>
      <c r="BH299" s="26" t="str">
        <f>IF(ISBLANK('DATA ENTRY'!V299),"",IF(AM299="A+","4",IF(AM299="A","3.6",IF(AM299="B+","3.2",IF(AM299="B","2.8",IF(AM299="C+","2.4",IF(AM299="C","2",IF(AM299="D+","1.6",IF(AM299="D","1.2",IF(AM299="E","0.8",""))))))))))</f>
        <v/>
      </c>
      <c r="BI299" s="26" t="str">
        <f>IF(ISBLANK('DATA ENTRY'!W299),"",IF(AN299="A+","4",IF(AN299="A","3.6",IF(AN299="B+","3.2",IF(AN299="B","2.8",IF(AN299="C+","2.4",IF(AN299="C","2",IF(AN299="D+","1.6",IF(AN299="D","1.2",IF(AN299="E","0.8",""))))))))))</f>
        <v/>
      </c>
      <c r="BJ299" s="26" t="str">
        <f>IF(ISBLANK('DATA ENTRY'!X299),"",IF(AO299="A+","4",IF(AO299="A","3.6",IF(AO299="B+","3.2",IF(AO299="B","2.8",IF(AO299="C+","2.4",IF(AO299="C","2",IF(AO299="D+","1.6",IF(AO299="D","1.2",IF(AO299="E","0.8",""))))))))))</f>
        <v/>
      </c>
      <c r="BK299" s="26" t="str">
        <f>IF(ISBLANK('DATA ENTRY'!Y299),"",IF(AP299="A+","4",IF(AP299="A","3.6",IF(AP299="B+","3.2",IF(AP299="B","2.8",IF(AP299="C+","2.4",IF(AP299="C","2",IF(AP299="D+","1.6",IF(AP299="D","1.2",IF(AP299="E","0.8",""))))))))))</f>
        <v/>
      </c>
      <c r="BL299" s="26" t="str">
        <f>IF(ISBLANK('DATA ENTRY'!Z299),"",IF(AQ299="A+","4",IF(AQ299="A","3.6",IF(AQ299="B+","3.2",IF(AQ299="B","2.8",IF(AQ299="C+","2.4",IF(AQ299="C","2",IF(AQ299="D+","1.6",IF(AQ299="D","1.2",IF(AQ299="E","0.8",""))))))))))</f>
        <v/>
      </c>
    </row>
    <row r="300" spans="2:64" x14ac:dyDescent="0.25">
      <c r="B300" s="26" t="str">
        <f>IF(ISBLANK('DATA ENTRY'!G300),"",'DATA ENTRY'!G300)</f>
        <v/>
      </c>
      <c r="C300" s="26" t="str">
        <f>IF(ISBLANK('DATA ENTRY'!H300),"",'DATA ENTRY'!H300)</f>
        <v/>
      </c>
      <c r="D300" s="26" t="str">
        <f t="shared" si="81"/>
        <v/>
      </c>
      <c r="E300" s="26" t="str">
        <f>IF(ISBLANK('DATA ENTRY'!J300),"",'DATA ENTRY'!J300)</f>
        <v/>
      </c>
      <c r="F300" s="26" t="str">
        <f>IF(ISBLANK('DATA ENTRY'!K300),"",'DATA ENTRY'!K300)</f>
        <v/>
      </c>
      <c r="G300" s="26" t="str">
        <f t="shared" si="82"/>
        <v/>
      </c>
      <c r="H300" s="26" t="str">
        <f>IF(ISBLANK('DATA ENTRY'!M300),"",'DATA ENTRY'!M300)</f>
        <v/>
      </c>
      <c r="I300" s="26" t="str">
        <f>IF(ISBLANK('DATA ENTRY'!M300),"",'DATA ENTRY'!N300)</f>
        <v/>
      </c>
      <c r="J300" s="26" t="str">
        <f t="shared" si="100"/>
        <v/>
      </c>
      <c r="K300" s="26" t="str">
        <f>IF(ISBLANK('DATA ENTRY'!P300),"",'DATA ENTRY'!P300)</f>
        <v/>
      </c>
      <c r="L300" s="26" t="str">
        <f>IF(ISBLANK('DATA ENTRY'!Q300),"",'DATA ENTRY'!Q300)</f>
        <v/>
      </c>
      <c r="M300" s="26" t="str">
        <f t="shared" si="83"/>
        <v/>
      </c>
      <c r="N300" s="26" t="str">
        <f>IF(ISBLANK('DATA ENTRY'!S300),"",'DATA ENTRY'!S300)</f>
        <v/>
      </c>
      <c r="O300" s="26" t="str">
        <f>IF(ISBLANK('DATA ENTRY'!T300),"",'DATA ENTRY'!T300)</f>
        <v/>
      </c>
      <c r="P300" s="26" t="str">
        <f t="shared" si="84"/>
        <v/>
      </c>
      <c r="Q300" s="26" t="str">
        <f>IF(ISBLANK('DATA ENTRY'!V300),"",'DATA ENTRY'!V300)</f>
        <v/>
      </c>
      <c r="R300" s="26" t="str">
        <f>IF(ISBLANK('DATA ENTRY'!W300),"",'DATA ENTRY'!W300)</f>
        <v/>
      </c>
      <c r="S300" s="26" t="str">
        <f t="shared" si="85"/>
        <v/>
      </c>
      <c r="T300" s="26" t="str">
        <f>IF(ISBLANK('DATA ENTRY'!Y300),"",'DATA ENTRY'!Y300)</f>
        <v/>
      </c>
      <c r="U300" s="26" t="str">
        <f>IF(ISBLANK('DATA ENTRY'!Z300),"",'DATA ENTRY'!Z300)</f>
        <v/>
      </c>
      <c r="V300" s="26" t="str">
        <f t="shared" si="86"/>
        <v/>
      </c>
      <c r="W300" s="26" t="str">
        <f>IF(ISBLANK('DATA ENTRY'!$F300),"",IF(LEDGER!B300="AB","AB",IF(LEDGER!B300&gt;=0.9*'MARK LOOKUP'!B300,"A+",IF(LEDGER!B300&gt;=0.8*'MARK LOOKUP'!B300,"A",IF(LEDGER!B300&gt;=0.7*'MARK LOOKUP'!B300,"B+",IF(LEDGER!B300&gt;=0.6*'MARK LOOKUP'!B300,"B",IF(LEDGER!B300&gt;=0.5*'MARK LOOKUP'!B300,"C+",IF(LEDGER!B300&gt;=0.4*'MARK LOOKUP'!B300,"C+",IF(LEDGER!B300&gt;=0.35*'MARK LOOKUP'!B300,"D","NG")))))))))</f>
        <v/>
      </c>
      <c r="X300" s="26" t="str">
        <f>IF(ISBLANK('DATA ENTRY'!$G300),"",IF(LEDGER!C300="AB","AB",IF(LEDGER!C300&gt;=0.9*'MARK LOOKUP'!C300,"A+",IF(LEDGER!C300&gt;=0.8*'MARK LOOKUP'!C300,"A",IF(LEDGER!C300&gt;=0.7*'MARK LOOKUP'!C300,"B+",IF(LEDGER!C300&gt;=0.6*'MARK LOOKUP'!C300,"B",IF(LEDGER!C300&gt;=0.5*'MARK LOOKUP'!C300,"C+",IF(LEDGER!C300&gt;=0.4*'MARK LOOKUP'!C300,"C+",IF(LEDGER!C300&gt;=0.35*'MARK LOOKUP'!C300,"D","N.G.")))))))))</f>
        <v/>
      </c>
      <c r="Y300" s="26" t="b">
        <f>IF(ISNUMBER(D300),IF(D300&gt;=0.9*'MARK LOOKUP'!D300,"A+",IF(D300&gt;=0.8*'MARK LOOKUP'!D300,"A",IF(D300&gt;=0.7*'MARK LOOKUP'!D300,"B+",IF(D300&gt;=0.6*'MARK LOOKUP'!D300,"B",IF(D300&gt;=0.5*'MARK LOOKUP'!D300,"C+",IF(D300&gt;=0.4*'MARK LOOKUP'!D300,"C",IF(D300&gt;=0.35*'MARK LOOKUP'!D300,"D","N.G."))))))))</f>
        <v>0</v>
      </c>
      <c r="Z300" s="26" t="str">
        <f>IF(ISBLANK('DATA ENTRY'!J300),"",IF(LEDGER!E300="AB","AB",IF(LEDGER!E300&gt;=0.9*'MARK LOOKUP'!E300,"A+",IF(LEDGER!E300&gt;=0.8*'MARK LOOKUP'!E300,"A",IF(LEDGER!E300&gt;=0.7*'MARK LOOKUP'!E300,"B+",IF(LEDGER!E300&gt;=0.6*'MARK LOOKUP'!E300,"B",IF(LEDGER!E300&gt;=0.5*'MARK LOOKUP'!E300,"C+",IF(LEDGER!E300&gt;=0.4*'MARK LOOKUP'!E300,"C",IF(LEDGER!E300&gt;=0.35*'MARK LOOKUP'!E300,"D","NG")))))))))</f>
        <v/>
      </c>
      <c r="AA300" s="26" t="str">
        <f>IF(ISBLANK('DATA ENTRY'!K300),"",IF(LEDGER!F300="AB","AB",IF(LEDGER!F300&gt;=0.9*'MARK LOOKUP'!F300,"A+",IF(LEDGER!F300&gt;=0.8*'MARK LOOKUP'!F300,"A",IF(LEDGER!F300&gt;=0.7*'MARK LOOKUP'!F300,"B+",IF(LEDGER!F300&gt;=0.6*'MARK LOOKUP'!F300,"B",IF(LEDGER!F300&gt;=0.5*'MARK LOOKUP'!F300,"C+",IF(LEDGER!F300&gt;=0.4*'MARK LOOKUP'!F300,"C",IF(LEDGER!F300&gt;=0.35*'MARK LOOKUP'!F300,"D","NG")))))))))</f>
        <v/>
      </c>
      <c r="AB300" s="26" t="b">
        <f>IF(ISNUMBER(G300),IF(D300&gt;=0.9*'MARK LOOKUP'!G300,"A+",IF(G300&gt;=0.8*'MARK LOOKUP'!G300,"A",IF(G300&gt;=0.7*'MARK LOOKUP'!G300,"B+",IF(G300&gt;=0.6*'MARK LOOKUP'!G300,"B",IF(G300&gt;=0.5*'MARK LOOKUP'!G300,"C+",IF(G300&gt;=0.4*'MARK LOOKUP'!G300,"C",IF(G300&gt;=0.35*'MARK LOOKUP'!G300,"D","NG"))))))))</f>
        <v>0</v>
      </c>
      <c r="AC300" s="26" t="str">
        <f>IF(ISBLANK('DATA ENTRY'!M300),"",IF(LEDGER!H300="AB","AB",IF(LEDGER!H300&gt;=0.9*'MARK LOOKUP'!H300,"A+",IF(LEDGER!H300&gt;=0.8*'MARK LOOKUP'!H300,"A",IF(LEDGER!H300&gt;=0.7*'MARK LOOKUP'!H300,"B+",IF(LEDGER!H300&gt;=0.6*'MARK LOOKUP'!H300,"B",IF(LEDGER!H300&gt;=0.5*'MARK LOOKUP'!H300,"C+",IF(LEDGER!H300&gt;=0.4*'MARK LOOKUP'!H300,"C",IF(LEDGER!H300&gt;=0.35*'MARK LOOKUP'!H300,"D","NG")))))))))</f>
        <v/>
      </c>
      <c r="AD300" s="26" t="str">
        <f>IF(ISBLANK('DATA ENTRY'!N300),"",IF(LEDGER!I300="AB","AB",IF(LEDGER!I300&gt;=0.9*'MARK LOOKUP'!I300,"A+",IF(LEDGER!I300&gt;=0.8*'MARK LOOKUP'!I300,"A",IF(LEDGER!I300&gt;=0.7*'MARK LOOKUP'!I300,"B+",IF(LEDGER!I300&gt;=0.6*'MARK LOOKUP'!I300,"B",IF(LEDGER!I300&gt;=0.5*'MARK LOOKUP'!I300,"C+",IF(LEDGER!I300&gt;=0.4*'MARK LOOKUP'!I300,"C",IF(LEDGER!I300&gt;=0.35*'MARK LOOKUP'!I300,"D","NG")))))))))</f>
        <v/>
      </c>
      <c r="AE300" s="26" t="str">
        <f>IF(ISNUMBER(J300),IF(J300&gt;=0.9*'MARK LOOKUP'!J300,"A+",IF(J300&gt;=0.8*'MARK LOOKUP'!J300,"A",IF(J300&gt;=0.7*'MARK LOOKUP'!J300,"B+",IF(J300&gt;=0.6*'MARK LOOKUP'!J300,"B",IF(J300&gt;=0.5*'MARK LOOKUP'!J300,"C+",IF(J300&gt;=0.4*'MARK LOOKUP'!J300,"C",IF(J300&gt;=0.35*'MARK LOOKUP'!J300,"D","NG"))))))),"")</f>
        <v/>
      </c>
      <c r="AF300" s="26" t="str">
        <f>IF(ISBLANK('DATA ENTRY'!P300),"",IF(LEDGER!K300="Ab","AB",IF(LEDGER!K300&gt;=0.9*'MARK LOOKUP'!K300,"A+",IF(LEDGER!K300&gt;=0.8*'MARK LOOKUP'!K300,"A",IF(LEDGER!K300&gt;=0.7*'MARK LOOKUP'!K300,"B+",IF(LEDGER!K300&gt;=0.6*'MARK LOOKUP'!K300,"B",IF(LEDGER!K300&gt;=0.5*'MARK LOOKUP'!K300,"C+",IF(LEDGER!K300&gt;=0.4*'MARK LOOKUP'!K300,"C",IF(LEDGER!K300&gt;=0.35*'MARK LOOKUP'!K300,"D","NG")))))))))</f>
        <v/>
      </c>
      <c r="AG300" s="26" t="str">
        <f>IF(ISBLANK('DATA ENTRY'!Q300),"",IF(LEDGER!L300="Ab","AB",IF(LEDGER!L300&gt;=0.9*'MARK LOOKUP'!L300,"A+",IF(LEDGER!L300&gt;=0.8*'MARK LOOKUP'!L300,"A",IF(LEDGER!L300&gt;=0.7*'MARK LOOKUP'!L300,"B+",IF(LEDGER!L300&gt;=0.6*'MARK LOOKUP'!L300,"B",IF(LEDGER!L300&gt;=0.5*'MARK LOOKUP'!L300,"C+",IF(LEDGER!L300&gt;=0.4*'MARK LOOKUP'!L300,"C",IF(LEDGER!L300&gt;=0.35*'MARK LOOKUP'!L300,"D","NG")))))))))</f>
        <v/>
      </c>
      <c r="AH300" s="26" t="str">
        <f>IF(ISNUMBER(M300),IF(M300&gt;=0.9*'MARK LOOKUP'!M300,"A+",IF(M300&gt;=0.8*'MARK LOOKUP'!M300,"A",IF(M300&gt;=0.7*'MARK LOOKUP'!M300,"B+",IF(M300&gt;=0.6*'MARK LOOKUP'!M300,"B",IF(M300&gt;=0.5*'MARK LOOKUP'!M300,"C+",IF(M300&gt;=0.4*'MARK LOOKUP'!M300,"C",IF(M300&gt;=0.35*'MARK LOOKUP'!M300,"D","NG"))))))),"")</f>
        <v/>
      </c>
      <c r="AI300" s="26" t="str">
        <f>IF(ISBLANK('DATA ENTRY'!S300),"",IF(N300="Ab","AB",IF(N300&gt;=0.9*'MARK LOOKUP'!N300,"A+",IF(N300&gt;=0.8*'MARK LOOKUP'!N300,"A",IF(N300&gt;=0.7*'MARK LOOKUP'!N300,"B+",IF(N300&gt;=0.6*'MARK LOOKUP'!N300,"B",IF(N300&gt;=0.5*'MARK LOOKUP'!N300,"C+",IF(N300&gt;=0.4*'MARK LOOKUP'!N300,"C",IF(N300&gt;=0.35*'MARK LOOKUP'!N300,"D","NG")))))))))</f>
        <v/>
      </c>
      <c r="AJ300" s="26" t="str">
        <f>IF(ISBLANK('DATA ENTRY'!T300),"",IF(O300="Ab","AB",IF(O300&gt;=0.9*'MARK LOOKUP'!O300,"A+",IF(O300&gt;=0.8*'MARK LOOKUP'!O300,"A",IF(O300&gt;=0.7*'MARK LOOKUP'!O300,"B+",IF(O300&gt;=0.6*'MARK LOOKUP'!O300,"B",IF(O300&gt;=0.5*'MARK LOOKUP'!O300,"C+",IF(O300&gt;=0.4*'MARK LOOKUP'!O300,"C",IF(O300&gt;=0.35*'MARK LOOKUP'!O300,"D","NG")))))))))</f>
        <v/>
      </c>
      <c r="AK300" s="26" t="str">
        <f>IF(ISNUMBER(P300),IF(P300&gt;=0.9*'MARK LOOKUP'!P300,"A+",IF(P300&gt;=0.8*'MARK LOOKUP'!P300,"A",IF(P300&gt;=0.7*'MARK LOOKUP'!P300,"B+",IF(P300&gt;=0.6*'MARK LOOKUP'!P300,"B",IF(P300&gt;=0.5*'MARK LOOKUP'!P300,"C+",IF(P300&gt;=0.4*'MARK LOOKUP'!P300,"C",IF(P300&gt;=0.35*'MARK LOOKUP'!P300,"D","NG"))))))),"")</f>
        <v/>
      </c>
      <c r="AL300" s="26" t="str">
        <f>IF(ISBLANK('DATA ENTRY'!V300),"",IF(Q300="Ab","AB",IF(Q300&gt;=0.9*'MARK LOOKUP'!Q300,"A+",IF(Q300&gt;=0.8*'MARK LOOKUP'!Q300,"A",IF(Q300&gt;=0.7*'MARK LOOKUP'!Q300,"B+",IF(Q300&gt;=0.6*'MARK LOOKUP'!Q300,"B",IF(Q300&gt;=0.5*'MARK LOOKUP'!Q300,"C+",IF(Q300&gt;=0.4*'MARK LOOKUP'!Q300,"C",IF(Q300&gt;=0.35*'MARK LOOKUP'!Q300,"D","NG")))))))))</f>
        <v/>
      </c>
      <c r="AM300" s="26" t="str">
        <f>IF(ISBLANK('DATA ENTRY'!W300),"",IF(R300="Ab","AB",IF(R300&gt;=0.9*'MARK LOOKUP'!R300,"A+",IF(R300&gt;=0.8*'MARK LOOKUP'!R300,"A",IF(R300&gt;=0.7*'MARK LOOKUP'!R300,"B+",IF(R300&gt;=0.6*'MARK LOOKUP'!R300,"B",IF(R300&gt;=0.5*'MARK LOOKUP'!R300,"C+",IF(R300&gt;=0.4*'MARK LOOKUP'!R300,"C",IF(R300&gt;=0.35*'MARK LOOKUP'!R300,"D","NG")))))))))</f>
        <v/>
      </c>
      <c r="AN300" s="26" t="str">
        <f>IF(ISNUMBER(S300),IF(S300&gt;=0.9*'MARK LOOKUP'!S300,"A+",IF(S300&gt;=0.8*'MARK LOOKUP'!S300,"A",IF(S300&gt;=0.7*'MARK LOOKUP'!S300,"B+",IF(S300&gt;=0.6*'MARK LOOKUP'!S300,"B",IF(S300&gt;=0.5*'MARK LOOKUP'!S300,"C+",IF(S300&gt;=0.4*'MARK LOOKUP'!S300,"C",IF(S300&gt;=0.35*'MARK LOOKUP'!S300,"D","NG"))))))),"")</f>
        <v/>
      </c>
      <c r="AO300" s="26" t="str">
        <f>IF(ISBLANK('DATA ENTRY'!Y300),"",IF(T300="AB","AB",IF(T300&gt;=0.9*'MARK LOOKUP'!T300,"A+",IF(T300&gt;=0.8*'MARK LOOKUP'!T300,"A",IF(T300&gt;=0.7*'MARK LOOKUP'!T300,"B+",IF(T300&gt;=0.6*'MARK LOOKUP'!T300,"B",IF(T300&gt;=0.5*'MARK LOOKUP'!T300,"C+",IF(T300&gt;=0.4*'MARK LOOKUP'!T300,"C",IF(T300&gt;=0.35*'MARK LOOKUP'!T300,"D","NG")))))))))</f>
        <v/>
      </c>
      <c r="AP300" s="26" t="str">
        <f>IF(ISBLANK('DATA ENTRY'!Z300),"",IF(U300="AB","AB",IF(U300&gt;=0.9*'MARK LOOKUP'!U300,"A+",IF(U300&gt;=0.8*'MARK LOOKUP'!U300,"A",IF(U300&gt;=0.7*'MARK LOOKUP'!U300,"B+",IF(U300&gt;=0.6*'MARK LOOKUP'!U300,"B",IF(U300&gt;=0.5*'MARK LOOKUP'!U300,"C+",IF(U300&gt;=0.4*'MARK LOOKUP'!U300,"C",IF(U300&gt;=0.35*'MARK LOOKUP'!U300,"D","NG")))))))))</f>
        <v/>
      </c>
      <c r="AQ300" s="26" t="str">
        <f>IF(ISNUMBER(V300),IF(V300&gt;=0.9*'MARK LOOKUP'!V300,"A+",IF(V300&gt;=0.8*'MARK LOOKUP'!V300,"A",IF(V300&gt;=0.7*'MARK LOOKUP'!V300,"B+",IF(V300&gt;=0.6*'MARK LOOKUP'!S300,"B",IF(V300&gt;=0.5*'MARK LOOKUP'!V300,"C+",IF(V300&gt;=0.4*'MARK LOOKUP'!V300,"C",IF(V300&gt;=0.35*'MARK LOOKUP'!V300,"D","NG"))))))),"")</f>
        <v/>
      </c>
      <c r="AR300" s="26" t="str">
        <f t="shared" si="87"/>
        <v/>
      </c>
      <c r="AS300" s="26" t="str">
        <f t="shared" si="88"/>
        <v/>
      </c>
      <c r="AT300" s="26" t="str">
        <f t="shared" si="89"/>
        <v/>
      </c>
      <c r="AU300" s="26" t="str">
        <f t="shared" si="90"/>
        <v/>
      </c>
      <c r="AV300" s="26" t="str">
        <f t="shared" si="91"/>
        <v/>
      </c>
      <c r="AW300" s="26" t="str">
        <f t="shared" si="92"/>
        <v/>
      </c>
      <c r="AX300" s="26" t="str">
        <f t="shared" si="93"/>
        <v/>
      </c>
      <c r="AY300" s="26" t="str">
        <f t="shared" si="94"/>
        <v/>
      </c>
      <c r="AZ300" s="26" t="str">
        <f t="shared" si="95"/>
        <v/>
      </c>
      <c r="BA300" s="26" t="str">
        <f t="shared" si="96"/>
        <v/>
      </c>
      <c r="BB300" s="26" t="str">
        <f t="shared" si="97"/>
        <v/>
      </c>
      <c r="BC300" s="26" t="str">
        <f t="shared" si="98"/>
        <v/>
      </c>
      <c r="BD300" s="26" t="str">
        <f t="shared" si="99"/>
        <v/>
      </c>
      <c r="BE300" s="26" t="str">
        <f>IF(ISBLANK('DATA ENTRY'!S300),"",IF(AJ300="A+","4",IF(AJ300="A","3.6",IF(AJ300="B+","3.2",IF(AJ300="B","2.8",IF(AJ300="C+","2.4",IF(AJ300="C","2",IF(AJ300="D+","1.6",IF(AJ300="D","1.2",IF(AJ300="E","0.8",""))))))))))</f>
        <v/>
      </c>
      <c r="BF300" s="26" t="str">
        <f>IF(ISBLANK('DATA ENTRY'!T300),"",IF(AK300="A+","4",IF(AK300="A","3.6",IF(AK300="B+","3.2",IF(AK300="B","2.8",IF(AK300="C+","2.4",IF(AK300="C","2",IF(AK300="D+","1.6",IF(AK300="D","1.2",IF(AK300="E","0.8",""))))))))))</f>
        <v/>
      </c>
      <c r="BG300" s="26" t="str">
        <f>IF(ISBLANK('DATA ENTRY'!U300),"",IF(AL300="A+","4",IF(AL300="A","3.6",IF(AL300="B+","3.2",IF(AL300="B","2.8",IF(AL300="C+","2.4",IF(AL300="C","2",IF(AL300="D+","1.6",IF(AL300="D","1.2",IF(AL300="E","0.8",""))))))))))</f>
        <v/>
      </c>
      <c r="BH300" s="26" t="str">
        <f>IF(ISBLANK('DATA ENTRY'!V300),"",IF(AM300="A+","4",IF(AM300="A","3.6",IF(AM300="B+","3.2",IF(AM300="B","2.8",IF(AM300="C+","2.4",IF(AM300="C","2",IF(AM300="D+","1.6",IF(AM300="D","1.2",IF(AM300="E","0.8",""))))))))))</f>
        <v/>
      </c>
      <c r="BI300" s="26" t="str">
        <f>IF(ISBLANK('DATA ENTRY'!W300),"",IF(AN300="A+","4",IF(AN300="A","3.6",IF(AN300="B+","3.2",IF(AN300="B","2.8",IF(AN300="C+","2.4",IF(AN300="C","2",IF(AN300="D+","1.6",IF(AN300="D","1.2",IF(AN300="E","0.8",""))))))))))</f>
        <v/>
      </c>
      <c r="BJ300" s="26" t="str">
        <f>IF(ISBLANK('DATA ENTRY'!X300),"",IF(AO300="A+","4",IF(AO300="A","3.6",IF(AO300="B+","3.2",IF(AO300="B","2.8",IF(AO300="C+","2.4",IF(AO300="C","2",IF(AO300="D+","1.6",IF(AO300="D","1.2",IF(AO300="E","0.8",""))))))))))</f>
        <v/>
      </c>
      <c r="BK300" s="26" t="str">
        <f>IF(ISBLANK('DATA ENTRY'!Y300),"",IF(AP300="A+","4",IF(AP300="A","3.6",IF(AP300="B+","3.2",IF(AP300="B","2.8",IF(AP300="C+","2.4",IF(AP300="C","2",IF(AP300="D+","1.6",IF(AP300="D","1.2",IF(AP300="E","0.8",""))))))))))</f>
        <v/>
      </c>
      <c r="BL300" s="26" t="str">
        <f>IF(ISBLANK('DATA ENTRY'!Z300),"",IF(AQ300="A+","4",IF(AQ300="A","3.6",IF(AQ300="B+","3.2",IF(AQ300="B","2.8",IF(AQ300="C+","2.4",IF(AQ300="C","2",IF(AQ300="D+","1.6",IF(AQ300="D","1.2",IF(AQ300="E","0.8",""))))))))))</f>
        <v/>
      </c>
    </row>
    <row r="301" spans="2:64" x14ac:dyDescent="0.25">
      <c r="B301" s="26" t="str">
        <f>IF(ISBLANK('DATA ENTRY'!G301),"",'DATA ENTRY'!G301)</f>
        <v/>
      </c>
      <c r="C301" s="26" t="str">
        <f>IF(ISBLANK('DATA ENTRY'!H301),"",'DATA ENTRY'!H301)</f>
        <v/>
      </c>
      <c r="D301" s="26" t="str">
        <f t="shared" si="81"/>
        <v/>
      </c>
      <c r="E301" s="26" t="str">
        <f>IF(ISBLANK('DATA ENTRY'!J301),"",'DATA ENTRY'!J301)</f>
        <v/>
      </c>
      <c r="F301" s="26" t="str">
        <f>IF(ISBLANK('DATA ENTRY'!K301),"",'DATA ENTRY'!K301)</f>
        <v/>
      </c>
      <c r="G301" s="26" t="str">
        <f t="shared" si="82"/>
        <v/>
      </c>
      <c r="H301" s="26" t="str">
        <f>IF(ISBLANK('DATA ENTRY'!M301),"",'DATA ENTRY'!M301)</f>
        <v/>
      </c>
      <c r="I301" s="26" t="str">
        <f>IF(ISBLANK('DATA ENTRY'!M301),"",'DATA ENTRY'!N301)</f>
        <v/>
      </c>
      <c r="J301" s="26" t="str">
        <f t="shared" si="100"/>
        <v/>
      </c>
      <c r="K301" s="26" t="str">
        <f>IF(ISBLANK('DATA ENTRY'!P301),"",'DATA ENTRY'!P301)</f>
        <v/>
      </c>
      <c r="L301" s="26" t="str">
        <f>IF(ISBLANK('DATA ENTRY'!Q301),"",'DATA ENTRY'!Q301)</f>
        <v/>
      </c>
      <c r="M301" s="26" t="str">
        <f t="shared" si="83"/>
        <v/>
      </c>
      <c r="N301" s="26" t="str">
        <f>IF(ISBLANK('DATA ENTRY'!S301),"",'DATA ENTRY'!S301)</f>
        <v/>
      </c>
      <c r="O301" s="26" t="str">
        <f>IF(ISBLANK('DATA ENTRY'!T301),"",'DATA ENTRY'!T301)</f>
        <v/>
      </c>
      <c r="P301" s="26" t="str">
        <f t="shared" si="84"/>
        <v/>
      </c>
      <c r="Q301" s="26" t="str">
        <f>IF(ISBLANK('DATA ENTRY'!V301),"",'DATA ENTRY'!V301)</f>
        <v/>
      </c>
      <c r="R301" s="26" t="str">
        <f>IF(ISBLANK('DATA ENTRY'!W301),"",'DATA ENTRY'!W301)</f>
        <v/>
      </c>
      <c r="S301" s="26" t="str">
        <f t="shared" si="85"/>
        <v/>
      </c>
      <c r="T301" s="26" t="str">
        <f>IF(ISBLANK('DATA ENTRY'!Y301),"",'DATA ENTRY'!Y301)</f>
        <v/>
      </c>
      <c r="U301" s="26" t="str">
        <f>IF(ISBLANK('DATA ENTRY'!Z301),"",'DATA ENTRY'!Z301)</f>
        <v/>
      </c>
      <c r="V301" s="26" t="str">
        <f t="shared" si="86"/>
        <v/>
      </c>
      <c r="W301" s="26" t="str">
        <f>IF(ISBLANK('DATA ENTRY'!$F301),"",IF(LEDGER!B301="AB","AB",IF(LEDGER!B301&gt;=0.9*'MARK LOOKUP'!B301,"A+",IF(LEDGER!B301&gt;=0.8*'MARK LOOKUP'!B301,"A",IF(LEDGER!B301&gt;=0.7*'MARK LOOKUP'!B301,"B+",IF(LEDGER!B301&gt;=0.6*'MARK LOOKUP'!B301,"B",IF(LEDGER!B301&gt;=0.5*'MARK LOOKUP'!B301,"C+",IF(LEDGER!B301&gt;=0.4*'MARK LOOKUP'!B301,"C+",IF(LEDGER!B301&gt;=0.35*'MARK LOOKUP'!B301,"D","NG")))))))))</f>
        <v/>
      </c>
      <c r="X301" s="26" t="str">
        <f>IF(ISBLANK('DATA ENTRY'!$G301),"",IF(LEDGER!C301="AB","AB",IF(LEDGER!C301&gt;=0.9*'MARK LOOKUP'!C301,"A+",IF(LEDGER!C301&gt;=0.8*'MARK LOOKUP'!C301,"A",IF(LEDGER!C301&gt;=0.7*'MARK LOOKUP'!C301,"B+",IF(LEDGER!C301&gt;=0.6*'MARK LOOKUP'!C301,"B",IF(LEDGER!C301&gt;=0.5*'MARK LOOKUP'!C301,"C+",IF(LEDGER!C301&gt;=0.4*'MARK LOOKUP'!C301,"C+",IF(LEDGER!C301&gt;=0.35*'MARK LOOKUP'!C301,"D","N.G.")))))))))</f>
        <v/>
      </c>
      <c r="Y301" s="26" t="b">
        <f>IF(ISNUMBER(D301),IF(D301&gt;=0.9*'MARK LOOKUP'!D301,"A+",IF(D301&gt;=0.8*'MARK LOOKUP'!D301,"A",IF(D301&gt;=0.7*'MARK LOOKUP'!D301,"B+",IF(D301&gt;=0.6*'MARK LOOKUP'!D301,"B",IF(D301&gt;=0.5*'MARK LOOKUP'!D301,"C+",IF(D301&gt;=0.4*'MARK LOOKUP'!D301,"C",IF(D301&gt;=0.35*'MARK LOOKUP'!D301,"D","N.G."))))))))</f>
        <v>0</v>
      </c>
      <c r="Z301" s="26" t="str">
        <f>IF(ISBLANK('DATA ENTRY'!J301),"",IF(LEDGER!E301="AB","AB",IF(LEDGER!E301&gt;=0.9*'MARK LOOKUP'!E301,"A+",IF(LEDGER!E301&gt;=0.8*'MARK LOOKUP'!E301,"A",IF(LEDGER!E301&gt;=0.7*'MARK LOOKUP'!E301,"B+",IF(LEDGER!E301&gt;=0.6*'MARK LOOKUP'!E301,"B",IF(LEDGER!E301&gt;=0.5*'MARK LOOKUP'!E301,"C+",IF(LEDGER!E301&gt;=0.4*'MARK LOOKUP'!E301,"C",IF(LEDGER!E301&gt;=0.35*'MARK LOOKUP'!E301,"D","NG")))))))))</f>
        <v/>
      </c>
      <c r="AA301" s="26" t="str">
        <f>IF(ISBLANK('DATA ENTRY'!K301),"",IF(LEDGER!F301="AB","AB",IF(LEDGER!F301&gt;=0.9*'MARK LOOKUP'!F301,"A+",IF(LEDGER!F301&gt;=0.8*'MARK LOOKUP'!F301,"A",IF(LEDGER!F301&gt;=0.7*'MARK LOOKUP'!F301,"B+",IF(LEDGER!F301&gt;=0.6*'MARK LOOKUP'!F301,"B",IF(LEDGER!F301&gt;=0.5*'MARK LOOKUP'!F301,"C+",IF(LEDGER!F301&gt;=0.4*'MARK LOOKUP'!F301,"C",IF(LEDGER!F301&gt;=0.35*'MARK LOOKUP'!F301,"D","NG")))))))))</f>
        <v/>
      </c>
      <c r="AB301" s="26" t="b">
        <f>IF(ISNUMBER(G301),IF(D301&gt;=0.9*'MARK LOOKUP'!G301,"A+",IF(G301&gt;=0.8*'MARK LOOKUP'!G301,"A",IF(G301&gt;=0.7*'MARK LOOKUP'!G301,"B+",IF(G301&gt;=0.6*'MARK LOOKUP'!G301,"B",IF(G301&gt;=0.5*'MARK LOOKUP'!G301,"C+",IF(G301&gt;=0.4*'MARK LOOKUP'!G301,"C",IF(G301&gt;=0.35*'MARK LOOKUP'!G301,"D","NG"))))))))</f>
        <v>0</v>
      </c>
      <c r="AC301" s="26" t="str">
        <f>IF(ISBLANK('DATA ENTRY'!M301),"",IF(LEDGER!H301="AB","AB",IF(LEDGER!H301&gt;=0.9*'MARK LOOKUP'!H301,"A+",IF(LEDGER!H301&gt;=0.8*'MARK LOOKUP'!H301,"A",IF(LEDGER!H301&gt;=0.7*'MARK LOOKUP'!H301,"B+",IF(LEDGER!H301&gt;=0.6*'MARK LOOKUP'!H301,"B",IF(LEDGER!H301&gt;=0.5*'MARK LOOKUP'!H301,"C+",IF(LEDGER!H301&gt;=0.4*'MARK LOOKUP'!H301,"C",IF(LEDGER!H301&gt;=0.35*'MARK LOOKUP'!H301,"D","NG")))))))))</f>
        <v/>
      </c>
      <c r="AD301" s="26" t="str">
        <f>IF(ISBLANK('DATA ENTRY'!N301),"",IF(LEDGER!I301="AB","AB",IF(LEDGER!I301&gt;=0.9*'MARK LOOKUP'!I301,"A+",IF(LEDGER!I301&gt;=0.8*'MARK LOOKUP'!I301,"A",IF(LEDGER!I301&gt;=0.7*'MARK LOOKUP'!I301,"B+",IF(LEDGER!I301&gt;=0.6*'MARK LOOKUP'!I301,"B",IF(LEDGER!I301&gt;=0.5*'MARK LOOKUP'!I301,"C+",IF(LEDGER!I301&gt;=0.4*'MARK LOOKUP'!I301,"C",IF(LEDGER!I301&gt;=0.35*'MARK LOOKUP'!I301,"D","NG")))))))))</f>
        <v/>
      </c>
      <c r="AE301" s="26" t="str">
        <f>IF(ISNUMBER(J301),IF(J301&gt;=0.9*'MARK LOOKUP'!J301,"A+",IF(J301&gt;=0.8*'MARK LOOKUP'!J301,"A",IF(J301&gt;=0.7*'MARK LOOKUP'!J301,"B+",IF(J301&gt;=0.6*'MARK LOOKUP'!J301,"B",IF(J301&gt;=0.5*'MARK LOOKUP'!J301,"C+",IF(J301&gt;=0.4*'MARK LOOKUP'!J301,"C",IF(J301&gt;=0.35*'MARK LOOKUP'!J301,"D","NG"))))))),"")</f>
        <v/>
      </c>
      <c r="AF301" s="26" t="str">
        <f>IF(ISBLANK('DATA ENTRY'!P301),"",IF(LEDGER!K301="Ab","AB",IF(LEDGER!K301&gt;=0.9*'MARK LOOKUP'!K301,"A+",IF(LEDGER!K301&gt;=0.8*'MARK LOOKUP'!K301,"A",IF(LEDGER!K301&gt;=0.7*'MARK LOOKUP'!K301,"B+",IF(LEDGER!K301&gt;=0.6*'MARK LOOKUP'!K301,"B",IF(LEDGER!K301&gt;=0.5*'MARK LOOKUP'!K301,"C+",IF(LEDGER!K301&gt;=0.4*'MARK LOOKUP'!K301,"C",IF(LEDGER!K301&gt;=0.35*'MARK LOOKUP'!K301,"D","NG")))))))))</f>
        <v/>
      </c>
      <c r="AG301" s="26" t="str">
        <f>IF(ISBLANK('DATA ENTRY'!Q301),"",IF(LEDGER!L301="Ab","AB",IF(LEDGER!L301&gt;=0.9*'MARK LOOKUP'!L301,"A+",IF(LEDGER!L301&gt;=0.8*'MARK LOOKUP'!L301,"A",IF(LEDGER!L301&gt;=0.7*'MARK LOOKUP'!L301,"B+",IF(LEDGER!L301&gt;=0.6*'MARK LOOKUP'!L301,"B",IF(LEDGER!L301&gt;=0.5*'MARK LOOKUP'!L301,"C+",IF(LEDGER!L301&gt;=0.4*'MARK LOOKUP'!L301,"C",IF(LEDGER!L301&gt;=0.35*'MARK LOOKUP'!L301,"D","NG")))))))))</f>
        <v/>
      </c>
      <c r="AH301" s="26" t="str">
        <f>IF(ISNUMBER(M301),IF(M301&gt;=0.9*'MARK LOOKUP'!M301,"A+",IF(M301&gt;=0.8*'MARK LOOKUP'!M301,"A",IF(M301&gt;=0.7*'MARK LOOKUP'!M301,"B+",IF(M301&gt;=0.6*'MARK LOOKUP'!M301,"B",IF(M301&gt;=0.5*'MARK LOOKUP'!M301,"C+",IF(M301&gt;=0.4*'MARK LOOKUP'!M301,"C",IF(M301&gt;=0.35*'MARK LOOKUP'!M301,"D","NG"))))))),"")</f>
        <v/>
      </c>
      <c r="AI301" s="26" t="str">
        <f>IF(ISBLANK('DATA ENTRY'!S301),"",IF(N301="Ab","AB",IF(N301&gt;=0.9*'MARK LOOKUP'!N301,"A+",IF(N301&gt;=0.8*'MARK LOOKUP'!N301,"A",IF(N301&gt;=0.7*'MARK LOOKUP'!N301,"B+",IF(N301&gt;=0.6*'MARK LOOKUP'!N301,"B",IF(N301&gt;=0.5*'MARK LOOKUP'!N301,"C+",IF(N301&gt;=0.4*'MARK LOOKUP'!N301,"C",IF(N301&gt;=0.35*'MARK LOOKUP'!N301,"D","NG")))))))))</f>
        <v/>
      </c>
      <c r="AJ301" s="26" t="str">
        <f>IF(ISBLANK('DATA ENTRY'!T301),"",IF(O301="Ab","AB",IF(O301&gt;=0.9*'MARK LOOKUP'!O301,"A+",IF(O301&gt;=0.8*'MARK LOOKUP'!O301,"A",IF(O301&gt;=0.7*'MARK LOOKUP'!O301,"B+",IF(O301&gt;=0.6*'MARK LOOKUP'!O301,"B",IF(O301&gt;=0.5*'MARK LOOKUP'!O301,"C+",IF(O301&gt;=0.4*'MARK LOOKUP'!O301,"C",IF(O301&gt;=0.35*'MARK LOOKUP'!O301,"D","NG")))))))))</f>
        <v/>
      </c>
      <c r="AK301" s="26" t="str">
        <f>IF(ISNUMBER(P301),IF(P301&gt;=0.9*'MARK LOOKUP'!P301,"A+",IF(P301&gt;=0.8*'MARK LOOKUP'!P301,"A",IF(P301&gt;=0.7*'MARK LOOKUP'!P301,"B+",IF(P301&gt;=0.6*'MARK LOOKUP'!P301,"B",IF(P301&gt;=0.5*'MARK LOOKUP'!P301,"C+",IF(P301&gt;=0.4*'MARK LOOKUP'!P301,"C",IF(P301&gt;=0.35*'MARK LOOKUP'!P301,"D","NG"))))))),"")</f>
        <v/>
      </c>
      <c r="AL301" s="26" t="str">
        <f>IF(ISBLANK('DATA ENTRY'!V301),"",IF(Q301="Ab","AB",IF(Q301&gt;=0.9*'MARK LOOKUP'!Q301,"A+",IF(Q301&gt;=0.8*'MARK LOOKUP'!Q301,"A",IF(Q301&gt;=0.7*'MARK LOOKUP'!Q301,"B+",IF(Q301&gt;=0.6*'MARK LOOKUP'!Q301,"B",IF(Q301&gt;=0.5*'MARK LOOKUP'!Q301,"C+",IF(Q301&gt;=0.4*'MARK LOOKUP'!Q301,"C",IF(Q301&gt;=0.35*'MARK LOOKUP'!Q301,"D","NG")))))))))</f>
        <v/>
      </c>
      <c r="AM301" s="26" t="str">
        <f>IF(ISBLANK('DATA ENTRY'!W301),"",IF(R301="Ab","AB",IF(R301&gt;=0.9*'MARK LOOKUP'!R301,"A+",IF(R301&gt;=0.8*'MARK LOOKUP'!R301,"A",IF(R301&gt;=0.7*'MARK LOOKUP'!R301,"B+",IF(R301&gt;=0.6*'MARK LOOKUP'!R301,"B",IF(R301&gt;=0.5*'MARK LOOKUP'!R301,"C+",IF(R301&gt;=0.4*'MARK LOOKUP'!R301,"C",IF(R301&gt;=0.35*'MARK LOOKUP'!R301,"D","NG")))))))))</f>
        <v/>
      </c>
      <c r="AN301" s="26" t="str">
        <f>IF(ISNUMBER(S301),IF(S301&gt;=0.9*'MARK LOOKUP'!S301,"A+",IF(S301&gt;=0.8*'MARK LOOKUP'!S301,"A",IF(S301&gt;=0.7*'MARK LOOKUP'!S301,"B+",IF(S301&gt;=0.6*'MARK LOOKUP'!S301,"B",IF(S301&gt;=0.5*'MARK LOOKUP'!S301,"C+",IF(S301&gt;=0.4*'MARK LOOKUP'!S301,"C",IF(S301&gt;=0.35*'MARK LOOKUP'!S301,"D","NG"))))))),"")</f>
        <v/>
      </c>
      <c r="AO301" s="26" t="str">
        <f>IF(ISBLANK('DATA ENTRY'!Y301),"",IF(T301="AB","AB",IF(T301&gt;=0.9*'MARK LOOKUP'!T301,"A+",IF(T301&gt;=0.8*'MARK LOOKUP'!T301,"A",IF(T301&gt;=0.7*'MARK LOOKUP'!T301,"B+",IF(T301&gt;=0.6*'MARK LOOKUP'!T301,"B",IF(T301&gt;=0.5*'MARK LOOKUP'!T301,"C+",IF(T301&gt;=0.4*'MARK LOOKUP'!T301,"C",IF(T301&gt;=0.35*'MARK LOOKUP'!T301,"D","NG")))))))))</f>
        <v/>
      </c>
      <c r="AP301" s="26" t="str">
        <f>IF(ISBLANK('DATA ENTRY'!Z301),"",IF(U301="AB","AB",IF(U301&gt;=0.9*'MARK LOOKUP'!U301,"A+",IF(U301&gt;=0.8*'MARK LOOKUP'!U301,"A",IF(U301&gt;=0.7*'MARK LOOKUP'!U301,"B+",IF(U301&gt;=0.6*'MARK LOOKUP'!U301,"B",IF(U301&gt;=0.5*'MARK LOOKUP'!U301,"C+",IF(U301&gt;=0.4*'MARK LOOKUP'!U301,"C",IF(U301&gt;=0.35*'MARK LOOKUP'!U301,"D","NG")))))))))</f>
        <v/>
      </c>
      <c r="AQ301" s="26" t="str">
        <f>IF(ISNUMBER(V301),IF(V301&gt;=0.9*'MARK LOOKUP'!V301,"A+",IF(V301&gt;=0.8*'MARK LOOKUP'!V301,"A",IF(V301&gt;=0.7*'MARK LOOKUP'!V301,"B+",IF(V301&gt;=0.6*'MARK LOOKUP'!S301,"B",IF(V301&gt;=0.5*'MARK LOOKUP'!V301,"C+",IF(V301&gt;=0.4*'MARK LOOKUP'!V301,"C",IF(V301&gt;=0.35*'MARK LOOKUP'!V301,"D","NG"))))))),"")</f>
        <v/>
      </c>
      <c r="AR301" s="26" t="str">
        <f t="shared" si="87"/>
        <v/>
      </c>
      <c r="AS301" s="26" t="str">
        <f t="shared" si="88"/>
        <v/>
      </c>
      <c r="AT301" s="26" t="str">
        <f t="shared" si="89"/>
        <v/>
      </c>
      <c r="AU301" s="26" t="str">
        <f t="shared" si="90"/>
        <v/>
      </c>
      <c r="AV301" s="26" t="str">
        <f t="shared" si="91"/>
        <v/>
      </c>
      <c r="AW301" s="26" t="str">
        <f t="shared" si="92"/>
        <v/>
      </c>
      <c r="AX301" s="26" t="str">
        <f t="shared" si="93"/>
        <v/>
      </c>
      <c r="AY301" s="26" t="str">
        <f t="shared" si="94"/>
        <v/>
      </c>
      <c r="AZ301" s="26" t="str">
        <f t="shared" si="95"/>
        <v/>
      </c>
      <c r="BA301" s="26" t="str">
        <f t="shared" si="96"/>
        <v/>
      </c>
      <c r="BB301" s="26" t="str">
        <f t="shared" si="97"/>
        <v/>
      </c>
      <c r="BC301" s="26" t="str">
        <f t="shared" si="98"/>
        <v/>
      </c>
      <c r="BD301" s="26" t="str">
        <f t="shared" si="99"/>
        <v/>
      </c>
      <c r="BE301" s="26" t="str">
        <f>IF(ISBLANK('DATA ENTRY'!S301),"",IF(AJ301="A+","4",IF(AJ301="A","3.6",IF(AJ301="B+","3.2",IF(AJ301="B","2.8",IF(AJ301="C+","2.4",IF(AJ301="C","2",IF(AJ301="D+","1.6",IF(AJ301="D","1.2",IF(AJ301="E","0.8",""))))))))))</f>
        <v/>
      </c>
      <c r="BF301" s="26" t="str">
        <f>IF(ISBLANK('DATA ENTRY'!T301),"",IF(AK301="A+","4",IF(AK301="A","3.6",IF(AK301="B+","3.2",IF(AK301="B","2.8",IF(AK301="C+","2.4",IF(AK301="C","2",IF(AK301="D+","1.6",IF(AK301="D","1.2",IF(AK301="E","0.8",""))))))))))</f>
        <v/>
      </c>
      <c r="BG301" s="26" t="str">
        <f>IF(ISBLANK('DATA ENTRY'!U301),"",IF(AL301="A+","4",IF(AL301="A","3.6",IF(AL301="B+","3.2",IF(AL301="B","2.8",IF(AL301="C+","2.4",IF(AL301="C","2",IF(AL301="D+","1.6",IF(AL301="D","1.2",IF(AL301="E","0.8",""))))))))))</f>
        <v/>
      </c>
      <c r="BH301" s="26" t="str">
        <f>IF(ISBLANK('DATA ENTRY'!V301),"",IF(AM301="A+","4",IF(AM301="A","3.6",IF(AM301="B+","3.2",IF(AM301="B","2.8",IF(AM301="C+","2.4",IF(AM301="C","2",IF(AM301="D+","1.6",IF(AM301="D","1.2",IF(AM301="E","0.8",""))))))))))</f>
        <v/>
      </c>
      <c r="BI301" s="26" t="str">
        <f>IF(ISBLANK('DATA ENTRY'!W301),"",IF(AN301="A+","4",IF(AN301="A","3.6",IF(AN301="B+","3.2",IF(AN301="B","2.8",IF(AN301="C+","2.4",IF(AN301="C","2",IF(AN301="D+","1.6",IF(AN301="D","1.2",IF(AN301="E","0.8",""))))))))))</f>
        <v/>
      </c>
      <c r="BJ301" s="26" t="str">
        <f>IF(ISBLANK('DATA ENTRY'!X301),"",IF(AO301="A+","4",IF(AO301="A","3.6",IF(AO301="B+","3.2",IF(AO301="B","2.8",IF(AO301="C+","2.4",IF(AO301="C","2",IF(AO301="D+","1.6",IF(AO301="D","1.2",IF(AO301="E","0.8",""))))))))))</f>
        <v/>
      </c>
      <c r="BK301" s="26" t="str">
        <f>IF(ISBLANK('DATA ENTRY'!Y301),"",IF(AP301="A+","4",IF(AP301="A","3.6",IF(AP301="B+","3.2",IF(AP301="B","2.8",IF(AP301="C+","2.4",IF(AP301="C","2",IF(AP301="D+","1.6",IF(AP301="D","1.2",IF(AP301="E","0.8",""))))))))))</f>
        <v/>
      </c>
      <c r="BL301" s="26" t="str">
        <f>IF(ISBLANK('DATA ENTRY'!Z301),"",IF(AQ301="A+","4",IF(AQ301="A","3.6",IF(AQ301="B+","3.2",IF(AQ301="B","2.8",IF(AQ301="C+","2.4",IF(AQ301="C","2",IF(AQ301="D+","1.6",IF(AQ301="D","1.2",IF(AQ301="E","0.8",""))))))))))</f>
        <v/>
      </c>
    </row>
    <row r="302" spans="2:64" x14ac:dyDescent="0.25">
      <c r="B302" s="26" t="str">
        <f>IF(ISBLANK('DATA ENTRY'!G302),"",'DATA ENTRY'!G302)</f>
        <v/>
      </c>
      <c r="C302" s="26" t="str">
        <f>IF(ISBLANK('DATA ENTRY'!H302),"",'DATA ENTRY'!H302)</f>
        <v/>
      </c>
      <c r="D302" s="26" t="str">
        <f t="shared" si="81"/>
        <v/>
      </c>
      <c r="E302" s="26" t="str">
        <f>IF(ISBLANK('DATA ENTRY'!J302),"",'DATA ENTRY'!J302)</f>
        <v/>
      </c>
      <c r="F302" s="26" t="str">
        <f>IF(ISBLANK('DATA ENTRY'!K302),"",'DATA ENTRY'!K302)</f>
        <v/>
      </c>
      <c r="G302" s="26" t="str">
        <f t="shared" si="82"/>
        <v/>
      </c>
      <c r="H302" s="26" t="str">
        <f>IF(ISBLANK('DATA ENTRY'!M302),"",'DATA ENTRY'!M302)</f>
        <v/>
      </c>
      <c r="I302" s="26" t="str">
        <f>IF(ISBLANK('DATA ENTRY'!M302),"",'DATA ENTRY'!N302)</f>
        <v/>
      </c>
      <c r="J302" s="26" t="str">
        <f t="shared" si="100"/>
        <v/>
      </c>
      <c r="K302" s="26" t="str">
        <f>IF(ISBLANK('DATA ENTRY'!P302),"",'DATA ENTRY'!P302)</f>
        <v/>
      </c>
      <c r="L302" s="26" t="str">
        <f>IF(ISBLANK('DATA ENTRY'!Q302),"",'DATA ENTRY'!Q302)</f>
        <v/>
      </c>
      <c r="M302" s="26" t="str">
        <f t="shared" si="83"/>
        <v/>
      </c>
      <c r="N302" s="26" t="str">
        <f>IF(ISBLANK('DATA ENTRY'!S302),"",'DATA ENTRY'!S302)</f>
        <v/>
      </c>
      <c r="O302" s="26" t="str">
        <f>IF(ISBLANK('DATA ENTRY'!T302),"",'DATA ENTRY'!T302)</f>
        <v/>
      </c>
      <c r="P302" s="26" t="str">
        <f t="shared" si="84"/>
        <v/>
      </c>
      <c r="Q302" s="26" t="str">
        <f>IF(ISBLANK('DATA ENTRY'!V302),"",'DATA ENTRY'!V302)</f>
        <v/>
      </c>
      <c r="R302" s="26" t="str">
        <f>IF(ISBLANK('DATA ENTRY'!W302),"",'DATA ENTRY'!W302)</f>
        <v/>
      </c>
      <c r="S302" s="26" t="str">
        <f t="shared" si="85"/>
        <v/>
      </c>
      <c r="T302" s="26" t="str">
        <f>IF(ISBLANK('DATA ENTRY'!Y302),"",'DATA ENTRY'!Y302)</f>
        <v/>
      </c>
      <c r="U302" s="26" t="str">
        <f>IF(ISBLANK('DATA ENTRY'!Z302),"",'DATA ENTRY'!Z302)</f>
        <v/>
      </c>
      <c r="V302" s="26" t="str">
        <f t="shared" si="86"/>
        <v/>
      </c>
      <c r="W302" s="26" t="str">
        <f>IF(ISBLANK('DATA ENTRY'!$F302),"",IF(LEDGER!B302="AB","AB",IF(LEDGER!B302&gt;=0.9*'MARK LOOKUP'!B302,"A+",IF(LEDGER!B302&gt;=0.8*'MARK LOOKUP'!B302,"A",IF(LEDGER!B302&gt;=0.7*'MARK LOOKUP'!B302,"B+",IF(LEDGER!B302&gt;=0.6*'MARK LOOKUP'!B302,"B",IF(LEDGER!B302&gt;=0.5*'MARK LOOKUP'!B302,"C+",IF(LEDGER!B302&gt;=0.4*'MARK LOOKUP'!B302,"C+",IF(LEDGER!B302&gt;=0.35*'MARK LOOKUP'!B302,"D","NG")))))))))</f>
        <v/>
      </c>
      <c r="X302" s="26" t="str">
        <f>IF(ISBLANK('DATA ENTRY'!$G302),"",IF(LEDGER!C302="AB","AB",IF(LEDGER!C302&gt;=0.9*'MARK LOOKUP'!C302,"A+",IF(LEDGER!C302&gt;=0.8*'MARK LOOKUP'!C302,"A",IF(LEDGER!C302&gt;=0.7*'MARK LOOKUP'!C302,"B+",IF(LEDGER!C302&gt;=0.6*'MARK LOOKUP'!C302,"B",IF(LEDGER!C302&gt;=0.5*'MARK LOOKUP'!C302,"C+",IF(LEDGER!C302&gt;=0.4*'MARK LOOKUP'!C302,"C+",IF(LEDGER!C302&gt;=0.35*'MARK LOOKUP'!C302,"D","N.G.")))))))))</f>
        <v/>
      </c>
      <c r="Y302" s="26" t="b">
        <f>IF(ISNUMBER(D302),IF(D302&gt;=0.9*'MARK LOOKUP'!D302,"A+",IF(D302&gt;=0.8*'MARK LOOKUP'!D302,"A",IF(D302&gt;=0.7*'MARK LOOKUP'!D302,"B+",IF(D302&gt;=0.6*'MARK LOOKUP'!D302,"B",IF(D302&gt;=0.5*'MARK LOOKUP'!D302,"C+",IF(D302&gt;=0.4*'MARK LOOKUP'!D302,"C",IF(D302&gt;=0.35*'MARK LOOKUP'!D302,"D","N.G."))))))))</f>
        <v>0</v>
      </c>
      <c r="Z302" s="26" t="str">
        <f>IF(ISBLANK('DATA ENTRY'!J302),"",IF(LEDGER!E302="AB","AB",IF(LEDGER!E302&gt;=0.9*'MARK LOOKUP'!E302,"A+",IF(LEDGER!E302&gt;=0.8*'MARK LOOKUP'!E302,"A",IF(LEDGER!E302&gt;=0.7*'MARK LOOKUP'!E302,"B+",IF(LEDGER!E302&gt;=0.6*'MARK LOOKUP'!E302,"B",IF(LEDGER!E302&gt;=0.5*'MARK LOOKUP'!E302,"C+",IF(LEDGER!E302&gt;=0.4*'MARK LOOKUP'!E302,"C",IF(LEDGER!E302&gt;=0.35*'MARK LOOKUP'!E302,"D","NG")))))))))</f>
        <v/>
      </c>
      <c r="AA302" s="26" t="str">
        <f>IF(ISBLANK('DATA ENTRY'!K302),"",IF(LEDGER!F302="AB","AB",IF(LEDGER!F302&gt;=0.9*'MARK LOOKUP'!F302,"A+",IF(LEDGER!F302&gt;=0.8*'MARK LOOKUP'!F302,"A",IF(LEDGER!F302&gt;=0.7*'MARK LOOKUP'!F302,"B+",IF(LEDGER!F302&gt;=0.6*'MARK LOOKUP'!F302,"B",IF(LEDGER!F302&gt;=0.5*'MARK LOOKUP'!F302,"C+",IF(LEDGER!F302&gt;=0.4*'MARK LOOKUP'!F302,"C",IF(LEDGER!F302&gt;=0.35*'MARK LOOKUP'!F302,"D","NG")))))))))</f>
        <v/>
      </c>
      <c r="AB302" s="26" t="b">
        <f>IF(ISNUMBER(G302),IF(D302&gt;=0.9*'MARK LOOKUP'!G302,"A+",IF(G302&gt;=0.8*'MARK LOOKUP'!G302,"A",IF(G302&gt;=0.7*'MARK LOOKUP'!G302,"B+",IF(G302&gt;=0.6*'MARK LOOKUP'!G302,"B",IF(G302&gt;=0.5*'MARK LOOKUP'!G302,"C+",IF(G302&gt;=0.4*'MARK LOOKUP'!G302,"C",IF(G302&gt;=0.35*'MARK LOOKUP'!G302,"D","NG"))))))))</f>
        <v>0</v>
      </c>
      <c r="AC302" s="26" t="str">
        <f>IF(ISBLANK('DATA ENTRY'!M302),"",IF(LEDGER!H302="AB","AB",IF(LEDGER!H302&gt;=0.9*'MARK LOOKUP'!H302,"A+",IF(LEDGER!H302&gt;=0.8*'MARK LOOKUP'!H302,"A",IF(LEDGER!H302&gt;=0.7*'MARK LOOKUP'!H302,"B+",IF(LEDGER!H302&gt;=0.6*'MARK LOOKUP'!H302,"B",IF(LEDGER!H302&gt;=0.5*'MARK LOOKUP'!H302,"C+",IF(LEDGER!H302&gt;=0.4*'MARK LOOKUP'!H302,"C",IF(LEDGER!H302&gt;=0.35*'MARK LOOKUP'!H302,"D","NG")))))))))</f>
        <v/>
      </c>
      <c r="AD302" s="26" t="str">
        <f>IF(ISBLANK('DATA ENTRY'!N302),"",IF(LEDGER!I302="AB","AB",IF(LEDGER!I302&gt;=0.9*'MARK LOOKUP'!I302,"A+",IF(LEDGER!I302&gt;=0.8*'MARK LOOKUP'!I302,"A",IF(LEDGER!I302&gt;=0.7*'MARK LOOKUP'!I302,"B+",IF(LEDGER!I302&gt;=0.6*'MARK LOOKUP'!I302,"B",IF(LEDGER!I302&gt;=0.5*'MARK LOOKUP'!I302,"C+",IF(LEDGER!I302&gt;=0.4*'MARK LOOKUP'!I302,"C",IF(LEDGER!I302&gt;=0.35*'MARK LOOKUP'!I302,"D","NG")))))))))</f>
        <v/>
      </c>
      <c r="AE302" s="26" t="str">
        <f>IF(ISNUMBER(J302),IF(J302&gt;=0.9*'MARK LOOKUP'!J302,"A+",IF(J302&gt;=0.8*'MARK LOOKUP'!J302,"A",IF(J302&gt;=0.7*'MARK LOOKUP'!J302,"B+",IF(J302&gt;=0.6*'MARK LOOKUP'!J302,"B",IF(J302&gt;=0.5*'MARK LOOKUP'!J302,"C+",IF(J302&gt;=0.4*'MARK LOOKUP'!J302,"C",IF(J302&gt;=0.35*'MARK LOOKUP'!J302,"D","NG"))))))),"")</f>
        <v/>
      </c>
      <c r="AF302" s="26" t="str">
        <f>IF(ISBLANK('DATA ENTRY'!P302),"",IF(LEDGER!K302="Ab","AB",IF(LEDGER!K302&gt;=0.9*'MARK LOOKUP'!K302,"A+",IF(LEDGER!K302&gt;=0.8*'MARK LOOKUP'!K302,"A",IF(LEDGER!K302&gt;=0.7*'MARK LOOKUP'!K302,"B+",IF(LEDGER!K302&gt;=0.6*'MARK LOOKUP'!K302,"B",IF(LEDGER!K302&gt;=0.5*'MARK LOOKUP'!K302,"C+",IF(LEDGER!K302&gt;=0.4*'MARK LOOKUP'!K302,"C",IF(LEDGER!K302&gt;=0.35*'MARK LOOKUP'!K302,"D","NG")))))))))</f>
        <v/>
      </c>
      <c r="AG302" s="26" t="str">
        <f>IF(ISBLANK('DATA ENTRY'!Q302),"",IF(LEDGER!L302="Ab","AB",IF(LEDGER!L302&gt;=0.9*'MARK LOOKUP'!L302,"A+",IF(LEDGER!L302&gt;=0.8*'MARK LOOKUP'!L302,"A",IF(LEDGER!L302&gt;=0.7*'MARK LOOKUP'!L302,"B+",IF(LEDGER!L302&gt;=0.6*'MARK LOOKUP'!L302,"B",IF(LEDGER!L302&gt;=0.5*'MARK LOOKUP'!L302,"C+",IF(LEDGER!L302&gt;=0.4*'MARK LOOKUP'!L302,"C",IF(LEDGER!L302&gt;=0.35*'MARK LOOKUP'!L302,"D","NG")))))))))</f>
        <v/>
      </c>
      <c r="AH302" s="26" t="str">
        <f>IF(ISNUMBER(M302),IF(M302&gt;=0.9*'MARK LOOKUP'!M302,"A+",IF(M302&gt;=0.8*'MARK LOOKUP'!M302,"A",IF(M302&gt;=0.7*'MARK LOOKUP'!M302,"B+",IF(M302&gt;=0.6*'MARK LOOKUP'!M302,"B",IF(M302&gt;=0.5*'MARK LOOKUP'!M302,"C+",IF(M302&gt;=0.4*'MARK LOOKUP'!M302,"C",IF(M302&gt;=0.35*'MARK LOOKUP'!M302,"D","NG"))))))),"")</f>
        <v/>
      </c>
      <c r="AI302" s="26" t="str">
        <f>IF(ISBLANK('DATA ENTRY'!S302),"",IF(N302="Ab","AB",IF(N302&gt;=0.9*'MARK LOOKUP'!N302,"A+",IF(N302&gt;=0.8*'MARK LOOKUP'!N302,"A",IF(N302&gt;=0.7*'MARK LOOKUP'!N302,"B+",IF(N302&gt;=0.6*'MARK LOOKUP'!N302,"B",IF(N302&gt;=0.5*'MARK LOOKUP'!N302,"C+",IF(N302&gt;=0.4*'MARK LOOKUP'!N302,"C",IF(N302&gt;=0.35*'MARK LOOKUP'!N302,"D","NG")))))))))</f>
        <v/>
      </c>
      <c r="AJ302" s="26" t="str">
        <f>IF(ISBLANK('DATA ENTRY'!T302),"",IF(O302="Ab","AB",IF(O302&gt;=0.9*'MARK LOOKUP'!O302,"A+",IF(O302&gt;=0.8*'MARK LOOKUP'!O302,"A",IF(O302&gt;=0.7*'MARK LOOKUP'!O302,"B+",IF(O302&gt;=0.6*'MARK LOOKUP'!O302,"B",IF(O302&gt;=0.5*'MARK LOOKUP'!O302,"C+",IF(O302&gt;=0.4*'MARK LOOKUP'!O302,"C",IF(O302&gt;=0.35*'MARK LOOKUP'!O302,"D","NG")))))))))</f>
        <v/>
      </c>
      <c r="AK302" s="26" t="str">
        <f>IF(ISNUMBER(P302),IF(P302&gt;=0.9*'MARK LOOKUP'!P302,"A+",IF(P302&gt;=0.8*'MARK LOOKUP'!P302,"A",IF(P302&gt;=0.7*'MARK LOOKUP'!P302,"B+",IF(P302&gt;=0.6*'MARK LOOKUP'!P302,"B",IF(P302&gt;=0.5*'MARK LOOKUP'!P302,"C+",IF(P302&gt;=0.4*'MARK LOOKUP'!P302,"C",IF(P302&gt;=0.35*'MARK LOOKUP'!P302,"D","NG"))))))),"")</f>
        <v/>
      </c>
      <c r="AL302" s="26" t="str">
        <f>IF(ISBLANK('DATA ENTRY'!V302),"",IF(Q302="Ab","AB",IF(Q302&gt;=0.9*'MARK LOOKUP'!Q302,"A+",IF(Q302&gt;=0.8*'MARK LOOKUP'!Q302,"A",IF(Q302&gt;=0.7*'MARK LOOKUP'!Q302,"B+",IF(Q302&gt;=0.6*'MARK LOOKUP'!Q302,"B",IF(Q302&gt;=0.5*'MARK LOOKUP'!Q302,"C+",IF(Q302&gt;=0.4*'MARK LOOKUP'!Q302,"C",IF(Q302&gt;=0.35*'MARK LOOKUP'!Q302,"D","NG")))))))))</f>
        <v/>
      </c>
      <c r="AM302" s="26" t="str">
        <f>IF(ISBLANK('DATA ENTRY'!W302),"",IF(R302="Ab","AB",IF(R302&gt;=0.9*'MARK LOOKUP'!R302,"A+",IF(R302&gt;=0.8*'MARK LOOKUP'!R302,"A",IF(R302&gt;=0.7*'MARK LOOKUP'!R302,"B+",IF(R302&gt;=0.6*'MARK LOOKUP'!R302,"B",IF(R302&gt;=0.5*'MARK LOOKUP'!R302,"C+",IF(R302&gt;=0.4*'MARK LOOKUP'!R302,"C",IF(R302&gt;=0.35*'MARK LOOKUP'!R302,"D","NG")))))))))</f>
        <v/>
      </c>
      <c r="AN302" s="26" t="str">
        <f>IF(ISNUMBER(S302),IF(S302&gt;=0.9*'MARK LOOKUP'!S302,"A+",IF(S302&gt;=0.8*'MARK LOOKUP'!S302,"A",IF(S302&gt;=0.7*'MARK LOOKUP'!S302,"B+",IF(S302&gt;=0.6*'MARK LOOKUP'!S302,"B",IF(S302&gt;=0.5*'MARK LOOKUP'!S302,"C+",IF(S302&gt;=0.4*'MARK LOOKUP'!S302,"C",IF(S302&gt;=0.35*'MARK LOOKUP'!S302,"D","NG"))))))),"")</f>
        <v/>
      </c>
      <c r="AO302" s="26" t="str">
        <f>IF(ISBLANK('DATA ENTRY'!Y302),"",IF(T302="AB","AB",IF(T302&gt;=0.9*'MARK LOOKUP'!T302,"A+",IF(T302&gt;=0.8*'MARK LOOKUP'!T302,"A",IF(T302&gt;=0.7*'MARK LOOKUP'!T302,"B+",IF(T302&gt;=0.6*'MARK LOOKUP'!T302,"B",IF(T302&gt;=0.5*'MARK LOOKUP'!T302,"C+",IF(T302&gt;=0.4*'MARK LOOKUP'!T302,"C",IF(T302&gt;=0.35*'MARK LOOKUP'!T302,"D","NG")))))))))</f>
        <v/>
      </c>
      <c r="AP302" s="26" t="str">
        <f>IF(ISBLANK('DATA ENTRY'!Z302),"",IF(U302="AB","AB",IF(U302&gt;=0.9*'MARK LOOKUP'!U302,"A+",IF(U302&gt;=0.8*'MARK LOOKUP'!U302,"A",IF(U302&gt;=0.7*'MARK LOOKUP'!U302,"B+",IF(U302&gt;=0.6*'MARK LOOKUP'!U302,"B",IF(U302&gt;=0.5*'MARK LOOKUP'!U302,"C+",IF(U302&gt;=0.4*'MARK LOOKUP'!U302,"C",IF(U302&gt;=0.35*'MARK LOOKUP'!U302,"D","NG")))))))))</f>
        <v/>
      </c>
      <c r="AQ302" s="26" t="str">
        <f>IF(ISNUMBER(V302),IF(V302&gt;=0.9*'MARK LOOKUP'!V302,"A+",IF(V302&gt;=0.8*'MARK LOOKUP'!V302,"A",IF(V302&gt;=0.7*'MARK LOOKUP'!V302,"B+",IF(V302&gt;=0.6*'MARK LOOKUP'!S302,"B",IF(V302&gt;=0.5*'MARK LOOKUP'!V302,"C+",IF(V302&gt;=0.4*'MARK LOOKUP'!V302,"C",IF(V302&gt;=0.35*'MARK LOOKUP'!V302,"D","NG"))))))),"")</f>
        <v/>
      </c>
      <c r="AR302" s="26" t="str">
        <f t="shared" si="87"/>
        <v/>
      </c>
      <c r="AS302" s="26" t="str">
        <f t="shared" si="88"/>
        <v/>
      </c>
      <c r="AT302" s="26" t="str">
        <f t="shared" si="89"/>
        <v/>
      </c>
      <c r="AU302" s="26" t="str">
        <f t="shared" si="90"/>
        <v/>
      </c>
      <c r="AV302" s="26" t="str">
        <f t="shared" si="91"/>
        <v/>
      </c>
      <c r="AW302" s="26" t="str">
        <f t="shared" si="92"/>
        <v/>
      </c>
      <c r="AX302" s="26" t="str">
        <f t="shared" si="93"/>
        <v/>
      </c>
      <c r="AY302" s="26" t="str">
        <f t="shared" si="94"/>
        <v/>
      </c>
      <c r="AZ302" s="26" t="str">
        <f t="shared" si="95"/>
        <v/>
      </c>
      <c r="BA302" s="26" t="str">
        <f t="shared" si="96"/>
        <v/>
      </c>
      <c r="BB302" s="26" t="str">
        <f t="shared" si="97"/>
        <v/>
      </c>
      <c r="BC302" s="26" t="str">
        <f t="shared" si="98"/>
        <v/>
      </c>
      <c r="BD302" s="26" t="str">
        <f t="shared" si="99"/>
        <v/>
      </c>
      <c r="BE302" s="26" t="str">
        <f>IF(ISBLANK('DATA ENTRY'!S302),"",IF(AJ302="A+","4",IF(AJ302="A","3.6",IF(AJ302="B+","3.2",IF(AJ302="B","2.8",IF(AJ302="C+","2.4",IF(AJ302="C","2",IF(AJ302="D+","1.6",IF(AJ302="D","1.2",IF(AJ302="E","0.8",""))))))))))</f>
        <v/>
      </c>
      <c r="BF302" s="26" t="str">
        <f>IF(ISBLANK('DATA ENTRY'!T302),"",IF(AK302="A+","4",IF(AK302="A","3.6",IF(AK302="B+","3.2",IF(AK302="B","2.8",IF(AK302="C+","2.4",IF(AK302="C","2",IF(AK302="D+","1.6",IF(AK302="D","1.2",IF(AK302="E","0.8",""))))))))))</f>
        <v/>
      </c>
      <c r="BG302" s="26" t="str">
        <f>IF(ISBLANK('DATA ENTRY'!U302),"",IF(AL302="A+","4",IF(AL302="A","3.6",IF(AL302="B+","3.2",IF(AL302="B","2.8",IF(AL302="C+","2.4",IF(AL302="C","2",IF(AL302="D+","1.6",IF(AL302="D","1.2",IF(AL302="E","0.8",""))))))))))</f>
        <v/>
      </c>
      <c r="BH302" s="26" t="str">
        <f>IF(ISBLANK('DATA ENTRY'!V302),"",IF(AM302="A+","4",IF(AM302="A","3.6",IF(AM302="B+","3.2",IF(AM302="B","2.8",IF(AM302="C+","2.4",IF(AM302="C","2",IF(AM302="D+","1.6",IF(AM302="D","1.2",IF(AM302="E","0.8",""))))))))))</f>
        <v/>
      </c>
      <c r="BI302" s="26" t="str">
        <f>IF(ISBLANK('DATA ENTRY'!W302),"",IF(AN302="A+","4",IF(AN302="A","3.6",IF(AN302="B+","3.2",IF(AN302="B","2.8",IF(AN302="C+","2.4",IF(AN302="C","2",IF(AN302="D+","1.6",IF(AN302="D","1.2",IF(AN302="E","0.8",""))))))))))</f>
        <v/>
      </c>
      <c r="BJ302" s="26" t="str">
        <f>IF(ISBLANK('DATA ENTRY'!X302),"",IF(AO302="A+","4",IF(AO302="A","3.6",IF(AO302="B+","3.2",IF(AO302="B","2.8",IF(AO302="C+","2.4",IF(AO302="C","2",IF(AO302="D+","1.6",IF(AO302="D","1.2",IF(AO302="E","0.8",""))))))))))</f>
        <v/>
      </c>
      <c r="BK302" s="26" t="str">
        <f>IF(ISBLANK('DATA ENTRY'!Y302),"",IF(AP302="A+","4",IF(AP302="A","3.6",IF(AP302="B+","3.2",IF(AP302="B","2.8",IF(AP302="C+","2.4",IF(AP302="C","2",IF(AP302="D+","1.6",IF(AP302="D","1.2",IF(AP302="E","0.8",""))))))))))</f>
        <v/>
      </c>
      <c r="BL302" s="26" t="str">
        <f>IF(ISBLANK('DATA ENTRY'!Z302),"",IF(AQ302="A+","4",IF(AQ302="A","3.6",IF(AQ302="B+","3.2",IF(AQ302="B","2.8",IF(AQ302="C+","2.4",IF(AQ302="C","2",IF(AQ302="D+","1.6",IF(AQ302="D","1.2",IF(AQ302="E","0.8",""))))))))))</f>
        <v/>
      </c>
    </row>
    <row r="303" spans="2:64" x14ac:dyDescent="0.25">
      <c r="B303" s="26" t="str">
        <f>IF(ISBLANK('DATA ENTRY'!G303),"",'DATA ENTRY'!G303)</f>
        <v/>
      </c>
      <c r="C303" s="26" t="str">
        <f>IF(ISBLANK('DATA ENTRY'!H303),"",'DATA ENTRY'!H303)</f>
        <v/>
      </c>
      <c r="D303" s="26" t="str">
        <f t="shared" si="81"/>
        <v/>
      </c>
      <c r="E303" s="26" t="str">
        <f>IF(ISBLANK('DATA ENTRY'!J303),"",'DATA ENTRY'!J303)</f>
        <v/>
      </c>
      <c r="F303" s="26" t="str">
        <f>IF(ISBLANK('DATA ENTRY'!K303),"",'DATA ENTRY'!K303)</f>
        <v/>
      </c>
      <c r="G303" s="26" t="str">
        <f t="shared" si="82"/>
        <v/>
      </c>
      <c r="H303" s="26" t="str">
        <f>IF(ISBLANK('DATA ENTRY'!M303),"",'DATA ENTRY'!M303)</f>
        <v/>
      </c>
      <c r="I303" s="26" t="str">
        <f>IF(ISBLANK('DATA ENTRY'!M303),"",'DATA ENTRY'!N303)</f>
        <v/>
      </c>
      <c r="J303" s="26" t="str">
        <f t="shared" si="100"/>
        <v/>
      </c>
      <c r="K303" s="26" t="str">
        <f>IF(ISBLANK('DATA ENTRY'!P303),"",'DATA ENTRY'!P303)</f>
        <v/>
      </c>
      <c r="L303" s="26" t="str">
        <f>IF(ISBLANK('DATA ENTRY'!Q303),"",'DATA ENTRY'!Q303)</f>
        <v/>
      </c>
      <c r="M303" s="26" t="str">
        <f t="shared" si="83"/>
        <v/>
      </c>
      <c r="N303" s="26" t="str">
        <f>IF(ISBLANK('DATA ENTRY'!S303),"",'DATA ENTRY'!S303)</f>
        <v/>
      </c>
      <c r="O303" s="26" t="str">
        <f>IF(ISBLANK('DATA ENTRY'!T303),"",'DATA ENTRY'!T303)</f>
        <v/>
      </c>
      <c r="P303" s="26" t="str">
        <f t="shared" si="84"/>
        <v/>
      </c>
      <c r="Q303" s="26" t="str">
        <f>IF(ISBLANK('DATA ENTRY'!V303),"",'DATA ENTRY'!V303)</f>
        <v/>
      </c>
      <c r="R303" s="26" t="str">
        <f>IF(ISBLANK('DATA ENTRY'!W303),"",'DATA ENTRY'!W303)</f>
        <v/>
      </c>
      <c r="S303" s="26" t="str">
        <f t="shared" si="85"/>
        <v/>
      </c>
      <c r="T303" s="26" t="str">
        <f>IF(ISBLANK('DATA ENTRY'!Y303),"",'DATA ENTRY'!Y303)</f>
        <v/>
      </c>
      <c r="U303" s="26" t="str">
        <f>IF(ISBLANK('DATA ENTRY'!Z303),"",'DATA ENTRY'!Z303)</f>
        <v/>
      </c>
      <c r="V303" s="26" t="str">
        <f t="shared" si="86"/>
        <v/>
      </c>
      <c r="W303" s="26" t="str">
        <f>IF(ISBLANK('DATA ENTRY'!$F303),"",IF(LEDGER!B303="AB","AB",IF(LEDGER!B303&gt;=0.9*'MARK LOOKUP'!B303,"A+",IF(LEDGER!B303&gt;=0.8*'MARK LOOKUP'!B303,"A",IF(LEDGER!B303&gt;=0.7*'MARK LOOKUP'!B303,"B+",IF(LEDGER!B303&gt;=0.6*'MARK LOOKUP'!B303,"B",IF(LEDGER!B303&gt;=0.5*'MARK LOOKUP'!B303,"C+",IF(LEDGER!B303&gt;=0.4*'MARK LOOKUP'!B303,"C+",IF(LEDGER!B303&gt;=0.35*'MARK LOOKUP'!B303,"D","NG")))))))))</f>
        <v/>
      </c>
      <c r="X303" s="26" t="str">
        <f>IF(ISBLANK('DATA ENTRY'!$G303),"",IF(LEDGER!C303="AB","AB",IF(LEDGER!C303&gt;=0.9*'MARK LOOKUP'!C303,"A+",IF(LEDGER!C303&gt;=0.8*'MARK LOOKUP'!C303,"A",IF(LEDGER!C303&gt;=0.7*'MARK LOOKUP'!C303,"B+",IF(LEDGER!C303&gt;=0.6*'MARK LOOKUP'!C303,"B",IF(LEDGER!C303&gt;=0.5*'MARK LOOKUP'!C303,"C+",IF(LEDGER!C303&gt;=0.4*'MARK LOOKUP'!C303,"C+",IF(LEDGER!C303&gt;=0.35*'MARK LOOKUP'!C303,"D","N.G.")))))))))</f>
        <v/>
      </c>
      <c r="Y303" s="26" t="b">
        <f>IF(ISNUMBER(D303),IF(D303&gt;=0.9*'MARK LOOKUP'!D303,"A+",IF(D303&gt;=0.8*'MARK LOOKUP'!D303,"A",IF(D303&gt;=0.7*'MARK LOOKUP'!D303,"B+",IF(D303&gt;=0.6*'MARK LOOKUP'!D303,"B",IF(D303&gt;=0.5*'MARK LOOKUP'!D303,"C+",IF(D303&gt;=0.4*'MARK LOOKUP'!D303,"C",IF(D303&gt;=0.35*'MARK LOOKUP'!D303,"D","N.G."))))))))</f>
        <v>0</v>
      </c>
      <c r="Z303" s="26" t="str">
        <f>IF(ISBLANK('DATA ENTRY'!J303),"",IF(LEDGER!E303="AB","AB",IF(LEDGER!E303&gt;=0.9*'MARK LOOKUP'!E303,"A+",IF(LEDGER!E303&gt;=0.8*'MARK LOOKUP'!E303,"A",IF(LEDGER!E303&gt;=0.7*'MARK LOOKUP'!E303,"B+",IF(LEDGER!E303&gt;=0.6*'MARK LOOKUP'!E303,"B",IF(LEDGER!E303&gt;=0.5*'MARK LOOKUP'!E303,"C+",IF(LEDGER!E303&gt;=0.4*'MARK LOOKUP'!E303,"C",IF(LEDGER!E303&gt;=0.35*'MARK LOOKUP'!E303,"D","NG")))))))))</f>
        <v/>
      </c>
      <c r="AA303" s="26" t="str">
        <f>IF(ISBLANK('DATA ENTRY'!K303),"",IF(LEDGER!F303="AB","AB",IF(LEDGER!F303&gt;=0.9*'MARK LOOKUP'!F303,"A+",IF(LEDGER!F303&gt;=0.8*'MARK LOOKUP'!F303,"A",IF(LEDGER!F303&gt;=0.7*'MARK LOOKUP'!F303,"B+",IF(LEDGER!F303&gt;=0.6*'MARK LOOKUP'!F303,"B",IF(LEDGER!F303&gt;=0.5*'MARK LOOKUP'!F303,"C+",IF(LEDGER!F303&gt;=0.4*'MARK LOOKUP'!F303,"C",IF(LEDGER!F303&gt;=0.35*'MARK LOOKUP'!F303,"D","NG")))))))))</f>
        <v/>
      </c>
      <c r="AB303" s="26" t="b">
        <f>IF(ISNUMBER(G303),IF(D303&gt;=0.9*'MARK LOOKUP'!G303,"A+",IF(G303&gt;=0.8*'MARK LOOKUP'!G303,"A",IF(G303&gt;=0.7*'MARK LOOKUP'!G303,"B+",IF(G303&gt;=0.6*'MARK LOOKUP'!G303,"B",IF(G303&gt;=0.5*'MARK LOOKUP'!G303,"C+",IF(G303&gt;=0.4*'MARK LOOKUP'!G303,"C",IF(G303&gt;=0.35*'MARK LOOKUP'!G303,"D","NG"))))))))</f>
        <v>0</v>
      </c>
      <c r="AC303" s="26" t="str">
        <f>IF(ISBLANK('DATA ENTRY'!M303),"",IF(LEDGER!H303="AB","AB",IF(LEDGER!H303&gt;=0.9*'MARK LOOKUP'!H303,"A+",IF(LEDGER!H303&gt;=0.8*'MARK LOOKUP'!H303,"A",IF(LEDGER!H303&gt;=0.7*'MARK LOOKUP'!H303,"B+",IF(LEDGER!H303&gt;=0.6*'MARK LOOKUP'!H303,"B",IF(LEDGER!H303&gt;=0.5*'MARK LOOKUP'!H303,"C+",IF(LEDGER!H303&gt;=0.4*'MARK LOOKUP'!H303,"C",IF(LEDGER!H303&gt;=0.35*'MARK LOOKUP'!H303,"D","NG")))))))))</f>
        <v/>
      </c>
      <c r="AD303" s="26" t="str">
        <f>IF(ISBLANK('DATA ENTRY'!N303),"",IF(LEDGER!I303="AB","AB",IF(LEDGER!I303&gt;=0.9*'MARK LOOKUP'!I303,"A+",IF(LEDGER!I303&gt;=0.8*'MARK LOOKUP'!I303,"A",IF(LEDGER!I303&gt;=0.7*'MARK LOOKUP'!I303,"B+",IF(LEDGER!I303&gt;=0.6*'MARK LOOKUP'!I303,"B",IF(LEDGER!I303&gt;=0.5*'MARK LOOKUP'!I303,"C+",IF(LEDGER!I303&gt;=0.4*'MARK LOOKUP'!I303,"C",IF(LEDGER!I303&gt;=0.35*'MARK LOOKUP'!I303,"D","NG")))))))))</f>
        <v/>
      </c>
      <c r="AE303" s="26" t="str">
        <f>IF(ISNUMBER(J303),IF(J303&gt;=0.9*'MARK LOOKUP'!J303,"A+",IF(J303&gt;=0.8*'MARK LOOKUP'!J303,"A",IF(J303&gt;=0.7*'MARK LOOKUP'!J303,"B+",IF(J303&gt;=0.6*'MARK LOOKUP'!J303,"B",IF(J303&gt;=0.5*'MARK LOOKUP'!J303,"C+",IF(J303&gt;=0.4*'MARK LOOKUP'!J303,"C",IF(J303&gt;=0.35*'MARK LOOKUP'!J303,"D","NG"))))))),"")</f>
        <v/>
      </c>
      <c r="AF303" s="26" t="str">
        <f>IF(ISBLANK('DATA ENTRY'!P303),"",IF(LEDGER!K303="Ab","AB",IF(LEDGER!K303&gt;=0.9*'MARK LOOKUP'!K303,"A+",IF(LEDGER!K303&gt;=0.8*'MARK LOOKUP'!K303,"A",IF(LEDGER!K303&gt;=0.7*'MARK LOOKUP'!K303,"B+",IF(LEDGER!K303&gt;=0.6*'MARK LOOKUP'!K303,"B",IF(LEDGER!K303&gt;=0.5*'MARK LOOKUP'!K303,"C+",IF(LEDGER!K303&gt;=0.4*'MARK LOOKUP'!K303,"C",IF(LEDGER!K303&gt;=0.35*'MARK LOOKUP'!K303,"D","NG")))))))))</f>
        <v/>
      </c>
      <c r="AG303" s="26" t="str">
        <f>IF(ISBLANK('DATA ENTRY'!Q303),"",IF(LEDGER!L303="Ab","AB",IF(LEDGER!L303&gt;=0.9*'MARK LOOKUP'!L303,"A+",IF(LEDGER!L303&gt;=0.8*'MARK LOOKUP'!L303,"A",IF(LEDGER!L303&gt;=0.7*'MARK LOOKUP'!L303,"B+",IF(LEDGER!L303&gt;=0.6*'MARK LOOKUP'!L303,"B",IF(LEDGER!L303&gt;=0.5*'MARK LOOKUP'!L303,"C+",IF(LEDGER!L303&gt;=0.4*'MARK LOOKUP'!L303,"C",IF(LEDGER!L303&gt;=0.35*'MARK LOOKUP'!L303,"D","NG")))))))))</f>
        <v/>
      </c>
      <c r="AH303" s="26" t="str">
        <f>IF(ISNUMBER(M303),IF(M303&gt;=0.9*'MARK LOOKUP'!M303,"A+",IF(M303&gt;=0.8*'MARK LOOKUP'!M303,"A",IF(M303&gt;=0.7*'MARK LOOKUP'!M303,"B+",IF(M303&gt;=0.6*'MARK LOOKUP'!M303,"B",IF(M303&gt;=0.5*'MARK LOOKUP'!M303,"C+",IF(M303&gt;=0.4*'MARK LOOKUP'!M303,"C",IF(M303&gt;=0.35*'MARK LOOKUP'!M303,"D","NG"))))))),"")</f>
        <v/>
      </c>
      <c r="AI303" s="26" t="str">
        <f>IF(ISBLANK('DATA ENTRY'!S303),"",IF(N303="Ab","AB",IF(N303&gt;=0.9*'MARK LOOKUP'!N303,"A+",IF(N303&gt;=0.8*'MARK LOOKUP'!N303,"A",IF(N303&gt;=0.7*'MARK LOOKUP'!N303,"B+",IF(N303&gt;=0.6*'MARK LOOKUP'!N303,"B",IF(N303&gt;=0.5*'MARK LOOKUP'!N303,"C+",IF(N303&gt;=0.4*'MARK LOOKUP'!N303,"C",IF(N303&gt;=0.35*'MARK LOOKUP'!N303,"D","NG")))))))))</f>
        <v/>
      </c>
      <c r="AJ303" s="26" t="str">
        <f>IF(ISBLANK('DATA ENTRY'!T303),"",IF(O303="Ab","AB",IF(O303&gt;=0.9*'MARK LOOKUP'!O303,"A+",IF(O303&gt;=0.8*'MARK LOOKUP'!O303,"A",IF(O303&gt;=0.7*'MARK LOOKUP'!O303,"B+",IF(O303&gt;=0.6*'MARK LOOKUP'!O303,"B",IF(O303&gt;=0.5*'MARK LOOKUP'!O303,"C+",IF(O303&gt;=0.4*'MARK LOOKUP'!O303,"C",IF(O303&gt;=0.35*'MARK LOOKUP'!O303,"D","NG")))))))))</f>
        <v/>
      </c>
      <c r="AK303" s="26" t="str">
        <f>IF(ISNUMBER(P303),IF(P303&gt;=0.9*'MARK LOOKUP'!P303,"A+",IF(P303&gt;=0.8*'MARK LOOKUP'!P303,"A",IF(P303&gt;=0.7*'MARK LOOKUP'!P303,"B+",IF(P303&gt;=0.6*'MARK LOOKUP'!P303,"B",IF(P303&gt;=0.5*'MARK LOOKUP'!P303,"C+",IF(P303&gt;=0.4*'MARK LOOKUP'!P303,"C",IF(P303&gt;=0.35*'MARK LOOKUP'!P303,"D","NG"))))))),"")</f>
        <v/>
      </c>
      <c r="AL303" s="26" t="str">
        <f>IF(ISBLANK('DATA ENTRY'!V303),"",IF(Q303="Ab","AB",IF(Q303&gt;=0.9*'MARK LOOKUP'!Q303,"A+",IF(Q303&gt;=0.8*'MARK LOOKUP'!Q303,"A",IF(Q303&gt;=0.7*'MARK LOOKUP'!Q303,"B+",IF(Q303&gt;=0.6*'MARK LOOKUP'!Q303,"B",IF(Q303&gt;=0.5*'MARK LOOKUP'!Q303,"C+",IF(Q303&gt;=0.4*'MARK LOOKUP'!Q303,"C",IF(Q303&gt;=0.35*'MARK LOOKUP'!Q303,"D","NG")))))))))</f>
        <v/>
      </c>
      <c r="AM303" s="26" t="str">
        <f>IF(ISBLANK('DATA ENTRY'!W303),"",IF(R303="Ab","AB",IF(R303&gt;=0.9*'MARK LOOKUP'!R303,"A+",IF(R303&gt;=0.8*'MARK LOOKUP'!R303,"A",IF(R303&gt;=0.7*'MARK LOOKUP'!R303,"B+",IF(R303&gt;=0.6*'MARK LOOKUP'!R303,"B",IF(R303&gt;=0.5*'MARK LOOKUP'!R303,"C+",IF(R303&gt;=0.4*'MARK LOOKUP'!R303,"C",IF(R303&gt;=0.35*'MARK LOOKUP'!R303,"D","NG")))))))))</f>
        <v/>
      </c>
      <c r="AN303" s="26" t="str">
        <f>IF(ISNUMBER(S303),IF(S303&gt;=0.9*'MARK LOOKUP'!S303,"A+",IF(S303&gt;=0.8*'MARK LOOKUP'!S303,"A",IF(S303&gt;=0.7*'MARK LOOKUP'!S303,"B+",IF(S303&gt;=0.6*'MARK LOOKUP'!S303,"B",IF(S303&gt;=0.5*'MARK LOOKUP'!S303,"C+",IF(S303&gt;=0.4*'MARK LOOKUP'!S303,"C",IF(S303&gt;=0.35*'MARK LOOKUP'!S303,"D","NG"))))))),"")</f>
        <v/>
      </c>
      <c r="AO303" s="26" t="str">
        <f>IF(ISBLANK('DATA ENTRY'!Y303),"",IF(T303="AB","AB",IF(T303&gt;=0.9*'MARK LOOKUP'!T303,"A+",IF(T303&gt;=0.8*'MARK LOOKUP'!T303,"A",IF(T303&gt;=0.7*'MARK LOOKUP'!T303,"B+",IF(T303&gt;=0.6*'MARK LOOKUP'!T303,"B",IF(T303&gt;=0.5*'MARK LOOKUP'!T303,"C+",IF(T303&gt;=0.4*'MARK LOOKUP'!T303,"C",IF(T303&gt;=0.35*'MARK LOOKUP'!T303,"D","NG")))))))))</f>
        <v/>
      </c>
      <c r="AP303" s="26" t="str">
        <f>IF(ISBLANK('DATA ENTRY'!Z303),"",IF(U303="AB","AB",IF(U303&gt;=0.9*'MARK LOOKUP'!U303,"A+",IF(U303&gt;=0.8*'MARK LOOKUP'!U303,"A",IF(U303&gt;=0.7*'MARK LOOKUP'!U303,"B+",IF(U303&gt;=0.6*'MARK LOOKUP'!U303,"B",IF(U303&gt;=0.5*'MARK LOOKUP'!U303,"C+",IF(U303&gt;=0.4*'MARK LOOKUP'!U303,"C",IF(U303&gt;=0.35*'MARK LOOKUP'!U303,"D","NG")))))))))</f>
        <v/>
      </c>
      <c r="AQ303" s="26" t="str">
        <f>IF(ISNUMBER(V303),IF(V303&gt;=0.9*'MARK LOOKUP'!V303,"A+",IF(V303&gt;=0.8*'MARK LOOKUP'!V303,"A",IF(V303&gt;=0.7*'MARK LOOKUP'!V303,"B+",IF(V303&gt;=0.6*'MARK LOOKUP'!S303,"B",IF(V303&gt;=0.5*'MARK LOOKUP'!V303,"C+",IF(V303&gt;=0.4*'MARK LOOKUP'!V303,"C",IF(V303&gt;=0.35*'MARK LOOKUP'!V303,"D","NG"))))))),"")</f>
        <v/>
      </c>
      <c r="AR303" s="26" t="str">
        <f t="shared" si="87"/>
        <v/>
      </c>
      <c r="AS303" s="26" t="str">
        <f t="shared" si="88"/>
        <v/>
      </c>
      <c r="AT303" s="26" t="str">
        <f t="shared" si="89"/>
        <v/>
      </c>
      <c r="AU303" s="26" t="str">
        <f t="shared" si="90"/>
        <v/>
      </c>
      <c r="AV303" s="26" t="str">
        <f t="shared" si="91"/>
        <v/>
      </c>
      <c r="AW303" s="26" t="str">
        <f t="shared" si="92"/>
        <v/>
      </c>
      <c r="AX303" s="26" t="str">
        <f t="shared" si="93"/>
        <v/>
      </c>
      <c r="AY303" s="26" t="str">
        <f t="shared" si="94"/>
        <v/>
      </c>
      <c r="AZ303" s="26" t="str">
        <f t="shared" si="95"/>
        <v/>
      </c>
      <c r="BA303" s="26" t="str">
        <f t="shared" si="96"/>
        <v/>
      </c>
      <c r="BB303" s="26" t="str">
        <f t="shared" si="97"/>
        <v/>
      </c>
      <c r="BC303" s="26" t="str">
        <f t="shared" si="98"/>
        <v/>
      </c>
      <c r="BD303" s="26" t="str">
        <f t="shared" si="99"/>
        <v/>
      </c>
      <c r="BE303" s="26" t="str">
        <f>IF(ISBLANK('DATA ENTRY'!S303),"",IF(AJ303="A+","4",IF(AJ303="A","3.6",IF(AJ303="B+","3.2",IF(AJ303="B","2.8",IF(AJ303="C+","2.4",IF(AJ303="C","2",IF(AJ303="D+","1.6",IF(AJ303="D","1.2",IF(AJ303="E","0.8",""))))))))))</f>
        <v/>
      </c>
      <c r="BF303" s="26" t="str">
        <f>IF(ISBLANK('DATA ENTRY'!T303),"",IF(AK303="A+","4",IF(AK303="A","3.6",IF(AK303="B+","3.2",IF(AK303="B","2.8",IF(AK303="C+","2.4",IF(AK303="C","2",IF(AK303="D+","1.6",IF(AK303="D","1.2",IF(AK303="E","0.8",""))))))))))</f>
        <v/>
      </c>
      <c r="BG303" s="26" t="str">
        <f>IF(ISBLANK('DATA ENTRY'!U303),"",IF(AL303="A+","4",IF(AL303="A","3.6",IF(AL303="B+","3.2",IF(AL303="B","2.8",IF(AL303="C+","2.4",IF(AL303="C","2",IF(AL303="D+","1.6",IF(AL303="D","1.2",IF(AL303="E","0.8",""))))))))))</f>
        <v/>
      </c>
      <c r="BH303" s="26" t="str">
        <f>IF(ISBLANK('DATA ENTRY'!V303),"",IF(AM303="A+","4",IF(AM303="A","3.6",IF(AM303="B+","3.2",IF(AM303="B","2.8",IF(AM303="C+","2.4",IF(AM303="C","2",IF(AM303="D+","1.6",IF(AM303="D","1.2",IF(AM303="E","0.8",""))))))))))</f>
        <v/>
      </c>
      <c r="BI303" s="26" t="str">
        <f>IF(ISBLANK('DATA ENTRY'!W303),"",IF(AN303="A+","4",IF(AN303="A","3.6",IF(AN303="B+","3.2",IF(AN303="B","2.8",IF(AN303="C+","2.4",IF(AN303="C","2",IF(AN303="D+","1.6",IF(AN303="D","1.2",IF(AN303="E","0.8",""))))))))))</f>
        <v/>
      </c>
      <c r="BJ303" s="26" t="str">
        <f>IF(ISBLANK('DATA ENTRY'!X303),"",IF(AO303="A+","4",IF(AO303="A","3.6",IF(AO303="B+","3.2",IF(AO303="B","2.8",IF(AO303="C+","2.4",IF(AO303="C","2",IF(AO303="D+","1.6",IF(AO303="D","1.2",IF(AO303="E","0.8",""))))))))))</f>
        <v/>
      </c>
      <c r="BK303" s="26" t="str">
        <f>IF(ISBLANK('DATA ENTRY'!Y303),"",IF(AP303="A+","4",IF(AP303="A","3.6",IF(AP303="B+","3.2",IF(AP303="B","2.8",IF(AP303="C+","2.4",IF(AP303="C","2",IF(AP303="D+","1.6",IF(AP303="D","1.2",IF(AP303="E","0.8",""))))))))))</f>
        <v/>
      </c>
      <c r="BL303" s="26" t="str">
        <f>IF(ISBLANK('DATA ENTRY'!Z303),"",IF(AQ303="A+","4",IF(AQ303="A","3.6",IF(AQ303="B+","3.2",IF(AQ303="B","2.8",IF(AQ303="C+","2.4",IF(AQ303="C","2",IF(AQ303="D+","1.6",IF(AQ303="D","1.2",IF(AQ303="E","0.8",""))))))))))</f>
        <v/>
      </c>
    </row>
    <row r="304" spans="2:64" x14ac:dyDescent="0.25">
      <c r="B304" s="26" t="str">
        <f>IF(ISBLANK('DATA ENTRY'!G304),"",'DATA ENTRY'!G304)</f>
        <v/>
      </c>
      <c r="C304" s="26" t="str">
        <f>IF(ISBLANK('DATA ENTRY'!H304),"",'DATA ENTRY'!H304)</f>
        <v/>
      </c>
      <c r="D304" s="26" t="str">
        <f t="shared" si="81"/>
        <v/>
      </c>
      <c r="E304" s="26" t="str">
        <f>IF(ISBLANK('DATA ENTRY'!J304),"",'DATA ENTRY'!J304)</f>
        <v/>
      </c>
      <c r="F304" s="26" t="str">
        <f>IF(ISBLANK('DATA ENTRY'!K304),"",'DATA ENTRY'!K304)</f>
        <v/>
      </c>
      <c r="G304" s="26" t="str">
        <f t="shared" si="82"/>
        <v/>
      </c>
      <c r="H304" s="26" t="str">
        <f>IF(ISBLANK('DATA ENTRY'!M304),"",'DATA ENTRY'!M304)</f>
        <v/>
      </c>
      <c r="I304" s="26" t="str">
        <f>IF(ISBLANK('DATA ENTRY'!M304),"",'DATA ENTRY'!N304)</f>
        <v/>
      </c>
      <c r="J304" s="26" t="str">
        <f t="shared" si="100"/>
        <v/>
      </c>
      <c r="K304" s="26" t="str">
        <f>IF(ISBLANK('DATA ENTRY'!P304),"",'DATA ENTRY'!P304)</f>
        <v/>
      </c>
      <c r="L304" s="26" t="str">
        <f>IF(ISBLANK('DATA ENTRY'!Q304),"",'DATA ENTRY'!Q304)</f>
        <v/>
      </c>
      <c r="M304" s="26" t="str">
        <f t="shared" si="83"/>
        <v/>
      </c>
      <c r="N304" s="26" t="str">
        <f>IF(ISBLANK('DATA ENTRY'!S304),"",'DATA ENTRY'!S304)</f>
        <v/>
      </c>
      <c r="O304" s="26" t="str">
        <f>IF(ISBLANK('DATA ENTRY'!T304),"",'DATA ENTRY'!T304)</f>
        <v/>
      </c>
      <c r="P304" s="26" t="str">
        <f t="shared" si="84"/>
        <v/>
      </c>
      <c r="Q304" s="26" t="str">
        <f>IF(ISBLANK('DATA ENTRY'!V304),"",'DATA ENTRY'!V304)</f>
        <v/>
      </c>
      <c r="R304" s="26" t="str">
        <f>IF(ISBLANK('DATA ENTRY'!W304),"",'DATA ENTRY'!W304)</f>
        <v/>
      </c>
      <c r="S304" s="26" t="str">
        <f t="shared" si="85"/>
        <v/>
      </c>
      <c r="T304" s="26" t="str">
        <f>IF(ISBLANK('DATA ENTRY'!Y304),"",'DATA ENTRY'!Y304)</f>
        <v/>
      </c>
      <c r="U304" s="26" t="str">
        <f>IF(ISBLANK('DATA ENTRY'!Z304),"",'DATA ENTRY'!Z304)</f>
        <v/>
      </c>
      <c r="V304" s="26" t="str">
        <f t="shared" si="86"/>
        <v/>
      </c>
      <c r="W304" s="26" t="str">
        <f>IF(ISBLANK('DATA ENTRY'!$F304),"",IF(LEDGER!B304="AB","AB",IF(LEDGER!B304&gt;=0.9*'MARK LOOKUP'!B304,"A+",IF(LEDGER!B304&gt;=0.8*'MARK LOOKUP'!B304,"A",IF(LEDGER!B304&gt;=0.7*'MARK LOOKUP'!B304,"B+",IF(LEDGER!B304&gt;=0.6*'MARK LOOKUP'!B304,"B",IF(LEDGER!B304&gt;=0.5*'MARK LOOKUP'!B304,"C+",IF(LEDGER!B304&gt;=0.4*'MARK LOOKUP'!B304,"C+",IF(LEDGER!B304&gt;=0.35*'MARK LOOKUP'!B304,"D","NG")))))))))</f>
        <v/>
      </c>
      <c r="X304" s="26" t="str">
        <f>IF(ISBLANK('DATA ENTRY'!$G304),"",IF(LEDGER!C304="AB","AB",IF(LEDGER!C304&gt;=0.9*'MARK LOOKUP'!C304,"A+",IF(LEDGER!C304&gt;=0.8*'MARK LOOKUP'!C304,"A",IF(LEDGER!C304&gt;=0.7*'MARK LOOKUP'!C304,"B+",IF(LEDGER!C304&gt;=0.6*'MARK LOOKUP'!C304,"B",IF(LEDGER!C304&gt;=0.5*'MARK LOOKUP'!C304,"C+",IF(LEDGER!C304&gt;=0.4*'MARK LOOKUP'!C304,"C+",IF(LEDGER!C304&gt;=0.35*'MARK LOOKUP'!C304,"D","N.G.")))))))))</f>
        <v/>
      </c>
      <c r="Y304" s="26" t="b">
        <f>IF(ISNUMBER(D304),IF(D304&gt;=0.9*'MARK LOOKUP'!D304,"A+",IF(D304&gt;=0.8*'MARK LOOKUP'!D304,"A",IF(D304&gt;=0.7*'MARK LOOKUP'!D304,"B+",IF(D304&gt;=0.6*'MARK LOOKUP'!D304,"B",IF(D304&gt;=0.5*'MARK LOOKUP'!D304,"C+",IF(D304&gt;=0.4*'MARK LOOKUP'!D304,"C",IF(D304&gt;=0.35*'MARK LOOKUP'!D304,"D","N.G."))))))))</f>
        <v>0</v>
      </c>
      <c r="Z304" s="26" t="str">
        <f>IF(ISBLANK('DATA ENTRY'!J304),"",IF(LEDGER!E304="AB","AB",IF(LEDGER!E304&gt;=0.9*'MARK LOOKUP'!E304,"A+",IF(LEDGER!E304&gt;=0.8*'MARK LOOKUP'!E304,"A",IF(LEDGER!E304&gt;=0.7*'MARK LOOKUP'!E304,"B+",IF(LEDGER!E304&gt;=0.6*'MARK LOOKUP'!E304,"B",IF(LEDGER!E304&gt;=0.5*'MARK LOOKUP'!E304,"C+",IF(LEDGER!E304&gt;=0.4*'MARK LOOKUP'!E304,"C",IF(LEDGER!E304&gt;=0.35*'MARK LOOKUP'!E304,"D","NG")))))))))</f>
        <v/>
      </c>
      <c r="AA304" s="26" t="str">
        <f>IF(ISBLANK('DATA ENTRY'!K304),"",IF(LEDGER!F304="AB","AB",IF(LEDGER!F304&gt;=0.9*'MARK LOOKUP'!F304,"A+",IF(LEDGER!F304&gt;=0.8*'MARK LOOKUP'!F304,"A",IF(LEDGER!F304&gt;=0.7*'MARK LOOKUP'!F304,"B+",IF(LEDGER!F304&gt;=0.6*'MARK LOOKUP'!F304,"B",IF(LEDGER!F304&gt;=0.5*'MARK LOOKUP'!F304,"C+",IF(LEDGER!F304&gt;=0.4*'MARK LOOKUP'!F304,"C",IF(LEDGER!F304&gt;=0.35*'MARK LOOKUP'!F304,"D","NG")))))))))</f>
        <v/>
      </c>
      <c r="AB304" s="26" t="b">
        <f>IF(ISNUMBER(G304),IF(D304&gt;=0.9*'MARK LOOKUP'!G304,"A+",IF(G304&gt;=0.8*'MARK LOOKUP'!G304,"A",IF(G304&gt;=0.7*'MARK LOOKUP'!G304,"B+",IF(G304&gt;=0.6*'MARK LOOKUP'!G304,"B",IF(G304&gt;=0.5*'MARK LOOKUP'!G304,"C+",IF(G304&gt;=0.4*'MARK LOOKUP'!G304,"C",IF(G304&gt;=0.35*'MARK LOOKUP'!G304,"D","NG"))))))))</f>
        <v>0</v>
      </c>
      <c r="AC304" s="26" t="str">
        <f>IF(ISBLANK('DATA ENTRY'!M304),"",IF(LEDGER!H304="AB","AB",IF(LEDGER!H304&gt;=0.9*'MARK LOOKUP'!H304,"A+",IF(LEDGER!H304&gt;=0.8*'MARK LOOKUP'!H304,"A",IF(LEDGER!H304&gt;=0.7*'MARK LOOKUP'!H304,"B+",IF(LEDGER!H304&gt;=0.6*'MARK LOOKUP'!H304,"B",IF(LEDGER!H304&gt;=0.5*'MARK LOOKUP'!H304,"C+",IF(LEDGER!H304&gt;=0.4*'MARK LOOKUP'!H304,"C",IF(LEDGER!H304&gt;=0.35*'MARK LOOKUP'!H304,"D","NG")))))))))</f>
        <v/>
      </c>
      <c r="AD304" s="26" t="str">
        <f>IF(ISBLANK('DATA ENTRY'!N304),"",IF(LEDGER!I304="AB","AB",IF(LEDGER!I304&gt;=0.9*'MARK LOOKUP'!I304,"A+",IF(LEDGER!I304&gt;=0.8*'MARK LOOKUP'!I304,"A",IF(LEDGER!I304&gt;=0.7*'MARK LOOKUP'!I304,"B+",IF(LEDGER!I304&gt;=0.6*'MARK LOOKUP'!I304,"B",IF(LEDGER!I304&gt;=0.5*'MARK LOOKUP'!I304,"C+",IF(LEDGER!I304&gt;=0.4*'MARK LOOKUP'!I304,"C",IF(LEDGER!I304&gt;=0.35*'MARK LOOKUP'!I304,"D","NG")))))))))</f>
        <v/>
      </c>
      <c r="AE304" s="26" t="str">
        <f>IF(ISNUMBER(J304),IF(J304&gt;=0.9*'MARK LOOKUP'!J304,"A+",IF(J304&gt;=0.8*'MARK LOOKUP'!J304,"A",IF(J304&gt;=0.7*'MARK LOOKUP'!J304,"B+",IF(J304&gt;=0.6*'MARK LOOKUP'!J304,"B",IF(J304&gt;=0.5*'MARK LOOKUP'!J304,"C+",IF(J304&gt;=0.4*'MARK LOOKUP'!J304,"C",IF(J304&gt;=0.35*'MARK LOOKUP'!J304,"D","NG"))))))),"")</f>
        <v/>
      </c>
      <c r="AF304" s="26" t="str">
        <f>IF(ISBLANK('DATA ENTRY'!P304),"",IF(LEDGER!K304="Ab","AB",IF(LEDGER!K304&gt;=0.9*'MARK LOOKUP'!K304,"A+",IF(LEDGER!K304&gt;=0.8*'MARK LOOKUP'!K304,"A",IF(LEDGER!K304&gt;=0.7*'MARK LOOKUP'!K304,"B+",IF(LEDGER!K304&gt;=0.6*'MARK LOOKUP'!K304,"B",IF(LEDGER!K304&gt;=0.5*'MARK LOOKUP'!K304,"C+",IF(LEDGER!K304&gt;=0.4*'MARK LOOKUP'!K304,"C",IF(LEDGER!K304&gt;=0.35*'MARK LOOKUP'!K304,"D","NG")))))))))</f>
        <v/>
      </c>
      <c r="AG304" s="26" t="str">
        <f>IF(ISBLANK('DATA ENTRY'!Q304),"",IF(LEDGER!L304="Ab","AB",IF(LEDGER!L304&gt;=0.9*'MARK LOOKUP'!L304,"A+",IF(LEDGER!L304&gt;=0.8*'MARK LOOKUP'!L304,"A",IF(LEDGER!L304&gt;=0.7*'MARK LOOKUP'!L304,"B+",IF(LEDGER!L304&gt;=0.6*'MARK LOOKUP'!L304,"B",IF(LEDGER!L304&gt;=0.5*'MARK LOOKUP'!L304,"C+",IF(LEDGER!L304&gt;=0.4*'MARK LOOKUP'!L304,"C",IF(LEDGER!L304&gt;=0.35*'MARK LOOKUP'!L304,"D","NG")))))))))</f>
        <v/>
      </c>
      <c r="AH304" s="26" t="str">
        <f>IF(ISNUMBER(M304),IF(M304&gt;=0.9*'MARK LOOKUP'!M304,"A+",IF(M304&gt;=0.8*'MARK LOOKUP'!M304,"A",IF(M304&gt;=0.7*'MARK LOOKUP'!M304,"B+",IF(M304&gt;=0.6*'MARK LOOKUP'!M304,"B",IF(M304&gt;=0.5*'MARK LOOKUP'!M304,"C+",IF(M304&gt;=0.4*'MARK LOOKUP'!M304,"C",IF(M304&gt;=0.35*'MARK LOOKUP'!M304,"D","NG"))))))),"")</f>
        <v/>
      </c>
      <c r="AI304" s="26" t="str">
        <f>IF(ISBLANK('DATA ENTRY'!S304),"",IF(N304="Ab","AB",IF(N304&gt;=0.9*'MARK LOOKUP'!N304,"A+",IF(N304&gt;=0.8*'MARK LOOKUP'!N304,"A",IF(N304&gt;=0.7*'MARK LOOKUP'!N304,"B+",IF(N304&gt;=0.6*'MARK LOOKUP'!N304,"B",IF(N304&gt;=0.5*'MARK LOOKUP'!N304,"C+",IF(N304&gt;=0.4*'MARK LOOKUP'!N304,"C",IF(N304&gt;=0.35*'MARK LOOKUP'!N304,"D","NG")))))))))</f>
        <v/>
      </c>
      <c r="AJ304" s="26" t="str">
        <f>IF(ISBLANK('DATA ENTRY'!T304),"",IF(O304="Ab","AB",IF(O304&gt;=0.9*'MARK LOOKUP'!O304,"A+",IF(O304&gt;=0.8*'MARK LOOKUP'!O304,"A",IF(O304&gt;=0.7*'MARK LOOKUP'!O304,"B+",IF(O304&gt;=0.6*'MARK LOOKUP'!O304,"B",IF(O304&gt;=0.5*'MARK LOOKUP'!O304,"C+",IF(O304&gt;=0.4*'MARK LOOKUP'!O304,"C",IF(O304&gt;=0.35*'MARK LOOKUP'!O304,"D","NG")))))))))</f>
        <v/>
      </c>
      <c r="AK304" s="26" t="str">
        <f>IF(ISNUMBER(P304),IF(P304&gt;=0.9*'MARK LOOKUP'!P304,"A+",IF(P304&gt;=0.8*'MARK LOOKUP'!P304,"A",IF(P304&gt;=0.7*'MARK LOOKUP'!P304,"B+",IF(P304&gt;=0.6*'MARK LOOKUP'!P304,"B",IF(P304&gt;=0.5*'MARK LOOKUP'!P304,"C+",IF(P304&gt;=0.4*'MARK LOOKUP'!P304,"C",IF(P304&gt;=0.35*'MARK LOOKUP'!P304,"D","NG"))))))),"")</f>
        <v/>
      </c>
      <c r="AL304" s="26" t="str">
        <f>IF(ISBLANK('DATA ENTRY'!V304),"",IF(Q304="Ab","AB",IF(Q304&gt;=0.9*'MARK LOOKUP'!Q304,"A+",IF(Q304&gt;=0.8*'MARK LOOKUP'!Q304,"A",IF(Q304&gt;=0.7*'MARK LOOKUP'!Q304,"B+",IF(Q304&gt;=0.6*'MARK LOOKUP'!Q304,"B",IF(Q304&gt;=0.5*'MARK LOOKUP'!Q304,"C+",IF(Q304&gt;=0.4*'MARK LOOKUP'!Q304,"C",IF(Q304&gt;=0.35*'MARK LOOKUP'!Q304,"D","NG")))))))))</f>
        <v/>
      </c>
      <c r="AM304" s="26" t="str">
        <f>IF(ISBLANK('DATA ENTRY'!W304),"",IF(R304="Ab","AB",IF(R304&gt;=0.9*'MARK LOOKUP'!R304,"A+",IF(R304&gt;=0.8*'MARK LOOKUP'!R304,"A",IF(R304&gt;=0.7*'MARK LOOKUP'!R304,"B+",IF(R304&gt;=0.6*'MARK LOOKUP'!R304,"B",IF(R304&gt;=0.5*'MARK LOOKUP'!R304,"C+",IF(R304&gt;=0.4*'MARK LOOKUP'!R304,"C",IF(R304&gt;=0.35*'MARK LOOKUP'!R304,"D","NG")))))))))</f>
        <v/>
      </c>
      <c r="AN304" s="26" t="str">
        <f>IF(ISNUMBER(S304),IF(S304&gt;=0.9*'MARK LOOKUP'!S304,"A+",IF(S304&gt;=0.8*'MARK LOOKUP'!S304,"A",IF(S304&gt;=0.7*'MARK LOOKUP'!S304,"B+",IF(S304&gt;=0.6*'MARK LOOKUP'!S304,"B",IF(S304&gt;=0.5*'MARK LOOKUP'!S304,"C+",IF(S304&gt;=0.4*'MARK LOOKUP'!S304,"C",IF(S304&gt;=0.35*'MARK LOOKUP'!S304,"D","NG"))))))),"")</f>
        <v/>
      </c>
      <c r="AO304" s="26" t="str">
        <f>IF(ISBLANK('DATA ENTRY'!Y304),"",IF(T304="AB","AB",IF(T304&gt;=0.9*'MARK LOOKUP'!T304,"A+",IF(T304&gt;=0.8*'MARK LOOKUP'!T304,"A",IF(T304&gt;=0.7*'MARK LOOKUP'!T304,"B+",IF(T304&gt;=0.6*'MARK LOOKUP'!T304,"B",IF(T304&gt;=0.5*'MARK LOOKUP'!T304,"C+",IF(T304&gt;=0.4*'MARK LOOKUP'!T304,"C",IF(T304&gt;=0.35*'MARK LOOKUP'!T304,"D","NG")))))))))</f>
        <v/>
      </c>
      <c r="AP304" s="26" t="str">
        <f>IF(ISBLANK('DATA ENTRY'!Z304),"",IF(U304="AB","AB",IF(U304&gt;=0.9*'MARK LOOKUP'!U304,"A+",IF(U304&gt;=0.8*'MARK LOOKUP'!U304,"A",IF(U304&gt;=0.7*'MARK LOOKUP'!U304,"B+",IF(U304&gt;=0.6*'MARK LOOKUP'!U304,"B",IF(U304&gt;=0.5*'MARK LOOKUP'!U304,"C+",IF(U304&gt;=0.4*'MARK LOOKUP'!U304,"C",IF(U304&gt;=0.35*'MARK LOOKUP'!U304,"D","NG")))))))))</f>
        <v/>
      </c>
      <c r="AQ304" s="26" t="str">
        <f>IF(ISNUMBER(V304),IF(V304&gt;=0.9*'MARK LOOKUP'!V304,"A+",IF(V304&gt;=0.8*'MARK LOOKUP'!V304,"A",IF(V304&gt;=0.7*'MARK LOOKUP'!V304,"B+",IF(V304&gt;=0.6*'MARK LOOKUP'!S304,"B",IF(V304&gt;=0.5*'MARK LOOKUP'!V304,"C+",IF(V304&gt;=0.4*'MARK LOOKUP'!V304,"C",IF(V304&gt;=0.35*'MARK LOOKUP'!V304,"D","NG"))))))),"")</f>
        <v/>
      </c>
      <c r="AR304" s="26" t="str">
        <f t="shared" si="87"/>
        <v/>
      </c>
      <c r="AS304" s="26" t="str">
        <f t="shared" si="88"/>
        <v/>
      </c>
      <c r="AT304" s="26" t="str">
        <f t="shared" si="89"/>
        <v/>
      </c>
      <c r="AU304" s="26" t="str">
        <f t="shared" si="90"/>
        <v/>
      </c>
      <c r="AV304" s="26" t="str">
        <f t="shared" si="91"/>
        <v/>
      </c>
      <c r="AW304" s="26" t="str">
        <f t="shared" si="92"/>
        <v/>
      </c>
      <c r="AX304" s="26" t="str">
        <f t="shared" si="93"/>
        <v/>
      </c>
      <c r="AY304" s="26" t="str">
        <f t="shared" si="94"/>
        <v/>
      </c>
      <c r="AZ304" s="26" t="str">
        <f t="shared" si="95"/>
        <v/>
      </c>
      <c r="BA304" s="26" t="str">
        <f t="shared" si="96"/>
        <v/>
      </c>
      <c r="BB304" s="26" t="str">
        <f t="shared" si="97"/>
        <v/>
      </c>
      <c r="BC304" s="26" t="str">
        <f t="shared" si="98"/>
        <v/>
      </c>
      <c r="BD304" s="26" t="str">
        <f t="shared" si="99"/>
        <v/>
      </c>
      <c r="BE304" s="26" t="str">
        <f>IF(ISBLANK('DATA ENTRY'!S304),"",IF(AJ304="A+","4",IF(AJ304="A","3.6",IF(AJ304="B+","3.2",IF(AJ304="B","2.8",IF(AJ304="C+","2.4",IF(AJ304="C","2",IF(AJ304="D+","1.6",IF(AJ304="D","1.2",IF(AJ304="E","0.8",""))))))))))</f>
        <v/>
      </c>
      <c r="BF304" s="26" t="str">
        <f>IF(ISBLANK('DATA ENTRY'!T304),"",IF(AK304="A+","4",IF(AK304="A","3.6",IF(AK304="B+","3.2",IF(AK304="B","2.8",IF(AK304="C+","2.4",IF(AK304="C","2",IF(AK304="D+","1.6",IF(AK304="D","1.2",IF(AK304="E","0.8",""))))))))))</f>
        <v/>
      </c>
      <c r="BG304" s="26" t="str">
        <f>IF(ISBLANK('DATA ENTRY'!U304),"",IF(AL304="A+","4",IF(AL304="A","3.6",IF(AL304="B+","3.2",IF(AL304="B","2.8",IF(AL304="C+","2.4",IF(AL304="C","2",IF(AL304="D+","1.6",IF(AL304="D","1.2",IF(AL304="E","0.8",""))))))))))</f>
        <v/>
      </c>
      <c r="BH304" s="26" t="str">
        <f>IF(ISBLANK('DATA ENTRY'!V304),"",IF(AM304="A+","4",IF(AM304="A","3.6",IF(AM304="B+","3.2",IF(AM304="B","2.8",IF(AM304="C+","2.4",IF(AM304="C","2",IF(AM304="D+","1.6",IF(AM304="D","1.2",IF(AM304="E","0.8",""))))))))))</f>
        <v/>
      </c>
      <c r="BI304" s="26" t="str">
        <f>IF(ISBLANK('DATA ENTRY'!W304),"",IF(AN304="A+","4",IF(AN304="A","3.6",IF(AN304="B+","3.2",IF(AN304="B","2.8",IF(AN304="C+","2.4",IF(AN304="C","2",IF(AN304="D+","1.6",IF(AN304="D","1.2",IF(AN304="E","0.8",""))))))))))</f>
        <v/>
      </c>
      <c r="BJ304" s="26" t="str">
        <f>IF(ISBLANK('DATA ENTRY'!X304),"",IF(AO304="A+","4",IF(AO304="A","3.6",IF(AO304="B+","3.2",IF(AO304="B","2.8",IF(AO304="C+","2.4",IF(AO304="C","2",IF(AO304="D+","1.6",IF(AO304="D","1.2",IF(AO304="E","0.8",""))))))))))</f>
        <v/>
      </c>
      <c r="BK304" s="26" t="str">
        <f>IF(ISBLANK('DATA ENTRY'!Y304),"",IF(AP304="A+","4",IF(AP304="A","3.6",IF(AP304="B+","3.2",IF(AP304="B","2.8",IF(AP304="C+","2.4",IF(AP304="C","2",IF(AP304="D+","1.6",IF(AP304="D","1.2",IF(AP304="E","0.8",""))))))))))</f>
        <v/>
      </c>
      <c r="BL304" s="26" t="str">
        <f>IF(ISBLANK('DATA ENTRY'!Z304),"",IF(AQ304="A+","4",IF(AQ304="A","3.6",IF(AQ304="B+","3.2",IF(AQ304="B","2.8",IF(AQ304="C+","2.4",IF(AQ304="C","2",IF(AQ304="D+","1.6",IF(AQ304="D","1.2",IF(AQ304="E","0.8",""))))))))))</f>
        <v/>
      </c>
    </row>
    <row r="305" spans="2:64" x14ac:dyDescent="0.25">
      <c r="B305" s="26" t="str">
        <f>IF(ISBLANK('DATA ENTRY'!G305),"",'DATA ENTRY'!G305)</f>
        <v/>
      </c>
      <c r="C305" s="26" t="str">
        <f>IF(ISBLANK('DATA ENTRY'!H305),"",'DATA ENTRY'!H305)</f>
        <v/>
      </c>
      <c r="D305" s="26" t="str">
        <f t="shared" si="81"/>
        <v/>
      </c>
      <c r="E305" s="26" t="str">
        <f>IF(ISBLANK('DATA ENTRY'!J305),"",'DATA ENTRY'!J305)</f>
        <v/>
      </c>
      <c r="F305" s="26" t="str">
        <f>IF(ISBLANK('DATA ENTRY'!K305),"",'DATA ENTRY'!K305)</f>
        <v/>
      </c>
      <c r="G305" s="26" t="str">
        <f t="shared" si="82"/>
        <v/>
      </c>
      <c r="H305" s="26" t="str">
        <f>IF(ISBLANK('DATA ENTRY'!M305),"",'DATA ENTRY'!M305)</f>
        <v/>
      </c>
      <c r="I305" s="26" t="str">
        <f>IF(ISBLANK('DATA ENTRY'!M305),"",'DATA ENTRY'!N305)</f>
        <v/>
      </c>
      <c r="J305" s="26" t="str">
        <f t="shared" si="100"/>
        <v/>
      </c>
      <c r="K305" s="26" t="str">
        <f>IF(ISBLANK('DATA ENTRY'!P305),"",'DATA ENTRY'!P305)</f>
        <v/>
      </c>
      <c r="L305" s="26" t="str">
        <f>IF(ISBLANK('DATA ENTRY'!Q305),"",'DATA ENTRY'!Q305)</f>
        <v/>
      </c>
      <c r="M305" s="26" t="str">
        <f t="shared" si="83"/>
        <v/>
      </c>
      <c r="N305" s="26" t="str">
        <f>IF(ISBLANK('DATA ENTRY'!S305),"",'DATA ENTRY'!S305)</f>
        <v/>
      </c>
      <c r="O305" s="26" t="str">
        <f>IF(ISBLANK('DATA ENTRY'!T305),"",'DATA ENTRY'!T305)</f>
        <v/>
      </c>
      <c r="P305" s="26" t="str">
        <f t="shared" si="84"/>
        <v/>
      </c>
      <c r="Q305" s="26" t="str">
        <f>IF(ISBLANK('DATA ENTRY'!V305),"",'DATA ENTRY'!V305)</f>
        <v/>
      </c>
      <c r="R305" s="26" t="str">
        <f>IF(ISBLANK('DATA ENTRY'!W305),"",'DATA ENTRY'!W305)</f>
        <v/>
      </c>
      <c r="S305" s="26" t="str">
        <f t="shared" si="85"/>
        <v/>
      </c>
      <c r="T305" s="26" t="str">
        <f>IF(ISBLANK('DATA ENTRY'!Y305),"",'DATA ENTRY'!Y305)</f>
        <v/>
      </c>
      <c r="U305" s="26" t="str">
        <f>IF(ISBLANK('DATA ENTRY'!Z305),"",'DATA ENTRY'!Z305)</f>
        <v/>
      </c>
      <c r="V305" s="26" t="str">
        <f t="shared" si="86"/>
        <v/>
      </c>
      <c r="W305" s="26" t="str">
        <f>IF(ISBLANK('DATA ENTRY'!$F305),"",IF(LEDGER!B305="AB","AB",IF(LEDGER!B305&gt;=0.9*'MARK LOOKUP'!B305,"A+",IF(LEDGER!B305&gt;=0.8*'MARK LOOKUP'!B305,"A",IF(LEDGER!B305&gt;=0.7*'MARK LOOKUP'!B305,"B+",IF(LEDGER!B305&gt;=0.6*'MARK LOOKUP'!B305,"B",IF(LEDGER!B305&gt;=0.5*'MARK LOOKUP'!B305,"C+",IF(LEDGER!B305&gt;=0.4*'MARK LOOKUP'!B305,"C+",IF(LEDGER!B305&gt;=0.35*'MARK LOOKUP'!B305,"D","NG")))))))))</f>
        <v/>
      </c>
      <c r="X305" s="26" t="str">
        <f>IF(ISBLANK('DATA ENTRY'!$G305),"",IF(LEDGER!C305="AB","AB",IF(LEDGER!C305&gt;=0.9*'MARK LOOKUP'!C305,"A+",IF(LEDGER!C305&gt;=0.8*'MARK LOOKUP'!C305,"A",IF(LEDGER!C305&gt;=0.7*'MARK LOOKUP'!C305,"B+",IF(LEDGER!C305&gt;=0.6*'MARK LOOKUP'!C305,"B",IF(LEDGER!C305&gt;=0.5*'MARK LOOKUP'!C305,"C+",IF(LEDGER!C305&gt;=0.4*'MARK LOOKUP'!C305,"C+",IF(LEDGER!C305&gt;=0.35*'MARK LOOKUP'!C305,"D","N.G.")))))))))</f>
        <v/>
      </c>
      <c r="Y305" s="26" t="b">
        <f>IF(ISNUMBER(D305),IF(D305&gt;=0.9*'MARK LOOKUP'!D305,"A+",IF(D305&gt;=0.8*'MARK LOOKUP'!D305,"A",IF(D305&gt;=0.7*'MARK LOOKUP'!D305,"B+",IF(D305&gt;=0.6*'MARK LOOKUP'!D305,"B",IF(D305&gt;=0.5*'MARK LOOKUP'!D305,"C+",IF(D305&gt;=0.4*'MARK LOOKUP'!D305,"C",IF(D305&gt;=0.35*'MARK LOOKUP'!D305,"D","N.G."))))))))</f>
        <v>0</v>
      </c>
      <c r="Z305" s="26" t="str">
        <f>IF(ISBLANK('DATA ENTRY'!J305),"",IF(LEDGER!E305="AB","AB",IF(LEDGER!E305&gt;=0.9*'MARK LOOKUP'!E305,"A+",IF(LEDGER!E305&gt;=0.8*'MARK LOOKUP'!E305,"A",IF(LEDGER!E305&gt;=0.7*'MARK LOOKUP'!E305,"B+",IF(LEDGER!E305&gt;=0.6*'MARK LOOKUP'!E305,"B",IF(LEDGER!E305&gt;=0.5*'MARK LOOKUP'!E305,"C+",IF(LEDGER!E305&gt;=0.4*'MARK LOOKUP'!E305,"C",IF(LEDGER!E305&gt;=0.35*'MARK LOOKUP'!E305,"D","NG")))))))))</f>
        <v/>
      </c>
      <c r="AA305" s="26" t="str">
        <f>IF(ISBLANK('DATA ENTRY'!K305),"",IF(LEDGER!F305="AB","AB",IF(LEDGER!F305&gt;=0.9*'MARK LOOKUP'!F305,"A+",IF(LEDGER!F305&gt;=0.8*'MARK LOOKUP'!F305,"A",IF(LEDGER!F305&gt;=0.7*'MARK LOOKUP'!F305,"B+",IF(LEDGER!F305&gt;=0.6*'MARK LOOKUP'!F305,"B",IF(LEDGER!F305&gt;=0.5*'MARK LOOKUP'!F305,"C+",IF(LEDGER!F305&gt;=0.4*'MARK LOOKUP'!F305,"C",IF(LEDGER!F305&gt;=0.35*'MARK LOOKUP'!F305,"D","NG")))))))))</f>
        <v/>
      </c>
      <c r="AB305" s="26" t="b">
        <f>IF(ISNUMBER(G305),IF(D305&gt;=0.9*'MARK LOOKUP'!G305,"A+",IF(G305&gt;=0.8*'MARK LOOKUP'!G305,"A",IF(G305&gt;=0.7*'MARK LOOKUP'!G305,"B+",IF(G305&gt;=0.6*'MARK LOOKUP'!G305,"B",IF(G305&gt;=0.5*'MARK LOOKUP'!G305,"C+",IF(G305&gt;=0.4*'MARK LOOKUP'!G305,"C",IF(G305&gt;=0.35*'MARK LOOKUP'!G305,"D","NG"))))))))</f>
        <v>0</v>
      </c>
      <c r="AC305" s="26" t="str">
        <f>IF(ISBLANK('DATA ENTRY'!M305),"",IF(LEDGER!H305="AB","AB",IF(LEDGER!H305&gt;=0.9*'MARK LOOKUP'!H305,"A+",IF(LEDGER!H305&gt;=0.8*'MARK LOOKUP'!H305,"A",IF(LEDGER!H305&gt;=0.7*'MARK LOOKUP'!H305,"B+",IF(LEDGER!H305&gt;=0.6*'MARK LOOKUP'!H305,"B",IF(LEDGER!H305&gt;=0.5*'MARK LOOKUP'!H305,"C+",IF(LEDGER!H305&gt;=0.4*'MARK LOOKUP'!H305,"C",IF(LEDGER!H305&gt;=0.35*'MARK LOOKUP'!H305,"D","NG")))))))))</f>
        <v/>
      </c>
      <c r="AD305" s="26" t="str">
        <f>IF(ISBLANK('DATA ENTRY'!N305),"",IF(LEDGER!I305="AB","AB",IF(LEDGER!I305&gt;=0.9*'MARK LOOKUP'!I305,"A+",IF(LEDGER!I305&gt;=0.8*'MARK LOOKUP'!I305,"A",IF(LEDGER!I305&gt;=0.7*'MARK LOOKUP'!I305,"B+",IF(LEDGER!I305&gt;=0.6*'MARK LOOKUP'!I305,"B",IF(LEDGER!I305&gt;=0.5*'MARK LOOKUP'!I305,"C+",IF(LEDGER!I305&gt;=0.4*'MARK LOOKUP'!I305,"C",IF(LEDGER!I305&gt;=0.35*'MARK LOOKUP'!I305,"D","NG")))))))))</f>
        <v/>
      </c>
      <c r="AE305" s="26" t="str">
        <f>IF(ISNUMBER(J305),IF(J305&gt;=0.9*'MARK LOOKUP'!J305,"A+",IF(J305&gt;=0.8*'MARK LOOKUP'!J305,"A",IF(J305&gt;=0.7*'MARK LOOKUP'!J305,"B+",IF(J305&gt;=0.6*'MARK LOOKUP'!J305,"B",IF(J305&gt;=0.5*'MARK LOOKUP'!J305,"C+",IF(J305&gt;=0.4*'MARK LOOKUP'!J305,"C",IF(J305&gt;=0.35*'MARK LOOKUP'!J305,"D","NG"))))))),"")</f>
        <v/>
      </c>
      <c r="AF305" s="26" t="str">
        <f>IF(ISBLANK('DATA ENTRY'!P305),"",IF(LEDGER!K305="Ab","AB",IF(LEDGER!K305&gt;=0.9*'MARK LOOKUP'!K305,"A+",IF(LEDGER!K305&gt;=0.8*'MARK LOOKUP'!K305,"A",IF(LEDGER!K305&gt;=0.7*'MARK LOOKUP'!K305,"B+",IF(LEDGER!K305&gt;=0.6*'MARK LOOKUP'!K305,"B",IF(LEDGER!K305&gt;=0.5*'MARK LOOKUP'!K305,"C+",IF(LEDGER!K305&gt;=0.4*'MARK LOOKUP'!K305,"C",IF(LEDGER!K305&gt;=0.35*'MARK LOOKUP'!K305,"D","NG")))))))))</f>
        <v/>
      </c>
      <c r="AG305" s="26" t="str">
        <f>IF(ISBLANK('DATA ENTRY'!Q305),"",IF(LEDGER!L305="Ab","AB",IF(LEDGER!L305&gt;=0.9*'MARK LOOKUP'!L305,"A+",IF(LEDGER!L305&gt;=0.8*'MARK LOOKUP'!L305,"A",IF(LEDGER!L305&gt;=0.7*'MARK LOOKUP'!L305,"B+",IF(LEDGER!L305&gt;=0.6*'MARK LOOKUP'!L305,"B",IF(LEDGER!L305&gt;=0.5*'MARK LOOKUP'!L305,"C+",IF(LEDGER!L305&gt;=0.4*'MARK LOOKUP'!L305,"C",IF(LEDGER!L305&gt;=0.35*'MARK LOOKUP'!L305,"D","NG")))))))))</f>
        <v/>
      </c>
      <c r="AH305" s="26" t="str">
        <f>IF(ISNUMBER(M305),IF(M305&gt;=0.9*'MARK LOOKUP'!M305,"A+",IF(M305&gt;=0.8*'MARK LOOKUP'!M305,"A",IF(M305&gt;=0.7*'MARK LOOKUP'!M305,"B+",IF(M305&gt;=0.6*'MARK LOOKUP'!M305,"B",IF(M305&gt;=0.5*'MARK LOOKUP'!M305,"C+",IF(M305&gt;=0.4*'MARK LOOKUP'!M305,"C",IF(M305&gt;=0.35*'MARK LOOKUP'!M305,"D","NG"))))))),"")</f>
        <v/>
      </c>
      <c r="AI305" s="26" t="str">
        <f>IF(ISBLANK('DATA ENTRY'!S305),"",IF(N305="Ab","AB",IF(N305&gt;=0.9*'MARK LOOKUP'!N305,"A+",IF(N305&gt;=0.8*'MARK LOOKUP'!N305,"A",IF(N305&gt;=0.7*'MARK LOOKUP'!N305,"B+",IF(N305&gt;=0.6*'MARK LOOKUP'!N305,"B",IF(N305&gt;=0.5*'MARK LOOKUP'!N305,"C+",IF(N305&gt;=0.4*'MARK LOOKUP'!N305,"C",IF(N305&gt;=0.35*'MARK LOOKUP'!N305,"D","NG")))))))))</f>
        <v/>
      </c>
      <c r="AJ305" s="26" t="str">
        <f>IF(ISBLANK('DATA ENTRY'!T305),"",IF(O305="Ab","AB",IF(O305&gt;=0.9*'MARK LOOKUP'!O305,"A+",IF(O305&gt;=0.8*'MARK LOOKUP'!O305,"A",IF(O305&gt;=0.7*'MARK LOOKUP'!O305,"B+",IF(O305&gt;=0.6*'MARK LOOKUP'!O305,"B",IF(O305&gt;=0.5*'MARK LOOKUP'!O305,"C+",IF(O305&gt;=0.4*'MARK LOOKUP'!O305,"C",IF(O305&gt;=0.35*'MARK LOOKUP'!O305,"D","NG")))))))))</f>
        <v/>
      </c>
      <c r="AK305" s="26" t="str">
        <f>IF(ISNUMBER(P305),IF(P305&gt;=0.9*'MARK LOOKUP'!P305,"A+",IF(P305&gt;=0.8*'MARK LOOKUP'!P305,"A",IF(P305&gt;=0.7*'MARK LOOKUP'!P305,"B+",IF(P305&gt;=0.6*'MARK LOOKUP'!P305,"B",IF(P305&gt;=0.5*'MARK LOOKUP'!P305,"C+",IF(P305&gt;=0.4*'MARK LOOKUP'!P305,"C",IF(P305&gt;=0.35*'MARK LOOKUP'!P305,"D","NG"))))))),"")</f>
        <v/>
      </c>
      <c r="AL305" s="26" t="str">
        <f>IF(ISBLANK('DATA ENTRY'!V305),"",IF(Q305="Ab","AB",IF(Q305&gt;=0.9*'MARK LOOKUP'!Q305,"A+",IF(Q305&gt;=0.8*'MARK LOOKUP'!Q305,"A",IF(Q305&gt;=0.7*'MARK LOOKUP'!Q305,"B+",IF(Q305&gt;=0.6*'MARK LOOKUP'!Q305,"B",IF(Q305&gt;=0.5*'MARK LOOKUP'!Q305,"C+",IF(Q305&gt;=0.4*'MARK LOOKUP'!Q305,"C",IF(Q305&gt;=0.35*'MARK LOOKUP'!Q305,"D","NG")))))))))</f>
        <v/>
      </c>
      <c r="AM305" s="26" t="str">
        <f>IF(ISBLANK('DATA ENTRY'!W305),"",IF(R305="Ab","AB",IF(R305&gt;=0.9*'MARK LOOKUP'!R305,"A+",IF(R305&gt;=0.8*'MARK LOOKUP'!R305,"A",IF(R305&gt;=0.7*'MARK LOOKUP'!R305,"B+",IF(R305&gt;=0.6*'MARK LOOKUP'!R305,"B",IF(R305&gt;=0.5*'MARK LOOKUP'!R305,"C+",IF(R305&gt;=0.4*'MARK LOOKUP'!R305,"C",IF(R305&gt;=0.35*'MARK LOOKUP'!R305,"D","NG")))))))))</f>
        <v/>
      </c>
      <c r="AN305" s="26" t="str">
        <f>IF(ISNUMBER(S305),IF(S305&gt;=0.9*'MARK LOOKUP'!S305,"A+",IF(S305&gt;=0.8*'MARK LOOKUP'!S305,"A",IF(S305&gt;=0.7*'MARK LOOKUP'!S305,"B+",IF(S305&gt;=0.6*'MARK LOOKUP'!S305,"B",IF(S305&gt;=0.5*'MARK LOOKUP'!S305,"C+",IF(S305&gt;=0.4*'MARK LOOKUP'!S305,"C",IF(S305&gt;=0.35*'MARK LOOKUP'!S305,"D","NG"))))))),"")</f>
        <v/>
      </c>
      <c r="AO305" s="26" t="str">
        <f>IF(ISBLANK('DATA ENTRY'!Y305),"",IF(T305="AB","AB",IF(T305&gt;=0.9*'MARK LOOKUP'!T305,"A+",IF(T305&gt;=0.8*'MARK LOOKUP'!T305,"A",IF(T305&gt;=0.7*'MARK LOOKUP'!T305,"B+",IF(T305&gt;=0.6*'MARK LOOKUP'!T305,"B",IF(T305&gt;=0.5*'MARK LOOKUP'!T305,"C+",IF(T305&gt;=0.4*'MARK LOOKUP'!T305,"C",IF(T305&gt;=0.35*'MARK LOOKUP'!T305,"D","NG")))))))))</f>
        <v/>
      </c>
      <c r="AP305" s="26" t="str">
        <f>IF(ISBLANK('DATA ENTRY'!Z305),"",IF(U305="AB","AB",IF(U305&gt;=0.9*'MARK LOOKUP'!U305,"A+",IF(U305&gt;=0.8*'MARK LOOKUP'!U305,"A",IF(U305&gt;=0.7*'MARK LOOKUP'!U305,"B+",IF(U305&gt;=0.6*'MARK LOOKUP'!U305,"B",IF(U305&gt;=0.5*'MARK LOOKUP'!U305,"C+",IF(U305&gt;=0.4*'MARK LOOKUP'!U305,"C",IF(U305&gt;=0.35*'MARK LOOKUP'!U305,"D","NG")))))))))</f>
        <v/>
      </c>
      <c r="AQ305" s="26" t="str">
        <f>IF(ISNUMBER(V305),IF(V305&gt;=0.9*'MARK LOOKUP'!V305,"A+",IF(V305&gt;=0.8*'MARK LOOKUP'!V305,"A",IF(V305&gt;=0.7*'MARK LOOKUP'!V305,"B+",IF(V305&gt;=0.6*'MARK LOOKUP'!S305,"B",IF(V305&gt;=0.5*'MARK LOOKUP'!V305,"C+",IF(V305&gt;=0.4*'MARK LOOKUP'!V305,"C",IF(V305&gt;=0.35*'MARK LOOKUP'!V305,"D","NG"))))))),"")</f>
        <v/>
      </c>
      <c r="AR305" s="26" t="str">
        <f t="shared" si="87"/>
        <v/>
      </c>
      <c r="AS305" s="26" t="str">
        <f t="shared" si="88"/>
        <v/>
      </c>
      <c r="AT305" s="26" t="str">
        <f t="shared" si="89"/>
        <v/>
      </c>
      <c r="AU305" s="26" t="str">
        <f t="shared" si="90"/>
        <v/>
      </c>
      <c r="AV305" s="26" t="str">
        <f t="shared" si="91"/>
        <v/>
      </c>
      <c r="AW305" s="26" t="str">
        <f t="shared" si="92"/>
        <v/>
      </c>
      <c r="AX305" s="26" t="str">
        <f t="shared" si="93"/>
        <v/>
      </c>
      <c r="AY305" s="26" t="str">
        <f t="shared" si="94"/>
        <v/>
      </c>
      <c r="AZ305" s="26" t="str">
        <f t="shared" si="95"/>
        <v/>
      </c>
      <c r="BA305" s="26" t="str">
        <f t="shared" si="96"/>
        <v/>
      </c>
      <c r="BB305" s="26" t="str">
        <f t="shared" si="97"/>
        <v/>
      </c>
      <c r="BC305" s="26" t="str">
        <f t="shared" si="98"/>
        <v/>
      </c>
      <c r="BD305" s="26" t="str">
        <f t="shared" si="99"/>
        <v/>
      </c>
      <c r="BE305" s="26" t="str">
        <f>IF(ISBLANK('DATA ENTRY'!S305),"",IF(AJ305="A+","4",IF(AJ305="A","3.6",IF(AJ305="B+","3.2",IF(AJ305="B","2.8",IF(AJ305="C+","2.4",IF(AJ305="C","2",IF(AJ305="D+","1.6",IF(AJ305="D","1.2",IF(AJ305="E","0.8",""))))))))))</f>
        <v/>
      </c>
      <c r="BF305" s="26" t="str">
        <f>IF(ISBLANK('DATA ENTRY'!T305),"",IF(AK305="A+","4",IF(AK305="A","3.6",IF(AK305="B+","3.2",IF(AK305="B","2.8",IF(AK305="C+","2.4",IF(AK305="C","2",IF(AK305="D+","1.6",IF(AK305="D","1.2",IF(AK305="E","0.8",""))))))))))</f>
        <v/>
      </c>
      <c r="BG305" s="26" t="str">
        <f>IF(ISBLANK('DATA ENTRY'!U305),"",IF(AL305="A+","4",IF(AL305="A","3.6",IF(AL305="B+","3.2",IF(AL305="B","2.8",IF(AL305="C+","2.4",IF(AL305="C","2",IF(AL305="D+","1.6",IF(AL305="D","1.2",IF(AL305="E","0.8",""))))))))))</f>
        <v/>
      </c>
      <c r="BH305" s="26" t="str">
        <f>IF(ISBLANK('DATA ENTRY'!V305),"",IF(AM305="A+","4",IF(AM305="A","3.6",IF(AM305="B+","3.2",IF(AM305="B","2.8",IF(AM305="C+","2.4",IF(AM305="C","2",IF(AM305="D+","1.6",IF(AM305="D","1.2",IF(AM305="E","0.8",""))))))))))</f>
        <v/>
      </c>
      <c r="BI305" s="26" t="str">
        <f>IF(ISBLANK('DATA ENTRY'!W305),"",IF(AN305="A+","4",IF(AN305="A","3.6",IF(AN305="B+","3.2",IF(AN305="B","2.8",IF(AN305="C+","2.4",IF(AN305="C","2",IF(AN305="D+","1.6",IF(AN305="D","1.2",IF(AN305="E","0.8",""))))))))))</f>
        <v/>
      </c>
      <c r="BJ305" s="26" t="str">
        <f>IF(ISBLANK('DATA ENTRY'!X305),"",IF(AO305="A+","4",IF(AO305="A","3.6",IF(AO305="B+","3.2",IF(AO305="B","2.8",IF(AO305="C+","2.4",IF(AO305="C","2",IF(AO305="D+","1.6",IF(AO305="D","1.2",IF(AO305="E","0.8",""))))))))))</f>
        <v/>
      </c>
      <c r="BK305" s="26" t="str">
        <f>IF(ISBLANK('DATA ENTRY'!Y305),"",IF(AP305="A+","4",IF(AP305="A","3.6",IF(AP305="B+","3.2",IF(AP305="B","2.8",IF(AP305="C+","2.4",IF(AP305="C","2",IF(AP305="D+","1.6",IF(AP305="D","1.2",IF(AP305="E","0.8",""))))))))))</f>
        <v/>
      </c>
      <c r="BL305" s="26" t="str">
        <f>IF(ISBLANK('DATA ENTRY'!Z305),"",IF(AQ305="A+","4",IF(AQ305="A","3.6",IF(AQ305="B+","3.2",IF(AQ305="B","2.8",IF(AQ305="C+","2.4",IF(AQ305="C","2",IF(AQ305="D+","1.6",IF(AQ305="D","1.2",IF(AQ305="E","0.8",""))))))))))</f>
        <v/>
      </c>
    </row>
    <row r="306" spans="2:64" x14ac:dyDescent="0.25">
      <c r="B306" s="26" t="str">
        <f>IF(ISBLANK('DATA ENTRY'!G306),"",'DATA ENTRY'!G306)</f>
        <v/>
      </c>
      <c r="C306" s="26" t="str">
        <f>IF(ISBLANK('DATA ENTRY'!H306),"",'DATA ENTRY'!H306)</f>
        <v/>
      </c>
      <c r="D306" s="26" t="str">
        <f t="shared" si="81"/>
        <v/>
      </c>
      <c r="E306" s="26" t="str">
        <f>IF(ISBLANK('DATA ENTRY'!J306),"",'DATA ENTRY'!J306)</f>
        <v/>
      </c>
      <c r="F306" s="26" t="str">
        <f>IF(ISBLANK('DATA ENTRY'!K306),"",'DATA ENTRY'!K306)</f>
        <v/>
      </c>
      <c r="G306" s="26" t="str">
        <f t="shared" si="82"/>
        <v/>
      </c>
      <c r="H306" s="26" t="str">
        <f>IF(ISBLANK('DATA ENTRY'!M306),"",'DATA ENTRY'!M306)</f>
        <v/>
      </c>
      <c r="I306" s="26" t="str">
        <f>IF(ISBLANK('DATA ENTRY'!M306),"",'DATA ENTRY'!N306)</f>
        <v/>
      </c>
      <c r="J306" s="26" t="str">
        <f t="shared" si="100"/>
        <v/>
      </c>
      <c r="K306" s="26" t="str">
        <f>IF(ISBLANK('DATA ENTRY'!P306),"",'DATA ENTRY'!P306)</f>
        <v/>
      </c>
      <c r="L306" s="26" t="str">
        <f>IF(ISBLANK('DATA ENTRY'!Q306),"",'DATA ENTRY'!Q306)</f>
        <v/>
      </c>
      <c r="M306" s="26" t="str">
        <f t="shared" si="83"/>
        <v/>
      </c>
      <c r="N306" s="26" t="str">
        <f>IF(ISBLANK('DATA ENTRY'!S306),"",'DATA ENTRY'!S306)</f>
        <v/>
      </c>
      <c r="O306" s="26" t="str">
        <f>IF(ISBLANK('DATA ENTRY'!T306),"",'DATA ENTRY'!T306)</f>
        <v/>
      </c>
      <c r="P306" s="26" t="str">
        <f t="shared" si="84"/>
        <v/>
      </c>
      <c r="Q306" s="26" t="str">
        <f>IF(ISBLANK('DATA ENTRY'!V306),"",'DATA ENTRY'!V306)</f>
        <v/>
      </c>
      <c r="R306" s="26" t="str">
        <f>IF(ISBLANK('DATA ENTRY'!W306),"",'DATA ENTRY'!W306)</f>
        <v/>
      </c>
      <c r="S306" s="26" t="str">
        <f t="shared" si="85"/>
        <v/>
      </c>
      <c r="T306" s="26" t="str">
        <f>IF(ISBLANK('DATA ENTRY'!Y306),"",'DATA ENTRY'!Y306)</f>
        <v/>
      </c>
      <c r="U306" s="26" t="str">
        <f>IF(ISBLANK('DATA ENTRY'!Z306),"",'DATA ENTRY'!Z306)</f>
        <v/>
      </c>
      <c r="V306" s="26" t="str">
        <f t="shared" si="86"/>
        <v/>
      </c>
      <c r="W306" s="26" t="str">
        <f>IF(ISBLANK('DATA ENTRY'!$F306),"",IF(LEDGER!B306="AB","AB",IF(LEDGER!B306&gt;=0.9*'MARK LOOKUP'!B306,"A+",IF(LEDGER!B306&gt;=0.8*'MARK LOOKUP'!B306,"A",IF(LEDGER!B306&gt;=0.7*'MARK LOOKUP'!B306,"B+",IF(LEDGER!B306&gt;=0.6*'MARK LOOKUP'!B306,"B",IF(LEDGER!B306&gt;=0.5*'MARK LOOKUP'!B306,"C+",IF(LEDGER!B306&gt;=0.4*'MARK LOOKUP'!B306,"C+",IF(LEDGER!B306&gt;=0.35*'MARK LOOKUP'!B306,"D","NG")))))))))</f>
        <v/>
      </c>
      <c r="X306" s="26" t="str">
        <f>IF(ISBLANK('DATA ENTRY'!$G306),"",IF(LEDGER!C306="AB","AB",IF(LEDGER!C306&gt;=0.9*'MARK LOOKUP'!C306,"A+",IF(LEDGER!C306&gt;=0.8*'MARK LOOKUP'!C306,"A",IF(LEDGER!C306&gt;=0.7*'MARK LOOKUP'!C306,"B+",IF(LEDGER!C306&gt;=0.6*'MARK LOOKUP'!C306,"B",IF(LEDGER!C306&gt;=0.5*'MARK LOOKUP'!C306,"C+",IF(LEDGER!C306&gt;=0.4*'MARK LOOKUP'!C306,"C+",IF(LEDGER!C306&gt;=0.35*'MARK LOOKUP'!C306,"D","N.G.")))))))))</f>
        <v/>
      </c>
      <c r="Y306" s="26" t="b">
        <f>IF(ISNUMBER(D306),IF(D306&gt;=0.9*'MARK LOOKUP'!D306,"A+",IF(D306&gt;=0.8*'MARK LOOKUP'!D306,"A",IF(D306&gt;=0.7*'MARK LOOKUP'!D306,"B+",IF(D306&gt;=0.6*'MARK LOOKUP'!D306,"B",IF(D306&gt;=0.5*'MARK LOOKUP'!D306,"C+",IF(D306&gt;=0.4*'MARK LOOKUP'!D306,"C",IF(D306&gt;=0.35*'MARK LOOKUP'!D306,"D","N.G."))))))))</f>
        <v>0</v>
      </c>
      <c r="Z306" s="26" t="str">
        <f>IF(ISBLANK('DATA ENTRY'!J306),"",IF(LEDGER!E306="AB","AB",IF(LEDGER!E306&gt;=0.9*'MARK LOOKUP'!E306,"A+",IF(LEDGER!E306&gt;=0.8*'MARK LOOKUP'!E306,"A",IF(LEDGER!E306&gt;=0.7*'MARK LOOKUP'!E306,"B+",IF(LEDGER!E306&gt;=0.6*'MARK LOOKUP'!E306,"B",IF(LEDGER!E306&gt;=0.5*'MARK LOOKUP'!E306,"C+",IF(LEDGER!E306&gt;=0.4*'MARK LOOKUP'!E306,"C",IF(LEDGER!E306&gt;=0.35*'MARK LOOKUP'!E306,"D","NG")))))))))</f>
        <v/>
      </c>
      <c r="AA306" s="26" t="str">
        <f>IF(ISBLANK('DATA ENTRY'!K306),"",IF(LEDGER!F306="AB","AB",IF(LEDGER!F306&gt;=0.9*'MARK LOOKUP'!F306,"A+",IF(LEDGER!F306&gt;=0.8*'MARK LOOKUP'!F306,"A",IF(LEDGER!F306&gt;=0.7*'MARK LOOKUP'!F306,"B+",IF(LEDGER!F306&gt;=0.6*'MARK LOOKUP'!F306,"B",IF(LEDGER!F306&gt;=0.5*'MARK LOOKUP'!F306,"C+",IF(LEDGER!F306&gt;=0.4*'MARK LOOKUP'!F306,"C",IF(LEDGER!F306&gt;=0.35*'MARK LOOKUP'!F306,"D","NG")))))))))</f>
        <v/>
      </c>
      <c r="AB306" s="26" t="b">
        <f>IF(ISNUMBER(G306),IF(D306&gt;=0.9*'MARK LOOKUP'!G306,"A+",IF(G306&gt;=0.8*'MARK LOOKUP'!G306,"A",IF(G306&gt;=0.7*'MARK LOOKUP'!G306,"B+",IF(G306&gt;=0.6*'MARK LOOKUP'!G306,"B",IF(G306&gt;=0.5*'MARK LOOKUP'!G306,"C+",IF(G306&gt;=0.4*'MARK LOOKUP'!G306,"C",IF(G306&gt;=0.35*'MARK LOOKUP'!G306,"D","NG"))))))))</f>
        <v>0</v>
      </c>
      <c r="AC306" s="26" t="str">
        <f>IF(ISBLANK('DATA ENTRY'!M306),"",IF(LEDGER!H306="AB","AB",IF(LEDGER!H306&gt;=0.9*'MARK LOOKUP'!H306,"A+",IF(LEDGER!H306&gt;=0.8*'MARK LOOKUP'!H306,"A",IF(LEDGER!H306&gt;=0.7*'MARK LOOKUP'!H306,"B+",IF(LEDGER!H306&gt;=0.6*'MARK LOOKUP'!H306,"B",IF(LEDGER!H306&gt;=0.5*'MARK LOOKUP'!H306,"C+",IF(LEDGER!H306&gt;=0.4*'MARK LOOKUP'!H306,"C",IF(LEDGER!H306&gt;=0.35*'MARK LOOKUP'!H306,"D","NG")))))))))</f>
        <v/>
      </c>
      <c r="AD306" s="26" t="str">
        <f>IF(ISBLANK('DATA ENTRY'!N306),"",IF(LEDGER!I306="AB","AB",IF(LEDGER!I306&gt;=0.9*'MARK LOOKUP'!I306,"A+",IF(LEDGER!I306&gt;=0.8*'MARK LOOKUP'!I306,"A",IF(LEDGER!I306&gt;=0.7*'MARK LOOKUP'!I306,"B+",IF(LEDGER!I306&gt;=0.6*'MARK LOOKUP'!I306,"B",IF(LEDGER!I306&gt;=0.5*'MARK LOOKUP'!I306,"C+",IF(LEDGER!I306&gt;=0.4*'MARK LOOKUP'!I306,"C",IF(LEDGER!I306&gt;=0.35*'MARK LOOKUP'!I306,"D","NG")))))))))</f>
        <v/>
      </c>
      <c r="AE306" s="26" t="str">
        <f>IF(ISNUMBER(J306),IF(J306&gt;=0.9*'MARK LOOKUP'!J306,"A+",IF(J306&gt;=0.8*'MARK LOOKUP'!J306,"A",IF(J306&gt;=0.7*'MARK LOOKUP'!J306,"B+",IF(J306&gt;=0.6*'MARK LOOKUP'!J306,"B",IF(J306&gt;=0.5*'MARK LOOKUP'!J306,"C+",IF(J306&gt;=0.4*'MARK LOOKUP'!J306,"C",IF(J306&gt;=0.35*'MARK LOOKUP'!J306,"D","NG"))))))),"")</f>
        <v/>
      </c>
      <c r="AF306" s="26" t="str">
        <f>IF(ISBLANK('DATA ENTRY'!P306),"",IF(LEDGER!K306="Ab","AB",IF(LEDGER!K306&gt;=0.9*'MARK LOOKUP'!K306,"A+",IF(LEDGER!K306&gt;=0.8*'MARK LOOKUP'!K306,"A",IF(LEDGER!K306&gt;=0.7*'MARK LOOKUP'!K306,"B+",IF(LEDGER!K306&gt;=0.6*'MARK LOOKUP'!K306,"B",IF(LEDGER!K306&gt;=0.5*'MARK LOOKUP'!K306,"C+",IF(LEDGER!K306&gt;=0.4*'MARK LOOKUP'!K306,"C",IF(LEDGER!K306&gt;=0.35*'MARK LOOKUP'!K306,"D","NG")))))))))</f>
        <v/>
      </c>
      <c r="AG306" s="26" t="str">
        <f>IF(ISBLANK('DATA ENTRY'!Q306),"",IF(LEDGER!L306="Ab","AB",IF(LEDGER!L306&gt;=0.9*'MARK LOOKUP'!L306,"A+",IF(LEDGER!L306&gt;=0.8*'MARK LOOKUP'!L306,"A",IF(LEDGER!L306&gt;=0.7*'MARK LOOKUP'!L306,"B+",IF(LEDGER!L306&gt;=0.6*'MARK LOOKUP'!L306,"B",IF(LEDGER!L306&gt;=0.5*'MARK LOOKUP'!L306,"C+",IF(LEDGER!L306&gt;=0.4*'MARK LOOKUP'!L306,"C",IF(LEDGER!L306&gt;=0.35*'MARK LOOKUP'!L306,"D","NG")))))))))</f>
        <v/>
      </c>
      <c r="AH306" s="26" t="str">
        <f>IF(ISNUMBER(M306),IF(M306&gt;=0.9*'MARK LOOKUP'!M306,"A+",IF(M306&gt;=0.8*'MARK LOOKUP'!M306,"A",IF(M306&gt;=0.7*'MARK LOOKUP'!M306,"B+",IF(M306&gt;=0.6*'MARK LOOKUP'!M306,"B",IF(M306&gt;=0.5*'MARK LOOKUP'!M306,"C+",IF(M306&gt;=0.4*'MARK LOOKUP'!M306,"C",IF(M306&gt;=0.35*'MARK LOOKUP'!M306,"D","NG"))))))),"")</f>
        <v/>
      </c>
      <c r="AI306" s="26" t="str">
        <f>IF(ISBLANK('DATA ENTRY'!S306),"",IF(N306="Ab","AB",IF(N306&gt;=0.9*'MARK LOOKUP'!N306,"A+",IF(N306&gt;=0.8*'MARK LOOKUP'!N306,"A",IF(N306&gt;=0.7*'MARK LOOKUP'!N306,"B+",IF(N306&gt;=0.6*'MARK LOOKUP'!N306,"B",IF(N306&gt;=0.5*'MARK LOOKUP'!N306,"C+",IF(N306&gt;=0.4*'MARK LOOKUP'!N306,"C",IF(N306&gt;=0.35*'MARK LOOKUP'!N306,"D","NG")))))))))</f>
        <v/>
      </c>
      <c r="AJ306" s="26" t="str">
        <f>IF(ISBLANK('DATA ENTRY'!T306),"",IF(O306="Ab","AB",IF(O306&gt;=0.9*'MARK LOOKUP'!O306,"A+",IF(O306&gt;=0.8*'MARK LOOKUP'!O306,"A",IF(O306&gt;=0.7*'MARK LOOKUP'!O306,"B+",IF(O306&gt;=0.6*'MARK LOOKUP'!O306,"B",IF(O306&gt;=0.5*'MARK LOOKUP'!O306,"C+",IF(O306&gt;=0.4*'MARK LOOKUP'!O306,"C",IF(O306&gt;=0.35*'MARK LOOKUP'!O306,"D","NG")))))))))</f>
        <v/>
      </c>
      <c r="AK306" s="26" t="str">
        <f>IF(ISNUMBER(P306),IF(P306&gt;=0.9*'MARK LOOKUP'!P306,"A+",IF(P306&gt;=0.8*'MARK LOOKUP'!P306,"A",IF(P306&gt;=0.7*'MARK LOOKUP'!P306,"B+",IF(P306&gt;=0.6*'MARK LOOKUP'!P306,"B",IF(P306&gt;=0.5*'MARK LOOKUP'!P306,"C+",IF(P306&gt;=0.4*'MARK LOOKUP'!P306,"C",IF(P306&gt;=0.35*'MARK LOOKUP'!P306,"D","NG"))))))),"")</f>
        <v/>
      </c>
      <c r="AL306" s="26" t="str">
        <f>IF(ISBLANK('DATA ENTRY'!V306),"",IF(Q306="Ab","AB",IF(Q306&gt;=0.9*'MARK LOOKUP'!Q306,"A+",IF(Q306&gt;=0.8*'MARK LOOKUP'!Q306,"A",IF(Q306&gt;=0.7*'MARK LOOKUP'!Q306,"B+",IF(Q306&gt;=0.6*'MARK LOOKUP'!Q306,"B",IF(Q306&gt;=0.5*'MARK LOOKUP'!Q306,"C+",IF(Q306&gt;=0.4*'MARK LOOKUP'!Q306,"C",IF(Q306&gt;=0.35*'MARK LOOKUP'!Q306,"D","NG")))))))))</f>
        <v/>
      </c>
      <c r="AM306" s="26" t="str">
        <f>IF(ISBLANK('DATA ENTRY'!W306),"",IF(R306="Ab","AB",IF(R306&gt;=0.9*'MARK LOOKUP'!R306,"A+",IF(R306&gt;=0.8*'MARK LOOKUP'!R306,"A",IF(R306&gt;=0.7*'MARK LOOKUP'!R306,"B+",IF(R306&gt;=0.6*'MARK LOOKUP'!R306,"B",IF(R306&gt;=0.5*'MARK LOOKUP'!R306,"C+",IF(R306&gt;=0.4*'MARK LOOKUP'!R306,"C",IF(R306&gt;=0.35*'MARK LOOKUP'!R306,"D","NG")))))))))</f>
        <v/>
      </c>
      <c r="AN306" s="26" t="str">
        <f>IF(ISNUMBER(S306),IF(S306&gt;=0.9*'MARK LOOKUP'!S306,"A+",IF(S306&gt;=0.8*'MARK LOOKUP'!S306,"A",IF(S306&gt;=0.7*'MARK LOOKUP'!S306,"B+",IF(S306&gt;=0.6*'MARK LOOKUP'!S306,"B",IF(S306&gt;=0.5*'MARK LOOKUP'!S306,"C+",IF(S306&gt;=0.4*'MARK LOOKUP'!S306,"C",IF(S306&gt;=0.35*'MARK LOOKUP'!S306,"D","NG"))))))),"")</f>
        <v/>
      </c>
      <c r="AO306" s="26" t="str">
        <f>IF(ISBLANK('DATA ENTRY'!Y306),"",IF(T306="AB","AB",IF(T306&gt;=0.9*'MARK LOOKUP'!T306,"A+",IF(T306&gt;=0.8*'MARK LOOKUP'!T306,"A",IF(T306&gt;=0.7*'MARK LOOKUP'!T306,"B+",IF(T306&gt;=0.6*'MARK LOOKUP'!T306,"B",IF(T306&gt;=0.5*'MARK LOOKUP'!T306,"C+",IF(T306&gt;=0.4*'MARK LOOKUP'!T306,"C",IF(T306&gt;=0.35*'MARK LOOKUP'!T306,"D","NG")))))))))</f>
        <v/>
      </c>
      <c r="AP306" s="26" t="str">
        <f>IF(ISBLANK('DATA ENTRY'!Z306),"",IF(U306="AB","AB",IF(U306&gt;=0.9*'MARK LOOKUP'!U306,"A+",IF(U306&gt;=0.8*'MARK LOOKUP'!U306,"A",IF(U306&gt;=0.7*'MARK LOOKUP'!U306,"B+",IF(U306&gt;=0.6*'MARK LOOKUP'!U306,"B",IF(U306&gt;=0.5*'MARK LOOKUP'!U306,"C+",IF(U306&gt;=0.4*'MARK LOOKUP'!U306,"C",IF(U306&gt;=0.35*'MARK LOOKUP'!U306,"D","NG")))))))))</f>
        <v/>
      </c>
      <c r="AQ306" s="26" t="str">
        <f>IF(ISNUMBER(V306),IF(V306&gt;=0.9*'MARK LOOKUP'!V306,"A+",IF(V306&gt;=0.8*'MARK LOOKUP'!V306,"A",IF(V306&gt;=0.7*'MARK LOOKUP'!V306,"B+",IF(V306&gt;=0.6*'MARK LOOKUP'!S306,"B",IF(V306&gt;=0.5*'MARK LOOKUP'!V306,"C+",IF(V306&gt;=0.4*'MARK LOOKUP'!V306,"C",IF(V306&gt;=0.35*'MARK LOOKUP'!V306,"D","NG"))))))),"")</f>
        <v/>
      </c>
      <c r="AR306" s="26" t="str">
        <f t="shared" si="87"/>
        <v/>
      </c>
      <c r="AS306" s="26" t="str">
        <f t="shared" si="88"/>
        <v/>
      </c>
      <c r="AT306" s="26" t="str">
        <f t="shared" si="89"/>
        <v/>
      </c>
      <c r="AU306" s="26" t="str">
        <f t="shared" si="90"/>
        <v/>
      </c>
      <c r="AV306" s="26" t="str">
        <f t="shared" si="91"/>
        <v/>
      </c>
      <c r="AW306" s="26" t="str">
        <f t="shared" si="92"/>
        <v/>
      </c>
      <c r="AX306" s="26" t="str">
        <f t="shared" si="93"/>
        <v/>
      </c>
      <c r="AY306" s="26" t="str">
        <f t="shared" si="94"/>
        <v/>
      </c>
      <c r="AZ306" s="26" t="str">
        <f t="shared" si="95"/>
        <v/>
      </c>
      <c r="BA306" s="26" t="str">
        <f t="shared" si="96"/>
        <v/>
      </c>
      <c r="BB306" s="26" t="str">
        <f t="shared" si="97"/>
        <v/>
      </c>
      <c r="BC306" s="26" t="str">
        <f t="shared" si="98"/>
        <v/>
      </c>
      <c r="BD306" s="26" t="str">
        <f t="shared" si="99"/>
        <v/>
      </c>
      <c r="BE306" s="26" t="str">
        <f>IF(ISBLANK('DATA ENTRY'!S306),"",IF(AJ306="A+","4",IF(AJ306="A","3.6",IF(AJ306="B+","3.2",IF(AJ306="B","2.8",IF(AJ306="C+","2.4",IF(AJ306="C","2",IF(AJ306="D+","1.6",IF(AJ306="D","1.2",IF(AJ306="E","0.8",""))))))))))</f>
        <v/>
      </c>
      <c r="BF306" s="26" t="str">
        <f>IF(ISBLANK('DATA ENTRY'!T306),"",IF(AK306="A+","4",IF(AK306="A","3.6",IF(AK306="B+","3.2",IF(AK306="B","2.8",IF(AK306="C+","2.4",IF(AK306="C","2",IF(AK306="D+","1.6",IF(AK306="D","1.2",IF(AK306="E","0.8",""))))))))))</f>
        <v/>
      </c>
      <c r="BG306" s="26" t="str">
        <f>IF(ISBLANK('DATA ENTRY'!U306),"",IF(AL306="A+","4",IF(AL306="A","3.6",IF(AL306="B+","3.2",IF(AL306="B","2.8",IF(AL306="C+","2.4",IF(AL306="C","2",IF(AL306="D+","1.6",IF(AL306="D","1.2",IF(AL306="E","0.8",""))))))))))</f>
        <v/>
      </c>
      <c r="BH306" s="26" t="str">
        <f>IF(ISBLANK('DATA ENTRY'!V306),"",IF(AM306="A+","4",IF(AM306="A","3.6",IF(AM306="B+","3.2",IF(AM306="B","2.8",IF(AM306="C+","2.4",IF(AM306="C","2",IF(AM306="D+","1.6",IF(AM306="D","1.2",IF(AM306="E","0.8",""))))))))))</f>
        <v/>
      </c>
      <c r="BI306" s="26" t="str">
        <f>IF(ISBLANK('DATA ENTRY'!W306),"",IF(AN306="A+","4",IF(AN306="A","3.6",IF(AN306="B+","3.2",IF(AN306="B","2.8",IF(AN306="C+","2.4",IF(AN306="C","2",IF(AN306="D+","1.6",IF(AN306="D","1.2",IF(AN306="E","0.8",""))))))))))</f>
        <v/>
      </c>
      <c r="BJ306" s="26" t="str">
        <f>IF(ISBLANK('DATA ENTRY'!X306),"",IF(AO306="A+","4",IF(AO306="A","3.6",IF(AO306="B+","3.2",IF(AO306="B","2.8",IF(AO306="C+","2.4",IF(AO306="C","2",IF(AO306="D+","1.6",IF(AO306="D","1.2",IF(AO306="E","0.8",""))))))))))</f>
        <v/>
      </c>
      <c r="BK306" s="26" t="str">
        <f>IF(ISBLANK('DATA ENTRY'!Y306),"",IF(AP306="A+","4",IF(AP306="A","3.6",IF(AP306="B+","3.2",IF(AP306="B","2.8",IF(AP306="C+","2.4",IF(AP306="C","2",IF(AP306="D+","1.6",IF(AP306="D","1.2",IF(AP306="E","0.8",""))))))))))</f>
        <v/>
      </c>
      <c r="BL306" s="26" t="str">
        <f>IF(ISBLANK('DATA ENTRY'!Z306),"",IF(AQ306="A+","4",IF(AQ306="A","3.6",IF(AQ306="B+","3.2",IF(AQ306="B","2.8",IF(AQ306="C+","2.4",IF(AQ306="C","2",IF(AQ306="D+","1.6",IF(AQ306="D","1.2",IF(AQ306="E","0.8",""))))))))))</f>
        <v/>
      </c>
    </row>
    <row r="307" spans="2:64" x14ac:dyDescent="0.25">
      <c r="B307" s="26" t="str">
        <f>IF(ISBLANK('DATA ENTRY'!G307),"",'DATA ENTRY'!G307)</f>
        <v/>
      </c>
      <c r="C307" s="26" t="str">
        <f>IF(ISBLANK('DATA ENTRY'!H307),"",'DATA ENTRY'!H307)</f>
        <v/>
      </c>
      <c r="D307" s="26" t="str">
        <f t="shared" si="81"/>
        <v/>
      </c>
      <c r="E307" s="26" t="str">
        <f>IF(ISBLANK('DATA ENTRY'!J307),"",'DATA ENTRY'!J307)</f>
        <v/>
      </c>
      <c r="F307" s="26" t="str">
        <f>IF(ISBLANK('DATA ENTRY'!K307),"",'DATA ENTRY'!K307)</f>
        <v/>
      </c>
      <c r="G307" s="26" t="str">
        <f t="shared" si="82"/>
        <v/>
      </c>
      <c r="H307" s="26" t="str">
        <f>IF(ISBLANK('DATA ENTRY'!M307),"",'DATA ENTRY'!M307)</f>
        <v/>
      </c>
      <c r="I307" s="26" t="str">
        <f>IF(ISBLANK('DATA ENTRY'!M307),"",'DATA ENTRY'!N307)</f>
        <v/>
      </c>
      <c r="J307" s="26" t="str">
        <f t="shared" si="100"/>
        <v/>
      </c>
      <c r="K307" s="26" t="str">
        <f>IF(ISBLANK('DATA ENTRY'!P307),"",'DATA ENTRY'!P307)</f>
        <v/>
      </c>
      <c r="L307" s="26" t="str">
        <f>IF(ISBLANK('DATA ENTRY'!Q307),"",'DATA ENTRY'!Q307)</f>
        <v/>
      </c>
      <c r="M307" s="26" t="str">
        <f t="shared" si="83"/>
        <v/>
      </c>
      <c r="N307" s="26" t="str">
        <f>IF(ISBLANK('DATA ENTRY'!S307),"",'DATA ENTRY'!S307)</f>
        <v/>
      </c>
      <c r="O307" s="26" t="str">
        <f>IF(ISBLANK('DATA ENTRY'!T307),"",'DATA ENTRY'!T307)</f>
        <v/>
      </c>
      <c r="P307" s="26" t="str">
        <f t="shared" si="84"/>
        <v/>
      </c>
      <c r="Q307" s="26" t="str">
        <f>IF(ISBLANK('DATA ENTRY'!V307),"",'DATA ENTRY'!V307)</f>
        <v/>
      </c>
      <c r="R307" s="26" t="str">
        <f>IF(ISBLANK('DATA ENTRY'!W307),"",'DATA ENTRY'!W307)</f>
        <v/>
      </c>
      <c r="S307" s="26" t="str">
        <f t="shared" si="85"/>
        <v/>
      </c>
      <c r="T307" s="26" t="str">
        <f>IF(ISBLANK('DATA ENTRY'!Y307),"",'DATA ENTRY'!Y307)</f>
        <v/>
      </c>
      <c r="U307" s="26" t="str">
        <f>IF(ISBLANK('DATA ENTRY'!Z307),"",'DATA ENTRY'!Z307)</f>
        <v/>
      </c>
      <c r="V307" s="26" t="str">
        <f t="shared" si="86"/>
        <v/>
      </c>
      <c r="W307" s="26" t="str">
        <f>IF(ISBLANK('DATA ENTRY'!$F307),"",IF(LEDGER!B307="AB","AB",IF(LEDGER!B307&gt;=0.9*'MARK LOOKUP'!B307,"A+",IF(LEDGER!B307&gt;=0.8*'MARK LOOKUP'!B307,"A",IF(LEDGER!B307&gt;=0.7*'MARK LOOKUP'!B307,"B+",IF(LEDGER!B307&gt;=0.6*'MARK LOOKUP'!B307,"B",IF(LEDGER!B307&gt;=0.5*'MARK LOOKUP'!B307,"C+",IF(LEDGER!B307&gt;=0.4*'MARK LOOKUP'!B307,"C+",IF(LEDGER!B307&gt;=0.35*'MARK LOOKUP'!B307,"D","NG")))))))))</f>
        <v/>
      </c>
      <c r="X307" s="26" t="str">
        <f>IF(ISBLANK('DATA ENTRY'!$G307),"",IF(LEDGER!C307="AB","AB",IF(LEDGER!C307&gt;=0.9*'MARK LOOKUP'!C307,"A+",IF(LEDGER!C307&gt;=0.8*'MARK LOOKUP'!C307,"A",IF(LEDGER!C307&gt;=0.7*'MARK LOOKUP'!C307,"B+",IF(LEDGER!C307&gt;=0.6*'MARK LOOKUP'!C307,"B",IF(LEDGER!C307&gt;=0.5*'MARK LOOKUP'!C307,"C+",IF(LEDGER!C307&gt;=0.4*'MARK LOOKUP'!C307,"C+",IF(LEDGER!C307&gt;=0.35*'MARK LOOKUP'!C307,"D","N.G.")))))))))</f>
        <v/>
      </c>
      <c r="Y307" s="26" t="b">
        <f>IF(ISNUMBER(D307),IF(D307&gt;=0.9*'MARK LOOKUP'!D307,"A+",IF(D307&gt;=0.8*'MARK LOOKUP'!D307,"A",IF(D307&gt;=0.7*'MARK LOOKUP'!D307,"B+",IF(D307&gt;=0.6*'MARK LOOKUP'!D307,"B",IF(D307&gt;=0.5*'MARK LOOKUP'!D307,"C+",IF(D307&gt;=0.4*'MARK LOOKUP'!D307,"C",IF(D307&gt;=0.35*'MARK LOOKUP'!D307,"D","N.G."))))))))</f>
        <v>0</v>
      </c>
      <c r="Z307" s="26" t="str">
        <f>IF(ISBLANK('DATA ENTRY'!J307),"",IF(LEDGER!E307="AB","AB",IF(LEDGER!E307&gt;=0.9*'MARK LOOKUP'!E307,"A+",IF(LEDGER!E307&gt;=0.8*'MARK LOOKUP'!E307,"A",IF(LEDGER!E307&gt;=0.7*'MARK LOOKUP'!E307,"B+",IF(LEDGER!E307&gt;=0.6*'MARK LOOKUP'!E307,"B",IF(LEDGER!E307&gt;=0.5*'MARK LOOKUP'!E307,"C+",IF(LEDGER!E307&gt;=0.4*'MARK LOOKUP'!E307,"C",IF(LEDGER!E307&gt;=0.35*'MARK LOOKUP'!E307,"D","NG")))))))))</f>
        <v/>
      </c>
      <c r="AA307" s="26" t="str">
        <f>IF(ISBLANK('DATA ENTRY'!K307),"",IF(LEDGER!F307="AB","AB",IF(LEDGER!F307&gt;=0.9*'MARK LOOKUP'!F307,"A+",IF(LEDGER!F307&gt;=0.8*'MARK LOOKUP'!F307,"A",IF(LEDGER!F307&gt;=0.7*'MARK LOOKUP'!F307,"B+",IF(LEDGER!F307&gt;=0.6*'MARK LOOKUP'!F307,"B",IF(LEDGER!F307&gt;=0.5*'MARK LOOKUP'!F307,"C+",IF(LEDGER!F307&gt;=0.4*'MARK LOOKUP'!F307,"C",IF(LEDGER!F307&gt;=0.35*'MARK LOOKUP'!F307,"D","NG")))))))))</f>
        <v/>
      </c>
      <c r="AB307" s="26" t="b">
        <f>IF(ISNUMBER(G307),IF(D307&gt;=0.9*'MARK LOOKUP'!G307,"A+",IF(G307&gt;=0.8*'MARK LOOKUP'!G307,"A",IF(G307&gt;=0.7*'MARK LOOKUP'!G307,"B+",IF(G307&gt;=0.6*'MARK LOOKUP'!G307,"B",IF(G307&gt;=0.5*'MARK LOOKUP'!G307,"C+",IF(G307&gt;=0.4*'MARK LOOKUP'!G307,"C",IF(G307&gt;=0.35*'MARK LOOKUP'!G307,"D","NG"))))))))</f>
        <v>0</v>
      </c>
      <c r="AC307" s="26" t="str">
        <f>IF(ISBLANK('DATA ENTRY'!M307),"",IF(LEDGER!H307="AB","AB",IF(LEDGER!H307&gt;=0.9*'MARK LOOKUP'!H307,"A+",IF(LEDGER!H307&gt;=0.8*'MARK LOOKUP'!H307,"A",IF(LEDGER!H307&gt;=0.7*'MARK LOOKUP'!H307,"B+",IF(LEDGER!H307&gt;=0.6*'MARK LOOKUP'!H307,"B",IF(LEDGER!H307&gt;=0.5*'MARK LOOKUP'!H307,"C+",IF(LEDGER!H307&gt;=0.4*'MARK LOOKUP'!H307,"C",IF(LEDGER!H307&gt;=0.35*'MARK LOOKUP'!H307,"D","NG")))))))))</f>
        <v/>
      </c>
      <c r="AD307" s="26" t="str">
        <f>IF(ISBLANK('DATA ENTRY'!N307),"",IF(LEDGER!I307="AB","AB",IF(LEDGER!I307&gt;=0.9*'MARK LOOKUP'!I307,"A+",IF(LEDGER!I307&gt;=0.8*'MARK LOOKUP'!I307,"A",IF(LEDGER!I307&gt;=0.7*'MARK LOOKUP'!I307,"B+",IF(LEDGER!I307&gt;=0.6*'MARK LOOKUP'!I307,"B",IF(LEDGER!I307&gt;=0.5*'MARK LOOKUP'!I307,"C+",IF(LEDGER!I307&gt;=0.4*'MARK LOOKUP'!I307,"C",IF(LEDGER!I307&gt;=0.35*'MARK LOOKUP'!I307,"D","NG")))))))))</f>
        <v/>
      </c>
      <c r="AE307" s="26" t="str">
        <f>IF(ISNUMBER(J307),IF(J307&gt;=0.9*'MARK LOOKUP'!J307,"A+",IF(J307&gt;=0.8*'MARK LOOKUP'!J307,"A",IF(J307&gt;=0.7*'MARK LOOKUP'!J307,"B+",IF(J307&gt;=0.6*'MARK LOOKUP'!J307,"B",IF(J307&gt;=0.5*'MARK LOOKUP'!J307,"C+",IF(J307&gt;=0.4*'MARK LOOKUP'!J307,"C",IF(J307&gt;=0.35*'MARK LOOKUP'!J307,"D","NG"))))))),"")</f>
        <v/>
      </c>
      <c r="AF307" s="26" t="str">
        <f>IF(ISBLANK('DATA ENTRY'!P307),"",IF(LEDGER!K307="Ab","AB",IF(LEDGER!K307&gt;=0.9*'MARK LOOKUP'!K307,"A+",IF(LEDGER!K307&gt;=0.8*'MARK LOOKUP'!K307,"A",IF(LEDGER!K307&gt;=0.7*'MARK LOOKUP'!K307,"B+",IF(LEDGER!K307&gt;=0.6*'MARK LOOKUP'!K307,"B",IF(LEDGER!K307&gt;=0.5*'MARK LOOKUP'!K307,"C+",IF(LEDGER!K307&gt;=0.4*'MARK LOOKUP'!K307,"C",IF(LEDGER!K307&gt;=0.35*'MARK LOOKUP'!K307,"D","NG")))))))))</f>
        <v/>
      </c>
      <c r="AG307" s="26" t="str">
        <f>IF(ISBLANK('DATA ENTRY'!Q307),"",IF(LEDGER!L307="Ab","AB",IF(LEDGER!L307&gt;=0.9*'MARK LOOKUP'!L307,"A+",IF(LEDGER!L307&gt;=0.8*'MARK LOOKUP'!L307,"A",IF(LEDGER!L307&gt;=0.7*'MARK LOOKUP'!L307,"B+",IF(LEDGER!L307&gt;=0.6*'MARK LOOKUP'!L307,"B",IF(LEDGER!L307&gt;=0.5*'MARK LOOKUP'!L307,"C+",IF(LEDGER!L307&gt;=0.4*'MARK LOOKUP'!L307,"C",IF(LEDGER!L307&gt;=0.35*'MARK LOOKUP'!L307,"D","NG")))))))))</f>
        <v/>
      </c>
      <c r="AH307" s="26" t="str">
        <f>IF(ISNUMBER(M307),IF(M307&gt;=0.9*'MARK LOOKUP'!M307,"A+",IF(M307&gt;=0.8*'MARK LOOKUP'!M307,"A",IF(M307&gt;=0.7*'MARK LOOKUP'!M307,"B+",IF(M307&gt;=0.6*'MARK LOOKUP'!M307,"B",IF(M307&gt;=0.5*'MARK LOOKUP'!M307,"C+",IF(M307&gt;=0.4*'MARK LOOKUP'!M307,"C",IF(M307&gt;=0.35*'MARK LOOKUP'!M307,"D","NG"))))))),"")</f>
        <v/>
      </c>
      <c r="AI307" s="26" t="str">
        <f>IF(ISBLANK('DATA ENTRY'!S307),"",IF(N307="Ab","AB",IF(N307&gt;=0.9*'MARK LOOKUP'!N307,"A+",IF(N307&gt;=0.8*'MARK LOOKUP'!N307,"A",IF(N307&gt;=0.7*'MARK LOOKUP'!N307,"B+",IF(N307&gt;=0.6*'MARK LOOKUP'!N307,"B",IF(N307&gt;=0.5*'MARK LOOKUP'!N307,"C+",IF(N307&gt;=0.4*'MARK LOOKUP'!N307,"C",IF(N307&gt;=0.35*'MARK LOOKUP'!N307,"D","NG")))))))))</f>
        <v/>
      </c>
      <c r="AJ307" s="26" t="str">
        <f>IF(ISBLANK('DATA ENTRY'!T307),"",IF(O307="Ab","AB",IF(O307&gt;=0.9*'MARK LOOKUP'!O307,"A+",IF(O307&gt;=0.8*'MARK LOOKUP'!O307,"A",IF(O307&gt;=0.7*'MARK LOOKUP'!O307,"B+",IF(O307&gt;=0.6*'MARK LOOKUP'!O307,"B",IF(O307&gt;=0.5*'MARK LOOKUP'!O307,"C+",IF(O307&gt;=0.4*'MARK LOOKUP'!O307,"C",IF(O307&gt;=0.35*'MARK LOOKUP'!O307,"D","NG")))))))))</f>
        <v/>
      </c>
      <c r="AK307" s="26" t="str">
        <f>IF(ISNUMBER(P307),IF(P307&gt;=0.9*'MARK LOOKUP'!P307,"A+",IF(P307&gt;=0.8*'MARK LOOKUP'!P307,"A",IF(P307&gt;=0.7*'MARK LOOKUP'!P307,"B+",IF(P307&gt;=0.6*'MARK LOOKUP'!P307,"B",IF(P307&gt;=0.5*'MARK LOOKUP'!P307,"C+",IF(P307&gt;=0.4*'MARK LOOKUP'!P307,"C",IF(P307&gt;=0.35*'MARK LOOKUP'!P307,"D","NG"))))))),"")</f>
        <v/>
      </c>
      <c r="AL307" s="26" t="str">
        <f>IF(ISBLANK('DATA ENTRY'!V307),"",IF(Q307="Ab","AB",IF(Q307&gt;=0.9*'MARK LOOKUP'!Q307,"A+",IF(Q307&gt;=0.8*'MARK LOOKUP'!Q307,"A",IF(Q307&gt;=0.7*'MARK LOOKUP'!Q307,"B+",IF(Q307&gt;=0.6*'MARK LOOKUP'!Q307,"B",IF(Q307&gt;=0.5*'MARK LOOKUP'!Q307,"C+",IF(Q307&gt;=0.4*'MARK LOOKUP'!Q307,"C",IF(Q307&gt;=0.35*'MARK LOOKUP'!Q307,"D","NG")))))))))</f>
        <v/>
      </c>
      <c r="AM307" s="26" t="str">
        <f>IF(ISBLANK('DATA ENTRY'!W307),"",IF(R307="Ab","AB",IF(R307&gt;=0.9*'MARK LOOKUP'!R307,"A+",IF(R307&gt;=0.8*'MARK LOOKUP'!R307,"A",IF(R307&gt;=0.7*'MARK LOOKUP'!R307,"B+",IF(R307&gt;=0.6*'MARK LOOKUP'!R307,"B",IF(R307&gt;=0.5*'MARK LOOKUP'!R307,"C+",IF(R307&gt;=0.4*'MARK LOOKUP'!R307,"C",IF(R307&gt;=0.35*'MARK LOOKUP'!R307,"D","NG")))))))))</f>
        <v/>
      </c>
      <c r="AN307" s="26" t="str">
        <f>IF(ISNUMBER(S307),IF(S307&gt;=0.9*'MARK LOOKUP'!S307,"A+",IF(S307&gt;=0.8*'MARK LOOKUP'!S307,"A",IF(S307&gt;=0.7*'MARK LOOKUP'!S307,"B+",IF(S307&gt;=0.6*'MARK LOOKUP'!S307,"B",IF(S307&gt;=0.5*'MARK LOOKUP'!S307,"C+",IF(S307&gt;=0.4*'MARK LOOKUP'!S307,"C",IF(S307&gt;=0.35*'MARK LOOKUP'!S307,"D","NG"))))))),"")</f>
        <v/>
      </c>
      <c r="AO307" s="26" t="str">
        <f>IF(ISBLANK('DATA ENTRY'!Y307),"",IF(T307="AB","AB",IF(T307&gt;=0.9*'MARK LOOKUP'!T307,"A+",IF(T307&gt;=0.8*'MARK LOOKUP'!T307,"A",IF(T307&gt;=0.7*'MARK LOOKUP'!T307,"B+",IF(T307&gt;=0.6*'MARK LOOKUP'!T307,"B",IF(T307&gt;=0.5*'MARK LOOKUP'!T307,"C+",IF(T307&gt;=0.4*'MARK LOOKUP'!T307,"C",IF(T307&gt;=0.35*'MARK LOOKUP'!T307,"D","NG")))))))))</f>
        <v/>
      </c>
      <c r="AP307" s="26" t="str">
        <f>IF(ISBLANK('DATA ENTRY'!Z307),"",IF(U307="AB","AB",IF(U307&gt;=0.9*'MARK LOOKUP'!U307,"A+",IF(U307&gt;=0.8*'MARK LOOKUP'!U307,"A",IF(U307&gt;=0.7*'MARK LOOKUP'!U307,"B+",IF(U307&gt;=0.6*'MARK LOOKUP'!U307,"B",IF(U307&gt;=0.5*'MARK LOOKUP'!U307,"C+",IF(U307&gt;=0.4*'MARK LOOKUP'!U307,"C",IF(U307&gt;=0.35*'MARK LOOKUP'!U307,"D","NG")))))))))</f>
        <v/>
      </c>
      <c r="AQ307" s="26" t="str">
        <f>IF(ISNUMBER(V307),IF(V307&gt;=0.9*'MARK LOOKUP'!V307,"A+",IF(V307&gt;=0.8*'MARK LOOKUP'!V307,"A",IF(V307&gt;=0.7*'MARK LOOKUP'!V307,"B+",IF(V307&gt;=0.6*'MARK LOOKUP'!S307,"B",IF(V307&gt;=0.5*'MARK LOOKUP'!V307,"C+",IF(V307&gt;=0.4*'MARK LOOKUP'!V307,"C",IF(V307&gt;=0.35*'MARK LOOKUP'!V307,"D","NG"))))))),"")</f>
        <v/>
      </c>
      <c r="AR307" s="26" t="str">
        <f t="shared" si="87"/>
        <v/>
      </c>
      <c r="AS307" s="26" t="str">
        <f t="shared" si="88"/>
        <v/>
      </c>
      <c r="AT307" s="26" t="str">
        <f t="shared" si="89"/>
        <v/>
      </c>
      <c r="AU307" s="26" t="str">
        <f t="shared" si="90"/>
        <v/>
      </c>
      <c r="AV307" s="26" t="str">
        <f t="shared" si="91"/>
        <v/>
      </c>
      <c r="AW307" s="26" t="str">
        <f t="shared" si="92"/>
        <v/>
      </c>
      <c r="AX307" s="26" t="str">
        <f t="shared" si="93"/>
        <v/>
      </c>
      <c r="AY307" s="26" t="str">
        <f t="shared" si="94"/>
        <v/>
      </c>
      <c r="AZ307" s="26" t="str">
        <f t="shared" si="95"/>
        <v/>
      </c>
      <c r="BA307" s="26" t="str">
        <f t="shared" si="96"/>
        <v/>
      </c>
      <c r="BB307" s="26" t="str">
        <f t="shared" si="97"/>
        <v/>
      </c>
      <c r="BC307" s="26" t="str">
        <f t="shared" si="98"/>
        <v/>
      </c>
      <c r="BD307" s="26" t="str">
        <f t="shared" si="99"/>
        <v/>
      </c>
      <c r="BE307" s="26" t="str">
        <f>IF(ISBLANK('DATA ENTRY'!S307),"",IF(AJ307="A+","4",IF(AJ307="A","3.6",IF(AJ307="B+","3.2",IF(AJ307="B","2.8",IF(AJ307="C+","2.4",IF(AJ307="C","2",IF(AJ307="D+","1.6",IF(AJ307="D","1.2",IF(AJ307="E","0.8",""))))))))))</f>
        <v/>
      </c>
      <c r="BF307" s="26" t="str">
        <f>IF(ISBLANK('DATA ENTRY'!T307),"",IF(AK307="A+","4",IF(AK307="A","3.6",IF(AK307="B+","3.2",IF(AK307="B","2.8",IF(AK307="C+","2.4",IF(AK307="C","2",IF(AK307="D+","1.6",IF(AK307="D","1.2",IF(AK307="E","0.8",""))))))))))</f>
        <v/>
      </c>
      <c r="BG307" s="26" t="str">
        <f>IF(ISBLANK('DATA ENTRY'!U307),"",IF(AL307="A+","4",IF(AL307="A","3.6",IF(AL307="B+","3.2",IF(AL307="B","2.8",IF(AL307="C+","2.4",IF(AL307="C","2",IF(AL307="D+","1.6",IF(AL307="D","1.2",IF(AL307="E","0.8",""))))))))))</f>
        <v/>
      </c>
      <c r="BH307" s="26" t="str">
        <f>IF(ISBLANK('DATA ENTRY'!V307),"",IF(AM307="A+","4",IF(AM307="A","3.6",IF(AM307="B+","3.2",IF(AM307="B","2.8",IF(AM307="C+","2.4",IF(AM307="C","2",IF(AM307="D+","1.6",IF(AM307="D","1.2",IF(AM307="E","0.8",""))))))))))</f>
        <v/>
      </c>
      <c r="BI307" s="26" t="str">
        <f>IF(ISBLANK('DATA ENTRY'!W307),"",IF(AN307="A+","4",IF(AN307="A","3.6",IF(AN307="B+","3.2",IF(AN307="B","2.8",IF(AN307="C+","2.4",IF(AN307="C","2",IF(AN307="D+","1.6",IF(AN307="D","1.2",IF(AN307="E","0.8",""))))))))))</f>
        <v/>
      </c>
      <c r="BJ307" s="26" t="str">
        <f>IF(ISBLANK('DATA ENTRY'!X307),"",IF(AO307="A+","4",IF(AO307="A","3.6",IF(AO307="B+","3.2",IF(AO307="B","2.8",IF(AO307="C+","2.4",IF(AO307="C","2",IF(AO307="D+","1.6",IF(AO307="D","1.2",IF(AO307="E","0.8",""))))))))))</f>
        <v/>
      </c>
      <c r="BK307" s="26" t="str">
        <f>IF(ISBLANK('DATA ENTRY'!Y307),"",IF(AP307="A+","4",IF(AP307="A","3.6",IF(AP307="B+","3.2",IF(AP307="B","2.8",IF(AP307="C+","2.4",IF(AP307="C","2",IF(AP307="D+","1.6",IF(AP307="D","1.2",IF(AP307="E","0.8",""))))))))))</f>
        <v/>
      </c>
      <c r="BL307" s="26" t="str">
        <f>IF(ISBLANK('DATA ENTRY'!Z307),"",IF(AQ307="A+","4",IF(AQ307="A","3.6",IF(AQ307="B+","3.2",IF(AQ307="B","2.8",IF(AQ307="C+","2.4",IF(AQ307="C","2",IF(AQ307="D+","1.6",IF(AQ307="D","1.2",IF(AQ307="E","0.8",""))))))))))</f>
        <v/>
      </c>
    </row>
    <row r="308" spans="2:64" x14ac:dyDescent="0.25">
      <c r="B308" s="26" t="str">
        <f>IF(ISBLANK('DATA ENTRY'!G308),"",'DATA ENTRY'!G308)</f>
        <v/>
      </c>
      <c r="C308" s="26" t="str">
        <f>IF(ISBLANK('DATA ENTRY'!H308),"",'DATA ENTRY'!H308)</f>
        <v/>
      </c>
      <c r="D308" s="26" t="str">
        <f t="shared" si="81"/>
        <v/>
      </c>
      <c r="E308" s="26" t="str">
        <f>IF(ISBLANK('DATA ENTRY'!J308),"",'DATA ENTRY'!J308)</f>
        <v/>
      </c>
      <c r="F308" s="26" t="str">
        <f>IF(ISBLANK('DATA ENTRY'!K308),"",'DATA ENTRY'!K308)</f>
        <v/>
      </c>
      <c r="G308" s="26" t="str">
        <f t="shared" si="82"/>
        <v/>
      </c>
      <c r="H308" s="26" t="str">
        <f>IF(ISBLANK('DATA ENTRY'!M308),"",'DATA ENTRY'!M308)</f>
        <v/>
      </c>
      <c r="I308" s="26" t="str">
        <f>IF(ISBLANK('DATA ENTRY'!M308),"",'DATA ENTRY'!N308)</f>
        <v/>
      </c>
      <c r="J308" s="26" t="str">
        <f t="shared" si="100"/>
        <v/>
      </c>
      <c r="K308" s="26" t="str">
        <f>IF(ISBLANK('DATA ENTRY'!P308),"",'DATA ENTRY'!P308)</f>
        <v/>
      </c>
      <c r="L308" s="26" t="str">
        <f>IF(ISBLANK('DATA ENTRY'!Q308),"",'DATA ENTRY'!Q308)</f>
        <v/>
      </c>
      <c r="M308" s="26" t="str">
        <f t="shared" si="83"/>
        <v/>
      </c>
      <c r="N308" s="26" t="str">
        <f>IF(ISBLANK('DATA ENTRY'!S308),"",'DATA ENTRY'!S308)</f>
        <v/>
      </c>
      <c r="O308" s="26" t="str">
        <f>IF(ISBLANK('DATA ENTRY'!T308),"",'DATA ENTRY'!T308)</f>
        <v/>
      </c>
      <c r="P308" s="26" t="str">
        <f t="shared" si="84"/>
        <v/>
      </c>
      <c r="Q308" s="26" t="str">
        <f>IF(ISBLANK('DATA ENTRY'!V308),"",'DATA ENTRY'!V308)</f>
        <v/>
      </c>
      <c r="R308" s="26" t="str">
        <f>IF(ISBLANK('DATA ENTRY'!W308),"",'DATA ENTRY'!W308)</f>
        <v/>
      </c>
      <c r="S308" s="26" t="str">
        <f t="shared" si="85"/>
        <v/>
      </c>
      <c r="T308" s="26" t="str">
        <f>IF(ISBLANK('DATA ENTRY'!Y308),"",'DATA ENTRY'!Y308)</f>
        <v/>
      </c>
      <c r="U308" s="26" t="str">
        <f>IF(ISBLANK('DATA ENTRY'!Z308),"",'DATA ENTRY'!Z308)</f>
        <v/>
      </c>
      <c r="V308" s="26" t="str">
        <f t="shared" si="86"/>
        <v/>
      </c>
      <c r="W308" s="26" t="str">
        <f>IF(ISBLANK('DATA ENTRY'!$F308),"",IF(LEDGER!B308="AB","AB",IF(LEDGER!B308&gt;=0.9*'MARK LOOKUP'!B308,"A+",IF(LEDGER!B308&gt;=0.8*'MARK LOOKUP'!B308,"A",IF(LEDGER!B308&gt;=0.7*'MARK LOOKUP'!B308,"B+",IF(LEDGER!B308&gt;=0.6*'MARK LOOKUP'!B308,"B",IF(LEDGER!B308&gt;=0.5*'MARK LOOKUP'!B308,"C+",IF(LEDGER!B308&gt;=0.4*'MARK LOOKUP'!B308,"C+",IF(LEDGER!B308&gt;=0.35*'MARK LOOKUP'!B308,"D","NG")))))))))</f>
        <v/>
      </c>
      <c r="X308" s="26" t="str">
        <f>IF(ISBLANK('DATA ENTRY'!$G308),"",IF(LEDGER!C308="AB","AB",IF(LEDGER!C308&gt;=0.9*'MARK LOOKUP'!C308,"A+",IF(LEDGER!C308&gt;=0.8*'MARK LOOKUP'!C308,"A",IF(LEDGER!C308&gt;=0.7*'MARK LOOKUP'!C308,"B+",IF(LEDGER!C308&gt;=0.6*'MARK LOOKUP'!C308,"B",IF(LEDGER!C308&gt;=0.5*'MARK LOOKUP'!C308,"C+",IF(LEDGER!C308&gt;=0.4*'MARK LOOKUP'!C308,"C+",IF(LEDGER!C308&gt;=0.35*'MARK LOOKUP'!C308,"D","N.G.")))))))))</f>
        <v/>
      </c>
      <c r="Y308" s="26" t="b">
        <f>IF(ISNUMBER(D308),IF(D308&gt;=0.9*'MARK LOOKUP'!D308,"A+",IF(D308&gt;=0.8*'MARK LOOKUP'!D308,"A",IF(D308&gt;=0.7*'MARK LOOKUP'!D308,"B+",IF(D308&gt;=0.6*'MARK LOOKUP'!D308,"B",IF(D308&gt;=0.5*'MARK LOOKUP'!D308,"C+",IF(D308&gt;=0.4*'MARK LOOKUP'!D308,"C",IF(D308&gt;=0.35*'MARK LOOKUP'!D308,"D","N.G."))))))))</f>
        <v>0</v>
      </c>
      <c r="Z308" s="26" t="str">
        <f>IF(ISBLANK('DATA ENTRY'!J308),"",IF(LEDGER!E308="AB","AB",IF(LEDGER!E308&gt;=0.9*'MARK LOOKUP'!E308,"A+",IF(LEDGER!E308&gt;=0.8*'MARK LOOKUP'!E308,"A",IF(LEDGER!E308&gt;=0.7*'MARK LOOKUP'!E308,"B+",IF(LEDGER!E308&gt;=0.6*'MARK LOOKUP'!E308,"B",IF(LEDGER!E308&gt;=0.5*'MARK LOOKUP'!E308,"C+",IF(LEDGER!E308&gt;=0.4*'MARK LOOKUP'!E308,"C",IF(LEDGER!E308&gt;=0.35*'MARK LOOKUP'!E308,"D","NG")))))))))</f>
        <v/>
      </c>
      <c r="AA308" s="26" t="str">
        <f>IF(ISBLANK('DATA ENTRY'!K308),"",IF(LEDGER!F308="AB","AB",IF(LEDGER!F308&gt;=0.9*'MARK LOOKUP'!F308,"A+",IF(LEDGER!F308&gt;=0.8*'MARK LOOKUP'!F308,"A",IF(LEDGER!F308&gt;=0.7*'MARK LOOKUP'!F308,"B+",IF(LEDGER!F308&gt;=0.6*'MARK LOOKUP'!F308,"B",IF(LEDGER!F308&gt;=0.5*'MARK LOOKUP'!F308,"C+",IF(LEDGER!F308&gt;=0.4*'MARK LOOKUP'!F308,"C",IF(LEDGER!F308&gt;=0.35*'MARK LOOKUP'!F308,"D","NG")))))))))</f>
        <v/>
      </c>
      <c r="AB308" s="26" t="b">
        <f>IF(ISNUMBER(G308),IF(D308&gt;=0.9*'MARK LOOKUP'!G308,"A+",IF(G308&gt;=0.8*'MARK LOOKUP'!G308,"A",IF(G308&gt;=0.7*'MARK LOOKUP'!G308,"B+",IF(G308&gt;=0.6*'MARK LOOKUP'!G308,"B",IF(G308&gt;=0.5*'MARK LOOKUP'!G308,"C+",IF(G308&gt;=0.4*'MARK LOOKUP'!G308,"C",IF(G308&gt;=0.35*'MARK LOOKUP'!G308,"D","NG"))))))))</f>
        <v>0</v>
      </c>
      <c r="AC308" s="26" t="str">
        <f>IF(ISBLANK('DATA ENTRY'!M308),"",IF(LEDGER!H308="AB","AB",IF(LEDGER!H308&gt;=0.9*'MARK LOOKUP'!H308,"A+",IF(LEDGER!H308&gt;=0.8*'MARK LOOKUP'!H308,"A",IF(LEDGER!H308&gt;=0.7*'MARK LOOKUP'!H308,"B+",IF(LEDGER!H308&gt;=0.6*'MARK LOOKUP'!H308,"B",IF(LEDGER!H308&gt;=0.5*'MARK LOOKUP'!H308,"C+",IF(LEDGER!H308&gt;=0.4*'MARK LOOKUP'!H308,"C",IF(LEDGER!H308&gt;=0.35*'MARK LOOKUP'!H308,"D","NG")))))))))</f>
        <v/>
      </c>
      <c r="AD308" s="26" t="str">
        <f>IF(ISBLANK('DATA ENTRY'!N308),"",IF(LEDGER!I308="AB","AB",IF(LEDGER!I308&gt;=0.9*'MARK LOOKUP'!I308,"A+",IF(LEDGER!I308&gt;=0.8*'MARK LOOKUP'!I308,"A",IF(LEDGER!I308&gt;=0.7*'MARK LOOKUP'!I308,"B+",IF(LEDGER!I308&gt;=0.6*'MARK LOOKUP'!I308,"B",IF(LEDGER!I308&gt;=0.5*'MARK LOOKUP'!I308,"C+",IF(LEDGER!I308&gt;=0.4*'MARK LOOKUP'!I308,"C",IF(LEDGER!I308&gt;=0.35*'MARK LOOKUP'!I308,"D","NG")))))))))</f>
        <v/>
      </c>
      <c r="AE308" s="26" t="str">
        <f>IF(ISNUMBER(J308),IF(J308&gt;=0.9*'MARK LOOKUP'!J308,"A+",IF(J308&gt;=0.8*'MARK LOOKUP'!J308,"A",IF(J308&gt;=0.7*'MARK LOOKUP'!J308,"B+",IF(J308&gt;=0.6*'MARK LOOKUP'!J308,"B",IF(J308&gt;=0.5*'MARK LOOKUP'!J308,"C+",IF(J308&gt;=0.4*'MARK LOOKUP'!J308,"C",IF(J308&gt;=0.35*'MARK LOOKUP'!J308,"D","NG"))))))),"")</f>
        <v/>
      </c>
      <c r="AF308" s="26" t="str">
        <f>IF(ISBLANK('DATA ENTRY'!P308),"",IF(LEDGER!K308="Ab","AB",IF(LEDGER!K308&gt;=0.9*'MARK LOOKUP'!K308,"A+",IF(LEDGER!K308&gt;=0.8*'MARK LOOKUP'!K308,"A",IF(LEDGER!K308&gt;=0.7*'MARK LOOKUP'!K308,"B+",IF(LEDGER!K308&gt;=0.6*'MARK LOOKUP'!K308,"B",IF(LEDGER!K308&gt;=0.5*'MARK LOOKUP'!K308,"C+",IF(LEDGER!K308&gt;=0.4*'MARK LOOKUP'!K308,"C",IF(LEDGER!K308&gt;=0.35*'MARK LOOKUP'!K308,"D","NG")))))))))</f>
        <v/>
      </c>
      <c r="AG308" s="26" t="str">
        <f>IF(ISBLANK('DATA ENTRY'!Q308),"",IF(LEDGER!L308="Ab","AB",IF(LEDGER!L308&gt;=0.9*'MARK LOOKUP'!L308,"A+",IF(LEDGER!L308&gt;=0.8*'MARK LOOKUP'!L308,"A",IF(LEDGER!L308&gt;=0.7*'MARK LOOKUP'!L308,"B+",IF(LEDGER!L308&gt;=0.6*'MARK LOOKUP'!L308,"B",IF(LEDGER!L308&gt;=0.5*'MARK LOOKUP'!L308,"C+",IF(LEDGER!L308&gt;=0.4*'MARK LOOKUP'!L308,"C",IF(LEDGER!L308&gt;=0.35*'MARK LOOKUP'!L308,"D","NG")))))))))</f>
        <v/>
      </c>
      <c r="AH308" s="26" t="str">
        <f>IF(ISNUMBER(M308),IF(M308&gt;=0.9*'MARK LOOKUP'!M308,"A+",IF(M308&gt;=0.8*'MARK LOOKUP'!M308,"A",IF(M308&gt;=0.7*'MARK LOOKUP'!M308,"B+",IF(M308&gt;=0.6*'MARK LOOKUP'!M308,"B",IF(M308&gt;=0.5*'MARK LOOKUP'!M308,"C+",IF(M308&gt;=0.4*'MARK LOOKUP'!M308,"C",IF(M308&gt;=0.35*'MARK LOOKUP'!M308,"D","NG"))))))),"")</f>
        <v/>
      </c>
      <c r="AI308" s="26" t="str">
        <f>IF(ISBLANK('DATA ENTRY'!S308),"",IF(N308="Ab","AB",IF(N308&gt;=0.9*'MARK LOOKUP'!N308,"A+",IF(N308&gt;=0.8*'MARK LOOKUP'!N308,"A",IF(N308&gt;=0.7*'MARK LOOKUP'!N308,"B+",IF(N308&gt;=0.6*'MARK LOOKUP'!N308,"B",IF(N308&gt;=0.5*'MARK LOOKUP'!N308,"C+",IF(N308&gt;=0.4*'MARK LOOKUP'!N308,"C",IF(N308&gt;=0.35*'MARK LOOKUP'!N308,"D","NG")))))))))</f>
        <v/>
      </c>
      <c r="AJ308" s="26" t="str">
        <f>IF(ISBLANK('DATA ENTRY'!T308),"",IF(O308="Ab","AB",IF(O308&gt;=0.9*'MARK LOOKUP'!O308,"A+",IF(O308&gt;=0.8*'MARK LOOKUP'!O308,"A",IF(O308&gt;=0.7*'MARK LOOKUP'!O308,"B+",IF(O308&gt;=0.6*'MARK LOOKUP'!O308,"B",IF(O308&gt;=0.5*'MARK LOOKUP'!O308,"C+",IF(O308&gt;=0.4*'MARK LOOKUP'!O308,"C",IF(O308&gt;=0.35*'MARK LOOKUP'!O308,"D","NG")))))))))</f>
        <v/>
      </c>
      <c r="AK308" s="26" t="str">
        <f>IF(ISNUMBER(P308),IF(P308&gt;=0.9*'MARK LOOKUP'!P308,"A+",IF(P308&gt;=0.8*'MARK LOOKUP'!P308,"A",IF(P308&gt;=0.7*'MARK LOOKUP'!P308,"B+",IF(P308&gt;=0.6*'MARK LOOKUP'!P308,"B",IF(P308&gt;=0.5*'MARK LOOKUP'!P308,"C+",IF(P308&gt;=0.4*'MARK LOOKUP'!P308,"C",IF(P308&gt;=0.35*'MARK LOOKUP'!P308,"D","NG"))))))),"")</f>
        <v/>
      </c>
      <c r="AL308" s="26" t="str">
        <f>IF(ISBLANK('DATA ENTRY'!V308),"",IF(Q308="Ab","AB",IF(Q308&gt;=0.9*'MARK LOOKUP'!Q308,"A+",IF(Q308&gt;=0.8*'MARK LOOKUP'!Q308,"A",IF(Q308&gt;=0.7*'MARK LOOKUP'!Q308,"B+",IF(Q308&gt;=0.6*'MARK LOOKUP'!Q308,"B",IF(Q308&gt;=0.5*'MARK LOOKUP'!Q308,"C+",IF(Q308&gt;=0.4*'MARK LOOKUP'!Q308,"C",IF(Q308&gt;=0.35*'MARK LOOKUP'!Q308,"D","NG")))))))))</f>
        <v/>
      </c>
      <c r="AM308" s="26" t="str">
        <f>IF(ISBLANK('DATA ENTRY'!W308),"",IF(R308="Ab","AB",IF(R308&gt;=0.9*'MARK LOOKUP'!R308,"A+",IF(R308&gt;=0.8*'MARK LOOKUP'!R308,"A",IF(R308&gt;=0.7*'MARK LOOKUP'!R308,"B+",IF(R308&gt;=0.6*'MARK LOOKUP'!R308,"B",IF(R308&gt;=0.5*'MARK LOOKUP'!R308,"C+",IF(R308&gt;=0.4*'MARK LOOKUP'!R308,"C",IF(R308&gt;=0.35*'MARK LOOKUP'!R308,"D","NG")))))))))</f>
        <v/>
      </c>
      <c r="AN308" s="26" t="str">
        <f>IF(ISNUMBER(S308),IF(S308&gt;=0.9*'MARK LOOKUP'!S308,"A+",IF(S308&gt;=0.8*'MARK LOOKUP'!S308,"A",IF(S308&gt;=0.7*'MARK LOOKUP'!S308,"B+",IF(S308&gt;=0.6*'MARK LOOKUP'!S308,"B",IF(S308&gt;=0.5*'MARK LOOKUP'!S308,"C+",IF(S308&gt;=0.4*'MARK LOOKUP'!S308,"C",IF(S308&gt;=0.35*'MARK LOOKUP'!S308,"D","NG"))))))),"")</f>
        <v/>
      </c>
      <c r="AO308" s="26" t="str">
        <f>IF(ISBLANK('DATA ENTRY'!Y308),"",IF(T308="AB","AB",IF(T308&gt;=0.9*'MARK LOOKUP'!T308,"A+",IF(T308&gt;=0.8*'MARK LOOKUP'!T308,"A",IF(T308&gt;=0.7*'MARK LOOKUP'!T308,"B+",IF(T308&gt;=0.6*'MARK LOOKUP'!T308,"B",IF(T308&gt;=0.5*'MARK LOOKUP'!T308,"C+",IF(T308&gt;=0.4*'MARK LOOKUP'!T308,"C",IF(T308&gt;=0.35*'MARK LOOKUP'!T308,"D","NG")))))))))</f>
        <v/>
      </c>
      <c r="AP308" s="26" t="str">
        <f>IF(ISBLANK('DATA ENTRY'!Z308),"",IF(U308="AB","AB",IF(U308&gt;=0.9*'MARK LOOKUP'!U308,"A+",IF(U308&gt;=0.8*'MARK LOOKUP'!U308,"A",IF(U308&gt;=0.7*'MARK LOOKUP'!U308,"B+",IF(U308&gt;=0.6*'MARK LOOKUP'!U308,"B",IF(U308&gt;=0.5*'MARK LOOKUP'!U308,"C+",IF(U308&gt;=0.4*'MARK LOOKUP'!U308,"C",IF(U308&gt;=0.35*'MARK LOOKUP'!U308,"D","NG")))))))))</f>
        <v/>
      </c>
      <c r="AQ308" s="26" t="str">
        <f>IF(ISNUMBER(V308),IF(V308&gt;=0.9*'MARK LOOKUP'!V308,"A+",IF(V308&gt;=0.8*'MARK LOOKUP'!V308,"A",IF(V308&gt;=0.7*'MARK LOOKUP'!V308,"B+",IF(V308&gt;=0.6*'MARK LOOKUP'!S308,"B",IF(V308&gt;=0.5*'MARK LOOKUP'!V308,"C+",IF(V308&gt;=0.4*'MARK LOOKUP'!V308,"C",IF(V308&gt;=0.35*'MARK LOOKUP'!V308,"D","NG"))))))),"")</f>
        <v/>
      </c>
      <c r="AR308" s="26" t="str">
        <f t="shared" si="87"/>
        <v/>
      </c>
      <c r="AS308" s="26" t="str">
        <f t="shared" si="88"/>
        <v/>
      </c>
      <c r="AT308" s="26" t="str">
        <f t="shared" si="89"/>
        <v/>
      </c>
      <c r="AU308" s="26" t="str">
        <f t="shared" si="90"/>
        <v/>
      </c>
      <c r="AV308" s="26" t="str">
        <f t="shared" si="91"/>
        <v/>
      </c>
      <c r="AW308" s="26" t="str">
        <f t="shared" si="92"/>
        <v/>
      </c>
      <c r="AX308" s="26" t="str">
        <f t="shared" si="93"/>
        <v/>
      </c>
      <c r="AY308" s="26" t="str">
        <f t="shared" si="94"/>
        <v/>
      </c>
      <c r="AZ308" s="26" t="str">
        <f t="shared" si="95"/>
        <v/>
      </c>
      <c r="BA308" s="26" t="str">
        <f t="shared" si="96"/>
        <v/>
      </c>
      <c r="BB308" s="26" t="str">
        <f t="shared" si="97"/>
        <v/>
      </c>
      <c r="BC308" s="26" t="str">
        <f t="shared" si="98"/>
        <v/>
      </c>
      <c r="BD308" s="26" t="str">
        <f t="shared" si="99"/>
        <v/>
      </c>
      <c r="BE308" s="26" t="str">
        <f>IF(ISBLANK('DATA ENTRY'!S308),"",IF(AJ308="A+","4",IF(AJ308="A","3.6",IF(AJ308="B+","3.2",IF(AJ308="B","2.8",IF(AJ308="C+","2.4",IF(AJ308="C","2",IF(AJ308="D+","1.6",IF(AJ308="D","1.2",IF(AJ308="E","0.8",""))))))))))</f>
        <v/>
      </c>
      <c r="BF308" s="26" t="str">
        <f>IF(ISBLANK('DATA ENTRY'!T308),"",IF(AK308="A+","4",IF(AK308="A","3.6",IF(AK308="B+","3.2",IF(AK308="B","2.8",IF(AK308="C+","2.4",IF(AK308="C","2",IF(AK308="D+","1.6",IF(AK308="D","1.2",IF(AK308="E","0.8",""))))))))))</f>
        <v/>
      </c>
      <c r="BG308" s="26" t="str">
        <f>IF(ISBLANK('DATA ENTRY'!U308),"",IF(AL308="A+","4",IF(AL308="A","3.6",IF(AL308="B+","3.2",IF(AL308="B","2.8",IF(AL308="C+","2.4",IF(AL308="C","2",IF(AL308="D+","1.6",IF(AL308="D","1.2",IF(AL308="E","0.8",""))))))))))</f>
        <v/>
      </c>
      <c r="BH308" s="26" t="str">
        <f>IF(ISBLANK('DATA ENTRY'!V308),"",IF(AM308="A+","4",IF(AM308="A","3.6",IF(AM308="B+","3.2",IF(AM308="B","2.8",IF(AM308="C+","2.4",IF(AM308="C","2",IF(AM308="D+","1.6",IF(AM308="D","1.2",IF(AM308="E","0.8",""))))))))))</f>
        <v/>
      </c>
      <c r="BI308" s="26" t="str">
        <f>IF(ISBLANK('DATA ENTRY'!W308),"",IF(AN308="A+","4",IF(AN308="A","3.6",IF(AN308="B+","3.2",IF(AN308="B","2.8",IF(AN308="C+","2.4",IF(AN308="C","2",IF(AN308="D+","1.6",IF(AN308="D","1.2",IF(AN308="E","0.8",""))))))))))</f>
        <v/>
      </c>
      <c r="BJ308" s="26" t="str">
        <f>IF(ISBLANK('DATA ENTRY'!X308),"",IF(AO308="A+","4",IF(AO308="A","3.6",IF(AO308="B+","3.2",IF(AO308="B","2.8",IF(AO308="C+","2.4",IF(AO308="C","2",IF(AO308="D+","1.6",IF(AO308="D","1.2",IF(AO308="E","0.8",""))))))))))</f>
        <v/>
      </c>
      <c r="BK308" s="26" t="str">
        <f>IF(ISBLANK('DATA ENTRY'!Y308),"",IF(AP308="A+","4",IF(AP308="A","3.6",IF(AP308="B+","3.2",IF(AP308="B","2.8",IF(AP308="C+","2.4",IF(AP308="C","2",IF(AP308="D+","1.6",IF(AP308="D","1.2",IF(AP308="E","0.8",""))))))))))</f>
        <v/>
      </c>
      <c r="BL308" s="26" t="str">
        <f>IF(ISBLANK('DATA ENTRY'!Z308),"",IF(AQ308="A+","4",IF(AQ308="A","3.6",IF(AQ308="B+","3.2",IF(AQ308="B","2.8",IF(AQ308="C+","2.4",IF(AQ308="C","2",IF(AQ308="D+","1.6",IF(AQ308="D","1.2",IF(AQ308="E","0.8",""))))))))))</f>
        <v/>
      </c>
    </row>
    <row r="309" spans="2:64" x14ac:dyDescent="0.25">
      <c r="B309" s="26" t="str">
        <f>IF(ISBLANK('DATA ENTRY'!G309),"",'DATA ENTRY'!G309)</f>
        <v/>
      </c>
      <c r="C309" s="26" t="str">
        <f>IF(ISBLANK('DATA ENTRY'!H309),"",'DATA ENTRY'!H309)</f>
        <v/>
      </c>
      <c r="D309" s="26" t="str">
        <f t="shared" si="81"/>
        <v/>
      </c>
      <c r="E309" s="26" t="str">
        <f>IF(ISBLANK('DATA ENTRY'!J309),"",'DATA ENTRY'!J309)</f>
        <v/>
      </c>
      <c r="F309" s="26" t="str">
        <f>IF(ISBLANK('DATA ENTRY'!K309),"",'DATA ENTRY'!K309)</f>
        <v/>
      </c>
      <c r="G309" s="26" t="str">
        <f t="shared" si="82"/>
        <v/>
      </c>
      <c r="H309" s="26" t="str">
        <f>IF(ISBLANK('DATA ENTRY'!M309),"",'DATA ENTRY'!M309)</f>
        <v/>
      </c>
      <c r="I309" s="26" t="str">
        <f>IF(ISBLANK('DATA ENTRY'!M309),"",'DATA ENTRY'!N309)</f>
        <v/>
      </c>
      <c r="J309" s="26" t="str">
        <f t="shared" si="100"/>
        <v/>
      </c>
      <c r="K309" s="26" t="str">
        <f>IF(ISBLANK('DATA ENTRY'!P309),"",'DATA ENTRY'!P309)</f>
        <v/>
      </c>
      <c r="L309" s="26" t="str">
        <f>IF(ISBLANK('DATA ENTRY'!Q309),"",'DATA ENTRY'!Q309)</f>
        <v/>
      </c>
      <c r="M309" s="26" t="str">
        <f t="shared" si="83"/>
        <v/>
      </c>
      <c r="N309" s="26" t="str">
        <f>IF(ISBLANK('DATA ENTRY'!S309),"",'DATA ENTRY'!S309)</f>
        <v/>
      </c>
      <c r="O309" s="26" t="str">
        <f>IF(ISBLANK('DATA ENTRY'!T309),"",'DATA ENTRY'!T309)</f>
        <v/>
      </c>
      <c r="P309" s="26" t="str">
        <f t="shared" si="84"/>
        <v/>
      </c>
      <c r="Q309" s="26" t="str">
        <f>IF(ISBLANK('DATA ENTRY'!V309),"",'DATA ENTRY'!V309)</f>
        <v/>
      </c>
      <c r="R309" s="26" t="str">
        <f>IF(ISBLANK('DATA ENTRY'!W309),"",'DATA ENTRY'!W309)</f>
        <v/>
      </c>
      <c r="S309" s="26" t="str">
        <f t="shared" si="85"/>
        <v/>
      </c>
      <c r="T309" s="26" t="str">
        <f>IF(ISBLANK('DATA ENTRY'!Y309),"",'DATA ENTRY'!Y309)</f>
        <v/>
      </c>
      <c r="U309" s="26" t="str">
        <f>IF(ISBLANK('DATA ENTRY'!Z309),"",'DATA ENTRY'!Z309)</f>
        <v/>
      </c>
      <c r="V309" s="26" t="str">
        <f t="shared" si="86"/>
        <v/>
      </c>
      <c r="W309" s="26" t="str">
        <f>IF(ISBLANK('DATA ENTRY'!$F309),"",IF(LEDGER!B309="AB","AB",IF(LEDGER!B309&gt;=0.9*'MARK LOOKUP'!B309,"A+",IF(LEDGER!B309&gt;=0.8*'MARK LOOKUP'!B309,"A",IF(LEDGER!B309&gt;=0.7*'MARK LOOKUP'!B309,"B+",IF(LEDGER!B309&gt;=0.6*'MARK LOOKUP'!B309,"B",IF(LEDGER!B309&gt;=0.5*'MARK LOOKUP'!B309,"C+",IF(LEDGER!B309&gt;=0.4*'MARK LOOKUP'!B309,"C+",IF(LEDGER!B309&gt;=0.35*'MARK LOOKUP'!B309,"D","NG")))))))))</f>
        <v/>
      </c>
      <c r="X309" s="26" t="str">
        <f>IF(ISBLANK('DATA ENTRY'!$G309),"",IF(LEDGER!C309="AB","AB",IF(LEDGER!C309&gt;=0.9*'MARK LOOKUP'!C309,"A+",IF(LEDGER!C309&gt;=0.8*'MARK LOOKUP'!C309,"A",IF(LEDGER!C309&gt;=0.7*'MARK LOOKUP'!C309,"B+",IF(LEDGER!C309&gt;=0.6*'MARK LOOKUP'!C309,"B",IF(LEDGER!C309&gt;=0.5*'MARK LOOKUP'!C309,"C+",IF(LEDGER!C309&gt;=0.4*'MARK LOOKUP'!C309,"C+",IF(LEDGER!C309&gt;=0.35*'MARK LOOKUP'!C309,"D","N.G.")))))))))</f>
        <v/>
      </c>
      <c r="Y309" s="26" t="b">
        <f>IF(ISNUMBER(D309),IF(D309&gt;=0.9*'MARK LOOKUP'!D309,"A+",IF(D309&gt;=0.8*'MARK LOOKUP'!D309,"A",IF(D309&gt;=0.7*'MARK LOOKUP'!D309,"B+",IF(D309&gt;=0.6*'MARK LOOKUP'!D309,"B",IF(D309&gt;=0.5*'MARK LOOKUP'!D309,"C+",IF(D309&gt;=0.4*'MARK LOOKUP'!D309,"C",IF(D309&gt;=0.35*'MARK LOOKUP'!D309,"D","N.G."))))))))</f>
        <v>0</v>
      </c>
      <c r="Z309" s="26" t="str">
        <f>IF(ISBLANK('DATA ENTRY'!J309),"",IF(LEDGER!E309="AB","AB",IF(LEDGER!E309&gt;=0.9*'MARK LOOKUP'!E309,"A+",IF(LEDGER!E309&gt;=0.8*'MARK LOOKUP'!E309,"A",IF(LEDGER!E309&gt;=0.7*'MARK LOOKUP'!E309,"B+",IF(LEDGER!E309&gt;=0.6*'MARK LOOKUP'!E309,"B",IF(LEDGER!E309&gt;=0.5*'MARK LOOKUP'!E309,"C+",IF(LEDGER!E309&gt;=0.4*'MARK LOOKUP'!E309,"C",IF(LEDGER!E309&gt;=0.35*'MARK LOOKUP'!E309,"D","NG")))))))))</f>
        <v/>
      </c>
      <c r="AA309" s="26" t="str">
        <f>IF(ISBLANK('DATA ENTRY'!K309),"",IF(LEDGER!F309="AB","AB",IF(LEDGER!F309&gt;=0.9*'MARK LOOKUP'!F309,"A+",IF(LEDGER!F309&gt;=0.8*'MARK LOOKUP'!F309,"A",IF(LEDGER!F309&gt;=0.7*'MARK LOOKUP'!F309,"B+",IF(LEDGER!F309&gt;=0.6*'MARK LOOKUP'!F309,"B",IF(LEDGER!F309&gt;=0.5*'MARK LOOKUP'!F309,"C+",IF(LEDGER!F309&gt;=0.4*'MARK LOOKUP'!F309,"C",IF(LEDGER!F309&gt;=0.35*'MARK LOOKUP'!F309,"D","NG")))))))))</f>
        <v/>
      </c>
      <c r="AB309" s="26" t="b">
        <f>IF(ISNUMBER(G309),IF(D309&gt;=0.9*'MARK LOOKUP'!G309,"A+",IF(G309&gt;=0.8*'MARK LOOKUP'!G309,"A",IF(G309&gt;=0.7*'MARK LOOKUP'!G309,"B+",IF(G309&gt;=0.6*'MARK LOOKUP'!G309,"B",IF(G309&gt;=0.5*'MARK LOOKUP'!G309,"C+",IF(G309&gt;=0.4*'MARK LOOKUP'!G309,"C",IF(G309&gt;=0.35*'MARK LOOKUP'!G309,"D","NG"))))))))</f>
        <v>0</v>
      </c>
      <c r="AC309" s="26" t="str">
        <f>IF(ISBLANK('DATA ENTRY'!M309),"",IF(LEDGER!H309="AB","AB",IF(LEDGER!H309&gt;=0.9*'MARK LOOKUP'!H309,"A+",IF(LEDGER!H309&gt;=0.8*'MARK LOOKUP'!H309,"A",IF(LEDGER!H309&gt;=0.7*'MARK LOOKUP'!H309,"B+",IF(LEDGER!H309&gt;=0.6*'MARK LOOKUP'!H309,"B",IF(LEDGER!H309&gt;=0.5*'MARK LOOKUP'!H309,"C+",IF(LEDGER!H309&gt;=0.4*'MARK LOOKUP'!H309,"C",IF(LEDGER!H309&gt;=0.35*'MARK LOOKUP'!H309,"D","NG")))))))))</f>
        <v/>
      </c>
      <c r="AD309" s="26" t="str">
        <f>IF(ISBLANK('DATA ENTRY'!N309),"",IF(LEDGER!I309="AB","AB",IF(LEDGER!I309&gt;=0.9*'MARK LOOKUP'!I309,"A+",IF(LEDGER!I309&gt;=0.8*'MARK LOOKUP'!I309,"A",IF(LEDGER!I309&gt;=0.7*'MARK LOOKUP'!I309,"B+",IF(LEDGER!I309&gt;=0.6*'MARK LOOKUP'!I309,"B",IF(LEDGER!I309&gt;=0.5*'MARK LOOKUP'!I309,"C+",IF(LEDGER!I309&gt;=0.4*'MARK LOOKUP'!I309,"C",IF(LEDGER!I309&gt;=0.35*'MARK LOOKUP'!I309,"D","NG")))))))))</f>
        <v/>
      </c>
      <c r="AE309" s="26" t="str">
        <f>IF(ISNUMBER(J309),IF(J309&gt;=0.9*'MARK LOOKUP'!J309,"A+",IF(J309&gt;=0.8*'MARK LOOKUP'!J309,"A",IF(J309&gt;=0.7*'MARK LOOKUP'!J309,"B+",IF(J309&gt;=0.6*'MARK LOOKUP'!J309,"B",IF(J309&gt;=0.5*'MARK LOOKUP'!J309,"C+",IF(J309&gt;=0.4*'MARK LOOKUP'!J309,"C",IF(J309&gt;=0.35*'MARK LOOKUP'!J309,"D","NG"))))))),"")</f>
        <v/>
      </c>
      <c r="AF309" s="26" t="str">
        <f>IF(ISBLANK('DATA ENTRY'!P309),"",IF(LEDGER!K309="Ab","AB",IF(LEDGER!K309&gt;=0.9*'MARK LOOKUP'!K309,"A+",IF(LEDGER!K309&gt;=0.8*'MARK LOOKUP'!K309,"A",IF(LEDGER!K309&gt;=0.7*'MARK LOOKUP'!K309,"B+",IF(LEDGER!K309&gt;=0.6*'MARK LOOKUP'!K309,"B",IF(LEDGER!K309&gt;=0.5*'MARK LOOKUP'!K309,"C+",IF(LEDGER!K309&gt;=0.4*'MARK LOOKUP'!K309,"C",IF(LEDGER!K309&gt;=0.35*'MARK LOOKUP'!K309,"D","NG")))))))))</f>
        <v/>
      </c>
      <c r="AG309" s="26" t="str">
        <f>IF(ISBLANK('DATA ENTRY'!Q309),"",IF(LEDGER!L309="Ab","AB",IF(LEDGER!L309&gt;=0.9*'MARK LOOKUP'!L309,"A+",IF(LEDGER!L309&gt;=0.8*'MARK LOOKUP'!L309,"A",IF(LEDGER!L309&gt;=0.7*'MARK LOOKUP'!L309,"B+",IF(LEDGER!L309&gt;=0.6*'MARK LOOKUP'!L309,"B",IF(LEDGER!L309&gt;=0.5*'MARK LOOKUP'!L309,"C+",IF(LEDGER!L309&gt;=0.4*'MARK LOOKUP'!L309,"C",IF(LEDGER!L309&gt;=0.35*'MARK LOOKUP'!L309,"D","NG")))))))))</f>
        <v/>
      </c>
      <c r="AH309" s="26" t="str">
        <f>IF(ISNUMBER(M309),IF(M309&gt;=0.9*'MARK LOOKUP'!M309,"A+",IF(M309&gt;=0.8*'MARK LOOKUP'!M309,"A",IF(M309&gt;=0.7*'MARK LOOKUP'!M309,"B+",IF(M309&gt;=0.6*'MARK LOOKUP'!M309,"B",IF(M309&gt;=0.5*'MARK LOOKUP'!M309,"C+",IF(M309&gt;=0.4*'MARK LOOKUP'!M309,"C",IF(M309&gt;=0.35*'MARK LOOKUP'!M309,"D","NG"))))))),"")</f>
        <v/>
      </c>
      <c r="AI309" s="26" t="str">
        <f>IF(ISBLANK('DATA ENTRY'!S309),"",IF(N309="Ab","AB",IF(N309&gt;=0.9*'MARK LOOKUP'!N309,"A+",IF(N309&gt;=0.8*'MARK LOOKUP'!N309,"A",IF(N309&gt;=0.7*'MARK LOOKUP'!N309,"B+",IF(N309&gt;=0.6*'MARK LOOKUP'!N309,"B",IF(N309&gt;=0.5*'MARK LOOKUP'!N309,"C+",IF(N309&gt;=0.4*'MARK LOOKUP'!N309,"C",IF(N309&gt;=0.35*'MARK LOOKUP'!N309,"D","NG")))))))))</f>
        <v/>
      </c>
      <c r="AJ309" s="26" t="str">
        <f>IF(ISBLANK('DATA ENTRY'!T309),"",IF(O309="Ab","AB",IF(O309&gt;=0.9*'MARK LOOKUP'!O309,"A+",IF(O309&gt;=0.8*'MARK LOOKUP'!O309,"A",IF(O309&gt;=0.7*'MARK LOOKUP'!O309,"B+",IF(O309&gt;=0.6*'MARK LOOKUP'!O309,"B",IF(O309&gt;=0.5*'MARK LOOKUP'!O309,"C+",IF(O309&gt;=0.4*'MARK LOOKUP'!O309,"C",IF(O309&gt;=0.35*'MARK LOOKUP'!O309,"D","NG")))))))))</f>
        <v/>
      </c>
      <c r="AK309" s="26" t="str">
        <f>IF(ISNUMBER(P309),IF(P309&gt;=0.9*'MARK LOOKUP'!P309,"A+",IF(P309&gt;=0.8*'MARK LOOKUP'!P309,"A",IF(P309&gt;=0.7*'MARK LOOKUP'!P309,"B+",IF(P309&gt;=0.6*'MARK LOOKUP'!P309,"B",IF(P309&gt;=0.5*'MARK LOOKUP'!P309,"C+",IF(P309&gt;=0.4*'MARK LOOKUP'!P309,"C",IF(P309&gt;=0.35*'MARK LOOKUP'!P309,"D","NG"))))))),"")</f>
        <v/>
      </c>
      <c r="AL309" s="26" t="str">
        <f>IF(ISBLANK('DATA ENTRY'!V309),"",IF(Q309="Ab","AB",IF(Q309&gt;=0.9*'MARK LOOKUP'!Q309,"A+",IF(Q309&gt;=0.8*'MARK LOOKUP'!Q309,"A",IF(Q309&gt;=0.7*'MARK LOOKUP'!Q309,"B+",IF(Q309&gt;=0.6*'MARK LOOKUP'!Q309,"B",IF(Q309&gt;=0.5*'MARK LOOKUP'!Q309,"C+",IF(Q309&gt;=0.4*'MARK LOOKUP'!Q309,"C",IF(Q309&gt;=0.35*'MARK LOOKUP'!Q309,"D","NG")))))))))</f>
        <v/>
      </c>
      <c r="AM309" s="26" t="str">
        <f>IF(ISBLANK('DATA ENTRY'!W309),"",IF(R309="Ab","AB",IF(R309&gt;=0.9*'MARK LOOKUP'!R309,"A+",IF(R309&gt;=0.8*'MARK LOOKUP'!R309,"A",IF(R309&gt;=0.7*'MARK LOOKUP'!R309,"B+",IF(R309&gt;=0.6*'MARK LOOKUP'!R309,"B",IF(R309&gt;=0.5*'MARK LOOKUP'!R309,"C+",IF(R309&gt;=0.4*'MARK LOOKUP'!R309,"C",IF(R309&gt;=0.35*'MARK LOOKUP'!R309,"D","NG")))))))))</f>
        <v/>
      </c>
      <c r="AN309" s="26" t="str">
        <f>IF(ISNUMBER(S309),IF(S309&gt;=0.9*'MARK LOOKUP'!S309,"A+",IF(S309&gt;=0.8*'MARK LOOKUP'!S309,"A",IF(S309&gt;=0.7*'MARK LOOKUP'!S309,"B+",IF(S309&gt;=0.6*'MARK LOOKUP'!S309,"B",IF(S309&gt;=0.5*'MARK LOOKUP'!S309,"C+",IF(S309&gt;=0.4*'MARK LOOKUP'!S309,"C",IF(S309&gt;=0.35*'MARK LOOKUP'!S309,"D","NG"))))))),"")</f>
        <v/>
      </c>
      <c r="AO309" s="26" t="str">
        <f>IF(ISBLANK('DATA ENTRY'!Y309),"",IF(T309="AB","AB",IF(T309&gt;=0.9*'MARK LOOKUP'!T309,"A+",IF(T309&gt;=0.8*'MARK LOOKUP'!T309,"A",IF(T309&gt;=0.7*'MARK LOOKUP'!T309,"B+",IF(T309&gt;=0.6*'MARK LOOKUP'!T309,"B",IF(T309&gt;=0.5*'MARK LOOKUP'!T309,"C+",IF(T309&gt;=0.4*'MARK LOOKUP'!T309,"C",IF(T309&gt;=0.35*'MARK LOOKUP'!T309,"D","NG")))))))))</f>
        <v/>
      </c>
      <c r="AP309" s="26" t="str">
        <f>IF(ISBLANK('DATA ENTRY'!Z309),"",IF(U309="AB","AB",IF(U309&gt;=0.9*'MARK LOOKUP'!U309,"A+",IF(U309&gt;=0.8*'MARK LOOKUP'!U309,"A",IF(U309&gt;=0.7*'MARK LOOKUP'!U309,"B+",IF(U309&gt;=0.6*'MARK LOOKUP'!U309,"B",IF(U309&gt;=0.5*'MARK LOOKUP'!U309,"C+",IF(U309&gt;=0.4*'MARK LOOKUP'!U309,"C",IF(U309&gt;=0.35*'MARK LOOKUP'!U309,"D","NG")))))))))</f>
        <v/>
      </c>
      <c r="AQ309" s="26" t="str">
        <f>IF(ISNUMBER(V309),IF(V309&gt;=0.9*'MARK LOOKUP'!V309,"A+",IF(V309&gt;=0.8*'MARK LOOKUP'!V309,"A",IF(V309&gt;=0.7*'MARK LOOKUP'!V309,"B+",IF(V309&gt;=0.6*'MARK LOOKUP'!S309,"B",IF(V309&gt;=0.5*'MARK LOOKUP'!V309,"C+",IF(V309&gt;=0.4*'MARK LOOKUP'!V309,"C",IF(V309&gt;=0.35*'MARK LOOKUP'!V309,"D","NG"))))))),"")</f>
        <v/>
      </c>
      <c r="AR309" s="26" t="str">
        <f t="shared" si="87"/>
        <v/>
      </c>
      <c r="AS309" s="26" t="str">
        <f t="shared" si="88"/>
        <v/>
      </c>
      <c r="AT309" s="26" t="str">
        <f t="shared" si="89"/>
        <v/>
      </c>
      <c r="AU309" s="26" t="str">
        <f t="shared" si="90"/>
        <v/>
      </c>
      <c r="AV309" s="26" t="str">
        <f t="shared" si="91"/>
        <v/>
      </c>
      <c r="AW309" s="26" t="str">
        <f t="shared" si="92"/>
        <v/>
      </c>
      <c r="AX309" s="26" t="str">
        <f t="shared" si="93"/>
        <v/>
      </c>
      <c r="AY309" s="26" t="str">
        <f t="shared" si="94"/>
        <v/>
      </c>
      <c r="AZ309" s="26" t="str">
        <f t="shared" si="95"/>
        <v/>
      </c>
      <c r="BA309" s="26" t="str">
        <f t="shared" si="96"/>
        <v/>
      </c>
      <c r="BB309" s="26" t="str">
        <f t="shared" si="97"/>
        <v/>
      </c>
      <c r="BC309" s="26" t="str">
        <f t="shared" si="98"/>
        <v/>
      </c>
      <c r="BD309" s="26" t="str">
        <f t="shared" si="99"/>
        <v/>
      </c>
      <c r="BE309" s="26" t="str">
        <f>IF(ISBLANK('DATA ENTRY'!S309),"",IF(AJ309="A+","4",IF(AJ309="A","3.6",IF(AJ309="B+","3.2",IF(AJ309="B","2.8",IF(AJ309="C+","2.4",IF(AJ309="C","2",IF(AJ309="D+","1.6",IF(AJ309="D","1.2",IF(AJ309="E","0.8",""))))))))))</f>
        <v/>
      </c>
      <c r="BF309" s="26" t="str">
        <f>IF(ISBLANK('DATA ENTRY'!T309),"",IF(AK309="A+","4",IF(AK309="A","3.6",IF(AK309="B+","3.2",IF(AK309="B","2.8",IF(AK309="C+","2.4",IF(AK309="C","2",IF(AK309="D+","1.6",IF(AK309="D","1.2",IF(AK309="E","0.8",""))))))))))</f>
        <v/>
      </c>
      <c r="BG309" s="26" t="str">
        <f>IF(ISBLANK('DATA ENTRY'!U309),"",IF(AL309="A+","4",IF(AL309="A","3.6",IF(AL309="B+","3.2",IF(AL309="B","2.8",IF(AL309="C+","2.4",IF(AL309="C","2",IF(AL309="D+","1.6",IF(AL309="D","1.2",IF(AL309="E","0.8",""))))))))))</f>
        <v/>
      </c>
      <c r="BH309" s="26" t="str">
        <f>IF(ISBLANK('DATA ENTRY'!V309),"",IF(AM309="A+","4",IF(AM309="A","3.6",IF(AM309="B+","3.2",IF(AM309="B","2.8",IF(AM309="C+","2.4",IF(AM309="C","2",IF(AM309="D+","1.6",IF(AM309="D","1.2",IF(AM309="E","0.8",""))))))))))</f>
        <v/>
      </c>
      <c r="BI309" s="26" t="str">
        <f>IF(ISBLANK('DATA ENTRY'!W309),"",IF(AN309="A+","4",IF(AN309="A","3.6",IF(AN309="B+","3.2",IF(AN309="B","2.8",IF(AN309="C+","2.4",IF(AN309="C","2",IF(AN309="D+","1.6",IF(AN309="D","1.2",IF(AN309="E","0.8",""))))))))))</f>
        <v/>
      </c>
      <c r="BJ309" s="26" t="str">
        <f>IF(ISBLANK('DATA ENTRY'!X309),"",IF(AO309="A+","4",IF(AO309="A","3.6",IF(AO309="B+","3.2",IF(AO309="B","2.8",IF(AO309="C+","2.4",IF(AO309="C","2",IF(AO309="D+","1.6",IF(AO309="D","1.2",IF(AO309="E","0.8",""))))))))))</f>
        <v/>
      </c>
      <c r="BK309" s="26" t="str">
        <f>IF(ISBLANK('DATA ENTRY'!Y309),"",IF(AP309="A+","4",IF(AP309="A","3.6",IF(AP309="B+","3.2",IF(AP309="B","2.8",IF(AP309="C+","2.4",IF(AP309="C","2",IF(AP309="D+","1.6",IF(AP309="D","1.2",IF(AP309="E","0.8",""))))))))))</f>
        <v/>
      </c>
      <c r="BL309" s="26" t="str">
        <f>IF(ISBLANK('DATA ENTRY'!Z309),"",IF(AQ309="A+","4",IF(AQ309="A","3.6",IF(AQ309="B+","3.2",IF(AQ309="B","2.8",IF(AQ309="C+","2.4",IF(AQ309="C","2",IF(AQ309="D+","1.6",IF(AQ309="D","1.2",IF(AQ309="E","0.8",""))))))))))</f>
        <v/>
      </c>
    </row>
    <row r="310" spans="2:64" x14ac:dyDescent="0.25">
      <c r="B310" s="26" t="str">
        <f>IF(ISBLANK('DATA ENTRY'!G310),"",'DATA ENTRY'!G310)</f>
        <v/>
      </c>
      <c r="C310" s="26" t="str">
        <f>IF(ISBLANK('DATA ENTRY'!H310),"",'DATA ENTRY'!H310)</f>
        <v/>
      </c>
      <c r="D310" s="26" t="str">
        <f t="shared" si="81"/>
        <v/>
      </c>
      <c r="E310" s="26" t="str">
        <f>IF(ISBLANK('DATA ENTRY'!J310),"",'DATA ENTRY'!J310)</f>
        <v/>
      </c>
      <c r="F310" s="26" t="str">
        <f>IF(ISBLANK('DATA ENTRY'!K310),"",'DATA ENTRY'!K310)</f>
        <v/>
      </c>
      <c r="G310" s="26" t="str">
        <f t="shared" si="82"/>
        <v/>
      </c>
      <c r="H310" s="26" t="str">
        <f>IF(ISBLANK('DATA ENTRY'!M310),"",'DATA ENTRY'!M310)</f>
        <v/>
      </c>
      <c r="I310" s="26" t="str">
        <f>IF(ISBLANK('DATA ENTRY'!M310),"",'DATA ENTRY'!N310)</f>
        <v/>
      </c>
      <c r="J310" s="26" t="str">
        <f t="shared" si="100"/>
        <v/>
      </c>
      <c r="K310" s="26" t="str">
        <f>IF(ISBLANK('DATA ENTRY'!P310),"",'DATA ENTRY'!P310)</f>
        <v/>
      </c>
      <c r="L310" s="26" t="str">
        <f>IF(ISBLANK('DATA ENTRY'!Q310),"",'DATA ENTRY'!Q310)</f>
        <v/>
      </c>
      <c r="M310" s="26" t="str">
        <f t="shared" si="83"/>
        <v/>
      </c>
      <c r="N310" s="26" t="str">
        <f>IF(ISBLANK('DATA ENTRY'!S310),"",'DATA ENTRY'!S310)</f>
        <v/>
      </c>
      <c r="O310" s="26" t="str">
        <f>IF(ISBLANK('DATA ENTRY'!T310),"",'DATA ENTRY'!T310)</f>
        <v/>
      </c>
      <c r="P310" s="26" t="str">
        <f t="shared" si="84"/>
        <v/>
      </c>
      <c r="Q310" s="26" t="str">
        <f>IF(ISBLANK('DATA ENTRY'!V310),"",'DATA ENTRY'!V310)</f>
        <v/>
      </c>
      <c r="R310" s="26" t="str">
        <f>IF(ISBLANK('DATA ENTRY'!W310),"",'DATA ENTRY'!W310)</f>
        <v/>
      </c>
      <c r="S310" s="26" t="str">
        <f t="shared" si="85"/>
        <v/>
      </c>
      <c r="T310" s="26" t="str">
        <f>IF(ISBLANK('DATA ENTRY'!Y310),"",'DATA ENTRY'!Y310)</f>
        <v/>
      </c>
      <c r="U310" s="26" t="str">
        <f>IF(ISBLANK('DATA ENTRY'!Z310),"",'DATA ENTRY'!Z310)</f>
        <v/>
      </c>
      <c r="V310" s="26" t="str">
        <f t="shared" si="86"/>
        <v/>
      </c>
      <c r="W310" s="26" t="str">
        <f>IF(ISBLANK('DATA ENTRY'!$F310),"",IF(LEDGER!B310="AB","AB",IF(LEDGER!B310&gt;=0.9*'MARK LOOKUP'!B310,"A+",IF(LEDGER!B310&gt;=0.8*'MARK LOOKUP'!B310,"A",IF(LEDGER!B310&gt;=0.7*'MARK LOOKUP'!B310,"B+",IF(LEDGER!B310&gt;=0.6*'MARK LOOKUP'!B310,"B",IF(LEDGER!B310&gt;=0.5*'MARK LOOKUP'!B310,"C+",IF(LEDGER!B310&gt;=0.4*'MARK LOOKUP'!B310,"C+",IF(LEDGER!B310&gt;=0.35*'MARK LOOKUP'!B310,"D","NG")))))))))</f>
        <v/>
      </c>
      <c r="X310" s="26" t="str">
        <f>IF(ISBLANK('DATA ENTRY'!$G310),"",IF(LEDGER!C310="AB","AB",IF(LEDGER!C310&gt;=0.9*'MARK LOOKUP'!C310,"A+",IF(LEDGER!C310&gt;=0.8*'MARK LOOKUP'!C310,"A",IF(LEDGER!C310&gt;=0.7*'MARK LOOKUP'!C310,"B+",IF(LEDGER!C310&gt;=0.6*'MARK LOOKUP'!C310,"B",IF(LEDGER!C310&gt;=0.5*'MARK LOOKUP'!C310,"C+",IF(LEDGER!C310&gt;=0.4*'MARK LOOKUP'!C310,"C+",IF(LEDGER!C310&gt;=0.35*'MARK LOOKUP'!C310,"D","N.G.")))))))))</f>
        <v/>
      </c>
      <c r="Y310" s="26" t="b">
        <f>IF(ISNUMBER(D310),IF(D310&gt;=0.9*'MARK LOOKUP'!D310,"A+",IF(D310&gt;=0.8*'MARK LOOKUP'!D310,"A",IF(D310&gt;=0.7*'MARK LOOKUP'!D310,"B+",IF(D310&gt;=0.6*'MARK LOOKUP'!D310,"B",IF(D310&gt;=0.5*'MARK LOOKUP'!D310,"C+",IF(D310&gt;=0.4*'MARK LOOKUP'!D310,"C",IF(D310&gt;=0.35*'MARK LOOKUP'!D310,"D","N.G."))))))))</f>
        <v>0</v>
      </c>
      <c r="Z310" s="26" t="str">
        <f>IF(ISBLANK('DATA ENTRY'!J310),"",IF(LEDGER!E310="AB","AB",IF(LEDGER!E310&gt;=0.9*'MARK LOOKUP'!E310,"A+",IF(LEDGER!E310&gt;=0.8*'MARK LOOKUP'!E310,"A",IF(LEDGER!E310&gt;=0.7*'MARK LOOKUP'!E310,"B+",IF(LEDGER!E310&gt;=0.6*'MARK LOOKUP'!E310,"B",IF(LEDGER!E310&gt;=0.5*'MARK LOOKUP'!E310,"C+",IF(LEDGER!E310&gt;=0.4*'MARK LOOKUP'!E310,"C",IF(LEDGER!E310&gt;=0.35*'MARK LOOKUP'!E310,"D","NG")))))))))</f>
        <v/>
      </c>
      <c r="AA310" s="26" t="str">
        <f>IF(ISBLANK('DATA ENTRY'!K310),"",IF(LEDGER!F310="AB","AB",IF(LEDGER!F310&gt;=0.9*'MARK LOOKUP'!F310,"A+",IF(LEDGER!F310&gt;=0.8*'MARK LOOKUP'!F310,"A",IF(LEDGER!F310&gt;=0.7*'MARK LOOKUP'!F310,"B+",IF(LEDGER!F310&gt;=0.6*'MARK LOOKUP'!F310,"B",IF(LEDGER!F310&gt;=0.5*'MARK LOOKUP'!F310,"C+",IF(LEDGER!F310&gt;=0.4*'MARK LOOKUP'!F310,"C",IF(LEDGER!F310&gt;=0.35*'MARK LOOKUP'!F310,"D","NG")))))))))</f>
        <v/>
      </c>
      <c r="AB310" s="26" t="b">
        <f>IF(ISNUMBER(G310),IF(D310&gt;=0.9*'MARK LOOKUP'!G310,"A+",IF(G310&gt;=0.8*'MARK LOOKUP'!G310,"A",IF(G310&gt;=0.7*'MARK LOOKUP'!G310,"B+",IF(G310&gt;=0.6*'MARK LOOKUP'!G310,"B",IF(G310&gt;=0.5*'MARK LOOKUP'!G310,"C+",IF(G310&gt;=0.4*'MARK LOOKUP'!G310,"C",IF(G310&gt;=0.35*'MARK LOOKUP'!G310,"D","NG"))))))))</f>
        <v>0</v>
      </c>
      <c r="AC310" s="26" t="str">
        <f>IF(ISBLANK('DATA ENTRY'!M310),"",IF(LEDGER!H310="AB","AB",IF(LEDGER!H310&gt;=0.9*'MARK LOOKUP'!H310,"A+",IF(LEDGER!H310&gt;=0.8*'MARK LOOKUP'!H310,"A",IF(LEDGER!H310&gt;=0.7*'MARK LOOKUP'!H310,"B+",IF(LEDGER!H310&gt;=0.6*'MARK LOOKUP'!H310,"B",IF(LEDGER!H310&gt;=0.5*'MARK LOOKUP'!H310,"C+",IF(LEDGER!H310&gt;=0.4*'MARK LOOKUP'!H310,"C",IF(LEDGER!H310&gt;=0.35*'MARK LOOKUP'!H310,"D","NG")))))))))</f>
        <v/>
      </c>
      <c r="AD310" s="26" t="str">
        <f>IF(ISBLANK('DATA ENTRY'!N310),"",IF(LEDGER!I310="AB","AB",IF(LEDGER!I310&gt;=0.9*'MARK LOOKUP'!I310,"A+",IF(LEDGER!I310&gt;=0.8*'MARK LOOKUP'!I310,"A",IF(LEDGER!I310&gt;=0.7*'MARK LOOKUP'!I310,"B+",IF(LEDGER!I310&gt;=0.6*'MARK LOOKUP'!I310,"B",IF(LEDGER!I310&gt;=0.5*'MARK LOOKUP'!I310,"C+",IF(LEDGER!I310&gt;=0.4*'MARK LOOKUP'!I310,"C",IF(LEDGER!I310&gt;=0.35*'MARK LOOKUP'!I310,"D","NG")))))))))</f>
        <v/>
      </c>
      <c r="AE310" s="26" t="str">
        <f>IF(ISNUMBER(J310),IF(J310&gt;=0.9*'MARK LOOKUP'!J310,"A+",IF(J310&gt;=0.8*'MARK LOOKUP'!J310,"A",IF(J310&gt;=0.7*'MARK LOOKUP'!J310,"B+",IF(J310&gt;=0.6*'MARK LOOKUP'!J310,"B",IF(J310&gt;=0.5*'MARK LOOKUP'!J310,"C+",IF(J310&gt;=0.4*'MARK LOOKUP'!J310,"C",IF(J310&gt;=0.35*'MARK LOOKUP'!J310,"D","NG"))))))),"")</f>
        <v/>
      </c>
      <c r="AF310" s="26" t="str">
        <f>IF(ISBLANK('DATA ENTRY'!P310),"",IF(LEDGER!K310="Ab","AB",IF(LEDGER!K310&gt;=0.9*'MARK LOOKUP'!K310,"A+",IF(LEDGER!K310&gt;=0.8*'MARK LOOKUP'!K310,"A",IF(LEDGER!K310&gt;=0.7*'MARK LOOKUP'!K310,"B+",IF(LEDGER!K310&gt;=0.6*'MARK LOOKUP'!K310,"B",IF(LEDGER!K310&gt;=0.5*'MARK LOOKUP'!K310,"C+",IF(LEDGER!K310&gt;=0.4*'MARK LOOKUP'!K310,"C",IF(LEDGER!K310&gt;=0.35*'MARK LOOKUP'!K310,"D","NG")))))))))</f>
        <v/>
      </c>
      <c r="AG310" s="26" t="str">
        <f>IF(ISBLANK('DATA ENTRY'!Q310),"",IF(LEDGER!L310="Ab","AB",IF(LEDGER!L310&gt;=0.9*'MARK LOOKUP'!L310,"A+",IF(LEDGER!L310&gt;=0.8*'MARK LOOKUP'!L310,"A",IF(LEDGER!L310&gt;=0.7*'MARK LOOKUP'!L310,"B+",IF(LEDGER!L310&gt;=0.6*'MARK LOOKUP'!L310,"B",IF(LEDGER!L310&gt;=0.5*'MARK LOOKUP'!L310,"C+",IF(LEDGER!L310&gt;=0.4*'MARK LOOKUP'!L310,"C",IF(LEDGER!L310&gt;=0.35*'MARK LOOKUP'!L310,"D","NG")))))))))</f>
        <v/>
      </c>
      <c r="AH310" s="26" t="str">
        <f>IF(ISNUMBER(M310),IF(M310&gt;=0.9*'MARK LOOKUP'!M310,"A+",IF(M310&gt;=0.8*'MARK LOOKUP'!M310,"A",IF(M310&gt;=0.7*'MARK LOOKUP'!M310,"B+",IF(M310&gt;=0.6*'MARK LOOKUP'!M310,"B",IF(M310&gt;=0.5*'MARK LOOKUP'!M310,"C+",IF(M310&gt;=0.4*'MARK LOOKUP'!M310,"C",IF(M310&gt;=0.35*'MARK LOOKUP'!M310,"D","NG"))))))),"")</f>
        <v/>
      </c>
      <c r="AI310" s="26" t="str">
        <f>IF(ISBLANK('DATA ENTRY'!S310),"",IF(N310="Ab","AB",IF(N310&gt;=0.9*'MARK LOOKUP'!N310,"A+",IF(N310&gt;=0.8*'MARK LOOKUP'!N310,"A",IF(N310&gt;=0.7*'MARK LOOKUP'!N310,"B+",IF(N310&gt;=0.6*'MARK LOOKUP'!N310,"B",IF(N310&gt;=0.5*'MARK LOOKUP'!N310,"C+",IF(N310&gt;=0.4*'MARK LOOKUP'!N310,"C",IF(N310&gt;=0.35*'MARK LOOKUP'!N310,"D","NG")))))))))</f>
        <v/>
      </c>
      <c r="AJ310" s="26" t="str">
        <f>IF(ISBLANK('DATA ENTRY'!T310),"",IF(O310="Ab","AB",IF(O310&gt;=0.9*'MARK LOOKUP'!O310,"A+",IF(O310&gt;=0.8*'MARK LOOKUP'!O310,"A",IF(O310&gt;=0.7*'MARK LOOKUP'!O310,"B+",IF(O310&gt;=0.6*'MARK LOOKUP'!O310,"B",IF(O310&gt;=0.5*'MARK LOOKUP'!O310,"C+",IF(O310&gt;=0.4*'MARK LOOKUP'!O310,"C",IF(O310&gt;=0.35*'MARK LOOKUP'!O310,"D","NG")))))))))</f>
        <v/>
      </c>
      <c r="AK310" s="26" t="str">
        <f>IF(ISNUMBER(P310),IF(P310&gt;=0.9*'MARK LOOKUP'!P310,"A+",IF(P310&gt;=0.8*'MARK LOOKUP'!P310,"A",IF(P310&gt;=0.7*'MARK LOOKUP'!P310,"B+",IF(P310&gt;=0.6*'MARK LOOKUP'!P310,"B",IF(P310&gt;=0.5*'MARK LOOKUP'!P310,"C+",IF(P310&gt;=0.4*'MARK LOOKUP'!P310,"C",IF(P310&gt;=0.35*'MARK LOOKUP'!P310,"D","NG"))))))),"")</f>
        <v/>
      </c>
      <c r="AL310" s="26" t="str">
        <f>IF(ISBLANK('DATA ENTRY'!V310),"",IF(Q310="Ab","AB",IF(Q310&gt;=0.9*'MARK LOOKUP'!Q310,"A+",IF(Q310&gt;=0.8*'MARK LOOKUP'!Q310,"A",IF(Q310&gt;=0.7*'MARK LOOKUP'!Q310,"B+",IF(Q310&gt;=0.6*'MARK LOOKUP'!Q310,"B",IF(Q310&gt;=0.5*'MARK LOOKUP'!Q310,"C+",IF(Q310&gt;=0.4*'MARK LOOKUP'!Q310,"C",IF(Q310&gt;=0.35*'MARK LOOKUP'!Q310,"D","NG")))))))))</f>
        <v/>
      </c>
      <c r="AM310" s="26" t="str">
        <f>IF(ISBLANK('DATA ENTRY'!W310),"",IF(R310="Ab","AB",IF(R310&gt;=0.9*'MARK LOOKUP'!R310,"A+",IF(R310&gt;=0.8*'MARK LOOKUP'!R310,"A",IF(R310&gt;=0.7*'MARK LOOKUP'!R310,"B+",IF(R310&gt;=0.6*'MARK LOOKUP'!R310,"B",IF(R310&gt;=0.5*'MARK LOOKUP'!R310,"C+",IF(R310&gt;=0.4*'MARK LOOKUP'!R310,"C",IF(R310&gt;=0.35*'MARK LOOKUP'!R310,"D","NG")))))))))</f>
        <v/>
      </c>
      <c r="AN310" s="26" t="str">
        <f>IF(ISNUMBER(S310),IF(S310&gt;=0.9*'MARK LOOKUP'!S310,"A+",IF(S310&gt;=0.8*'MARK LOOKUP'!S310,"A",IF(S310&gt;=0.7*'MARK LOOKUP'!S310,"B+",IF(S310&gt;=0.6*'MARK LOOKUP'!S310,"B",IF(S310&gt;=0.5*'MARK LOOKUP'!S310,"C+",IF(S310&gt;=0.4*'MARK LOOKUP'!S310,"C",IF(S310&gt;=0.35*'MARK LOOKUP'!S310,"D","NG"))))))),"")</f>
        <v/>
      </c>
      <c r="AO310" s="26" t="str">
        <f>IF(ISBLANK('DATA ENTRY'!Y310),"",IF(T310="AB","AB",IF(T310&gt;=0.9*'MARK LOOKUP'!T310,"A+",IF(T310&gt;=0.8*'MARK LOOKUP'!T310,"A",IF(T310&gt;=0.7*'MARK LOOKUP'!T310,"B+",IF(T310&gt;=0.6*'MARK LOOKUP'!T310,"B",IF(T310&gt;=0.5*'MARK LOOKUP'!T310,"C+",IF(T310&gt;=0.4*'MARK LOOKUP'!T310,"C",IF(T310&gt;=0.35*'MARK LOOKUP'!T310,"D","NG")))))))))</f>
        <v/>
      </c>
      <c r="AP310" s="26" t="str">
        <f>IF(ISBLANK('DATA ENTRY'!Z310),"",IF(U310="AB","AB",IF(U310&gt;=0.9*'MARK LOOKUP'!U310,"A+",IF(U310&gt;=0.8*'MARK LOOKUP'!U310,"A",IF(U310&gt;=0.7*'MARK LOOKUP'!U310,"B+",IF(U310&gt;=0.6*'MARK LOOKUP'!U310,"B",IF(U310&gt;=0.5*'MARK LOOKUP'!U310,"C+",IF(U310&gt;=0.4*'MARK LOOKUP'!U310,"C",IF(U310&gt;=0.35*'MARK LOOKUP'!U310,"D","NG")))))))))</f>
        <v/>
      </c>
      <c r="AQ310" s="26" t="str">
        <f>IF(ISNUMBER(V310),IF(V310&gt;=0.9*'MARK LOOKUP'!V310,"A+",IF(V310&gt;=0.8*'MARK LOOKUP'!V310,"A",IF(V310&gt;=0.7*'MARK LOOKUP'!V310,"B+",IF(V310&gt;=0.6*'MARK LOOKUP'!S310,"B",IF(V310&gt;=0.5*'MARK LOOKUP'!V310,"C+",IF(V310&gt;=0.4*'MARK LOOKUP'!V310,"C",IF(V310&gt;=0.35*'MARK LOOKUP'!V310,"D","NG"))))))),"")</f>
        <v/>
      </c>
      <c r="AR310" s="26" t="str">
        <f t="shared" si="87"/>
        <v/>
      </c>
      <c r="AS310" s="26" t="str">
        <f t="shared" si="88"/>
        <v/>
      </c>
      <c r="AT310" s="26" t="str">
        <f t="shared" si="89"/>
        <v/>
      </c>
      <c r="AU310" s="26" t="str">
        <f t="shared" si="90"/>
        <v/>
      </c>
      <c r="AV310" s="26" t="str">
        <f t="shared" si="91"/>
        <v/>
      </c>
      <c r="AW310" s="26" t="str">
        <f t="shared" si="92"/>
        <v/>
      </c>
      <c r="AX310" s="26" t="str">
        <f t="shared" si="93"/>
        <v/>
      </c>
      <c r="AY310" s="26" t="str">
        <f t="shared" si="94"/>
        <v/>
      </c>
      <c r="AZ310" s="26" t="str">
        <f t="shared" si="95"/>
        <v/>
      </c>
      <c r="BA310" s="26" t="str">
        <f t="shared" si="96"/>
        <v/>
      </c>
      <c r="BB310" s="26" t="str">
        <f t="shared" si="97"/>
        <v/>
      </c>
      <c r="BC310" s="26" t="str">
        <f t="shared" si="98"/>
        <v/>
      </c>
      <c r="BD310" s="26" t="str">
        <f t="shared" si="99"/>
        <v/>
      </c>
      <c r="BE310" s="26" t="str">
        <f>IF(ISBLANK('DATA ENTRY'!S310),"",IF(AJ310="A+","4",IF(AJ310="A","3.6",IF(AJ310="B+","3.2",IF(AJ310="B","2.8",IF(AJ310="C+","2.4",IF(AJ310="C","2",IF(AJ310="D+","1.6",IF(AJ310="D","1.2",IF(AJ310="E","0.8",""))))))))))</f>
        <v/>
      </c>
      <c r="BF310" s="26" t="str">
        <f>IF(ISBLANK('DATA ENTRY'!T310),"",IF(AK310="A+","4",IF(AK310="A","3.6",IF(AK310="B+","3.2",IF(AK310="B","2.8",IF(AK310="C+","2.4",IF(AK310="C","2",IF(AK310="D+","1.6",IF(AK310="D","1.2",IF(AK310="E","0.8",""))))))))))</f>
        <v/>
      </c>
      <c r="BG310" s="26" t="str">
        <f>IF(ISBLANK('DATA ENTRY'!U310),"",IF(AL310="A+","4",IF(AL310="A","3.6",IF(AL310="B+","3.2",IF(AL310="B","2.8",IF(AL310="C+","2.4",IF(AL310="C","2",IF(AL310="D+","1.6",IF(AL310="D","1.2",IF(AL310="E","0.8",""))))))))))</f>
        <v/>
      </c>
      <c r="BH310" s="26" t="str">
        <f>IF(ISBLANK('DATA ENTRY'!V310),"",IF(AM310="A+","4",IF(AM310="A","3.6",IF(AM310="B+","3.2",IF(AM310="B","2.8",IF(AM310="C+","2.4",IF(AM310="C","2",IF(AM310="D+","1.6",IF(AM310="D","1.2",IF(AM310="E","0.8",""))))))))))</f>
        <v/>
      </c>
      <c r="BI310" s="26" t="str">
        <f>IF(ISBLANK('DATA ENTRY'!W310),"",IF(AN310="A+","4",IF(AN310="A","3.6",IF(AN310="B+","3.2",IF(AN310="B","2.8",IF(AN310="C+","2.4",IF(AN310="C","2",IF(AN310="D+","1.6",IF(AN310="D","1.2",IF(AN310="E","0.8",""))))))))))</f>
        <v/>
      </c>
      <c r="BJ310" s="26" t="str">
        <f>IF(ISBLANK('DATA ENTRY'!X310),"",IF(AO310="A+","4",IF(AO310="A","3.6",IF(AO310="B+","3.2",IF(AO310="B","2.8",IF(AO310="C+","2.4",IF(AO310="C","2",IF(AO310="D+","1.6",IF(AO310="D","1.2",IF(AO310="E","0.8",""))))))))))</f>
        <v/>
      </c>
      <c r="BK310" s="26" t="str">
        <f>IF(ISBLANK('DATA ENTRY'!Y310),"",IF(AP310="A+","4",IF(AP310="A","3.6",IF(AP310="B+","3.2",IF(AP310="B","2.8",IF(AP310="C+","2.4",IF(AP310="C","2",IF(AP310="D+","1.6",IF(AP310="D","1.2",IF(AP310="E","0.8",""))))))))))</f>
        <v/>
      </c>
      <c r="BL310" s="26" t="str">
        <f>IF(ISBLANK('DATA ENTRY'!Z310),"",IF(AQ310="A+","4",IF(AQ310="A","3.6",IF(AQ310="B+","3.2",IF(AQ310="B","2.8",IF(AQ310="C+","2.4",IF(AQ310="C","2",IF(AQ310="D+","1.6",IF(AQ310="D","1.2",IF(AQ310="E","0.8",""))))))))))</f>
        <v/>
      </c>
    </row>
    <row r="311" spans="2:64" x14ac:dyDescent="0.25">
      <c r="B311" s="26" t="str">
        <f>IF(ISBLANK('DATA ENTRY'!G311),"",'DATA ENTRY'!G311)</f>
        <v/>
      </c>
      <c r="C311" s="26" t="str">
        <f>IF(ISBLANK('DATA ENTRY'!H311),"",'DATA ENTRY'!H311)</f>
        <v/>
      </c>
      <c r="D311" s="26" t="str">
        <f t="shared" si="81"/>
        <v/>
      </c>
      <c r="E311" s="26" t="str">
        <f>IF(ISBLANK('DATA ENTRY'!J311),"",'DATA ENTRY'!J311)</f>
        <v/>
      </c>
      <c r="F311" s="26" t="str">
        <f>IF(ISBLANK('DATA ENTRY'!K311),"",'DATA ENTRY'!K311)</f>
        <v/>
      </c>
      <c r="G311" s="26" t="str">
        <f t="shared" si="82"/>
        <v/>
      </c>
      <c r="H311" s="26" t="str">
        <f>IF(ISBLANK('DATA ENTRY'!M311),"",'DATA ENTRY'!M311)</f>
        <v/>
      </c>
      <c r="I311" s="26" t="str">
        <f>IF(ISBLANK('DATA ENTRY'!M311),"",'DATA ENTRY'!N311)</f>
        <v/>
      </c>
      <c r="J311" s="26" t="str">
        <f t="shared" si="100"/>
        <v/>
      </c>
      <c r="K311" s="26" t="str">
        <f>IF(ISBLANK('DATA ENTRY'!P311),"",'DATA ENTRY'!P311)</f>
        <v/>
      </c>
      <c r="L311" s="26" t="str">
        <f>IF(ISBLANK('DATA ENTRY'!Q311),"",'DATA ENTRY'!Q311)</f>
        <v/>
      </c>
      <c r="M311" s="26" t="str">
        <f t="shared" si="83"/>
        <v/>
      </c>
      <c r="N311" s="26" t="str">
        <f>IF(ISBLANK('DATA ENTRY'!S311),"",'DATA ENTRY'!S311)</f>
        <v/>
      </c>
      <c r="O311" s="26" t="str">
        <f>IF(ISBLANK('DATA ENTRY'!T311),"",'DATA ENTRY'!T311)</f>
        <v/>
      </c>
      <c r="P311" s="26" t="str">
        <f t="shared" si="84"/>
        <v/>
      </c>
      <c r="Q311" s="26" t="str">
        <f>IF(ISBLANK('DATA ENTRY'!V311),"",'DATA ENTRY'!V311)</f>
        <v/>
      </c>
      <c r="R311" s="26" t="str">
        <f>IF(ISBLANK('DATA ENTRY'!W311),"",'DATA ENTRY'!W311)</f>
        <v/>
      </c>
      <c r="S311" s="26" t="str">
        <f t="shared" si="85"/>
        <v/>
      </c>
      <c r="T311" s="26" t="str">
        <f>IF(ISBLANK('DATA ENTRY'!Y311),"",'DATA ENTRY'!Y311)</f>
        <v/>
      </c>
      <c r="U311" s="26" t="str">
        <f>IF(ISBLANK('DATA ENTRY'!Z311),"",'DATA ENTRY'!Z311)</f>
        <v/>
      </c>
      <c r="V311" s="26" t="str">
        <f t="shared" si="86"/>
        <v/>
      </c>
      <c r="W311" s="26" t="str">
        <f>IF(ISBLANK('DATA ENTRY'!$F311),"",IF(LEDGER!B311="AB","AB",IF(LEDGER!B311&gt;=0.9*'MARK LOOKUP'!B311,"A+",IF(LEDGER!B311&gt;=0.8*'MARK LOOKUP'!B311,"A",IF(LEDGER!B311&gt;=0.7*'MARK LOOKUP'!B311,"B+",IF(LEDGER!B311&gt;=0.6*'MARK LOOKUP'!B311,"B",IF(LEDGER!B311&gt;=0.5*'MARK LOOKUP'!B311,"C+",IF(LEDGER!B311&gt;=0.4*'MARK LOOKUP'!B311,"C+",IF(LEDGER!B311&gt;=0.35*'MARK LOOKUP'!B311,"D","NG")))))))))</f>
        <v/>
      </c>
      <c r="X311" s="26" t="str">
        <f>IF(ISBLANK('DATA ENTRY'!$G311),"",IF(LEDGER!C311="AB","AB",IF(LEDGER!C311&gt;=0.9*'MARK LOOKUP'!C311,"A+",IF(LEDGER!C311&gt;=0.8*'MARK LOOKUP'!C311,"A",IF(LEDGER!C311&gt;=0.7*'MARK LOOKUP'!C311,"B+",IF(LEDGER!C311&gt;=0.6*'MARK LOOKUP'!C311,"B",IF(LEDGER!C311&gt;=0.5*'MARK LOOKUP'!C311,"C+",IF(LEDGER!C311&gt;=0.4*'MARK LOOKUP'!C311,"C+",IF(LEDGER!C311&gt;=0.35*'MARK LOOKUP'!C311,"D","N.G.")))))))))</f>
        <v/>
      </c>
      <c r="Y311" s="26" t="b">
        <f>IF(ISNUMBER(D311),IF(D311&gt;=0.9*'MARK LOOKUP'!D311,"A+",IF(D311&gt;=0.8*'MARK LOOKUP'!D311,"A",IF(D311&gt;=0.7*'MARK LOOKUP'!D311,"B+",IF(D311&gt;=0.6*'MARK LOOKUP'!D311,"B",IF(D311&gt;=0.5*'MARK LOOKUP'!D311,"C+",IF(D311&gt;=0.4*'MARK LOOKUP'!D311,"C",IF(D311&gt;=0.35*'MARK LOOKUP'!D311,"D","N.G."))))))))</f>
        <v>0</v>
      </c>
      <c r="Z311" s="26" t="str">
        <f>IF(ISBLANK('DATA ENTRY'!J311),"",IF(LEDGER!E311="AB","AB",IF(LEDGER!E311&gt;=0.9*'MARK LOOKUP'!E311,"A+",IF(LEDGER!E311&gt;=0.8*'MARK LOOKUP'!E311,"A",IF(LEDGER!E311&gt;=0.7*'MARK LOOKUP'!E311,"B+",IF(LEDGER!E311&gt;=0.6*'MARK LOOKUP'!E311,"B",IF(LEDGER!E311&gt;=0.5*'MARK LOOKUP'!E311,"C+",IF(LEDGER!E311&gt;=0.4*'MARK LOOKUP'!E311,"C",IF(LEDGER!E311&gt;=0.35*'MARK LOOKUP'!E311,"D","NG")))))))))</f>
        <v/>
      </c>
      <c r="AA311" s="26" t="str">
        <f>IF(ISBLANK('DATA ENTRY'!K311),"",IF(LEDGER!F311="AB","AB",IF(LEDGER!F311&gt;=0.9*'MARK LOOKUP'!F311,"A+",IF(LEDGER!F311&gt;=0.8*'MARK LOOKUP'!F311,"A",IF(LEDGER!F311&gt;=0.7*'MARK LOOKUP'!F311,"B+",IF(LEDGER!F311&gt;=0.6*'MARK LOOKUP'!F311,"B",IF(LEDGER!F311&gt;=0.5*'MARK LOOKUP'!F311,"C+",IF(LEDGER!F311&gt;=0.4*'MARK LOOKUP'!F311,"C",IF(LEDGER!F311&gt;=0.35*'MARK LOOKUP'!F311,"D","NG")))))))))</f>
        <v/>
      </c>
      <c r="AB311" s="26" t="b">
        <f>IF(ISNUMBER(G311),IF(D311&gt;=0.9*'MARK LOOKUP'!G311,"A+",IF(G311&gt;=0.8*'MARK LOOKUP'!G311,"A",IF(G311&gt;=0.7*'MARK LOOKUP'!G311,"B+",IF(G311&gt;=0.6*'MARK LOOKUP'!G311,"B",IF(G311&gt;=0.5*'MARK LOOKUP'!G311,"C+",IF(G311&gt;=0.4*'MARK LOOKUP'!G311,"C",IF(G311&gt;=0.35*'MARK LOOKUP'!G311,"D","NG"))))))))</f>
        <v>0</v>
      </c>
      <c r="AC311" s="26" t="str">
        <f>IF(ISBLANK('DATA ENTRY'!M311),"",IF(LEDGER!H311="AB","AB",IF(LEDGER!H311&gt;=0.9*'MARK LOOKUP'!H311,"A+",IF(LEDGER!H311&gt;=0.8*'MARK LOOKUP'!H311,"A",IF(LEDGER!H311&gt;=0.7*'MARK LOOKUP'!H311,"B+",IF(LEDGER!H311&gt;=0.6*'MARK LOOKUP'!H311,"B",IF(LEDGER!H311&gt;=0.5*'MARK LOOKUP'!H311,"C+",IF(LEDGER!H311&gt;=0.4*'MARK LOOKUP'!H311,"C",IF(LEDGER!H311&gt;=0.35*'MARK LOOKUP'!H311,"D","NG")))))))))</f>
        <v/>
      </c>
      <c r="AD311" s="26" t="str">
        <f>IF(ISBLANK('DATA ENTRY'!N311),"",IF(LEDGER!I311="AB","AB",IF(LEDGER!I311&gt;=0.9*'MARK LOOKUP'!I311,"A+",IF(LEDGER!I311&gt;=0.8*'MARK LOOKUP'!I311,"A",IF(LEDGER!I311&gt;=0.7*'MARK LOOKUP'!I311,"B+",IF(LEDGER!I311&gt;=0.6*'MARK LOOKUP'!I311,"B",IF(LEDGER!I311&gt;=0.5*'MARK LOOKUP'!I311,"C+",IF(LEDGER!I311&gt;=0.4*'MARK LOOKUP'!I311,"C",IF(LEDGER!I311&gt;=0.35*'MARK LOOKUP'!I311,"D","NG")))))))))</f>
        <v/>
      </c>
      <c r="AE311" s="26" t="str">
        <f>IF(ISNUMBER(J311),IF(J311&gt;=0.9*'MARK LOOKUP'!J311,"A+",IF(J311&gt;=0.8*'MARK LOOKUP'!J311,"A",IF(J311&gt;=0.7*'MARK LOOKUP'!J311,"B+",IF(J311&gt;=0.6*'MARK LOOKUP'!J311,"B",IF(J311&gt;=0.5*'MARK LOOKUP'!J311,"C+",IF(J311&gt;=0.4*'MARK LOOKUP'!J311,"C",IF(J311&gt;=0.35*'MARK LOOKUP'!J311,"D","NG"))))))),"")</f>
        <v/>
      </c>
      <c r="AF311" s="26" t="str">
        <f>IF(ISBLANK('DATA ENTRY'!P311),"",IF(LEDGER!K311="Ab","AB",IF(LEDGER!K311&gt;=0.9*'MARK LOOKUP'!K311,"A+",IF(LEDGER!K311&gt;=0.8*'MARK LOOKUP'!K311,"A",IF(LEDGER!K311&gt;=0.7*'MARK LOOKUP'!K311,"B+",IF(LEDGER!K311&gt;=0.6*'MARK LOOKUP'!K311,"B",IF(LEDGER!K311&gt;=0.5*'MARK LOOKUP'!K311,"C+",IF(LEDGER!K311&gt;=0.4*'MARK LOOKUP'!K311,"C",IF(LEDGER!K311&gt;=0.35*'MARK LOOKUP'!K311,"D","NG")))))))))</f>
        <v/>
      </c>
      <c r="AG311" s="26" t="str">
        <f>IF(ISBLANK('DATA ENTRY'!Q311),"",IF(LEDGER!L311="Ab","AB",IF(LEDGER!L311&gt;=0.9*'MARK LOOKUP'!L311,"A+",IF(LEDGER!L311&gt;=0.8*'MARK LOOKUP'!L311,"A",IF(LEDGER!L311&gt;=0.7*'MARK LOOKUP'!L311,"B+",IF(LEDGER!L311&gt;=0.6*'MARK LOOKUP'!L311,"B",IF(LEDGER!L311&gt;=0.5*'MARK LOOKUP'!L311,"C+",IF(LEDGER!L311&gt;=0.4*'MARK LOOKUP'!L311,"C",IF(LEDGER!L311&gt;=0.35*'MARK LOOKUP'!L311,"D","NG")))))))))</f>
        <v/>
      </c>
      <c r="AH311" s="26" t="str">
        <f>IF(ISNUMBER(M311),IF(M311&gt;=0.9*'MARK LOOKUP'!M311,"A+",IF(M311&gt;=0.8*'MARK LOOKUP'!M311,"A",IF(M311&gt;=0.7*'MARK LOOKUP'!M311,"B+",IF(M311&gt;=0.6*'MARK LOOKUP'!M311,"B",IF(M311&gt;=0.5*'MARK LOOKUP'!M311,"C+",IF(M311&gt;=0.4*'MARK LOOKUP'!M311,"C",IF(M311&gt;=0.35*'MARK LOOKUP'!M311,"D","NG"))))))),"")</f>
        <v/>
      </c>
      <c r="AI311" s="26" t="str">
        <f>IF(ISBLANK('DATA ENTRY'!S311),"",IF(N311="Ab","AB",IF(N311&gt;=0.9*'MARK LOOKUP'!N311,"A+",IF(N311&gt;=0.8*'MARK LOOKUP'!N311,"A",IF(N311&gt;=0.7*'MARK LOOKUP'!N311,"B+",IF(N311&gt;=0.6*'MARK LOOKUP'!N311,"B",IF(N311&gt;=0.5*'MARK LOOKUP'!N311,"C+",IF(N311&gt;=0.4*'MARK LOOKUP'!N311,"C",IF(N311&gt;=0.35*'MARK LOOKUP'!N311,"D","NG")))))))))</f>
        <v/>
      </c>
      <c r="AJ311" s="26" t="str">
        <f>IF(ISBLANK('DATA ENTRY'!T311),"",IF(O311="Ab","AB",IF(O311&gt;=0.9*'MARK LOOKUP'!O311,"A+",IF(O311&gt;=0.8*'MARK LOOKUP'!O311,"A",IF(O311&gt;=0.7*'MARK LOOKUP'!O311,"B+",IF(O311&gt;=0.6*'MARK LOOKUP'!O311,"B",IF(O311&gt;=0.5*'MARK LOOKUP'!O311,"C+",IF(O311&gt;=0.4*'MARK LOOKUP'!O311,"C",IF(O311&gt;=0.35*'MARK LOOKUP'!O311,"D","NG")))))))))</f>
        <v/>
      </c>
      <c r="AK311" s="26" t="str">
        <f>IF(ISNUMBER(P311),IF(P311&gt;=0.9*'MARK LOOKUP'!P311,"A+",IF(P311&gt;=0.8*'MARK LOOKUP'!P311,"A",IF(P311&gt;=0.7*'MARK LOOKUP'!P311,"B+",IF(P311&gt;=0.6*'MARK LOOKUP'!P311,"B",IF(P311&gt;=0.5*'MARK LOOKUP'!P311,"C+",IF(P311&gt;=0.4*'MARK LOOKUP'!P311,"C",IF(P311&gt;=0.35*'MARK LOOKUP'!P311,"D","NG"))))))),"")</f>
        <v/>
      </c>
      <c r="AL311" s="26" t="str">
        <f>IF(ISBLANK('DATA ENTRY'!V311),"",IF(Q311="Ab","AB",IF(Q311&gt;=0.9*'MARK LOOKUP'!Q311,"A+",IF(Q311&gt;=0.8*'MARK LOOKUP'!Q311,"A",IF(Q311&gt;=0.7*'MARK LOOKUP'!Q311,"B+",IF(Q311&gt;=0.6*'MARK LOOKUP'!Q311,"B",IF(Q311&gt;=0.5*'MARK LOOKUP'!Q311,"C+",IF(Q311&gt;=0.4*'MARK LOOKUP'!Q311,"C",IF(Q311&gt;=0.35*'MARK LOOKUP'!Q311,"D","NG")))))))))</f>
        <v/>
      </c>
      <c r="AM311" s="26" t="str">
        <f>IF(ISBLANK('DATA ENTRY'!W311),"",IF(R311="Ab","AB",IF(R311&gt;=0.9*'MARK LOOKUP'!R311,"A+",IF(R311&gt;=0.8*'MARK LOOKUP'!R311,"A",IF(R311&gt;=0.7*'MARK LOOKUP'!R311,"B+",IF(R311&gt;=0.6*'MARK LOOKUP'!R311,"B",IF(R311&gt;=0.5*'MARK LOOKUP'!R311,"C+",IF(R311&gt;=0.4*'MARK LOOKUP'!R311,"C",IF(R311&gt;=0.35*'MARK LOOKUP'!R311,"D","NG")))))))))</f>
        <v/>
      </c>
      <c r="AN311" s="26" t="str">
        <f>IF(ISNUMBER(S311),IF(S311&gt;=0.9*'MARK LOOKUP'!S311,"A+",IF(S311&gt;=0.8*'MARK LOOKUP'!S311,"A",IF(S311&gt;=0.7*'MARK LOOKUP'!S311,"B+",IF(S311&gt;=0.6*'MARK LOOKUP'!S311,"B",IF(S311&gt;=0.5*'MARK LOOKUP'!S311,"C+",IF(S311&gt;=0.4*'MARK LOOKUP'!S311,"C",IF(S311&gt;=0.35*'MARK LOOKUP'!S311,"D","NG"))))))),"")</f>
        <v/>
      </c>
      <c r="AO311" s="26" t="str">
        <f>IF(ISBLANK('DATA ENTRY'!Y311),"",IF(T311="AB","AB",IF(T311&gt;=0.9*'MARK LOOKUP'!T311,"A+",IF(T311&gt;=0.8*'MARK LOOKUP'!T311,"A",IF(T311&gt;=0.7*'MARK LOOKUP'!T311,"B+",IF(T311&gt;=0.6*'MARK LOOKUP'!T311,"B",IF(T311&gt;=0.5*'MARK LOOKUP'!T311,"C+",IF(T311&gt;=0.4*'MARK LOOKUP'!T311,"C",IF(T311&gt;=0.35*'MARK LOOKUP'!T311,"D","NG")))))))))</f>
        <v/>
      </c>
      <c r="AP311" s="26" t="str">
        <f>IF(ISBLANK('DATA ENTRY'!Z311),"",IF(U311="AB","AB",IF(U311&gt;=0.9*'MARK LOOKUP'!U311,"A+",IF(U311&gt;=0.8*'MARK LOOKUP'!U311,"A",IF(U311&gt;=0.7*'MARK LOOKUP'!U311,"B+",IF(U311&gt;=0.6*'MARK LOOKUP'!U311,"B",IF(U311&gt;=0.5*'MARK LOOKUP'!U311,"C+",IF(U311&gt;=0.4*'MARK LOOKUP'!U311,"C",IF(U311&gt;=0.35*'MARK LOOKUP'!U311,"D","NG")))))))))</f>
        <v/>
      </c>
      <c r="AQ311" s="26" t="str">
        <f>IF(ISNUMBER(V311),IF(V311&gt;=0.9*'MARK LOOKUP'!V311,"A+",IF(V311&gt;=0.8*'MARK LOOKUP'!V311,"A",IF(V311&gt;=0.7*'MARK LOOKUP'!V311,"B+",IF(V311&gt;=0.6*'MARK LOOKUP'!S311,"B",IF(V311&gt;=0.5*'MARK LOOKUP'!V311,"C+",IF(V311&gt;=0.4*'MARK LOOKUP'!V311,"C",IF(V311&gt;=0.35*'MARK LOOKUP'!V311,"D","NG"))))))),"")</f>
        <v/>
      </c>
      <c r="AR311" s="26" t="str">
        <f t="shared" si="87"/>
        <v/>
      </c>
      <c r="AS311" s="26" t="str">
        <f t="shared" si="88"/>
        <v/>
      </c>
      <c r="AT311" s="26" t="str">
        <f t="shared" si="89"/>
        <v/>
      </c>
      <c r="AU311" s="26" t="str">
        <f t="shared" si="90"/>
        <v/>
      </c>
      <c r="AV311" s="26" t="str">
        <f t="shared" si="91"/>
        <v/>
      </c>
      <c r="AW311" s="26" t="str">
        <f t="shared" si="92"/>
        <v/>
      </c>
      <c r="AX311" s="26" t="str">
        <f t="shared" si="93"/>
        <v/>
      </c>
      <c r="AY311" s="26" t="str">
        <f t="shared" si="94"/>
        <v/>
      </c>
      <c r="AZ311" s="26" t="str">
        <f t="shared" si="95"/>
        <v/>
      </c>
      <c r="BA311" s="26" t="str">
        <f t="shared" si="96"/>
        <v/>
      </c>
      <c r="BB311" s="26" t="str">
        <f t="shared" si="97"/>
        <v/>
      </c>
      <c r="BC311" s="26" t="str">
        <f t="shared" si="98"/>
        <v/>
      </c>
      <c r="BD311" s="26" t="str">
        <f t="shared" si="99"/>
        <v/>
      </c>
      <c r="BE311" s="26" t="str">
        <f>IF(ISBLANK('DATA ENTRY'!S311),"",IF(AJ311="A+","4",IF(AJ311="A","3.6",IF(AJ311="B+","3.2",IF(AJ311="B","2.8",IF(AJ311="C+","2.4",IF(AJ311="C","2",IF(AJ311="D+","1.6",IF(AJ311="D","1.2",IF(AJ311="E","0.8",""))))))))))</f>
        <v/>
      </c>
      <c r="BF311" s="26" t="str">
        <f>IF(ISBLANK('DATA ENTRY'!T311),"",IF(AK311="A+","4",IF(AK311="A","3.6",IF(AK311="B+","3.2",IF(AK311="B","2.8",IF(AK311="C+","2.4",IF(AK311="C","2",IF(AK311="D+","1.6",IF(AK311="D","1.2",IF(AK311="E","0.8",""))))))))))</f>
        <v/>
      </c>
      <c r="BG311" s="26" t="str">
        <f>IF(ISBLANK('DATA ENTRY'!U311),"",IF(AL311="A+","4",IF(AL311="A","3.6",IF(AL311="B+","3.2",IF(AL311="B","2.8",IF(AL311="C+","2.4",IF(AL311="C","2",IF(AL311="D+","1.6",IF(AL311="D","1.2",IF(AL311="E","0.8",""))))))))))</f>
        <v/>
      </c>
      <c r="BH311" s="26" t="str">
        <f>IF(ISBLANK('DATA ENTRY'!V311),"",IF(AM311="A+","4",IF(AM311="A","3.6",IF(AM311="B+","3.2",IF(AM311="B","2.8",IF(AM311="C+","2.4",IF(AM311="C","2",IF(AM311="D+","1.6",IF(AM311="D","1.2",IF(AM311="E","0.8",""))))))))))</f>
        <v/>
      </c>
      <c r="BI311" s="26" t="str">
        <f>IF(ISBLANK('DATA ENTRY'!W311),"",IF(AN311="A+","4",IF(AN311="A","3.6",IF(AN311="B+","3.2",IF(AN311="B","2.8",IF(AN311="C+","2.4",IF(AN311="C","2",IF(AN311="D+","1.6",IF(AN311="D","1.2",IF(AN311="E","0.8",""))))))))))</f>
        <v/>
      </c>
      <c r="BJ311" s="26" t="str">
        <f>IF(ISBLANK('DATA ENTRY'!X311),"",IF(AO311="A+","4",IF(AO311="A","3.6",IF(AO311="B+","3.2",IF(AO311="B","2.8",IF(AO311="C+","2.4",IF(AO311="C","2",IF(AO311="D+","1.6",IF(AO311="D","1.2",IF(AO311="E","0.8",""))))))))))</f>
        <v/>
      </c>
      <c r="BK311" s="26" t="str">
        <f>IF(ISBLANK('DATA ENTRY'!Y311),"",IF(AP311="A+","4",IF(AP311="A","3.6",IF(AP311="B+","3.2",IF(AP311="B","2.8",IF(AP311="C+","2.4",IF(AP311="C","2",IF(AP311="D+","1.6",IF(AP311="D","1.2",IF(AP311="E","0.8",""))))))))))</f>
        <v/>
      </c>
      <c r="BL311" s="26" t="str">
        <f>IF(ISBLANK('DATA ENTRY'!Z311),"",IF(AQ311="A+","4",IF(AQ311="A","3.6",IF(AQ311="B+","3.2",IF(AQ311="B","2.8",IF(AQ311="C+","2.4",IF(AQ311="C","2",IF(AQ311="D+","1.6",IF(AQ311="D","1.2",IF(AQ311="E","0.8",""))))))))))</f>
        <v/>
      </c>
    </row>
    <row r="312" spans="2:64" x14ac:dyDescent="0.25">
      <c r="B312" s="26" t="str">
        <f>IF(ISBLANK('DATA ENTRY'!G312),"",'DATA ENTRY'!G312)</f>
        <v/>
      </c>
      <c r="C312" s="26" t="str">
        <f>IF(ISBLANK('DATA ENTRY'!H312),"",'DATA ENTRY'!H312)</f>
        <v/>
      </c>
      <c r="D312" s="26" t="str">
        <f t="shared" si="81"/>
        <v/>
      </c>
      <c r="E312" s="26" t="str">
        <f>IF(ISBLANK('DATA ENTRY'!J312),"",'DATA ENTRY'!J312)</f>
        <v/>
      </c>
      <c r="F312" s="26" t="str">
        <f>IF(ISBLANK('DATA ENTRY'!K312),"",'DATA ENTRY'!K312)</f>
        <v/>
      </c>
      <c r="G312" s="26" t="str">
        <f t="shared" si="82"/>
        <v/>
      </c>
      <c r="H312" s="26" t="str">
        <f>IF(ISBLANK('DATA ENTRY'!M312),"",'DATA ENTRY'!M312)</f>
        <v/>
      </c>
      <c r="I312" s="26" t="str">
        <f>IF(ISBLANK('DATA ENTRY'!M312),"",'DATA ENTRY'!N312)</f>
        <v/>
      </c>
      <c r="J312" s="26" t="str">
        <f t="shared" si="100"/>
        <v/>
      </c>
      <c r="K312" s="26" t="str">
        <f>IF(ISBLANK('DATA ENTRY'!P312),"",'DATA ENTRY'!P312)</f>
        <v/>
      </c>
      <c r="L312" s="26" t="str">
        <f>IF(ISBLANK('DATA ENTRY'!Q312),"",'DATA ENTRY'!Q312)</f>
        <v/>
      </c>
      <c r="M312" s="26" t="str">
        <f t="shared" si="83"/>
        <v/>
      </c>
      <c r="N312" s="26" t="str">
        <f>IF(ISBLANK('DATA ENTRY'!S312),"",'DATA ENTRY'!S312)</f>
        <v/>
      </c>
      <c r="O312" s="26" t="str">
        <f>IF(ISBLANK('DATA ENTRY'!T312),"",'DATA ENTRY'!T312)</f>
        <v/>
      </c>
      <c r="P312" s="26" t="str">
        <f t="shared" si="84"/>
        <v/>
      </c>
      <c r="Q312" s="26" t="str">
        <f>IF(ISBLANK('DATA ENTRY'!V312),"",'DATA ENTRY'!V312)</f>
        <v/>
      </c>
      <c r="R312" s="26" t="str">
        <f>IF(ISBLANK('DATA ENTRY'!W312),"",'DATA ENTRY'!W312)</f>
        <v/>
      </c>
      <c r="S312" s="26" t="str">
        <f t="shared" si="85"/>
        <v/>
      </c>
      <c r="T312" s="26" t="str">
        <f>IF(ISBLANK('DATA ENTRY'!Y312),"",'DATA ENTRY'!Y312)</f>
        <v/>
      </c>
      <c r="U312" s="26" t="str">
        <f>IF(ISBLANK('DATA ENTRY'!Z312),"",'DATA ENTRY'!Z312)</f>
        <v/>
      </c>
      <c r="V312" s="26" t="str">
        <f t="shared" si="86"/>
        <v/>
      </c>
      <c r="W312" s="26" t="str">
        <f>IF(ISBLANK('DATA ENTRY'!$F312),"",IF(LEDGER!B312="AB","AB",IF(LEDGER!B312&gt;=0.9*'MARK LOOKUP'!B312,"A+",IF(LEDGER!B312&gt;=0.8*'MARK LOOKUP'!B312,"A",IF(LEDGER!B312&gt;=0.7*'MARK LOOKUP'!B312,"B+",IF(LEDGER!B312&gt;=0.6*'MARK LOOKUP'!B312,"B",IF(LEDGER!B312&gt;=0.5*'MARK LOOKUP'!B312,"C+",IF(LEDGER!B312&gt;=0.4*'MARK LOOKUP'!B312,"C+",IF(LEDGER!B312&gt;=0.35*'MARK LOOKUP'!B312,"D","NG")))))))))</f>
        <v/>
      </c>
      <c r="X312" s="26" t="str">
        <f>IF(ISBLANK('DATA ENTRY'!$G312),"",IF(LEDGER!C312="AB","AB",IF(LEDGER!C312&gt;=0.9*'MARK LOOKUP'!C312,"A+",IF(LEDGER!C312&gt;=0.8*'MARK LOOKUP'!C312,"A",IF(LEDGER!C312&gt;=0.7*'MARK LOOKUP'!C312,"B+",IF(LEDGER!C312&gt;=0.6*'MARK LOOKUP'!C312,"B",IF(LEDGER!C312&gt;=0.5*'MARK LOOKUP'!C312,"C+",IF(LEDGER!C312&gt;=0.4*'MARK LOOKUP'!C312,"C+",IF(LEDGER!C312&gt;=0.35*'MARK LOOKUP'!C312,"D","N.G.")))))))))</f>
        <v/>
      </c>
      <c r="Y312" s="26" t="b">
        <f>IF(ISNUMBER(D312),IF(D312&gt;=0.9*'MARK LOOKUP'!D312,"A+",IF(D312&gt;=0.8*'MARK LOOKUP'!D312,"A",IF(D312&gt;=0.7*'MARK LOOKUP'!D312,"B+",IF(D312&gt;=0.6*'MARK LOOKUP'!D312,"B",IF(D312&gt;=0.5*'MARK LOOKUP'!D312,"C+",IF(D312&gt;=0.4*'MARK LOOKUP'!D312,"C",IF(D312&gt;=0.35*'MARK LOOKUP'!D312,"D","N.G."))))))))</f>
        <v>0</v>
      </c>
      <c r="Z312" s="26" t="str">
        <f>IF(ISBLANK('DATA ENTRY'!J312),"",IF(LEDGER!E312="AB","AB",IF(LEDGER!E312&gt;=0.9*'MARK LOOKUP'!E312,"A+",IF(LEDGER!E312&gt;=0.8*'MARK LOOKUP'!E312,"A",IF(LEDGER!E312&gt;=0.7*'MARK LOOKUP'!E312,"B+",IF(LEDGER!E312&gt;=0.6*'MARK LOOKUP'!E312,"B",IF(LEDGER!E312&gt;=0.5*'MARK LOOKUP'!E312,"C+",IF(LEDGER!E312&gt;=0.4*'MARK LOOKUP'!E312,"C",IF(LEDGER!E312&gt;=0.35*'MARK LOOKUP'!E312,"D","NG")))))))))</f>
        <v/>
      </c>
      <c r="AA312" s="26" t="str">
        <f>IF(ISBLANK('DATA ENTRY'!K312),"",IF(LEDGER!F312="AB","AB",IF(LEDGER!F312&gt;=0.9*'MARK LOOKUP'!F312,"A+",IF(LEDGER!F312&gt;=0.8*'MARK LOOKUP'!F312,"A",IF(LEDGER!F312&gt;=0.7*'MARK LOOKUP'!F312,"B+",IF(LEDGER!F312&gt;=0.6*'MARK LOOKUP'!F312,"B",IF(LEDGER!F312&gt;=0.5*'MARK LOOKUP'!F312,"C+",IF(LEDGER!F312&gt;=0.4*'MARK LOOKUP'!F312,"C",IF(LEDGER!F312&gt;=0.35*'MARK LOOKUP'!F312,"D","NG")))))))))</f>
        <v/>
      </c>
      <c r="AB312" s="26" t="b">
        <f>IF(ISNUMBER(G312),IF(D312&gt;=0.9*'MARK LOOKUP'!G312,"A+",IF(G312&gt;=0.8*'MARK LOOKUP'!G312,"A",IF(G312&gt;=0.7*'MARK LOOKUP'!G312,"B+",IF(G312&gt;=0.6*'MARK LOOKUP'!G312,"B",IF(G312&gt;=0.5*'MARK LOOKUP'!G312,"C+",IF(G312&gt;=0.4*'MARK LOOKUP'!G312,"C",IF(G312&gt;=0.35*'MARK LOOKUP'!G312,"D","NG"))))))))</f>
        <v>0</v>
      </c>
      <c r="AC312" s="26" t="str">
        <f>IF(ISBLANK('DATA ENTRY'!M312),"",IF(LEDGER!H312="AB","AB",IF(LEDGER!H312&gt;=0.9*'MARK LOOKUP'!H312,"A+",IF(LEDGER!H312&gt;=0.8*'MARK LOOKUP'!H312,"A",IF(LEDGER!H312&gt;=0.7*'MARK LOOKUP'!H312,"B+",IF(LEDGER!H312&gt;=0.6*'MARK LOOKUP'!H312,"B",IF(LEDGER!H312&gt;=0.5*'MARK LOOKUP'!H312,"C+",IF(LEDGER!H312&gt;=0.4*'MARK LOOKUP'!H312,"C",IF(LEDGER!H312&gt;=0.35*'MARK LOOKUP'!H312,"D","NG")))))))))</f>
        <v/>
      </c>
      <c r="AD312" s="26" t="str">
        <f>IF(ISBLANK('DATA ENTRY'!N312),"",IF(LEDGER!I312="AB","AB",IF(LEDGER!I312&gt;=0.9*'MARK LOOKUP'!I312,"A+",IF(LEDGER!I312&gt;=0.8*'MARK LOOKUP'!I312,"A",IF(LEDGER!I312&gt;=0.7*'MARK LOOKUP'!I312,"B+",IF(LEDGER!I312&gt;=0.6*'MARK LOOKUP'!I312,"B",IF(LEDGER!I312&gt;=0.5*'MARK LOOKUP'!I312,"C+",IF(LEDGER!I312&gt;=0.4*'MARK LOOKUP'!I312,"C",IF(LEDGER!I312&gt;=0.35*'MARK LOOKUP'!I312,"D","NG")))))))))</f>
        <v/>
      </c>
      <c r="AE312" s="26" t="str">
        <f>IF(ISNUMBER(J312),IF(J312&gt;=0.9*'MARK LOOKUP'!J312,"A+",IF(J312&gt;=0.8*'MARK LOOKUP'!J312,"A",IF(J312&gt;=0.7*'MARK LOOKUP'!J312,"B+",IF(J312&gt;=0.6*'MARK LOOKUP'!J312,"B",IF(J312&gt;=0.5*'MARK LOOKUP'!J312,"C+",IF(J312&gt;=0.4*'MARK LOOKUP'!J312,"C",IF(J312&gt;=0.35*'MARK LOOKUP'!J312,"D","NG"))))))),"")</f>
        <v/>
      </c>
      <c r="AF312" s="26" t="str">
        <f>IF(ISBLANK('DATA ENTRY'!P312),"",IF(LEDGER!K312="Ab","AB",IF(LEDGER!K312&gt;=0.9*'MARK LOOKUP'!K312,"A+",IF(LEDGER!K312&gt;=0.8*'MARK LOOKUP'!K312,"A",IF(LEDGER!K312&gt;=0.7*'MARK LOOKUP'!K312,"B+",IF(LEDGER!K312&gt;=0.6*'MARK LOOKUP'!K312,"B",IF(LEDGER!K312&gt;=0.5*'MARK LOOKUP'!K312,"C+",IF(LEDGER!K312&gt;=0.4*'MARK LOOKUP'!K312,"C",IF(LEDGER!K312&gt;=0.35*'MARK LOOKUP'!K312,"D","NG")))))))))</f>
        <v/>
      </c>
      <c r="AG312" s="26" t="str">
        <f>IF(ISBLANK('DATA ENTRY'!Q312),"",IF(LEDGER!L312="Ab","AB",IF(LEDGER!L312&gt;=0.9*'MARK LOOKUP'!L312,"A+",IF(LEDGER!L312&gt;=0.8*'MARK LOOKUP'!L312,"A",IF(LEDGER!L312&gt;=0.7*'MARK LOOKUP'!L312,"B+",IF(LEDGER!L312&gt;=0.6*'MARK LOOKUP'!L312,"B",IF(LEDGER!L312&gt;=0.5*'MARK LOOKUP'!L312,"C+",IF(LEDGER!L312&gt;=0.4*'MARK LOOKUP'!L312,"C",IF(LEDGER!L312&gt;=0.35*'MARK LOOKUP'!L312,"D","NG")))))))))</f>
        <v/>
      </c>
      <c r="AH312" s="26" t="str">
        <f>IF(ISNUMBER(M312),IF(M312&gt;=0.9*'MARK LOOKUP'!M312,"A+",IF(M312&gt;=0.8*'MARK LOOKUP'!M312,"A",IF(M312&gt;=0.7*'MARK LOOKUP'!M312,"B+",IF(M312&gt;=0.6*'MARK LOOKUP'!M312,"B",IF(M312&gt;=0.5*'MARK LOOKUP'!M312,"C+",IF(M312&gt;=0.4*'MARK LOOKUP'!M312,"C",IF(M312&gt;=0.35*'MARK LOOKUP'!M312,"D","NG"))))))),"")</f>
        <v/>
      </c>
      <c r="AI312" s="26" t="str">
        <f>IF(ISBLANK('DATA ENTRY'!S312),"",IF(N312="Ab","AB",IF(N312&gt;=0.9*'MARK LOOKUP'!N312,"A+",IF(N312&gt;=0.8*'MARK LOOKUP'!N312,"A",IF(N312&gt;=0.7*'MARK LOOKUP'!N312,"B+",IF(N312&gt;=0.6*'MARK LOOKUP'!N312,"B",IF(N312&gt;=0.5*'MARK LOOKUP'!N312,"C+",IF(N312&gt;=0.4*'MARK LOOKUP'!N312,"C",IF(N312&gt;=0.35*'MARK LOOKUP'!N312,"D","NG")))))))))</f>
        <v/>
      </c>
      <c r="AJ312" s="26" t="str">
        <f>IF(ISBLANK('DATA ENTRY'!T312),"",IF(O312="Ab","AB",IF(O312&gt;=0.9*'MARK LOOKUP'!O312,"A+",IF(O312&gt;=0.8*'MARK LOOKUP'!O312,"A",IF(O312&gt;=0.7*'MARK LOOKUP'!O312,"B+",IF(O312&gt;=0.6*'MARK LOOKUP'!O312,"B",IF(O312&gt;=0.5*'MARK LOOKUP'!O312,"C+",IF(O312&gt;=0.4*'MARK LOOKUP'!O312,"C",IF(O312&gt;=0.35*'MARK LOOKUP'!O312,"D","NG")))))))))</f>
        <v/>
      </c>
      <c r="AK312" s="26" t="str">
        <f>IF(ISNUMBER(P312),IF(P312&gt;=0.9*'MARK LOOKUP'!P312,"A+",IF(P312&gt;=0.8*'MARK LOOKUP'!P312,"A",IF(P312&gt;=0.7*'MARK LOOKUP'!P312,"B+",IF(P312&gt;=0.6*'MARK LOOKUP'!P312,"B",IF(P312&gt;=0.5*'MARK LOOKUP'!P312,"C+",IF(P312&gt;=0.4*'MARK LOOKUP'!P312,"C",IF(P312&gt;=0.35*'MARK LOOKUP'!P312,"D","NG"))))))),"")</f>
        <v/>
      </c>
      <c r="AL312" s="26" t="str">
        <f>IF(ISBLANK('DATA ENTRY'!V312),"",IF(Q312="Ab","AB",IF(Q312&gt;=0.9*'MARK LOOKUP'!Q312,"A+",IF(Q312&gt;=0.8*'MARK LOOKUP'!Q312,"A",IF(Q312&gt;=0.7*'MARK LOOKUP'!Q312,"B+",IF(Q312&gt;=0.6*'MARK LOOKUP'!Q312,"B",IF(Q312&gt;=0.5*'MARK LOOKUP'!Q312,"C+",IF(Q312&gt;=0.4*'MARK LOOKUP'!Q312,"C",IF(Q312&gt;=0.35*'MARK LOOKUP'!Q312,"D","NG")))))))))</f>
        <v/>
      </c>
      <c r="AM312" s="26" t="str">
        <f>IF(ISBLANK('DATA ENTRY'!W312),"",IF(R312="Ab","AB",IF(R312&gt;=0.9*'MARK LOOKUP'!R312,"A+",IF(R312&gt;=0.8*'MARK LOOKUP'!R312,"A",IF(R312&gt;=0.7*'MARK LOOKUP'!R312,"B+",IF(R312&gt;=0.6*'MARK LOOKUP'!R312,"B",IF(R312&gt;=0.5*'MARK LOOKUP'!R312,"C+",IF(R312&gt;=0.4*'MARK LOOKUP'!R312,"C",IF(R312&gt;=0.35*'MARK LOOKUP'!R312,"D","NG")))))))))</f>
        <v/>
      </c>
      <c r="AN312" s="26" t="str">
        <f>IF(ISNUMBER(S312),IF(S312&gt;=0.9*'MARK LOOKUP'!S312,"A+",IF(S312&gt;=0.8*'MARK LOOKUP'!S312,"A",IF(S312&gt;=0.7*'MARK LOOKUP'!S312,"B+",IF(S312&gt;=0.6*'MARK LOOKUP'!S312,"B",IF(S312&gt;=0.5*'MARK LOOKUP'!S312,"C+",IF(S312&gt;=0.4*'MARK LOOKUP'!S312,"C",IF(S312&gt;=0.35*'MARK LOOKUP'!S312,"D","NG"))))))),"")</f>
        <v/>
      </c>
      <c r="AO312" s="26" t="str">
        <f>IF(ISBLANK('DATA ENTRY'!Y312),"",IF(T312="AB","AB",IF(T312&gt;=0.9*'MARK LOOKUP'!T312,"A+",IF(T312&gt;=0.8*'MARK LOOKUP'!T312,"A",IF(T312&gt;=0.7*'MARK LOOKUP'!T312,"B+",IF(T312&gt;=0.6*'MARK LOOKUP'!T312,"B",IF(T312&gt;=0.5*'MARK LOOKUP'!T312,"C+",IF(T312&gt;=0.4*'MARK LOOKUP'!T312,"C",IF(T312&gt;=0.35*'MARK LOOKUP'!T312,"D","NG")))))))))</f>
        <v/>
      </c>
      <c r="AP312" s="26" t="str">
        <f>IF(ISBLANK('DATA ENTRY'!Z312),"",IF(U312="AB","AB",IF(U312&gt;=0.9*'MARK LOOKUP'!U312,"A+",IF(U312&gt;=0.8*'MARK LOOKUP'!U312,"A",IF(U312&gt;=0.7*'MARK LOOKUP'!U312,"B+",IF(U312&gt;=0.6*'MARK LOOKUP'!U312,"B",IF(U312&gt;=0.5*'MARK LOOKUP'!U312,"C+",IF(U312&gt;=0.4*'MARK LOOKUP'!U312,"C",IF(U312&gt;=0.35*'MARK LOOKUP'!U312,"D","NG")))))))))</f>
        <v/>
      </c>
      <c r="AQ312" s="26" t="str">
        <f>IF(ISNUMBER(V312),IF(V312&gt;=0.9*'MARK LOOKUP'!V312,"A+",IF(V312&gt;=0.8*'MARK LOOKUP'!V312,"A",IF(V312&gt;=0.7*'MARK LOOKUP'!V312,"B+",IF(V312&gt;=0.6*'MARK LOOKUP'!S312,"B",IF(V312&gt;=0.5*'MARK LOOKUP'!V312,"C+",IF(V312&gt;=0.4*'MARK LOOKUP'!V312,"C",IF(V312&gt;=0.35*'MARK LOOKUP'!V312,"D","NG"))))))),"")</f>
        <v/>
      </c>
      <c r="AR312" s="26" t="str">
        <f t="shared" si="87"/>
        <v/>
      </c>
      <c r="AS312" s="26" t="str">
        <f t="shared" si="88"/>
        <v/>
      </c>
      <c r="AT312" s="26" t="str">
        <f t="shared" si="89"/>
        <v/>
      </c>
      <c r="AU312" s="26" t="str">
        <f t="shared" si="90"/>
        <v/>
      </c>
      <c r="AV312" s="26" t="str">
        <f t="shared" si="91"/>
        <v/>
      </c>
      <c r="AW312" s="26" t="str">
        <f t="shared" si="92"/>
        <v/>
      </c>
      <c r="AX312" s="26" t="str">
        <f t="shared" si="93"/>
        <v/>
      </c>
      <c r="AY312" s="26" t="str">
        <f t="shared" si="94"/>
        <v/>
      </c>
      <c r="AZ312" s="26" t="str">
        <f t="shared" si="95"/>
        <v/>
      </c>
      <c r="BA312" s="26" t="str">
        <f t="shared" si="96"/>
        <v/>
      </c>
      <c r="BB312" s="26" t="str">
        <f t="shared" si="97"/>
        <v/>
      </c>
      <c r="BC312" s="26" t="str">
        <f t="shared" si="98"/>
        <v/>
      </c>
      <c r="BD312" s="26" t="str">
        <f t="shared" si="99"/>
        <v/>
      </c>
      <c r="BE312" s="26" t="str">
        <f>IF(ISBLANK('DATA ENTRY'!S312),"",IF(AJ312="A+","4",IF(AJ312="A","3.6",IF(AJ312="B+","3.2",IF(AJ312="B","2.8",IF(AJ312="C+","2.4",IF(AJ312="C","2",IF(AJ312="D+","1.6",IF(AJ312="D","1.2",IF(AJ312="E","0.8",""))))))))))</f>
        <v/>
      </c>
      <c r="BF312" s="26" t="str">
        <f>IF(ISBLANK('DATA ENTRY'!T312),"",IF(AK312="A+","4",IF(AK312="A","3.6",IF(AK312="B+","3.2",IF(AK312="B","2.8",IF(AK312="C+","2.4",IF(AK312="C","2",IF(AK312="D+","1.6",IF(AK312="D","1.2",IF(AK312="E","0.8",""))))))))))</f>
        <v/>
      </c>
      <c r="BG312" s="26" t="str">
        <f>IF(ISBLANK('DATA ENTRY'!U312),"",IF(AL312="A+","4",IF(AL312="A","3.6",IF(AL312="B+","3.2",IF(AL312="B","2.8",IF(AL312="C+","2.4",IF(AL312="C","2",IF(AL312="D+","1.6",IF(AL312="D","1.2",IF(AL312="E","0.8",""))))))))))</f>
        <v/>
      </c>
      <c r="BH312" s="26" t="str">
        <f>IF(ISBLANK('DATA ENTRY'!V312),"",IF(AM312="A+","4",IF(AM312="A","3.6",IF(AM312="B+","3.2",IF(AM312="B","2.8",IF(AM312="C+","2.4",IF(AM312="C","2",IF(AM312="D+","1.6",IF(AM312="D","1.2",IF(AM312="E","0.8",""))))))))))</f>
        <v/>
      </c>
      <c r="BI312" s="26" t="str">
        <f>IF(ISBLANK('DATA ENTRY'!W312),"",IF(AN312="A+","4",IF(AN312="A","3.6",IF(AN312="B+","3.2",IF(AN312="B","2.8",IF(AN312="C+","2.4",IF(AN312="C","2",IF(AN312="D+","1.6",IF(AN312="D","1.2",IF(AN312="E","0.8",""))))))))))</f>
        <v/>
      </c>
      <c r="BJ312" s="26" t="str">
        <f>IF(ISBLANK('DATA ENTRY'!X312),"",IF(AO312="A+","4",IF(AO312="A","3.6",IF(AO312="B+","3.2",IF(AO312="B","2.8",IF(AO312="C+","2.4",IF(AO312="C","2",IF(AO312="D+","1.6",IF(AO312="D","1.2",IF(AO312="E","0.8",""))))))))))</f>
        <v/>
      </c>
      <c r="BK312" s="26" t="str">
        <f>IF(ISBLANK('DATA ENTRY'!Y312),"",IF(AP312="A+","4",IF(AP312="A","3.6",IF(AP312="B+","3.2",IF(AP312="B","2.8",IF(AP312="C+","2.4",IF(AP312="C","2",IF(AP312="D+","1.6",IF(AP312="D","1.2",IF(AP312="E","0.8",""))))))))))</f>
        <v/>
      </c>
      <c r="BL312" s="26" t="str">
        <f>IF(ISBLANK('DATA ENTRY'!Z312),"",IF(AQ312="A+","4",IF(AQ312="A","3.6",IF(AQ312="B+","3.2",IF(AQ312="B","2.8",IF(AQ312="C+","2.4",IF(AQ312="C","2",IF(AQ312="D+","1.6",IF(AQ312="D","1.2",IF(AQ312="E","0.8",""))))))))))</f>
        <v/>
      </c>
    </row>
    <row r="313" spans="2:64" x14ac:dyDescent="0.25">
      <c r="B313" s="26" t="str">
        <f>IF(ISBLANK('DATA ENTRY'!G313),"",'DATA ENTRY'!G313)</f>
        <v/>
      </c>
      <c r="C313" s="26" t="str">
        <f>IF(ISBLANK('DATA ENTRY'!H313),"",'DATA ENTRY'!H313)</f>
        <v/>
      </c>
      <c r="D313" s="26" t="str">
        <f t="shared" si="81"/>
        <v/>
      </c>
      <c r="E313" s="26" t="str">
        <f>IF(ISBLANK('DATA ENTRY'!J313),"",'DATA ENTRY'!J313)</f>
        <v/>
      </c>
      <c r="F313" s="26" t="str">
        <f>IF(ISBLANK('DATA ENTRY'!K313),"",'DATA ENTRY'!K313)</f>
        <v/>
      </c>
      <c r="G313" s="26" t="str">
        <f t="shared" si="82"/>
        <v/>
      </c>
      <c r="H313" s="26" t="str">
        <f>IF(ISBLANK('DATA ENTRY'!M313),"",'DATA ENTRY'!M313)</f>
        <v/>
      </c>
      <c r="I313" s="26" t="str">
        <f>IF(ISBLANK('DATA ENTRY'!M313),"",'DATA ENTRY'!N313)</f>
        <v/>
      </c>
      <c r="J313" s="26" t="str">
        <f t="shared" si="100"/>
        <v/>
      </c>
      <c r="K313" s="26" t="str">
        <f>IF(ISBLANK('DATA ENTRY'!P313),"",'DATA ENTRY'!P313)</f>
        <v/>
      </c>
      <c r="L313" s="26" t="str">
        <f>IF(ISBLANK('DATA ENTRY'!Q313),"",'DATA ENTRY'!Q313)</f>
        <v/>
      </c>
      <c r="M313" s="26" t="str">
        <f t="shared" si="83"/>
        <v/>
      </c>
      <c r="N313" s="26" t="str">
        <f>IF(ISBLANK('DATA ENTRY'!S313),"",'DATA ENTRY'!S313)</f>
        <v/>
      </c>
      <c r="O313" s="26" t="str">
        <f>IF(ISBLANK('DATA ENTRY'!T313),"",'DATA ENTRY'!T313)</f>
        <v/>
      </c>
      <c r="P313" s="26" t="str">
        <f t="shared" si="84"/>
        <v/>
      </c>
      <c r="Q313" s="26" t="str">
        <f>IF(ISBLANK('DATA ENTRY'!V313),"",'DATA ENTRY'!V313)</f>
        <v/>
      </c>
      <c r="R313" s="26" t="str">
        <f>IF(ISBLANK('DATA ENTRY'!W313),"",'DATA ENTRY'!W313)</f>
        <v/>
      </c>
      <c r="S313" s="26" t="str">
        <f t="shared" si="85"/>
        <v/>
      </c>
      <c r="T313" s="26" t="str">
        <f>IF(ISBLANK('DATA ENTRY'!Y313),"",'DATA ENTRY'!Y313)</f>
        <v/>
      </c>
      <c r="U313" s="26" t="str">
        <f>IF(ISBLANK('DATA ENTRY'!Z313),"",'DATA ENTRY'!Z313)</f>
        <v/>
      </c>
      <c r="V313" s="26" t="str">
        <f t="shared" si="86"/>
        <v/>
      </c>
      <c r="W313" s="26" t="str">
        <f>IF(ISBLANK('DATA ENTRY'!$F313),"",IF(LEDGER!B313="AB","AB",IF(LEDGER!B313&gt;=0.9*'MARK LOOKUP'!B313,"A+",IF(LEDGER!B313&gt;=0.8*'MARK LOOKUP'!B313,"A",IF(LEDGER!B313&gt;=0.7*'MARK LOOKUP'!B313,"B+",IF(LEDGER!B313&gt;=0.6*'MARK LOOKUP'!B313,"B",IF(LEDGER!B313&gt;=0.5*'MARK LOOKUP'!B313,"C+",IF(LEDGER!B313&gt;=0.4*'MARK LOOKUP'!B313,"C+",IF(LEDGER!B313&gt;=0.35*'MARK LOOKUP'!B313,"D","NG")))))))))</f>
        <v/>
      </c>
      <c r="X313" s="26" t="str">
        <f>IF(ISBLANK('DATA ENTRY'!$G313),"",IF(LEDGER!C313="AB","AB",IF(LEDGER!C313&gt;=0.9*'MARK LOOKUP'!C313,"A+",IF(LEDGER!C313&gt;=0.8*'MARK LOOKUP'!C313,"A",IF(LEDGER!C313&gt;=0.7*'MARK LOOKUP'!C313,"B+",IF(LEDGER!C313&gt;=0.6*'MARK LOOKUP'!C313,"B",IF(LEDGER!C313&gt;=0.5*'MARK LOOKUP'!C313,"C+",IF(LEDGER!C313&gt;=0.4*'MARK LOOKUP'!C313,"C+",IF(LEDGER!C313&gt;=0.35*'MARK LOOKUP'!C313,"D","N.G.")))))))))</f>
        <v/>
      </c>
      <c r="Y313" s="26" t="b">
        <f>IF(ISNUMBER(D313),IF(D313&gt;=0.9*'MARK LOOKUP'!D313,"A+",IF(D313&gt;=0.8*'MARK LOOKUP'!D313,"A",IF(D313&gt;=0.7*'MARK LOOKUP'!D313,"B+",IF(D313&gt;=0.6*'MARK LOOKUP'!D313,"B",IF(D313&gt;=0.5*'MARK LOOKUP'!D313,"C+",IF(D313&gt;=0.4*'MARK LOOKUP'!D313,"C",IF(D313&gt;=0.35*'MARK LOOKUP'!D313,"D","N.G."))))))))</f>
        <v>0</v>
      </c>
      <c r="Z313" s="26" t="str">
        <f>IF(ISBLANK('DATA ENTRY'!J313),"",IF(LEDGER!E313="AB","AB",IF(LEDGER!E313&gt;=0.9*'MARK LOOKUP'!E313,"A+",IF(LEDGER!E313&gt;=0.8*'MARK LOOKUP'!E313,"A",IF(LEDGER!E313&gt;=0.7*'MARK LOOKUP'!E313,"B+",IF(LEDGER!E313&gt;=0.6*'MARK LOOKUP'!E313,"B",IF(LEDGER!E313&gt;=0.5*'MARK LOOKUP'!E313,"C+",IF(LEDGER!E313&gt;=0.4*'MARK LOOKUP'!E313,"C",IF(LEDGER!E313&gt;=0.35*'MARK LOOKUP'!E313,"D","NG")))))))))</f>
        <v/>
      </c>
      <c r="AA313" s="26" t="str">
        <f>IF(ISBLANK('DATA ENTRY'!K313),"",IF(LEDGER!F313="AB","AB",IF(LEDGER!F313&gt;=0.9*'MARK LOOKUP'!F313,"A+",IF(LEDGER!F313&gt;=0.8*'MARK LOOKUP'!F313,"A",IF(LEDGER!F313&gt;=0.7*'MARK LOOKUP'!F313,"B+",IF(LEDGER!F313&gt;=0.6*'MARK LOOKUP'!F313,"B",IF(LEDGER!F313&gt;=0.5*'MARK LOOKUP'!F313,"C+",IF(LEDGER!F313&gt;=0.4*'MARK LOOKUP'!F313,"C",IF(LEDGER!F313&gt;=0.35*'MARK LOOKUP'!F313,"D","NG")))))))))</f>
        <v/>
      </c>
      <c r="AB313" s="26" t="b">
        <f>IF(ISNUMBER(G313),IF(D313&gt;=0.9*'MARK LOOKUP'!G313,"A+",IF(G313&gt;=0.8*'MARK LOOKUP'!G313,"A",IF(G313&gt;=0.7*'MARK LOOKUP'!G313,"B+",IF(G313&gt;=0.6*'MARK LOOKUP'!G313,"B",IF(G313&gt;=0.5*'MARK LOOKUP'!G313,"C+",IF(G313&gt;=0.4*'MARK LOOKUP'!G313,"C",IF(G313&gt;=0.35*'MARK LOOKUP'!G313,"D","NG"))))))))</f>
        <v>0</v>
      </c>
      <c r="AC313" s="26" t="str">
        <f>IF(ISBLANK('DATA ENTRY'!M313),"",IF(LEDGER!H313="AB","AB",IF(LEDGER!H313&gt;=0.9*'MARK LOOKUP'!H313,"A+",IF(LEDGER!H313&gt;=0.8*'MARK LOOKUP'!H313,"A",IF(LEDGER!H313&gt;=0.7*'MARK LOOKUP'!H313,"B+",IF(LEDGER!H313&gt;=0.6*'MARK LOOKUP'!H313,"B",IF(LEDGER!H313&gt;=0.5*'MARK LOOKUP'!H313,"C+",IF(LEDGER!H313&gt;=0.4*'MARK LOOKUP'!H313,"C",IF(LEDGER!H313&gt;=0.35*'MARK LOOKUP'!H313,"D","NG")))))))))</f>
        <v/>
      </c>
      <c r="AD313" s="26" t="str">
        <f>IF(ISBLANK('DATA ENTRY'!N313),"",IF(LEDGER!I313="AB","AB",IF(LEDGER!I313&gt;=0.9*'MARK LOOKUP'!I313,"A+",IF(LEDGER!I313&gt;=0.8*'MARK LOOKUP'!I313,"A",IF(LEDGER!I313&gt;=0.7*'MARK LOOKUP'!I313,"B+",IF(LEDGER!I313&gt;=0.6*'MARK LOOKUP'!I313,"B",IF(LEDGER!I313&gt;=0.5*'MARK LOOKUP'!I313,"C+",IF(LEDGER!I313&gt;=0.4*'MARK LOOKUP'!I313,"C",IF(LEDGER!I313&gt;=0.35*'MARK LOOKUP'!I313,"D","NG")))))))))</f>
        <v/>
      </c>
      <c r="AE313" s="26" t="str">
        <f>IF(ISNUMBER(J313),IF(J313&gt;=0.9*'MARK LOOKUP'!J313,"A+",IF(J313&gt;=0.8*'MARK LOOKUP'!J313,"A",IF(J313&gt;=0.7*'MARK LOOKUP'!J313,"B+",IF(J313&gt;=0.6*'MARK LOOKUP'!J313,"B",IF(J313&gt;=0.5*'MARK LOOKUP'!J313,"C+",IF(J313&gt;=0.4*'MARK LOOKUP'!J313,"C",IF(J313&gt;=0.35*'MARK LOOKUP'!J313,"D","NG"))))))),"")</f>
        <v/>
      </c>
      <c r="AF313" s="26" t="str">
        <f>IF(ISBLANK('DATA ENTRY'!P313),"",IF(LEDGER!K313="Ab","AB",IF(LEDGER!K313&gt;=0.9*'MARK LOOKUP'!K313,"A+",IF(LEDGER!K313&gt;=0.8*'MARK LOOKUP'!K313,"A",IF(LEDGER!K313&gt;=0.7*'MARK LOOKUP'!K313,"B+",IF(LEDGER!K313&gt;=0.6*'MARK LOOKUP'!K313,"B",IF(LEDGER!K313&gt;=0.5*'MARK LOOKUP'!K313,"C+",IF(LEDGER!K313&gt;=0.4*'MARK LOOKUP'!K313,"C",IF(LEDGER!K313&gt;=0.35*'MARK LOOKUP'!K313,"D","NG")))))))))</f>
        <v/>
      </c>
      <c r="AG313" s="26" t="str">
        <f>IF(ISBLANK('DATA ENTRY'!Q313),"",IF(LEDGER!L313="Ab","AB",IF(LEDGER!L313&gt;=0.9*'MARK LOOKUP'!L313,"A+",IF(LEDGER!L313&gt;=0.8*'MARK LOOKUP'!L313,"A",IF(LEDGER!L313&gt;=0.7*'MARK LOOKUP'!L313,"B+",IF(LEDGER!L313&gt;=0.6*'MARK LOOKUP'!L313,"B",IF(LEDGER!L313&gt;=0.5*'MARK LOOKUP'!L313,"C+",IF(LEDGER!L313&gt;=0.4*'MARK LOOKUP'!L313,"C",IF(LEDGER!L313&gt;=0.35*'MARK LOOKUP'!L313,"D","NG")))))))))</f>
        <v/>
      </c>
      <c r="AH313" s="26" t="str">
        <f>IF(ISNUMBER(M313),IF(M313&gt;=0.9*'MARK LOOKUP'!M313,"A+",IF(M313&gt;=0.8*'MARK LOOKUP'!M313,"A",IF(M313&gt;=0.7*'MARK LOOKUP'!M313,"B+",IF(M313&gt;=0.6*'MARK LOOKUP'!M313,"B",IF(M313&gt;=0.5*'MARK LOOKUP'!M313,"C+",IF(M313&gt;=0.4*'MARK LOOKUP'!M313,"C",IF(M313&gt;=0.35*'MARK LOOKUP'!M313,"D","NG"))))))),"")</f>
        <v/>
      </c>
      <c r="AI313" s="26" t="str">
        <f>IF(ISBLANK('DATA ENTRY'!S313),"",IF(N313="Ab","AB",IF(N313&gt;=0.9*'MARK LOOKUP'!N313,"A+",IF(N313&gt;=0.8*'MARK LOOKUP'!N313,"A",IF(N313&gt;=0.7*'MARK LOOKUP'!N313,"B+",IF(N313&gt;=0.6*'MARK LOOKUP'!N313,"B",IF(N313&gt;=0.5*'MARK LOOKUP'!N313,"C+",IF(N313&gt;=0.4*'MARK LOOKUP'!N313,"C",IF(N313&gt;=0.35*'MARK LOOKUP'!N313,"D","NG")))))))))</f>
        <v/>
      </c>
      <c r="AJ313" s="26" t="str">
        <f>IF(ISBLANK('DATA ENTRY'!T313),"",IF(O313="Ab","AB",IF(O313&gt;=0.9*'MARK LOOKUP'!O313,"A+",IF(O313&gt;=0.8*'MARK LOOKUP'!O313,"A",IF(O313&gt;=0.7*'MARK LOOKUP'!O313,"B+",IF(O313&gt;=0.6*'MARK LOOKUP'!O313,"B",IF(O313&gt;=0.5*'MARK LOOKUP'!O313,"C+",IF(O313&gt;=0.4*'MARK LOOKUP'!O313,"C",IF(O313&gt;=0.35*'MARK LOOKUP'!O313,"D","NG")))))))))</f>
        <v/>
      </c>
      <c r="AK313" s="26" t="str">
        <f>IF(ISNUMBER(P313),IF(P313&gt;=0.9*'MARK LOOKUP'!P313,"A+",IF(P313&gt;=0.8*'MARK LOOKUP'!P313,"A",IF(P313&gt;=0.7*'MARK LOOKUP'!P313,"B+",IF(P313&gt;=0.6*'MARK LOOKUP'!P313,"B",IF(P313&gt;=0.5*'MARK LOOKUP'!P313,"C+",IF(P313&gt;=0.4*'MARK LOOKUP'!P313,"C",IF(P313&gt;=0.35*'MARK LOOKUP'!P313,"D","NG"))))))),"")</f>
        <v/>
      </c>
      <c r="AL313" s="26" t="str">
        <f>IF(ISBLANK('DATA ENTRY'!V313),"",IF(Q313="Ab","AB",IF(Q313&gt;=0.9*'MARK LOOKUP'!Q313,"A+",IF(Q313&gt;=0.8*'MARK LOOKUP'!Q313,"A",IF(Q313&gt;=0.7*'MARK LOOKUP'!Q313,"B+",IF(Q313&gt;=0.6*'MARK LOOKUP'!Q313,"B",IF(Q313&gt;=0.5*'MARK LOOKUP'!Q313,"C+",IF(Q313&gt;=0.4*'MARK LOOKUP'!Q313,"C",IF(Q313&gt;=0.35*'MARK LOOKUP'!Q313,"D","NG")))))))))</f>
        <v/>
      </c>
      <c r="AM313" s="26" t="str">
        <f>IF(ISBLANK('DATA ENTRY'!W313),"",IF(R313="Ab","AB",IF(R313&gt;=0.9*'MARK LOOKUP'!R313,"A+",IF(R313&gt;=0.8*'MARK LOOKUP'!R313,"A",IF(R313&gt;=0.7*'MARK LOOKUP'!R313,"B+",IF(R313&gt;=0.6*'MARK LOOKUP'!R313,"B",IF(R313&gt;=0.5*'MARK LOOKUP'!R313,"C+",IF(R313&gt;=0.4*'MARK LOOKUP'!R313,"C",IF(R313&gt;=0.35*'MARK LOOKUP'!R313,"D","NG")))))))))</f>
        <v/>
      </c>
      <c r="AN313" s="26" t="str">
        <f>IF(ISNUMBER(S313),IF(S313&gt;=0.9*'MARK LOOKUP'!S313,"A+",IF(S313&gt;=0.8*'MARK LOOKUP'!S313,"A",IF(S313&gt;=0.7*'MARK LOOKUP'!S313,"B+",IF(S313&gt;=0.6*'MARK LOOKUP'!S313,"B",IF(S313&gt;=0.5*'MARK LOOKUP'!S313,"C+",IF(S313&gt;=0.4*'MARK LOOKUP'!S313,"C",IF(S313&gt;=0.35*'MARK LOOKUP'!S313,"D","NG"))))))),"")</f>
        <v/>
      </c>
      <c r="AO313" s="26" t="str">
        <f>IF(ISBLANK('DATA ENTRY'!Y313),"",IF(T313="AB","AB",IF(T313&gt;=0.9*'MARK LOOKUP'!T313,"A+",IF(T313&gt;=0.8*'MARK LOOKUP'!T313,"A",IF(T313&gt;=0.7*'MARK LOOKUP'!T313,"B+",IF(T313&gt;=0.6*'MARK LOOKUP'!T313,"B",IF(T313&gt;=0.5*'MARK LOOKUP'!T313,"C+",IF(T313&gt;=0.4*'MARK LOOKUP'!T313,"C",IF(T313&gt;=0.35*'MARK LOOKUP'!T313,"D","NG")))))))))</f>
        <v/>
      </c>
      <c r="AP313" s="26" t="str">
        <f>IF(ISBLANK('DATA ENTRY'!Z313),"",IF(U313="AB","AB",IF(U313&gt;=0.9*'MARK LOOKUP'!U313,"A+",IF(U313&gt;=0.8*'MARK LOOKUP'!U313,"A",IF(U313&gt;=0.7*'MARK LOOKUP'!U313,"B+",IF(U313&gt;=0.6*'MARK LOOKUP'!U313,"B",IF(U313&gt;=0.5*'MARK LOOKUP'!U313,"C+",IF(U313&gt;=0.4*'MARK LOOKUP'!U313,"C",IF(U313&gt;=0.35*'MARK LOOKUP'!U313,"D","NG")))))))))</f>
        <v/>
      </c>
      <c r="AQ313" s="26" t="str">
        <f>IF(ISNUMBER(V313),IF(V313&gt;=0.9*'MARK LOOKUP'!V313,"A+",IF(V313&gt;=0.8*'MARK LOOKUP'!V313,"A",IF(V313&gt;=0.7*'MARK LOOKUP'!V313,"B+",IF(V313&gt;=0.6*'MARK LOOKUP'!S313,"B",IF(V313&gt;=0.5*'MARK LOOKUP'!V313,"C+",IF(V313&gt;=0.4*'MARK LOOKUP'!V313,"C",IF(V313&gt;=0.35*'MARK LOOKUP'!V313,"D","NG"))))))),"")</f>
        <v/>
      </c>
      <c r="AR313" s="26" t="str">
        <f t="shared" si="87"/>
        <v/>
      </c>
      <c r="AS313" s="26" t="str">
        <f t="shared" si="88"/>
        <v/>
      </c>
      <c r="AT313" s="26" t="str">
        <f t="shared" si="89"/>
        <v/>
      </c>
      <c r="AU313" s="26" t="str">
        <f t="shared" si="90"/>
        <v/>
      </c>
      <c r="AV313" s="26" t="str">
        <f t="shared" si="91"/>
        <v/>
      </c>
      <c r="AW313" s="26" t="str">
        <f t="shared" si="92"/>
        <v/>
      </c>
      <c r="AX313" s="26" t="str">
        <f t="shared" si="93"/>
        <v/>
      </c>
      <c r="AY313" s="26" t="str">
        <f t="shared" si="94"/>
        <v/>
      </c>
      <c r="AZ313" s="26" t="str">
        <f t="shared" si="95"/>
        <v/>
      </c>
      <c r="BA313" s="26" t="str">
        <f t="shared" si="96"/>
        <v/>
      </c>
      <c r="BB313" s="26" t="str">
        <f t="shared" si="97"/>
        <v/>
      </c>
      <c r="BC313" s="26" t="str">
        <f t="shared" si="98"/>
        <v/>
      </c>
      <c r="BD313" s="26" t="str">
        <f t="shared" si="99"/>
        <v/>
      </c>
      <c r="BE313" s="26" t="str">
        <f>IF(ISBLANK('DATA ENTRY'!S313),"",IF(AJ313="A+","4",IF(AJ313="A","3.6",IF(AJ313="B+","3.2",IF(AJ313="B","2.8",IF(AJ313="C+","2.4",IF(AJ313="C","2",IF(AJ313="D+","1.6",IF(AJ313="D","1.2",IF(AJ313="E","0.8",""))))))))))</f>
        <v/>
      </c>
      <c r="BF313" s="26" t="str">
        <f>IF(ISBLANK('DATA ENTRY'!T313),"",IF(AK313="A+","4",IF(AK313="A","3.6",IF(AK313="B+","3.2",IF(AK313="B","2.8",IF(AK313="C+","2.4",IF(AK313="C","2",IF(AK313="D+","1.6",IF(AK313="D","1.2",IF(AK313="E","0.8",""))))))))))</f>
        <v/>
      </c>
      <c r="BG313" s="26" t="str">
        <f>IF(ISBLANK('DATA ENTRY'!U313),"",IF(AL313="A+","4",IF(AL313="A","3.6",IF(AL313="B+","3.2",IF(AL313="B","2.8",IF(AL313="C+","2.4",IF(AL313="C","2",IF(AL313="D+","1.6",IF(AL313="D","1.2",IF(AL313="E","0.8",""))))))))))</f>
        <v/>
      </c>
      <c r="BH313" s="26" t="str">
        <f>IF(ISBLANK('DATA ENTRY'!V313),"",IF(AM313="A+","4",IF(AM313="A","3.6",IF(AM313="B+","3.2",IF(AM313="B","2.8",IF(AM313="C+","2.4",IF(AM313="C","2",IF(AM313="D+","1.6",IF(AM313="D","1.2",IF(AM313="E","0.8",""))))))))))</f>
        <v/>
      </c>
      <c r="BI313" s="26" t="str">
        <f>IF(ISBLANK('DATA ENTRY'!W313),"",IF(AN313="A+","4",IF(AN313="A","3.6",IF(AN313="B+","3.2",IF(AN313="B","2.8",IF(AN313="C+","2.4",IF(AN313="C","2",IF(AN313="D+","1.6",IF(AN313="D","1.2",IF(AN313="E","0.8",""))))))))))</f>
        <v/>
      </c>
      <c r="BJ313" s="26" t="str">
        <f>IF(ISBLANK('DATA ENTRY'!X313),"",IF(AO313="A+","4",IF(AO313="A","3.6",IF(AO313="B+","3.2",IF(AO313="B","2.8",IF(AO313="C+","2.4",IF(AO313="C","2",IF(AO313="D+","1.6",IF(AO313="D","1.2",IF(AO313="E","0.8",""))))))))))</f>
        <v/>
      </c>
      <c r="BK313" s="26" t="str">
        <f>IF(ISBLANK('DATA ENTRY'!Y313),"",IF(AP313="A+","4",IF(AP313="A","3.6",IF(AP313="B+","3.2",IF(AP313="B","2.8",IF(AP313="C+","2.4",IF(AP313="C","2",IF(AP313="D+","1.6",IF(AP313="D","1.2",IF(AP313="E","0.8",""))))))))))</f>
        <v/>
      </c>
      <c r="BL313" s="26" t="str">
        <f>IF(ISBLANK('DATA ENTRY'!Z313),"",IF(AQ313="A+","4",IF(AQ313="A","3.6",IF(AQ313="B+","3.2",IF(AQ313="B","2.8",IF(AQ313="C+","2.4",IF(AQ313="C","2",IF(AQ313="D+","1.6",IF(AQ313="D","1.2",IF(AQ313="E","0.8",""))))))))))</f>
        <v/>
      </c>
    </row>
    <row r="314" spans="2:64" x14ac:dyDescent="0.25">
      <c r="B314" s="26" t="str">
        <f>IF(ISBLANK('DATA ENTRY'!G314),"",'DATA ENTRY'!G314)</f>
        <v/>
      </c>
      <c r="C314" s="26" t="str">
        <f>IF(ISBLANK('DATA ENTRY'!H314),"",'DATA ENTRY'!H314)</f>
        <v/>
      </c>
      <c r="D314" s="26" t="str">
        <f t="shared" si="81"/>
        <v/>
      </c>
      <c r="E314" s="26" t="str">
        <f>IF(ISBLANK('DATA ENTRY'!J314),"",'DATA ENTRY'!J314)</f>
        <v/>
      </c>
      <c r="F314" s="26" t="str">
        <f>IF(ISBLANK('DATA ENTRY'!K314),"",'DATA ENTRY'!K314)</f>
        <v/>
      </c>
      <c r="G314" s="26" t="str">
        <f t="shared" si="82"/>
        <v/>
      </c>
      <c r="H314" s="26" t="str">
        <f>IF(ISBLANK('DATA ENTRY'!M314),"",'DATA ENTRY'!M314)</f>
        <v/>
      </c>
      <c r="I314" s="26" t="str">
        <f>IF(ISBLANK('DATA ENTRY'!M314),"",'DATA ENTRY'!N314)</f>
        <v/>
      </c>
      <c r="J314" s="26" t="str">
        <f t="shared" si="100"/>
        <v/>
      </c>
      <c r="K314" s="26" t="str">
        <f>IF(ISBLANK('DATA ENTRY'!P314),"",'DATA ENTRY'!P314)</f>
        <v/>
      </c>
      <c r="L314" s="26" t="str">
        <f>IF(ISBLANK('DATA ENTRY'!Q314),"",'DATA ENTRY'!Q314)</f>
        <v/>
      </c>
      <c r="M314" s="26" t="str">
        <f t="shared" si="83"/>
        <v/>
      </c>
      <c r="N314" s="26" t="str">
        <f>IF(ISBLANK('DATA ENTRY'!S314),"",'DATA ENTRY'!S314)</f>
        <v/>
      </c>
      <c r="O314" s="26" t="str">
        <f>IF(ISBLANK('DATA ENTRY'!T314),"",'DATA ENTRY'!T314)</f>
        <v/>
      </c>
      <c r="P314" s="26" t="str">
        <f t="shared" si="84"/>
        <v/>
      </c>
      <c r="Q314" s="26" t="str">
        <f>IF(ISBLANK('DATA ENTRY'!V314),"",'DATA ENTRY'!V314)</f>
        <v/>
      </c>
      <c r="R314" s="26" t="str">
        <f>IF(ISBLANK('DATA ENTRY'!W314),"",'DATA ENTRY'!W314)</f>
        <v/>
      </c>
      <c r="S314" s="26" t="str">
        <f t="shared" si="85"/>
        <v/>
      </c>
      <c r="T314" s="26" t="str">
        <f>IF(ISBLANK('DATA ENTRY'!Y314),"",'DATA ENTRY'!Y314)</f>
        <v/>
      </c>
      <c r="U314" s="26" t="str">
        <f>IF(ISBLANK('DATA ENTRY'!Z314),"",'DATA ENTRY'!Z314)</f>
        <v/>
      </c>
      <c r="V314" s="26" t="str">
        <f t="shared" si="86"/>
        <v/>
      </c>
      <c r="W314" s="26" t="str">
        <f>IF(ISBLANK('DATA ENTRY'!$F314),"",IF(LEDGER!B314="AB","AB",IF(LEDGER!B314&gt;=0.9*'MARK LOOKUP'!B314,"A+",IF(LEDGER!B314&gt;=0.8*'MARK LOOKUP'!B314,"A",IF(LEDGER!B314&gt;=0.7*'MARK LOOKUP'!B314,"B+",IF(LEDGER!B314&gt;=0.6*'MARK LOOKUP'!B314,"B",IF(LEDGER!B314&gt;=0.5*'MARK LOOKUP'!B314,"C+",IF(LEDGER!B314&gt;=0.4*'MARK LOOKUP'!B314,"C+",IF(LEDGER!B314&gt;=0.35*'MARK LOOKUP'!B314,"D","NG")))))))))</f>
        <v/>
      </c>
      <c r="X314" s="26" t="str">
        <f>IF(ISBLANK('DATA ENTRY'!$G314),"",IF(LEDGER!C314="AB","AB",IF(LEDGER!C314&gt;=0.9*'MARK LOOKUP'!C314,"A+",IF(LEDGER!C314&gt;=0.8*'MARK LOOKUP'!C314,"A",IF(LEDGER!C314&gt;=0.7*'MARK LOOKUP'!C314,"B+",IF(LEDGER!C314&gt;=0.6*'MARK LOOKUP'!C314,"B",IF(LEDGER!C314&gt;=0.5*'MARK LOOKUP'!C314,"C+",IF(LEDGER!C314&gt;=0.4*'MARK LOOKUP'!C314,"C+",IF(LEDGER!C314&gt;=0.35*'MARK LOOKUP'!C314,"D","N.G.")))))))))</f>
        <v/>
      </c>
      <c r="Y314" s="26" t="b">
        <f>IF(ISNUMBER(D314),IF(D314&gt;=0.9*'MARK LOOKUP'!D314,"A+",IF(D314&gt;=0.8*'MARK LOOKUP'!D314,"A",IF(D314&gt;=0.7*'MARK LOOKUP'!D314,"B+",IF(D314&gt;=0.6*'MARK LOOKUP'!D314,"B",IF(D314&gt;=0.5*'MARK LOOKUP'!D314,"C+",IF(D314&gt;=0.4*'MARK LOOKUP'!D314,"C",IF(D314&gt;=0.35*'MARK LOOKUP'!D314,"D","N.G."))))))))</f>
        <v>0</v>
      </c>
      <c r="Z314" s="26" t="str">
        <f>IF(ISBLANK('DATA ENTRY'!J314),"",IF(LEDGER!E314="AB","AB",IF(LEDGER!E314&gt;=0.9*'MARK LOOKUP'!E314,"A+",IF(LEDGER!E314&gt;=0.8*'MARK LOOKUP'!E314,"A",IF(LEDGER!E314&gt;=0.7*'MARK LOOKUP'!E314,"B+",IF(LEDGER!E314&gt;=0.6*'MARK LOOKUP'!E314,"B",IF(LEDGER!E314&gt;=0.5*'MARK LOOKUP'!E314,"C+",IF(LEDGER!E314&gt;=0.4*'MARK LOOKUP'!E314,"C",IF(LEDGER!E314&gt;=0.35*'MARK LOOKUP'!E314,"D","NG")))))))))</f>
        <v/>
      </c>
      <c r="AA314" s="26" t="str">
        <f>IF(ISBLANK('DATA ENTRY'!K314),"",IF(LEDGER!F314="AB","AB",IF(LEDGER!F314&gt;=0.9*'MARK LOOKUP'!F314,"A+",IF(LEDGER!F314&gt;=0.8*'MARK LOOKUP'!F314,"A",IF(LEDGER!F314&gt;=0.7*'MARK LOOKUP'!F314,"B+",IF(LEDGER!F314&gt;=0.6*'MARK LOOKUP'!F314,"B",IF(LEDGER!F314&gt;=0.5*'MARK LOOKUP'!F314,"C+",IF(LEDGER!F314&gt;=0.4*'MARK LOOKUP'!F314,"C",IF(LEDGER!F314&gt;=0.35*'MARK LOOKUP'!F314,"D","NG")))))))))</f>
        <v/>
      </c>
      <c r="AB314" s="26" t="b">
        <f>IF(ISNUMBER(G314),IF(D314&gt;=0.9*'MARK LOOKUP'!G314,"A+",IF(G314&gt;=0.8*'MARK LOOKUP'!G314,"A",IF(G314&gt;=0.7*'MARK LOOKUP'!G314,"B+",IF(G314&gt;=0.6*'MARK LOOKUP'!G314,"B",IF(G314&gt;=0.5*'MARK LOOKUP'!G314,"C+",IF(G314&gt;=0.4*'MARK LOOKUP'!G314,"C",IF(G314&gt;=0.35*'MARK LOOKUP'!G314,"D","NG"))))))))</f>
        <v>0</v>
      </c>
      <c r="AC314" s="26" t="str">
        <f>IF(ISBLANK('DATA ENTRY'!M314),"",IF(LEDGER!H314="AB","AB",IF(LEDGER!H314&gt;=0.9*'MARK LOOKUP'!H314,"A+",IF(LEDGER!H314&gt;=0.8*'MARK LOOKUP'!H314,"A",IF(LEDGER!H314&gt;=0.7*'MARK LOOKUP'!H314,"B+",IF(LEDGER!H314&gt;=0.6*'MARK LOOKUP'!H314,"B",IF(LEDGER!H314&gt;=0.5*'MARK LOOKUP'!H314,"C+",IF(LEDGER!H314&gt;=0.4*'MARK LOOKUP'!H314,"C",IF(LEDGER!H314&gt;=0.35*'MARK LOOKUP'!H314,"D","NG")))))))))</f>
        <v/>
      </c>
      <c r="AD314" s="26" t="str">
        <f>IF(ISBLANK('DATA ENTRY'!N314),"",IF(LEDGER!I314="AB","AB",IF(LEDGER!I314&gt;=0.9*'MARK LOOKUP'!I314,"A+",IF(LEDGER!I314&gt;=0.8*'MARK LOOKUP'!I314,"A",IF(LEDGER!I314&gt;=0.7*'MARK LOOKUP'!I314,"B+",IF(LEDGER!I314&gt;=0.6*'MARK LOOKUP'!I314,"B",IF(LEDGER!I314&gt;=0.5*'MARK LOOKUP'!I314,"C+",IF(LEDGER!I314&gt;=0.4*'MARK LOOKUP'!I314,"C",IF(LEDGER!I314&gt;=0.35*'MARK LOOKUP'!I314,"D","NG")))))))))</f>
        <v/>
      </c>
      <c r="AE314" s="26" t="str">
        <f>IF(ISNUMBER(J314),IF(J314&gt;=0.9*'MARK LOOKUP'!J314,"A+",IF(J314&gt;=0.8*'MARK LOOKUP'!J314,"A",IF(J314&gt;=0.7*'MARK LOOKUP'!J314,"B+",IF(J314&gt;=0.6*'MARK LOOKUP'!J314,"B",IF(J314&gt;=0.5*'MARK LOOKUP'!J314,"C+",IF(J314&gt;=0.4*'MARK LOOKUP'!J314,"C",IF(J314&gt;=0.35*'MARK LOOKUP'!J314,"D","NG"))))))),"")</f>
        <v/>
      </c>
      <c r="AF314" s="26" t="str">
        <f>IF(ISBLANK('DATA ENTRY'!P314),"",IF(LEDGER!K314="Ab","AB",IF(LEDGER!K314&gt;=0.9*'MARK LOOKUP'!K314,"A+",IF(LEDGER!K314&gt;=0.8*'MARK LOOKUP'!K314,"A",IF(LEDGER!K314&gt;=0.7*'MARK LOOKUP'!K314,"B+",IF(LEDGER!K314&gt;=0.6*'MARK LOOKUP'!K314,"B",IF(LEDGER!K314&gt;=0.5*'MARK LOOKUP'!K314,"C+",IF(LEDGER!K314&gt;=0.4*'MARK LOOKUP'!K314,"C",IF(LEDGER!K314&gt;=0.35*'MARK LOOKUP'!K314,"D","NG")))))))))</f>
        <v/>
      </c>
      <c r="AG314" s="26" t="str">
        <f>IF(ISBLANK('DATA ENTRY'!Q314),"",IF(LEDGER!L314="Ab","AB",IF(LEDGER!L314&gt;=0.9*'MARK LOOKUP'!L314,"A+",IF(LEDGER!L314&gt;=0.8*'MARK LOOKUP'!L314,"A",IF(LEDGER!L314&gt;=0.7*'MARK LOOKUP'!L314,"B+",IF(LEDGER!L314&gt;=0.6*'MARK LOOKUP'!L314,"B",IF(LEDGER!L314&gt;=0.5*'MARK LOOKUP'!L314,"C+",IF(LEDGER!L314&gt;=0.4*'MARK LOOKUP'!L314,"C",IF(LEDGER!L314&gt;=0.35*'MARK LOOKUP'!L314,"D","NG")))))))))</f>
        <v/>
      </c>
      <c r="AH314" s="26" t="str">
        <f>IF(ISNUMBER(M314),IF(M314&gt;=0.9*'MARK LOOKUP'!M314,"A+",IF(M314&gt;=0.8*'MARK LOOKUP'!M314,"A",IF(M314&gt;=0.7*'MARK LOOKUP'!M314,"B+",IF(M314&gt;=0.6*'MARK LOOKUP'!M314,"B",IF(M314&gt;=0.5*'MARK LOOKUP'!M314,"C+",IF(M314&gt;=0.4*'MARK LOOKUP'!M314,"C",IF(M314&gt;=0.35*'MARK LOOKUP'!M314,"D","NG"))))))),"")</f>
        <v/>
      </c>
      <c r="AI314" s="26" t="str">
        <f>IF(ISBLANK('DATA ENTRY'!S314),"",IF(N314="Ab","AB",IF(N314&gt;=0.9*'MARK LOOKUP'!N314,"A+",IF(N314&gt;=0.8*'MARK LOOKUP'!N314,"A",IF(N314&gt;=0.7*'MARK LOOKUP'!N314,"B+",IF(N314&gt;=0.6*'MARK LOOKUP'!N314,"B",IF(N314&gt;=0.5*'MARK LOOKUP'!N314,"C+",IF(N314&gt;=0.4*'MARK LOOKUP'!N314,"C",IF(N314&gt;=0.35*'MARK LOOKUP'!N314,"D","NG")))))))))</f>
        <v/>
      </c>
      <c r="AJ314" s="26" t="str">
        <f>IF(ISBLANK('DATA ENTRY'!T314),"",IF(O314="Ab","AB",IF(O314&gt;=0.9*'MARK LOOKUP'!O314,"A+",IF(O314&gt;=0.8*'MARK LOOKUP'!O314,"A",IF(O314&gt;=0.7*'MARK LOOKUP'!O314,"B+",IF(O314&gt;=0.6*'MARK LOOKUP'!O314,"B",IF(O314&gt;=0.5*'MARK LOOKUP'!O314,"C+",IF(O314&gt;=0.4*'MARK LOOKUP'!O314,"C",IF(O314&gt;=0.35*'MARK LOOKUP'!O314,"D","NG")))))))))</f>
        <v/>
      </c>
      <c r="AK314" s="26" t="str">
        <f>IF(ISNUMBER(P314),IF(P314&gt;=0.9*'MARK LOOKUP'!P314,"A+",IF(P314&gt;=0.8*'MARK LOOKUP'!P314,"A",IF(P314&gt;=0.7*'MARK LOOKUP'!P314,"B+",IF(P314&gt;=0.6*'MARK LOOKUP'!P314,"B",IF(P314&gt;=0.5*'MARK LOOKUP'!P314,"C+",IF(P314&gt;=0.4*'MARK LOOKUP'!P314,"C",IF(P314&gt;=0.35*'MARK LOOKUP'!P314,"D","NG"))))))),"")</f>
        <v/>
      </c>
      <c r="AL314" s="26" t="str">
        <f>IF(ISBLANK('DATA ENTRY'!V314),"",IF(Q314="Ab","AB",IF(Q314&gt;=0.9*'MARK LOOKUP'!Q314,"A+",IF(Q314&gt;=0.8*'MARK LOOKUP'!Q314,"A",IF(Q314&gt;=0.7*'MARK LOOKUP'!Q314,"B+",IF(Q314&gt;=0.6*'MARK LOOKUP'!Q314,"B",IF(Q314&gt;=0.5*'MARK LOOKUP'!Q314,"C+",IF(Q314&gt;=0.4*'MARK LOOKUP'!Q314,"C",IF(Q314&gt;=0.35*'MARK LOOKUP'!Q314,"D","NG")))))))))</f>
        <v/>
      </c>
      <c r="AM314" s="26" t="str">
        <f>IF(ISBLANK('DATA ENTRY'!W314),"",IF(R314="Ab","AB",IF(R314&gt;=0.9*'MARK LOOKUP'!R314,"A+",IF(R314&gt;=0.8*'MARK LOOKUP'!R314,"A",IF(R314&gt;=0.7*'MARK LOOKUP'!R314,"B+",IF(R314&gt;=0.6*'MARK LOOKUP'!R314,"B",IF(R314&gt;=0.5*'MARK LOOKUP'!R314,"C+",IF(R314&gt;=0.4*'MARK LOOKUP'!R314,"C",IF(R314&gt;=0.35*'MARK LOOKUP'!R314,"D","NG")))))))))</f>
        <v/>
      </c>
      <c r="AN314" s="26" t="str">
        <f>IF(ISNUMBER(S314),IF(S314&gt;=0.9*'MARK LOOKUP'!S314,"A+",IF(S314&gt;=0.8*'MARK LOOKUP'!S314,"A",IF(S314&gt;=0.7*'MARK LOOKUP'!S314,"B+",IF(S314&gt;=0.6*'MARK LOOKUP'!S314,"B",IF(S314&gt;=0.5*'MARK LOOKUP'!S314,"C+",IF(S314&gt;=0.4*'MARK LOOKUP'!S314,"C",IF(S314&gt;=0.35*'MARK LOOKUP'!S314,"D","NG"))))))),"")</f>
        <v/>
      </c>
      <c r="AO314" s="26" t="str">
        <f>IF(ISBLANK('DATA ENTRY'!Y314),"",IF(T314="AB","AB",IF(T314&gt;=0.9*'MARK LOOKUP'!T314,"A+",IF(T314&gt;=0.8*'MARK LOOKUP'!T314,"A",IF(T314&gt;=0.7*'MARK LOOKUP'!T314,"B+",IF(T314&gt;=0.6*'MARK LOOKUP'!T314,"B",IF(T314&gt;=0.5*'MARK LOOKUP'!T314,"C+",IF(T314&gt;=0.4*'MARK LOOKUP'!T314,"C",IF(T314&gt;=0.35*'MARK LOOKUP'!T314,"D","NG")))))))))</f>
        <v/>
      </c>
      <c r="AP314" s="26" t="str">
        <f>IF(ISBLANK('DATA ENTRY'!Z314),"",IF(U314="AB","AB",IF(U314&gt;=0.9*'MARK LOOKUP'!U314,"A+",IF(U314&gt;=0.8*'MARK LOOKUP'!U314,"A",IF(U314&gt;=0.7*'MARK LOOKUP'!U314,"B+",IF(U314&gt;=0.6*'MARK LOOKUP'!U314,"B",IF(U314&gt;=0.5*'MARK LOOKUP'!U314,"C+",IF(U314&gt;=0.4*'MARK LOOKUP'!U314,"C",IF(U314&gt;=0.35*'MARK LOOKUP'!U314,"D","NG")))))))))</f>
        <v/>
      </c>
      <c r="AQ314" s="26" t="str">
        <f>IF(ISNUMBER(V314),IF(V314&gt;=0.9*'MARK LOOKUP'!V314,"A+",IF(V314&gt;=0.8*'MARK LOOKUP'!V314,"A",IF(V314&gt;=0.7*'MARK LOOKUP'!V314,"B+",IF(V314&gt;=0.6*'MARK LOOKUP'!S314,"B",IF(V314&gt;=0.5*'MARK LOOKUP'!V314,"C+",IF(V314&gt;=0.4*'MARK LOOKUP'!V314,"C",IF(V314&gt;=0.35*'MARK LOOKUP'!V314,"D","NG"))))))),"")</f>
        <v/>
      </c>
      <c r="AR314" s="26" t="str">
        <f t="shared" si="87"/>
        <v/>
      </c>
      <c r="AS314" s="26" t="str">
        <f t="shared" si="88"/>
        <v/>
      </c>
      <c r="AT314" s="26" t="str">
        <f t="shared" si="89"/>
        <v/>
      </c>
      <c r="AU314" s="26" t="str">
        <f t="shared" si="90"/>
        <v/>
      </c>
      <c r="AV314" s="26" t="str">
        <f t="shared" si="91"/>
        <v/>
      </c>
      <c r="AW314" s="26" t="str">
        <f t="shared" si="92"/>
        <v/>
      </c>
      <c r="AX314" s="26" t="str">
        <f t="shared" si="93"/>
        <v/>
      </c>
      <c r="AY314" s="26" t="str">
        <f t="shared" si="94"/>
        <v/>
      </c>
      <c r="AZ314" s="26" t="str">
        <f t="shared" si="95"/>
        <v/>
      </c>
      <c r="BA314" s="26" t="str">
        <f t="shared" si="96"/>
        <v/>
      </c>
      <c r="BB314" s="26" t="str">
        <f t="shared" si="97"/>
        <v/>
      </c>
      <c r="BC314" s="26" t="str">
        <f t="shared" si="98"/>
        <v/>
      </c>
      <c r="BD314" s="26" t="str">
        <f t="shared" si="99"/>
        <v/>
      </c>
      <c r="BE314" s="26" t="str">
        <f>IF(ISBLANK('DATA ENTRY'!S314),"",IF(AJ314="A+","4",IF(AJ314="A","3.6",IF(AJ314="B+","3.2",IF(AJ314="B","2.8",IF(AJ314="C+","2.4",IF(AJ314="C","2",IF(AJ314="D+","1.6",IF(AJ314="D","1.2",IF(AJ314="E","0.8",""))))))))))</f>
        <v/>
      </c>
      <c r="BF314" s="26" t="str">
        <f>IF(ISBLANK('DATA ENTRY'!T314),"",IF(AK314="A+","4",IF(AK314="A","3.6",IF(AK314="B+","3.2",IF(AK314="B","2.8",IF(AK314="C+","2.4",IF(AK314="C","2",IF(AK314="D+","1.6",IF(AK314="D","1.2",IF(AK314="E","0.8",""))))))))))</f>
        <v/>
      </c>
      <c r="BG314" s="26" t="str">
        <f>IF(ISBLANK('DATA ENTRY'!U314),"",IF(AL314="A+","4",IF(AL314="A","3.6",IF(AL314="B+","3.2",IF(AL314="B","2.8",IF(AL314="C+","2.4",IF(AL314="C","2",IF(AL314="D+","1.6",IF(AL314="D","1.2",IF(AL314="E","0.8",""))))))))))</f>
        <v/>
      </c>
      <c r="BH314" s="26" t="str">
        <f>IF(ISBLANK('DATA ENTRY'!V314),"",IF(AM314="A+","4",IF(AM314="A","3.6",IF(AM314="B+","3.2",IF(AM314="B","2.8",IF(AM314="C+","2.4",IF(AM314="C","2",IF(AM314="D+","1.6",IF(AM314="D","1.2",IF(AM314="E","0.8",""))))))))))</f>
        <v/>
      </c>
      <c r="BI314" s="26" t="str">
        <f>IF(ISBLANK('DATA ENTRY'!W314),"",IF(AN314="A+","4",IF(AN314="A","3.6",IF(AN314="B+","3.2",IF(AN314="B","2.8",IF(AN314="C+","2.4",IF(AN314="C","2",IF(AN314="D+","1.6",IF(AN314="D","1.2",IF(AN314="E","0.8",""))))))))))</f>
        <v/>
      </c>
      <c r="BJ314" s="26" t="str">
        <f>IF(ISBLANK('DATA ENTRY'!X314),"",IF(AO314="A+","4",IF(AO314="A","3.6",IF(AO314="B+","3.2",IF(AO314="B","2.8",IF(AO314="C+","2.4",IF(AO314="C","2",IF(AO314="D+","1.6",IF(AO314="D","1.2",IF(AO314="E","0.8",""))))))))))</f>
        <v/>
      </c>
      <c r="BK314" s="26" t="str">
        <f>IF(ISBLANK('DATA ENTRY'!Y314),"",IF(AP314="A+","4",IF(AP314="A","3.6",IF(AP314="B+","3.2",IF(AP314="B","2.8",IF(AP314="C+","2.4",IF(AP314="C","2",IF(AP314="D+","1.6",IF(AP314="D","1.2",IF(AP314="E","0.8",""))))))))))</f>
        <v/>
      </c>
      <c r="BL314" s="26" t="str">
        <f>IF(ISBLANK('DATA ENTRY'!Z314),"",IF(AQ314="A+","4",IF(AQ314="A","3.6",IF(AQ314="B+","3.2",IF(AQ314="B","2.8",IF(AQ314="C+","2.4",IF(AQ314="C","2",IF(AQ314="D+","1.6",IF(AQ314="D","1.2",IF(AQ314="E","0.8",""))))))))))</f>
        <v/>
      </c>
    </row>
    <row r="315" spans="2:64" x14ac:dyDescent="0.25">
      <c r="B315" s="26" t="str">
        <f>IF(ISBLANK('DATA ENTRY'!G315),"",'DATA ENTRY'!G315)</f>
        <v/>
      </c>
      <c r="C315" s="26" t="str">
        <f>IF(ISBLANK('DATA ENTRY'!H315),"",'DATA ENTRY'!H315)</f>
        <v/>
      </c>
      <c r="D315" s="26" t="str">
        <f t="shared" si="81"/>
        <v/>
      </c>
      <c r="E315" s="26" t="str">
        <f>IF(ISBLANK('DATA ENTRY'!J315),"",'DATA ENTRY'!J315)</f>
        <v/>
      </c>
      <c r="F315" s="26" t="str">
        <f>IF(ISBLANK('DATA ENTRY'!K315),"",'DATA ENTRY'!K315)</f>
        <v/>
      </c>
      <c r="G315" s="26" t="str">
        <f t="shared" si="82"/>
        <v/>
      </c>
      <c r="H315" s="26" t="str">
        <f>IF(ISBLANK('DATA ENTRY'!M315),"",'DATA ENTRY'!M315)</f>
        <v/>
      </c>
      <c r="I315" s="26" t="str">
        <f>IF(ISBLANK('DATA ENTRY'!M315),"",'DATA ENTRY'!N315)</f>
        <v/>
      </c>
      <c r="J315" s="26" t="str">
        <f t="shared" si="100"/>
        <v/>
      </c>
      <c r="K315" s="26" t="str">
        <f>IF(ISBLANK('DATA ENTRY'!P315),"",'DATA ENTRY'!P315)</f>
        <v/>
      </c>
      <c r="L315" s="26" t="str">
        <f>IF(ISBLANK('DATA ENTRY'!Q315),"",'DATA ENTRY'!Q315)</f>
        <v/>
      </c>
      <c r="M315" s="26" t="str">
        <f t="shared" si="83"/>
        <v/>
      </c>
      <c r="N315" s="26" t="str">
        <f>IF(ISBLANK('DATA ENTRY'!S315),"",'DATA ENTRY'!S315)</f>
        <v/>
      </c>
      <c r="O315" s="26" t="str">
        <f>IF(ISBLANK('DATA ENTRY'!T315),"",'DATA ENTRY'!T315)</f>
        <v/>
      </c>
      <c r="P315" s="26" t="str">
        <f t="shared" si="84"/>
        <v/>
      </c>
      <c r="Q315" s="26" t="str">
        <f>IF(ISBLANK('DATA ENTRY'!V315),"",'DATA ENTRY'!V315)</f>
        <v/>
      </c>
      <c r="R315" s="26" t="str">
        <f>IF(ISBLANK('DATA ENTRY'!W315),"",'DATA ENTRY'!W315)</f>
        <v/>
      </c>
      <c r="S315" s="26" t="str">
        <f t="shared" si="85"/>
        <v/>
      </c>
      <c r="T315" s="26" t="str">
        <f>IF(ISBLANK('DATA ENTRY'!Y315),"",'DATA ENTRY'!Y315)</f>
        <v/>
      </c>
      <c r="U315" s="26" t="str">
        <f>IF(ISBLANK('DATA ENTRY'!Z315),"",'DATA ENTRY'!Z315)</f>
        <v/>
      </c>
      <c r="V315" s="26" t="str">
        <f t="shared" si="86"/>
        <v/>
      </c>
      <c r="W315" s="26" t="str">
        <f>IF(ISBLANK('DATA ENTRY'!$F315),"",IF(LEDGER!B315="AB","AB",IF(LEDGER!B315&gt;=0.9*'MARK LOOKUP'!B315,"A+",IF(LEDGER!B315&gt;=0.8*'MARK LOOKUP'!B315,"A",IF(LEDGER!B315&gt;=0.7*'MARK LOOKUP'!B315,"B+",IF(LEDGER!B315&gt;=0.6*'MARK LOOKUP'!B315,"B",IF(LEDGER!B315&gt;=0.5*'MARK LOOKUP'!B315,"C+",IF(LEDGER!B315&gt;=0.4*'MARK LOOKUP'!B315,"C+",IF(LEDGER!B315&gt;=0.35*'MARK LOOKUP'!B315,"D","NG")))))))))</f>
        <v/>
      </c>
      <c r="X315" s="26" t="str">
        <f>IF(ISBLANK('DATA ENTRY'!$G315),"",IF(LEDGER!C315="AB","AB",IF(LEDGER!C315&gt;=0.9*'MARK LOOKUP'!C315,"A+",IF(LEDGER!C315&gt;=0.8*'MARK LOOKUP'!C315,"A",IF(LEDGER!C315&gt;=0.7*'MARK LOOKUP'!C315,"B+",IF(LEDGER!C315&gt;=0.6*'MARK LOOKUP'!C315,"B",IF(LEDGER!C315&gt;=0.5*'MARK LOOKUP'!C315,"C+",IF(LEDGER!C315&gt;=0.4*'MARK LOOKUP'!C315,"C+",IF(LEDGER!C315&gt;=0.35*'MARK LOOKUP'!C315,"D","N.G.")))))))))</f>
        <v/>
      </c>
      <c r="Y315" s="26" t="b">
        <f>IF(ISNUMBER(D315),IF(D315&gt;=0.9*'MARK LOOKUP'!D315,"A+",IF(D315&gt;=0.8*'MARK LOOKUP'!D315,"A",IF(D315&gt;=0.7*'MARK LOOKUP'!D315,"B+",IF(D315&gt;=0.6*'MARK LOOKUP'!D315,"B",IF(D315&gt;=0.5*'MARK LOOKUP'!D315,"C+",IF(D315&gt;=0.4*'MARK LOOKUP'!D315,"C",IF(D315&gt;=0.35*'MARK LOOKUP'!D315,"D","N.G."))))))))</f>
        <v>0</v>
      </c>
      <c r="Z315" s="26" t="str">
        <f>IF(ISBLANK('DATA ENTRY'!J315),"",IF(LEDGER!E315="AB","AB",IF(LEDGER!E315&gt;=0.9*'MARK LOOKUP'!E315,"A+",IF(LEDGER!E315&gt;=0.8*'MARK LOOKUP'!E315,"A",IF(LEDGER!E315&gt;=0.7*'MARK LOOKUP'!E315,"B+",IF(LEDGER!E315&gt;=0.6*'MARK LOOKUP'!E315,"B",IF(LEDGER!E315&gt;=0.5*'MARK LOOKUP'!E315,"C+",IF(LEDGER!E315&gt;=0.4*'MARK LOOKUP'!E315,"C",IF(LEDGER!E315&gt;=0.35*'MARK LOOKUP'!E315,"D","NG")))))))))</f>
        <v/>
      </c>
      <c r="AA315" s="26" t="str">
        <f>IF(ISBLANK('DATA ENTRY'!K315),"",IF(LEDGER!F315="AB","AB",IF(LEDGER!F315&gt;=0.9*'MARK LOOKUP'!F315,"A+",IF(LEDGER!F315&gt;=0.8*'MARK LOOKUP'!F315,"A",IF(LEDGER!F315&gt;=0.7*'MARK LOOKUP'!F315,"B+",IF(LEDGER!F315&gt;=0.6*'MARK LOOKUP'!F315,"B",IF(LEDGER!F315&gt;=0.5*'MARK LOOKUP'!F315,"C+",IF(LEDGER!F315&gt;=0.4*'MARK LOOKUP'!F315,"C",IF(LEDGER!F315&gt;=0.35*'MARK LOOKUP'!F315,"D","NG")))))))))</f>
        <v/>
      </c>
      <c r="AB315" s="26" t="b">
        <f>IF(ISNUMBER(G315),IF(D315&gt;=0.9*'MARK LOOKUP'!G315,"A+",IF(G315&gt;=0.8*'MARK LOOKUP'!G315,"A",IF(G315&gt;=0.7*'MARK LOOKUP'!G315,"B+",IF(G315&gt;=0.6*'MARK LOOKUP'!G315,"B",IF(G315&gt;=0.5*'MARK LOOKUP'!G315,"C+",IF(G315&gt;=0.4*'MARK LOOKUP'!G315,"C",IF(G315&gt;=0.35*'MARK LOOKUP'!G315,"D","NG"))))))))</f>
        <v>0</v>
      </c>
      <c r="AC315" s="26" t="str">
        <f>IF(ISBLANK('DATA ENTRY'!M315),"",IF(LEDGER!H315="AB","AB",IF(LEDGER!H315&gt;=0.9*'MARK LOOKUP'!H315,"A+",IF(LEDGER!H315&gt;=0.8*'MARK LOOKUP'!H315,"A",IF(LEDGER!H315&gt;=0.7*'MARK LOOKUP'!H315,"B+",IF(LEDGER!H315&gt;=0.6*'MARK LOOKUP'!H315,"B",IF(LEDGER!H315&gt;=0.5*'MARK LOOKUP'!H315,"C+",IF(LEDGER!H315&gt;=0.4*'MARK LOOKUP'!H315,"C",IF(LEDGER!H315&gt;=0.35*'MARK LOOKUP'!H315,"D","NG")))))))))</f>
        <v/>
      </c>
      <c r="AD315" s="26" t="str">
        <f>IF(ISBLANK('DATA ENTRY'!N315),"",IF(LEDGER!I315="AB","AB",IF(LEDGER!I315&gt;=0.9*'MARK LOOKUP'!I315,"A+",IF(LEDGER!I315&gt;=0.8*'MARK LOOKUP'!I315,"A",IF(LEDGER!I315&gt;=0.7*'MARK LOOKUP'!I315,"B+",IF(LEDGER!I315&gt;=0.6*'MARK LOOKUP'!I315,"B",IF(LEDGER!I315&gt;=0.5*'MARK LOOKUP'!I315,"C+",IF(LEDGER!I315&gt;=0.4*'MARK LOOKUP'!I315,"C",IF(LEDGER!I315&gt;=0.35*'MARK LOOKUP'!I315,"D","NG")))))))))</f>
        <v/>
      </c>
      <c r="AE315" s="26" t="str">
        <f>IF(ISNUMBER(J315),IF(J315&gt;=0.9*'MARK LOOKUP'!J315,"A+",IF(J315&gt;=0.8*'MARK LOOKUP'!J315,"A",IF(J315&gt;=0.7*'MARK LOOKUP'!J315,"B+",IF(J315&gt;=0.6*'MARK LOOKUP'!J315,"B",IF(J315&gt;=0.5*'MARK LOOKUP'!J315,"C+",IF(J315&gt;=0.4*'MARK LOOKUP'!J315,"C",IF(J315&gt;=0.35*'MARK LOOKUP'!J315,"D","NG"))))))),"")</f>
        <v/>
      </c>
      <c r="AF315" s="26" t="str">
        <f>IF(ISBLANK('DATA ENTRY'!P315),"",IF(LEDGER!K315="Ab","AB",IF(LEDGER!K315&gt;=0.9*'MARK LOOKUP'!K315,"A+",IF(LEDGER!K315&gt;=0.8*'MARK LOOKUP'!K315,"A",IF(LEDGER!K315&gt;=0.7*'MARK LOOKUP'!K315,"B+",IF(LEDGER!K315&gt;=0.6*'MARK LOOKUP'!K315,"B",IF(LEDGER!K315&gt;=0.5*'MARK LOOKUP'!K315,"C+",IF(LEDGER!K315&gt;=0.4*'MARK LOOKUP'!K315,"C",IF(LEDGER!K315&gt;=0.35*'MARK LOOKUP'!K315,"D","NG")))))))))</f>
        <v/>
      </c>
      <c r="AG315" s="26" t="str">
        <f>IF(ISBLANK('DATA ENTRY'!Q315),"",IF(LEDGER!L315="Ab","AB",IF(LEDGER!L315&gt;=0.9*'MARK LOOKUP'!L315,"A+",IF(LEDGER!L315&gt;=0.8*'MARK LOOKUP'!L315,"A",IF(LEDGER!L315&gt;=0.7*'MARK LOOKUP'!L315,"B+",IF(LEDGER!L315&gt;=0.6*'MARK LOOKUP'!L315,"B",IF(LEDGER!L315&gt;=0.5*'MARK LOOKUP'!L315,"C+",IF(LEDGER!L315&gt;=0.4*'MARK LOOKUP'!L315,"C",IF(LEDGER!L315&gt;=0.35*'MARK LOOKUP'!L315,"D","NG")))))))))</f>
        <v/>
      </c>
      <c r="AH315" s="26" t="str">
        <f>IF(ISNUMBER(M315),IF(M315&gt;=0.9*'MARK LOOKUP'!M315,"A+",IF(M315&gt;=0.8*'MARK LOOKUP'!M315,"A",IF(M315&gt;=0.7*'MARK LOOKUP'!M315,"B+",IF(M315&gt;=0.6*'MARK LOOKUP'!M315,"B",IF(M315&gt;=0.5*'MARK LOOKUP'!M315,"C+",IF(M315&gt;=0.4*'MARK LOOKUP'!M315,"C",IF(M315&gt;=0.35*'MARK LOOKUP'!M315,"D","NG"))))))),"")</f>
        <v/>
      </c>
      <c r="AI315" s="26" t="str">
        <f>IF(ISBLANK('DATA ENTRY'!S315),"",IF(N315="Ab","AB",IF(N315&gt;=0.9*'MARK LOOKUP'!N315,"A+",IF(N315&gt;=0.8*'MARK LOOKUP'!N315,"A",IF(N315&gt;=0.7*'MARK LOOKUP'!N315,"B+",IF(N315&gt;=0.6*'MARK LOOKUP'!N315,"B",IF(N315&gt;=0.5*'MARK LOOKUP'!N315,"C+",IF(N315&gt;=0.4*'MARK LOOKUP'!N315,"C",IF(N315&gt;=0.35*'MARK LOOKUP'!N315,"D","NG")))))))))</f>
        <v/>
      </c>
      <c r="AJ315" s="26" t="str">
        <f>IF(ISBLANK('DATA ENTRY'!T315),"",IF(O315="Ab","AB",IF(O315&gt;=0.9*'MARK LOOKUP'!O315,"A+",IF(O315&gt;=0.8*'MARK LOOKUP'!O315,"A",IF(O315&gt;=0.7*'MARK LOOKUP'!O315,"B+",IF(O315&gt;=0.6*'MARK LOOKUP'!O315,"B",IF(O315&gt;=0.5*'MARK LOOKUP'!O315,"C+",IF(O315&gt;=0.4*'MARK LOOKUP'!O315,"C",IF(O315&gt;=0.35*'MARK LOOKUP'!O315,"D","NG")))))))))</f>
        <v/>
      </c>
      <c r="AK315" s="26" t="str">
        <f>IF(ISNUMBER(P315),IF(P315&gt;=0.9*'MARK LOOKUP'!P315,"A+",IF(P315&gt;=0.8*'MARK LOOKUP'!P315,"A",IF(P315&gt;=0.7*'MARK LOOKUP'!P315,"B+",IF(P315&gt;=0.6*'MARK LOOKUP'!P315,"B",IF(P315&gt;=0.5*'MARK LOOKUP'!P315,"C+",IF(P315&gt;=0.4*'MARK LOOKUP'!P315,"C",IF(P315&gt;=0.35*'MARK LOOKUP'!P315,"D","NG"))))))),"")</f>
        <v/>
      </c>
      <c r="AL315" s="26" t="str">
        <f>IF(ISBLANK('DATA ENTRY'!V315),"",IF(Q315="Ab","AB",IF(Q315&gt;=0.9*'MARK LOOKUP'!Q315,"A+",IF(Q315&gt;=0.8*'MARK LOOKUP'!Q315,"A",IF(Q315&gt;=0.7*'MARK LOOKUP'!Q315,"B+",IF(Q315&gt;=0.6*'MARK LOOKUP'!Q315,"B",IF(Q315&gt;=0.5*'MARK LOOKUP'!Q315,"C+",IF(Q315&gt;=0.4*'MARK LOOKUP'!Q315,"C",IF(Q315&gt;=0.35*'MARK LOOKUP'!Q315,"D","NG")))))))))</f>
        <v/>
      </c>
      <c r="AM315" s="26" t="str">
        <f>IF(ISBLANK('DATA ENTRY'!W315),"",IF(R315="Ab","AB",IF(R315&gt;=0.9*'MARK LOOKUP'!R315,"A+",IF(R315&gt;=0.8*'MARK LOOKUP'!R315,"A",IF(R315&gt;=0.7*'MARK LOOKUP'!R315,"B+",IF(R315&gt;=0.6*'MARK LOOKUP'!R315,"B",IF(R315&gt;=0.5*'MARK LOOKUP'!R315,"C+",IF(R315&gt;=0.4*'MARK LOOKUP'!R315,"C",IF(R315&gt;=0.35*'MARK LOOKUP'!R315,"D","NG")))))))))</f>
        <v/>
      </c>
      <c r="AN315" s="26" t="str">
        <f>IF(ISNUMBER(S315),IF(S315&gt;=0.9*'MARK LOOKUP'!S315,"A+",IF(S315&gt;=0.8*'MARK LOOKUP'!S315,"A",IF(S315&gt;=0.7*'MARK LOOKUP'!S315,"B+",IF(S315&gt;=0.6*'MARK LOOKUP'!S315,"B",IF(S315&gt;=0.5*'MARK LOOKUP'!S315,"C+",IF(S315&gt;=0.4*'MARK LOOKUP'!S315,"C",IF(S315&gt;=0.35*'MARK LOOKUP'!S315,"D","NG"))))))),"")</f>
        <v/>
      </c>
      <c r="AO315" s="26" t="str">
        <f>IF(ISBLANK('DATA ENTRY'!Y315),"",IF(T315="AB","AB",IF(T315&gt;=0.9*'MARK LOOKUP'!T315,"A+",IF(T315&gt;=0.8*'MARK LOOKUP'!T315,"A",IF(T315&gt;=0.7*'MARK LOOKUP'!T315,"B+",IF(T315&gt;=0.6*'MARK LOOKUP'!T315,"B",IF(T315&gt;=0.5*'MARK LOOKUP'!T315,"C+",IF(T315&gt;=0.4*'MARK LOOKUP'!T315,"C",IF(T315&gt;=0.35*'MARK LOOKUP'!T315,"D","NG")))))))))</f>
        <v/>
      </c>
      <c r="AP315" s="26" t="str">
        <f>IF(ISBLANK('DATA ENTRY'!Z315),"",IF(U315="AB","AB",IF(U315&gt;=0.9*'MARK LOOKUP'!U315,"A+",IF(U315&gt;=0.8*'MARK LOOKUP'!U315,"A",IF(U315&gt;=0.7*'MARK LOOKUP'!U315,"B+",IF(U315&gt;=0.6*'MARK LOOKUP'!U315,"B",IF(U315&gt;=0.5*'MARK LOOKUP'!U315,"C+",IF(U315&gt;=0.4*'MARK LOOKUP'!U315,"C",IF(U315&gt;=0.35*'MARK LOOKUP'!U315,"D","NG")))))))))</f>
        <v/>
      </c>
      <c r="AQ315" s="26" t="str">
        <f>IF(ISNUMBER(V315),IF(V315&gt;=0.9*'MARK LOOKUP'!V315,"A+",IF(V315&gt;=0.8*'MARK LOOKUP'!V315,"A",IF(V315&gt;=0.7*'MARK LOOKUP'!V315,"B+",IF(V315&gt;=0.6*'MARK LOOKUP'!S315,"B",IF(V315&gt;=0.5*'MARK LOOKUP'!V315,"C+",IF(V315&gt;=0.4*'MARK LOOKUP'!V315,"C",IF(V315&gt;=0.35*'MARK LOOKUP'!V315,"D","NG"))))))),"")</f>
        <v/>
      </c>
      <c r="AR315" s="26" t="str">
        <f t="shared" si="87"/>
        <v/>
      </c>
      <c r="AS315" s="26" t="str">
        <f t="shared" si="88"/>
        <v/>
      </c>
      <c r="AT315" s="26" t="str">
        <f t="shared" si="89"/>
        <v/>
      </c>
      <c r="AU315" s="26" t="str">
        <f t="shared" si="90"/>
        <v/>
      </c>
      <c r="AV315" s="26" t="str">
        <f t="shared" si="91"/>
        <v/>
      </c>
      <c r="AW315" s="26" t="str">
        <f t="shared" si="92"/>
        <v/>
      </c>
      <c r="AX315" s="26" t="str">
        <f t="shared" si="93"/>
        <v/>
      </c>
      <c r="AY315" s="26" t="str">
        <f t="shared" si="94"/>
        <v/>
      </c>
      <c r="AZ315" s="26" t="str">
        <f t="shared" si="95"/>
        <v/>
      </c>
      <c r="BA315" s="26" t="str">
        <f t="shared" si="96"/>
        <v/>
      </c>
      <c r="BB315" s="26" t="str">
        <f t="shared" si="97"/>
        <v/>
      </c>
      <c r="BC315" s="26" t="str">
        <f t="shared" si="98"/>
        <v/>
      </c>
      <c r="BD315" s="26" t="str">
        <f t="shared" si="99"/>
        <v/>
      </c>
      <c r="BE315" s="26" t="str">
        <f>IF(ISBLANK('DATA ENTRY'!S315),"",IF(AJ315="A+","4",IF(AJ315="A","3.6",IF(AJ315="B+","3.2",IF(AJ315="B","2.8",IF(AJ315="C+","2.4",IF(AJ315="C","2",IF(AJ315="D+","1.6",IF(AJ315="D","1.2",IF(AJ315="E","0.8",""))))))))))</f>
        <v/>
      </c>
      <c r="BF315" s="26" t="str">
        <f>IF(ISBLANK('DATA ENTRY'!T315),"",IF(AK315="A+","4",IF(AK315="A","3.6",IF(AK315="B+","3.2",IF(AK315="B","2.8",IF(AK315="C+","2.4",IF(AK315="C","2",IF(AK315="D+","1.6",IF(AK315="D","1.2",IF(AK315="E","0.8",""))))))))))</f>
        <v/>
      </c>
      <c r="BG315" s="26" t="str">
        <f>IF(ISBLANK('DATA ENTRY'!U315),"",IF(AL315="A+","4",IF(AL315="A","3.6",IF(AL315="B+","3.2",IF(AL315="B","2.8",IF(AL315="C+","2.4",IF(AL315="C","2",IF(AL315="D+","1.6",IF(AL315="D","1.2",IF(AL315="E","0.8",""))))))))))</f>
        <v/>
      </c>
      <c r="BH315" s="26" t="str">
        <f>IF(ISBLANK('DATA ENTRY'!V315),"",IF(AM315="A+","4",IF(AM315="A","3.6",IF(AM315="B+","3.2",IF(AM315="B","2.8",IF(AM315="C+","2.4",IF(AM315="C","2",IF(AM315="D+","1.6",IF(AM315="D","1.2",IF(AM315="E","0.8",""))))))))))</f>
        <v/>
      </c>
      <c r="BI315" s="26" t="str">
        <f>IF(ISBLANK('DATA ENTRY'!W315),"",IF(AN315="A+","4",IF(AN315="A","3.6",IF(AN315="B+","3.2",IF(AN315="B","2.8",IF(AN315="C+","2.4",IF(AN315="C","2",IF(AN315="D+","1.6",IF(AN315="D","1.2",IF(AN315="E","0.8",""))))))))))</f>
        <v/>
      </c>
      <c r="BJ315" s="26" t="str">
        <f>IF(ISBLANK('DATA ENTRY'!X315),"",IF(AO315="A+","4",IF(AO315="A","3.6",IF(AO315="B+","3.2",IF(AO315="B","2.8",IF(AO315="C+","2.4",IF(AO315="C","2",IF(AO315="D+","1.6",IF(AO315="D","1.2",IF(AO315="E","0.8",""))))))))))</f>
        <v/>
      </c>
      <c r="BK315" s="26" t="str">
        <f>IF(ISBLANK('DATA ENTRY'!Y315),"",IF(AP315="A+","4",IF(AP315="A","3.6",IF(AP315="B+","3.2",IF(AP315="B","2.8",IF(AP315="C+","2.4",IF(AP315="C","2",IF(AP315="D+","1.6",IF(AP315="D","1.2",IF(AP315="E","0.8",""))))))))))</f>
        <v/>
      </c>
      <c r="BL315" s="26" t="str">
        <f>IF(ISBLANK('DATA ENTRY'!Z315),"",IF(AQ315="A+","4",IF(AQ315="A","3.6",IF(AQ315="B+","3.2",IF(AQ315="B","2.8",IF(AQ315="C+","2.4",IF(AQ315="C","2",IF(AQ315="D+","1.6",IF(AQ315="D","1.2",IF(AQ315="E","0.8",""))))))))))</f>
        <v/>
      </c>
    </row>
    <row r="316" spans="2:64" x14ac:dyDescent="0.25">
      <c r="B316" s="26" t="str">
        <f>IF(ISBLANK('DATA ENTRY'!G316),"",'DATA ENTRY'!G316)</f>
        <v/>
      </c>
      <c r="C316" s="26" t="str">
        <f>IF(ISBLANK('DATA ENTRY'!H316),"",'DATA ENTRY'!H316)</f>
        <v/>
      </c>
      <c r="D316" s="26" t="str">
        <f t="shared" si="81"/>
        <v/>
      </c>
      <c r="E316" s="26" t="str">
        <f>IF(ISBLANK('DATA ENTRY'!J316),"",'DATA ENTRY'!J316)</f>
        <v/>
      </c>
      <c r="F316" s="26" t="str">
        <f>IF(ISBLANK('DATA ENTRY'!K316),"",'DATA ENTRY'!K316)</f>
        <v/>
      </c>
      <c r="G316" s="26" t="str">
        <f t="shared" si="82"/>
        <v/>
      </c>
      <c r="H316" s="26" t="str">
        <f>IF(ISBLANK('DATA ENTRY'!M316),"",'DATA ENTRY'!M316)</f>
        <v/>
      </c>
      <c r="I316" s="26" t="str">
        <f>IF(ISBLANK('DATA ENTRY'!M316),"",'DATA ENTRY'!N316)</f>
        <v/>
      </c>
      <c r="J316" s="26" t="str">
        <f t="shared" si="100"/>
        <v/>
      </c>
      <c r="K316" s="26" t="str">
        <f>IF(ISBLANK('DATA ENTRY'!P316),"",'DATA ENTRY'!P316)</f>
        <v/>
      </c>
      <c r="L316" s="26" t="str">
        <f>IF(ISBLANK('DATA ENTRY'!Q316),"",'DATA ENTRY'!Q316)</f>
        <v/>
      </c>
      <c r="M316" s="26" t="str">
        <f t="shared" si="83"/>
        <v/>
      </c>
      <c r="N316" s="26" t="str">
        <f>IF(ISBLANK('DATA ENTRY'!S316),"",'DATA ENTRY'!S316)</f>
        <v/>
      </c>
      <c r="O316" s="26" t="str">
        <f>IF(ISBLANK('DATA ENTRY'!T316),"",'DATA ENTRY'!T316)</f>
        <v/>
      </c>
      <c r="P316" s="26" t="str">
        <f t="shared" si="84"/>
        <v/>
      </c>
      <c r="Q316" s="26" t="str">
        <f>IF(ISBLANK('DATA ENTRY'!V316),"",'DATA ENTRY'!V316)</f>
        <v/>
      </c>
      <c r="R316" s="26" t="str">
        <f>IF(ISBLANK('DATA ENTRY'!W316),"",'DATA ENTRY'!W316)</f>
        <v/>
      </c>
      <c r="S316" s="26" t="str">
        <f t="shared" si="85"/>
        <v/>
      </c>
      <c r="T316" s="26" t="str">
        <f>IF(ISBLANK('DATA ENTRY'!Y316),"",'DATA ENTRY'!Y316)</f>
        <v/>
      </c>
      <c r="U316" s="26" t="str">
        <f>IF(ISBLANK('DATA ENTRY'!Z316),"",'DATA ENTRY'!Z316)</f>
        <v/>
      </c>
      <c r="V316" s="26" t="str">
        <f t="shared" si="86"/>
        <v/>
      </c>
      <c r="W316" s="26" t="str">
        <f>IF(ISBLANK('DATA ENTRY'!$F316),"",IF(LEDGER!B316="AB","AB",IF(LEDGER!B316&gt;=0.9*'MARK LOOKUP'!B316,"A+",IF(LEDGER!B316&gt;=0.8*'MARK LOOKUP'!B316,"A",IF(LEDGER!B316&gt;=0.7*'MARK LOOKUP'!B316,"B+",IF(LEDGER!B316&gt;=0.6*'MARK LOOKUP'!B316,"B",IF(LEDGER!B316&gt;=0.5*'MARK LOOKUP'!B316,"C+",IF(LEDGER!B316&gt;=0.4*'MARK LOOKUP'!B316,"C+",IF(LEDGER!B316&gt;=0.35*'MARK LOOKUP'!B316,"D","NG")))))))))</f>
        <v/>
      </c>
      <c r="X316" s="26" t="str">
        <f>IF(ISBLANK('DATA ENTRY'!$G316),"",IF(LEDGER!C316="AB","AB",IF(LEDGER!C316&gt;=0.9*'MARK LOOKUP'!C316,"A+",IF(LEDGER!C316&gt;=0.8*'MARK LOOKUP'!C316,"A",IF(LEDGER!C316&gt;=0.7*'MARK LOOKUP'!C316,"B+",IF(LEDGER!C316&gt;=0.6*'MARK LOOKUP'!C316,"B",IF(LEDGER!C316&gt;=0.5*'MARK LOOKUP'!C316,"C+",IF(LEDGER!C316&gt;=0.4*'MARK LOOKUP'!C316,"C+",IF(LEDGER!C316&gt;=0.35*'MARK LOOKUP'!C316,"D","N.G.")))))))))</f>
        <v/>
      </c>
      <c r="Y316" s="26" t="b">
        <f>IF(ISNUMBER(D316),IF(D316&gt;=0.9*'MARK LOOKUP'!D316,"A+",IF(D316&gt;=0.8*'MARK LOOKUP'!D316,"A",IF(D316&gt;=0.7*'MARK LOOKUP'!D316,"B+",IF(D316&gt;=0.6*'MARK LOOKUP'!D316,"B",IF(D316&gt;=0.5*'MARK LOOKUP'!D316,"C+",IF(D316&gt;=0.4*'MARK LOOKUP'!D316,"C",IF(D316&gt;=0.35*'MARK LOOKUP'!D316,"D","N.G."))))))))</f>
        <v>0</v>
      </c>
      <c r="Z316" s="26" t="str">
        <f>IF(ISBLANK('DATA ENTRY'!J316),"",IF(LEDGER!E316="AB","AB",IF(LEDGER!E316&gt;=0.9*'MARK LOOKUP'!E316,"A+",IF(LEDGER!E316&gt;=0.8*'MARK LOOKUP'!E316,"A",IF(LEDGER!E316&gt;=0.7*'MARK LOOKUP'!E316,"B+",IF(LEDGER!E316&gt;=0.6*'MARK LOOKUP'!E316,"B",IF(LEDGER!E316&gt;=0.5*'MARK LOOKUP'!E316,"C+",IF(LEDGER!E316&gt;=0.4*'MARK LOOKUP'!E316,"C",IF(LEDGER!E316&gt;=0.35*'MARK LOOKUP'!E316,"D","NG")))))))))</f>
        <v/>
      </c>
      <c r="AA316" s="26" t="str">
        <f>IF(ISBLANK('DATA ENTRY'!K316),"",IF(LEDGER!F316="AB","AB",IF(LEDGER!F316&gt;=0.9*'MARK LOOKUP'!F316,"A+",IF(LEDGER!F316&gt;=0.8*'MARK LOOKUP'!F316,"A",IF(LEDGER!F316&gt;=0.7*'MARK LOOKUP'!F316,"B+",IF(LEDGER!F316&gt;=0.6*'MARK LOOKUP'!F316,"B",IF(LEDGER!F316&gt;=0.5*'MARK LOOKUP'!F316,"C+",IF(LEDGER!F316&gt;=0.4*'MARK LOOKUP'!F316,"C",IF(LEDGER!F316&gt;=0.35*'MARK LOOKUP'!F316,"D","NG")))))))))</f>
        <v/>
      </c>
      <c r="AB316" s="26" t="b">
        <f>IF(ISNUMBER(G316),IF(D316&gt;=0.9*'MARK LOOKUP'!G316,"A+",IF(G316&gt;=0.8*'MARK LOOKUP'!G316,"A",IF(G316&gt;=0.7*'MARK LOOKUP'!G316,"B+",IF(G316&gt;=0.6*'MARK LOOKUP'!G316,"B",IF(G316&gt;=0.5*'MARK LOOKUP'!G316,"C+",IF(G316&gt;=0.4*'MARK LOOKUP'!G316,"C",IF(G316&gt;=0.35*'MARK LOOKUP'!G316,"D","NG"))))))))</f>
        <v>0</v>
      </c>
      <c r="AC316" s="26" t="str">
        <f>IF(ISBLANK('DATA ENTRY'!M316),"",IF(LEDGER!H316="AB","AB",IF(LEDGER!H316&gt;=0.9*'MARK LOOKUP'!H316,"A+",IF(LEDGER!H316&gt;=0.8*'MARK LOOKUP'!H316,"A",IF(LEDGER!H316&gt;=0.7*'MARK LOOKUP'!H316,"B+",IF(LEDGER!H316&gt;=0.6*'MARK LOOKUP'!H316,"B",IF(LEDGER!H316&gt;=0.5*'MARK LOOKUP'!H316,"C+",IF(LEDGER!H316&gt;=0.4*'MARK LOOKUP'!H316,"C",IF(LEDGER!H316&gt;=0.35*'MARK LOOKUP'!H316,"D","NG")))))))))</f>
        <v/>
      </c>
      <c r="AD316" s="26" t="str">
        <f>IF(ISBLANK('DATA ENTRY'!N316),"",IF(LEDGER!I316="AB","AB",IF(LEDGER!I316&gt;=0.9*'MARK LOOKUP'!I316,"A+",IF(LEDGER!I316&gt;=0.8*'MARK LOOKUP'!I316,"A",IF(LEDGER!I316&gt;=0.7*'MARK LOOKUP'!I316,"B+",IF(LEDGER!I316&gt;=0.6*'MARK LOOKUP'!I316,"B",IF(LEDGER!I316&gt;=0.5*'MARK LOOKUP'!I316,"C+",IF(LEDGER!I316&gt;=0.4*'MARK LOOKUP'!I316,"C",IF(LEDGER!I316&gt;=0.35*'MARK LOOKUP'!I316,"D","NG")))))))))</f>
        <v/>
      </c>
      <c r="AE316" s="26" t="str">
        <f>IF(ISNUMBER(J316),IF(J316&gt;=0.9*'MARK LOOKUP'!J316,"A+",IF(J316&gt;=0.8*'MARK LOOKUP'!J316,"A",IF(J316&gt;=0.7*'MARK LOOKUP'!J316,"B+",IF(J316&gt;=0.6*'MARK LOOKUP'!J316,"B",IF(J316&gt;=0.5*'MARK LOOKUP'!J316,"C+",IF(J316&gt;=0.4*'MARK LOOKUP'!J316,"C",IF(J316&gt;=0.35*'MARK LOOKUP'!J316,"D","NG"))))))),"")</f>
        <v/>
      </c>
      <c r="AF316" s="26" t="str">
        <f>IF(ISBLANK('DATA ENTRY'!P316),"",IF(LEDGER!K316="Ab","AB",IF(LEDGER!K316&gt;=0.9*'MARK LOOKUP'!K316,"A+",IF(LEDGER!K316&gt;=0.8*'MARK LOOKUP'!K316,"A",IF(LEDGER!K316&gt;=0.7*'MARK LOOKUP'!K316,"B+",IF(LEDGER!K316&gt;=0.6*'MARK LOOKUP'!K316,"B",IF(LEDGER!K316&gt;=0.5*'MARK LOOKUP'!K316,"C+",IF(LEDGER!K316&gt;=0.4*'MARK LOOKUP'!K316,"C",IF(LEDGER!K316&gt;=0.35*'MARK LOOKUP'!K316,"D","NG")))))))))</f>
        <v/>
      </c>
      <c r="AG316" s="26" t="str">
        <f>IF(ISBLANK('DATA ENTRY'!Q316),"",IF(LEDGER!L316="Ab","AB",IF(LEDGER!L316&gt;=0.9*'MARK LOOKUP'!L316,"A+",IF(LEDGER!L316&gt;=0.8*'MARK LOOKUP'!L316,"A",IF(LEDGER!L316&gt;=0.7*'MARK LOOKUP'!L316,"B+",IF(LEDGER!L316&gt;=0.6*'MARK LOOKUP'!L316,"B",IF(LEDGER!L316&gt;=0.5*'MARK LOOKUP'!L316,"C+",IF(LEDGER!L316&gt;=0.4*'MARK LOOKUP'!L316,"C",IF(LEDGER!L316&gt;=0.35*'MARK LOOKUP'!L316,"D","NG")))))))))</f>
        <v/>
      </c>
      <c r="AH316" s="26" t="str">
        <f>IF(ISNUMBER(M316),IF(M316&gt;=0.9*'MARK LOOKUP'!M316,"A+",IF(M316&gt;=0.8*'MARK LOOKUP'!M316,"A",IF(M316&gt;=0.7*'MARK LOOKUP'!M316,"B+",IF(M316&gt;=0.6*'MARK LOOKUP'!M316,"B",IF(M316&gt;=0.5*'MARK LOOKUP'!M316,"C+",IF(M316&gt;=0.4*'MARK LOOKUP'!M316,"C",IF(M316&gt;=0.35*'MARK LOOKUP'!M316,"D","NG"))))))),"")</f>
        <v/>
      </c>
      <c r="AI316" s="26" t="str">
        <f>IF(ISBLANK('DATA ENTRY'!S316),"",IF(N316="Ab","AB",IF(N316&gt;=0.9*'MARK LOOKUP'!N316,"A+",IF(N316&gt;=0.8*'MARK LOOKUP'!N316,"A",IF(N316&gt;=0.7*'MARK LOOKUP'!N316,"B+",IF(N316&gt;=0.6*'MARK LOOKUP'!N316,"B",IF(N316&gt;=0.5*'MARK LOOKUP'!N316,"C+",IF(N316&gt;=0.4*'MARK LOOKUP'!N316,"C",IF(N316&gt;=0.35*'MARK LOOKUP'!N316,"D","NG")))))))))</f>
        <v/>
      </c>
      <c r="AJ316" s="26" t="str">
        <f>IF(ISBLANK('DATA ENTRY'!T316),"",IF(O316="Ab","AB",IF(O316&gt;=0.9*'MARK LOOKUP'!O316,"A+",IF(O316&gt;=0.8*'MARK LOOKUP'!O316,"A",IF(O316&gt;=0.7*'MARK LOOKUP'!O316,"B+",IF(O316&gt;=0.6*'MARK LOOKUP'!O316,"B",IF(O316&gt;=0.5*'MARK LOOKUP'!O316,"C+",IF(O316&gt;=0.4*'MARK LOOKUP'!O316,"C",IF(O316&gt;=0.35*'MARK LOOKUP'!O316,"D","NG")))))))))</f>
        <v/>
      </c>
      <c r="AK316" s="26" t="str">
        <f>IF(ISNUMBER(P316),IF(P316&gt;=0.9*'MARK LOOKUP'!P316,"A+",IF(P316&gt;=0.8*'MARK LOOKUP'!P316,"A",IF(P316&gt;=0.7*'MARK LOOKUP'!P316,"B+",IF(P316&gt;=0.6*'MARK LOOKUP'!P316,"B",IF(P316&gt;=0.5*'MARK LOOKUP'!P316,"C+",IF(P316&gt;=0.4*'MARK LOOKUP'!P316,"C",IF(P316&gt;=0.35*'MARK LOOKUP'!P316,"D","NG"))))))),"")</f>
        <v/>
      </c>
      <c r="AL316" s="26" t="str">
        <f>IF(ISBLANK('DATA ENTRY'!V316),"",IF(Q316="Ab","AB",IF(Q316&gt;=0.9*'MARK LOOKUP'!Q316,"A+",IF(Q316&gt;=0.8*'MARK LOOKUP'!Q316,"A",IF(Q316&gt;=0.7*'MARK LOOKUP'!Q316,"B+",IF(Q316&gt;=0.6*'MARK LOOKUP'!Q316,"B",IF(Q316&gt;=0.5*'MARK LOOKUP'!Q316,"C+",IF(Q316&gt;=0.4*'MARK LOOKUP'!Q316,"C",IF(Q316&gt;=0.35*'MARK LOOKUP'!Q316,"D","NG")))))))))</f>
        <v/>
      </c>
      <c r="AM316" s="26" t="str">
        <f>IF(ISBLANK('DATA ENTRY'!W316),"",IF(R316="Ab","AB",IF(R316&gt;=0.9*'MARK LOOKUP'!R316,"A+",IF(R316&gt;=0.8*'MARK LOOKUP'!R316,"A",IF(R316&gt;=0.7*'MARK LOOKUP'!R316,"B+",IF(R316&gt;=0.6*'MARK LOOKUP'!R316,"B",IF(R316&gt;=0.5*'MARK LOOKUP'!R316,"C+",IF(R316&gt;=0.4*'MARK LOOKUP'!R316,"C",IF(R316&gt;=0.35*'MARK LOOKUP'!R316,"D","NG")))))))))</f>
        <v/>
      </c>
      <c r="AN316" s="26" t="str">
        <f>IF(ISNUMBER(S316),IF(S316&gt;=0.9*'MARK LOOKUP'!S316,"A+",IF(S316&gt;=0.8*'MARK LOOKUP'!S316,"A",IF(S316&gt;=0.7*'MARK LOOKUP'!S316,"B+",IF(S316&gt;=0.6*'MARK LOOKUP'!S316,"B",IF(S316&gt;=0.5*'MARK LOOKUP'!S316,"C+",IF(S316&gt;=0.4*'MARK LOOKUP'!S316,"C",IF(S316&gt;=0.35*'MARK LOOKUP'!S316,"D","NG"))))))),"")</f>
        <v/>
      </c>
      <c r="AO316" s="26" t="str">
        <f>IF(ISBLANK('DATA ENTRY'!Y316),"",IF(T316="AB","AB",IF(T316&gt;=0.9*'MARK LOOKUP'!T316,"A+",IF(T316&gt;=0.8*'MARK LOOKUP'!T316,"A",IF(T316&gt;=0.7*'MARK LOOKUP'!T316,"B+",IF(T316&gt;=0.6*'MARK LOOKUP'!T316,"B",IF(T316&gt;=0.5*'MARK LOOKUP'!T316,"C+",IF(T316&gt;=0.4*'MARK LOOKUP'!T316,"C",IF(T316&gt;=0.35*'MARK LOOKUP'!T316,"D","NG")))))))))</f>
        <v/>
      </c>
      <c r="AP316" s="26" t="str">
        <f>IF(ISBLANK('DATA ENTRY'!Z316),"",IF(U316="AB","AB",IF(U316&gt;=0.9*'MARK LOOKUP'!U316,"A+",IF(U316&gt;=0.8*'MARK LOOKUP'!U316,"A",IF(U316&gt;=0.7*'MARK LOOKUP'!U316,"B+",IF(U316&gt;=0.6*'MARK LOOKUP'!U316,"B",IF(U316&gt;=0.5*'MARK LOOKUP'!U316,"C+",IF(U316&gt;=0.4*'MARK LOOKUP'!U316,"C",IF(U316&gt;=0.35*'MARK LOOKUP'!U316,"D","NG")))))))))</f>
        <v/>
      </c>
      <c r="AQ316" s="26" t="str">
        <f>IF(ISNUMBER(V316),IF(V316&gt;=0.9*'MARK LOOKUP'!V316,"A+",IF(V316&gt;=0.8*'MARK LOOKUP'!V316,"A",IF(V316&gt;=0.7*'MARK LOOKUP'!V316,"B+",IF(V316&gt;=0.6*'MARK LOOKUP'!S316,"B",IF(V316&gt;=0.5*'MARK LOOKUP'!V316,"C+",IF(V316&gt;=0.4*'MARK LOOKUP'!V316,"C",IF(V316&gt;=0.35*'MARK LOOKUP'!V316,"D","NG"))))))),"")</f>
        <v/>
      </c>
      <c r="AR316" s="26" t="str">
        <f t="shared" si="87"/>
        <v/>
      </c>
      <c r="AS316" s="26" t="str">
        <f t="shared" si="88"/>
        <v/>
      </c>
      <c r="AT316" s="26" t="str">
        <f t="shared" si="89"/>
        <v/>
      </c>
      <c r="AU316" s="26" t="str">
        <f t="shared" si="90"/>
        <v/>
      </c>
      <c r="AV316" s="26" t="str">
        <f t="shared" si="91"/>
        <v/>
      </c>
      <c r="AW316" s="26" t="str">
        <f t="shared" si="92"/>
        <v/>
      </c>
      <c r="AX316" s="26" t="str">
        <f t="shared" si="93"/>
        <v/>
      </c>
      <c r="AY316" s="26" t="str">
        <f t="shared" si="94"/>
        <v/>
      </c>
      <c r="AZ316" s="26" t="str">
        <f t="shared" si="95"/>
        <v/>
      </c>
      <c r="BA316" s="26" t="str">
        <f t="shared" si="96"/>
        <v/>
      </c>
      <c r="BB316" s="26" t="str">
        <f t="shared" si="97"/>
        <v/>
      </c>
      <c r="BC316" s="26" t="str">
        <f t="shared" si="98"/>
        <v/>
      </c>
      <c r="BD316" s="26" t="str">
        <f t="shared" si="99"/>
        <v/>
      </c>
      <c r="BE316" s="26" t="str">
        <f>IF(ISBLANK('DATA ENTRY'!S316),"",IF(AJ316="A+","4",IF(AJ316="A","3.6",IF(AJ316="B+","3.2",IF(AJ316="B","2.8",IF(AJ316="C+","2.4",IF(AJ316="C","2",IF(AJ316="D+","1.6",IF(AJ316="D","1.2",IF(AJ316="E","0.8",""))))))))))</f>
        <v/>
      </c>
      <c r="BF316" s="26" t="str">
        <f>IF(ISBLANK('DATA ENTRY'!T316),"",IF(AK316="A+","4",IF(AK316="A","3.6",IF(AK316="B+","3.2",IF(AK316="B","2.8",IF(AK316="C+","2.4",IF(AK316="C","2",IF(AK316="D+","1.6",IF(AK316="D","1.2",IF(AK316="E","0.8",""))))))))))</f>
        <v/>
      </c>
      <c r="BG316" s="26" t="str">
        <f>IF(ISBLANK('DATA ENTRY'!U316),"",IF(AL316="A+","4",IF(AL316="A","3.6",IF(AL316="B+","3.2",IF(AL316="B","2.8",IF(AL316="C+","2.4",IF(AL316="C","2",IF(AL316="D+","1.6",IF(AL316="D","1.2",IF(AL316="E","0.8",""))))))))))</f>
        <v/>
      </c>
      <c r="BH316" s="26" t="str">
        <f>IF(ISBLANK('DATA ENTRY'!V316),"",IF(AM316="A+","4",IF(AM316="A","3.6",IF(AM316="B+","3.2",IF(AM316="B","2.8",IF(AM316="C+","2.4",IF(AM316="C","2",IF(AM316="D+","1.6",IF(AM316="D","1.2",IF(AM316="E","0.8",""))))))))))</f>
        <v/>
      </c>
      <c r="BI316" s="26" t="str">
        <f>IF(ISBLANK('DATA ENTRY'!W316),"",IF(AN316="A+","4",IF(AN316="A","3.6",IF(AN316="B+","3.2",IF(AN316="B","2.8",IF(AN316="C+","2.4",IF(AN316="C","2",IF(AN316="D+","1.6",IF(AN316="D","1.2",IF(AN316="E","0.8",""))))))))))</f>
        <v/>
      </c>
      <c r="BJ316" s="26" t="str">
        <f>IF(ISBLANK('DATA ENTRY'!X316),"",IF(AO316="A+","4",IF(AO316="A","3.6",IF(AO316="B+","3.2",IF(AO316="B","2.8",IF(AO316="C+","2.4",IF(AO316="C","2",IF(AO316="D+","1.6",IF(AO316="D","1.2",IF(AO316="E","0.8",""))))))))))</f>
        <v/>
      </c>
      <c r="BK316" s="26" t="str">
        <f>IF(ISBLANK('DATA ENTRY'!Y316),"",IF(AP316="A+","4",IF(AP316="A","3.6",IF(AP316="B+","3.2",IF(AP316="B","2.8",IF(AP316="C+","2.4",IF(AP316="C","2",IF(AP316="D+","1.6",IF(AP316="D","1.2",IF(AP316="E","0.8",""))))))))))</f>
        <v/>
      </c>
      <c r="BL316" s="26" t="str">
        <f>IF(ISBLANK('DATA ENTRY'!Z316),"",IF(AQ316="A+","4",IF(AQ316="A","3.6",IF(AQ316="B+","3.2",IF(AQ316="B","2.8",IF(AQ316="C+","2.4",IF(AQ316="C","2",IF(AQ316="D+","1.6",IF(AQ316="D","1.2",IF(AQ316="E","0.8",""))))))))))</f>
        <v/>
      </c>
    </row>
    <row r="317" spans="2:64" x14ac:dyDescent="0.25">
      <c r="B317" s="26" t="str">
        <f>IF(ISBLANK('DATA ENTRY'!G317),"",'DATA ENTRY'!G317)</f>
        <v/>
      </c>
      <c r="C317" s="26" t="str">
        <f>IF(ISBLANK('DATA ENTRY'!H317),"",'DATA ENTRY'!H317)</f>
        <v/>
      </c>
      <c r="D317" s="26" t="str">
        <f t="shared" si="81"/>
        <v/>
      </c>
      <c r="E317" s="26" t="str">
        <f>IF(ISBLANK('DATA ENTRY'!J317),"",'DATA ENTRY'!J317)</f>
        <v/>
      </c>
      <c r="F317" s="26" t="str">
        <f>IF(ISBLANK('DATA ENTRY'!K317),"",'DATA ENTRY'!K317)</f>
        <v/>
      </c>
      <c r="G317" s="26" t="str">
        <f t="shared" si="82"/>
        <v/>
      </c>
      <c r="H317" s="26" t="str">
        <f>IF(ISBLANK('DATA ENTRY'!M317),"",'DATA ENTRY'!M317)</f>
        <v/>
      </c>
      <c r="I317" s="26" t="str">
        <f>IF(ISBLANK('DATA ENTRY'!M317),"",'DATA ENTRY'!N317)</f>
        <v/>
      </c>
      <c r="J317" s="26" t="str">
        <f t="shared" si="100"/>
        <v/>
      </c>
      <c r="K317" s="26" t="str">
        <f>IF(ISBLANK('DATA ENTRY'!P317),"",'DATA ENTRY'!P317)</f>
        <v/>
      </c>
      <c r="L317" s="26" t="str">
        <f>IF(ISBLANK('DATA ENTRY'!Q317),"",'DATA ENTRY'!Q317)</f>
        <v/>
      </c>
      <c r="M317" s="26" t="str">
        <f t="shared" si="83"/>
        <v/>
      </c>
      <c r="N317" s="26" t="str">
        <f>IF(ISBLANK('DATA ENTRY'!S317),"",'DATA ENTRY'!S317)</f>
        <v/>
      </c>
      <c r="O317" s="26" t="str">
        <f>IF(ISBLANK('DATA ENTRY'!T317),"",'DATA ENTRY'!T317)</f>
        <v/>
      </c>
      <c r="P317" s="26" t="str">
        <f t="shared" si="84"/>
        <v/>
      </c>
      <c r="Q317" s="26" t="str">
        <f>IF(ISBLANK('DATA ENTRY'!V317),"",'DATA ENTRY'!V317)</f>
        <v/>
      </c>
      <c r="R317" s="26" t="str">
        <f>IF(ISBLANK('DATA ENTRY'!W317),"",'DATA ENTRY'!W317)</f>
        <v/>
      </c>
      <c r="S317" s="26" t="str">
        <f t="shared" si="85"/>
        <v/>
      </c>
      <c r="T317" s="26" t="str">
        <f>IF(ISBLANK('DATA ENTRY'!Y317),"",'DATA ENTRY'!Y317)</f>
        <v/>
      </c>
      <c r="U317" s="26" t="str">
        <f>IF(ISBLANK('DATA ENTRY'!Z317),"",'DATA ENTRY'!Z317)</f>
        <v/>
      </c>
      <c r="V317" s="26" t="str">
        <f t="shared" si="86"/>
        <v/>
      </c>
      <c r="W317" s="26" t="str">
        <f>IF(ISBLANK('DATA ENTRY'!$F317),"",IF(LEDGER!B317="AB","AB",IF(LEDGER!B317&gt;=0.9*'MARK LOOKUP'!B317,"A+",IF(LEDGER!B317&gt;=0.8*'MARK LOOKUP'!B317,"A",IF(LEDGER!B317&gt;=0.7*'MARK LOOKUP'!B317,"B+",IF(LEDGER!B317&gt;=0.6*'MARK LOOKUP'!B317,"B",IF(LEDGER!B317&gt;=0.5*'MARK LOOKUP'!B317,"C+",IF(LEDGER!B317&gt;=0.4*'MARK LOOKUP'!B317,"C+",IF(LEDGER!B317&gt;=0.35*'MARK LOOKUP'!B317,"D","NG")))))))))</f>
        <v/>
      </c>
      <c r="X317" s="26" t="str">
        <f>IF(ISBLANK('DATA ENTRY'!$G317),"",IF(LEDGER!C317="AB","AB",IF(LEDGER!C317&gt;=0.9*'MARK LOOKUP'!C317,"A+",IF(LEDGER!C317&gt;=0.8*'MARK LOOKUP'!C317,"A",IF(LEDGER!C317&gt;=0.7*'MARK LOOKUP'!C317,"B+",IF(LEDGER!C317&gt;=0.6*'MARK LOOKUP'!C317,"B",IF(LEDGER!C317&gt;=0.5*'MARK LOOKUP'!C317,"C+",IF(LEDGER!C317&gt;=0.4*'MARK LOOKUP'!C317,"C+",IF(LEDGER!C317&gt;=0.35*'MARK LOOKUP'!C317,"D","N.G.")))))))))</f>
        <v/>
      </c>
      <c r="Y317" s="26" t="b">
        <f>IF(ISNUMBER(D317),IF(D317&gt;=0.9*'MARK LOOKUP'!D317,"A+",IF(D317&gt;=0.8*'MARK LOOKUP'!D317,"A",IF(D317&gt;=0.7*'MARK LOOKUP'!D317,"B+",IF(D317&gt;=0.6*'MARK LOOKUP'!D317,"B",IF(D317&gt;=0.5*'MARK LOOKUP'!D317,"C+",IF(D317&gt;=0.4*'MARK LOOKUP'!D317,"C",IF(D317&gt;=0.35*'MARK LOOKUP'!D317,"D","N.G."))))))))</f>
        <v>0</v>
      </c>
      <c r="Z317" s="26" t="str">
        <f>IF(ISBLANK('DATA ENTRY'!J317),"",IF(LEDGER!E317="AB","AB",IF(LEDGER!E317&gt;=0.9*'MARK LOOKUP'!E317,"A+",IF(LEDGER!E317&gt;=0.8*'MARK LOOKUP'!E317,"A",IF(LEDGER!E317&gt;=0.7*'MARK LOOKUP'!E317,"B+",IF(LEDGER!E317&gt;=0.6*'MARK LOOKUP'!E317,"B",IF(LEDGER!E317&gt;=0.5*'MARK LOOKUP'!E317,"C+",IF(LEDGER!E317&gt;=0.4*'MARK LOOKUP'!E317,"C",IF(LEDGER!E317&gt;=0.35*'MARK LOOKUP'!E317,"D","NG")))))))))</f>
        <v/>
      </c>
      <c r="AA317" s="26" t="str">
        <f>IF(ISBLANK('DATA ENTRY'!K317),"",IF(LEDGER!F317="AB","AB",IF(LEDGER!F317&gt;=0.9*'MARK LOOKUP'!F317,"A+",IF(LEDGER!F317&gt;=0.8*'MARK LOOKUP'!F317,"A",IF(LEDGER!F317&gt;=0.7*'MARK LOOKUP'!F317,"B+",IF(LEDGER!F317&gt;=0.6*'MARK LOOKUP'!F317,"B",IF(LEDGER!F317&gt;=0.5*'MARK LOOKUP'!F317,"C+",IF(LEDGER!F317&gt;=0.4*'MARK LOOKUP'!F317,"C",IF(LEDGER!F317&gt;=0.35*'MARK LOOKUP'!F317,"D","NG")))))))))</f>
        <v/>
      </c>
      <c r="AB317" s="26" t="b">
        <f>IF(ISNUMBER(G317),IF(D317&gt;=0.9*'MARK LOOKUP'!G317,"A+",IF(G317&gt;=0.8*'MARK LOOKUP'!G317,"A",IF(G317&gt;=0.7*'MARK LOOKUP'!G317,"B+",IF(G317&gt;=0.6*'MARK LOOKUP'!G317,"B",IF(G317&gt;=0.5*'MARK LOOKUP'!G317,"C+",IF(G317&gt;=0.4*'MARK LOOKUP'!G317,"C",IF(G317&gt;=0.35*'MARK LOOKUP'!G317,"D","NG"))))))))</f>
        <v>0</v>
      </c>
      <c r="AC317" s="26" t="str">
        <f>IF(ISBLANK('DATA ENTRY'!M317),"",IF(LEDGER!H317="AB","AB",IF(LEDGER!H317&gt;=0.9*'MARK LOOKUP'!H317,"A+",IF(LEDGER!H317&gt;=0.8*'MARK LOOKUP'!H317,"A",IF(LEDGER!H317&gt;=0.7*'MARK LOOKUP'!H317,"B+",IF(LEDGER!H317&gt;=0.6*'MARK LOOKUP'!H317,"B",IF(LEDGER!H317&gt;=0.5*'MARK LOOKUP'!H317,"C+",IF(LEDGER!H317&gt;=0.4*'MARK LOOKUP'!H317,"C",IF(LEDGER!H317&gt;=0.35*'MARK LOOKUP'!H317,"D","NG")))))))))</f>
        <v/>
      </c>
      <c r="AD317" s="26" t="str">
        <f>IF(ISBLANK('DATA ENTRY'!N317),"",IF(LEDGER!I317="AB","AB",IF(LEDGER!I317&gt;=0.9*'MARK LOOKUP'!I317,"A+",IF(LEDGER!I317&gt;=0.8*'MARK LOOKUP'!I317,"A",IF(LEDGER!I317&gt;=0.7*'MARK LOOKUP'!I317,"B+",IF(LEDGER!I317&gt;=0.6*'MARK LOOKUP'!I317,"B",IF(LEDGER!I317&gt;=0.5*'MARK LOOKUP'!I317,"C+",IF(LEDGER!I317&gt;=0.4*'MARK LOOKUP'!I317,"C",IF(LEDGER!I317&gt;=0.35*'MARK LOOKUP'!I317,"D","NG")))))))))</f>
        <v/>
      </c>
      <c r="AE317" s="26" t="str">
        <f>IF(ISNUMBER(J317),IF(J317&gt;=0.9*'MARK LOOKUP'!J317,"A+",IF(J317&gt;=0.8*'MARK LOOKUP'!J317,"A",IF(J317&gt;=0.7*'MARK LOOKUP'!J317,"B+",IF(J317&gt;=0.6*'MARK LOOKUP'!J317,"B",IF(J317&gt;=0.5*'MARK LOOKUP'!J317,"C+",IF(J317&gt;=0.4*'MARK LOOKUP'!J317,"C",IF(J317&gt;=0.35*'MARK LOOKUP'!J317,"D","NG"))))))),"")</f>
        <v/>
      </c>
      <c r="AF317" s="26" t="str">
        <f>IF(ISBLANK('DATA ENTRY'!P317),"",IF(LEDGER!K317="Ab","AB",IF(LEDGER!K317&gt;=0.9*'MARK LOOKUP'!K317,"A+",IF(LEDGER!K317&gt;=0.8*'MARK LOOKUP'!K317,"A",IF(LEDGER!K317&gt;=0.7*'MARK LOOKUP'!K317,"B+",IF(LEDGER!K317&gt;=0.6*'MARK LOOKUP'!K317,"B",IF(LEDGER!K317&gt;=0.5*'MARK LOOKUP'!K317,"C+",IF(LEDGER!K317&gt;=0.4*'MARK LOOKUP'!K317,"C",IF(LEDGER!K317&gt;=0.35*'MARK LOOKUP'!K317,"D","NG")))))))))</f>
        <v/>
      </c>
      <c r="AG317" s="26" t="str">
        <f>IF(ISBLANK('DATA ENTRY'!Q317),"",IF(LEDGER!L317="Ab","AB",IF(LEDGER!L317&gt;=0.9*'MARK LOOKUP'!L317,"A+",IF(LEDGER!L317&gt;=0.8*'MARK LOOKUP'!L317,"A",IF(LEDGER!L317&gt;=0.7*'MARK LOOKUP'!L317,"B+",IF(LEDGER!L317&gt;=0.6*'MARK LOOKUP'!L317,"B",IF(LEDGER!L317&gt;=0.5*'MARK LOOKUP'!L317,"C+",IF(LEDGER!L317&gt;=0.4*'MARK LOOKUP'!L317,"C",IF(LEDGER!L317&gt;=0.35*'MARK LOOKUP'!L317,"D","NG")))))))))</f>
        <v/>
      </c>
      <c r="AH317" s="26" t="str">
        <f>IF(ISNUMBER(M317),IF(M317&gt;=0.9*'MARK LOOKUP'!M317,"A+",IF(M317&gt;=0.8*'MARK LOOKUP'!M317,"A",IF(M317&gt;=0.7*'MARK LOOKUP'!M317,"B+",IF(M317&gt;=0.6*'MARK LOOKUP'!M317,"B",IF(M317&gt;=0.5*'MARK LOOKUP'!M317,"C+",IF(M317&gt;=0.4*'MARK LOOKUP'!M317,"C",IF(M317&gt;=0.35*'MARK LOOKUP'!M317,"D","NG"))))))),"")</f>
        <v/>
      </c>
      <c r="AI317" s="26" t="str">
        <f>IF(ISBLANK('DATA ENTRY'!S317),"",IF(N317="Ab","AB",IF(N317&gt;=0.9*'MARK LOOKUP'!N317,"A+",IF(N317&gt;=0.8*'MARK LOOKUP'!N317,"A",IF(N317&gt;=0.7*'MARK LOOKUP'!N317,"B+",IF(N317&gt;=0.6*'MARK LOOKUP'!N317,"B",IF(N317&gt;=0.5*'MARK LOOKUP'!N317,"C+",IF(N317&gt;=0.4*'MARK LOOKUP'!N317,"C",IF(N317&gt;=0.35*'MARK LOOKUP'!N317,"D","NG")))))))))</f>
        <v/>
      </c>
      <c r="AJ317" s="26" t="str">
        <f>IF(ISBLANK('DATA ENTRY'!T317),"",IF(O317="Ab","AB",IF(O317&gt;=0.9*'MARK LOOKUP'!O317,"A+",IF(O317&gt;=0.8*'MARK LOOKUP'!O317,"A",IF(O317&gt;=0.7*'MARK LOOKUP'!O317,"B+",IF(O317&gt;=0.6*'MARK LOOKUP'!O317,"B",IF(O317&gt;=0.5*'MARK LOOKUP'!O317,"C+",IF(O317&gt;=0.4*'MARK LOOKUP'!O317,"C",IF(O317&gt;=0.35*'MARK LOOKUP'!O317,"D","NG")))))))))</f>
        <v/>
      </c>
      <c r="AK317" s="26" t="str">
        <f>IF(ISNUMBER(P317),IF(P317&gt;=0.9*'MARK LOOKUP'!P317,"A+",IF(P317&gt;=0.8*'MARK LOOKUP'!P317,"A",IF(P317&gt;=0.7*'MARK LOOKUP'!P317,"B+",IF(P317&gt;=0.6*'MARK LOOKUP'!P317,"B",IF(P317&gt;=0.5*'MARK LOOKUP'!P317,"C+",IF(P317&gt;=0.4*'MARK LOOKUP'!P317,"C",IF(P317&gt;=0.35*'MARK LOOKUP'!P317,"D","NG"))))))),"")</f>
        <v/>
      </c>
      <c r="AL317" s="26" t="str">
        <f>IF(ISBLANK('DATA ENTRY'!V317),"",IF(Q317="Ab","AB",IF(Q317&gt;=0.9*'MARK LOOKUP'!Q317,"A+",IF(Q317&gt;=0.8*'MARK LOOKUP'!Q317,"A",IF(Q317&gt;=0.7*'MARK LOOKUP'!Q317,"B+",IF(Q317&gt;=0.6*'MARK LOOKUP'!Q317,"B",IF(Q317&gt;=0.5*'MARK LOOKUP'!Q317,"C+",IF(Q317&gt;=0.4*'MARK LOOKUP'!Q317,"C",IF(Q317&gt;=0.35*'MARK LOOKUP'!Q317,"D","NG")))))))))</f>
        <v/>
      </c>
      <c r="AM317" s="26" t="str">
        <f>IF(ISBLANK('DATA ENTRY'!W317),"",IF(R317="Ab","AB",IF(R317&gt;=0.9*'MARK LOOKUP'!R317,"A+",IF(R317&gt;=0.8*'MARK LOOKUP'!R317,"A",IF(R317&gt;=0.7*'MARK LOOKUP'!R317,"B+",IF(R317&gt;=0.6*'MARK LOOKUP'!R317,"B",IF(R317&gt;=0.5*'MARK LOOKUP'!R317,"C+",IF(R317&gt;=0.4*'MARK LOOKUP'!R317,"C",IF(R317&gt;=0.35*'MARK LOOKUP'!R317,"D","NG")))))))))</f>
        <v/>
      </c>
      <c r="AN317" s="26" t="str">
        <f>IF(ISNUMBER(S317),IF(S317&gt;=0.9*'MARK LOOKUP'!S317,"A+",IF(S317&gt;=0.8*'MARK LOOKUP'!S317,"A",IF(S317&gt;=0.7*'MARK LOOKUP'!S317,"B+",IF(S317&gt;=0.6*'MARK LOOKUP'!S317,"B",IF(S317&gt;=0.5*'MARK LOOKUP'!S317,"C+",IF(S317&gt;=0.4*'MARK LOOKUP'!S317,"C",IF(S317&gt;=0.35*'MARK LOOKUP'!S317,"D","NG"))))))),"")</f>
        <v/>
      </c>
      <c r="AO317" s="26" t="str">
        <f>IF(ISBLANK('DATA ENTRY'!Y317),"",IF(T317="AB","AB",IF(T317&gt;=0.9*'MARK LOOKUP'!T317,"A+",IF(T317&gt;=0.8*'MARK LOOKUP'!T317,"A",IF(T317&gt;=0.7*'MARK LOOKUP'!T317,"B+",IF(T317&gt;=0.6*'MARK LOOKUP'!T317,"B",IF(T317&gt;=0.5*'MARK LOOKUP'!T317,"C+",IF(T317&gt;=0.4*'MARK LOOKUP'!T317,"C",IF(T317&gt;=0.35*'MARK LOOKUP'!T317,"D","NG")))))))))</f>
        <v/>
      </c>
      <c r="AP317" s="26" t="str">
        <f>IF(ISBLANK('DATA ENTRY'!Z317),"",IF(U317="AB","AB",IF(U317&gt;=0.9*'MARK LOOKUP'!U317,"A+",IF(U317&gt;=0.8*'MARK LOOKUP'!U317,"A",IF(U317&gt;=0.7*'MARK LOOKUP'!U317,"B+",IF(U317&gt;=0.6*'MARK LOOKUP'!U317,"B",IF(U317&gt;=0.5*'MARK LOOKUP'!U317,"C+",IF(U317&gt;=0.4*'MARK LOOKUP'!U317,"C",IF(U317&gt;=0.35*'MARK LOOKUP'!U317,"D","NG")))))))))</f>
        <v/>
      </c>
      <c r="AQ317" s="26" t="str">
        <f>IF(ISNUMBER(V317),IF(V317&gt;=0.9*'MARK LOOKUP'!V317,"A+",IF(V317&gt;=0.8*'MARK LOOKUP'!V317,"A",IF(V317&gt;=0.7*'MARK LOOKUP'!V317,"B+",IF(V317&gt;=0.6*'MARK LOOKUP'!S317,"B",IF(V317&gt;=0.5*'MARK LOOKUP'!V317,"C+",IF(V317&gt;=0.4*'MARK LOOKUP'!V317,"C",IF(V317&gt;=0.35*'MARK LOOKUP'!V317,"D","NG"))))))),"")</f>
        <v/>
      </c>
      <c r="AR317" s="26" t="str">
        <f t="shared" si="87"/>
        <v/>
      </c>
      <c r="AS317" s="26" t="str">
        <f t="shared" si="88"/>
        <v/>
      </c>
      <c r="AT317" s="26" t="str">
        <f t="shared" si="89"/>
        <v/>
      </c>
      <c r="AU317" s="26" t="str">
        <f t="shared" si="90"/>
        <v/>
      </c>
      <c r="AV317" s="26" t="str">
        <f t="shared" si="91"/>
        <v/>
      </c>
      <c r="AW317" s="26" t="str">
        <f t="shared" si="92"/>
        <v/>
      </c>
      <c r="AX317" s="26" t="str">
        <f t="shared" si="93"/>
        <v/>
      </c>
      <c r="AY317" s="26" t="str">
        <f t="shared" si="94"/>
        <v/>
      </c>
      <c r="AZ317" s="26" t="str">
        <f t="shared" si="95"/>
        <v/>
      </c>
      <c r="BA317" s="26" t="str">
        <f t="shared" si="96"/>
        <v/>
      </c>
      <c r="BB317" s="26" t="str">
        <f t="shared" si="97"/>
        <v/>
      </c>
      <c r="BC317" s="26" t="str">
        <f t="shared" si="98"/>
        <v/>
      </c>
      <c r="BD317" s="26" t="str">
        <f t="shared" si="99"/>
        <v/>
      </c>
      <c r="BE317" s="26" t="str">
        <f>IF(ISBLANK('DATA ENTRY'!S317),"",IF(AJ317="A+","4",IF(AJ317="A","3.6",IF(AJ317="B+","3.2",IF(AJ317="B","2.8",IF(AJ317="C+","2.4",IF(AJ317="C","2",IF(AJ317="D+","1.6",IF(AJ317="D","1.2",IF(AJ317="E","0.8",""))))))))))</f>
        <v/>
      </c>
      <c r="BF317" s="26" t="str">
        <f>IF(ISBLANK('DATA ENTRY'!T317),"",IF(AK317="A+","4",IF(AK317="A","3.6",IF(AK317="B+","3.2",IF(AK317="B","2.8",IF(AK317="C+","2.4",IF(AK317="C","2",IF(AK317="D+","1.6",IF(AK317="D","1.2",IF(AK317="E","0.8",""))))))))))</f>
        <v/>
      </c>
      <c r="BG317" s="26" t="str">
        <f>IF(ISBLANK('DATA ENTRY'!U317),"",IF(AL317="A+","4",IF(AL317="A","3.6",IF(AL317="B+","3.2",IF(AL317="B","2.8",IF(AL317="C+","2.4",IF(AL317="C","2",IF(AL317="D+","1.6",IF(AL317="D","1.2",IF(AL317="E","0.8",""))))))))))</f>
        <v/>
      </c>
      <c r="BH317" s="26" t="str">
        <f>IF(ISBLANK('DATA ENTRY'!V317),"",IF(AM317="A+","4",IF(AM317="A","3.6",IF(AM317="B+","3.2",IF(AM317="B","2.8",IF(AM317="C+","2.4",IF(AM317="C","2",IF(AM317="D+","1.6",IF(AM317="D","1.2",IF(AM317="E","0.8",""))))))))))</f>
        <v/>
      </c>
      <c r="BI317" s="26" t="str">
        <f>IF(ISBLANK('DATA ENTRY'!W317),"",IF(AN317="A+","4",IF(AN317="A","3.6",IF(AN317="B+","3.2",IF(AN317="B","2.8",IF(AN317="C+","2.4",IF(AN317="C","2",IF(AN317="D+","1.6",IF(AN317="D","1.2",IF(AN317="E","0.8",""))))))))))</f>
        <v/>
      </c>
      <c r="BJ317" s="26" t="str">
        <f>IF(ISBLANK('DATA ENTRY'!X317),"",IF(AO317="A+","4",IF(AO317="A","3.6",IF(AO317="B+","3.2",IF(AO317="B","2.8",IF(AO317="C+","2.4",IF(AO317="C","2",IF(AO317="D+","1.6",IF(AO317="D","1.2",IF(AO317="E","0.8",""))))))))))</f>
        <v/>
      </c>
      <c r="BK317" s="26" t="str">
        <f>IF(ISBLANK('DATA ENTRY'!Y317),"",IF(AP317="A+","4",IF(AP317="A","3.6",IF(AP317="B+","3.2",IF(AP317="B","2.8",IF(AP317="C+","2.4",IF(AP317="C","2",IF(AP317="D+","1.6",IF(AP317="D","1.2",IF(AP317="E","0.8",""))))))))))</f>
        <v/>
      </c>
      <c r="BL317" s="26" t="str">
        <f>IF(ISBLANK('DATA ENTRY'!Z317),"",IF(AQ317="A+","4",IF(AQ317="A","3.6",IF(AQ317="B+","3.2",IF(AQ317="B","2.8",IF(AQ317="C+","2.4",IF(AQ317="C","2",IF(AQ317="D+","1.6",IF(AQ317="D","1.2",IF(AQ317="E","0.8",""))))))))))</f>
        <v/>
      </c>
    </row>
    <row r="318" spans="2:64" x14ac:dyDescent="0.25">
      <c r="B318" s="26" t="str">
        <f>IF(ISBLANK('DATA ENTRY'!G318),"",'DATA ENTRY'!G318)</f>
        <v/>
      </c>
      <c r="C318" s="26" t="str">
        <f>IF(ISBLANK('DATA ENTRY'!H318),"",'DATA ENTRY'!H318)</f>
        <v/>
      </c>
      <c r="D318" s="26" t="str">
        <f t="shared" si="81"/>
        <v/>
      </c>
      <c r="E318" s="26" t="str">
        <f>IF(ISBLANK('DATA ENTRY'!J318),"",'DATA ENTRY'!J318)</f>
        <v/>
      </c>
      <c r="F318" s="26" t="str">
        <f>IF(ISBLANK('DATA ENTRY'!K318),"",'DATA ENTRY'!K318)</f>
        <v/>
      </c>
      <c r="G318" s="26" t="str">
        <f t="shared" si="82"/>
        <v/>
      </c>
      <c r="H318" s="26" t="str">
        <f>IF(ISBLANK('DATA ENTRY'!M318),"",'DATA ENTRY'!M318)</f>
        <v/>
      </c>
      <c r="I318" s="26" t="str">
        <f>IF(ISBLANK('DATA ENTRY'!M318),"",'DATA ENTRY'!N318)</f>
        <v/>
      </c>
      <c r="J318" s="26" t="str">
        <f t="shared" si="100"/>
        <v/>
      </c>
      <c r="K318" s="26" t="str">
        <f>IF(ISBLANK('DATA ENTRY'!P318),"",'DATA ENTRY'!P318)</f>
        <v/>
      </c>
      <c r="L318" s="26" t="str">
        <f>IF(ISBLANK('DATA ENTRY'!Q318),"",'DATA ENTRY'!Q318)</f>
        <v/>
      </c>
      <c r="M318" s="26" t="str">
        <f t="shared" si="83"/>
        <v/>
      </c>
      <c r="N318" s="26" t="str">
        <f>IF(ISBLANK('DATA ENTRY'!S318),"",'DATA ENTRY'!S318)</f>
        <v/>
      </c>
      <c r="O318" s="26" t="str">
        <f>IF(ISBLANK('DATA ENTRY'!T318),"",'DATA ENTRY'!T318)</f>
        <v/>
      </c>
      <c r="P318" s="26" t="str">
        <f t="shared" si="84"/>
        <v/>
      </c>
      <c r="Q318" s="26" t="str">
        <f>IF(ISBLANK('DATA ENTRY'!V318),"",'DATA ENTRY'!V318)</f>
        <v/>
      </c>
      <c r="R318" s="26" t="str">
        <f>IF(ISBLANK('DATA ENTRY'!W318),"",'DATA ENTRY'!W318)</f>
        <v/>
      </c>
      <c r="S318" s="26" t="str">
        <f t="shared" si="85"/>
        <v/>
      </c>
      <c r="T318" s="26" t="str">
        <f>IF(ISBLANK('DATA ENTRY'!Y318),"",'DATA ENTRY'!Y318)</f>
        <v/>
      </c>
      <c r="U318" s="26" t="str">
        <f>IF(ISBLANK('DATA ENTRY'!Z318),"",'DATA ENTRY'!Z318)</f>
        <v/>
      </c>
      <c r="V318" s="26" t="str">
        <f t="shared" si="86"/>
        <v/>
      </c>
      <c r="W318" s="26" t="str">
        <f>IF(ISBLANK('DATA ENTRY'!$F318),"",IF(LEDGER!B318="AB","AB",IF(LEDGER!B318&gt;=0.9*'MARK LOOKUP'!B318,"A+",IF(LEDGER!B318&gt;=0.8*'MARK LOOKUP'!B318,"A",IF(LEDGER!B318&gt;=0.7*'MARK LOOKUP'!B318,"B+",IF(LEDGER!B318&gt;=0.6*'MARK LOOKUP'!B318,"B",IF(LEDGER!B318&gt;=0.5*'MARK LOOKUP'!B318,"C+",IF(LEDGER!B318&gt;=0.4*'MARK LOOKUP'!B318,"C+",IF(LEDGER!B318&gt;=0.35*'MARK LOOKUP'!B318,"D","NG")))))))))</f>
        <v/>
      </c>
      <c r="X318" s="26" t="str">
        <f>IF(ISBLANK('DATA ENTRY'!$G318),"",IF(LEDGER!C318="AB","AB",IF(LEDGER!C318&gt;=0.9*'MARK LOOKUP'!C318,"A+",IF(LEDGER!C318&gt;=0.8*'MARK LOOKUP'!C318,"A",IF(LEDGER!C318&gt;=0.7*'MARK LOOKUP'!C318,"B+",IF(LEDGER!C318&gt;=0.6*'MARK LOOKUP'!C318,"B",IF(LEDGER!C318&gt;=0.5*'MARK LOOKUP'!C318,"C+",IF(LEDGER!C318&gt;=0.4*'MARK LOOKUP'!C318,"C+",IF(LEDGER!C318&gt;=0.35*'MARK LOOKUP'!C318,"D","N.G.")))))))))</f>
        <v/>
      </c>
      <c r="Y318" s="26" t="b">
        <f>IF(ISNUMBER(D318),IF(D318&gt;=0.9*'MARK LOOKUP'!D318,"A+",IF(D318&gt;=0.8*'MARK LOOKUP'!D318,"A",IF(D318&gt;=0.7*'MARK LOOKUP'!D318,"B+",IF(D318&gt;=0.6*'MARK LOOKUP'!D318,"B",IF(D318&gt;=0.5*'MARK LOOKUP'!D318,"C+",IF(D318&gt;=0.4*'MARK LOOKUP'!D318,"C",IF(D318&gt;=0.35*'MARK LOOKUP'!D318,"D","N.G."))))))))</f>
        <v>0</v>
      </c>
      <c r="Z318" s="26" t="str">
        <f>IF(ISBLANK('DATA ENTRY'!J318),"",IF(LEDGER!E318="AB","AB",IF(LEDGER!E318&gt;=0.9*'MARK LOOKUP'!E318,"A+",IF(LEDGER!E318&gt;=0.8*'MARK LOOKUP'!E318,"A",IF(LEDGER!E318&gt;=0.7*'MARK LOOKUP'!E318,"B+",IF(LEDGER!E318&gt;=0.6*'MARK LOOKUP'!E318,"B",IF(LEDGER!E318&gt;=0.5*'MARK LOOKUP'!E318,"C+",IF(LEDGER!E318&gt;=0.4*'MARK LOOKUP'!E318,"C",IF(LEDGER!E318&gt;=0.35*'MARK LOOKUP'!E318,"D","NG")))))))))</f>
        <v/>
      </c>
      <c r="AA318" s="26" t="str">
        <f>IF(ISBLANK('DATA ENTRY'!K318),"",IF(LEDGER!F318="AB","AB",IF(LEDGER!F318&gt;=0.9*'MARK LOOKUP'!F318,"A+",IF(LEDGER!F318&gt;=0.8*'MARK LOOKUP'!F318,"A",IF(LEDGER!F318&gt;=0.7*'MARK LOOKUP'!F318,"B+",IF(LEDGER!F318&gt;=0.6*'MARK LOOKUP'!F318,"B",IF(LEDGER!F318&gt;=0.5*'MARK LOOKUP'!F318,"C+",IF(LEDGER!F318&gt;=0.4*'MARK LOOKUP'!F318,"C",IF(LEDGER!F318&gt;=0.35*'MARK LOOKUP'!F318,"D","NG")))))))))</f>
        <v/>
      </c>
      <c r="AB318" s="26" t="b">
        <f>IF(ISNUMBER(G318),IF(D318&gt;=0.9*'MARK LOOKUP'!G318,"A+",IF(G318&gt;=0.8*'MARK LOOKUP'!G318,"A",IF(G318&gt;=0.7*'MARK LOOKUP'!G318,"B+",IF(G318&gt;=0.6*'MARK LOOKUP'!G318,"B",IF(G318&gt;=0.5*'MARK LOOKUP'!G318,"C+",IF(G318&gt;=0.4*'MARK LOOKUP'!G318,"C",IF(G318&gt;=0.35*'MARK LOOKUP'!G318,"D","NG"))))))))</f>
        <v>0</v>
      </c>
      <c r="AC318" s="26" t="str">
        <f>IF(ISBLANK('DATA ENTRY'!M318),"",IF(LEDGER!H318="AB","AB",IF(LEDGER!H318&gt;=0.9*'MARK LOOKUP'!H318,"A+",IF(LEDGER!H318&gt;=0.8*'MARK LOOKUP'!H318,"A",IF(LEDGER!H318&gt;=0.7*'MARK LOOKUP'!H318,"B+",IF(LEDGER!H318&gt;=0.6*'MARK LOOKUP'!H318,"B",IF(LEDGER!H318&gt;=0.5*'MARK LOOKUP'!H318,"C+",IF(LEDGER!H318&gt;=0.4*'MARK LOOKUP'!H318,"C",IF(LEDGER!H318&gt;=0.35*'MARK LOOKUP'!H318,"D","NG")))))))))</f>
        <v/>
      </c>
      <c r="AD318" s="26" t="str">
        <f>IF(ISBLANK('DATA ENTRY'!N318),"",IF(LEDGER!I318="AB","AB",IF(LEDGER!I318&gt;=0.9*'MARK LOOKUP'!I318,"A+",IF(LEDGER!I318&gt;=0.8*'MARK LOOKUP'!I318,"A",IF(LEDGER!I318&gt;=0.7*'MARK LOOKUP'!I318,"B+",IF(LEDGER!I318&gt;=0.6*'MARK LOOKUP'!I318,"B",IF(LEDGER!I318&gt;=0.5*'MARK LOOKUP'!I318,"C+",IF(LEDGER!I318&gt;=0.4*'MARK LOOKUP'!I318,"C",IF(LEDGER!I318&gt;=0.35*'MARK LOOKUP'!I318,"D","NG")))))))))</f>
        <v/>
      </c>
      <c r="AE318" s="26" t="str">
        <f>IF(ISNUMBER(J318),IF(J318&gt;=0.9*'MARK LOOKUP'!J318,"A+",IF(J318&gt;=0.8*'MARK LOOKUP'!J318,"A",IF(J318&gt;=0.7*'MARK LOOKUP'!J318,"B+",IF(J318&gt;=0.6*'MARK LOOKUP'!J318,"B",IF(J318&gt;=0.5*'MARK LOOKUP'!J318,"C+",IF(J318&gt;=0.4*'MARK LOOKUP'!J318,"C",IF(J318&gt;=0.35*'MARK LOOKUP'!J318,"D","NG"))))))),"")</f>
        <v/>
      </c>
      <c r="AF318" s="26" t="str">
        <f>IF(ISBLANK('DATA ENTRY'!P318),"",IF(LEDGER!K318="Ab","AB",IF(LEDGER!K318&gt;=0.9*'MARK LOOKUP'!K318,"A+",IF(LEDGER!K318&gt;=0.8*'MARK LOOKUP'!K318,"A",IF(LEDGER!K318&gt;=0.7*'MARK LOOKUP'!K318,"B+",IF(LEDGER!K318&gt;=0.6*'MARK LOOKUP'!K318,"B",IF(LEDGER!K318&gt;=0.5*'MARK LOOKUP'!K318,"C+",IF(LEDGER!K318&gt;=0.4*'MARK LOOKUP'!K318,"C",IF(LEDGER!K318&gt;=0.35*'MARK LOOKUP'!K318,"D","NG")))))))))</f>
        <v/>
      </c>
      <c r="AG318" s="26" t="str">
        <f>IF(ISBLANK('DATA ENTRY'!Q318),"",IF(LEDGER!L318="Ab","AB",IF(LEDGER!L318&gt;=0.9*'MARK LOOKUP'!L318,"A+",IF(LEDGER!L318&gt;=0.8*'MARK LOOKUP'!L318,"A",IF(LEDGER!L318&gt;=0.7*'MARK LOOKUP'!L318,"B+",IF(LEDGER!L318&gt;=0.6*'MARK LOOKUP'!L318,"B",IF(LEDGER!L318&gt;=0.5*'MARK LOOKUP'!L318,"C+",IF(LEDGER!L318&gt;=0.4*'MARK LOOKUP'!L318,"C",IF(LEDGER!L318&gt;=0.35*'MARK LOOKUP'!L318,"D","NG")))))))))</f>
        <v/>
      </c>
      <c r="AH318" s="26" t="str">
        <f>IF(ISNUMBER(M318),IF(M318&gt;=0.9*'MARK LOOKUP'!M318,"A+",IF(M318&gt;=0.8*'MARK LOOKUP'!M318,"A",IF(M318&gt;=0.7*'MARK LOOKUP'!M318,"B+",IF(M318&gt;=0.6*'MARK LOOKUP'!M318,"B",IF(M318&gt;=0.5*'MARK LOOKUP'!M318,"C+",IF(M318&gt;=0.4*'MARK LOOKUP'!M318,"C",IF(M318&gt;=0.35*'MARK LOOKUP'!M318,"D","NG"))))))),"")</f>
        <v/>
      </c>
      <c r="AI318" s="26" t="str">
        <f>IF(ISBLANK('DATA ENTRY'!S318),"",IF(N318="Ab","AB",IF(N318&gt;=0.9*'MARK LOOKUP'!N318,"A+",IF(N318&gt;=0.8*'MARK LOOKUP'!N318,"A",IF(N318&gt;=0.7*'MARK LOOKUP'!N318,"B+",IF(N318&gt;=0.6*'MARK LOOKUP'!N318,"B",IF(N318&gt;=0.5*'MARK LOOKUP'!N318,"C+",IF(N318&gt;=0.4*'MARK LOOKUP'!N318,"C",IF(N318&gt;=0.35*'MARK LOOKUP'!N318,"D","NG")))))))))</f>
        <v/>
      </c>
      <c r="AJ318" s="26" t="str">
        <f>IF(ISBLANK('DATA ENTRY'!T318),"",IF(O318="Ab","AB",IF(O318&gt;=0.9*'MARK LOOKUP'!O318,"A+",IF(O318&gt;=0.8*'MARK LOOKUP'!O318,"A",IF(O318&gt;=0.7*'MARK LOOKUP'!O318,"B+",IF(O318&gt;=0.6*'MARK LOOKUP'!O318,"B",IF(O318&gt;=0.5*'MARK LOOKUP'!O318,"C+",IF(O318&gt;=0.4*'MARK LOOKUP'!O318,"C",IF(O318&gt;=0.35*'MARK LOOKUP'!O318,"D","NG")))))))))</f>
        <v/>
      </c>
      <c r="AK318" s="26" t="str">
        <f>IF(ISNUMBER(P318),IF(P318&gt;=0.9*'MARK LOOKUP'!P318,"A+",IF(P318&gt;=0.8*'MARK LOOKUP'!P318,"A",IF(P318&gt;=0.7*'MARK LOOKUP'!P318,"B+",IF(P318&gt;=0.6*'MARK LOOKUP'!P318,"B",IF(P318&gt;=0.5*'MARK LOOKUP'!P318,"C+",IF(P318&gt;=0.4*'MARK LOOKUP'!P318,"C",IF(P318&gt;=0.35*'MARK LOOKUP'!P318,"D","NG"))))))),"")</f>
        <v/>
      </c>
      <c r="AL318" s="26" t="str">
        <f>IF(ISBLANK('DATA ENTRY'!V318),"",IF(Q318="Ab","AB",IF(Q318&gt;=0.9*'MARK LOOKUP'!Q318,"A+",IF(Q318&gt;=0.8*'MARK LOOKUP'!Q318,"A",IF(Q318&gt;=0.7*'MARK LOOKUP'!Q318,"B+",IF(Q318&gt;=0.6*'MARK LOOKUP'!Q318,"B",IF(Q318&gt;=0.5*'MARK LOOKUP'!Q318,"C+",IF(Q318&gt;=0.4*'MARK LOOKUP'!Q318,"C",IF(Q318&gt;=0.35*'MARK LOOKUP'!Q318,"D","NG")))))))))</f>
        <v/>
      </c>
      <c r="AM318" s="26" t="str">
        <f>IF(ISBLANK('DATA ENTRY'!W318),"",IF(R318="Ab","AB",IF(R318&gt;=0.9*'MARK LOOKUP'!R318,"A+",IF(R318&gt;=0.8*'MARK LOOKUP'!R318,"A",IF(R318&gt;=0.7*'MARK LOOKUP'!R318,"B+",IF(R318&gt;=0.6*'MARK LOOKUP'!R318,"B",IF(R318&gt;=0.5*'MARK LOOKUP'!R318,"C+",IF(R318&gt;=0.4*'MARK LOOKUP'!R318,"C",IF(R318&gt;=0.35*'MARK LOOKUP'!R318,"D","NG")))))))))</f>
        <v/>
      </c>
      <c r="AN318" s="26" t="str">
        <f>IF(ISNUMBER(S318),IF(S318&gt;=0.9*'MARK LOOKUP'!S318,"A+",IF(S318&gt;=0.8*'MARK LOOKUP'!S318,"A",IF(S318&gt;=0.7*'MARK LOOKUP'!S318,"B+",IF(S318&gt;=0.6*'MARK LOOKUP'!S318,"B",IF(S318&gt;=0.5*'MARK LOOKUP'!S318,"C+",IF(S318&gt;=0.4*'MARK LOOKUP'!S318,"C",IF(S318&gt;=0.35*'MARK LOOKUP'!S318,"D","NG"))))))),"")</f>
        <v/>
      </c>
      <c r="AO318" s="26" t="str">
        <f>IF(ISBLANK('DATA ENTRY'!Y318),"",IF(T318="AB","AB",IF(T318&gt;=0.9*'MARK LOOKUP'!T318,"A+",IF(T318&gt;=0.8*'MARK LOOKUP'!T318,"A",IF(T318&gt;=0.7*'MARK LOOKUP'!T318,"B+",IF(T318&gt;=0.6*'MARK LOOKUP'!T318,"B",IF(T318&gt;=0.5*'MARK LOOKUP'!T318,"C+",IF(T318&gt;=0.4*'MARK LOOKUP'!T318,"C",IF(T318&gt;=0.35*'MARK LOOKUP'!T318,"D","NG")))))))))</f>
        <v/>
      </c>
      <c r="AP318" s="26" t="str">
        <f>IF(ISBLANK('DATA ENTRY'!Z318),"",IF(U318="AB","AB",IF(U318&gt;=0.9*'MARK LOOKUP'!U318,"A+",IF(U318&gt;=0.8*'MARK LOOKUP'!U318,"A",IF(U318&gt;=0.7*'MARK LOOKUP'!U318,"B+",IF(U318&gt;=0.6*'MARK LOOKUP'!U318,"B",IF(U318&gt;=0.5*'MARK LOOKUP'!U318,"C+",IF(U318&gt;=0.4*'MARK LOOKUP'!U318,"C",IF(U318&gt;=0.35*'MARK LOOKUP'!U318,"D","NG")))))))))</f>
        <v/>
      </c>
      <c r="AQ318" s="26" t="str">
        <f>IF(ISNUMBER(V318),IF(V318&gt;=0.9*'MARK LOOKUP'!V318,"A+",IF(V318&gt;=0.8*'MARK LOOKUP'!V318,"A",IF(V318&gt;=0.7*'MARK LOOKUP'!V318,"B+",IF(V318&gt;=0.6*'MARK LOOKUP'!S318,"B",IF(V318&gt;=0.5*'MARK LOOKUP'!V318,"C+",IF(V318&gt;=0.4*'MARK LOOKUP'!V318,"C",IF(V318&gt;=0.35*'MARK LOOKUP'!V318,"D","NG"))))))),"")</f>
        <v/>
      </c>
      <c r="AR318" s="26" t="str">
        <f t="shared" si="87"/>
        <v/>
      </c>
      <c r="AS318" s="26" t="str">
        <f t="shared" si="88"/>
        <v/>
      </c>
      <c r="AT318" s="26" t="str">
        <f t="shared" si="89"/>
        <v/>
      </c>
      <c r="AU318" s="26" t="str">
        <f t="shared" si="90"/>
        <v/>
      </c>
      <c r="AV318" s="26" t="str">
        <f t="shared" si="91"/>
        <v/>
      </c>
      <c r="AW318" s="26" t="str">
        <f t="shared" si="92"/>
        <v/>
      </c>
      <c r="AX318" s="26" t="str">
        <f t="shared" si="93"/>
        <v/>
      </c>
      <c r="AY318" s="26" t="str">
        <f t="shared" si="94"/>
        <v/>
      </c>
      <c r="AZ318" s="26" t="str">
        <f t="shared" si="95"/>
        <v/>
      </c>
      <c r="BA318" s="26" t="str">
        <f t="shared" si="96"/>
        <v/>
      </c>
      <c r="BB318" s="26" t="str">
        <f t="shared" si="97"/>
        <v/>
      </c>
      <c r="BC318" s="26" t="str">
        <f t="shared" si="98"/>
        <v/>
      </c>
      <c r="BD318" s="26" t="str">
        <f t="shared" si="99"/>
        <v/>
      </c>
      <c r="BE318" s="26" t="str">
        <f>IF(ISBLANK('DATA ENTRY'!S318),"",IF(AJ318="A+","4",IF(AJ318="A","3.6",IF(AJ318="B+","3.2",IF(AJ318="B","2.8",IF(AJ318="C+","2.4",IF(AJ318="C","2",IF(AJ318="D+","1.6",IF(AJ318="D","1.2",IF(AJ318="E","0.8",""))))))))))</f>
        <v/>
      </c>
      <c r="BF318" s="26" t="str">
        <f>IF(ISBLANK('DATA ENTRY'!T318),"",IF(AK318="A+","4",IF(AK318="A","3.6",IF(AK318="B+","3.2",IF(AK318="B","2.8",IF(AK318="C+","2.4",IF(AK318="C","2",IF(AK318="D+","1.6",IF(AK318="D","1.2",IF(AK318="E","0.8",""))))))))))</f>
        <v/>
      </c>
      <c r="BG318" s="26" t="str">
        <f>IF(ISBLANK('DATA ENTRY'!U318),"",IF(AL318="A+","4",IF(AL318="A","3.6",IF(AL318="B+","3.2",IF(AL318="B","2.8",IF(AL318="C+","2.4",IF(AL318="C","2",IF(AL318="D+","1.6",IF(AL318="D","1.2",IF(AL318="E","0.8",""))))))))))</f>
        <v/>
      </c>
      <c r="BH318" s="26" t="str">
        <f>IF(ISBLANK('DATA ENTRY'!V318),"",IF(AM318="A+","4",IF(AM318="A","3.6",IF(AM318="B+","3.2",IF(AM318="B","2.8",IF(AM318="C+","2.4",IF(AM318="C","2",IF(AM318="D+","1.6",IF(AM318="D","1.2",IF(AM318="E","0.8",""))))))))))</f>
        <v/>
      </c>
      <c r="BI318" s="26" t="str">
        <f>IF(ISBLANK('DATA ENTRY'!W318),"",IF(AN318="A+","4",IF(AN318="A","3.6",IF(AN318="B+","3.2",IF(AN318="B","2.8",IF(AN318="C+","2.4",IF(AN318="C","2",IF(AN318="D+","1.6",IF(AN318="D","1.2",IF(AN318="E","0.8",""))))))))))</f>
        <v/>
      </c>
      <c r="BJ318" s="26" t="str">
        <f>IF(ISBLANK('DATA ENTRY'!X318),"",IF(AO318="A+","4",IF(AO318="A","3.6",IF(AO318="B+","3.2",IF(AO318="B","2.8",IF(AO318="C+","2.4",IF(AO318="C","2",IF(AO318="D+","1.6",IF(AO318="D","1.2",IF(AO318="E","0.8",""))))))))))</f>
        <v/>
      </c>
      <c r="BK318" s="26" t="str">
        <f>IF(ISBLANK('DATA ENTRY'!Y318),"",IF(AP318="A+","4",IF(AP318="A","3.6",IF(AP318="B+","3.2",IF(AP318="B","2.8",IF(AP318="C+","2.4",IF(AP318="C","2",IF(AP318="D+","1.6",IF(AP318="D","1.2",IF(AP318="E","0.8",""))))))))))</f>
        <v/>
      </c>
      <c r="BL318" s="26" t="str">
        <f>IF(ISBLANK('DATA ENTRY'!Z318),"",IF(AQ318="A+","4",IF(AQ318="A","3.6",IF(AQ318="B+","3.2",IF(AQ318="B","2.8",IF(AQ318="C+","2.4",IF(AQ318="C","2",IF(AQ318="D+","1.6",IF(AQ318="D","1.2",IF(AQ318="E","0.8",""))))))))))</f>
        <v/>
      </c>
    </row>
    <row r="319" spans="2:64" x14ac:dyDescent="0.25">
      <c r="B319" s="26" t="str">
        <f>IF(ISBLANK('DATA ENTRY'!G319),"",'DATA ENTRY'!G319)</f>
        <v/>
      </c>
      <c r="C319" s="26" t="str">
        <f>IF(ISBLANK('DATA ENTRY'!H319),"",'DATA ENTRY'!H319)</f>
        <v/>
      </c>
      <c r="D319" s="26" t="str">
        <f t="shared" si="81"/>
        <v/>
      </c>
      <c r="E319" s="26" t="str">
        <f>IF(ISBLANK('DATA ENTRY'!J319),"",'DATA ENTRY'!J319)</f>
        <v/>
      </c>
      <c r="F319" s="26" t="str">
        <f>IF(ISBLANK('DATA ENTRY'!K319),"",'DATA ENTRY'!K319)</f>
        <v/>
      </c>
      <c r="G319" s="26" t="str">
        <f t="shared" si="82"/>
        <v/>
      </c>
      <c r="H319" s="26" t="str">
        <f>IF(ISBLANK('DATA ENTRY'!M319),"",'DATA ENTRY'!M319)</f>
        <v/>
      </c>
      <c r="I319" s="26" t="str">
        <f>IF(ISBLANK('DATA ENTRY'!M319),"",'DATA ENTRY'!N319)</f>
        <v/>
      </c>
      <c r="J319" s="26" t="str">
        <f t="shared" si="100"/>
        <v/>
      </c>
      <c r="K319" s="26" t="str">
        <f>IF(ISBLANK('DATA ENTRY'!P319),"",'DATA ENTRY'!P319)</f>
        <v/>
      </c>
      <c r="L319" s="26" t="str">
        <f>IF(ISBLANK('DATA ENTRY'!Q319),"",'DATA ENTRY'!Q319)</f>
        <v/>
      </c>
      <c r="M319" s="26" t="str">
        <f t="shared" si="83"/>
        <v/>
      </c>
      <c r="N319" s="26" t="str">
        <f>IF(ISBLANK('DATA ENTRY'!S319),"",'DATA ENTRY'!S319)</f>
        <v/>
      </c>
      <c r="O319" s="26" t="str">
        <f>IF(ISBLANK('DATA ENTRY'!T319),"",'DATA ENTRY'!T319)</f>
        <v/>
      </c>
      <c r="P319" s="26" t="str">
        <f t="shared" si="84"/>
        <v/>
      </c>
      <c r="Q319" s="26" t="str">
        <f>IF(ISBLANK('DATA ENTRY'!V319),"",'DATA ENTRY'!V319)</f>
        <v/>
      </c>
      <c r="R319" s="26" t="str">
        <f>IF(ISBLANK('DATA ENTRY'!W319),"",'DATA ENTRY'!W319)</f>
        <v/>
      </c>
      <c r="S319" s="26" t="str">
        <f t="shared" si="85"/>
        <v/>
      </c>
      <c r="T319" s="26" t="str">
        <f>IF(ISBLANK('DATA ENTRY'!Y319),"",'DATA ENTRY'!Y319)</f>
        <v/>
      </c>
      <c r="U319" s="26" t="str">
        <f>IF(ISBLANK('DATA ENTRY'!Z319),"",'DATA ENTRY'!Z319)</f>
        <v/>
      </c>
      <c r="V319" s="26" t="str">
        <f t="shared" si="86"/>
        <v/>
      </c>
      <c r="W319" s="26" t="str">
        <f>IF(ISBLANK('DATA ENTRY'!$F319),"",IF(LEDGER!B319="AB","AB",IF(LEDGER!B319&gt;=0.9*'MARK LOOKUP'!B319,"A+",IF(LEDGER!B319&gt;=0.8*'MARK LOOKUP'!B319,"A",IF(LEDGER!B319&gt;=0.7*'MARK LOOKUP'!B319,"B+",IF(LEDGER!B319&gt;=0.6*'MARK LOOKUP'!B319,"B",IF(LEDGER!B319&gt;=0.5*'MARK LOOKUP'!B319,"C+",IF(LEDGER!B319&gt;=0.4*'MARK LOOKUP'!B319,"C+",IF(LEDGER!B319&gt;=0.35*'MARK LOOKUP'!B319,"D","NG")))))))))</f>
        <v/>
      </c>
      <c r="X319" s="26" t="str">
        <f>IF(ISBLANK('DATA ENTRY'!$G319),"",IF(LEDGER!C319="AB","AB",IF(LEDGER!C319&gt;=0.9*'MARK LOOKUP'!C319,"A+",IF(LEDGER!C319&gt;=0.8*'MARK LOOKUP'!C319,"A",IF(LEDGER!C319&gt;=0.7*'MARK LOOKUP'!C319,"B+",IF(LEDGER!C319&gt;=0.6*'MARK LOOKUP'!C319,"B",IF(LEDGER!C319&gt;=0.5*'MARK LOOKUP'!C319,"C+",IF(LEDGER!C319&gt;=0.4*'MARK LOOKUP'!C319,"C+",IF(LEDGER!C319&gt;=0.35*'MARK LOOKUP'!C319,"D","N.G.")))))))))</f>
        <v/>
      </c>
      <c r="Y319" s="26" t="b">
        <f>IF(ISNUMBER(D319),IF(D319&gt;=0.9*'MARK LOOKUP'!D319,"A+",IF(D319&gt;=0.8*'MARK LOOKUP'!D319,"A",IF(D319&gt;=0.7*'MARK LOOKUP'!D319,"B+",IF(D319&gt;=0.6*'MARK LOOKUP'!D319,"B",IF(D319&gt;=0.5*'MARK LOOKUP'!D319,"C+",IF(D319&gt;=0.4*'MARK LOOKUP'!D319,"C",IF(D319&gt;=0.35*'MARK LOOKUP'!D319,"D","N.G."))))))))</f>
        <v>0</v>
      </c>
      <c r="Z319" s="26" t="str">
        <f>IF(ISBLANK('DATA ENTRY'!J319),"",IF(LEDGER!E319="AB","AB",IF(LEDGER!E319&gt;=0.9*'MARK LOOKUP'!E319,"A+",IF(LEDGER!E319&gt;=0.8*'MARK LOOKUP'!E319,"A",IF(LEDGER!E319&gt;=0.7*'MARK LOOKUP'!E319,"B+",IF(LEDGER!E319&gt;=0.6*'MARK LOOKUP'!E319,"B",IF(LEDGER!E319&gt;=0.5*'MARK LOOKUP'!E319,"C+",IF(LEDGER!E319&gt;=0.4*'MARK LOOKUP'!E319,"C",IF(LEDGER!E319&gt;=0.35*'MARK LOOKUP'!E319,"D","NG")))))))))</f>
        <v/>
      </c>
      <c r="AA319" s="26" t="str">
        <f>IF(ISBLANK('DATA ENTRY'!K319),"",IF(LEDGER!F319="AB","AB",IF(LEDGER!F319&gt;=0.9*'MARK LOOKUP'!F319,"A+",IF(LEDGER!F319&gt;=0.8*'MARK LOOKUP'!F319,"A",IF(LEDGER!F319&gt;=0.7*'MARK LOOKUP'!F319,"B+",IF(LEDGER!F319&gt;=0.6*'MARK LOOKUP'!F319,"B",IF(LEDGER!F319&gt;=0.5*'MARK LOOKUP'!F319,"C+",IF(LEDGER!F319&gt;=0.4*'MARK LOOKUP'!F319,"C",IF(LEDGER!F319&gt;=0.35*'MARK LOOKUP'!F319,"D","NG")))))))))</f>
        <v/>
      </c>
      <c r="AB319" s="26" t="b">
        <f>IF(ISNUMBER(G319),IF(D319&gt;=0.9*'MARK LOOKUP'!G319,"A+",IF(G319&gt;=0.8*'MARK LOOKUP'!G319,"A",IF(G319&gt;=0.7*'MARK LOOKUP'!G319,"B+",IF(G319&gt;=0.6*'MARK LOOKUP'!G319,"B",IF(G319&gt;=0.5*'MARK LOOKUP'!G319,"C+",IF(G319&gt;=0.4*'MARK LOOKUP'!G319,"C",IF(G319&gt;=0.35*'MARK LOOKUP'!G319,"D","NG"))))))))</f>
        <v>0</v>
      </c>
      <c r="AC319" s="26" t="str">
        <f>IF(ISBLANK('DATA ENTRY'!M319),"",IF(LEDGER!H319="AB","AB",IF(LEDGER!H319&gt;=0.9*'MARK LOOKUP'!H319,"A+",IF(LEDGER!H319&gt;=0.8*'MARK LOOKUP'!H319,"A",IF(LEDGER!H319&gt;=0.7*'MARK LOOKUP'!H319,"B+",IF(LEDGER!H319&gt;=0.6*'MARK LOOKUP'!H319,"B",IF(LEDGER!H319&gt;=0.5*'MARK LOOKUP'!H319,"C+",IF(LEDGER!H319&gt;=0.4*'MARK LOOKUP'!H319,"C",IF(LEDGER!H319&gt;=0.35*'MARK LOOKUP'!H319,"D","NG")))))))))</f>
        <v/>
      </c>
      <c r="AD319" s="26" t="str">
        <f>IF(ISBLANK('DATA ENTRY'!N319),"",IF(LEDGER!I319="AB","AB",IF(LEDGER!I319&gt;=0.9*'MARK LOOKUP'!I319,"A+",IF(LEDGER!I319&gt;=0.8*'MARK LOOKUP'!I319,"A",IF(LEDGER!I319&gt;=0.7*'MARK LOOKUP'!I319,"B+",IF(LEDGER!I319&gt;=0.6*'MARK LOOKUP'!I319,"B",IF(LEDGER!I319&gt;=0.5*'MARK LOOKUP'!I319,"C+",IF(LEDGER!I319&gt;=0.4*'MARK LOOKUP'!I319,"C",IF(LEDGER!I319&gt;=0.35*'MARK LOOKUP'!I319,"D","NG")))))))))</f>
        <v/>
      </c>
      <c r="AE319" s="26" t="str">
        <f>IF(ISNUMBER(J319),IF(J319&gt;=0.9*'MARK LOOKUP'!J319,"A+",IF(J319&gt;=0.8*'MARK LOOKUP'!J319,"A",IF(J319&gt;=0.7*'MARK LOOKUP'!J319,"B+",IF(J319&gt;=0.6*'MARK LOOKUP'!J319,"B",IF(J319&gt;=0.5*'MARK LOOKUP'!J319,"C+",IF(J319&gt;=0.4*'MARK LOOKUP'!J319,"C",IF(J319&gt;=0.35*'MARK LOOKUP'!J319,"D","NG"))))))),"")</f>
        <v/>
      </c>
      <c r="AF319" s="26" t="str">
        <f>IF(ISBLANK('DATA ENTRY'!P319),"",IF(LEDGER!K319="Ab","AB",IF(LEDGER!K319&gt;=0.9*'MARK LOOKUP'!K319,"A+",IF(LEDGER!K319&gt;=0.8*'MARK LOOKUP'!K319,"A",IF(LEDGER!K319&gt;=0.7*'MARK LOOKUP'!K319,"B+",IF(LEDGER!K319&gt;=0.6*'MARK LOOKUP'!K319,"B",IF(LEDGER!K319&gt;=0.5*'MARK LOOKUP'!K319,"C+",IF(LEDGER!K319&gt;=0.4*'MARK LOOKUP'!K319,"C",IF(LEDGER!K319&gt;=0.35*'MARK LOOKUP'!K319,"D","NG")))))))))</f>
        <v/>
      </c>
      <c r="AG319" s="26" t="str">
        <f>IF(ISBLANK('DATA ENTRY'!Q319),"",IF(LEDGER!L319="Ab","AB",IF(LEDGER!L319&gt;=0.9*'MARK LOOKUP'!L319,"A+",IF(LEDGER!L319&gt;=0.8*'MARK LOOKUP'!L319,"A",IF(LEDGER!L319&gt;=0.7*'MARK LOOKUP'!L319,"B+",IF(LEDGER!L319&gt;=0.6*'MARK LOOKUP'!L319,"B",IF(LEDGER!L319&gt;=0.5*'MARK LOOKUP'!L319,"C+",IF(LEDGER!L319&gt;=0.4*'MARK LOOKUP'!L319,"C",IF(LEDGER!L319&gt;=0.35*'MARK LOOKUP'!L319,"D","NG")))))))))</f>
        <v/>
      </c>
      <c r="AH319" s="26" t="str">
        <f>IF(ISNUMBER(M319),IF(M319&gt;=0.9*'MARK LOOKUP'!M319,"A+",IF(M319&gt;=0.8*'MARK LOOKUP'!M319,"A",IF(M319&gt;=0.7*'MARK LOOKUP'!M319,"B+",IF(M319&gt;=0.6*'MARK LOOKUP'!M319,"B",IF(M319&gt;=0.5*'MARK LOOKUP'!M319,"C+",IF(M319&gt;=0.4*'MARK LOOKUP'!M319,"C",IF(M319&gt;=0.35*'MARK LOOKUP'!M319,"D","NG"))))))),"")</f>
        <v/>
      </c>
      <c r="AI319" s="26" t="str">
        <f>IF(ISBLANK('DATA ENTRY'!S319),"",IF(N319="Ab","AB",IF(N319&gt;=0.9*'MARK LOOKUP'!N319,"A+",IF(N319&gt;=0.8*'MARK LOOKUP'!N319,"A",IF(N319&gt;=0.7*'MARK LOOKUP'!N319,"B+",IF(N319&gt;=0.6*'MARK LOOKUP'!N319,"B",IF(N319&gt;=0.5*'MARK LOOKUP'!N319,"C+",IF(N319&gt;=0.4*'MARK LOOKUP'!N319,"C",IF(N319&gt;=0.35*'MARK LOOKUP'!N319,"D","NG")))))))))</f>
        <v/>
      </c>
      <c r="AJ319" s="26" t="str">
        <f>IF(ISBLANK('DATA ENTRY'!T319),"",IF(O319="Ab","AB",IF(O319&gt;=0.9*'MARK LOOKUP'!O319,"A+",IF(O319&gt;=0.8*'MARK LOOKUP'!O319,"A",IF(O319&gt;=0.7*'MARK LOOKUP'!O319,"B+",IF(O319&gt;=0.6*'MARK LOOKUP'!O319,"B",IF(O319&gt;=0.5*'MARK LOOKUP'!O319,"C+",IF(O319&gt;=0.4*'MARK LOOKUP'!O319,"C",IF(O319&gt;=0.35*'MARK LOOKUP'!O319,"D","NG")))))))))</f>
        <v/>
      </c>
      <c r="AK319" s="26" t="str">
        <f>IF(ISNUMBER(P319),IF(P319&gt;=0.9*'MARK LOOKUP'!P319,"A+",IF(P319&gt;=0.8*'MARK LOOKUP'!P319,"A",IF(P319&gt;=0.7*'MARK LOOKUP'!P319,"B+",IF(P319&gt;=0.6*'MARK LOOKUP'!P319,"B",IF(P319&gt;=0.5*'MARK LOOKUP'!P319,"C+",IF(P319&gt;=0.4*'MARK LOOKUP'!P319,"C",IF(P319&gt;=0.35*'MARK LOOKUP'!P319,"D","NG"))))))),"")</f>
        <v/>
      </c>
      <c r="AL319" s="26" t="str">
        <f>IF(ISBLANK('DATA ENTRY'!V319),"",IF(Q319="Ab","AB",IF(Q319&gt;=0.9*'MARK LOOKUP'!Q319,"A+",IF(Q319&gt;=0.8*'MARK LOOKUP'!Q319,"A",IF(Q319&gt;=0.7*'MARK LOOKUP'!Q319,"B+",IF(Q319&gt;=0.6*'MARK LOOKUP'!Q319,"B",IF(Q319&gt;=0.5*'MARK LOOKUP'!Q319,"C+",IF(Q319&gt;=0.4*'MARK LOOKUP'!Q319,"C",IF(Q319&gt;=0.35*'MARK LOOKUP'!Q319,"D","NG")))))))))</f>
        <v/>
      </c>
      <c r="AM319" s="26" t="str">
        <f>IF(ISBLANK('DATA ENTRY'!W319),"",IF(R319="Ab","AB",IF(R319&gt;=0.9*'MARK LOOKUP'!R319,"A+",IF(R319&gt;=0.8*'MARK LOOKUP'!R319,"A",IF(R319&gt;=0.7*'MARK LOOKUP'!R319,"B+",IF(R319&gt;=0.6*'MARK LOOKUP'!R319,"B",IF(R319&gt;=0.5*'MARK LOOKUP'!R319,"C+",IF(R319&gt;=0.4*'MARK LOOKUP'!R319,"C",IF(R319&gt;=0.35*'MARK LOOKUP'!R319,"D","NG")))))))))</f>
        <v/>
      </c>
      <c r="AN319" s="26" t="str">
        <f>IF(ISNUMBER(S319),IF(S319&gt;=0.9*'MARK LOOKUP'!S319,"A+",IF(S319&gt;=0.8*'MARK LOOKUP'!S319,"A",IF(S319&gt;=0.7*'MARK LOOKUP'!S319,"B+",IF(S319&gt;=0.6*'MARK LOOKUP'!S319,"B",IF(S319&gt;=0.5*'MARK LOOKUP'!S319,"C+",IF(S319&gt;=0.4*'MARK LOOKUP'!S319,"C",IF(S319&gt;=0.35*'MARK LOOKUP'!S319,"D","NG"))))))),"")</f>
        <v/>
      </c>
      <c r="AO319" s="26" t="str">
        <f>IF(ISBLANK('DATA ENTRY'!Y319),"",IF(T319="AB","AB",IF(T319&gt;=0.9*'MARK LOOKUP'!T319,"A+",IF(T319&gt;=0.8*'MARK LOOKUP'!T319,"A",IF(T319&gt;=0.7*'MARK LOOKUP'!T319,"B+",IF(T319&gt;=0.6*'MARK LOOKUP'!T319,"B",IF(T319&gt;=0.5*'MARK LOOKUP'!T319,"C+",IF(T319&gt;=0.4*'MARK LOOKUP'!T319,"C",IF(T319&gt;=0.35*'MARK LOOKUP'!T319,"D","NG")))))))))</f>
        <v/>
      </c>
      <c r="AP319" s="26" t="str">
        <f>IF(ISBLANK('DATA ENTRY'!Z319),"",IF(U319="AB","AB",IF(U319&gt;=0.9*'MARK LOOKUP'!U319,"A+",IF(U319&gt;=0.8*'MARK LOOKUP'!U319,"A",IF(U319&gt;=0.7*'MARK LOOKUP'!U319,"B+",IF(U319&gt;=0.6*'MARK LOOKUP'!U319,"B",IF(U319&gt;=0.5*'MARK LOOKUP'!U319,"C+",IF(U319&gt;=0.4*'MARK LOOKUP'!U319,"C",IF(U319&gt;=0.35*'MARK LOOKUP'!U319,"D","NG")))))))))</f>
        <v/>
      </c>
      <c r="AQ319" s="26" t="str">
        <f>IF(ISNUMBER(V319),IF(V319&gt;=0.9*'MARK LOOKUP'!V319,"A+",IF(V319&gt;=0.8*'MARK LOOKUP'!V319,"A",IF(V319&gt;=0.7*'MARK LOOKUP'!V319,"B+",IF(V319&gt;=0.6*'MARK LOOKUP'!S319,"B",IF(V319&gt;=0.5*'MARK LOOKUP'!V319,"C+",IF(V319&gt;=0.4*'MARK LOOKUP'!V319,"C",IF(V319&gt;=0.35*'MARK LOOKUP'!V319,"D","NG"))))))),"")</f>
        <v/>
      </c>
      <c r="AR319" s="26" t="str">
        <f t="shared" si="87"/>
        <v/>
      </c>
      <c r="AS319" s="26" t="str">
        <f t="shared" si="88"/>
        <v/>
      </c>
      <c r="AT319" s="26" t="str">
        <f t="shared" si="89"/>
        <v/>
      </c>
      <c r="AU319" s="26" t="str">
        <f t="shared" si="90"/>
        <v/>
      </c>
      <c r="AV319" s="26" t="str">
        <f t="shared" si="91"/>
        <v/>
      </c>
      <c r="AW319" s="26" t="str">
        <f t="shared" si="92"/>
        <v/>
      </c>
      <c r="AX319" s="26" t="str">
        <f t="shared" si="93"/>
        <v/>
      </c>
      <c r="AY319" s="26" t="str">
        <f t="shared" si="94"/>
        <v/>
      </c>
      <c r="AZ319" s="26" t="str">
        <f t="shared" si="95"/>
        <v/>
      </c>
      <c r="BA319" s="26" t="str">
        <f t="shared" si="96"/>
        <v/>
      </c>
      <c r="BB319" s="26" t="str">
        <f t="shared" si="97"/>
        <v/>
      </c>
      <c r="BC319" s="26" t="str">
        <f t="shared" si="98"/>
        <v/>
      </c>
      <c r="BD319" s="26" t="str">
        <f t="shared" si="99"/>
        <v/>
      </c>
      <c r="BE319" s="26" t="str">
        <f>IF(ISBLANK('DATA ENTRY'!S319),"",IF(AJ319="A+","4",IF(AJ319="A","3.6",IF(AJ319="B+","3.2",IF(AJ319="B","2.8",IF(AJ319="C+","2.4",IF(AJ319="C","2",IF(AJ319="D+","1.6",IF(AJ319="D","1.2",IF(AJ319="E","0.8",""))))))))))</f>
        <v/>
      </c>
      <c r="BF319" s="26" t="str">
        <f>IF(ISBLANK('DATA ENTRY'!T319),"",IF(AK319="A+","4",IF(AK319="A","3.6",IF(AK319="B+","3.2",IF(AK319="B","2.8",IF(AK319="C+","2.4",IF(AK319="C","2",IF(AK319="D+","1.6",IF(AK319="D","1.2",IF(AK319="E","0.8",""))))))))))</f>
        <v/>
      </c>
      <c r="BG319" s="26" t="str">
        <f>IF(ISBLANK('DATA ENTRY'!U319),"",IF(AL319="A+","4",IF(AL319="A","3.6",IF(AL319="B+","3.2",IF(AL319="B","2.8",IF(AL319="C+","2.4",IF(AL319="C","2",IF(AL319="D+","1.6",IF(AL319="D","1.2",IF(AL319="E","0.8",""))))))))))</f>
        <v/>
      </c>
      <c r="BH319" s="26" t="str">
        <f>IF(ISBLANK('DATA ENTRY'!V319),"",IF(AM319="A+","4",IF(AM319="A","3.6",IF(AM319="B+","3.2",IF(AM319="B","2.8",IF(AM319="C+","2.4",IF(AM319="C","2",IF(AM319="D+","1.6",IF(AM319="D","1.2",IF(AM319="E","0.8",""))))))))))</f>
        <v/>
      </c>
      <c r="BI319" s="26" t="str">
        <f>IF(ISBLANK('DATA ENTRY'!W319),"",IF(AN319="A+","4",IF(AN319="A","3.6",IF(AN319="B+","3.2",IF(AN319="B","2.8",IF(AN319="C+","2.4",IF(AN319="C","2",IF(AN319="D+","1.6",IF(AN319="D","1.2",IF(AN319="E","0.8",""))))))))))</f>
        <v/>
      </c>
      <c r="BJ319" s="26" t="str">
        <f>IF(ISBLANK('DATA ENTRY'!X319),"",IF(AO319="A+","4",IF(AO319="A","3.6",IF(AO319="B+","3.2",IF(AO319="B","2.8",IF(AO319="C+","2.4",IF(AO319="C","2",IF(AO319="D+","1.6",IF(AO319="D","1.2",IF(AO319="E","0.8",""))))))))))</f>
        <v/>
      </c>
      <c r="BK319" s="26" t="str">
        <f>IF(ISBLANK('DATA ENTRY'!Y319),"",IF(AP319="A+","4",IF(AP319="A","3.6",IF(AP319="B+","3.2",IF(AP319="B","2.8",IF(AP319="C+","2.4",IF(AP319="C","2",IF(AP319="D+","1.6",IF(AP319="D","1.2",IF(AP319="E","0.8",""))))))))))</f>
        <v/>
      </c>
      <c r="BL319" s="26" t="str">
        <f>IF(ISBLANK('DATA ENTRY'!Z319),"",IF(AQ319="A+","4",IF(AQ319="A","3.6",IF(AQ319="B+","3.2",IF(AQ319="B","2.8",IF(AQ319="C+","2.4",IF(AQ319="C","2",IF(AQ319="D+","1.6",IF(AQ319="D","1.2",IF(AQ319="E","0.8",""))))))))))</f>
        <v/>
      </c>
    </row>
    <row r="320" spans="2:64" x14ac:dyDescent="0.25">
      <c r="B320" s="26" t="str">
        <f>IF(ISBLANK('DATA ENTRY'!G320),"",'DATA ENTRY'!G320)</f>
        <v/>
      </c>
      <c r="C320" s="26" t="str">
        <f>IF(ISBLANK('DATA ENTRY'!H320),"",'DATA ENTRY'!H320)</f>
        <v/>
      </c>
      <c r="D320" s="26" t="str">
        <f t="shared" si="81"/>
        <v/>
      </c>
      <c r="E320" s="26" t="str">
        <f>IF(ISBLANK('DATA ENTRY'!J320),"",'DATA ENTRY'!J320)</f>
        <v/>
      </c>
      <c r="F320" s="26" t="str">
        <f>IF(ISBLANK('DATA ENTRY'!K320),"",'DATA ENTRY'!K320)</f>
        <v/>
      </c>
      <c r="G320" s="26" t="str">
        <f t="shared" si="82"/>
        <v/>
      </c>
      <c r="H320" s="26" t="str">
        <f>IF(ISBLANK('DATA ENTRY'!M320),"",'DATA ENTRY'!M320)</f>
        <v/>
      </c>
      <c r="I320" s="26" t="str">
        <f>IF(ISBLANK('DATA ENTRY'!M320),"",'DATA ENTRY'!N320)</f>
        <v/>
      </c>
      <c r="J320" s="26" t="str">
        <f t="shared" si="100"/>
        <v/>
      </c>
      <c r="K320" s="26" t="str">
        <f>IF(ISBLANK('DATA ENTRY'!P320),"",'DATA ENTRY'!P320)</f>
        <v/>
      </c>
      <c r="L320" s="26" t="str">
        <f>IF(ISBLANK('DATA ENTRY'!Q320),"",'DATA ENTRY'!Q320)</f>
        <v/>
      </c>
      <c r="M320" s="26" t="str">
        <f t="shared" si="83"/>
        <v/>
      </c>
      <c r="N320" s="26" t="str">
        <f>IF(ISBLANK('DATA ENTRY'!S320),"",'DATA ENTRY'!S320)</f>
        <v/>
      </c>
      <c r="O320" s="26" t="str">
        <f>IF(ISBLANK('DATA ENTRY'!T320),"",'DATA ENTRY'!T320)</f>
        <v/>
      </c>
      <c r="P320" s="26" t="str">
        <f t="shared" si="84"/>
        <v/>
      </c>
      <c r="Q320" s="26" t="str">
        <f>IF(ISBLANK('DATA ENTRY'!V320),"",'DATA ENTRY'!V320)</f>
        <v/>
      </c>
      <c r="R320" s="26" t="str">
        <f>IF(ISBLANK('DATA ENTRY'!W320),"",'DATA ENTRY'!W320)</f>
        <v/>
      </c>
      <c r="S320" s="26" t="str">
        <f t="shared" si="85"/>
        <v/>
      </c>
      <c r="T320" s="26" t="str">
        <f>IF(ISBLANK('DATA ENTRY'!Y320),"",'DATA ENTRY'!Y320)</f>
        <v/>
      </c>
      <c r="U320" s="26" t="str">
        <f>IF(ISBLANK('DATA ENTRY'!Z320),"",'DATA ENTRY'!Z320)</f>
        <v/>
      </c>
      <c r="V320" s="26" t="str">
        <f t="shared" si="86"/>
        <v/>
      </c>
      <c r="W320" s="26" t="str">
        <f>IF(ISBLANK('DATA ENTRY'!$F320),"",IF(LEDGER!B320="AB","AB",IF(LEDGER!B320&gt;=0.9*'MARK LOOKUP'!B320,"A+",IF(LEDGER!B320&gt;=0.8*'MARK LOOKUP'!B320,"A",IF(LEDGER!B320&gt;=0.7*'MARK LOOKUP'!B320,"B+",IF(LEDGER!B320&gt;=0.6*'MARK LOOKUP'!B320,"B",IF(LEDGER!B320&gt;=0.5*'MARK LOOKUP'!B320,"C+",IF(LEDGER!B320&gt;=0.4*'MARK LOOKUP'!B320,"C+",IF(LEDGER!B320&gt;=0.35*'MARK LOOKUP'!B320,"D","NG")))))))))</f>
        <v/>
      </c>
      <c r="X320" s="26" t="str">
        <f>IF(ISBLANK('DATA ENTRY'!$G320),"",IF(LEDGER!C320="AB","AB",IF(LEDGER!C320&gt;=0.9*'MARK LOOKUP'!C320,"A+",IF(LEDGER!C320&gt;=0.8*'MARK LOOKUP'!C320,"A",IF(LEDGER!C320&gt;=0.7*'MARK LOOKUP'!C320,"B+",IF(LEDGER!C320&gt;=0.6*'MARK LOOKUP'!C320,"B",IF(LEDGER!C320&gt;=0.5*'MARK LOOKUP'!C320,"C+",IF(LEDGER!C320&gt;=0.4*'MARK LOOKUP'!C320,"C+",IF(LEDGER!C320&gt;=0.35*'MARK LOOKUP'!C320,"D","N.G.")))))))))</f>
        <v/>
      </c>
      <c r="Y320" s="26" t="b">
        <f>IF(ISNUMBER(D320),IF(D320&gt;=0.9*'MARK LOOKUP'!D320,"A+",IF(D320&gt;=0.8*'MARK LOOKUP'!D320,"A",IF(D320&gt;=0.7*'MARK LOOKUP'!D320,"B+",IF(D320&gt;=0.6*'MARK LOOKUP'!D320,"B",IF(D320&gt;=0.5*'MARK LOOKUP'!D320,"C+",IF(D320&gt;=0.4*'MARK LOOKUP'!D320,"C",IF(D320&gt;=0.35*'MARK LOOKUP'!D320,"D","N.G."))))))))</f>
        <v>0</v>
      </c>
      <c r="Z320" s="26" t="str">
        <f>IF(ISBLANK('DATA ENTRY'!J320),"",IF(LEDGER!E320="AB","AB",IF(LEDGER!E320&gt;=0.9*'MARK LOOKUP'!E320,"A+",IF(LEDGER!E320&gt;=0.8*'MARK LOOKUP'!E320,"A",IF(LEDGER!E320&gt;=0.7*'MARK LOOKUP'!E320,"B+",IF(LEDGER!E320&gt;=0.6*'MARK LOOKUP'!E320,"B",IF(LEDGER!E320&gt;=0.5*'MARK LOOKUP'!E320,"C+",IF(LEDGER!E320&gt;=0.4*'MARK LOOKUP'!E320,"C",IF(LEDGER!E320&gt;=0.35*'MARK LOOKUP'!E320,"D","NG")))))))))</f>
        <v/>
      </c>
      <c r="AA320" s="26" t="str">
        <f>IF(ISBLANK('DATA ENTRY'!K320),"",IF(LEDGER!F320="AB","AB",IF(LEDGER!F320&gt;=0.9*'MARK LOOKUP'!F320,"A+",IF(LEDGER!F320&gt;=0.8*'MARK LOOKUP'!F320,"A",IF(LEDGER!F320&gt;=0.7*'MARK LOOKUP'!F320,"B+",IF(LEDGER!F320&gt;=0.6*'MARK LOOKUP'!F320,"B",IF(LEDGER!F320&gt;=0.5*'MARK LOOKUP'!F320,"C+",IF(LEDGER!F320&gt;=0.4*'MARK LOOKUP'!F320,"C",IF(LEDGER!F320&gt;=0.35*'MARK LOOKUP'!F320,"D","NG")))))))))</f>
        <v/>
      </c>
      <c r="AB320" s="26" t="b">
        <f>IF(ISNUMBER(G320),IF(D320&gt;=0.9*'MARK LOOKUP'!G320,"A+",IF(G320&gt;=0.8*'MARK LOOKUP'!G320,"A",IF(G320&gt;=0.7*'MARK LOOKUP'!G320,"B+",IF(G320&gt;=0.6*'MARK LOOKUP'!G320,"B",IF(G320&gt;=0.5*'MARK LOOKUP'!G320,"C+",IF(G320&gt;=0.4*'MARK LOOKUP'!G320,"C",IF(G320&gt;=0.35*'MARK LOOKUP'!G320,"D","NG"))))))))</f>
        <v>0</v>
      </c>
      <c r="AC320" s="26" t="str">
        <f>IF(ISBLANK('DATA ENTRY'!M320),"",IF(LEDGER!H320="AB","AB",IF(LEDGER!H320&gt;=0.9*'MARK LOOKUP'!H320,"A+",IF(LEDGER!H320&gt;=0.8*'MARK LOOKUP'!H320,"A",IF(LEDGER!H320&gt;=0.7*'MARK LOOKUP'!H320,"B+",IF(LEDGER!H320&gt;=0.6*'MARK LOOKUP'!H320,"B",IF(LEDGER!H320&gt;=0.5*'MARK LOOKUP'!H320,"C+",IF(LEDGER!H320&gt;=0.4*'MARK LOOKUP'!H320,"C",IF(LEDGER!H320&gt;=0.35*'MARK LOOKUP'!H320,"D","NG")))))))))</f>
        <v/>
      </c>
      <c r="AD320" s="26" t="str">
        <f>IF(ISBLANK('DATA ENTRY'!N320),"",IF(LEDGER!I320="AB","AB",IF(LEDGER!I320&gt;=0.9*'MARK LOOKUP'!I320,"A+",IF(LEDGER!I320&gt;=0.8*'MARK LOOKUP'!I320,"A",IF(LEDGER!I320&gt;=0.7*'MARK LOOKUP'!I320,"B+",IF(LEDGER!I320&gt;=0.6*'MARK LOOKUP'!I320,"B",IF(LEDGER!I320&gt;=0.5*'MARK LOOKUP'!I320,"C+",IF(LEDGER!I320&gt;=0.4*'MARK LOOKUP'!I320,"C",IF(LEDGER!I320&gt;=0.35*'MARK LOOKUP'!I320,"D","NG")))))))))</f>
        <v/>
      </c>
      <c r="AE320" s="26" t="str">
        <f>IF(ISNUMBER(J320),IF(J320&gt;=0.9*'MARK LOOKUP'!J320,"A+",IF(J320&gt;=0.8*'MARK LOOKUP'!J320,"A",IF(J320&gt;=0.7*'MARK LOOKUP'!J320,"B+",IF(J320&gt;=0.6*'MARK LOOKUP'!J320,"B",IF(J320&gt;=0.5*'MARK LOOKUP'!J320,"C+",IF(J320&gt;=0.4*'MARK LOOKUP'!J320,"C",IF(J320&gt;=0.35*'MARK LOOKUP'!J320,"D","NG"))))))),"")</f>
        <v/>
      </c>
      <c r="AF320" s="26" t="str">
        <f>IF(ISBLANK('DATA ENTRY'!P320),"",IF(LEDGER!K320="Ab","AB",IF(LEDGER!K320&gt;=0.9*'MARK LOOKUP'!K320,"A+",IF(LEDGER!K320&gt;=0.8*'MARK LOOKUP'!K320,"A",IF(LEDGER!K320&gt;=0.7*'MARK LOOKUP'!K320,"B+",IF(LEDGER!K320&gt;=0.6*'MARK LOOKUP'!K320,"B",IF(LEDGER!K320&gt;=0.5*'MARK LOOKUP'!K320,"C+",IF(LEDGER!K320&gt;=0.4*'MARK LOOKUP'!K320,"C",IF(LEDGER!K320&gt;=0.35*'MARK LOOKUP'!K320,"D","NG")))))))))</f>
        <v/>
      </c>
      <c r="AG320" s="26" t="str">
        <f>IF(ISBLANK('DATA ENTRY'!Q320),"",IF(LEDGER!L320="Ab","AB",IF(LEDGER!L320&gt;=0.9*'MARK LOOKUP'!L320,"A+",IF(LEDGER!L320&gt;=0.8*'MARK LOOKUP'!L320,"A",IF(LEDGER!L320&gt;=0.7*'MARK LOOKUP'!L320,"B+",IF(LEDGER!L320&gt;=0.6*'MARK LOOKUP'!L320,"B",IF(LEDGER!L320&gt;=0.5*'MARK LOOKUP'!L320,"C+",IF(LEDGER!L320&gt;=0.4*'MARK LOOKUP'!L320,"C",IF(LEDGER!L320&gt;=0.35*'MARK LOOKUP'!L320,"D","NG")))))))))</f>
        <v/>
      </c>
      <c r="AH320" s="26" t="str">
        <f>IF(ISNUMBER(M320),IF(M320&gt;=0.9*'MARK LOOKUP'!M320,"A+",IF(M320&gt;=0.8*'MARK LOOKUP'!M320,"A",IF(M320&gt;=0.7*'MARK LOOKUP'!M320,"B+",IF(M320&gt;=0.6*'MARK LOOKUP'!M320,"B",IF(M320&gt;=0.5*'MARK LOOKUP'!M320,"C+",IF(M320&gt;=0.4*'MARK LOOKUP'!M320,"C",IF(M320&gt;=0.35*'MARK LOOKUP'!M320,"D","NG"))))))),"")</f>
        <v/>
      </c>
      <c r="AI320" s="26" t="str">
        <f>IF(ISBLANK('DATA ENTRY'!S320),"",IF(N320="Ab","AB",IF(N320&gt;=0.9*'MARK LOOKUP'!N320,"A+",IF(N320&gt;=0.8*'MARK LOOKUP'!N320,"A",IF(N320&gt;=0.7*'MARK LOOKUP'!N320,"B+",IF(N320&gt;=0.6*'MARK LOOKUP'!N320,"B",IF(N320&gt;=0.5*'MARK LOOKUP'!N320,"C+",IF(N320&gt;=0.4*'MARK LOOKUP'!N320,"C",IF(N320&gt;=0.35*'MARK LOOKUP'!N320,"D","NG")))))))))</f>
        <v/>
      </c>
      <c r="AJ320" s="26" t="str">
        <f>IF(ISBLANK('DATA ENTRY'!T320),"",IF(O320="Ab","AB",IF(O320&gt;=0.9*'MARK LOOKUP'!O320,"A+",IF(O320&gt;=0.8*'MARK LOOKUP'!O320,"A",IF(O320&gt;=0.7*'MARK LOOKUP'!O320,"B+",IF(O320&gt;=0.6*'MARK LOOKUP'!O320,"B",IF(O320&gt;=0.5*'MARK LOOKUP'!O320,"C+",IF(O320&gt;=0.4*'MARK LOOKUP'!O320,"C",IF(O320&gt;=0.35*'MARK LOOKUP'!O320,"D","NG")))))))))</f>
        <v/>
      </c>
      <c r="AK320" s="26" t="str">
        <f>IF(ISNUMBER(P320),IF(P320&gt;=0.9*'MARK LOOKUP'!P320,"A+",IF(P320&gt;=0.8*'MARK LOOKUP'!P320,"A",IF(P320&gt;=0.7*'MARK LOOKUP'!P320,"B+",IF(P320&gt;=0.6*'MARK LOOKUP'!P320,"B",IF(P320&gt;=0.5*'MARK LOOKUP'!P320,"C+",IF(P320&gt;=0.4*'MARK LOOKUP'!P320,"C",IF(P320&gt;=0.35*'MARK LOOKUP'!P320,"D","NG"))))))),"")</f>
        <v/>
      </c>
      <c r="AL320" s="26" t="str">
        <f>IF(ISBLANK('DATA ENTRY'!V320),"",IF(Q320="Ab","AB",IF(Q320&gt;=0.9*'MARK LOOKUP'!Q320,"A+",IF(Q320&gt;=0.8*'MARK LOOKUP'!Q320,"A",IF(Q320&gt;=0.7*'MARK LOOKUP'!Q320,"B+",IF(Q320&gt;=0.6*'MARK LOOKUP'!Q320,"B",IF(Q320&gt;=0.5*'MARK LOOKUP'!Q320,"C+",IF(Q320&gt;=0.4*'MARK LOOKUP'!Q320,"C",IF(Q320&gt;=0.35*'MARK LOOKUP'!Q320,"D","NG")))))))))</f>
        <v/>
      </c>
      <c r="AM320" s="26" t="str">
        <f>IF(ISBLANK('DATA ENTRY'!W320),"",IF(R320="Ab","AB",IF(R320&gt;=0.9*'MARK LOOKUP'!R320,"A+",IF(R320&gt;=0.8*'MARK LOOKUP'!R320,"A",IF(R320&gt;=0.7*'MARK LOOKUP'!R320,"B+",IF(R320&gt;=0.6*'MARK LOOKUP'!R320,"B",IF(R320&gt;=0.5*'MARK LOOKUP'!R320,"C+",IF(R320&gt;=0.4*'MARK LOOKUP'!R320,"C",IF(R320&gt;=0.35*'MARK LOOKUP'!R320,"D","NG")))))))))</f>
        <v/>
      </c>
      <c r="AN320" s="26" t="str">
        <f>IF(ISNUMBER(S320),IF(S320&gt;=0.9*'MARK LOOKUP'!S320,"A+",IF(S320&gt;=0.8*'MARK LOOKUP'!S320,"A",IF(S320&gt;=0.7*'MARK LOOKUP'!S320,"B+",IF(S320&gt;=0.6*'MARK LOOKUP'!S320,"B",IF(S320&gt;=0.5*'MARK LOOKUP'!S320,"C+",IF(S320&gt;=0.4*'MARK LOOKUP'!S320,"C",IF(S320&gt;=0.35*'MARK LOOKUP'!S320,"D","NG"))))))),"")</f>
        <v/>
      </c>
      <c r="AO320" s="26" t="str">
        <f>IF(ISBLANK('DATA ENTRY'!Y320),"",IF(T320="AB","AB",IF(T320&gt;=0.9*'MARK LOOKUP'!T320,"A+",IF(T320&gt;=0.8*'MARK LOOKUP'!T320,"A",IF(T320&gt;=0.7*'MARK LOOKUP'!T320,"B+",IF(T320&gt;=0.6*'MARK LOOKUP'!T320,"B",IF(T320&gt;=0.5*'MARK LOOKUP'!T320,"C+",IF(T320&gt;=0.4*'MARK LOOKUP'!T320,"C",IF(T320&gt;=0.35*'MARK LOOKUP'!T320,"D","NG")))))))))</f>
        <v/>
      </c>
      <c r="AP320" s="26" t="str">
        <f>IF(ISBLANK('DATA ENTRY'!Z320),"",IF(U320="AB","AB",IF(U320&gt;=0.9*'MARK LOOKUP'!U320,"A+",IF(U320&gt;=0.8*'MARK LOOKUP'!U320,"A",IF(U320&gt;=0.7*'MARK LOOKUP'!U320,"B+",IF(U320&gt;=0.6*'MARK LOOKUP'!U320,"B",IF(U320&gt;=0.5*'MARK LOOKUP'!U320,"C+",IF(U320&gt;=0.4*'MARK LOOKUP'!U320,"C",IF(U320&gt;=0.35*'MARK LOOKUP'!U320,"D","NG")))))))))</f>
        <v/>
      </c>
      <c r="AQ320" s="26" t="str">
        <f>IF(ISNUMBER(V320),IF(V320&gt;=0.9*'MARK LOOKUP'!V320,"A+",IF(V320&gt;=0.8*'MARK LOOKUP'!V320,"A",IF(V320&gt;=0.7*'MARK LOOKUP'!V320,"B+",IF(V320&gt;=0.6*'MARK LOOKUP'!S320,"B",IF(V320&gt;=0.5*'MARK LOOKUP'!V320,"C+",IF(V320&gt;=0.4*'MARK LOOKUP'!V320,"C",IF(V320&gt;=0.35*'MARK LOOKUP'!V320,"D","NG"))))))),"")</f>
        <v/>
      </c>
      <c r="AR320" s="26" t="str">
        <f t="shared" si="87"/>
        <v/>
      </c>
      <c r="AS320" s="26" t="str">
        <f t="shared" si="88"/>
        <v/>
      </c>
      <c r="AT320" s="26" t="str">
        <f t="shared" si="89"/>
        <v/>
      </c>
      <c r="AU320" s="26" t="str">
        <f t="shared" si="90"/>
        <v/>
      </c>
      <c r="AV320" s="26" t="str">
        <f t="shared" si="91"/>
        <v/>
      </c>
      <c r="AW320" s="26" t="str">
        <f t="shared" si="92"/>
        <v/>
      </c>
      <c r="AX320" s="26" t="str">
        <f t="shared" si="93"/>
        <v/>
      </c>
      <c r="AY320" s="26" t="str">
        <f t="shared" si="94"/>
        <v/>
      </c>
      <c r="AZ320" s="26" t="str">
        <f t="shared" si="95"/>
        <v/>
      </c>
      <c r="BA320" s="26" t="str">
        <f t="shared" si="96"/>
        <v/>
      </c>
      <c r="BB320" s="26" t="str">
        <f t="shared" si="97"/>
        <v/>
      </c>
      <c r="BC320" s="26" t="str">
        <f t="shared" si="98"/>
        <v/>
      </c>
      <c r="BD320" s="26" t="str">
        <f t="shared" si="99"/>
        <v/>
      </c>
      <c r="BE320" s="26" t="str">
        <f>IF(ISBLANK('DATA ENTRY'!S320),"",IF(AJ320="A+","4",IF(AJ320="A","3.6",IF(AJ320="B+","3.2",IF(AJ320="B","2.8",IF(AJ320="C+","2.4",IF(AJ320="C","2",IF(AJ320="D+","1.6",IF(AJ320="D","1.2",IF(AJ320="E","0.8",""))))))))))</f>
        <v/>
      </c>
      <c r="BF320" s="26" t="str">
        <f>IF(ISBLANK('DATA ENTRY'!T320),"",IF(AK320="A+","4",IF(AK320="A","3.6",IF(AK320="B+","3.2",IF(AK320="B","2.8",IF(AK320="C+","2.4",IF(AK320="C","2",IF(AK320="D+","1.6",IF(AK320="D","1.2",IF(AK320="E","0.8",""))))))))))</f>
        <v/>
      </c>
      <c r="BG320" s="26" t="str">
        <f>IF(ISBLANK('DATA ENTRY'!U320),"",IF(AL320="A+","4",IF(AL320="A","3.6",IF(AL320="B+","3.2",IF(AL320="B","2.8",IF(AL320="C+","2.4",IF(AL320="C","2",IF(AL320="D+","1.6",IF(AL320="D","1.2",IF(AL320="E","0.8",""))))))))))</f>
        <v/>
      </c>
      <c r="BH320" s="26" t="str">
        <f>IF(ISBLANK('DATA ENTRY'!V320),"",IF(AM320="A+","4",IF(AM320="A","3.6",IF(AM320="B+","3.2",IF(AM320="B","2.8",IF(AM320="C+","2.4",IF(AM320="C","2",IF(AM320="D+","1.6",IF(AM320="D","1.2",IF(AM320="E","0.8",""))))))))))</f>
        <v/>
      </c>
      <c r="BI320" s="26" t="str">
        <f>IF(ISBLANK('DATA ENTRY'!W320),"",IF(AN320="A+","4",IF(AN320="A","3.6",IF(AN320="B+","3.2",IF(AN320="B","2.8",IF(AN320="C+","2.4",IF(AN320="C","2",IF(AN320="D+","1.6",IF(AN320="D","1.2",IF(AN320="E","0.8",""))))))))))</f>
        <v/>
      </c>
      <c r="BJ320" s="26" t="str">
        <f>IF(ISBLANK('DATA ENTRY'!X320),"",IF(AO320="A+","4",IF(AO320="A","3.6",IF(AO320="B+","3.2",IF(AO320="B","2.8",IF(AO320="C+","2.4",IF(AO320="C","2",IF(AO320="D+","1.6",IF(AO320="D","1.2",IF(AO320="E","0.8",""))))))))))</f>
        <v/>
      </c>
      <c r="BK320" s="26" t="str">
        <f>IF(ISBLANK('DATA ENTRY'!Y320),"",IF(AP320="A+","4",IF(AP320="A","3.6",IF(AP320="B+","3.2",IF(AP320="B","2.8",IF(AP320="C+","2.4",IF(AP320="C","2",IF(AP320="D+","1.6",IF(AP320="D","1.2",IF(AP320="E","0.8",""))))))))))</f>
        <v/>
      </c>
      <c r="BL320" s="26" t="str">
        <f>IF(ISBLANK('DATA ENTRY'!Z320),"",IF(AQ320="A+","4",IF(AQ320="A","3.6",IF(AQ320="B+","3.2",IF(AQ320="B","2.8",IF(AQ320="C+","2.4",IF(AQ320="C","2",IF(AQ320="D+","1.6",IF(AQ320="D","1.2",IF(AQ320="E","0.8",""))))))))))</f>
        <v/>
      </c>
    </row>
    <row r="321" spans="2:64" x14ac:dyDescent="0.25">
      <c r="B321" s="26" t="str">
        <f>IF(ISBLANK('DATA ENTRY'!G321),"",'DATA ENTRY'!G321)</f>
        <v/>
      </c>
      <c r="C321" s="26" t="str">
        <f>IF(ISBLANK('DATA ENTRY'!H321),"",'DATA ENTRY'!H321)</f>
        <v/>
      </c>
      <c r="D321" s="26" t="str">
        <f t="shared" si="81"/>
        <v/>
      </c>
      <c r="E321" s="26" t="str">
        <f>IF(ISBLANK('DATA ENTRY'!J321),"",'DATA ENTRY'!J321)</f>
        <v/>
      </c>
      <c r="F321" s="26" t="str">
        <f>IF(ISBLANK('DATA ENTRY'!K321),"",'DATA ENTRY'!K321)</f>
        <v/>
      </c>
      <c r="G321" s="26" t="str">
        <f t="shared" si="82"/>
        <v/>
      </c>
      <c r="H321" s="26" t="str">
        <f>IF(ISBLANK('DATA ENTRY'!M321),"",'DATA ENTRY'!M321)</f>
        <v/>
      </c>
      <c r="I321" s="26" t="str">
        <f>IF(ISBLANK('DATA ENTRY'!M321),"",'DATA ENTRY'!N321)</f>
        <v/>
      </c>
      <c r="J321" s="26" t="str">
        <f t="shared" si="100"/>
        <v/>
      </c>
      <c r="K321" s="26" t="str">
        <f>IF(ISBLANK('DATA ENTRY'!P321),"",'DATA ENTRY'!P321)</f>
        <v/>
      </c>
      <c r="L321" s="26" t="str">
        <f>IF(ISBLANK('DATA ENTRY'!Q321),"",'DATA ENTRY'!Q321)</f>
        <v/>
      </c>
      <c r="M321" s="26" t="str">
        <f t="shared" si="83"/>
        <v/>
      </c>
      <c r="N321" s="26" t="str">
        <f>IF(ISBLANK('DATA ENTRY'!S321),"",'DATA ENTRY'!S321)</f>
        <v/>
      </c>
      <c r="O321" s="26" t="str">
        <f>IF(ISBLANK('DATA ENTRY'!T321),"",'DATA ENTRY'!T321)</f>
        <v/>
      </c>
      <c r="P321" s="26" t="str">
        <f t="shared" si="84"/>
        <v/>
      </c>
      <c r="Q321" s="26" t="str">
        <f>IF(ISBLANK('DATA ENTRY'!V321),"",'DATA ENTRY'!V321)</f>
        <v/>
      </c>
      <c r="R321" s="26" t="str">
        <f>IF(ISBLANK('DATA ENTRY'!W321),"",'DATA ENTRY'!W321)</f>
        <v/>
      </c>
      <c r="S321" s="26" t="str">
        <f t="shared" si="85"/>
        <v/>
      </c>
      <c r="T321" s="26" t="str">
        <f>IF(ISBLANK('DATA ENTRY'!Y321),"",'DATA ENTRY'!Y321)</f>
        <v/>
      </c>
      <c r="U321" s="26" t="str">
        <f>IF(ISBLANK('DATA ENTRY'!Z321),"",'DATA ENTRY'!Z321)</f>
        <v/>
      </c>
      <c r="V321" s="26" t="str">
        <f t="shared" si="86"/>
        <v/>
      </c>
      <c r="W321" s="26" t="str">
        <f>IF(ISBLANK('DATA ENTRY'!$F321),"",IF(LEDGER!B321="AB","AB",IF(LEDGER!B321&gt;=0.9*'MARK LOOKUP'!B321,"A+",IF(LEDGER!B321&gt;=0.8*'MARK LOOKUP'!B321,"A",IF(LEDGER!B321&gt;=0.7*'MARK LOOKUP'!B321,"B+",IF(LEDGER!B321&gt;=0.6*'MARK LOOKUP'!B321,"B",IF(LEDGER!B321&gt;=0.5*'MARK LOOKUP'!B321,"C+",IF(LEDGER!B321&gt;=0.4*'MARK LOOKUP'!B321,"C+",IF(LEDGER!B321&gt;=0.35*'MARK LOOKUP'!B321,"D","NG")))))))))</f>
        <v/>
      </c>
      <c r="X321" s="26" t="str">
        <f>IF(ISBLANK('DATA ENTRY'!$G321),"",IF(LEDGER!C321="AB","AB",IF(LEDGER!C321&gt;=0.9*'MARK LOOKUP'!C321,"A+",IF(LEDGER!C321&gt;=0.8*'MARK LOOKUP'!C321,"A",IF(LEDGER!C321&gt;=0.7*'MARK LOOKUP'!C321,"B+",IF(LEDGER!C321&gt;=0.6*'MARK LOOKUP'!C321,"B",IF(LEDGER!C321&gt;=0.5*'MARK LOOKUP'!C321,"C+",IF(LEDGER!C321&gt;=0.4*'MARK LOOKUP'!C321,"C+",IF(LEDGER!C321&gt;=0.35*'MARK LOOKUP'!C321,"D","N.G.")))))))))</f>
        <v/>
      </c>
      <c r="Y321" s="26" t="b">
        <f>IF(ISNUMBER(D321),IF(D321&gt;=0.9*'MARK LOOKUP'!D321,"A+",IF(D321&gt;=0.8*'MARK LOOKUP'!D321,"A",IF(D321&gt;=0.7*'MARK LOOKUP'!D321,"B+",IF(D321&gt;=0.6*'MARK LOOKUP'!D321,"B",IF(D321&gt;=0.5*'MARK LOOKUP'!D321,"C+",IF(D321&gt;=0.4*'MARK LOOKUP'!D321,"C",IF(D321&gt;=0.35*'MARK LOOKUP'!D321,"D","N.G."))))))))</f>
        <v>0</v>
      </c>
      <c r="Z321" s="26" t="str">
        <f>IF(ISBLANK('DATA ENTRY'!J321),"",IF(LEDGER!E321="AB","AB",IF(LEDGER!E321&gt;=0.9*'MARK LOOKUP'!E321,"A+",IF(LEDGER!E321&gt;=0.8*'MARK LOOKUP'!E321,"A",IF(LEDGER!E321&gt;=0.7*'MARK LOOKUP'!E321,"B+",IF(LEDGER!E321&gt;=0.6*'MARK LOOKUP'!E321,"B",IF(LEDGER!E321&gt;=0.5*'MARK LOOKUP'!E321,"C+",IF(LEDGER!E321&gt;=0.4*'MARK LOOKUP'!E321,"C",IF(LEDGER!E321&gt;=0.35*'MARK LOOKUP'!E321,"D","NG")))))))))</f>
        <v/>
      </c>
      <c r="AA321" s="26" t="str">
        <f>IF(ISBLANK('DATA ENTRY'!K321),"",IF(LEDGER!F321="AB","AB",IF(LEDGER!F321&gt;=0.9*'MARK LOOKUP'!F321,"A+",IF(LEDGER!F321&gt;=0.8*'MARK LOOKUP'!F321,"A",IF(LEDGER!F321&gt;=0.7*'MARK LOOKUP'!F321,"B+",IF(LEDGER!F321&gt;=0.6*'MARK LOOKUP'!F321,"B",IF(LEDGER!F321&gt;=0.5*'MARK LOOKUP'!F321,"C+",IF(LEDGER!F321&gt;=0.4*'MARK LOOKUP'!F321,"C",IF(LEDGER!F321&gt;=0.35*'MARK LOOKUP'!F321,"D","NG")))))))))</f>
        <v/>
      </c>
      <c r="AB321" s="26" t="b">
        <f>IF(ISNUMBER(G321),IF(D321&gt;=0.9*'MARK LOOKUP'!G321,"A+",IF(G321&gt;=0.8*'MARK LOOKUP'!G321,"A",IF(G321&gt;=0.7*'MARK LOOKUP'!G321,"B+",IF(G321&gt;=0.6*'MARK LOOKUP'!G321,"B",IF(G321&gt;=0.5*'MARK LOOKUP'!G321,"C+",IF(G321&gt;=0.4*'MARK LOOKUP'!G321,"C",IF(G321&gt;=0.35*'MARK LOOKUP'!G321,"D","NG"))))))))</f>
        <v>0</v>
      </c>
      <c r="AC321" s="26" t="str">
        <f>IF(ISBLANK('DATA ENTRY'!M321),"",IF(LEDGER!H321="AB","AB",IF(LEDGER!H321&gt;=0.9*'MARK LOOKUP'!H321,"A+",IF(LEDGER!H321&gt;=0.8*'MARK LOOKUP'!H321,"A",IF(LEDGER!H321&gt;=0.7*'MARK LOOKUP'!H321,"B+",IF(LEDGER!H321&gt;=0.6*'MARK LOOKUP'!H321,"B",IF(LEDGER!H321&gt;=0.5*'MARK LOOKUP'!H321,"C+",IF(LEDGER!H321&gt;=0.4*'MARK LOOKUP'!H321,"C",IF(LEDGER!H321&gt;=0.35*'MARK LOOKUP'!H321,"D","NG")))))))))</f>
        <v/>
      </c>
      <c r="AD321" s="26" t="str">
        <f>IF(ISBLANK('DATA ENTRY'!N321),"",IF(LEDGER!I321="AB","AB",IF(LEDGER!I321&gt;=0.9*'MARK LOOKUP'!I321,"A+",IF(LEDGER!I321&gt;=0.8*'MARK LOOKUP'!I321,"A",IF(LEDGER!I321&gt;=0.7*'MARK LOOKUP'!I321,"B+",IF(LEDGER!I321&gt;=0.6*'MARK LOOKUP'!I321,"B",IF(LEDGER!I321&gt;=0.5*'MARK LOOKUP'!I321,"C+",IF(LEDGER!I321&gt;=0.4*'MARK LOOKUP'!I321,"C",IF(LEDGER!I321&gt;=0.35*'MARK LOOKUP'!I321,"D","NG")))))))))</f>
        <v/>
      </c>
      <c r="AE321" s="26" t="str">
        <f>IF(ISNUMBER(J321),IF(J321&gt;=0.9*'MARK LOOKUP'!J321,"A+",IF(J321&gt;=0.8*'MARK LOOKUP'!J321,"A",IF(J321&gt;=0.7*'MARK LOOKUP'!J321,"B+",IF(J321&gt;=0.6*'MARK LOOKUP'!J321,"B",IF(J321&gt;=0.5*'MARK LOOKUP'!J321,"C+",IF(J321&gt;=0.4*'MARK LOOKUP'!J321,"C",IF(J321&gt;=0.35*'MARK LOOKUP'!J321,"D","NG"))))))),"")</f>
        <v/>
      </c>
      <c r="AF321" s="26" t="str">
        <f>IF(ISBLANK('DATA ENTRY'!P321),"",IF(LEDGER!K321="Ab","AB",IF(LEDGER!K321&gt;=0.9*'MARK LOOKUP'!K321,"A+",IF(LEDGER!K321&gt;=0.8*'MARK LOOKUP'!K321,"A",IF(LEDGER!K321&gt;=0.7*'MARK LOOKUP'!K321,"B+",IF(LEDGER!K321&gt;=0.6*'MARK LOOKUP'!K321,"B",IF(LEDGER!K321&gt;=0.5*'MARK LOOKUP'!K321,"C+",IF(LEDGER!K321&gt;=0.4*'MARK LOOKUP'!K321,"C",IF(LEDGER!K321&gt;=0.35*'MARK LOOKUP'!K321,"D","NG")))))))))</f>
        <v/>
      </c>
      <c r="AG321" s="26" t="str">
        <f>IF(ISBLANK('DATA ENTRY'!Q321),"",IF(LEDGER!L321="Ab","AB",IF(LEDGER!L321&gt;=0.9*'MARK LOOKUP'!L321,"A+",IF(LEDGER!L321&gt;=0.8*'MARK LOOKUP'!L321,"A",IF(LEDGER!L321&gt;=0.7*'MARK LOOKUP'!L321,"B+",IF(LEDGER!L321&gt;=0.6*'MARK LOOKUP'!L321,"B",IF(LEDGER!L321&gt;=0.5*'MARK LOOKUP'!L321,"C+",IF(LEDGER!L321&gt;=0.4*'MARK LOOKUP'!L321,"C",IF(LEDGER!L321&gt;=0.35*'MARK LOOKUP'!L321,"D","NG")))))))))</f>
        <v/>
      </c>
      <c r="AH321" s="26" t="str">
        <f>IF(ISNUMBER(M321),IF(M321&gt;=0.9*'MARK LOOKUP'!M321,"A+",IF(M321&gt;=0.8*'MARK LOOKUP'!M321,"A",IF(M321&gt;=0.7*'MARK LOOKUP'!M321,"B+",IF(M321&gt;=0.6*'MARK LOOKUP'!M321,"B",IF(M321&gt;=0.5*'MARK LOOKUP'!M321,"C+",IF(M321&gt;=0.4*'MARK LOOKUP'!M321,"C",IF(M321&gt;=0.35*'MARK LOOKUP'!M321,"D","NG"))))))),"")</f>
        <v/>
      </c>
      <c r="AI321" s="26" t="str">
        <f>IF(ISBLANK('DATA ENTRY'!S321),"",IF(N321="Ab","AB",IF(N321&gt;=0.9*'MARK LOOKUP'!N321,"A+",IF(N321&gt;=0.8*'MARK LOOKUP'!N321,"A",IF(N321&gt;=0.7*'MARK LOOKUP'!N321,"B+",IF(N321&gt;=0.6*'MARK LOOKUP'!N321,"B",IF(N321&gt;=0.5*'MARK LOOKUP'!N321,"C+",IF(N321&gt;=0.4*'MARK LOOKUP'!N321,"C",IF(N321&gt;=0.35*'MARK LOOKUP'!N321,"D","NG")))))))))</f>
        <v/>
      </c>
      <c r="AJ321" s="26" t="str">
        <f>IF(ISBLANK('DATA ENTRY'!T321),"",IF(O321="Ab","AB",IF(O321&gt;=0.9*'MARK LOOKUP'!O321,"A+",IF(O321&gt;=0.8*'MARK LOOKUP'!O321,"A",IF(O321&gt;=0.7*'MARK LOOKUP'!O321,"B+",IF(O321&gt;=0.6*'MARK LOOKUP'!O321,"B",IF(O321&gt;=0.5*'MARK LOOKUP'!O321,"C+",IF(O321&gt;=0.4*'MARK LOOKUP'!O321,"C",IF(O321&gt;=0.35*'MARK LOOKUP'!O321,"D","NG")))))))))</f>
        <v/>
      </c>
      <c r="AK321" s="26" t="str">
        <f>IF(ISNUMBER(P321),IF(P321&gt;=0.9*'MARK LOOKUP'!P321,"A+",IF(P321&gt;=0.8*'MARK LOOKUP'!P321,"A",IF(P321&gt;=0.7*'MARK LOOKUP'!P321,"B+",IF(P321&gt;=0.6*'MARK LOOKUP'!P321,"B",IF(P321&gt;=0.5*'MARK LOOKUP'!P321,"C+",IF(P321&gt;=0.4*'MARK LOOKUP'!P321,"C",IF(P321&gt;=0.35*'MARK LOOKUP'!P321,"D","NG"))))))),"")</f>
        <v/>
      </c>
      <c r="AL321" s="26" t="str">
        <f>IF(ISBLANK('DATA ENTRY'!V321),"",IF(Q321="Ab","AB",IF(Q321&gt;=0.9*'MARK LOOKUP'!Q321,"A+",IF(Q321&gt;=0.8*'MARK LOOKUP'!Q321,"A",IF(Q321&gt;=0.7*'MARK LOOKUP'!Q321,"B+",IF(Q321&gt;=0.6*'MARK LOOKUP'!Q321,"B",IF(Q321&gt;=0.5*'MARK LOOKUP'!Q321,"C+",IF(Q321&gt;=0.4*'MARK LOOKUP'!Q321,"C",IF(Q321&gt;=0.35*'MARK LOOKUP'!Q321,"D","NG")))))))))</f>
        <v/>
      </c>
      <c r="AM321" s="26" t="str">
        <f>IF(ISBLANK('DATA ENTRY'!W321),"",IF(R321="Ab","AB",IF(R321&gt;=0.9*'MARK LOOKUP'!R321,"A+",IF(R321&gt;=0.8*'MARK LOOKUP'!R321,"A",IF(R321&gt;=0.7*'MARK LOOKUP'!R321,"B+",IF(R321&gt;=0.6*'MARK LOOKUP'!R321,"B",IF(R321&gt;=0.5*'MARK LOOKUP'!R321,"C+",IF(R321&gt;=0.4*'MARK LOOKUP'!R321,"C",IF(R321&gt;=0.35*'MARK LOOKUP'!R321,"D","NG")))))))))</f>
        <v/>
      </c>
      <c r="AN321" s="26" t="str">
        <f>IF(ISNUMBER(S321),IF(S321&gt;=0.9*'MARK LOOKUP'!S321,"A+",IF(S321&gt;=0.8*'MARK LOOKUP'!S321,"A",IF(S321&gt;=0.7*'MARK LOOKUP'!S321,"B+",IF(S321&gt;=0.6*'MARK LOOKUP'!S321,"B",IF(S321&gt;=0.5*'MARK LOOKUP'!S321,"C+",IF(S321&gt;=0.4*'MARK LOOKUP'!S321,"C",IF(S321&gt;=0.35*'MARK LOOKUP'!S321,"D","NG"))))))),"")</f>
        <v/>
      </c>
      <c r="AO321" s="26" t="str">
        <f>IF(ISBLANK('DATA ENTRY'!Y321),"",IF(T321="AB","AB",IF(T321&gt;=0.9*'MARK LOOKUP'!T321,"A+",IF(T321&gt;=0.8*'MARK LOOKUP'!T321,"A",IF(T321&gt;=0.7*'MARK LOOKUP'!T321,"B+",IF(T321&gt;=0.6*'MARK LOOKUP'!T321,"B",IF(T321&gt;=0.5*'MARK LOOKUP'!T321,"C+",IF(T321&gt;=0.4*'MARK LOOKUP'!T321,"C",IF(T321&gt;=0.35*'MARK LOOKUP'!T321,"D","NG")))))))))</f>
        <v/>
      </c>
      <c r="AP321" s="26" t="str">
        <f>IF(ISBLANK('DATA ENTRY'!Z321),"",IF(U321="AB","AB",IF(U321&gt;=0.9*'MARK LOOKUP'!U321,"A+",IF(U321&gt;=0.8*'MARK LOOKUP'!U321,"A",IF(U321&gt;=0.7*'MARK LOOKUP'!U321,"B+",IF(U321&gt;=0.6*'MARK LOOKUP'!U321,"B",IF(U321&gt;=0.5*'MARK LOOKUP'!U321,"C+",IF(U321&gt;=0.4*'MARK LOOKUP'!U321,"C",IF(U321&gt;=0.35*'MARK LOOKUP'!U321,"D","NG")))))))))</f>
        <v/>
      </c>
      <c r="AQ321" s="26" t="str">
        <f>IF(ISNUMBER(V321),IF(V321&gt;=0.9*'MARK LOOKUP'!V321,"A+",IF(V321&gt;=0.8*'MARK LOOKUP'!V321,"A",IF(V321&gt;=0.7*'MARK LOOKUP'!V321,"B+",IF(V321&gt;=0.6*'MARK LOOKUP'!S321,"B",IF(V321&gt;=0.5*'MARK LOOKUP'!V321,"C+",IF(V321&gt;=0.4*'MARK LOOKUP'!V321,"C",IF(V321&gt;=0.35*'MARK LOOKUP'!V321,"D","NG"))))))),"")</f>
        <v/>
      </c>
      <c r="AR321" s="26" t="str">
        <f t="shared" si="87"/>
        <v/>
      </c>
      <c r="AS321" s="26" t="str">
        <f t="shared" si="88"/>
        <v/>
      </c>
      <c r="AT321" s="26" t="str">
        <f t="shared" si="89"/>
        <v/>
      </c>
      <c r="AU321" s="26" t="str">
        <f t="shared" si="90"/>
        <v/>
      </c>
      <c r="AV321" s="26" t="str">
        <f t="shared" si="91"/>
        <v/>
      </c>
      <c r="AW321" s="26" t="str">
        <f t="shared" si="92"/>
        <v/>
      </c>
      <c r="AX321" s="26" t="str">
        <f t="shared" si="93"/>
        <v/>
      </c>
      <c r="AY321" s="26" t="str">
        <f t="shared" si="94"/>
        <v/>
      </c>
      <c r="AZ321" s="26" t="str">
        <f t="shared" si="95"/>
        <v/>
      </c>
      <c r="BA321" s="26" t="str">
        <f t="shared" si="96"/>
        <v/>
      </c>
      <c r="BB321" s="26" t="str">
        <f t="shared" si="97"/>
        <v/>
      </c>
      <c r="BC321" s="26" t="str">
        <f t="shared" si="98"/>
        <v/>
      </c>
      <c r="BD321" s="26" t="str">
        <f t="shared" si="99"/>
        <v/>
      </c>
      <c r="BE321" s="26" t="str">
        <f>IF(ISBLANK('DATA ENTRY'!S321),"",IF(AJ321="A+","4",IF(AJ321="A","3.6",IF(AJ321="B+","3.2",IF(AJ321="B","2.8",IF(AJ321="C+","2.4",IF(AJ321="C","2",IF(AJ321="D+","1.6",IF(AJ321="D","1.2",IF(AJ321="E","0.8",""))))))))))</f>
        <v/>
      </c>
      <c r="BF321" s="26" t="str">
        <f>IF(ISBLANK('DATA ENTRY'!T321),"",IF(AK321="A+","4",IF(AK321="A","3.6",IF(AK321="B+","3.2",IF(AK321="B","2.8",IF(AK321="C+","2.4",IF(AK321="C","2",IF(AK321="D+","1.6",IF(AK321="D","1.2",IF(AK321="E","0.8",""))))))))))</f>
        <v/>
      </c>
      <c r="BG321" s="26" t="str">
        <f>IF(ISBLANK('DATA ENTRY'!U321),"",IF(AL321="A+","4",IF(AL321="A","3.6",IF(AL321="B+","3.2",IF(AL321="B","2.8",IF(AL321="C+","2.4",IF(AL321="C","2",IF(AL321="D+","1.6",IF(AL321="D","1.2",IF(AL321="E","0.8",""))))))))))</f>
        <v/>
      </c>
      <c r="BH321" s="26" t="str">
        <f>IF(ISBLANK('DATA ENTRY'!V321),"",IF(AM321="A+","4",IF(AM321="A","3.6",IF(AM321="B+","3.2",IF(AM321="B","2.8",IF(AM321="C+","2.4",IF(AM321="C","2",IF(AM321="D+","1.6",IF(AM321="D","1.2",IF(AM321="E","0.8",""))))))))))</f>
        <v/>
      </c>
      <c r="BI321" s="26" t="str">
        <f>IF(ISBLANK('DATA ENTRY'!W321),"",IF(AN321="A+","4",IF(AN321="A","3.6",IF(AN321="B+","3.2",IF(AN321="B","2.8",IF(AN321="C+","2.4",IF(AN321="C","2",IF(AN321="D+","1.6",IF(AN321="D","1.2",IF(AN321="E","0.8",""))))))))))</f>
        <v/>
      </c>
      <c r="BJ321" s="26" t="str">
        <f>IF(ISBLANK('DATA ENTRY'!X321),"",IF(AO321="A+","4",IF(AO321="A","3.6",IF(AO321="B+","3.2",IF(AO321="B","2.8",IF(AO321="C+","2.4",IF(AO321="C","2",IF(AO321="D+","1.6",IF(AO321="D","1.2",IF(AO321="E","0.8",""))))))))))</f>
        <v/>
      </c>
      <c r="BK321" s="26" t="str">
        <f>IF(ISBLANK('DATA ENTRY'!Y321),"",IF(AP321="A+","4",IF(AP321="A","3.6",IF(AP321="B+","3.2",IF(AP321="B","2.8",IF(AP321="C+","2.4",IF(AP321="C","2",IF(AP321="D+","1.6",IF(AP321="D","1.2",IF(AP321="E","0.8",""))))))))))</f>
        <v/>
      </c>
      <c r="BL321" s="26" t="str">
        <f>IF(ISBLANK('DATA ENTRY'!Z321),"",IF(AQ321="A+","4",IF(AQ321="A","3.6",IF(AQ321="B+","3.2",IF(AQ321="B","2.8",IF(AQ321="C+","2.4",IF(AQ321="C","2",IF(AQ321="D+","1.6",IF(AQ321="D","1.2",IF(AQ321="E","0.8",""))))))))))</f>
        <v/>
      </c>
    </row>
    <row r="322" spans="2:64" x14ac:dyDescent="0.25">
      <c r="B322" s="26" t="str">
        <f>IF(ISBLANK('DATA ENTRY'!G322),"",'DATA ENTRY'!G322)</f>
        <v/>
      </c>
      <c r="C322" s="26" t="str">
        <f>IF(ISBLANK('DATA ENTRY'!H322),"",'DATA ENTRY'!H322)</f>
        <v/>
      </c>
      <c r="D322" s="26" t="str">
        <f t="shared" si="81"/>
        <v/>
      </c>
      <c r="E322" s="26" t="str">
        <f>IF(ISBLANK('DATA ENTRY'!J322),"",'DATA ENTRY'!J322)</f>
        <v/>
      </c>
      <c r="F322" s="26" t="str">
        <f>IF(ISBLANK('DATA ENTRY'!K322),"",'DATA ENTRY'!K322)</f>
        <v/>
      </c>
      <c r="G322" s="26" t="str">
        <f t="shared" si="82"/>
        <v/>
      </c>
      <c r="H322" s="26" t="str">
        <f>IF(ISBLANK('DATA ENTRY'!M322),"",'DATA ENTRY'!M322)</f>
        <v/>
      </c>
      <c r="I322" s="26" t="str">
        <f>IF(ISBLANK('DATA ENTRY'!M322),"",'DATA ENTRY'!N322)</f>
        <v/>
      </c>
      <c r="J322" s="26" t="str">
        <f t="shared" si="100"/>
        <v/>
      </c>
      <c r="K322" s="26" t="str">
        <f>IF(ISBLANK('DATA ENTRY'!P322),"",'DATA ENTRY'!P322)</f>
        <v/>
      </c>
      <c r="L322" s="26" t="str">
        <f>IF(ISBLANK('DATA ENTRY'!Q322),"",'DATA ENTRY'!Q322)</f>
        <v/>
      </c>
      <c r="M322" s="26" t="str">
        <f t="shared" si="83"/>
        <v/>
      </c>
      <c r="N322" s="26" t="str">
        <f>IF(ISBLANK('DATA ENTRY'!S322),"",'DATA ENTRY'!S322)</f>
        <v/>
      </c>
      <c r="O322" s="26" t="str">
        <f>IF(ISBLANK('DATA ENTRY'!T322),"",'DATA ENTRY'!T322)</f>
        <v/>
      </c>
      <c r="P322" s="26" t="str">
        <f t="shared" si="84"/>
        <v/>
      </c>
      <c r="Q322" s="26" t="str">
        <f>IF(ISBLANK('DATA ENTRY'!V322),"",'DATA ENTRY'!V322)</f>
        <v/>
      </c>
      <c r="R322" s="26" t="str">
        <f>IF(ISBLANK('DATA ENTRY'!W322),"",'DATA ENTRY'!W322)</f>
        <v/>
      </c>
      <c r="S322" s="26" t="str">
        <f t="shared" si="85"/>
        <v/>
      </c>
      <c r="T322" s="26" t="str">
        <f>IF(ISBLANK('DATA ENTRY'!Y322),"",'DATA ENTRY'!Y322)</f>
        <v/>
      </c>
      <c r="U322" s="26" t="str">
        <f>IF(ISBLANK('DATA ENTRY'!Z322),"",'DATA ENTRY'!Z322)</f>
        <v/>
      </c>
      <c r="V322" s="26" t="str">
        <f t="shared" si="86"/>
        <v/>
      </c>
      <c r="W322" s="26" t="str">
        <f>IF(ISBLANK('DATA ENTRY'!$F322),"",IF(LEDGER!B322="AB","AB",IF(LEDGER!B322&gt;=0.9*'MARK LOOKUP'!B322,"A+",IF(LEDGER!B322&gt;=0.8*'MARK LOOKUP'!B322,"A",IF(LEDGER!B322&gt;=0.7*'MARK LOOKUP'!B322,"B+",IF(LEDGER!B322&gt;=0.6*'MARK LOOKUP'!B322,"B",IF(LEDGER!B322&gt;=0.5*'MARK LOOKUP'!B322,"C+",IF(LEDGER!B322&gt;=0.4*'MARK LOOKUP'!B322,"C+",IF(LEDGER!B322&gt;=0.35*'MARK LOOKUP'!B322,"D","NG")))))))))</f>
        <v/>
      </c>
      <c r="X322" s="26" t="str">
        <f>IF(ISBLANK('DATA ENTRY'!$G322),"",IF(LEDGER!C322="AB","AB",IF(LEDGER!C322&gt;=0.9*'MARK LOOKUP'!C322,"A+",IF(LEDGER!C322&gt;=0.8*'MARK LOOKUP'!C322,"A",IF(LEDGER!C322&gt;=0.7*'MARK LOOKUP'!C322,"B+",IF(LEDGER!C322&gt;=0.6*'MARK LOOKUP'!C322,"B",IF(LEDGER!C322&gt;=0.5*'MARK LOOKUP'!C322,"C+",IF(LEDGER!C322&gt;=0.4*'MARK LOOKUP'!C322,"C+",IF(LEDGER!C322&gt;=0.35*'MARK LOOKUP'!C322,"D","N.G.")))))))))</f>
        <v/>
      </c>
      <c r="Y322" s="26" t="b">
        <f>IF(ISNUMBER(D322),IF(D322&gt;=0.9*'MARK LOOKUP'!D322,"A+",IF(D322&gt;=0.8*'MARK LOOKUP'!D322,"A",IF(D322&gt;=0.7*'MARK LOOKUP'!D322,"B+",IF(D322&gt;=0.6*'MARK LOOKUP'!D322,"B",IF(D322&gt;=0.5*'MARK LOOKUP'!D322,"C+",IF(D322&gt;=0.4*'MARK LOOKUP'!D322,"C",IF(D322&gt;=0.35*'MARK LOOKUP'!D322,"D","N.G."))))))))</f>
        <v>0</v>
      </c>
      <c r="Z322" s="26" t="str">
        <f>IF(ISBLANK('DATA ENTRY'!J322),"",IF(LEDGER!E322="AB","AB",IF(LEDGER!E322&gt;=0.9*'MARK LOOKUP'!E322,"A+",IF(LEDGER!E322&gt;=0.8*'MARK LOOKUP'!E322,"A",IF(LEDGER!E322&gt;=0.7*'MARK LOOKUP'!E322,"B+",IF(LEDGER!E322&gt;=0.6*'MARK LOOKUP'!E322,"B",IF(LEDGER!E322&gt;=0.5*'MARK LOOKUP'!E322,"C+",IF(LEDGER!E322&gt;=0.4*'MARK LOOKUP'!E322,"C",IF(LEDGER!E322&gt;=0.35*'MARK LOOKUP'!E322,"D","NG")))))))))</f>
        <v/>
      </c>
      <c r="AA322" s="26" t="str">
        <f>IF(ISBLANK('DATA ENTRY'!K322),"",IF(LEDGER!F322="AB","AB",IF(LEDGER!F322&gt;=0.9*'MARK LOOKUP'!F322,"A+",IF(LEDGER!F322&gt;=0.8*'MARK LOOKUP'!F322,"A",IF(LEDGER!F322&gt;=0.7*'MARK LOOKUP'!F322,"B+",IF(LEDGER!F322&gt;=0.6*'MARK LOOKUP'!F322,"B",IF(LEDGER!F322&gt;=0.5*'MARK LOOKUP'!F322,"C+",IF(LEDGER!F322&gt;=0.4*'MARK LOOKUP'!F322,"C",IF(LEDGER!F322&gt;=0.35*'MARK LOOKUP'!F322,"D","NG")))))))))</f>
        <v/>
      </c>
      <c r="AB322" s="26" t="b">
        <f>IF(ISNUMBER(G322),IF(D322&gt;=0.9*'MARK LOOKUP'!G322,"A+",IF(G322&gt;=0.8*'MARK LOOKUP'!G322,"A",IF(G322&gt;=0.7*'MARK LOOKUP'!G322,"B+",IF(G322&gt;=0.6*'MARK LOOKUP'!G322,"B",IF(G322&gt;=0.5*'MARK LOOKUP'!G322,"C+",IF(G322&gt;=0.4*'MARK LOOKUP'!G322,"C",IF(G322&gt;=0.35*'MARK LOOKUP'!G322,"D","NG"))))))))</f>
        <v>0</v>
      </c>
      <c r="AC322" s="26" t="str">
        <f>IF(ISBLANK('DATA ENTRY'!M322),"",IF(LEDGER!H322="AB","AB",IF(LEDGER!H322&gt;=0.9*'MARK LOOKUP'!H322,"A+",IF(LEDGER!H322&gt;=0.8*'MARK LOOKUP'!H322,"A",IF(LEDGER!H322&gt;=0.7*'MARK LOOKUP'!H322,"B+",IF(LEDGER!H322&gt;=0.6*'MARK LOOKUP'!H322,"B",IF(LEDGER!H322&gt;=0.5*'MARK LOOKUP'!H322,"C+",IF(LEDGER!H322&gt;=0.4*'MARK LOOKUP'!H322,"C",IF(LEDGER!H322&gt;=0.35*'MARK LOOKUP'!H322,"D","NG")))))))))</f>
        <v/>
      </c>
      <c r="AD322" s="26" t="str">
        <f>IF(ISBLANK('DATA ENTRY'!N322),"",IF(LEDGER!I322="AB","AB",IF(LEDGER!I322&gt;=0.9*'MARK LOOKUP'!I322,"A+",IF(LEDGER!I322&gt;=0.8*'MARK LOOKUP'!I322,"A",IF(LEDGER!I322&gt;=0.7*'MARK LOOKUP'!I322,"B+",IF(LEDGER!I322&gt;=0.6*'MARK LOOKUP'!I322,"B",IF(LEDGER!I322&gt;=0.5*'MARK LOOKUP'!I322,"C+",IF(LEDGER!I322&gt;=0.4*'MARK LOOKUP'!I322,"C",IF(LEDGER!I322&gt;=0.35*'MARK LOOKUP'!I322,"D","NG")))))))))</f>
        <v/>
      </c>
      <c r="AE322" s="26" t="str">
        <f>IF(ISNUMBER(J322),IF(J322&gt;=0.9*'MARK LOOKUP'!J322,"A+",IF(J322&gt;=0.8*'MARK LOOKUP'!J322,"A",IF(J322&gt;=0.7*'MARK LOOKUP'!J322,"B+",IF(J322&gt;=0.6*'MARK LOOKUP'!J322,"B",IF(J322&gt;=0.5*'MARK LOOKUP'!J322,"C+",IF(J322&gt;=0.4*'MARK LOOKUP'!J322,"C",IF(J322&gt;=0.35*'MARK LOOKUP'!J322,"D","NG"))))))),"")</f>
        <v/>
      </c>
      <c r="AF322" s="26" t="str">
        <f>IF(ISBLANK('DATA ENTRY'!P322),"",IF(LEDGER!K322="Ab","AB",IF(LEDGER!K322&gt;=0.9*'MARK LOOKUP'!K322,"A+",IF(LEDGER!K322&gt;=0.8*'MARK LOOKUP'!K322,"A",IF(LEDGER!K322&gt;=0.7*'MARK LOOKUP'!K322,"B+",IF(LEDGER!K322&gt;=0.6*'MARK LOOKUP'!K322,"B",IF(LEDGER!K322&gt;=0.5*'MARK LOOKUP'!K322,"C+",IF(LEDGER!K322&gt;=0.4*'MARK LOOKUP'!K322,"C",IF(LEDGER!K322&gt;=0.35*'MARK LOOKUP'!K322,"D","NG")))))))))</f>
        <v/>
      </c>
      <c r="AG322" s="26" t="str">
        <f>IF(ISBLANK('DATA ENTRY'!Q322),"",IF(LEDGER!L322="Ab","AB",IF(LEDGER!L322&gt;=0.9*'MARK LOOKUP'!L322,"A+",IF(LEDGER!L322&gt;=0.8*'MARK LOOKUP'!L322,"A",IF(LEDGER!L322&gt;=0.7*'MARK LOOKUP'!L322,"B+",IF(LEDGER!L322&gt;=0.6*'MARK LOOKUP'!L322,"B",IF(LEDGER!L322&gt;=0.5*'MARK LOOKUP'!L322,"C+",IF(LEDGER!L322&gt;=0.4*'MARK LOOKUP'!L322,"C",IF(LEDGER!L322&gt;=0.35*'MARK LOOKUP'!L322,"D","NG")))))))))</f>
        <v/>
      </c>
      <c r="AH322" s="26" t="str">
        <f>IF(ISNUMBER(M322),IF(M322&gt;=0.9*'MARK LOOKUP'!M322,"A+",IF(M322&gt;=0.8*'MARK LOOKUP'!M322,"A",IF(M322&gt;=0.7*'MARK LOOKUP'!M322,"B+",IF(M322&gt;=0.6*'MARK LOOKUP'!M322,"B",IF(M322&gt;=0.5*'MARK LOOKUP'!M322,"C+",IF(M322&gt;=0.4*'MARK LOOKUP'!M322,"C",IF(M322&gt;=0.35*'MARK LOOKUP'!M322,"D","NG"))))))),"")</f>
        <v/>
      </c>
      <c r="AI322" s="26" t="str">
        <f>IF(ISBLANK('DATA ENTRY'!S322),"",IF(N322="Ab","AB",IF(N322&gt;=0.9*'MARK LOOKUP'!N322,"A+",IF(N322&gt;=0.8*'MARK LOOKUP'!N322,"A",IF(N322&gt;=0.7*'MARK LOOKUP'!N322,"B+",IF(N322&gt;=0.6*'MARK LOOKUP'!N322,"B",IF(N322&gt;=0.5*'MARK LOOKUP'!N322,"C+",IF(N322&gt;=0.4*'MARK LOOKUP'!N322,"C",IF(N322&gt;=0.35*'MARK LOOKUP'!N322,"D","NG")))))))))</f>
        <v/>
      </c>
      <c r="AJ322" s="26" t="str">
        <f>IF(ISBLANK('DATA ENTRY'!T322),"",IF(O322="Ab","AB",IF(O322&gt;=0.9*'MARK LOOKUP'!O322,"A+",IF(O322&gt;=0.8*'MARK LOOKUP'!O322,"A",IF(O322&gt;=0.7*'MARK LOOKUP'!O322,"B+",IF(O322&gt;=0.6*'MARK LOOKUP'!O322,"B",IF(O322&gt;=0.5*'MARK LOOKUP'!O322,"C+",IF(O322&gt;=0.4*'MARK LOOKUP'!O322,"C",IF(O322&gt;=0.35*'MARK LOOKUP'!O322,"D","NG")))))))))</f>
        <v/>
      </c>
      <c r="AK322" s="26" t="str">
        <f>IF(ISNUMBER(P322),IF(P322&gt;=0.9*'MARK LOOKUP'!P322,"A+",IF(P322&gt;=0.8*'MARK LOOKUP'!P322,"A",IF(P322&gt;=0.7*'MARK LOOKUP'!P322,"B+",IF(P322&gt;=0.6*'MARK LOOKUP'!P322,"B",IF(P322&gt;=0.5*'MARK LOOKUP'!P322,"C+",IF(P322&gt;=0.4*'MARK LOOKUP'!P322,"C",IF(P322&gt;=0.35*'MARK LOOKUP'!P322,"D","NG"))))))),"")</f>
        <v/>
      </c>
      <c r="AL322" s="26" t="str">
        <f>IF(ISBLANK('DATA ENTRY'!V322),"",IF(Q322="Ab","AB",IF(Q322&gt;=0.9*'MARK LOOKUP'!Q322,"A+",IF(Q322&gt;=0.8*'MARK LOOKUP'!Q322,"A",IF(Q322&gt;=0.7*'MARK LOOKUP'!Q322,"B+",IF(Q322&gt;=0.6*'MARK LOOKUP'!Q322,"B",IF(Q322&gt;=0.5*'MARK LOOKUP'!Q322,"C+",IF(Q322&gt;=0.4*'MARK LOOKUP'!Q322,"C",IF(Q322&gt;=0.35*'MARK LOOKUP'!Q322,"D","NG")))))))))</f>
        <v/>
      </c>
      <c r="AM322" s="26" t="str">
        <f>IF(ISBLANK('DATA ENTRY'!W322),"",IF(R322="Ab","AB",IF(R322&gt;=0.9*'MARK LOOKUP'!R322,"A+",IF(R322&gt;=0.8*'MARK LOOKUP'!R322,"A",IF(R322&gt;=0.7*'MARK LOOKUP'!R322,"B+",IF(R322&gt;=0.6*'MARK LOOKUP'!R322,"B",IF(R322&gt;=0.5*'MARK LOOKUP'!R322,"C+",IF(R322&gt;=0.4*'MARK LOOKUP'!R322,"C",IF(R322&gt;=0.35*'MARK LOOKUP'!R322,"D","NG")))))))))</f>
        <v/>
      </c>
      <c r="AN322" s="26" t="str">
        <f>IF(ISNUMBER(S322),IF(S322&gt;=0.9*'MARK LOOKUP'!S322,"A+",IF(S322&gt;=0.8*'MARK LOOKUP'!S322,"A",IF(S322&gt;=0.7*'MARK LOOKUP'!S322,"B+",IF(S322&gt;=0.6*'MARK LOOKUP'!S322,"B",IF(S322&gt;=0.5*'MARK LOOKUP'!S322,"C+",IF(S322&gt;=0.4*'MARK LOOKUP'!S322,"C",IF(S322&gt;=0.35*'MARK LOOKUP'!S322,"D","NG"))))))),"")</f>
        <v/>
      </c>
      <c r="AO322" s="26" t="str">
        <f>IF(ISBLANK('DATA ENTRY'!Y322),"",IF(T322="AB","AB",IF(T322&gt;=0.9*'MARK LOOKUP'!T322,"A+",IF(T322&gt;=0.8*'MARK LOOKUP'!T322,"A",IF(T322&gt;=0.7*'MARK LOOKUP'!T322,"B+",IF(T322&gt;=0.6*'MARK LOOKUP'!T322,"B",IF(T322&gt;=0.5*'MARK LOOKUP'!T322,"C+",IF(T322&gt;=0.4*'MARK LOOKUP'!T322,"C",IF(T322&gt;=0.35*'MARK LOOKUP'!T322,"D","NG")))))))))</f>
        <v/>
      </c>
      <c r="AP322" s="26" t="str">
        <f>IF(ISBLANK('DATA ENTRY'!Z322),"",IF(U322="AB","AB",IF(U322&gt;=0.9*'MARK LOOKUP'!U322,"A+",IF(U322&gt;=0.8*'MARK LOOKUP'!U322,"A",IF(U322&gt;=0.7*'MARK LOOKUP'!U322,"B+",IF(U322&gt;=0.6*'MARK LOOKUP'!U322,"B",IF(U322&gt;=0.5*'MARK LOOKUP'!U322,"C+",IF(U322&gt;=0.4*'MARK LOOKUP'!U322,"C",IF(U322&gt;=0.35*'MARK LOOKUP'!U322,"D","NG")))))))))</f>
        <v/>
      </c>
      <c r="AQ322" s="26" t="str">
        <f>IF(ISNUMBER(V322),IF(V322&gt;=0.9*'MARK LOOKUP'!V322,"A+",IF(V322&gt;=0.8*'MARK LOOKUP'!V322,"A",IF(V322&gt;=0.7*'MARK LOOKUP'!V322,"B+",IF(V322&gt;=0.6*'MARK LOOKUP'!S322,"B",IF(V322&gt;=0.5*'MARK LOOKUP'!V322,"C+",IF(V322&gt;=0.4*'MARK LOOKUP'!V322,"C",IF(V322&gt;=0.35*'MARK LOOKUP'!V322,"D","NG"))))))),"")</f>
        <v/>
      </c>
      <c r="AR322" s="26" t="str">
        <f t="shared" si="87"/>
        <v/>
      </c>
      <c r="AS322" s="26" t="str">
        <f t="shared" si="88"/>
        <v/>
      </c>
      <c r="AT322" s="26" t="str">
        <f t="shared" si="89"/>
        <v/>
      </c>
      <c r="AU322" s="26" t="str">
        <f t="shared" si="90"/>
        <v/>
      </c>
      <c r="AV322" s="26" t="str">
        <f t="shared" si="91"/>
        <v/>
      </c>
      <c r="AW322" s="26" t="str">
        <f t="shared" si="92"/>
        <v/>
      </c>
      <c r="AX322" s="26" t="str">
        <f t="shared" si="93"/>
        <v/>
      </c>
      <c r="AY322" s="26" t="str">
        <f t="shared" si="94"/>
        <v/>
      </c>
      <c r="AZ322" s="26" t="str">
        <f t="shared" si="95"/>
        <v/>
      </c>
      <c r="BA322" s="26" t="str">
        <f t="shared" si="96"/>
        <v/>
      </c>
      <c r="BB322" s="26" t="str">
        <f t="shared" si="97"/>
        <v/>
      </c>
      <c r="BC322" s="26" t="str">
        <f t="shared" si="98"/>
        <v/>
      </c>
      <c r="BD322" s="26" t="str">
        <f t="shared" si="99"/>
        <v/>
      </c>
      <c r="BE322" s="26" t="str">
        <f>IF(ISBLANK('DATA ENTRY'!S322),"",IF(AJ322="A+","4",IF(AJ322="A","3.6",IF(AJ322="B+","3.2",IF(AJ322="B","2.8",IF(AJ322="C+","2.4",IF(AJ322="C","2",IF(AJ322="D+","1.6",IF(AJ322="D","1.2",IF(AJ322="E","0.8",""))))))))))</f>
        <v/>
      </c>
      <c r="BF322" s="26" t="str">
        <f>IF(ISBLANK('DATA ENTRY'!T322),"",IF(AK322="A+","4",IF(AK322="A","3.6",IF(AK322="B+","3.2",IF(AK322="B","2.8",IF(AK322="C+","2.4",IF(AK322="C","2",IF(AK322="D+","1.6",IF(AK322="D","1.2",IF(AK322="E","0.8",""))))))))))</f>
        <v/>
      </c>
      <c r="BG322" s="26" t="str">
        <f>IF(ISBLANK('DATA ENTRY'!U322),"",IF(AL322="A+","4",IF(AL322="A","3.6",IF(AL322="B+","3.2",IF(AL322="B","2.8",IF(AL322="C+","2.4",IF(AL322="C","2",IF(AL322="D+","1.6",IF(AL322="D","1.2",IF(AL322="E","0.8",""))))))))))</f>
        <v/>
      </c>
      <c r="BH322" s="26" t="str">
        <f>IF(ISBLANK('DATA ENTRY'!V322),"",IF(AM322="A+","4",IF(AM322="A","3.6",IF(AM322="B+","3.2",IF(AM322="B","2.8",IF(AM322="C+","2.4",IF(AM322="C","2",IF(AM322="D+","1.6",IF(AM322="D","1.2",IF(AM322="E","0.8",""))))))))))</f>
        <v/>
      </c>
      <c r="BI322" s="26" t="str">
        <f>IF(ISBLANK('DATA ENTRY'!W322),"",IF(AN322="A+","4",IF(AN322="A","3.6",IF(AN322="B+","3.2",IF(AN322="B","2.8",IF(AN322="C+","2.4",IF(AN322="C","2",IF(AN322="D+","1.6",IF(AN322="D","1.2",IF(AN322="E","0.8",""))))))))))</f>
        <v/>
      </c>
      <c r="BJ322" s="26" t="str">
        <f>IF(ISBLANK('DATA ENTRY'!X322),"",IF(AO322="A+","4",IF(AO322="A","3.6",IF(AO322="B+","3.2",IF(AO322="B","2.8",IF(AO322="C+","2.4",IF(AO322="C","2",IF(AO322="D+","1.6",IF(AO322="D","1.2",IF(AO322="E","0.8",""))))))))))</f>
        <v/>
      </c>
      <c r="BK322" s="26" t="str">
        <f>IF(ISBLANK('DATA ENTRY'!Y322),"",IF(AP322="A+","4",IF(AP322="A","3.6",IF(AP322="B+","3.2",IF(AP322="B","2.8",IF(AP322="C+","2.4",IF(AP322="C","2",IF(AP322="D+","1.6",IF(AP322="D","1.2",IF(AP322="E","0.8",""))))))))))</f>
        <v/>
      </c>
      <c r="BL322" s="26" t="str">
        <f>IF(ISBLANK('DATA ENTRY'!Z322),"",IF(AQ322="A+","4",IF(AQ322="A","3.6",IF(AQ322="B+","3.2",IF(AQ322="B","2.8",IF(AQ322="C+","2.4",IF(AQ322="C","2",IF(AQ322="D+","1.6",IF(AQ322="D","1.2",IF(AQ322="E","0.8",""))))))))))</f>
        <v/>
      </c>
    </row>
    <row r="323" spans="2:64" x14ac:dyDescent="0.25">
      <c r="B323" s="26" t="str">
        <f>IF(ISBLANK('DATA ENTRY'!G323),"",'DATA ENTRY'!G323)</f>
        <v/>
      </c>
      <c r="C323" s="26" t="str">
        <f>IF(ISBLANK('DATA ENTRY'!H323),"",'DATA ENTRY'!H323)</f>
        <v/>
      </c>
      <c r="D323" s="26" t="str">
        <f t="shared" ref="D323:D386" si="101">IF(OR(ISNUMBER(B323),ISNUMBER(C323)),SUM(B323:C323),"")</f>
        <v/>
      </c>
      <c r="E323" s="26" t="str">
        <f>IF(ISBLANK('DATA ENTRY'!J323),"",'DATA ENTRY'!J323)</f>
        <v/>
      </c>
      <c r="F323" s="26" t="str">
        <f>IF(ISBLANK('DATA ENTRY'!K323),"",'DATA ENTRY'!K323)</f>
        <v/>
      </c>
      <c r="G323" s="26" t="str">
        <f t="shared" ref="G323:G386" si="102">IF(OR(ISNUMBER(E323),ISNUMBER(F323)),SUM(E323:F323),"")</f>
        <v/>
      </c>
      <c r="H323" s="26" t="str">
        <f>IF(ISBLANK('DATA ENTRY'!M323),"",'DATA ENTRY'!M323)</f>
        <v/>
      </c>
      <c r="I323" s="26" t="str">
        <f>IF(ISBLANK('DATA ENTRY'!M323),"",'DATA ENTRY'!N323)</f>
        <v/>
      </c>
      <c r="J323" s="26" t="str">
        <f t="shared" si="100"/>
        <v/>
      </c>
      <c r="K323" s="26" t="str">
        <f>IF(ISBLANK('DATA ENTRY'!P323),"",'DATA ENTRY'!P323)</f>
        <v/>
      </c>
      <c r="L323" s="26" t="str">
        <f>IF(ISBLANK('DATA ENTRY'!Q323),"",'DATA ENTRY'!Q323)</f>
        <v/>
      </c>
      <c r="M323" s="26" t="str">
        <f t="shared" ref="M323:M386" si="103">IF(OR(ISNUMBER(K323),ISNUMBER(L323)),SUM(K323:L323),"")</f>
        <v/>
      </c>
      <c r="N323" s="26" t="str">
        <f>IF(ISBLANK('DATA ENTRY'!S323),"",'DATA ENTRY'!S323)</f>
        <v/>
      </c>
      <c r="O323" s="26" t="str">
        <f>IF(ISBLANK('DATA ENTRY'!T323),"",'DATA ENTRY'!T323)</f>
        <v/>
      </c>
      <c r="P323" s="26" t="str">
        <f t="shared" ref="P323:P386" si="104">IF(OR(ISNUMBER(N323),ISNUMBER(O323)),SUM(N323:O323),"")</f>
        <v/>
      </c>
      <c r="Q323" s="26" t="str">
        <f>IF(ISBLANK('DATA ENTRY'!V323),"",'DATA ENTRY'!V323)</f>
        <v/>
      </c>
      <c r="R323" s="26" t="str">
        <f>IF(ISBLANK('DATA ENTRY'!W323),"",'DATA ENTRY'!W323)</f>
        <v/>
      </c>
      <c r="S323" s="26" t="str">
        <f t="shared" ref="S323:S386" si="105">IF(OR(ISNUMBER(Q323),ISNUMBER(R323)),SUM(Q323:R323),"")</f>
        <v/>
      </c>
      <c r="T323" s="26" t="str">
        <f>IF(ISBLANK('DATA ENTRY'!Y323),"",'DATA ENTRY'!Y323)</f>
        <v/>
      </c>
      <c r="U323" s="26" t="str">
        <f>IF(ISBLANK('DATA ENTRY'!Z323),"",'DATA ENTRY'!Z323)</f>
        <v/>
      </c>
      <c r="V323" s="26" t="str">
        <f t="shared" ref="V323:V386" si="106">IF(OR(ISNUMBER(T323),ISNUMBER(U323)),SUM(T323:U323),"")</f>
        <v/>
      </c>
      <c r="W323" s="26" t="str">
        <f>IF(ISBLANK('DATA ENTRY'!$F323),"",IF(LEDGER!B323="AB","AB",IF(LEDGER!B323&gt;=0.9*'MARK LOOKUP'!B323,"A+",IF(LEDGER!B323&gt;=0.8*'MARK LOOKUP'!B323,"A",IF(LEDGER!B323&gt;=0.7*'MARK LOOKUP'!B323,"B+",IF(LEDGER!B323&gt;=0.6*'MARK LOOKUP'!B323,"B",IF(LEDGER!B323&gt;=0.5*'MARK LOOKUP'!B323,"C+",IF(LEDGER!B323&gt;=0.4*'MARK LOOKUP'!B323,"C+",IF(LEDGER!B323&gt;=0.35*'MARK LOOKUP'!B323,"D","NG")))))))))</f>
        <v/>
      </c>
      <c r="X323" s="26" t="str">
        <f>IF(ISBLANK('DATA ENTRY'!$G323),"",IF(LEDGER!C323="AB","AB",IF(LEDGER!C323&gt;=0.9*'MARK LOOKUP'!C323,"A+",IF(LEDGER!C323&gt;=0.8*'MARK LOOKUP'!C323,"A",IF(LEDGER!C323&gt;=0.7*'MARK LOOKUP'!C323,"B+",IF(LEDGER!C323&gt;=0.6*'MARK LOOKUP'!C323,"B",IF(LEDGER!C323&gt;=0.5*'MARK LOOKUP'!C323,"C+",IF(LEDGER!C323&gt;=0.4*'MARK LOOKUP'!C323,"C+",IF(LEDGER!C323&gt;=0.35*'MARK LOOKUP'!C323,"D","N.G.")))))))))</f>
        <v/>
      </c>
      <c r="Y323" s="26" t="b">
        <f>IF(ISNUMBER(D323),IF(D323&gt;=0.9*'MARK LOOKUP'!D323,"A+",IF(D323&gt;=0.8*'MARK LOOKUP'!D323,"A",IF(D323&gt;=0.7*'MARK LOOKUP'!D323,"B+",IF(D323&gt;=0.6*'MARK LOOKUP'!D323,"B",IF(D323&gt;=0.5*'MARK LOOKUP'!D323,"C+",IF(D323&gt;=0.4*'MARK LOOKUP'!D323,"C",IF(D323&gt;=0.35*'MARK LOOKUP'!D323,"D","N.G."))))))))</f>
        <v>0</v>
      </c>
      <c r="Z323" s="26" t="str">
        <f>IF(ISBLANK('DATA ENTRY'!J323),"",IF(LEDGER!E323="AB","AB",IF(LEDGER!E323&gt;=0.9*'MARK LOOKUP'!E323,"A+",IF(LEDGER!E323&gt;=0.8*'MARK LOOKUP'!E323,"A",IF(LEDGER!E323&gt;=0.7*'MARK LOOKUP'!E323,"B+",IF(LEDGER!E323&gt;=0.6*'MARK LOOKUP'!E323,"B",IF(LEDGER!E323&gt;=0.5*'MARK LOOKUP'!E323,"C+",IF(LEDGER!E323&gt;=0.4*'MARK LOOKUP'!E323,"C",IF(LEDGER!E323&gt;=0.35*'MARK LOOKUP'!E323,"D","NG")))))))))</f>
        <v/>
      </c>
      <c r="AA323" s="26" t="str">
        <f>IF(ISBLANK('DATA ENTRY'!K323),"",IF(LEDGER!F323="AB","AB",IF(LEDGER!F323&gt;=0.9*'MARK LOOKUP'!F323,"A+",IF(LEDGER!F323&gt;=0.8*'MARK LOOKUP'!F323,"A",IF(LEDGER!F323&gt;=0.7*'MARK LOOKUP'!F323,"B+",IF(LEDGER!F323&gt;=0.6*'MARK LOOKUP'!F323,"B",IF(LEDGER!F323&gt;=0.5*'MARK LOOKUP'!F323,"C+",IF(LEDGER!F323&gt;=0.4*'MARK LOOKUP'!F323,"C",IF(LEDGER!F323&gt;=0.35*'MARK LOOKUP'!F323,"D","NG")))))))))</f>
        <v/>
      </c>
      <c r="AB323" s="26" t="b">
        <f>IF(ISNUMBER(G323),IF(D323&gt;=0.9*'MARK LOOKUP'!G323,"A+",IF(G323&gt;=0.8*'MARK LOOKUP'!G323,"A",IF(G323&gt;=0.7*'MARK LOOKUP'!G323,"B+",IF(G323&gt;=0.6*'MARK LOOKUP'!G323,"B",IF(G323&gt;=0.5*'MARK LOOKUP'!G323,"C+",IF(G323&gt;=0.4*'MARK LOOKUP'!G323,"C",IF(G323&gt;=0.35*'MARK LOOKUP'!G323,"D","NG"))))))))</f>
        <v>0</v>
      </c>
      <c r="AC323" s="26" t="str">
        <f>IF(ISBLANK('DATA ENTRY'!M323),"",IF(LEDGER!H323="AB","AB",IF(LEDGER!H323&gt;=0.9*'MARK LOOKUP'!H323,"A+",IF(LEDGER!H323&gt;=0.8*'MARK LOOKUP'!H323,"A",IF(LEDGER!H323&gt;=0.7*'MARK LOOKUP'!H323,"B+",IF(LEDGER!H323&gt;=0.6*'MARK LOOKUP'!H323,"B",IF(LEDGER!H323&gt;=0.5*'MARK LOOKUP'!H323,"C+",IF(LEDGER!H323&gt;=0.4*'MARK LOOKUP'!H323,"C",IF(LEDGER!H323&gt;=0.35*'MARK LOOKUP'!H323,"D","NG")))))))))</f>
        <v/>
      </c>
      <c r="AD323" s="26" t="str">
        <f>IF(ISBLANK('DATA ENTRY'!N323),"",IF(LEDGER!I323="AB","AB",IF(LEDGER!I323&gt;=0.9*'MARK LOOKUP'!I323,"A+",IF(LEDGER!I323&gt;=0.8*'MARK LOOKUP'!I323,"A",IF(LEDGER!I323&gt;=0.7*'MARK LOOKUP'!I323,"B+",IF(LEDGER!I323&gt;=0.6*'MARK LOOKUP'!I323,"B",IF(LEDGER!I323&gt;=0.5*'MARK LOOKUP'!I323,"C+",IF(LEDGER!I323&gt;=0.4*'MARK LOOKUP'!I323,"C",IF(LEDGER!I323&gt;=0.35*'MARK LOOKUP'!I323,"D","NG")))))))))</f>
        <v/>
      </c>
      <c r="AE323" s="26" t="str">
        <f>IF(ISNUMBER(J323),IF(J323&gt;=0.9*'MARK LOOKUP'!J323,"A+",IF(J323&gt;=0.8*'MARK LOOKUP'!J323,"A",IF(J323&gt;=0.7*'MARK LOOKUP'!J323,"B+",IF(J323&gt;=0.6*'MARK LOOKUP'!J323,"B",IF(J323&gt;=0.5*'MARK LOOKUP'!J323,"C+",IF(J323&gt;=0.4*'MARK LOOKUP'!J323,"C",IF(J323&gt;=0.35*'MARK LOOKUP'!J323,"D","NG"))))))),"")</f>
        <v/>
      </c>
      <c r="AF323" s="26" t="str">
        <f>IF(ISBLANK('DATA ENTRY'!P323),"",IF(LEDGER!K323="Ab","AB",IF(LEDGER!K323&gt;=0.9*'MARK LOOKUP'!K323,"A+",IF(LEDGER!K323&gt;=0.8*'MARK LOOKUP'!K323,"A",IF(LEDGER!K323&gt;=0.7*'MARK LOOKUP'!K323,"B+",IF(LEDGER!K323&gt;=0.6*'MARK LOOKUP'!K323,"B",IF(LEDGER!K323&gt;=0.5*'MARK LOOKUP'!K323,"C+",IF(LEDGER!K323&gt;=0.4*'MARK LOOKUP'!K323,"C",IF(LEDGER!K323&gt;=0.35*'MARK LOOKUP'!K323,"D","NG")))))))))</f>
        <v/>
      </c>
      <c r="AG323" s="26" t="str">
        <f>IF(ISBLANK('DATA ENTRY'!Q323),"",IF(LEDGER!L323="Ab","AB",IF(LEDGER!L323&gt;=0.9*'MARK LOOKUP'!L323,"A+",IF(LEDGER!L323&gt;=0.8*'MARK LOOKUP'!L323,"A",IF(LEDGER!L323&gt;=0.7*'MARK LOOKUP'!L323,"B+",IF(LEDGER!L323&gt;=0.6*'MARK LOOKUP'!L323,"B",IF(LEDGER!L323&gt;=0.5*'MARK LOOKUP'!L323,"C+",IF(LEDGER!L323&gt;=0.4*'MARK LOOKUP'!L323,"C",IF(LEDGER!L323&gt;=0.35*'MARK LOOKUP'!L323,"D","NG")))))))))</f>
        <v/>
      </c>
      <c r="AH323" s="26" t="str">
        <f>IF(ISNUMBER(M323),IF(M323&gt;=0.9*'MARK LOOKUP'!M323,"A+",IF(M323&gt;=0.8*'MARK LOOKUP'!M323,"A",IF(M323&gt;=0.7*'MARK LOOKUP'!M323,"B+",IF(M323&gt;=0.6*'MARK LOOKUP'!M323,"B",IF(M323&gt;=0.5*'MARK LOOKUP'!M323,"C+",IF(M323&gt;=0.4*'MARK LOOKUP'!M323,"C",IF(M323&gt;=0.35*'MARK LOOKUP'!M323,"D","NG"))))))),"")</f>
        <v/>
      </c>
      <c r="AI323" s="26" t="str">
        <f>IF(ISBLANK('DATA ENTRY'!S323),"",IF(N323="Ab","AB",IF(N323&gt;=0.9*'MARK LOOKUP'!N323,"A+",IF(N323&gt;=0.8*'MARK LOOKUP'!N323,"A",IF(N323&gt;=0.7*'MARK LOOKUP'!N323,"B+",IF(N323&gt;=0.6*'MARK LOOKUP'!N323,"B",IF(N323&gt;=0.5*'MARK LOOKUP'!N323,"C+",IF(N323&gt;=0.4*'MARK LOOKUP'!N323,"C",IF(N323&gt;=0.35*'MARK LOOKUP'!N323,"D","NG")))))))))</f>
        <v/>
      </c>
      <c r="AJ323" s="26" t="str">
        <f>IF(ISBLANK('DATA ENTRY'!T323),"",IF(O323="Ab","AB",IF(O323&gt;=0.9*'MARK LOOKUP'!O323,"A+",IF(O323&gt;=0.8*'MARK LOOKUP'!O323,"A",IF(O323&gt;=0.7*'MARK LOOKUP'!O323,"B+",IF(O323&gt;=0.6*'MARK LOOKUP'!O323,"B",IF(O323&gt;=0.5*'MARK LOOKUP'!O323,"C+",IF(O323&gt;=0.4*'MARK LOOKUP'!O323,"C",IF(O323&gt;=0.35*'MARK LOOKUP'!O323,"D","NG")))))))))</f>
        <v/>
      </c>
      <c r="AK323" s="26" t="str">
        <f>IF(ISNUMBER(P323),IF(P323&gt;=0.9*'MARK LOOKUP'!P323,"A+",IF(P323&gt;=0.8*'MARK LOOKUP'!P323,"A",IF(P323&gt;=0.7*'MARK LOOKUP'!P323,"B+",IF(P323&gt;=0.6*'MARK LOOKUP'!P323,"B",IF(P323&gt;=0.5*'MARK LOOKUP'!P323,"C+",IF(P323&gt;=0.4*'MARK LOOKUP'!P323,"C",IF(P323&gt;=0.35*'MARK LOOKUP'!P323,"D","NG"))))))),"")</f>
        <v/>
      </c>
      <c r="AL323" s="26" t="str">
        <f>IF(ISBLANK('DATA ENTRY'!V323),"",IF(Q323="Ab","AB",IF(Q323&gt;=0.9*'MARK LOOKUP'!Q323,"A+",IF(Q323&gt;=0.8*'MARK LOOKUP'!Q323,"A",IF(Q323&gt;=0.7*'MARK LOOKUP'!Q323,"B+",IF(Q323&gt;=0.6*'MARK LOOKUP'!Q323,"B",IF(Q323&gt;=0.5*'MARK LOOKUP'!Q323,"C+",IF(Q323&gt;=0.4*'MARK LOOKUP'!Q323,"C",IF(Q323&gt;=0.35*'MARK LOOKUP'!Q323,"D","NG")))))))))</f>
        <v/>
      </c>
      <c r="AM323" s="26" t="str">
        <f>IF(ISBLANK('DATA ENTRY'!W323),"",IF(R323="Ab","AB",IF(R323&gt;=0.9*'MARK LOOKUP'!R323,"A+",IF(R323&gt;=0.8*'MARK LOOKUP'!R323,"A",IF(R323&gt;=0.7*'MARK LOOKUP'!R323,"B+",IF(R323&gt;=0.6*'MARK LOOKUP'!R323,"B",IF(R323&gt;=0.5*'MARK LOOKUP'!R323,"C+",IF(R323&gt;=0.4*'MARK LOOKUP'!R323,"C",IF(R323&gt;=0.35*'MARK LOOKUP'!R323,"D","NG")))))))))</f>
        <v/>
      </c>
      <c r="AN323" s="26" t="str">
        <f>IF(ISNUMBER(S323),IF(S323&gt;=0.9*'MARK LOOKUP'!S323,"A+",IF(S323&gt;=0.8*'MARK LOOKUP'!S323,"A",IF(S323&gt;=0.7*'MARK LOOKUP'!S323,"B+",IF(S323&gt;=0.6*'MARK LOOKUP'!S323,"B",IF(S323&gt;=0.5*'MARK LOOKUP'!S323,"C+",IF(S323&gt;=0.4*'MARK LOOKUP'!S323,"C",IF(S323&gt;=0.35*'MARK LOOKUP'!S323,"D","NG"))))))),"")</f>
        <v/>
      </c>
      <c r="AO323" s="26" t="str">
        <f>IF(ISBLANK('DATA ENTRY'!Y323),"",IF(T323="AB","AB",IF(T323&gt;=0.9*'MARK LOOKUP'!T323,"A+",IF(T323&gt;=0.8*'MARK LOOKUP'!T323,"A",IF(T323&gt;=0.7*'MARK LOOKUP'!T323,"B+",IF(T323&gt;=0.6*'MARK LOOKUP'!T323,"B",IF(T323&gt;=0.5*'MARK LOOKUP'!T323,"C+",IF(T323&gt;=0.4*'MARK LOOKUP'!T323,"C",IF(T323&gt;=0.35*'MARK LOOKUP'!T323,"D","NG")))))))))</f>
        <v/>
      </c>
      <c r="AP323" s="26" t="str">
        <f>IF(ISBLANK('DATA ENTRY'!Z323),"",IF(U323="AB","AB",IF(U323&gt;=0.9*'MARK LOOKUP'!U323,"A+",IF(U323&gt;=0.8*'MARK LOOKUP'!U323,"A",IF(U323&gt;=0.7*'MARK LOOKUP'!U323,"B+",IF(U323&gt;=0.6*'MARK LOOKUP'!U323,"B",IF(U323&gt;=0.5*'MARK LOOKUP'!U323,"C+",IF(U323&gt;=0.4*'MARK LOOKUP'!U323,"C",IF(U323&gt;=0.35*'MARK LOOKUP'!U323,"D","NG")))))))))</f>
        <v/>
      </c>
      <c r="AQ323" s="26" t="str">
        <f>IF(ISNUMBER(V323),IF(V323&gt;=0.9*'MARK LOOKUP'!V323,"A+",IF(V323&gt;=0.8*'MARK LOOKUP'!V323,"A",IF(V323&gt;=0.7*'MARK LOOKUP'!V323,"B+",IF(V323&gt;=0.6*'MARK LOOKUP'!S323,"B",IF(V323&gt;=0.5*'MARK LOOKUP'!V323,"C+",IF(V323&gt;=0.4*'MARK LOOKUP'!V323,"C",IF(V323&gt;=0.35*'MARK LOOKUP'!V323,"D","NG"))))))),"")</f>
        <v/>
      </c>
      <c r="AR323" s="26" t="str">
        <f t="shared" ref="AR323:AR386" si="107">IF(W323="A+","4",IF(W323="A","3.6",IF(W323="B+","3.2",IF(W323="B","2.8",IF(W323="C+","2.4",IF(W323="C","2",IF(W323="D+","1.6",IF(W323="D","1.2",IF(W323="E","0.8","")))))))))</f>
        <v/>
      </c>
      <c r="AS323" s="26" t="str">
        <f t="shared" ref="AS323:AS386" si="108">IF(X323="A+","4",IF(X323="A","3.6",IF(X323="B+","3.2",IF(X323="B","2.8",IF(X323="C+","2.4",IF(X323="C","2",IF(X323="D+","1.6",IF(X323="D","1.2",IF(X323="E","0.8","")))))))))</f>
        <v/>
      </c>
      <c r="AT323" s="26" t="str">
        <f t="shared" ref="AT323:AT386" si="109">IF(Y323="A+","4",IF(Y323="A","3.6",IF(Y323="B+","3.2",IF(Y323="B","2.8",IF(Y323="C+","2.4",IF(Y323="C","2",IF(Y323="D+","1.6",IF(Y323="D","1.2",IF(Y323="E","0.8","")))))))))</f>
        <v/>
      </c>
      <c r="AU323" s="26" t="str">
        <f t="shared" ref="AU323:AU386" si="110">IF(Z323="A+","4",IF(Z323="A","3.6",IF(Z323="B+","3.2",IF(Z323="B","2.8",IF(Z323="C+","2.4",IF(Z323="C","2",IF(Z323="D+","1.6",IF(Z323="D","1.2",IF(Z323="E","0.8","")))))))))</f>
        <v/>
      </c>
      <c r="AV323" s="26" t="str">
        <f t="shared" ref="AV323:AV386" si="111">IF(AA323="A+","4",IF(AA323="A","3.6",IF(AA323="B+","3.2",IF(AA323="B","2.8",IF(AA323="C+","2.4",IF(AA323="C","2",IF(AA323="D+","1.6",IF(AA323="D","1.2",IF(AA323="E","0.8","")))))))))</f>
        <v/>
      </c>
      <c r="AW323" s="26" t="str">
        <f t="shared" ref="AW323:AW386" si="112">IF(AB323="A+","4",IF(AB323="A","3.6",IF(AB323="B+","3.2",IF(AB323="B","2.8",IF(AB323="C+","2.4",IF(AB323="C","2",IF(AB323="D+","1.6",IF(AB323="D","1.2",IF(AB323="E","0.8","")))))))))</f>
        <v/>
      </c>
      <c r="AX323" s="26" t="str">
        <f t="shared" ref="AX323:AX386" si="113">IF(AC323="A+","4",IF(AC323="A","3.6",IF(AC323="B+","3.2",IF(AC323="B","2.8",IF(AC323="C+","2.4",IF(AC323="C","2",IF(AC323="D+","1.6",IF(AC323="D","1.2",IF(AC323="E","0.8","")))))))))</f>
        <v/>
      </c>
      <c r="AY323" s="26" t="str">
        <f t="shared" ref="AY323:AY386" si="114">IF(AD323="A+","4",IF(AD323="A","3.6",IF(AD323="B+","3.2",IF(AD323="B","2.8",IF(AD323="C+","2.4",IF(AD323="C","2",IF(AD323="D+","1.6",IF(AD323="D","1.2",IF(AD323="E","0.8","")))))))))</f>
        <v/>
      </c>
      <c r="AZ323" s="26" t="str">
        <f t="shared" ref="AZ323:AZ386" si="115">IF(AE323="A+","4",IF(AE323="A","3.6",IF(AE323="B+","3.2",IF(AE323="B","2.8",IF(AE323="C+","2.4",IF(AE323="C","2",IF(AE323="D+","1.6",IF(AE323="D","1.2",IF(AE323="E","0.8","")))))))))</f>
        <v/>
      </c>
      <c r="BA323" s="26" t="str">
        <f t="shared" ref="BA323:BA386" si="116">IF(AF323="A+","4",IF(AF323="A","3.6",IF(AF323="B+","3.2",IF(AF323="B","2.8",IF(AF323="C+","2.4",IF(AF323="C","2",IF(AF323="D+","1.6",IF(AF323="D","1.2",IF(AF323="E","0.8","")))))))))</f>
        <v/>
      </c>
      <c r="BB323" s="26" t="str">
        <f t="shared" ref="BB323:BB386" si="117">IF(AG323="A+","4",IF(AG323="A","3.6",IF(AG323="B+","3.2",IF(AG323="B","2.8",IF(AG323="C+","2.4",IF(AG323="C","2",IF(AG323="D+","1.6",IF(AG323="D","1.2",IF(AG323="E","0.8","")))))))))</f>
        <v/>
      </c>
      <c r="BC323" s="26" t="str">
        <f t="shared" ref="BC323:BC386" si="118">IF(AH323="A+","4",IF(AH323="A","3.6",IF(AH323="B+","3.2",IF(AH323="B","2.8",IF(AH323="C+","2.4",IF(AH323="C","2",IF(AH323="D+","1.6",IF(AH323="D","1.2",IF(AH323="E","0.8","")))))))))</f>
        <v/>
      </c>
      <c r="BD323" s="26" t="str">
        <f t="shared" ref="BD323:BD386" si="119">IF(AI323="A+","4",IF(AI323="A","3.6",IF(AI323="B+","3.2",IF(AI323="B","2.8",IF(AI323="C+","2.4",IF(AI323="C","2",IF(AI323="D+","1.6",IF(AI323="D","1.2",IF(AI323="E","0.8","")))))))))</f>
        <v/>
      </c>
      <c r="BE323" s="26" t="str">
        <f>IF(ISBLANK('DATA ENTRY'!S323),"",IF(AJ323="A+","4",IF(AJ323="A","3.6",IF(AJ323="B+","3.2",IF(AJ323="B","2.8",IF(AJ323="C+","2.4",IF(AJ323="C","2",IF(AJ323="D+","1.6",IF(AJ323="D","1.2",IF(AJ323="E","0.8",""))))))))))</f>
        <v/>
      </c>
      <c r="BF323" s="26" t="str">
        <f>IF(ISBLANK('DATA ENTRY'!T323),"",IF(AK323="A+","4",IF(AK323="A","3.6",IF(AK323="B+","3.2",IF(AK323="B","2.8",IF(AK323="C+","2.4",IF(AK323="C","2",IF(AK323="D+","1.6",IF(AK323="D","1.2",IF(AK323="E","0.8",""))))))))))</f>
        <v/>
      </c>
      <c r="BG323" s="26" t="str">
        <f>IF(ISBLANK('DATA ENTRY'!U323),"",IF(AL323="A+","4",IF(AL323="A","3.6",IF(AL323="B+","3.2",IF(AL323="B","2.8",IF(AL323="C+","2.4",IF(AL323="C","2",IF(AL323="D+","1.6",IF(AL323="D","1.2",IF(AL323="E","0.8",""))))))))))</f>
        <v/>
      </c>
      <c r="BH323" s="26" t="str">
        <f>IF(ISBLANK('DATA ENTRY'!V323),"",IF(AM323="A+","4",IF(AM323="A","3.6",IF(AM323="B+","3.2",IF(AM323="B","2.8",IF(AM323="C+","2.4",IF(AM323="C","2",IF(AM323="D+","1.6",IF(AM323="D","1.2",IF(AM323="E","0.8",""))))))))))</f>
        <v/>
      </c>
      <c r="BI323" s="26" t="str">
        <f>IF(ISBLANK('DATA ENTRY'!W323),"",IF(AN323="A+","4",IF(AN323="A","3.6",IF(AN323="B+","3.2",IF(AN323="B","2.8",IF(AN323="C+","2.4",IF(AN323="C","2",IF(AN323="D+","1.6",IF(AN323="D","1.2",IF(AN323="E","0.8",""))))))))))</f>
        <v/>
      </c>
      <c r="BJ323" s="26" t="str">
        <f>IF(ISBLANK('DATA ENTRY'!X323),"",IF(AO323="A+","4",IF(AO323="A","3.6",IF(AO323="B+","3.2",IF(AO323="B","2.8",IF(AO323="C+","2.4",IF(AO323="C","2",IF(AO323="D+","1.6",IF(AO323="D","1.2",IF(AO323="E","0.8",""))))))))))</f>
        <v/>
      </c>
      <c r="BK323" s="26" t="str">
        <f>IF(ISBLANK('DATA ENTRY'!Y323),"",IF(AP323="A+","4",IF(AP323="A","3.6",IF(AP323="B+","3.2",IF(AP323="B","2.8",IF(AP323="C+","2.4",IF(AP323="C","2",IF(AP323="D+","1.6",IF(AP323="D","1.2",IF(AP323="E","0.8",""))))))))))</f>
        <v/>
      </c>
      <c r="BL323" s="26" t="str">
        <f>IF(ISBLANK('DATA ENTRY'!Z323),"",IF(AQ323="A+","4",IF(AQ323="A","3.6",IF(AQ323="B+","3.2",IF(AQ323="B","2.8",IF(AQ323="C+","2.4",IF(AQ323="C","2",IF(AQ323="D+","1.6",IF(AQ323="D","1.2",IF(AQ323="E","0.8",""))))))))))</f>
        <v/>
      </c>
    </row>
    <row r="324" spans="2:64" x14ac:dyDescent="0.25">
      <c r="B324" s="26" t="str">
        <f>IF(ISBLANK('DATA ENTRY'!G324),"",'DATA ENTRY'!G324)</f>
        <v/>
      </c>
      <c r="C324" s="26" t="str">
        <f>IF(ISBLANK('DATA ENTRY'!H324),"",'DATA ENTRY'!H324)</f>
        <v/>
      </c>
      <c r="D324" s="26" t="str">
        <f t="shared" si="101"/>
        <v/>
      </c>
      <c r="E324" s="26" t="str">
        <f>IF(ISBLANK('DATA ENTRY'!J324),"",'DATA ENTRY'!J324)</f>
        <v/>
      </c>
      <c r="F324" s="26" t="str">
        <f>IF(ISBLANK('DATA ENTRY'!K324),"",'DATA ENTRY'!K324)</f>
        <v/>
      </c>
      <c r="G324" s="26" t="str">
        <f t="shared" si="102"/>
        <v/>
      </c>
      <c r="H324" s="26" t="str">
        <f>IF(ISBLANK('DATA ENTRY'!M324),"",'DATA ENTRY'!M324)</f>
        <v/>
      </c>
      <c r="I324" s="26" t="str">
        <f>IF(ISBLANK('DATA ENTRY'!M324),"",'DATA ENTRY'!N324)</f>
        <v/>
      </c>
      <c r="J324" s="26" t="str">
        <f t="shared" ref="J324:J387" si="120">IF(OR(ISNUMBER(H324),ISNUMBER(I324)),SUM(H324:I324),"")</f>
        <v/>
      </c>
      <c r="K324" s="26" t="str">
        <f>IF(ISBLANK('DATA ENTRY'!P324),"",'DATA ENTRY'!P324)</f>
        <v/>
      </c>
      <c r="L324" s="26" t="str">
        <f>IF(ISBLANK('DATA ENTRY'!Q324),"",'DATA ENTRY'!Q324)</f>
        <v/>
      </c>
      <c r="M324" s="26" t="str">
        <f t="shared" si="103"/>
        <v/>
      </c>
      <c r="N324" s="26" t="str">
        <f>IF(ISBLANK('DATA ENTRY'!S324),"",'DATA ENTRY'!S324)</f>
        <v/>
      </c>
      <c r="O324" s="26" t="str">
        <f>IF(ISBLANK('DATA ENTRY'!T324),"",'DATA ENTRY'!T324)</f>
        <v/>
      </c>
      <c r="P324" s="26" t="str">
        <f t="shared" si="104"/>
        <v/>
      </c>
      <c r="Q324" s="26" t="str">
        <f>IF(ISBLANK('DATA ENTRY'!V324),"",'DATA ENTRY'!V324)</f>
        <v/>
      </c>
      <c r="R324" s="26" t="str">
        <f>IF(ISBLANK('DATA ENTRY'!W324),"",'DATA ENTRY'!W324)</f>
        <v/>
      </c>
      <c r="S324" s="26" t="str">
        <f t="shared" si="105"/>
        <v/>
      </c>
      <c r="T324" s="26" t="str">
        <f>IF(ISBLANK('DATA ENTRY'!Y324),"",'DATA ENTRY'!Y324)</f>
        <v/>
      </c>
      <c r="U324" s="26" t="str">
        <f>IF(ISBLANK('DATA ENTRY'!Z324),"",'DATA ENTRY'!Z324)</f>
        <v/>
      </c>
      <c r="V324" s="26" t="str">
        <f t="shared" si="106"/>
        <v/>
      </c>
      <c r="W324" s="26" t="str">
        <f>IF(ISBLANK('DATA ENTRY'!$F324),"",IF(LEDGER!B324="AB","AB",IF(LEDGER!B324&gt;=0.9*'MARK LOOKUP'!B324,"A+",IF(LEDGER!B324&gt;=0.8*'MARK LOOKUP'!B324,"A",IF(LEDGER!B324&gt;=0.7*'MARK LOOKUP'!B324,"B+",IF(LEDGER!B324&gt;=0.6*'MARK LOOKUP'!B324,"B",IF(LEDGER!B324&gt;=0.5*'MARK LOOKUP'!B324,"C+",IF(LEDGER!B324&gt;=0.4*'MARK LOOKUP'!B324,"C+",IF(LEDGER!B324&gt;=0.35*'MARK LOOKUP'!B324,"D","NG")))))))))</f>
        <v/>
      </c>
      <c r="X324" s="26" t="str">
        <f>IF(ISBLANK('DATA ENTRY'!$G324),"",IF(LEDGER!C324="AB","AB",IF(LEDGER!C324&gt;=0.9*'MARK LOOKUP'!C324,"A+",IF(LEDGER!C324&gt;=0.8*'MARK LOOKUP'!C324,"A",IF(LEDGER!C324&gt;=0.7*'MARK LOOKUP'!C324,"B+",IF(LEDGER!C324&gt;=0.6*'MARK LOOKUP'!C324,"B",IF(LEDGER!C324&gt;=0.5*'MARK LOOKUP'!C324,"C+",IF(LEDGER!C324&gt;=0.4*'MARK LOOKUP'!C324,"C+",IF(LEDGER!C324&gt;=0.35*'MARK LOOKUP'!C324,"D","N.G.")))))))))</f>
        <v/>
      </c>
      <c r="Y324" s="26" t="b">
        <f>IF(ISNUMBER(D324),IF(D324&gt;=0.9*'MARK LOOKUP'!D324,"A+",IF(D324&gt;=0.8*'MARK LOOKUP'!D324,"A",IF(D324&gt;=0.7*'MARK LOOKUP'!D324,"B+",IF(D324&gt;=0.6*'MARK LOOKUP'!D324,"B",IF(D324&gt;=0.5*'MARK LOOKUP'!D324,"C+",IF(D324&gt;=0.4*'MARK LOOKUP'!D324,"C",IF(D324&gt;=0.35*'MARK LOOKUP'!D324,"D","N.G."))))))))</f>
        <v>0</v>
      </c>
      <c r="Z324" s="26" t="str">
        <f>IF(ISBLANK('DATA ENTRY'!J324),"",IF(LEDGER!E324="AB","AB",IF(LEDGER!E324&gt;=0.9*'MARK LOOKUP'!E324,"A+",IF(LEDGER!E324&gt;=0.8*'MARK LOOKUP'!E324,"A",IF(LEDGER!E324&gt;=0.7*'MARK LOOKUP'!E324,"B+",IF(LEDGER!E324&gt;=0.6*'MARK LOOKUP'!E324,"B",IF(LEDGER!E324&gt;=0.5*'MARK LOOKUP'!E324,"C+",IF(LEDGER!E324&gt;=0.4*'MARK LOOKUP'!E324,"C",IF(LEDGER!E324&gt;=0.35*'MARK LOOKUP'!E324,"D","NG")))))))))</f>
        <v/>
      </c>
      <c r="AA324" s="26" t="str">
        <f>IF(ISBLANK('DATA ENTRY'!K324),"",IF(LEDGER!F324="AB","AB",IF(LEDGER!F324&gt;=0.9*'MARK LOOKUP'!F324,"A+",IF(LEDGER!F324&gt;=0.8*'MARK LOOKUP'!F324,"A",IF(LEDGER!F324&gt;=0.7*'MARK LOOKUP'!F324,"B+",IF(LEDGER!F324&gt;=0.6*'MARK LOOKUP'!F324,"B",IF(LEDGER!F324&gt;=0.5*'MARK LOOKUP'!F324,"C+",IF(LEDGER!F324&gt;=0.4*'MARK LOOKUP'!F324,"C",IF(LEDGER!F324&gt;=0.35*'MARK LOOKUP'!F324,"D","NG")))))))))</f>
        <v/>
      </c>
      <c r="AB324" s="26" t="b">
        <f>IF(ISNUMBER(G324),IF(D324&gt;=0.9*'MARK LOOKUP'!G324,"A+",IF(G324&gt;=0.8*'MARK LOOKUP'!G324,"A",IF(G324&gt;=0.7*'MARK LOOKUP'!G324,"B+",IF(G324&gt;=0.6*'MARK LOOKUP'!G324,"B",IF(G324&gt;=0.5*'MARK LOOKUP'!G324,"C+",IF(G324&gt;=0.4*'MARK LOOKUP'!G324,"C",IF(G324&gt;=0.35*'MARK LOOKUP'!G324,"D","NG"))))))))</f>
        <v>0</v>
      </c>
      <c r="AC324" s="26" t="str">
        <f>IF(ISBLANK('DATA ENTRY'!M324),"",IF(LEDGER!H324="AB","AB",IF(LEDGER!H324&gt;=0.9*'MARK LOOKUP'!H324,"A+",IF(LEDGER!H324&gt;=0.8*'MARK LOOKUP'!H324,"A",IF(LEDGER!H324&gt;=0.7*'MARK LOOKUP'!H324,"B+",IF(LEDGER!H324&gt;=0.6*'MARK LOOKUP'!H324,"B",IF(LEDGER!H324&gt;=0.5*'MARK LOOKUP'!H324,"C+",IF(LEDGER!H324&gt;=0.4*'MARK LOOKUP'!H324,"C",IF(LEDGER!H324&gt;=0.35*'MARK LOOKUP'!H324,"D","NG")))))))))</f>
        <v/>
      </c>
      <c r="AD324" s="26" t="str">
        <f>IF(ISBLANK('DATA ENTRY'!N324),"",IF(LEDGER!I324="AB","AB",IF(LEDGER!I324&gt;=0.9*'MARK LOOKUP'!I324,"A+",IF(LEDGER!I324&gt;=0.8*'MARK LOOKUP'!I324,"A",IF(LEDGER!I324&gt;=0.7*'MARK LOOKUP'!I324,"B+",IF(LEDGER!I324&gt;=0.6*'MARK LOOKUP'!I324,"B",IF(LEDGER!I324&gt;=0.5*'MARK LOOKUP'!I324,"C+",IF(LEDGER!I324&gt;=0.4*'MARK LOOKUP'!I324,"C",IF(LEDGER!I324&gt;=0.35*'MARK LOOKUP'!I324,"D","NG")))))))))</f>
        <v/>
      </c>
      <c r="AE324" s="26" t="str">
        <f>IF(ISNUMBER(J324),IF(J324&gt;=0.9*'MARK LOOKUP'!J324,"A+",IF(J324&gt;=0.8*'MARK LOOKUP'!J324,"A",IF(J324&gt;=0.7*'MARK LOOKUP'!J324,"B+",IF(J324&gt;=0.6*'MARK LOOKUP'!J324,"B",IF(J324&gt;=0.5*'MARK LOOKUP'!J324,"C+",IF(J324&gt;=0.4*'MARK LOOKUP'!J324,"C",IF(J324&gt;=0.35*'MARK LOOKUP'!J324,"D","NG"))))))),"")</f>
        <v/>
      </c>
      <c r="AF324" s="26" t="str">
        <f>IF(ISBLANK('DATA ENTRY'!P324),"",IF(LEDGER!K324="Ab","AB",IF(LEDGER!K324&gt;=0.9*'MARK LOOKUP'!K324,"A+",IF(LEDGER!K324&gt;=0.8*'MARK LOOKUP'!K324,"A",IF(LEDGER!K324&gt;=0.7*'MARK LOOKUP'!K324,"B+",IF(LEDGER!K324&gt;=0.6*'MARK LOOKUP'!K324,"B",IF(LEDGER!K324&gt;=0.5*'MARK LOOKUP'!K324,"C+",IF(LEDGER!K324&gt;=0.4*'MARK LOOKUP'!K324,"C",IF(LEDGER!K324&gt;=0.35*'MARK LOOKUP'!K324,"D","NG")))))))))</f>
        <v/>
      </c>
      <c r="AG324" s="26" t="str">
        <f>IF(ISBLANK('DATA ENTRY'!Q324),"",IF(LEDGER!L324="Ab","AB",IF(LEDGER!L324&gt;=0.9*'MARK LOOKUP'!L324,"A+",IF(LEDGER!L324&gt;=0.8*'MARK LOOKUP'!L324,"A",IF(LEDGER!L324&gt;=0.7*'MARK LOOKUP'!L324,"B+",IF(LEDGER!L324&gt;=0.6*'MARK LOOKUP'!L324,"B",IF(LEDGER!L324&gt;=0.5*'MARK LOOKUP'!L324,"C+",IF(LEDGER!L324&gt;=0.4*'MARK LOOKUP'!L324,"C",IF(LEDGER!L324&gt;=0.35*'MARK LOOKUP'!L324,"D","NG")))))))))</f>
        <v/>
      </c>
      <c r="AH324" s="26" t="str">
        <f>IF(ISNUMBER(M324),IF(M324&gt;=0.9*'MARK LOOKUP'!M324,"A+",IF(M324&gt;=0.8*'MARK LOOKUP'!M324,"A",IF(M324&gt;=0.7*'MARK LOOKUP'!M324,"B+",IF(M324&gt;=0.6*'MARK LOOKUP'!M324,"B",IF(M324&gt;=0.5*'MARK LOOKUP'!M324,"C+",IF(M324&gt;=0.4*'MARK LOOKUP'!M324,"C",IF(M324&gt;=0.35*'MARK LOOKUP'!M324,"D","NG"))))))),"")</f>
        <v/>
      </c>
      <c r="AI324" s="26" t="str">
        <f>IF(ISBLANK('DATA ENTRY'!S324),"",IF(N324="Ab","AB",IF(N324&gt;=0.9*'MARK LOOKUP'!N324,"A+",IF(N324&gt;=0.8*'MARK LOOKUP'!N324,"A",IF(N324&gt;=0.7*'MARK LOOKUP'!N324,"B+",IF(N324&gt;=0.6*'MARK LOOKUP'!N324,"B",IF(N324&gt;=0.5*'MARK LOOKUP'!N324,"C+",IF(N324&gt;=0.4*'MARK LOOKUP'!N324,"C",IF(N324&gt;=0.35*'MARK LOOKUP'!N324,"D","NG")))))))))</f>
        <v/>
      </c>
      <c r="AJ324" s="26" t="str">
        <f>IF(ISBLANK('DATA ENTRY'!T324),"",IF(O324="Ab","AB",IF(O324&gt;=0.9*'MARK LOOKUP'!O324,"A+",IF(O324&gt;=0.8*'MARK LOOKUP'!O324,"A",IF(O324&gt;=0.7*'MARK LOOKUP'!O324,"B+",IF(O324&gt;=0.6*'MARK LOOKUP'!O324,"B",IF(O324&gt;=0.5*'MARK LOOKUP'!O324,"C+",IF(O324&gt;=0.4*'MARK LOOKUP'!O324,"C",IF(O324&gt;=0.35*'MARK LOOKUP'!O324,"D","NG")))))))))</f>
        <v/>
      </c>
      <c r="AK324" s="26" t="str">
        <f>IF(ISNUMBER(P324),IF(P324&gt;=0.9*'MARK LOOKUP'!P324,"A+",IF(P324&gt;=0.8*'MARK LOOKUP'!P324,"A",IF(P324&gt;=0.7*'MARK LOOKUP'!P324,"B+",IF(P324&gt;=0.6*'MARK LOOKUP'!P324,"B",IF(P324&gt;=0.5*'MARK LOOKUP'!P324,"C+",IF(P324&gt;=0.4*'MARK LOOKUP'!P324,"C",IF(P324&gt;=0.35*'MARK LOOKUP'!P324,"D","NG"))))))),"")</f>
        <v/>
      </c>
      <c r="AL324" s="26" t="str">
        <f>IF(ISBLANK('DATA ENTRY'!V324),"",IF(Q324="Ab","AB",IF(Q324&gt;=0.9*'MARK LOOKUP'!Q324,"A+",IF(Q324&gt;=0.8*'MARK LOOKUP'!Q324,"A",IF(Q324&gt;=0.7*'MARK LOOKUP'!Q324,"B+",IF(Q324&gt;=0.6*'MARK LOOKUP'!Q324,"B",IF(Q324&gt;=0.5*'MARK LOOKUP'!Q324,"C+",IF(Q324&gt;=0.4*'MARK LOOKUP'!Q324,"C",IF(Q324&gt;=0.35*'MARK LOOKUP'!Q324,"D","NG")))))))))</f>
        <v/>
      </c>
      <c r="AM324" s="26" t="str">
        <f>IF(ISBLANK('DATA ENTRY'!W324),"",IF(R324="Ab","AB",IF(R324&gt;=0.9*'MARK LOOKUP'!R324,"A+",IF(R324&gt;=0.8*'MARK LOOKUP'!R324,"A",IF(R324&gt;=0.7*'MARK LOOKUP'!R324,"B+",IF(R324&gt;=0.6*'MARK LOOKUP'!R324,"B",IF(R324&gt;=0.5*'MARK LOOKUP'!R324,"C+",IF(R324&gt;=0.4*'MARK LOOKUP'!R324,"C",IF(R324&gt;=0.35*'MARK LOOKUP'!R324,"D","NG")))))))))</f>
        <v/>
      </c>
      <c r="AN324" s="26" t="str">
        <f>IF(ISNUMBER(S324),IF(S324&gt;=0.9*'MARK LOOKUP'!S324,"A+",IF(S324&gt;=0.8*'MARK LOOKUP'!S324,"A",IF(S324&gt;=0.7*'MARK LOOKUP'!S324,"B+",IF(S324&gt;=0.6*'MARK LOOKUP'!S324,"B",IF(S324&gt;=0.5*'MARK LOOKUP'!S324,"C+",IF(S324&gt;=0.4*'MARK LOOKUP'!S324,"C",IF(S324&gt;=0.35*'MARK LOOKUP'!S324,"D","NG"))))))),"")</f>
        <v/>
      </c>
      <c r="AO324" s="26" t="str">
        <f>IF(ISBLANK('DATA ENTRY'!Y324),"",IF(T324="AB","AB",IF(T324&gt;=0.9*'MARK LOOKUP'!T324,"A+",IF(T324&gt;=0.8*'MARK LOOKUP'!T324,"A",IF(T324&gt;=0.7*'MARK LOOKUP'!T324,"B+",IF(T324&gt;=0.6*'MARK LOOKUP'!T324,"B",IF(T324&gt;=0.5*'MARK LOOKUP'!T324,"C+",IF(T324&gt;=0.4*'MARK LOOKUP'!T324,"C",IF(T324&gt;=0.35*'MARK LOOKUP'!T324,"D","NG")))))))))</f>
        <v/>
      </c>
      <c r="AP324" s="26" t="str">
        <f>IF(ISBLANK('DATA ENTRY'!Z324),"",IF(U324="AB","AB",IF(U324&gt;=0.9*'MARK LOOKUP'!U324,"A+",IF(U324&gt;=0.8*'MARK LOOKUP'!U324,"A",IF(U324&gt;=0.7*'MARK LOOKUP'!U324,"B+",IF(U324&gt;=0.6*'MARK LOOKUP'!U324,"B",IF(U324&gt;=0.5*'MARK LOOKUP'!U324,"C+",IF(U324&gt;=0.4*'MARK LOOKUP'!U324,"C",IF(U324&gt;=0.35*'MARK LOOKUP'!U324,"D","NG")))))))))</f>
        <v/>
      </c>
      <c r="AQ324" s="26" t="str">
        <f>IF(ISNUMBER(V324),IF(V324&gt;=0.9*'MARK LOOKUP'!V324,"A+",IF(V324&gt;=0.8*'MARK LOOKUP'!V324,"A",IF(V324&gt;=0.7*'MARK LOOKUP'!V324,"B+",IF(V324&gt;=0.6*'MARK LOOKUP'!S324,"B",IF(V324&gt;=0.5*'MARK LOOKUP'!V324,"C+",IF(V324&gt;=0.4*'MARK LOOKUP'!V324,"C",IF(V324&gt;=0.35*'MARK LOOKUP'!V324,"D","NG"))))))),"")</f>
        <v/>
      </c>
      <c r="AR324" s="26" t="str">
        <f t="shared" si="107"/>
        <v/>
      </c>
      <c r="AS324" s="26" t="str">
        <f t="shared" si="108"/>
        <v/>
      </c>
      <c r="AT324" s="26" t="str">
        <f t="shared" si="109"/>
        <v/>
      </c>
      <c r="AU324" s="26" t="str">
        <f t="shared" si="110"/>
        <v/>
      </c>
      <c r="AV324" s="26" t="str">
        <f t="shared" si="111"/>
        <v/>
      </c>
      <c r="AW324" s="26" t="str">
        <f t="shared" si="112"/>
        <v/>
      </c>
      <c r="AX324" s="26" t="str">
        <f t="shared" si="113"/>
        <v/>
      </c>
      <c r="AY324" s="26" t="str">
        <f t="shared" si="114"/>
        <v/>
      </c>
      <c r="AZ324" s="26" t="str">
        <f t="shared" si="115"/>
        <v/>
      </c>
      <c r="BA324" s="26" t="str">
        <f t="shared" si="116"/>
        <v/>
      </c>
      <c r="BB324" s="26" t="str">
        <f t="shared" si="117"/>
        <v/>
      </c>
      <c r="BC324" s="26" t="str">
        <f t="shared" si="118"/>
        <v/>
      </c>
      <c r="BD324" s="26" t="str">
        <f t="shared" si="119"/>
        <v/>
      </c>
      <c r="BE324" s="26" t="str">
        <f>IF(ISBLANK('DATA ENTRY'!S324),"",IF(AJ324="A+","4",IF(AJ324="A","3.6",IF(AJ324="B+","3.2",IF(AJ324="B","2.8",IF(AJ324="C+","2.4",IF(AJ324="C","2",IF(AJ324="D+","1.6",IF(AJ324="D","1.2",IF(AJ324="E","0.8",""))))))))))</f>
        <v/>
      </c>
      <c r="BF324" s="26" t="str">
        <f>IF(ISBLANK('DATA ENTRY'!T324),"",IF(AK324="A+","4",IF(AK324="A","3.6",IF(AK324="B+","3.2",IF(AK324="B","2.8",IF(AK324="C+","2.4",IF(AK324="C","2",IF(AK324="D+","1.6",IF(AK324="D","1.2",IF(AK324="E","0.8",""))))))))))</f>
        <v/>
      </c>
      <c r="BG324" s="26" t="str">
        <f>IF(ISBLANK('DATA ENTRY'!U324),"",IF(AL324="A+","4",IF(AL324="A","3.6",IF(AL324="B+","3.2",IF(AL324="B","2.8",IF(AL324="C+","2.4",IF(AL324="C","2",IF(AL324="D+","1.6",IF(AL324="D","1.2",IF(AL324="E","0.8",""))))))))))</f>
        <v/>
      </c>
      <c r="BH324" s="26" t="str">
        <f>IF(ISBLANK('DATA ENTRY'!V324),"",IF(AM324="A+","4",IF(AM324="A","3.6",IF(AM324="B+","3.2",IF(AM324="B","2.8",IF(AM324="C+","2.4",IF(AM324="C","2",IF(AM324="D+","1.6",IF(AM324="D","1.2",IF(AM324="E","0.8",""))))))))))</f>
        <v/>
      </c>
      <c r="BI324" s="26" t="str">
        <f>IF(ISBLANK('DATA ENTRY'!W324),"",IF(AN324="A+","4",IF(AN324="A","3.6",IF(AN324="B+","3.2",IF(AN324="B","2.8",IF(AN324="C+","2.4",IF(AN324="C","2",IF(AN324="D+","1.6",IF(AN324="D","1.2",IF(AN324="E","0.8",""))))))))))</f>
        <v/>
      </c>
      <c r="BJ324" s="26" t="str">
        <f>IF(ISBLANK('DATA ENTRY'!X324),"",IF(AO324="A+","4",IF(AO324="A","3.6",IF(AO324="B+","3.2",IF(AO324="B","2.8",IF(AO324="C+","2.4",IF(AO324="C","2",IF(AO324="D+","1.6",IF(AO324="D","1.2",IF(AO324="E","0.8",""))))))))))</f>
        <v/>
      </c>
      <c r="BK324" s="26" t="str">
        <f>IF(ISBLANK('DATA ENTRY'!Y324),"",IF(AP324="A+","4",IF(AP324="A","3.6",IF(AP324="B+","3.2",IF(AP324="B","2.8",IF(AP324="C+","2.4",IF(AP324="C","2",IF(AP324="D+","1.6",IF(AP324="D","1.2",IF(AP324="E","0.8",""))))))))))</f>
        <v/>
      </c>
      <c r="BL324" s="26" t="str">
        <f>IF(ISBLANK('DATA ENTRY'!Z324),"",IF(AQ324="A+","4",IF(AQ324="A","3.6",IF(AQ324="B+","3.2",IF(AQ324="B","2.8",IF(AQ324="C+","2.4",IF(AQ324="C","2",IF(AQ324="D+","1.6",IF(AQ324="D","1.2",IF(AQ324="E","0.8",""))))))))))</f>
        <v/>
      </c>
    </row>
    <row r="325" spans="2:64" x14ac:dyDescent="0.25">
      <c r="B325" s="26" t="str">
        <f>IF(ISBLANK('DATA ENTRY'!G325),"",'DATA ENTRY'!G325)</f>
        <v/>
      </c>
      <c r="C325" s="26" t="str">
        <f>IF(ISBLANK('DATA ENTRY'!H325),"",'DATA ENTRY'!H325)</f>
        <v/>
      </c>
      <c r="D325" s="26" t="str">
        <f t="shared" si="101"/>
        <v/>
      </c>
      <c r="E325" s="26" t="str">
        <f>IF(ISBLANK('DATA ENTRY'!J325),"",'DATA ENTRY'!J325)</f>
        <v/>
      </c>
      <c r="F325" s="26" t="str">
        <f>IF(ISBLANK('DATA ENTRY'!K325),"",'DATA ENTRY'!K325)</f>
        <v/>
      </c>
      <c r="G325" s="26" t="str">
        <f t="shared" si="102"/>
        <v/>
      </c>
      <c r="H325" s="26" t="str">
        <f>IF(ISBLANK('DATA ENTRY'!M325),"",'DATA ENTRY'!M325)</f>
        <v/>
      </c>
      <c r="I325" s="26" t="str">
        <f>IF(ISBLANK('DATA ENTRY'!M325),"",'DATA ENTRY'!N325)</f>
        <v/>
      </c>
      <c r="J325" s="26" t="str">
        <f t="shared" si="120"/>
        <v/>
      </c>
      <c r="K325" s="26" t="str">
        <f>IF(ISBLANK('DATA ENTRY'!P325),"",'DATA ENTRY'!P325)</f>
        <v/>
      </c>
      <c r="L325" s="26" t="str">
        <f>IF(ISBLANK('DATA ENTRY'!Q325),"",'DATA ENTRY'!Q325)</f>
        <v/>
      </c>
      <c r="M325" s="26" t="str">
        <f t="shared" si="103"/>
        <v/>
      </c>
      <c r="N325" s="26" t="str">
        <f>IF(ISBLANK('DATA ENTRY'!S325),"",'DATA ENTRY'!S325)</f>
        <v/>
      </c>
      <c r="O325" s="26" t="str">
        <f>IF(ISBLANK('DATA ENTRY'!T325),"",'DATA ENTRY'!T325)</f>
        <v/>
      </c>
      <c r="P325" s="26" t="str">
        <f t="shared" si="104"/>
        <v/>
      </c>
      <c r="Q325" s="26" t="str">
        <f>IF(ISBLANK('DATA ENTRY'!V325),"",'DATA ENTRY'!V325)</f>
        <v/>
      </c>
      <c r="R325" s="26" t="str">
        <f>IF(ISBLANK('DATA ENTRY'!W325),"",'DATA ENTRY'!W325)</f>
        <v/>
      </c>
      <c r="S325" s="26" t="str">
        <f t="shared" si="105"/>
        <v/>
      </c>
      <c r="T325" s="26" t="str">
        <f>IF(ISBLANK('DATA ENTRY'!Y325),"",'DATA ENTRY'!Y325)</f>
        <v/>
      </c>
      <c r="U325" s="26" t="str">
        <f>IF(ISBLANK('DATA ENTRY'!Z325),"",'DATA ENTRY'!Z325)</f>
        <v/>
      </c>
      <c r="V325" s="26" t="str">
        <f t="shared" si="106"/>
        <v/>
      </c>
      <c r="W325" s="26" t="str">
        <f>IF(ISBLANK('DATA ENTRY'!$F325),"",IF(LEDGER!B325="AB","AB",IF(LEDGER!B325&gt;=0.9*'MARK LOOKUP'!B325,"A+",IF(LEDGER!B325&gt;=0.8*'MARK LOOKUP'!B325,"A",IF(LEDGER!B325&gt;=0.7*'MARK LOOKUP'!B325,"B+",IF(LEDGER!B325&gt;=0.6*'MARK LOOKUP'!B325,"B",IF(LEDGER!B325&gt;=0.5*'MARK LOOKUP'!B325,"C+",IF(LEDGER!B325&gt;=0.4*'MARK LOOKUP'!B325,"C+",IF(LEDGER!B325&gt;=0.35*'MARK LOOKUP'!B325,"D","NG")))))))))</f>
        <v/>
      </c>
      <c r="X325" s="26" t="str">
        <f>IF(ISBLANK('DATA ENTRY'!$G325),"",IF(LEDGER!C325="AB","AB",IF(LEDGER!C325&gt;=0.9*'MARK LOOKUP'!C325,"A+",IF(LEDGER!C325&gt;=0.8*'MARK LOOKUP'!C325,"A",IF(LEDGER!C325&gt;=0.7*'MARK LOOKUP'!C325,"B+",IF(LEDGER!C325&gt;=0.6*'MARK LOOKUP'!C325,"B",IF(LEDGER!C325&gt;=0.5*'MARK LOOKUP'!C325,"C+",IF(LEDGER!C325&gt;=0.4*'MARK LOOKUP'!C325,"C+",IF(LEDGER!C325&gt;=0.35*'MARK LOOKUP'!C325,"D","N.G.")))))))))</f>
        <v/>
      </c>
      <c r="Y325" s="26" t="b">
        <f>IF(ISNUMBER(D325),IF(D325&gt;=0.9*'MARK LOOKUP'!D325,"A+",IF(D325&gt;=0.8*'MARK LOOKUP'!D325,"A",IF(D325&gt;=0.7*'MARK LOOKUP'!D325,"B+",IF(D325&gt;=0.6*'MARK LOOKUP'!D325,"B",IF(D325&gt;=0.5*'MARK LOOKUP'!D325,"C+",IF(D325&gt;=0.4*'MARK LOOKUP'!D325,"C",IF(D325&gt;=0.35*'MARK LOOKUP'!D325,"D","N.G."))))))))</f>
        <v>0</v>
      </c>
      <c r="Z325" s="26" t="str">
        <f>IF(ISBLANK('DATA ENTRY'!J325),"",IF(LEDGER!E325="AB","AB",IF(LEDGER!E325&gt;=0.9*'MARK LOOKUP'!E325,"A+",IF(LEDGER!E325&gt;=0.8*'MARK LOOKUP'!E325,"A",IF(LEDGER!E325&gt;=0.7*'MARK LOOKUP'!E325,"B+",IF(LEDGER!E325&gt;=0.6*'MARK LOOKUP'!E325,"B",IF(LEDGER!E325&gt;=0.5*'MARK LOOKUP'!E325,"C+",IF(LEDGER!E325&gt;=0.4*'MARK LOOKUP'!E325,"C",IF(LEDGER!E325&gt;=0.35*'MARK LOOKUP'!E325,"D","NG")))))))))</f>
        <v/>
      </c>
      <c r="AA325" s="26" t="str">
        <f>IF(ISBLANK('DATA ENTRY'!K325),"",IF(LEDGER!F325="AB","AB",IF(LEDGER!F325&gt;=0.9*'MARK LOOKUP'!F325,"A+",IF(LEDGER!F325&gt;=0.8*'MARK LOOKUP'!F325,"A",IF(LEDGER!F325&gt;=0.7*'MARK LOOKUP'!F325,"B+",IF(LEDGER!F325&gt;=0.6*'MARK LOOKUP'!F325,"B",IF(LEDGER!F325&gt;=0.5*'MARK LOOKUP'!F325,"C+",IF(LEDGER!F325&gt;=0.4*'MARK LOOKUP'!F325,"C",IF(LEDGER!F325&gt;=0.35*'MARK LOOKUP'!F325,"D","NG")))))))))</f>
        <v/>
      </c>
      <c r="AB325" s="26" t="b">
        <f>IF(ISNUMBER(G325),IF(D325&gt;=0.9*'MARK LOOKUP'!G325,"A+",IF(G325&gt;=0.8*'MARK LOOKUP'!G325,"A",IF(G325&gt;=0.7*'MARK LOOKUP'!G325,"B+",IF(G325&gt;=0.6*'MARK LOOKUP'!G325,"B",IF(G325&gt;=0.5*'MARK LOOKUP'!G325,"C+",IF(G325&gt;=0.4*'MARK LOOKUP'!G325,"C",IF(G325&gt;=0.35*'MARK LOOKUP'!G325,"D","NG"))))))))</f>
        <v>0</v>
      </c>
      <c r="AC325" s="26" t="str">
        <f>IF(ISBLANK('DATA ENTRY'!M325),"",IF(LEDGER!H325="AB","AB",IF(LEDGER!H325&gt;=0.9*'MARK LOOKUP'!H325,"A+",IF(LEDGER!H325&gt;=0.8*'MARK LOOKUP'!H325,"A",IF(LEDGER!H325&gt;=0.7*'MARK LOOKUP'!H325,"B+",IF(LEDGER!H325&gt;=0.6*'MARK LOOKUP'!H325,"B",IF(LEDGER!H325&gt;=0.5*'MARK LOOKUP'!H325,"C+",IF(LEDGER!H325&gt;=0.4*'MARK LOOKUP'!H325,"C",IF(LEDGER!H325&gt;=0.35*'MARK LOOKUP'!H325,"D","NG")))))))))</f>
        <v/>
      </c>
      <c r="AD325" s="26" t="str">
        <f>IF(ISBLANK('DATA ENTRY'!N325),"",IF(LEDGER!I325="AB","AB",IF(LEDGER!I325&gt;=0.9*'MARK LOOKUP'!I325,"A+",IF(LEDGER!I325&gt;=0.8*'MARK LOOKUP'!I325,"A",IF(LEDGER!I325&gt;=0.7*'MARK LOOKUP'!I325,"B+",IF(LEDGER!I325&gt;=0.6*'MARK LOOKUP'!I325,"B",IF(LEDGER!I325&gt;=0.5*'MARK LOOKUP'!I325,"C+",IF(LEDGER!I325&gt;=0.4*'MARK LOOKUP'!I325,"C",IF(LEDGER!I325&gt;=0.35*'MARK LOOKUP'!I325,"D","NG")))))))))</f>
        <v/>
      </c>
      <c r="AE325" s="26" t="str">
        <f>IF(ISNUMBER(J325),IF(J325&gt;=0.9*'MARK LOOKUP'!J325,"A+",IF(J325&gt;=0.8*'MARK LOOKUP'!J325,"A",IF(J325&gt;=0.7*'MARK LOOKUP'!J325,"B+",IF(J325&gt;=0.6*'MARK LOOKUP'!J325,"B",IF(J325&gt;=0.5*'MARK LOOKUP'!J325,"C+",IF(J325&gt;=0.4*'MARK LOOKUP'!J325,"C",IF(J325&gt;=0.35*'MARK LOOKUP'!J325,"D","NG"))))))),"")</f>
        <v/>
      </c>
      <c r="AF325" s="26" t="str">
        <f>IF(ISBLANK('DATA ENTRY'!P325),"",IF(LEDGER!K325="Ab","AB",IF(LEDGER!K325&gt;=0.9*'MARK LOOKUP'!K325,"A+",IF(LEDGER!K325&gt;=0.8*'MARK LOOKUP'!K325,"A",IF(LEDGER!K325&gt;=0.7*'MARK LOOKUP'!K325,"B+",IF(LEDGER!K325&gt;=0.6*'MARK LOOKUP'!K325,"B",IF(LEDGER!K325&gt;=0.5*'MARK LOOKUP'!K325,"C+",IF(LEDGER!K325&gt;=0.4*'MARK LOOKUP'!K325,"C",IF(LEDGER!K325&gt;=0.35*'MARK LOOKUP'!K325,"D","NG")))))))))</f>
        <v/>
      </c>
      <c r="AG325" s="26" t="str">
        <f>IF(ISBLANK('DATA ENTRY'!Q325),"",IF(LEDGER!L325="Ab","AB",IF(LEDGER!L325&gt;=0.9*'MARK LOOKUP'!L325,"A+",IF(LEDGER!L325&gt;=0.8*'MARK LOOKUP'!L325,"A",IF(LEDGER!L325&gt;=0.7*'MARK LOOKUP'!L325,"B+",IF(LEDGER!L325&gt;=0.6*'MARK LOOKUP'!L325,"B",IF(LEDGER!L325&gt;=0.5*'MARK LOOKUP'!L325,"C+",IF(LEDGER!L325&gt;=0.4*'MARK LOOKUP'!L325,"C",IF(LEDGER!L325&gt;=0.35*'MARK LOOKUP'!L325,"D","NG")))))))))</f>
        <v/>
      </c>
      <c r="AH325" s="26" t="str">
        <f>IF(ISNUMBER(M325),IF(M325&gt;=0.9*'MARK LOOKUP'!M325,"A+",IF(M325&gt;=0.8*'MARK LOOKUP'!M325,"A",IF(M325&gt;=0.7*'MARK LOOKUP'!M325,"B+",IF(M325&gt;=0.6*'MARK LOOKUP'!M325,"B",IF(M325&gt;=0.5*'MARK LOOKUP'!M325,"C+",IF(M325&gt;=0.4*'MARK LOOKUP'!M325,"C",IF(M325&gt;=0.35*'MARK LOOKUP'!M325,"D","NG"))))))),"")</f>
        <v/>
      </c>
      <c r="AI325" s="26" t="str">
        <f>IF(ISBLANK('DATA ENTRY'!S325),"",IF(N325="Ab","AB",IF(N325&gt;=0.9*'MARK LOOKUP'!N325,"A+",IF(N325&gt;=0.8*'MARK LOOKUP'!N325,"A",IF(N325&gt;=0.7*'MARK LOOKUP'!N325,"B+",IF(N325&gt;=0.6*'MARK LOOKUP'!N325,"B",IF(N325&gt;=0.5*'MARK LOOKUP'!N325,"C+",IF(N325&gt;=0.4*'MARK LOOKUP'!N325,"C",IF(N325&gt;=0.35*'MARK LOOKUP'!N325,"D","NG")))))))))</f>
        <v/>
      </c>
      <c r="AJ325" s="26" t="str">
        <f>IF(ISBLANK('DATA ENTRY'!T325),"",IF(O325="Ab","AB",IF(O325&gt;=0.9*'MARK LOOKUP'!O325,"A+",IF(O325&gt;=0.8*'MARK LOOKUP'!O325,"A",IF(O325&gt;=0.7*'MARK LOOKUP'!O325,"B+",IF(O325&gt;=0.6*'MARK LOOKUP'!O325,"B",IF(O325&gt;=0.5*'MARK LOOKUP'!O325,"C+",IF(O325&gt;=0.4*'MARK LOOKUP'!O325,"C",IF(O325&gt;=0.35*'MARK LOOKUP'!O325,"D","NG")))))))))</f>
        <v/>
      </c>
      <c r="AK325" s="26" t="str">
        <f>IF(ISNUMBER(P325),IF(P325&gt;=0.9*'MARK LOOKUP'!P325,"A+",IF(P325&gt;=0.8*'MARK LOOKUP'!P325,"A",IF(P325&gt;=0.7*'MARK LOOKUP'!P325,"B+",IF(P325&gt;=0.6*'MARK LOOKUP'!P325,"B",IF(P325&gt;=0.5*'MARK LOOKUP'!P325,"C+",IF(P325&gt;=0.4*'MARK LOOKUP'!P325,"C",IF(P325&gt;=0.35*'MARK LOOKUP'!P325,"D","NG"))))))),"")</f>
        <v/>
      </c>
      <c r="AL325" s="26" t="str">
        <f>IF(ISBLANK('DATA ENTRY'!V325),"",IF(Q325="Ab","AB",IF(Q325&gt;=0.9*'MARK LOOKUP'!Q325,"A+",IF(Q325&gt;=0.8*'MARK LOOKUP'!Q325,"A",IF(Q325&gt;=0.7*'MARK LOOKUP'!Q325,"B+",IF(Q325&gt;=0.6*'MARK LOOKUP'!Q325,"B",IF(Q325&gt;=0.5*'MARK LOOKUP'!Q325,"C+",IF(Q325&gt;=0.4*'MARK LOOKUP'!Q325,"C",IF(Q325&gt;=0.35*'MARK LOOKUP'!Q325,"D","NG")))))))))</f>
        <v/>
      </c>
      <c r="AM325" s="26" t="str">
        <f>IF(ISBLANK('DATA ENTRY'!W325),"",IF(R325="Ab","AB",IF(R325&gt;=0.9*'MARK LOOKUP'!R325,"A+",IF(R325&gt;=0.8*'MARK LOOKUP'!R325,"A",IF(R325&gt;=0.7*'MARK LOOKUP'!R325,"B+",IF(R325&gt;=0.6*'MARK LOOKUP'!R325,"B",IF(R325&gt;=0.5*'MARK LOOKUP'!R325,"C+",IF(R325&gt;=0.4*'MARK LOOKUP'!R325,"C",IF(R325&gt;=0.35*'MARK LOOKUP'!R325,"D","NG")))))))))</f>
        <v/>
      </c>
      <c r="AN325" s="26" t="str">
        <f>IF(ISNUMBER(S325),IF(S325&gt;=0.9*'MARK LOOKUP'!S325,"A+",IF(S325&gt;=0.8*'MARK LOOKUP'!S325,"A",IF(S325&gt;=0.7*'MARK LOOKUP'!S325,"B+",IF(S325&gt;=0.6*'MARK LOOKUP'!S325,"B",IF(S325&gt;=0.5*'MARK LOOKUP'!S325,"C+",IF(S325&gt;=0.4*'MARK LOOKUP'!S325,"C",IF(S325&gt;=0.35*'MARK LOOKUP'!S325,"D","NG"))))))),"")</f>
        <v/>
      </c>
      <c r="AO325" s="26" t="str">
        <f>IF(ISBLANK('DATA ENTRY'!Y325),"",IF(T325="AB","AB",IF(T325&gt;=0.9*'MARK LOOKUP'!T325,"A+",IF(T325&gt;=0.8*'MARK LOOKUP'!T325,"A",IF(T325&gt;=0.7*'MARK LOOKUP'!T325,"B+",IF(T325&gt;=0.6*'MARK LOOKUP'!T325,"B",IF(T325&gt;=0.5*'MARK LOOKUP'!T325,"C+",IF(T325&gt;=0.4*'MARK LOOKUP'!T325,"C",IF(T325&gt;=0.35*'MARK LOOKUP'!T325,"D","NG")))))))))</f>
        <v/>
      </c>
      <c r="AP325" s="26" t="str">
        <f>IF(ISBLANK('DATA ENTRY'!Z325),"",IF(U325="AB","AB",IF(U325&gt;=0.9*'MARK LOOKUP'!U325,"A+",IF(U325&gt;=0.8*'MARK LOOKUP'!U325,"A",IF(U325&gt;=0.7*'MARK LOOKUP'!U325,"B+",IF(U325&gt;=0.6*'MARK LOOKUP'!U325,"B",IF(U325&gt;=0.5*'MARK LOOKUP'!U325,"C+",IF(U325&gt;=0.4*'MARK LOOKUP'!U325,"C",IF(U325&gt;=0.35*'MARK LOOKUP'!U325,"D","NG")))))))))</f>
        <v/>
      </c>
      <c r="AQ325" s="26" t="str">
        <f>IF(ISNUMBER(V325),IF(V325&gt;=0.9*'MARK LOOKUP'!V325,"A+",IF(V325&gt;=0.8*'MARK LOOKUP'!V325,"A",IF(V325&gt;=0.7*'MARK LOOKUP'!V325,"B+",IF(V325&gt;=0.6*'MARK LOOKUP'!S325,"B",IF(V325&gt;=0.5*'MARK LOOKUP'!V325,"C+",IF(V325&gt;=0.4*'MARK LOOKUP'!V325,"C",IF(V325&gt;=0.35*'MARK LOOKUP'!V325,"D","NG"))))))),"")</f>
        <v/>
      </c>
      <c r="AR325" s="26" t="str">
        <f t="shared" si="107"/>
        <v/>
      </c>
      <c r="AS325" s="26" t="str">
        <f t="shared" si="108"/>
        <v/>
      </c>
      <c r="AT325" s="26" t="str">
        <f t="shared" si="109"/>
        <v/>
      </c>
      <c r="AU325" s="26" t="str">
        <f t="shared" si="110"/>
        <v/>
      </c>
      <c r="AV325" s="26" t="str">
        <f t="shared" si="111"/>
        <v/>
      </c>
      <c r="AW325" s="26" t="str">
        <f t="shared" si="112"/>
        <v/>
      </c>
      <c r="AX325" s="26" t="str">
        <f t="shared" si="113"/>
        <v/>
      </c>
      <c r="AY325" s="26" t="str">
        <f t="shared" si="114"/>
        <v/>
      </c>
      <c r="AZ325" s="26" t="str">
        <f t="shared" si="115"/>
        <v/>
      </c>
      <c r="BA325" s="26" t="str">
        <f t="shared" si="116"/>
        <v/>
      </c>
      <c r="BB325" s="26" t="str">
        <f t="shared" si="117"/>
        <v/>
      </c>
      <c r="BC325" s="26" t="str">
        <f t="shared" si="118"/>
        <v/>
      </c>
      <c r="BD325" s="26" t="str">
        <f t="shared" si="119"/>
        <v/>
      </c>
      <c r="BE325" s="26" t="str">
        <f>IF(ISBLANK('DATA ENTRY'!S325),"",IF(AJ325="A+","4",IF(AJ325="A","3.6",IF(AJ325="B+","3.2",IF(AJ325="B","2.8",IF(AJ325="C+","2.4",IF(AJ325="C","2",IF(AJ325="D+","1.6",IF(AJ325="D","1.2",IF(AJ325="E","0.8",""))))))))))</f>
        <v/>
      </c>
      <c r="BF325" s="26" t="str">
        <f>IF(ISBLANK('DATA ENTRY'!T325),"",IF(AK325="A+","4",IF(AK325="A","3.6",IF(AK325="B+","3.2",IF(AK325="B","2.8",IF(AK325="C+","2.4",IF(AK325="C","2",IF(AK325="D+","1.6",IF(AK325="D","1.2",IF(AK325="E","0.8",""))))))))))</f>
        <v/>
      </c>
      <c r="BG325" s="26" t="str">
        <f>IF(ISBLANK('DATA ENTRY'!U325),"",IF(AL325="A+","4",IF(AL325="A","3.6",IF(AL325="B+","3.2",IF(AL325="B","2.8",IF(AL325="C+","2.4",IF(AL325="C","2",IF(AL325="D+","1.6",IF(AL325="D","1.2",IF(AL325="E","0.8",""))))))))))</f>
        <v/>
      </c>
      <c r="BH325" s="26" t="str">
        <f>IF(ISBLANK('DATA ENTRY'!V325),"",IF(AM325="A+","4",IF(AM325="A","3.6",IF(AM325="B+","3.2",IF(AM325="B","2.8",IF(AM325="C+","2.4",IF(AM325="C","2",IF(AM325="D+","1.6",IF(AM325="D","1.2",IF(AM325="E","0.8",""))))))))))</f>
        <v/>
      </c>
      <c r="BI325" s="26" t="str">
        <f>IF(ISBLANK('DATA ENTRY'!W325),"",IF(AN325="A+","4",IF(AN325="A","3.6",IF(AN325="B+","3.2",IF(AN325="B","2.8",IF(AN325="C+","2.4",IF(AN325="C","2",IF(AN325="D+","1.6",IF(AN325="D","1.2",IF(AN325="E","0.8",""))))))))))</f>
        <v/>
      </c>
      <c r="BJ325" s="26" t="str">
        <f>IF(ISBLANK('DATA ENTRY'!X325),"",IF(AO325="A+","4",IF(AO325="A","3.6",IF(AO325="B+","3.2",IF(AO325="B","2.8",IF(AO325="C+","2.4",IF(AO325="C","2",IF(AO325="D+","1.6",IF(AO325="D","1.2",IF(AO325="E","0.8",""))))))))))</f>
        <v/>
      </c>
      <c r="BK325" s="26" t="str">
        <f>IF(ISBLANK('DATA ENTRY'!Y325),"",IF(AP325="A+","4",IF(AP325="A","3.6",IF(AP325="B+","3.2",IF(AP325="B","2.8",IF(AP325="C+","2.4",IF(AP325="C","2",IF(AP325="D+","1.6",IF(AP325="D","1.2",IF(AP325="E","0.8",""))))))))))</f>
        <v/>
      </c>
      <c r="BL325" s="26" t="str">
        <f>IF(ISBLANK('DATA ENTRY'!Z325),"",IF(AQ325="A+","4",IF(AQ325="A","3.6",IF(AQ325="B+","3.2",IF(AQ325="B","2.8",IF(AQ325="C+","2.4",IF(AQ325="C","2",IF(AQ325="D+","1.6",IF(AQ325="D","1.2",IF(AQ325="E","0.8",""))))))))))</f>
        <v/>
      </c>
    </row>
    <row r="326" spans="2:64" x14ac:dyDescent="0.25">
      <c r="B326" s="26" t="str">
        <f>IF(ISBLANK('DATA ENTRY'!G326),"",'DATA ENTRY'!G326)</f>
        <v/>
      </c>
      <c r="C326" s="26" t="str">
        <f>IF(ISBLANK('DATA ENTRY'!H326),"",'DATA ENTRY'!H326)</f>
        <v/>
      </c>
      <c r="D326" s="26" t="str">
        <f t="shared" si="101"/>
        <v/>
      </c>
      <c r="E326" s="26" t="str">
        <f>IF(ISBLANK('DATA ENTRY'!J326),"",'DATA ENTRY'!J326)</f>
        <v/>
      </c>
      <c r="F326" s="26" t="str">
        <f>IF(ISBLANK('DATA ENTRY'!K326),"",'DATA ENTRY'!K326)</f>
        <v/>
      </c>
      <c r="G326" s="26" t="str">
        <f t="shared" si="102"/>
        <v/>
      </c>
      <c r="H326" s="26" t="str">
        <f>IF(ISBLANK('DATA ENTRY'!M326),"",'DATA ENTRY'!M326)</f>
        <v/>
      </c>
      <c r="I326" s="26" t="str">
        <f>IF(ISBLANK('DATA ENTRY'!M326),"",'DATA ENTRY'!N326)</f>
        <v/>
      </c>
      <c r="J326" s="26" t="str">
        <f t="shared" si="120"/>
        <v/>
      </c>
      <c r="K326" s="26" t="str">
        <f>IF(ISBLANK('DATA ENTRY'!P326),"",'DATA ENTRY'!P326)</f>
        <v/>
      </c>
      <c r="L326" s="26" t="str">
        <f>IF(ISBLANK('DATA ENTRY'!Q326),"",'DATA ENTRY'!Q326)</f>
        <v/>
      </c>
      <c r="M326" s="26" t="str">
        <f t="shared" si="103"/>
        <v/>
      </c>
      <c r="N326" s="26" t="str">
        <f>IF(ISBLANK('DATA ENTRY'!S326),"",'DATA ENTRY'!S326)</f>
        <v/>
      </c>
      <c r="O326" s="26" t="str">
        <f>IF(ISBLANK('DATA ENTRY'!T326),"",'DATA ENTRY'!T326)</f>
        <v/>
      </c>
      <c r="P326" s="26" t="str">
        <f t="shared" si="104"/>
        <v/>
      </c>
      <c r="Q326" s="26" t="str">
        <f>IF(ISBLANK('DATA ENTRY'!V326),"",'DATA ENTRY'!V326)</f>
        <v/>
      </c>
      <c r="R326" s="26" t="str">
        <f>IF(ISBLANK('DATA ENTRY'!W326),"",'DATA ENTRY'!W326)</f>
        <v/>
      </c>
      <c r="S326" s="26" t="str">
        <f t="shared" si="105"/>
        <v/>
      </c>
      <c r="T326" s="26" t="str">
        <f>IF(ISBLANK('DATA ENTRY'!Y326),"",'DATA ENTRY'!Y326)</f>
        <v/>
      </c>
      <c r="U326" s="26" t="str">
        <f>IF(ISBLANK('DATA ENTRY'!Z326),"",'DATA ENTRY'!Z326)</f>
        <v/>
      </c>
      <c r="V326" s="26" t="str">
        <f t="shared" si="106"/>
        <v/>
      </c>
      <c r="W326" s="26" t="str">
        <f>IF(ISBLANK('DATA ENTRY'!$F326),"",IF(LEDGER!B326="AB","AB",IF(LEDGER!B326&gt;=0.9*'MARK LOOKUP'!B326,"A+",IF(LEDGER!B326&gt;=0.8*'MARK LOOKUP'!B326,"A",IF(LEDGER!B326&gt;=0.7*'MARK LOOKUP'!B326,"B+",IF(LEDGER!B326&gt;=0.6*'MARK LOOKUP'!B326,"B",IF(LEDGER!B326&gt;=0.5*'MARK LOOKUP'!B326,"C+",IF(LEDGER!B326&gt;=0.4*'MARK LOOKUP'!B326,"C+",IF(LEDGER!B326&gt;=0.35*'MARK LOOKUP'!B326,"D","NG")))))))))</f>
        <v/>
      </c>
      <c r="X326" s="26" t="str">
        <f>IF(ISBLANK('DATA ENTRY'!$G326),"",IF(LEDGER!C326="AB","AB",IF(LEDGER!C326&gt;=0.9*'MARK LOOKUP'!C326,"A+",IF(LEDGER!C326&gt;=0.8*'MARK LOOKUP'!C326,"A",IF(LEDGER!C326&gt;=0.7*'MARK LOOKUP'!C326,"B+",IF(LEDGER!C326&gt;=0.6*'MARK LOOKUP'!C326,"B",IF(LEDGER!C326&gt;=0.5*'MARK LOOKUP'!C326,"C+",IF(LEDGER!C326&gt;=0.4*'MARK LOOKUP'!C326,"C+",IF(LEDGER!C326&gt;=0.35*'MARK LOOKUP'!C326,"D","N.G.")))))))))</f>
        <v/>
      </c>
      <c r="Y326" s="26" t="b">
        <f>IF(ISNUMBER(D326),IF(D326&gt;=0.9*'MARK LOOKUP'!D326,"A+",IF(D326&gt;=0.8*'MARK LOOKUP'!D326,"A",IF(D326&gt;=0.7*'MARK LOOKUP'!D326,"B+",IF(D326&gt;=0.6*'MARK LOOKUP'!D326,"B",IF(D326&gt;=0.5*'MARK LOOKUP'!D326,"C+",IF(D326&gt;=0.4*'MARK LOOKUP'!D326,"C",IF(D326&gt;=0.35*'MARK LOOKUP'!D326,"D","N.G."))))))))</f>
        <v>0</v>
      </c>
      <c r="Z326" s="26" t="str">
        <f>IF(ISBLANK('DATA ENTRY'!J326),"",IF(LEDGER!E326="AB","AB",IF(LEDGER!E326&gt;=0.9*'MARK LOOKUP'!E326,"A+",IF(LEDGER!E326&gt;=0.8*'MARK LOOKUP'!E326,"A",IF(LEDGER!E326&gt;=0.7*'MARK LOOKUP'!E326,"B+",IF(LEDGER!E326&gt;=0.6*'MARK LOOKUP'!E326,"B",IF(LEDGER!E326&gt;=0.5*'MARK LOOKUP'!E326,"C+",IF(LEDGER!E326&gt;=0.4*'MARK LOOKUP'!E326,"C",IF(LEDGER!E326&gt;=0.35*'MARK LOOKUP'!E326,"D","NG")))))))))</f>
        <v/>
      </c>
      <c r="AA326" s="26" t="str">
        <f>IF(ISBLANK('DATA ENTRY'!K326),"",IF(LEDGER!F326="AB","AB",IF(LEDGER!F326&gt;=0.9*'MARK LOOKUP'!F326,"A+",IF(LEDGER!F326&gt;=0.8*'MARK LOOKUP'!F326,"A",IF(LEDGER!F326&gt;=0.7*'MARK LOOKUP'!F326,"B+",IF(LEDGER!F326&gt;=0.6*'MARK LOOKUP'!F326,"B",IF(LEDGER!F326&gt;=0.5*'MARK LOOKUP'!F326,"C+",IF(LEDGER!F326&gt;=0.4*'MARK LOOKUP'!F326,"C",IF(LEDGER!F326&gt;=0.35*'MARK LOOKUP'!F326,"D","NG")))))))))</f>
        <v/>
      </c>
      <c r="AB326" s="26" t="b">
        <f>IF(ISNUMBER(G326),IF(D326&gt;=0.9*'MARK LOOKUP'!G326,"A+",IF(G326&gt;=0.8*'MARK LOOKUP'!G326,"A",IF(G326&gt;=0.7*'MARK LOOKUP'!G326,"B+",IF(G326&gt;=0.6*'MARK LOOKUP'!G326,"B",IF(G326&gt;=0.5*'MARK LOOKUP'!G326,"C+",IF(G326&gt;=0.4*'MARK LOOKUP'!G326,"C",IF(G326&gt;=0.35*'MARK LOOKUP'!G326,"D","NG"))))))))</f>
        <v>0</v>
      </c>
      <c r="AC326" s="26" t="str">
        <f>IF(ISBLANK('DATA ENTRY'!M326),"",IF(LEDGER!H326="AB","AB",IF(LEDGER!H326&gt;=0.9*'MARK LOOKUP'!H326,"A+",IF(LEDGER!H326&gt;=0.8*'MARK LOOKUP'!H326,"A",IF(LEDGER!H326&gt;=0.7*'MARK LOOKUP'!H326,"B+",IF(LEDGER!H326&gt;=0.6*'MARK LOOKUP'!H326,"B",IF(LEDGER!H326&gt;=0.5*'MARK LOOKUP'!H326,"C+",IF(LEDGER!H326&gt;=0.4*'MARK LOOKUP'!H326,"C",IF(LEDGER!H326&gt;=0.35*'MARK LOOKUP'!H326,"D","NG")))))))))</f>
        <v/>
      </c>
      <c r="AD326" s="26" t="str">
        <f>IF(ISBLANK('DATA ENTRY'!N326),"",IF(LEDGER!I326="AB","AB",IF(LEDGER!I326&gt;=0.9*'MARK LOOKUP'!I326,"A+",IF(LEDGER!I326&gt;=0.8*'MARK LOOKUP'!I326,"A",IF(LEDGER!I326&gt;=0.7*'MARK LOOKUP'!I326,"B+",IF(LEDGER!I326&gt;=0.6*'MARK LOOKUP'!I326,"B",IF(LEDGER!I326&gt;=0.5*'MARK LOOKUP'!I326,"C+",IF(LEDGER!I326&gt;=0.4*'MARK LOOKUP'!I326,"C",IF(LEDGER!I326&gt;=0.35*'MARK LOOKUP'!I326,"D","NG")))))))))</f>
        <v/>
      </c>
      <c r="AE326" s="26" t="str">
        <f>IF(ISNUMBER(J326),IF(J326&gt;=0.9*'MARK LOOKUP'!J326,"A+",IF(J326&gt;=0.8*'MARK LOOKUP'!J326,"A",IF(J326&gt;=0.7*'MARK LOOKUP'!J326,"B+",IF(J326&gt;=0.6*'MARK LOOKUP'!J326,"B",IF(J326&gt;=0.5*'MARK LOOKUP'!J326,"C+",IF(J326&gt;=0.4*'MARK LOOKUP'!J326,"C",IF(J326&gt;=0.35*'MARK LOOKUP'!J326,"D","NG"))))))),"")</f>
        <v/>
      </c>
      <c r="AF326" s="26" t="str">
        <f>IF(ISBLANK('DATA ENTRY'!P326),"",IF(LEDGER!K326="Ab","AB",IF(LEDGER!K326&gt;=0.9*'MARK LOOKUP'!K326,"A+",IF(LEDGER!K326&gt;=0.8*'MARK LOOKUP'!K326,"A",IF(LEDGER!K326&gt;=0.7*'MARK LOOKUP'!K326,"B+",IF(LEDGER!K326&gt;=0.6*'MARK LOOKUP'!K326,"B",IF(LEDGER!K326&gt;=0.5*'MARK LOOKUP'!K326,"C+",IF(LEDGER!K326&gt;=0.4*'MARK LOOKUP'!K326,"C",IF(LEDGER!K326&gt;=0.35*'MARK LOOKUP'!K326,"D","NG")))))))))</f>
        <v/>
      </c>
      <c r="AG326" s="26" t="str">
        <f>IF(ISBLANK('DATA ENTRY'!Q326),"",IF(LEDGER!L326="Ab","AB",IF(LEDGER!L326&gt;=0.9*'MARK LOOKUP'!L326,"A+",IF(LEDGER!L326&gt;=0.8*'MARK LOOKUP'!L326,"A",IF(LEDGER!L326&gt;=0.7*'MARK LOOKUP'!L326,"B+",IF(LEDGER!L326&gt;=0.6*'MARK LOOKUP'!L326,"B",IF(LEDGER!L326&gt;=0.5*'MARK LOOKUP'!L326,"C+",IF(LEDGER!L326&gt;=0.4*'MARK LOOKUP'!L326,"C",IF(LEDGER!L326&gt;=0.35*'MARK LOOKUP'!L326,"D","NG")))))))))</f>
        <v/>
      </c>
      <c r="AH326" s="26" t="str">
        <f>IF(ISNUMBER(M326),IF(M326&gt;=0.9*'MARK LOOKUP'!M326,"A+",IF(M326&gt;=0.8*'MARK LOOKUP'!M326,"A",IF(M326&gt;=0.7*'MARK LOOKUP'!M326,"B+",IF(M326&gt;=0.6*'MARK LOOKUP'!M326,"B",IF(M326&gt;=0.5*'MARK LOOKUP'!M326,"C+",IF(M326&gt;=0.4*'MARK LOOKUP'!M326,"C",IF(M326&gt;=0.35*'MARK LOOKUP'!M326,"D","NG"))))))),"")</f>
        <v/>
      </c>
      <c r="AI326" s="26" t="str">
        <f>IF(ISBLANK('DATA ENTRY'!S326),"",IF(N326="Ab","AB",IF(N326&gt;=0.9*'MARK LOOKUP'!N326,"A+",IF(N326&gt;=0.8*'MARK LOOKUP'!N326,"A",IF(N326&gt;=0.7*'MARK LOOKUP'!N326,"B+",IF(N326&gt;=0.6*'MARK LOOKUP'!N326,"B",IF(N326&gt;=0.5*'MARK LOOKUP'!N326,"C+",IF(N326&gt;=0.4*'MARK LOOKUP'!N326,"C",IF(N326&gt;=0.35*'MARK LOOKUP'!N326,"D","NG")))))))))</f>
        <v/>
      </c>
      <c r="AJ326" s="26" t="str">
        <f>IF(ISBLANK('DATA ENTRY'!T326),"",IF(O326="Ab","AB",IF(O326&gt;=0.9*'MARK LOOKUP'!O326,"A+",IF(O326&gt;=0.8*'MARK LOOKUP'!O326,"A",IF(O326&gt;=0.7*'MARK LOOKUP'!O326,"B+",IF(O326&gt;=0.6*'MARK LOOKUP'!O326,"B",IF(O326&gt;=0.5*'MARK LOOKUP'!O326,"C+",IF(O326&gt;=0.4*'MARK LOOKUP'!O326,"C",IF(O326&gt;=0.35*'MARK LOOKUP'!O326,"D","NG")))))))))</f>
        <v/>
      </c>
      <c r="AK326" s="26" t="str">
        <f>IF(ISNUMBER(P326),IF(P326&gt;=0.9*'MARK LOOKUP'!P326,"A+",IF(P326&gt;=0.8*'MARK LOOKUP'!P326,"A",IF(P326&gt;=0.7*'MARK LOOKUP'!P326,"B+",IF(P326&gt;=0.6*'MARK LOOKUP'!P326,"B",IF(P326&gt;=0.5*'MARK LOOKUP'!P326,"C+",IF(P326&gt;=0.4*'MARK LOOKUP'!P326,"C",IF(P326&gt;=0.35*'MARK LOOKUP'!P326,"D","NG"))))))),"")</f>
        <v/>
      </c>
      <c r="AL326" s="26" t="str">
        <f>IF(ISBLANK('DATA ENTRY'!V326),"",IF(Q326="Ab","AB",IF(Q326&gt;=0.9*'MARK LOOKUP'!Q326,"A+",IF(Q326&gt;=0.8*'MARK LOOKUP'!Q326,"A",IF(Q326&gt;=0.7*'MARK LOOKUP'!Q326,"B+",IF(Q326&gt;=0.6*'MARK LOOKUP'!Q326,"B",IF(Q326&gt;=0.5*'MARK LOOKUP'!Q326,"C+",IF(Q326&gt;=0.4*'MARK LOOKUP'!Q326,"C",IF(Q326&gt;=0.35*'MARK LOOKUP'!Q326,"D","NG")))))))))</f>
        <v/>
      </c>
      <c r="AM326" s="26" t="str">
        <f>IF(ISBLANK('DATA ENTRY'!W326),"",IF(R326="Ab","AB",IF(R326&gt;=0.9*'MARK LOOKUP'!R326,"A+",IF(R326&gt;=0.8*'MARK LOOKUP'!R326,"A",IF(R326&gt;=0.7*'MARK LOOKUP'!R326,"B+",IF(R326&gt;=0.6*'MARK LOOKUP'!R326,"B",IF(R326&gt;=0.5*'MARK LOOKUP'!R326,"C+",IF(R326&gt;=0.4*'MARK LOOKUP'!R326,"C",IF(R326&gt;=0.35*'MARK LOOKUP'!R326,"D","NG")))))))))</f>
        <v/>
      </c>
      <c r="AN326" s="26" t="str">
        <f>IF(ISNUMBER(S326),IF(S326&gt;=0.9*'MARK LOOKUP'!S326,"A+",IF(S326&gt;=0.8*'MARK LOOKUP'!S326,"A",IF(S326&gt;=0.7*'MARK LOOKUP'!S326,"B+",IF(S326&gt;=0.6*'MARK LOOKUP'!S326,"B",IF(S326&gt;=0.5*'MARK LOOKUP'!S326,"C+",IF(S326&gt;=0.4*'MARK LOOKUP'!S326,"C",IF(S326&gt;=0.35*'MARK LOOKUP'!S326,"D","NG"))))))),"")</f>
        <v/>
      </c>
      <c r="AO326" s="26" t="str">
        <f>IF(ISBLANK('DATA ENTRY'!Y326),"",IF(T326="AB","AB",IF(T326&gt;=0.9*'MARK LOOKUP'!T326,"A+",IF(T326&gt;=0.8*'MARK LOOKUP'!T326,"A",IF(T326&gt;=0.7*'MARK LOOKUP'!T326,"B+",IF(T326&gt;=0.6*'MARK LOOKUP'!T326,"B",IF(T326&gt;=0.5*'MARK LOOKUP'!T326,"C+",IF(T326&gt;=0.4*'MARK LOOKUP'!T326,"C",IF(T326&gt;=0.35*'MARK LOOKUP'!T326,"D","NG")))))))))</f>
        <v/>
      </c>
      <c r="AP326" s="26" t="str">
        <f>IF(ISBLANK('DATA ENTRY'!Z326),"",IF(U326="AB","AB",IF(U326&gt;=0.9*'MARK LOOKUP'!U326,"A+",IF(U326&gt;=0.8*'MARK LOOKUP'!U326,"A",IF(U326&gt;=0.7*'MARK LOOKUP'!U326,"B+",IF(U326&gt;=0.6*'MARK LOOKUP'!U326,"B",IF(U326&gt;=0.5*'MARK LOOKUP'!U326,"C+",IF(U326&gt;=0.4*'MARK LOOKUP'!U326,"C",IF(U326&gt;=0.35*'MARK LOOKUP'!U326,"D","NG")))))))))</f>
        <v/>
      </c>
      <c r="AQ326" s="26" t="str">
        <f>IF(ISNUMBER(V326),IF(V326&gt;=0.9*'MARK LOOKUP'!V326,"A+",IF(V326&gt;=0.8*'MARK LOOKUP'!V326,"A",IF(V326&gt;=0.7*'MARK LOOKUP'!V326,"B+",IF(V326&gt;=0.6*'MARK LOOKUP'!S326,"B",IF(V326&gt;=0.5*'MARK LOOKUP'!V326,"C+",IF(V326&gt;=0.4*'MARK LOOKUP'!V326,"C",IF(V326&gt;=0.35*'MARK LOOKUP'!V326,"D","NG"))))))),"")</f>
        <v/>
      </c>
      <c r="AR326" s="26" t="str">
        <f t="shared" si="107"/>
        <v/>
      </c>
      <c r="AS326" s="26" t="str">
        <f t="shared" si="108"/>
        <v/>
      </c>
      <c r="AT326" s="26" t="str">
        <f t="shared" si="109"/>
        <v/>
      </c>
      <c r="AU326" s="26" t="str">
        <f t="shared" si="110"/>
        <v/>
      </c>
      <c r="AV326" s="26" t="str">
        <f t="shared" si="111"/>
        <v/>
      </c>
      <c r="AW326" s="26" t="str">
        <f t="shared" si="112"/>
        <v/>
      </c>
      <c r="AX326" s="26" t="str">
        <f t="shared" si="113"/>
        <v/>
      </c>
      <c r="AY326" s="26" t="str">
        <f t="shared" si="114"/>
        <v/>
      </c>
      <c r="AZ326" s="26" t="str">
        <f t="shared" si="115"/>
        <v/>
      </c>
      <c r="BA326" s="26" t="str">
        <f t="shared" si="116"/>
        <v/>
      </c>
      <c r="BB326" s="26" t="str">
        <f t="shared" si="117"/>
        <v/>
      </c>
      <c r="BC326" s="26" t="str">
        <f t="shared" si="118"/>
        <v/>
      </c>
      <c r="BD326" s="26" t="str">
        <f t="shared" si="119"/>
        <v/>
      </c>
      <c r="BE326" s="26" t="str">
        <f>IF(ISBLANK('DATA ENTRY'!S326),"",IF(AJ326="A+","4",IF(AJ326="A","3.6",IF(AJ326="B+","3.2",IF(AJ326="B","2.8",IF(AJ326="C+","2.4",IF(AJ326="C","2",IF(AJ326="D+","1.6",IF(AJ326="D","1.2",IF(AJ326="E","0.8",""))))))))))</f>
        <v/>
      </c>
      <c r="BF326" s="26" t="str">
        <f>IF(ISBLANK('DATA ENTRY'!T326),"",IF(AK326="A+","4",IF(AK326="A","3.6",IF(AK326="B+","3.2",IF(AK326="B","2.8",IF(AK326="C+","2.4",IF(AK326="C","2",IF(AK326="D+","1.6",IF(AK326="D","1.2",IF(AK326="E","0.8",""))))))))))</f>
        <v/>
      </c>
      <c r="BG326" s="26" t="str">
        <f>IF(ISBLANK('DATA ENTRY'!U326),"",IF(AL326="A+","4",IF(AL326="A","3.6",IF(AL326="B+","3.2",IF(AL326="B","2.8",IF(AL326="C+","2.4",IF(AL326="C","2",IF(AL326="D+","1.6",IF(AL326="D","1.2",IF(AL326="E","0.8",""))))))))))</f>
        <v/>
      </c>
      <c r="BH326" s="26" t="str">
        <f>IF(ISBLANK('DATA ENTRY'!V326),"",IF(AM326="A+","4",IF(AM326="A","3.6",IF(AM326="B+","3.2",IF(AM326="B","2.8",IF(AM326="C+","2.4",IF(AM326="C","2",IF(AM326="D+","1.6",IF(AM326="D","1.2",IF(AM326="E","0.8",""))))))))))</f>
        <v/>
      </c>
      <c r="BI326" s="26" t="str">
        <f>IF(ISBLANK('DATA ENTRY'!W326),"",IF(AN326="A+","4",IF(AN326="A","3.6",IF(AN326="B+","3.2",IF(AN326="B","2.8",IF(AN326="C+","2.4",IF(AN326="C","2",IF(AN326="D+","1.6",IF(AN326="D","1.2",IF(AN326="E","0.8",""))))))))))</f>
        <v/>
      </c>
      <c r="BJ326" s="26" t="str">
        <f>IF(ISBLANK('DATA ENTRY'!X326),"",IF(AO326="A+","4",IF(AO326="A","3.6",IF(AO326="B+","3.2",IF(AO326="B","2.8",IF(AO326="C+","2.4",IF(AO326="C","2",IF(AO326="D+","1.6",IF(AO326="D","1.2",IF(AO326="E","0.8",""))))))))))</f>
        <v/>
      </c>
      <c r="BK326" s="26" t="str">
        <f>IF(ISBLANK('DATA ENTRY'!Y326),"",IF(AP326="A+","4",IF(AP326="A","3.6",IF(AP326="B+","3.2",IF(AP326="B","2.8",IF(AP326="C+","2.4",IF(AP326="C","2",IF(AP326="D+","1.6",IF(AP326="D","1.2",IF(AP326="E","0.8",""))))))))))</f>
        <v/>
      </c>
      <c r="BL326" s="26" t="str">
        <f>IF(ISBLANK('DATA ENTRY'!Z326),"",IF(AQ326="A+","4",IF(AQ326="A","3.6",IF(AQ326="B+","3.2",IF(AQ326="B","2.8",IF(AQ326="C+","2.4",IF(AQ326="C","2",IF(AQ326="D+","1.6",IF(AQ326="D","1.2",IF(AQ326="E","0.8",""))))))))))</f>
        <v/>
      </c>
    </row>
    <row r="327" spans="2:64" x14ac:dyDescent="0.25">
      <c r="B327" s="26" t="str">
        <f>IF(ISBLANK('DATA ENTRY'!G327),"",'DATA ENTRY'!G327)</f>
        <v/>
      </c>
      <c r="C327" s="26" t="str">
        <f>IF(ISBLANK('DATA ENTRY'!H327),"",'DATA ENTRY'!H327)</f>
        <v/>
      </c>
      <c r="D327" s="26" t="str">
        <f t="shared" si="101"/>
        <v/>
      </c>
      <c r="E327" s="26" t="str">
        <f>IF(ISBLANK('DATA ENTRY'!J327),"",'DATA ENTRY'!J327)</f>
        <v/>
      </c>
      <c r="F327" s="26" t="str">
        <f>IF(ISBLANK('DATA ENTRY'!K327),"",'DATA ENTRY'!K327)</f>
        <v/>
      </c>
      <c r="G327" s="26" t="str">
        <f t="shared" si="102"/>
        <v/>
      </c>
      <c r="H327" s="26" t="str">
        <f>IF(ISBLANK('DATA ENTRY'!M327),"",'DATA ENTRY'!M327)</f>
        <v/>
      </c>
      <c r="I327" s="26" t="str">
        <f>IF(ISBLANK('DATA ENTRY'!M327),"",'DATA ENTRY'!N327)</f>
        <v/>
      </c>
      <c r="J327" s="26" t="str">
        <f t="shared" si="120"/>
        <v/>
      </c>
      <c r="K327" s="26" t="str">
        <f>IF(ISBLANK('DATA ENTRY'!P327),"",'DATA ENTRY'!P327)</f>
        <v/>
      </c>
      <c r="L327" s="26" t="str">
        <f>IF(ISBLANK('DATA ENTRY'!Q327),"",'DATA ENTRY'!Q327)</f>
        <v/>
      </c>
      <c r="M327" s="26" t="str">
        <f t="shared" si="103"/>
        <v/>
      </c>
      <c r="N327" s="26" t="str">
        <f>IF(ISBLANK('DATA ENTRY'!S327),"",'DATA ENTRY'!S327)</f>
        <v/>
      </c>
      <c r="O327" s="26" t="str">
        <f>IF(ISBLANK('DATA ENTRY'!T327),"",'DATA ENTRY'!T327)</f>
        <v/>
      </c>
      <c r="P327" s="26" t="str">
        <f t="shared" si="104"/>
        <v/>
      </c>
      <c r="Q327" s="26" t="str">
        <f>IF(ISBLANK('DATA ENTRY'!V327),"",'DATA ENTRY'!V327)</f>
        <v/>
      </c>
      <c r="R327" s="26" t="str">
        <f>IF(ISBLANK('DATA ENTRY'!W327),"",'DATA ENTRY'!W327)</f>
        <v/>
      </c>
      <c r="S327" s="26" t="str">
        <f t="shared" si="105"/>
        <v/>
      </c>
      <c r="T327" s="26" t="str">
        <f>IF(ISBLANK('DATA ENTRY'!Y327),"",'DATA ENTRY'!Y327)</f>
        <v/>
      </c>
      <c r="U327" s="26" t="str">
        <f>IF(ISBLANK('DATA ENTRY'!Z327),"",'DATA ENTRY'!Z327)</f>
        <v/>
      </c>
      <c r="V327" s="26" t="str">
        <f t="shared" si="106"/>
        <v/>
      </c>
      <c r="W327" s="26" t="str">
        <f>IF(ISBLANK('DATA ENTRY'!$F327),"",IF(LEDGER!B327="AB","AB",IF(LEDGER!B327&gt;=0.9*'MARK LOOKUP'!B327,"A+",IF(LEDGER!B327&gt;=0.8*'MARK LOOKUP'!B327,"A",IF(LEDGER!B327&gt;=0.7*'MARK LOOKUP'!B327,"B+",IF(LEDGER!B327&gt;=0.6*'MARK LOOKUP'!B327,"B",IF(LEDGER!B327&gt;=0.5*'MARK LOOKUP'!B327,"C+",IF(LEDGER!B327&gt;=0.4*'MARK LOOKUP'!B327,"C+",IF(LEDGER!B327&gt;=0.35*'MARK LOOKUP'!B327,"D","NG")))))))))</f>
        <v/>
      </c>
      <c r="X327" s="26" t="str">
        <f>IF(ISBLANK('DATA ENTRY'!$G327),"",IF(LEDGER!C327="AB","AB",IF(LEDGER!C327&gt;=0.9*'MARK LOOKUP'!C327,"A+",IF(LEDGER!C327&gt;=0.8*'MARK LOOKUP'!C327,"A",IF(LEDGER!C327&gt;=0.7*'MARK LOOKUP'!C327,"B+",IF(LEDGER!C327&gt;=0.6*'MARK LOOKUP'!C327,"B",IF(LEDGER!C327&gt;=0.5*'MARK LOOKUP'!C327,"C+",IF(LEDGER!C327&gt;=0.4*'MARK LOOKUP'!C327,"C+",IF(LEDGER!C327&gt;=0.35*'MARK LOOKUP'!C327,"D","N.G.")))))))))</f>
        <v/>
      </c>
      <c r="Y327" s="26" t="b">
        <f>IF(ISNUMBER(D327),IF(D327&gt;=0.9*'MARK LOOKUP'!D327,"A+",IF(D327&gt;=0.8*'MARK LOOKUP'!D327,"A",IF(D327&gt;=0.7*'MARK LOOKUP'!D327,"B+",IF(D327&gt;=0.6*'MARK LOOKUP'!D327,"B",IF(D327&gt;=0.5*'MARK LOOKUP'!D327,"C+",IF(D327&gt;=0.4*'MARK LOOKUP'!D327,"C",IF(D327&gt;=0.35*'MARK LOOKUP'!D327,"D","N.G."))))))))</f>
        <v>0</v>
      </c>
      <c r="Z327" s="26" t="str">
        <f>IF(ISBLANK('DATA ENTRY'!J327),"",IF(LEDGER!E327="AB","AB",IF(LEDGER!E327&gt;=0.9*'MARK LOOKUP'!E327,"A+",IF(LEDGER!E327&gt;=0.8*'MARK LOOKUP'!E327,"A",IF(LEDGER!E327&gt;=0.7*'MARK LOOKUP'!E327,"B+",IF(LEDGER!E327&gt;=0.6*'MARK LOOKUP'!E327,"B",IF(LEDGER!E327&gt;=0.5*'MARK LOOKUP'!E327,"C+",IF(LEDGER!E327&gt;=0.4*'MARK LOOKUP'!E327,"C",IF(LEDGER!E327&gt;=0.35*'MARK LOOKUP'!E327,"D","NG")))))))))</f>
        <v/>
      </c>
      <c r="AA327" s="26" t="str">
        <f>IF(ISBLANK('DATA ENTRY'!K327),"",IF(LEDGER!F327="AB","AB",IF(LEDGER!F327&gt;=0.9*'MARK LOOKUP'!F327,"A+",IF(LEDGER!F327&gt;=0.8*'MARK LOOKUP'!F327,"A",IF(LEDGER!F327&gt;=0.7*'MARK LOOKUP'!F327,"B+",IF(LEDGER!F327&gt;=0.6*'MARK LOOKUP'!F327,"B",IF(LEDGER!F327&gt;=0.5*'MARK LOOKUP'!F327,"C+",IF(LEDGER!F327&gt;=0.4*'MARK LOOKUP'!F327,"C",IF(LEDGER!F327&gt;=0.35*'MARK LOOKUP'!F327,"D","NG")))))))))</f>
        <v/>
      </c>
      <c r="AB327" s="26" t="b">
        <f>IF(ISNUMBER(G327),IF(D327&gt;=0.9*'MARK LOOKUP'!G327,"A+",IF(G327&gt;=0.8*'MARK LOOKUP'!G327,"A",IF(G327&gt;=0.7*'MARK LOOKUP'!G327,"B+",IF(G327&gt;=0.6*'MARK LOOKUP'!G327,"B",IF(G327&gt;=0.5*'MARK LOOKUP'!G327,"C+",IF(G327&gt;=0.4*'MARK LOOKUP'!G327,"C",IF(G327&gt;=0.35*'MARK LOOKUP'!G327,"D","NG"))))))))</f>
        <v>0</v>
      </c>
      <c r="AC327" s="26" t="str">
        <f>IF(ISBLANK('DATA ENTRY'!M327),"",IF(LEDGER!H327="AB","AB",IF(LEDGER!H327&gt;=0.9*'MARK LOOKUP'!H327,"A+",IF(LEDGER!H327&gt;=0.8*'MARK LOOKUP'!H327,"A",IF(LEDGER!H327&gt;=0.7*'MARK LOOKUP'!H327,"B+",IF(LEDGER!H327&gt;=0.6*'MARK LOOKUP'!H327,"B",IF(LEDGER!H327&gt;=0.5*'MARK LOOKUP'!H327,"C+",IF(LEDGER!H327&gt;=0.4*'MARK LOOKUP'!H327,"C",IF(LEDGER!H327&gt;=0.35*'MARK LOOKUP'!H327,"D","NG")))))))))</f>
        <v/>
      </c>
      <c r="AD327" s="26" t="str">
        <f>IF(ISBLANK('DATA ENTRY'!N327),"",IF(LEDGER!I327="AB","AB",IF(LEDGER!I327&gt;=0.9*'MARK LOOKUP'!I327,"A+",IF(LEDGER!I327&gt;=0.8*'MARK LOOKUP'!I327,"A",IF(LEDGER!I327&gt;=0.7*'MARK LOOKUP'!I327,"B+",IF(LEDGER!I327&gt;=0.6*'MARK LOOKUP'!I327,"B",IF(LEDGER!I327&gt;=0.5*'MARK LOOKUP'!I327,"C+",IF(LEDGER!I327&gt;=0.4*'MARK LOOKUP'!I327,"C",IF(LEDGER!I327&gt;=0.35*'MARK LOOKUP'!I327,"D","NG")))))))))</f>
        <v/>
      </c>
      <c r="AE327" s="26" t="str">
        <f>IF(ISNUMBER(J327),IF(J327&gt;=0.9*'MARK LOOKUP'!J327,"A+",IF(J327&gt;=0.8*'MARK LOOKUP'!J327,"A",IF(J327&gt;=0.7*'MARK LOOKUP'!J327,"B+",IF(J327&gt;=0.6*'MARK LOOKUP'!J327,"B",IF(J327&gt;=0.5*'MARK LOOKUP'!J327,"C+",IF(J327&gt;=0.4*'MARK LOOKUP'!J327,"C",IF(J327&gt;=0.35*'MARK LOOKUP'!J327,"D","NG"))))))),"")</f>
        <v/>
      </c>
      <c r="AF327" s="26" t="str">
        <f>IF(ISBLANK('DATA ENTRY'!P327),"",IF(LEDGER!K327="Ab","AB",IF(LEDGER!K327&gt;=0.9*'MARK LOOKUP'!K327,"A+",IF(LEDGER!K327&gt;=0.8*'MARK LOOKUP'!K327,"A",IF(LEDGER!K327&gt;=0.7*'MARK LOOKUP'!K327,"B+",IF(LEDGER!K327&gt;=0.6*'MARK LOOKUP'!K327,"B",IF(LEDGER!K327&gt;=0.5*'MARK LOOKUP'!K327,"C+",IF(LEDGER!K327&gt;=0.4*'MARK LOOKUP'!K327,"C",IF(LEDGER!K327&gt;=0.35*'MARK LOOKUP'!K327,"D","NG")))))))))</f>
        <v/>
      </c>
      <c r="AG327" s="26" t="str">
        <f>IF(ISBLANK('DATA ENTRY'!Q327),"",IF(LEDGER!L327="Ab","AB",IF(LEDGER!L327&gt;=0.9*'MARK LOOKUP'!L327,"A+",IF(LEDGER!L327&gt;=0.8*'MARK LOOKUP'!L327,"A",IF(LEDGER!L327&gt;=0.7*'MARK LOOKUP'!L327,"B+",IF(LEDGER!L327&gt;=0.6*'MARK LOOKUP'!L327,"B",IF(LEDGER!L327&gt;=0.5*'MARK LOOKUP'!L327,"C+",IF(LEDGER!L327&gt;=0.4*'MARK LOOKUP'!L327,"C",IF(LEDGER!L327&gt;=0.35*'MARK LOOKUP'!L327,"D","NG")))))))))</f>
        <v/>
      </c>
      <c r="AH327" s="26" t="str">
        <f>IF(ISNUMBER(M327),IF(M327&gt;=0.9*'MARK LOOKUP'!M327,"A+",IF(M327&gt;=0.8*'MARK LOOKUP'!M327,"A",IF(M327&gt;=0.7*'MARK LOOKUP'!M327,"B+",IF(M327&gt;=0.6*'MARK LOOKUP'!M327,"B",IF(M327&gt;=0.5*'MARK LOOKUP'!M327,"C+",IF(M327&gt;=0.4*'MARK LOOKUP'!M327,"C",IF(M327&gt;=0.35*'MARK LOOKUP'!M327,"D","NG"))))))),"")</f>
        <v/>
      </c>
      <c r="AI327" s="26" t="str">
        <f>IF(ISBLANK('DATA ENTRY'!S327),"",IF(N327="Ab","AB",IF(N327&gt;=0.9*'MARK LOOKUP'!N327,"A+",IF(N327&gt;=0.8*'MARK LOOKUP'!N327,"A",IF(N327&gt;=0.7*'MARK LOOKUP'!N327,"B+",IF(N327&gt;=0.6*'MARK LOOKUP'!N327,"B",IF(N327&gt;=0.5*'MARK LOOKUP'!N327,"C+",IF(N327&gt;=0.4*'MARK LOOKUP'!N327,"C",IF(N327&gt;=0.35*'MARK LOOKUP'!N327,"D","NG")))))))))</f>
        <v/>
      </c>
      <c r="AJ327" s="26" t="str">
        <f>IF(ISBLANK('DATA ENTRY'!T327),"",IF(O327="Ab","AB",IF(O327&gt;=0.9*'MARK LOOKUP'!O327,"A+",IF(O327&gt;=0.8*'MARK LOOKUP'!O327,"A",IF(O327&gt;=0.7*'MARK LOOKUP'!O327,"B+",IF(O327&gt;=0.6*'MARK LOOKUP'!O327,"B",IF(O327&gt;=0.5*'MARK LOOKUP'!O327,"C+",IF(O327&gt;=0.4*'MARK LOOKUP'!O327,"C",IF(O327&gt;=0.35*'MARK LOOKUP'!O327,"D","NG")))))))))</f>
        <v/>
      </c>
      <c r="AK327" s="26" t="str">
        <f>IF(ISNUMBER(P327),IF(P327&gt;=0.9*'MARK LOOKUP'!P327,"A+",IF(P327&gt;=0.8*'MARK LOOKUP'!P327,"A",IF(P327&gt;=0.7*'MARK LOOKUP'!P327,"B+",IF(P327&gt;=0.6*'MARK LOOKUP'!P327,"B",IF(P327&gt;=0.5*'MARK LOOKUP'!P327,"C+",IF(P327&gt;=0.4*'MARK LOOKUP'!P327,"C",IF(P327&gt;=0.35*'MARK LOOKUP'!P327,"D","NG"))))))),"")</f>
        <v/>
      </c>
      <c r="AL327" s="26" t="str">
        <f>IF(ISBLANK('DATA ENTRY'!V327),"",IF(Q327="Ab","AB",IF(Q327&gt;=0.9*'MARK LOOKUP'!Q327,"A+",IF(Q327&gt;=0.8*'MARK LOOKUP'!Q327,"A",IF(Q327&gt;=0.7*'MARK LOOKUP'!Q327,"B+",IF(Q327&gt;=0.6*'MARK LOOKUP'!Q327,"B",IF(Q327&gt;=0.5*'MARK LOOKUP'!Q327,"C+",IF(Q327&gt;=0.4*'MARK LOOKUP'!Q327,"C",IF(Q327&gt;=0.35*'MARK LOOKUP'!Q327,"D","NG")))))))))</f>
        <v/>
      </c>
      <c r="AM327" s="26" t="str">
        <f>IF(ISBLANK('DATA ENTRY'!W327),"",IF(R327="Ab","AB",IF(R327&gt;=0.9*'MARK LOOKUP'!R327,"A+",IF(R327&gt;=0.8*'MARK LOOKUP'!R327,"A",IF(R327&gt;=0.7*'MARK LOOKUP'!R327,"B+",IF(R327&gt;=0.6*'MARK LOOKUP'!R327,"B",IF(R327&gt;=0.5*'MARK LOOKUP'!R327,"C+",IF(R327&gt;=0.4*'MARK LOOKUP'!R327,"C",IF(R327&gt;=0.35*'MARK LOOKUP'!R327,"D","NG")))))))))</f>
        <v/>
      </c>
      <c r="AN327" s="26" t="str">
        <f>IF(ISNUMBER(S327),IF(S327&gt;=0.9*'MARK LOOKUP'!S327,"A+",IF(S327&gt;=0.8*'MARK LOOKUP'!S327,"A",IF(S327&gt;=0.7*'MARK LOOKUP'!S327,"B+",IF(S327&gt;=0.6*'MARK LOOKUP'!S327,"B",IF(S327&gt;=0.5*'MARK LOOKUP'!S327,"C+",IF(S327&gt;=0.4*'MARK LOOKUP'!S327,"C",IF(S327&gt;=0.35*'MARK LOOKUP'!S327,"D","NG"))))))),"")</f>
        <v/>
      </c>
      <c r="AO327" s="26" t="str">
        <f>IF(ISBLANK('DATA ENTRY'!Y327),"",IF(T327="AB","AB",IF(T327&gt;=0.9*'MARK LOOKUP'!T327,"A+",IF(T327&gt;=0.8*'MARK LOOKUP'!T327,"A",IF(T327&gt;=0.7*'MARK LOOKUP'!T327,"B+",IF(T327&gt;=0.6*'MARK LOOKUP'!T327,"B",IF(T327&gt;=0.5*'MARK LOOKUP'!T327,"C+",IF(T327&gt;=0.4*'MARK LOOKUP'!T327,"C",IF(T327&gt;=0.35*'MARK LOOKUP'!T327,"D","NG")))))))))</f>
        <v/>
      </c>
      <c r="AP327" s="26" t="str">
        <f>IF(ISBLANK('DATA ENTRY'!Z327),"",IF(U327="AB","AB",IF(U327&gt;=0.9*'MARK LOOKUP'!U327,"A+",IF(U327&gt;=0.8*'MARK LOOKUP'!U327,"A",IF(U327&gt;=0.7*'MARK LOOKUP'!U327,"B+",IF(U327&gt;=0.6*'MARK LOOKUP'!U327,"B",IF(U327&gt;=0.5*'MARK LOOKUP'!U327,"C+",IF(U327&gt;=0.4*'MARK LOOKUP'!U327,"C",IF(U327&gt;=0.35*'MARK LOOKUP'!U327,"D","NG")))))))))</f>
        <v/>
      </c>
      <c r="AQ327" s="26" t="str">
        <f>IF(ISNUMBER(V327),IF(V327&gt;=0.9*'MARK LOOKUP'!V327,"A+",IF(V327&gt;=0.8*'MARK LOOKUP'!V327,"A",IF(V327&gt;=0.7*'MARK LOOKUP'!V327,"B+",IF(V327&gt;=0.6*'MARK LOOKUP'!S327,"B",IF(V327&gt;=0.5*'MARK LOOKUP'!V327,"C+",IF(V327&gt;=0.4*'MARK LOOKUP'!V327,"C",IF(V327&gt;=0.35*'MARK LOOKUP'!V327,"D","NG"))))))),"")</f>
        <v/>
      </c>
      <c r="AR327" s="26" t="str">
        <f t="shared" si="107"/>
        <v/>
      </c>
      <c r="AS327" s="26" t="str">
        <f t="shared" si="108"/>
        <v/>
      </c>
      <c r="AT327" s="26" t="str">
        <f t="shared" si="109"/>
        <v/>
      </c>
      <c r="AU327" s="26" t="str">
        <f t="shared" si="110"/>
        <v/>
      </c>
      <c r="AV327" s="26" t="str">
        <f t="shared" si="111"/>
        <v/>
      </c>
      <c r="AW327" s="26" t="str">
        <f t="shared" si="112"/>
        <v/>
      </c>
      <c r="AX327" s="26" t="str">
        <f t="shared" si="113"/>
        <v/>
      </c>
      <c r="AY327" s="26" t="str">
        <f t="shared" si="114"/>
        <v/>
      </c>
      <c r="AZ327" s="26" t="str">
        <f t="shared" si="115"/>
        <v/>
      </c>
      <c r="BA327" s="26" t="str">
        <f t="shared" si="116"/>
        <v/>
      </c>
      <c r="BB327" s="26" t="str">
        <f t="shared" si="117"/>
        <v/>
      </c>
      <c r="BC327" s="26" t="str">
        <f t="shared" si="118"/>
        <v/>
      </c>
      <c r="BD327" s="26" t="str">
        <f t="shared" si="119"/>
        <v/>
      </c>
      <c r="BE327" s="26" t="str">
        <f>IF(ISBLANK('DATA ENTRY'!S327),"",IF(AJ327="A+","4",IF(AJ327="A","3.6",IF(AJ327="B+","3.2",IF(AJ327="B","2.8",IF(AJ327="C+","2.4",IF(AJ327="C","2",IF(AJ327="D+","1.6",IF(AJ327="D","1.2",IF(AJ327="E","0.8",""))))))))))</f>
        <v/>
      </c>
      <c r="BF327" s="26" t="str">
        <f>IF(ISBLANK('DATA ENTRY'!T327),"",IF(AK327="A+","4",IF(AK327="A","3.6",IF(AK327="B+","3.2",IF(AK327="B","2.8",IF(AK327="C+","2.4",IF(AK327="C","2",IF(AK327="D+","1.6",IF(AK327="D","1.2",IF(AK327="E","0.8",""))))))))))</f>
        <v/>
      </c>
      <c r="BG327" s="26" t="str">
        <f>IF(ISBLANK('DATA ENTRY'!U327),"",IF(AL327="A+","4",IF(AL327="A","3.6",IF(AL327="B+","3.2",IF(AL327="B","2.8",IF(AL327="C+","2.4",IF(AL327="C","2",IF(AL327="D+","1.6",IF(AL327="D","1.2",IF(AL327="E","0.8",""))))))))))</f>
        <v/>
      </c>
      <c r="BH327" s="26" t="str">
        <f>IF(ISBLANK('DATA ENTRY'!V327),"",IF(AM327="A+","4",IF(AM327="A","3.6",IF(AM327="B+","3.2",IF(AM327="B","2.8",IF(AM327="C+","2.4",IF(AM327="C","2",IF(AM327="D+","1.6",IF(AM327="D","1.2",IF(AM327="E","0.8",""))))))))))</f>
        <v/>
      </c>
      <c r="BI327" s="26" t="str">
        <f>IF(ISBLANK('DATA ENTRY'!W327),"",IF(AN327="A+","4",IF(AN327="A","3.6",IF(AN327="B+","3.2",IF(AN327="B","2.8",IF(AN327="C+","2.4",IF(AN327="C","2",IF(AN327="D+","1.6",IF(AN327="D","1.2",IF(AN327="E","0.8",""))))))))))</f>
        <v/>
      </c>
      <c r="BJ327" s="26" t="str">
        <f>IF(ISBLANK('DATA ENTRY'!X327),"",IF(AO327="A+","4",IF(AO327="A","3.6",IF(AO327="B+","3.2",IF(AO327="B","2.8",IF(AO327="C+","2.4",IF(AO327="C","2",IF(AO327="D+","1.6",IF(AO327="D","1.2",IF(AO327="E","0.8",""))))))))))</f>
        <v/>
      </c>
      <c r="BK327" s="26" t="str">
        <f>IF(ISBLANK('DATA ENTRY'!Y327),"",IF(AP327="A+","4",IF(AP327="A","3.6",IF(AP327="B+","3.2",IF(AP327="B","2.8",IF(AP327="C+","2.4",IF(AP327="C","2",IF(AP327="D+","1.6",IF(AP327="D","1.2",IF(AP327="E","0.8",""))))))))))</f>
        <v/>
      </c>
      <c r="BL327" s="26" t="str">
        <f>IF(ISBLANK('DATA ENTRY'!Z327),"",IF(AQ327="A+","4",IF(AQ327="A","3.6",IF(AQ327="B+","3.2",IF(AQ327="B","2.8",IF(AQ327="C+","2.4",IF(AQ327="C","2",IF(AQ327="D+","1.6",IF(AQ327="D","1.2",IF(AQ327="E","0.8",""))))))))))</f>
        <v/>
      </c>
    </row>
    <row r="328" spans="2:64" x14ac:dyDescent="0.25">
      <c r="B328" s="26" t="str">
        <f>IF(ISBLANK('DATA ENTRY'!G328),"",'DATA ENTRY'!G328)</f>
        <v/>
      </c>
      <c r="C328" s="26" t="str">
        <f>IF(ISBLANK('DATA ENTRY'!H328),"",'DATA ENTRY'!H328)</f>
        <v/>
      </c>
      <c r="D328" s="26" t="str">
        <f t="shared" si="101"/>
        <v/>
      </c>
      <c r="E328" s="26" t="str">
        <f>IF(ISBLANK('DATA ENTRY'!J328),"",'DATA ENTRY'!J328)</f>
        <v/>
      </c>
      <c r="F328" s="26" t="str">
        <f>IF(ISBLANK('DATA ENTRY'!K328),"",'DATA ENTRY'!K328)</f>
        <v/>
      </c>
      <c r="G328" s="26" t="str">
        <f t="shared" si="102"/>
        <v/>
      </c>
      <c r="H328" s="26" t="str">
        <f>IF(ISBLANK('DATA ENTRY'!M328),"",'DATA ENTRY'!M328)</f>
        <v/>
      </c>
      <c r="I328" s="26" t="str">
        <f>IF(ISBLANK('DATA ENTRY'!M328),"",'DATA ENTRY'!N328)</f>
        <v/>
      </c>
      <c r="J328" s="26" t="str">
        <f t="shared" si="120"/>
        <v/>
      </c>
      <c r="K328" s="26" t="str">
        <f>IF(ISBLANK('DATA ENTRY'!P328),"",'DATA ENTRY'!P328)</f>
        <v/>
      </c>
      <c r="L328" s="26" t="str">
        <f>IF(ISBLANK('DATA ENTRY'!Q328),"",'DATA ENTRY'!Q328)</f>
        <v/>
      </c>
      <c r="M328" s="26" t="str">
        <f t="shared" si="103"/>
        <v/>
      </c>
      <c r="N328" s="26" t="str">
        <f>IF(ISBLANK('DATA ENTRY'!S328),"",'DATA ENTRY'!S328)</f>
        <v/>
      </c>
      <c r="O328" s="26" t="str">
        <f>IF(ISBLANK('DATA ENTRY'!T328),"",'DATA ENTRY'!T328)</f>
        <v/>
      </c>
      <c r="P328" s="26" t="str">
        <f t="shared" si="104"/>
        <v/>
      </c>
      <c r="Q328" s="26" t="str">
        <f>IF(ISBLANK('DATA ENTRY'!V328),"",'DATA ENTRY'!V328)</f>
        <v/>
      </c>
      <c r="R328" s="26" t="str">
        <f>IF(ISBLANK('DATA ENTRY'!W328),"",'DATA ENTRY'!W328)</f>
        <v/>
      </c>
      <c r="S328" s="26" t="str">
        <f t="shared" si="105"/>
        <v/>
      </c>
      <c r="T328" s="26" t="str">
        <f>IF(ISBLANK('DATA ENTRY'!Y328),"",'DATA ENTRY'!Y328)</f>
        <v/>
      </c>
      <c r="U328" s="26" t="str">
        <f>IF(ISBLANK('DATA ENTRY'!Z328),"",'DATA ENTRY'!Z328)</f>
        <v/>
      </c>
      <c r="V328" s="26" t="str">
        <f t="shared" si="106"/>
        <v/>
      </c>
      <c r="W328" s="26" t="str">
        <f>IF(ISBLANK('DATA ENTRY'!$F328),"",IF(LEDGER!B328="AB","AB",IF(LEDGER!B328&gt;=0.9*'MARK LOOKUP'!B328,"A+",IF(LEDGER!B328&gt;=0.8*'MARK LOOKUP'!B328,"A",IF(LEDGER!B328&gt;=0.7*'MARK LOOKUP'!B328,"B+",IF(LEDGER!B328&gt;=0.6*'MARK LOOKUP'!B328,"B",IF(LEDGER!B328&gt;=0.5*'MARK LOOKUP'!B328,"C+",IF(LEDGER!B328&gt;=0.4*'MARK LOOKUP'!B328,"C+",IF(LEDGER!B328&gt;=0.35*'MARK LOOKUP'!B328,"D","NG")))))))))</f>
        <v/>
      </c>
      <c r="X328" s="26" t="str">
        <f>IF(ISBLANK('DATA ENTRY'!$G328),"",IF(LEDGER!C328="AB","AB",IF(LEDGER!C328&gt;=0.9*'MARK LOOKUP'!C328,"A+",IF(LEDGER!C328&gt;=0.8*'MARK LOOKUP'!C328,"A",IF(LEDGER!C328&gt;=0.7*'MARK LOOKUP'!C328,"B+",IF(LEDGER!C328&gt;=0.6*'MARK LOOKUP'!C328,"B",IF(LEDGER!C328&gt;=0.5*'MARK LOOKUP'!C328,"C+",IF(LEDGER!C328&gt;=0.4*'MARK LOOKUP'!C328,"C+",IF(LEDGER!C328&gt;=0.35*'MARK LOOKUP'!C328,"D","N.G.")))))))))</f>
        <v/>
      </c>
      <c r="Y328" s="26" t="b">
        <f>IF(ISNUMBER(D328),IF(D328&gt;=0.9*'MARK LOOKUP'!D328,"A+",IF(D328&gt;=0.8*'MARK LOOKUP'!D328,"A",IF(D328&gt;=0.7*'MARK LOOKUP'!D328,"B+",IF(D328&gt;=0.6*'MARK LOOKUP'!D328,"B",IF(D328&gt;=0.5*'MARK LOOKUP'!D328,"C+",IF(D328&gt;=0.4*'MARK LOOKUP'!D328,"C",IF(D328&gt;=0.35*'MARK LOOKUP'!D328,"D","N.G."))))))))</f>
        <v>0</v>
      </c>
      <c r="Z328" s="26" t="str">
        <f>IF(ISBLANK('DATA ENTRY'!J328),"",IF(LEDGER!E328="AB","AB",IF(LEDGER!E328&gt;=0.9*'MARK LOOKUP'!E328,"A+",IF(LEDGER!E328&gt;=0.8*'MARK LOOKUP'!E328,"A",IF(LEDGER!E328&gt;=0.7*'MARK LOOKUP'!E328,"B+",IF(LEDGER!E328&gt;=0.6*'MARK LOOKUP'!E328,"B",IF(LEDGER!E328&gt;=0.5*'MARK LOOKUP'!E328,"C+",IF(LEDGER!E328&gt;=0.4*'MARK LOOKUP'!E328,"C",IF(LEDGER!E328&gt;=0.35*'MARK LOOKUP'!E328,"D","NG")))))))))</f>
        <v/>
      </c>
      <c r="AA328" s="26" t="str">
        <f>IF(ISBLANK('DATA ENTRY'!K328),"",IF(LEDGER!F328="AB","AB",IF(LEDGER!F328&gt;=0.9*'MARK LOOKUP'!F328,"A+",IF(LEDGER!F328&gt;=0.8*'MARK LOOKUP'!F328,"A",IF(LEDGER!F328&gt;=0.7*'MARK LOOKUP'!F328,"B+",IF(LEDGER!F328&gt;=0.6*'MARK LOOKUP'!F328,"B",IF(LEDGER!F328&gt;=0.5*'MARK LOOKUP'!F328,"C+",IF(LEDGER!F328&gt;=0.4*'MARK LOOKUP'!F328,"C",IF(LEDGER!F328&gt;=0.35*'MARK LOOKUP'!F328,"D","NG")))))))))</f>
        <v/>
      </c>
      <c r="AB328" s="26" t="b">
        <f>IF(ISNUMBER(G328),IF(D328&gt;=0.9*'MARK LOOKUP'!G328,"A+",IF(G328&gt;=0.8*'MARK LOOKUP'!G328,"A",IF(G328&gt;=0.7*'MARK LOOKUP'!G328,"B+",IF(G328&gt;=0.6*'MARK LOOKUP'!G328,"B",IF(G328&gt;=0.5*'MARK LOOKUP'!G328,"C+",IF(G328&gt;=0.4*'MARK LOOKUP'!G328,"C",IF(G328&gt;=0.35*'MARK LOOKUP'!G328,"D","NG"))))))))</f>
        <v>0</v>
      </c>
      <c r="AC328" s="26" t="str">
        <f>IF(ISBLANK('DATA ENTRY'!M328),"",IF(LEDGER!H328="AB","AB",IF(LEDGER!H328&gt;=0.9*'MARK LOOKUP'!H328,"A+",IF(LEDGER!H328&gt;=0.8*'MARK LOOKUP'!H328,"A",IF(LEDGER!H328&gt;=0.7*'MARK LOOKUP'!H328,"B+",IF(LEDGER!H328&gt;=0.6*'MARK LOOKUP'!H328,"B",IF(LEDGER!H328&gt;=0.5*'MARK LOOKUP'!H328,"C+",IF(LEDGER!H328&gt;=0.4*'MARK LOOKUP'!H328,"C",IF(LEDGER!H328&gt;=0.35*'MARK LOOKUP'!H328,"D","NG")))))))))</f>
        <v/>
      </c>
      <c r="AD328" s="26" t="str">
        <f>IF(ISBLANK('DATA ENTRY'!N328),"",IF(LEDGER!I328="AB","AB",IF(LEDGER!I328&gt;=0.9*'MARK LOOKUP'!I328,"A+",IF(LEDGER!I328&gt;=0.8*'MARK LOOKUP'!I328,"A",IF(LEDGER!I328&gt;=0.7*'MARK LOOKUP'!I328,"B+",IF(LEDGER!I328&gt;=0.6*'MARK LOOKUP'!I328,"B",IF(LEDGER!I328&gt;=0.5*'MARK LOOKUP'!I328,"C+",IF(LEDGER!I328&gt;=0.4*'MARK LOOKUP'!I328,"C",IF(LEDGER!I328&gt;=0.35*'MARK LOOKUP'!I328,"D","NG")))))))))</f>
        <v/>
      </c>
      <c r="AE328" s="26" t="str">
        <f>IF(ISNUMBER(J328),IF(J328&gt;=0.9*'MARK LOOKUP'!J328,"A+",IF(J328&gt;=0.8*'MARK LOOKUP'!J328,"A",IF(J328&gt;=0.7*'MARK LOOKUP'!J328,"B+",IF(J328&gt;=0.6*'MARK LOOKUP'!J328,"B",IF(J328&gt;=0.5*'MARK LOOKUP'!J328,"C+",IF(J328&gt;=0.4*'MARK LOOKUP'!J328,"C",IF(J328&gt;=0.35*'MARK LOOKUP'!J328,"D","NG"))))))),"")</f>
        <v/>
      </c>
      <c r="AF328" s="26" t="str">
        <f>IF(ISBLANK('DATA ENTRY'!P328),"",IF(LEDGER!K328="Ab","AB",IF(LEDGER!K328&gt;=0.9*'MARK LOOKUP'!K328,"A+",IF(LEDGER!K328&gt;=0.8*'MARK LOOKUP'!K328,"A",IF(LEDGER!K328&gt;=0.7*'MARK LOOKUP'!K328,"B+",IF(LEDGER!K328&gt;=0.6*'MARK LOOKUP'!K328,"B",IF(LEDGER!K328&gt;=0.5*'MARK LOOKUP'!K328,"C+",IF(LEDGER!K328&gt;=0.4*'MARK LOOKUP'!K328,"C",IF(LEDGER!K328&gt;=0.35*'MARK LOOKUP'!K328,"D","NG")))))))))</f>
        <v/>
      </c>
      <c r="AG328" s="26" t="str">
        <f>IF(ISBLANK('DATA ENTRY'!Q328),"",IF(LEDGER!L328="Ab","AB",IF(LEDGER!L328&gt;=0.9*'MARK LOOKUP'!L328,"A+",IF(LEDGER!L328&gt;=0.8*'MARK LOOKUP'!L328,"A",IF(LEDGER!L328&gt;=0.7*'MARK LOOKUP'!L328,"B+",IF(LEDGER!L328&gt;=0.6*'MARK LOOKUP'!L328,"B",IF(LEDGER!L328&gt;=0.5*'MARK LOOKUP'!L328,"C+",IF(LEDGER!L328&gt;=0.4*'MARK LOOKUP'!L328,"C",IF(LEDGER!L328&gt;=0.35*'MARK LOOKUP'!L328,"D","NG")))))))))</f>
        <v/>
      </c>
      <c r="AH328" s="26" t="str">
        <f>IF(ISNUMBER(M328),IF(M328&gt;=0.9*'MARK LOOKUP'!M328,"A+",IF(M328&gt;=0.8*'MARK LOOKUP'!M328,"A",IF(M328&gt;=0.7*'MARK LOOKUP'!M328,"B+",IF(M328&gt;=0.6*'MARK LOOKUP'!M328,"B",IF(M328&gt;=0.5*'MARK LOOKUP'!M328,"C+",IF(M328&gt;=0.4*'MARK LOOKUP'!M328,"C",IF(M328&gt;=0.35*'MARK LOOKUP'!M328,"D","NG"))))))),"")</f>
        <v/>
      </c>
      <c r="AI328" s="26" t="str">
        <f>IF(ISBLANK('DATA ENTRY'!S328),"",IF(N328="Ab","AB",IF(N328&gt;=0.9*'MARK LOOKUP'!N328,"A+",IF(N328&gt;=0.8*'MARK LOOKUP'!N328,"A",IF(N328&gt;=0.7*'MARK LOOKUP'!N328,"B+",IF(N328&gt;=0.6*'MARK LOOKUP'!N328,"B",IF(N328&gt;=0.5*'MARK LOOKUP'!N328,"C+",IF(N328&gt;=0.4*'MARK LOOKUP'!N328,"C",IF(N328&gt;=0.35*'MARK LOOKUP'!N328,"D","NG")))))))))</f>
        <v/>
      </c>
      <c r="AJ328" s="26" t="str">
        <f>IF(ISBLANK('DATA ENTRY'!T328),"",IF(O328="Ab","AB",IF(O328&gt;=0.9*'MARK LOOKUP'!O328,"A+",IF(O328&gt;=0.8*'MARK LOOKUP'!O328,"A",IF(O328&gt;=0.7*'MARK LOOKUP'!O328,"B+",IF(O328&gt;=0.6*'MARK LOOKUP'!O328,"B",IF(O328&gt;=0.5*'MARK LOOKUP'!O328,"C+",IF(O328&gt;=0.4*'MARK LOOKUP'!O328,"C",IF(O328&gt;=0.35*'MARK LOOKUP'!O328,"D","NG")))))))))</f>
        <v/>
      </c>
      <c r="AK328" s="26" t="str">
        <f>IF(ISNUMBER(P328),IF(P328&gt;=0.9*'MARK LOOKUP'!P328,"A+",IF(P328&gt;=0.8*'MARK LOOKUP'!P328,"A",IF(P328&gt;=0.7*'MARK LOOKUP'!P328,"B+",IF(P328&gt;=0.6*'MARK LOOKUP'!P328,"B",IF(P328&gt;=0.5*'MARK LOOKUP'!P328,"C+",IF(P328&gt;=0.4*'MARK LOOKUP'!P328,"C",IF(P328&gt;=0.35*'MARK LOOKUP'!P328,"D","NG"))))))),"")</f>
        <v/>
      </c>
      <c r="AL328" s="26" t="str">
        <f>IF(ISBLANK('DATA ENTRY'!V328),"",IF(Q328="Ab","AB",IF(Q328&gt;=0.9*'MARK LOOKUP'!Q328,"A+",IF(Q328&gt;=0.8*'MARK LOOKUP'!Q328,"A",IF(Q328&gt;=0.7*'MARK LOOKUP'!Q328,"B+",IF(Q328&gt;=0.6*'MARK LOOKUP'!Q328,"B",IF(Q328&gt;=0.5*'MARK LOOKUP'!Q328,"C+",IF(Q328&gt;=0.4*'MARK LOOKUP'!Q328,"C",IF(Q328&gt;=0.35*'MARK LOOKUP'!Q328,"D","NG")))))))))</f>
        <v/>
      </c>
      <c r="AM328" s="26" t="str">
        <f>IF(ISBLANK('DATA ENTRY'!W328),"",IF(R328="Ab","AB",IF(R328&gt;=0.9*'MARK LOOKUP'!R328,"A+",IF(R328&gt;=0.8*'MARK LOOKUP'!R328,"A",IF(R328&gt;=0.7*'MARK LOOKUP'!R328,"B+",IF(R328&gt;=0.6*'MARK LOOKUP'!R328,"B",IF(R328&gt;=0.5*'MARK LOOKUP'!R328,"C+",IF(R328&gt;=0.4*'MARK LOOKUP'!R328,"C",IF(R328&gt;=0.35*'MARK LOOKUP'!R328,"D","NG")))))))))</f>
        <v/>
      </c>
      <c r="AN328" s="26" t="str">
        <f>IF(ISNUMBER(S328),IF(S328&gt;=0.9*'MARK LOOKUP'!S328,"A+",IF(S328&gt;=0.8*'MARK LOOKUP'!S328,"A",IF(S328&gt;=0.7*'MARK LOOKUP'!S328,"B+",IF(S328&gt;=0.6*'MARK LOOKUP'!S328,"B",IF(S328&gt;=0.5*'MARK LOOKUP'!S328,"C+",IF(S328&gt;=0.4*'MARK LOOKUP'!S328,"C",IF(S328&gt;=0.35*'MARK LOOKUP'!S328,"D","NG"))))))),"")</f>
        <v/>
      </c>
      <c r="AO328" s="26" t="str">
        <f>IF(ISBLANK('DATA ENTRY'!Y328),"",IF(T328="AB","AB",IF(T328&gt;=0.9*'MARK LOOKUP'!T328,"A+",IF(T328&gt;=0.8*'MARK LOOKUP'!T328,"A",IF(T328&gt;=0.7*'MARK LOOKUP'!T328,"B+",IF(T328&gt;=0.6*'MARK LOOKUP'!T328,"B",IF(T328&gt;=0.5*'MARK LOOKUP'!T328,"C+",IF(T328&gt;=0.4*'MARK LOOKUP'!T328,"C",IF(T328&gt;=0.35*'MARK LOOKUP'!T328,"D","NG")))))))))</f>
        <v/>
      </c>
      <c r="AP328" s="26" t="str">
        <f>IF(ISBLANK('DATA ENTRY'!Z328),"",IF(U328="AB","AB",IF(U328&gt;=0.9*'MARK LOOKUP'!U328,"A+",IF(U328&gt;=0.8*'MARK LOOKUP'!U328,"A",IF(U328&gt;=0.7*'MARK LOOKUP'!U328,"B+",IF(U328&gt;=0.6*'MARK LOOKUP'!U328,"B",IF(U328&gt;=0.5*'MARK LOOKUP'!U328,"C+",IF(U328&gt;=0.4*'MARK LOOKUP'!U328,"C",IF(U328&gt;=0.35*'MARK LOOKUP'!U328,"D","NG")))))))))</f>
        <v/>
      </c>
      <c r="AQ328" s="26" t="str">
        <f>IF(ISNUMBER(V328),IF(V328&gt;=0.9*'MARK LOOKUP'!V328,"A+",IF(V328&gt;=0.8*'MARK LOOKUP'!V328,"A",IF(V328&gt;=0.7*'MARK LOOKUP'!V328,"B+",IF(V328&gt;=0.6*'MARK LOOKUP'!S328,"B",IF(V328&gt;=0.5*'MARK LOOKUP'!V328,"C+",IF(V328&gt;=0.4*'MARK LOOKUP'!V328,"C",IF(V328&gt;=0.35*'MARK LOOKUP'!V328,"D","NG"))))))),"")</f>
        <v/>
      </c>
      <c r="AR328" s="26" t="str">
        <f t="shared" si="107"/>
        <v/>
      </c>
      <c r="AS328" s="26" t="str">
        <f t="shared" si="108"/>
        <v/>
      </c>
      <c r="AT328" s="26" t="str">
        <f t="shared" si="109"/>
        <v/>
      </c>
      <c r="AU328" s="26" t="str">
        <f t="shared" si="110"/>
        <v/>
      </c>
      <c r="AV328" s="26" t="str">
        <f t="shared" si="111"/>
        <v/>
      </c>
      <c r="AW328" s="26" t="str">
        <f t="shared" si="112"/>
        <v/>
      </c>
      <c r="AX328" s="26" t="str">
        <f t="shared" si="113"/>
        <v/>
      </c>
      <c r="AY328" s="26" t="str">
        <f t="shared" si="114"/>
        <v/>
      </c>
      <c r="AZ328" s="26" t="str">
        <f t="shared" si="115"/>
        <v/>
      </c>
      <c r="BA328" s="26" t="str">
        <f t="shared" si="116"/>
        <v/>
      </c>
      <c r="BB328" s="26" t="str">
        <f t="shared" si="117"/>
        <v/>
      </c>
      <c r="BC328" s="26" t="str">
        <f t="shared" si="118"/>
        <v/>
      </c>
      <c r="BD328" s="26" t="str">
        <f t="shared" si="119"/>
        <v/>
      </c>
      <c r="BE328" s="26" t="str">
        <f>IF(ISBLANK('DATA ENTRY'!S328),"",IF(AJ328="A+","4",IF(AJ328="A","3.6",IF(AJ328="B+","3.2",IF(AJ328="B","2.8",IF(AJ328="C+","2.4",IF(AJ328="C","2",IF(AJ328="D+","1.6",IF(AJ328="D","1.2",IF(AJ328="E","0.8",""))))))))))</f>
        <v/>
      </c>
      <c r="BF328" s="26" t="str">
        <f>IF(ISBLANK('DATA ENTRY'!T328),"",IF(AK328="A+","4",IF(AK328="A","3.6",IF(AK328="B+","3.2",IF(AK328="B","2.8",IF(AK328="C+","2.4",IF(AK328="C","2",IF(AK328="D+","1.6",IF(AK328="D","1.2",IF(AK328="E","0.8",""))))))))))</f>
        <v/>
      </c>
      <c r="BG328" s="26" t="str">
        <f>IF(ISBLANK('DATA ENTRY'!U328),"",IF(AL328="A+","4",IF(AL328="A","3.6",IF(AL328="B+","3.2",IF(AL328="B","2.8",IF(AL328="C+","2.4",IF(AL328="C","2",IF(AL328="D+","1.6",IF(AL328="D","1.2",IF(AL328="E","0.8",""))))))))))</f>
        <v/>
      </c>
      <c r="BH328" s="26" t="str">
        <f>IF(ISBLANK('DATA ENTRY'!V328),"",IF(AM328="A+","4",IF(AM328="A","3.6",IF(AM328="B+","3.2",IF(AM328="B","2.8",IF(AM328="C+","2.4",IF(AM328="C","2",IF(AM328="D+","1.6",IF(AM328="D","1.2",IF(AM328="E","0.8",""))))))))))</f>
        <v/>
      </c>
      <c r="BI328" s="26" t="str">
        <f>IF(ISBLANK('DATA ENTRY'!W328),"",IF(AN328="A+","4",IF(AN328="A","3.6",IF(AN328="B+","3.2",IF(AN328="B","2.8",IF(AN328="C+","2.4",IF(AN328="C","2",IF(AN328="D+","1.6",IF(AN328="D","1.2",IF(AN328="E","0.8",""))))))))))</f>
        <v/>
      </c>
      <c r="BJ328" s="26" t="str">
        <f>IF(ISBLANK('DATA ENTRY'!X328),"",IF(AO328="A+","4",IF(AO328="A","3.6",IF(AO328="B+","3.2",IF(AO328="B","2.8",IF(AO328="C+","2.4",IF(AO328="C","2",IF(AO328="D+","1.6",IF(AO328="D","1.2",IF(AO328="E","0.8",""))))))))))</f>
        <v/>
      </c>
      <c r="BK328" s="26" t="str">
        <f>IF(ISBLANK('DATA ENTRY'!Y328),"",IF(AP328="A+","4",IF(AP328="A","3.6",IF(AP328="B+","3.2",IF(AP328="B","2.8",IF(AP328="C+","2.4",IF(AP328="C","2",IF(AP328="D+","1.6",IF(AP328="D","1.2",IF(AP328="E","0.8",""))))))))))</f>
        <v/>
      </c>
      <c r="BL328" s="26" t="str">
        <f>IF(ISBLANK('DATA ENTRY'!Z328),"",IF(AQ328="A+","4",IF(AQ328="A","3.6",IF(AQ328="B+","3.2",IF(AQ328="B","2.8",IF(AQ328="C+","2.4",IF(AQ328="C","2",IF(AQ328="D+","1.6",IF(AQ328="D","1.2",IF(AQ328="E","0.8",""))))))))))</f>
        <v/>
      </c>
    </row>
    <row r="329" spans="2:64" x14ac:dyDescent="0.25">
      <c r="B329" s="26" t="str">
        <f>IF(ISBLANK('DATA ENTRY'!G329),"",'DATA ENTRY'!G329)</f>
        <v/>
      </c>
      <c r="C329" s="26" t="str">
        <f>IF(ISBLANK('DATA ENTRY'!H329),"",'DATA ENTRY'!H329)</f>
        <v/>
      </c>
      <c r="D329" s="26" t="str">
        <f t="shared" si="101"/>
        <v/>
      </c>
      <c r="E329" s="26" t="str">
        <f>IF(ISBLANK('DATA ENTRY'!J329),"",'DATA ENTRY'!J329)</f>
        <v/>
      </c>
      <c r="F329" s="26" t="str">
        <f>IF(ISBLANK('DATA ENTRY'!K329),"",'DATA ENTRY'!K329)</f>
        <v/>
      </c>
      <c r="G329" s="26" t="str">
        <f t="shared" si="102"/>
        <v/>
      </c>
      <c r="H329" s="26" t="str">
        <f>IF(ISBLANK('DATA ENTRY'!M329),"",'DATA ENTRY'!M329)</f>
        <v/>
      </c>
      <c r="I329" s="26" t="str">
        <f>IF(ISBLANK('DATA ENTRY'!M329),"",'DATA ENTRY'!N329)</f>
        <v/>
      </c>
      <c r="J329" s="26" t="str">
        <f t="shared" si="120"/>
        <v/>
      </c>
      <c r="K329" s="26" t="str">
        <f>IF(ISBLANK('DATA ENTRY'!P329),"",'DATA ENTRY'!P329)</f>
        <v/>
      </c>
      <c r="L329" s="26" t="str">
        <f>IF(ISBLANK('DATA ENTRY'!Q329),"",'DATA ENTRY'!Q329)</f>
        <v/>
      </c>
      <c r="M329" s="26" t="str">
        <f t="shared" si="103"/>
        <v/>
      </c>
      <c r="N329" s="26" t="str">
        <f>IF(ISBLANK('DATA ENTRY'!S329),"",'DATA ENTRY'!S329)</f>
        <v/>
      </c>
      <c r="O329" s="26" t="str">
        <f>IF(ISBLANK('DATA ENTRY'!T329),"",'DATA ENTRY'!T329)</f>
        <v/>
      </c>
      <c r="P329" s="26" t="str">
        <f t="shared" si="104"/>
        <v/>
      </c>
      <c r="Q329" s="26" t="str">
        <f>IF(ISBLANK('DATA ENTRY'!V329),"",'DATA ENTRY'!V329)</f>
        <v/>
      </c>
      <c r="R329" s="26" t="str">
        <f>IF(ISBLANK('DATA ENTRY'!W329),"",'DATA ENTRY'!W329)</f>
        <v/>
      </c>
      <c r="S329" s="26" t="str">
        <f t="shared" si="105"/>
        <v/>
      </c>
      <c r="T329" s="26" t="str">
        <f>IF(ISBLANK('DATA ENTRY'!Y329),"",'DATA ENTRY'!Y329)</f>
        <v/>
      </c>
      <c r="U329" s="26" t="str">
        <f>IF(ISBLANK('DATA ENTRY'!Z329),"",'DATA ENTRY'!Z329)</f>
        <v/>
      </c>
      <c r="V329" s="26" t="str">
        <f t="shared" si="106"/>
        <v/>
      </c>
      <c r="W329" s="26" t="str">
        <f>IF(ISBLANK('DATA ENTRY'!$F329),"",IF(LEDGER!B329="AB","AB",IF(LEDGER!B329&gt;=0.9*'MARK LOOKUP'!B329,"A+",IF(LEDGER!B329&gt;=0.8*'MARK LOOKUP'!B329,"A",IF(LEDGER!B329&gt;=0.7*'MARK LOOKUP'!B329,"B+",IF(LEDGER!B329&gt;=0.6*'MARK LOOKUP'!B329,"B",IF(LEDGER!B329&gt;=0.5*'MARK LOOKUP'!B329,"C+",IF(LEDGER!B329&gt;=0.4*'MARK LOOKUP'!B329,"C+",IF(LEDGER!B329&gt;=0.35*'MARK LOOKUP'!B329,"D","NG")))))))))</f>
        <v/>
      </c>
      <c r="X329" s="26" t="str">
        <f>IF(ISBLANK('DATA ENTRY'!$G329),"",IF(LEDGER!C329="AB","AB",IF(LEDGER!C329&gt;=0.9*'MARK LOOKUP'!C329,"A+",IF(LEDGER!C329&gt;=0.8*'MARK LOOKUP'!C329,"A",IF(LEDGER!C329&gt;=0.7*'MARK LOOKUP'!C329,"B+",IF(LEDGER!C329&gt;=0.6*'MARK LOOKUP'!C329,"B",IF(LEDGER!C329&gt;=0.5*'MARK LOOKUP'!C329,"C+",IF(LEDGER!C329&gt;=0.4*'MARK LOOKUP'!C329,"C+",IF(LEDGER!C329&gt;=0.35*'MARK LOOKUP'!C329,"D","N.G.")))))))))</f>
        <v/>
      </c>
      <c r="Y329" s="26" t="b">
        <f>IF(ISNUMBER(D329),IF(D329&gt;=0.9*'MARK LOOKUP'!D329,"A+",IF(D329&gt;=0.8*'MARK LOOKUP'!D329,"A",IF(D329&gt;=0.7*'MARK LOOKUP'!D329,"B+",IF(D329&gt;=0.6*'MARK LOOKUP'!D329,"B",IF(D329&gt;=0.5*'MARK LOOKUP'!D329,"C+",IF(D329&gt;=0.4*'MARK LOOKUP'!D329,"C",IF(D329&gt;=0.35*'MARK LOOKUP'!D329,"D","N.G."))))))))</f>
        <v>0</v>
      </c>
      <c r="Z329" s="26" t="str">
        <f>IF(ISBLANK('DATA ENTRY'!J329),"",IF(LEDGER!E329="AB","AB",IF(LEDGER!E329&gt;=0.9*'MARK LOOKUP'!E329,"A+",IF(LEDGER!E329&gt;=0.8*'MARK LOOKUP'!E329,"A",IF(LEDGER!E329&gt;=0.7*'MARK LOOKUP'!E329,"B+",IF(LEDGER!E329&gt;=0.6*'MARK LOOKUP'!E329,"B",IF(LEDGER!E329&gt;=0.5*'MARK LOOKUP'!E329,"C+",IF(LEDGER!E329&gt;=0.4*'MARK LOOKUP'!E329,"C",IF(LEDGER!E329&gt;=0.35*'MARK LOOKUP'!E329,"D","NG")))))))))</f>
        <v/>
      </c>
      <c r="AA329" s="26" t="str">
        <f>IF(ISBLANK('DATA ENTRY'!K329),"",IF(LEDGER!F329="AB","AB",IF(LEDGER!F329&gt;=0.9*'MARK LOOKUP'!F329,"A+",IF(LEDGER!F329&gt;=0.8*'MARK LOOKUP'!F329,"A",IF(LEDGER!F329&gt;=0.7*'MARK LOOKUP'!F329,"B+",IF(LEDGER!F329&gt;=0.6*'MARK LOOKUP'!F329,"B",IF(LEDGER!F329&gt;=0.5*'MARK LOOKUP'!F329,"C+",IF(LEDGER!F329&gt;=0.4*'MARK LOOKUP'!F329,"C",IF(LEDGER!F329&gt;=0.35*'MARK LOOKUP'!F329,"D","NG")))))))))</f>
        <v/>
      </c>
      <c r="AB329" s="26" t="b">
        <f>IF(ISNUMBER(G329),IF(D329&gt;=0.9*'MARK LOOKUP'!G329,"A+",IF(G329&gt;=0.8*'MARK LOOKUP'!G329,"A",IF(G329&gt;=0.7*'MARK LOOKUP'!G329,"B+",IF(G329&gt;=0.6*'MARK LOOKUP'!G329,"B",IF(G329&gt;=0.5*'MARK LOOKUP'!G329,"C+",IF(G329&gt;=0.4*'MARK LOOKUP'!G329,"C",IF(G329&gt;=0.35*'MARK LOOKUP'!G329,"D","NG"))))))))</f>
        <v>0</v>
      </c>
      <c r="AC329" s="26" t="str">
        <f>IF(ISBLANK('DATA ENTRY'!M329),"",IF(LEDGER!H329="AB","AB",IF(LEDGER!H329&gt;=0.9*'MARK LOOKUP'!H329,"A+",IF(LEDGER!H329&gt;=0.8*'MARK LOOKUP'!H329,"A",IF(LEDGER!H329&gt;=0.7*'MARK LOOKUP'!H329,"B+",IF(LEDGER!H329&gt;=0.6*'MARK LOOKUP'!H329,"B",IF(LEDGER!H329&gt;=0.5*'MARK LOOKUP'!H329,"C+",IF(LEDGER!H329&gt;=0.4*'MARK LOOKUP'!H329,"C",IF(LEDGER!H329&gt;=0.35*'MARK LOOKUP'!H329,"D","NG")))))))))</f>
        <v/>
      </c>
      <c r="AD329" s="26" t="str">
        <f>IF(ISBLANK('DATA ENTRY'!N329),"",IF(LEDGER!I329="AB","AB",IF(LEDGER!I329&gt;=0.9*'MARK LOOKUP'!I329,"A+",IF(LEDGER!I329&gt;=0.8*'MARK LOOKUP'!I329,"A",IF(LEDGER!I329&gt;=0.7*'MARK LOOKUP'!I329,"B+",IF(LEDGER!I329&gt;=0.6*'MARK LOOKUP'!I329,"B",IF(LEDGER!I329&gt;=0.5*'MARK LOOKUP'!I329,"C+",IF(LEDGER!I329&gt;=0.4*'MARK LOOKUP'!I329,"C",IF(LEDGER!I329&gt;=0.35*'MARK LOOKUP'!I329,"D","NG")))))))))</f>
        <v/>
      </c>
      <c r="AE329" s="26" t="str">
        <f>IF(ISNUMBER(J329),IF(J329&gt;=0.9*'MARK LOOKUP'!J329,"A+",IF(J329&gt;=0.8*'MARK LOOKUP'!J329,"A",IF(J329&gt;=0.7*'MARK LOOKUP'!J329,"B+",IF(J329&gt;=0.6*'MARK LOOKUP'!J329,"B",IF(J329&gt;=0.5*'MARK LOOKUP'!J329,"C+",IF(J329&gt;=0.4*'MARK LOOKUP'!J329,"C",IF(J329&gt;=0.35*'MARK LOOKUP'!J329,"D","NG"))))))),"")</f>
        <v/>
      </c>
      <c r="AF329" s="26" t="str">
        <f>IF(ISBLANK('DATA ENTRY'!P329),"",IF(LEDGER!K329="Ab","AB",IF(LEDGER!K329&gt;=0.9*'MARK LOOKUP'!K329,"A+",IF(LEDGER!K329&gt;=0.8*'MARK LOOKUP'!K329,"A",IF(LEDGER!K329&gt;=0.7*'MARK LOOKUP'!K329,"B+",IF(LEDGER!K329&gt;=0.6*'MARK LOOKUP'!K329,"B",IF(LEDGER!K329&gt;=0.5*'MARK LOOKUP'!K329,"C+",IF(LEDGER!K329&gt;=0.4*'MARK LOOKUP'!K329,"C",IF(LEDGER!K329&gt;=0.35*'MARK LOOKUP'!K329,"D","NG")))))))))</f>
        <v/>
      </c>
      <c r="AG329" s="26" t="str">
        <f>IF(ISBLANK('DATA ENTRY'!Q329),"",IF(LEDGER!L329="Ab","AB",IF(LEDGER!L329&gt;=0.9*'MARK LOOKUP'!L329,"A+",IF(LEDGER!L329&gt;=0.8*'MARK LOOKUP'!L329,"A",IF(LEDGER!L329&gt;=0.7*'MARK LOOKUP'!L329,"B+",IF(LEDGER!L329&gt;=0.6*'MARK LOOKUP'!L329,"B",IF(LEDGER!L329&gt;=0.5*'MARK LOOKUP'!L329,"C+",IF(LEDGER!L329&gt;=0.4*'MARK LOOKUP'!L329,"C",IF(LEDGER!L329&gt;=0.35*'MARK LOOKUP'!L329,"D","NG")))))))))</f>
        <v/>
      </c>
      <c r="AH329" s="26" t="str">
        <f>IF(ISNUMBER(M329),IF(M329&gt;=0.9*'MARK LOOKUP'!M329,"A+",IF(M329&gt;=0.8*'MARK LOOKUP'!M329,"A",IF(M329&gt;=0.7*'MARK LOOKUP'!M329,"B+",IF(M329&gt;=0.6*'MARK LOOKUP'!M329,"B",IF(M329&gt;=0.5*'MARK LOOKUP'!M329,"C+",IF(M329&gt;=0.4*'MARK LOOKUP'!M329,"C",IF(M329&gt;=0.35*'MARK LOOKUP'!M329,"D","NG"))))))),"")</f>
        <v/>
      </c>
      <c r="AI329" s="26" t="str">
        <f>IF(ISBLANK('DATA ENTRY'!S329),"",IF(N329="Ab","AB",IF(N329&gt;=0.9*'MARK LOOKUP'!N329,"A+",IF(N329&gt;=0.8*'MARK LOOKUP'!N329,"A",IF(N329&gt;=0.7*'MARK LOOKUP'!N329,"B+",IF(N329&gt;=0.6*'MARK LOOKUP'!N329,"B",IF(N329&gt;=0.5*'MARK LOOKUP'!N329,"C+",IF(N329&gt;=0.4*'MARK LOOKUP'!N329,"C",IF(N329&gt;=0.35*'MARK LOOKUP'!N329,"D","NG")))))))))</f>
        <v/>
      </c>
      <c r="AJ329" s="26" t="str">
        <f>IF(ISBLANK('DATA ENTRY'!T329),"",IF(O329="Ab","AB",IF(O329&gt;=0.9*'MARK LOOKUP'!O329,"A+",IF(O329&gt;=0.8*'MARK LOOKUP'!O329,"A",IF(O329&gt;=0.7*'MARK LOOKUP'!O329,"B+",IF(O329&gt;=0.6*'MARK LOOKUP'!O329,"B",IF(O329&gt;=0.5*'MARK LOOKUP'!O329,"C+",IF(O329&gt;=0.4*'MARK LOOKUP'!O329,"C",IF(O329&gt;=0.35*'MARK LOOKUP'!O329,"D","NG")))))))))</f>
        <v/>
      </c>
      <c r="AK329" s="26" t="str">
        <f>IF(ISNUMBER(P329),IF(P329&gt;=0.9*'MARK LOOKUP'!P329,"A+",IF(P329&gt;=0.8*'MARK LOOKUP'!P329,"A",IF(P329&gt;=0.7*'MARK LOOKUP'!P329,"B+",IF(P329&gt;=0.6*'MARK LOOKUP'!P329,"B",IF(P329&gt;=0.5*'MARK LOOKUP'!P329,"C+",IF(P329&gt;=0.4*'MARK LOOKUP'!P329,"C",IF(P329&gt;=0.35*'MARK LOOKUP'!P329,"D","NG"))))))),"")</f>
        <v/>
      </c>
      <c r="AL329" s="26" t="str">
        <f>IF(ISBLANK('DATA ENTRY'!V329),"",IF(Q329="Ab","AB",IF(Q329&gt;=0.9*'MARK LOOKUP'!Q329,"A+",IF(Q329&gt;=0.8*'MARK LOOKUP'!Q329,"A",IF(Q329&gt;=0.7*'MARK LOOKUP'!Q329,"B+",IF(Q329&gt;=0.6*'MARK LOOKUP'!Q329,"B",IF(Q329&gt;=0.5*'MARK LOOKUP'!Q329,"C+",IF(Q329&gt;=0.4*'MARK LOOKUP'!Q329,"C",IF(Q329&gt;=0.35*'MARK LOOKUP'!Q329,"D","NG")))))))))</f>
        <v/>
      </c>
      <c r="AM329" s="26" t="str">
        <f>IF(ISBLANK('DATA ENTRY'!W329),"",IF(R329="Ab","AB",IF(R329&gt;=0.9*'MARK LOOKUP'!R329,"A+",IF(R329&gt;=0.8*'MARK LOOKUP'!R329,"A",IF(R329&gt;=0.7*'MARK LOOKUP'!R329,"B+",IF(R329&gt;=0.6*'MARK LOOKUP'!R329,"B",IF(R329&gt;=0.5*'MARK LOOKUP'!R329,"C+",IF(R329&gt;=0.4*'MARK LOOKUP'!R329,"C",IF(R329&gt;=0.35*'MARK LOOKUP'!R329,"D","NG")))))))))</f>
        <v/>
      </c>
      <c r="AN329" s="26" t="str">
        <f>IF(ISNUMBER(S329),IF(S329&gt;=0.9*'MARK LOOKUP'!S329,"A+",IF(S329&gt;=0.8*'MARK LOOKUP'!S329,"A",IF(S329&gt;=0.7*'MARK LOOKUP'!S329,"B+",IF(S329&gt;=0.6*'MARK LOOKUP'!S329,"B",IF(S329&gt;=0.5*'MARK LOOKUP'!S329,"C+",IF(S329&gt;=0.4*'MARK LOOKUP'!S329,"C",IF(S329&gt;=0.35*'MARK LOOKUP'!S329,"D","NG"))))))),"")</f>
        <v/>
      </c>
      <c r="AO329" s="26" t="str">
        <f>IF(ISBLANK('DATA ENTRY'!Y329),"",IF(T329="AB","AB",IF(T329&gt;=0.9*'MARK LOOKUP'!T329,"A+",IF(T329&gt;=0.8*'MARK LOOKUP'!T329,"A",IF(T329&gt;=0.7*'MARK LOOKUP'!T329,"B+",IF(T329&gt;=0.6*'MARK LOOKUP'!T329,"B",IF(T329&gt;=0.5*'MARK LOOKUP'!T329,"C+",IF(T329&gt;=0.4*'MARK LOOKUP'!T329,"C",IF(T329&gt;=0.35*'MARK LOOKUP'!T329,"D","NG")))))))))</f>
        <v/>
      </c>
      <c r="AP329" s="26" t="str">
        <f>IF(ISBLANK('DATA ENTRY'!Z329),"",IF(U329="AB","AB",IF(U329&gt;=0.9*'MARK LOOKUP'!U329,"A+",IF(U329&gt;=0.8*'MARK LOOKUP'!U329,"A",IF(U329&gt;=0.7*'MARK LOOKUP'!U329,"B+",IF(U329&gt;=0.6*'MARK LOOKUP'!U329,"B",IF(U329&gt;=0.5*'MARK LOOKUP'!U329,"C+",IF(U329&gt;=0.4*'MARK LOOKUP'!U329,"C",IF(U329&gt;=0.35*'MARK LOOKUP'!U329,"D","NG")))))))))</f>
        <v/>
      </c>
      <c r="AQ329" s="26" t="str">
        <f>IF(ISNUMBER(V329),IF(V329&gt;=0.9*'MARK LOOKUP'!V329,"A+",IF(V329&gt;=0.8*'MARK LOOKUP'!V329,"A",IF(V329&gt;=0.7*'MARK LOOKUP'!V329,"B+",IF(V329&gt;=0.6*'MARK LOOKUP'!S329,"B",IF(V329&gt;=0.5*'MARK LOOKUP'!V329,"C+",IF(V329&gt;=0.4*'MARK LOOKUP'!V329,"C",IF(V329&gt;=0.35*'MARK LOOKUP'!V329,"D","NG"))))))),"")</f>
        <v/>
      </c>
      <c r="AR329" s="26" t="str">
        <f t="shared" si="107"/>
        <v/>
      </c>
      <c r="AS329" s="26" t="str">
        <f t="shared" si="108"/>
        <v/>
      </c>
      <c r="AT329" s="26" t="str">
        <f t="shared" si="109"/>
        <v/>
      </c>
      <c r="AU329" s="26" t="str">
        <f t="shared" si="110"/>
        <v/>
      </c>
      <c r="AV329" s="26" t="str">
        <f t="shared" si="111"/>
        <v/>
      </c>
      <c r="AW329" s="26" t="str">
        <f t="shared" si="112"/>
        <v/>
      </c>
      <c r="AX329" s="26" t="str">
        <f t="shared" si="113"/>
        <v/>
      </c>
      <c r="AY329" s="26" t="str">
        <f t="shared" si="114"/>
        <v/>
      </c>
      <c r="AZ329" s="26" t="str">
        <f t="shared" si="115"/>
        <v/>
      </c>
      <c r="BA329" s="26" t="str">
        <f t="shared" si="116"/>
        <v/>
      </c>
      <c r="BB329" s="26" t="str">
        <f t="shared" si="117"/>
        <v/>
      </c>
      <c r="BC329" s="26" t="str">
        <f t="shared" si="118"/>
        <v/>
      </c>
      <c r="BD329" s="26" t="str">
        <f t="shared" si="119"/>
        <v/>
      </c>
      <c r="BE329" s="26" t="str">
        <f>IF(ISBLANK('DATA ENTRY'!S329),"",IF(AJ329="A+","4",IF(AJ329="A","3.6",IF(AJ329="B+","3.2",IF(AJ329="B","2.8",IF(AJ329="C+","2.4",IF(AJ329="C","2",IF(AJ329="D+","1.6",IF(AJ329="D","1.2",IF(AJ329="E","0.8",""))))))))))</f>
        <v/>
      </c>
      <c r="BF329" s="26" t="str">
        <f>IF(ISBLANK('DATA ENTRY'!T329),"",IF(AK329="A+","4",IF(AK329="A","3.6",IF(AK329="B+","3.2",IF(AK329="B","2.8",IF(AK329="C+","2.4",IF(AK329="C","2",IF(AK329="D+","1.6",IF(AK329="D","1.2",IF(AK329="E","0.8",""))))))))))</f>
        <v/>
      </c>
      <c r="BG329" s="26" t="str">
        <f>IF(ISBLANK('DATA ENTRY'!U329),"",IF(AL329="A+","4",IF(AL329="A","3.6",IF(AL329="B+","3.2",IF(AL329="B","2.8",IF(AL329="C+","2.4",IF(AL329="C","2",IF(AL329="D+","1.6",IF(AL329="D","1.2",IF(AL329="E","0.8",""))))))))))</f>
        <v/>
      </c>
      <c r="BH329" s="26" t="str">
        <f>IF(ISBLANK('DATA ENTRY'!V329),"",IF(AM329="A+","4",IF(AM329="A","3.6",IF(AM329="B+","3.2",IF(AM329="B","2.8",IF(AM329="C+","2.4",IF(AM329="C","2",IF(AM329="D+","1.6",IF(AM329="D","1.2",IF(AM329="E","0.8",""))))))))))</f>
        <v/>
      </c>
      <c r="BI329" s="26" t="str">
        <f>IF(ISBLANK('DATA ENTRY'!W329),"",IF(AN329="A+","4",IF(AN329="A","3.6",IF(AN329="B+","3.2",IF(AN329="B","2.8",IF(AN329="C+","2.4",IF(AN329="C","2",IF(AN329="D+","1.6",IF(AN329="D","1.2",IF(AN329="E","0.8",""))))))))))</f>
        <v/>
      </c>
      <c r="BJ329" s="26" t="str">
        <f>IF(ISBLANK('DATA ENTRY'!X329),"",IF(AO329="A+","4",IF(AO329="A","3.6",IF(AO329="B+","3.2",IF(AO329="B","2.8",IF(AO329="C+","2.4",IF(AO329="C","2",IF(AO329="D+","1.6",IF(AO329="D","1.2",IF(AO329="E","0.8",""))))))))))</f>
        <v/>
      </c>
      <c r="BK329" s="26" t="str">
        <f>IF(ISBLANK('DATA ENTRY'!Y329),"",IF(AP329="A+","4",IF(AP329="A","3.6",IF(AP329="B+","3.2",IF(AP329="B","2.8",IF(AP329="C+","2.4",IF(AP329="C","2",IF(AP329="D+","1.6",IF(AP329="D","1.2",IF(AP329="E","0.8",""))))))))))</f>
        <v/>
      </c>
      <c r="BL329" s="26" t="str">
        <f>IF(ISBLANK('DATA ENTRY'!Z329),"",IF(AQ329="A+","4",IF(AQ329="A","3.6",IF(AQ329="B+","3.2",IF(AQ329="B","2.8",IF(AQ329="C+","2.4",IF(AQ329="C","2",IF(AQ329="D+","1.6",IF(AQ329="D","1.2",IF(AQ329="E","0.8",""))))))))))</f>
        <v/>
      </c>
    </row>
    <row r="330" spans="2:64" x14ac:dyDescent="0.25">
      <c r="B330" s="26" t="str">
        <f>IF(ISBLANK('DATA ENTRY'!G330),"",'DATA ENTRY'!G330)</f>
        <v/>
      </c>
      <c r="C330" s="26" t="str">
        <f>IF(ISBLANK('DATA ENTRY'!H330),"",'DATA ENTRY'!H330)</f>
        <v/>
      </c>
      <c r="D330" s="26" t="str">
        <f t="shared" si="101"/>
        <v/>
      </c>
      <c r="E330" s="26" t="str">
        <f>IF(ISBLANK('DATA ENTRY'!J330),"",'DATA ENTRY'!J330)</f>
        <v/>
      </c>
      <c r="F330" s="26" t="str">
        <f>IF(ISBLANK('DATA ENTRY'!K330),"",'DATA ENTRY'!K330)</f>
        <v/>
      </c>
      <c r="G330" s="26" t="str">
        <f t="shared" si="102"/>
        <v/>
      </c>
      <c r="H330" s="26" t="str">
        <f>IF(ISBLANK('DATA ENTRY'!M330),"",'DATA ENTRY'!M330)</f>
        <v/>
      </c>
      <c r="I330" s="26" t="str">
        <f>IF(ISBLANK('DATA ENTRY'!M330),"",'DATA ENTRY'!N330)</f>
        <v/>
      </c>
      <c r="J330" s="26" t="str">
        <f t="shared" si="120"/>
        <v/>
      </c>
      <c r="K330" s="26" t="str">
        <f>IF(ISBLANK('DATA ENTRY'!P330),"",'DATA ENTRY'!P330)</f>
        <v/>
      </c>
      <c r="L330" s="26" t="str">
        <f>IF(ISBLANK('DATA ENTRY'!Q330),"",'DATA ENTRY'!Q330)</f>
        <v/>
      </c>
      <c r="M330" s="26" t="str">
        <f t="shared" si="103"/>
        <v/>
      </c>
      <c r="N330" s="26" t="str">
        <f>IF(ISBLANK('DATA ENTRY'!S330),"",'DATA ENTRY'!S330)</f>
        <v/>
      </c>
      <c r="O330" s="26" t="str">
        <f>IF(ISBLANK('DATA ENTRY'!T330),"",'DATA ENTRY'!T330)</f>
        <v/>
      </c>
      <c r="P330" s="26" t="str">
        <f t="shared" si="104"/>
        <v/>
      </c>
      <c r="Q330" s="26" t="str">
        <f>IF(ISBLANK('DATA ENTRY'!V330),"",'DATA ENTRY'!V330)</f>
        <v/>
      </c>
      <c r="R330" s="26" t="str">
        <f>IF(ISBLANK('DATA ENTRY'!W330),"",'DATA ENTRY'!W330)</f>
        <v/>
      </c>
      <c r="S330" s="26" t="str">
        <f t="shared" si="105"/>
        <v/>
      </c>
      <c r="T330" s="26" t="str">
        <f>IF(ISBLANK('DATA ENTRY'!Y330),"",'DATA ENTRY'!Y330)</f>
        <v/>
      </c>
      <c r="U330" s="26" t="str">
        <f>IF(ISBLANK('DATA ENTRY'!Z330),"",'DATA ENTRY'!Z330)</f>
        <v/>
      </c>
      <c r="V330" s="26" t="str">
        <f t="shared" si="106"/>
        <v/>
      </c>
      <c r="W330" s="26" t="str">
        <f>IF(ISBLANK('DATA ENTRY'!$F330),"",IF(LEDGER!B330="AB","AB",IF(LEDGER!B330&gt;=0.9*'MARK LOOKUP'!B330,"A+",IF(LEDGER!B330&gt;=0.8*'MARK LOOKUP'!B330,"A",IF(LEDGER!B330&gt;=0.7*'MARK LOOKUP'!B330,"B+",IF(LEDGER!B330&gt;=0.6*'MARK LOOKUP'!B330,"B",IF(LEDGER!B330&gt;=0.5*'MARK LOOKUP'!B330,"C+",IF(LEDGER!B330&gt;=0.4*'MARK LOOKUP'!B330,"C+",IF(LEDGER!B330&gt;=0.35*'MARK LOOKUP'!B330,"D","NG")))))))))</f>
        <v/>
      </c>
      <c r="X330" s="26" t="str">
        <f>IF(ISBLANK('DATA ENTRY'!$G330),"",IF(LEDGER!C330="AB","AB",IF(LEDGER!C330&gt;=0.9*'MARK LOOKUP'!C330,"A+",IF(LEDGER!C330&gt;=0.8*'MARK LOOKUP'!C330,"A",IF(LEDGER!C330&gt;=0.7*'MARK LOOKUP'!C330,"B+",IF(LEDGER!C330&gt;=0.6*'MARK LOOKUP'!C330,"B",IF(LEDGER!C330&gt;=0.5*'MARK LOOKUP'!C330,"C+",IF(LEDGER!C330&gt;=0.4*'MARK LOOKUP'!C330,"C+",IF(LEDGER!C330&gt;=0.35*'MARK LOOKUP'!C330,"D","N.G.")))))))))</f>
        <v/>
      </c>
      <c r="Y330" s="26" t="b">
        <f>IF(ISNUMBER(D330),IF(D330&gt;=0.9*'MARK LOOKUP'!D330,"A+",IF(D330&gt;=0.8*'MARK LOOKUP'!D330,"A",IF(D330&gt;=0.7*'MARK LOOKUP'!D330,"B+",IF(D330&gt;=0.6*'MARK LOOKUP'!D330,"B",IF(D330&gt;=0.5*'MARK LOOKUP'!D330,"C+",IF(D330&gt;=0.4*'MARK LOOKUP'!D330,"C",IF(D330&gt;=0.35*'MARK LOOKUP'!D330,"D","N.G."))))))))</f>
        <v>0</v>
      </c>
      <c r="Z330" s="26" t="str">
        <f>IF(ISBLANK('DATA ENTRY'!J330),"",IF(LEDGER!E330="AB","AB",IF(LEDGER!E330&gt;=0.9*'MARK LOOKUP'!E330,"A+",IF(LEDGER!E330&gt;=0.8*'MARK LOOKUP'!E330,"A",IF(LEDGER!E330&gt;=0.7*'MARK LOOKUP'!E330,"B+",IF(LEDGER!E330&gt;=0.6*'MARK LOOKUP'!E330,"B",IF(LEDGER!E330&gt;=0.5*'MARK LOOKUP'!E330,"C+",IF(LEDGER!E330&gt;=0.4*'MARK LOOKUP'!E330,"C",IF(LEDGER!E330&gt;=0.35*'MARK LOOKUP'!E330,"D","NG")))))))))</f>
        <v/>
      </c>
      <c r="AA330" s="26" t="str">
        <f>IF(ISBLANK('DATA ENTRY'!K330),"",IF(LEDGER!F330="AB","AB",IF(LEDGER!F330&gt;=0.9*'MARK LOOKUP'!F330,"A+",IF(LEDGER!F330&gt;=0.8*'MARK LOOKUP'!F330,"A",IF(LEDGER!F330&gt;=0.7*'MARK LOOKUP'!F330,"B+",IF(LEDGER!F330&gt;=0.6*'MARK LOOKUP'!F330,"B",IF(LEDGER!F330&gt;=0.5*'MARK LOOKUP'!F330,"C+",IF(LEDGER!F330&gt;=0.4*'MARK LOOKUP'!F330,"C",IF(LEDGER!F330&gt;=0.35*'MARK LOOKUP'!F330,"D","NG")))))))))</f>
        <v/>
      </c>
      <c r="AB330" s="26" t="b">
        <f>IF(ISNUMBER(G330),IF(D330&gt;=0.9*'MARK LOOKUP'!G330,"A+",IF(G330&gt;=0.8*'MARK LOOKUP'!G330,"A",IF(G330&gt;=0.7*'MARK LOOKUP'!G330,"B+",IF(G330&gt;=0.6*'MARK LOOKUP'!G330,"B",IF(G330&gt;=0.5*'MARK LOOKUP'!G330,"C+",IF(G330&gt;=0.4*'MARK LOOKUP'!G330,"C",IF(G330&gt;=0.35*'MARK LOOKUP'!G330,"D","NG"))))))))</f>
        <v>0</v>
      </c>
      <c r="AC330" s="26" t="str">
        <f>IF(ISBLANK('DATA ENTRY'!M330),"",IF(LEDGER!H330="AB","AB",IF(LEDGER!H330&gt;=0.9*'MARK LOOKUP'!H330,"A+",IF(LEDGER!H330&gt;=0.8*'MARK LOOKUP'!H330,"A",IF(LEDGER!H330&gt;=0.7*'MARK LOOKUP'!H330,"B+",IF(LEDGER!H330&gt;=0.6*'MARK LOOKUP'!H330,"B",IF(LEDGER!H330&gt;=0.5*'MARK LOOKUP'!H330,"C+",IF(LEDGER!H330&gt;=0.4*'MARK LOOKUP'!H330,"C",IF(LEDGER!H330&gt;=0.35*'MARK LOOKUP'!H330,"D","NG")))))))))</f>
        <v/>
      </c>
      <c r="AD330" s="26" t="str">
        <f>IF(ISBLANK('DATA ENTRY'!N330),"",IF(LEDGER!I330="AB","AB",IF(LEDGER!I330&gt;=0.9*'MARK LOOKUP'!I330,"A+",IF(LEDGER!I330&gt;=0.8*'MARK LOOKUP'!I330,"A",IF(LEDGER!I330&gt;=0.7*'MARK LOOKUP'!I330,"B+",IF(LEDGER!I330&gt;=0.6*'MARK LOOKUP'!I330,"B",IF(LEDGER!I330&gt;=0.5*'MARK LOOKUP'!I330,"C+",IF(LEDGER!I330&gt;=0.4*'MARK LOOKUP'!I330,"C",IF(LEDGER!I330&gt;=0.35*'MARK LOOKUP'!I330,"D","NG")))))))))</f>
        <v/>
      </c>
      <c r="AE330" s="26" t="str">
        <f>IF(ISNUMBER(J330),IF(J330&gt;=0.9*'MARK LOOKUP'!J330,"A+",IF(J330&gt;=0.8*'MARK LOOKUP'!J330,"A",IF(J330&gt;=0.7*'MARK LOOKUP'!J330,"B+",IF(J330&gt;=0.6*'MARK LOOKUP'!J330,"B",IF(J330&gt;=0.5*'MARK LOOKUP'!J330,"C+",IF(J330&gt;=0.4*'MARK LOOKUP'!J330,"C",IF(J330&gt;=0.35*'MARK LOOKUP'!J330,"D","NG"))))))),"")</f>
        <v/>
      </c>
      <c r="AF330" s="26" t="str">
        <f>IF(ISBLANK('DATA ENTRY'!P330),"",IF(LEDGER!K330="Ab","AB",IF(LEDGER!K330&gt;=0.9*'MARK LOOKUP'!K330,"A+",IF(LEDGER!K330&gt;=0.8*'MARK LOOKUP'!K330,"A",IF(LEDGER!K330&gt;=0.7*'MARK LOOKUP'!K330,"B+",IF(LEDGER!K330&gt;=0.6*'MARK LOOKUP'!K330,"B",IF(LEDGER!K330&gt;=0.5*'MARK LOOKUP'!K330,"C+",IF(LEDGER!K330&gt;=0.4*'MARK LOOKUP'!K330,"C",IF(LEDGER!K330&gt;=0.35*'MARK LOOKUP'!K330,"D","NG")))))))))</f>
        <v/>
      </c>
      <c r="AG330" s="26" t="str">
        <f>IF(ISBLANK('DATA ENTRY'!Q330),"",IF(LEDGER!L330="Ab","AB",IF(LEDGER!L330&gt;=0.9*'MARK LOOKUP'!L330,"A+",IF(LEDGER!L330&gt;=0.8*'MARK LOOKUP'!L330,"A",IF(LEDGER!L330&gt;=0.7*'MARK LOOKUP'!L330,"B+",IF(LEDGER!L330&gt;=0.6*'MARK LOOKUP'!L330,"B",IF(LEDGER!L330&gt;=0.5*'MARK LOOKUP'!L330,"C+",IF(LEDGER!L330&gt;=0.4*'MARK LOOKUP'!L330,"C",IF(LEDGER!L330&gt;=0.35*'MARK LOOKUP'!L330,"D","NG")))))))))</f>
        <v/>
      </c>
      <c r="AH330" s="26" t="str">
        <f>IF(ISNUMBER(M330),IF(M330&gt;=0.9*'MARK LOOKUP'!M330,"A+",IF(M330&gt;=0.8*'MARK LOOKUP'!M330,"A",IF(M330&gt;=0.7*'MARK LOOKUP'!M330,"B+",IF(M330&gt;=0.6*'MARK LOOKUP'!M330,"B",IF(M330&gt;=0.5*'MARK LOOKUP'!M330,"C+",IF(M330&gt;=0.4*'MARK LOOKUP'!M330,"C",IF(M330&gt;=0.35*'MARK LOOKUP'!M330,"D","NG"))))))),"")</f>
        <v/>
      </c>
      <c r="AI330" s="26" t="str">
        <f>IF(ISBLANK('DATA ENTRY'!S330),"",IF(N330="Ab","AB",IF(N330&gt;=0.9*'MARK LOOKUP'!N330,"A+",IF(N330&gt;=0.8*'MARK LOOKUP'!N330,"A",IF(N330&gt;=0.7*'MARK LOOKUP'!N330,"B+",IF(N330&gt;=0.6*'MARK LOOKUP'!N330,"B",IF(N330&gt;=0.5*'MARK LOOKUP'!N330,"C+",IF(N330&gt;=0.4*'MARK LOOKUP'!N330,"C",IF(N330&gt;=0.35*'MARK LOOKUP'!N330,"D","NG")))))))))</f>
        <v/>
      </c>
      <c r="AJ330" s="26" t="str">
        <f>IF(ISBLANK('DATA ENTRY'!T330),"",IF(O330="Ab","AB",IF(O330&gt;=0.9*'MARK LOOKUP'!O330,"A+",IF(O330&gt;=0.8*'MARK LOOKUP'!O330,"A",IF(O330&gt;=0.7*'MARK LOOKUP'!O330,"B+",IF(O330&gt;=0.6*'MARK LOOKUP'!O330,"B",IF(O330&gt;=0.5*'MARK LOOKUP'!O330,"C+",IF(O330&gt;=0.4*'MARK LOOKUP'!O330,"C",IF(O330&gt;=0.35*'MARK LOOKUP'!O330,"D","NG")))))))))</f>
        <v/>
      </c>
      <c r="AK330" s="26" t="str">
        <f>IF(ISNUMBER(P330),IF(P330&gt;=0.9*'MARK LOOKUP'!P330,"A+",IF(P330&gt;=0.8*'MARK LOOKUP'!P330,"A",IF(P330&gt;=0.7*'MARK LOOKUP'!P330,"B+",IF(P330&gt;=0.6*'MARK LOOKUP'!P330,"B",IF(P330&gt;=0.5*'MARK LOOKUP'!P330,"C+",IF(P330&gt;=0.4*'MARK LOOKUP'!P330,"C",IF(P330&gt;=0.35*'MARK LOOKUP'!P330,"D","NG"))))))),"")</f>
        <v/>
      </c>
      <c r="AL330" s="26" t="str">
        <f>IF(ISBLANK('DATA ENTRY'!V330),"",IF(Q330="Ab","AB",IF(Q330&gt;=0.9*'MARK LOOKUP'!Q330,"A+",IF(Q330&gt;=0.8*'MARK LOOKUP'!Q330,"A",IF(Q330&gt;=0.7*'MARK LOOKUP'!Q330,"B+",IF(Q330&gt;=0.6*'MARK LOOKUP'!Q330,"B",IF(Q330&gt;=0.5*'MARK LOOKUP'!Q330,"C+",IF(Q330&gt;=0.4*'MARK LOOKUP'!Q330,"C",IF(Q330&gt;=0.35*'MARK LOOKUP'!Q330,"D","NG")))))))))</f>
        <v/>
      </c>
      <c r="AM330" s="26" t="str">
        <f>IF(ISBLANK('DATA ENTRY'!W330),"",IF(R330="Ab","AB",IF(R330&gt;=0.9*'MARK LOOKUP'!R330,"A+",IF(R330&gt;=0.8*'MARK LOOKUP'!R330,"A",IF(R330&gt;=0.7*'MARK LOOKUP'!R330,"B+",IF(R330&gt;=0.6*'MARK LOOKUP'!R330,"B",IF(R330&gt;=0.5*'MARK LOOKUP'!R330,"C+",IF(R330&gt;=0.4*'MARK LOOKUP'!R330,"C",IF(R330&gt;=0.35*'MARK LOOKUP'!R330,"D","NG")))))))))</f>
        <v/>
      </c>
      <c r="AN330" s="26" t="str">
        <f>IF(ISNUMBER(S330),IF(S330&gt;=0.9*'MARK LOOKUP'!S330,"A+",IF(S330&gt;=0.8*'MARK LOOKUP'!S330,"A",IF(S330&gt;=0.7*'MARK LOOKUP'!S330,"B+",IF(S330&gt;=0.6*'MARK LOOKUP'!S330,"B",IF(S330&gt;=0.5*'MARK LOOKUP'!S330,"C+",IF(S330&gt;=0.4*'MARK LOOKUP'!S330,"C",IF(S330&gt;=0.35*'MARK LOOKUP'!S330,"D","NG"))))))),"")</f>
        <v/>
      </c>
      <c r="AO330" s="26" t="str">
        <f>IF(ISBLANK('DATA ENTRY'!Y330),"",IF(T330="AB","AB",IF(T330&gt;=0.9*'MARK LOOKUP'!T330,"A+",IF(T330&gt;=0.8*'MARK LOOKUP'!T330,"A",IF(T330&gt;=0.7*'MARK LOOKUP'!T330,"B+",IF(T330&gt;=0.6*'MARK LOOKUP'!T330,"B",IF(T330&gt;=0.5*'MARK LOOKUP'!T330,"C+",IF(T330&gt;=0.4*'MARK LOOKUP'!T330,"C",IF(T330&gt;=0.35*'MARK LOOKUP'!T330,"D","NG")))))))))</f>
        <v/>
      </c>
      <c r="AP330" s="26" t="str">
        <f>IF(ISBLANK('DATA ENTRY'!Z330),"",IF(U330="AB","AB",IF(U330&gt;=0.9*'MARK LOOKUP'!U330,"A+",IF(U330&gt;=0.8*'MARK LOOKUP'!U330,"A",IF(U330&gt;=0.7*'MARK LOOKUP'!U330,"B+",IF(U330&gt;=0.6*'MARK LOOKUP'!U330,"B",IF(U330&gt;=0.5*'MARK LOOKUP'!U330,"C+",IF(U330&gt;=0.4*'MARK LOOKUP'!U330,"C",IF(U330&gt;=0.35*'MARK LOOKUP'!U330,"D","NG")))))))))</f>
        <v/>
      </c>
      <c r="AQ330" s="26" t="str">
        <f>IF(ISNUMBER(V330),IF(V330&gt;=0.9*'MARK LOOKUP'!V330,"A+",IF(V330&gt;=0.8*'MARK LOOKUP'!V330,"A",IF(V330&gt;=0.7*'MARK LOOKUP'!V330,"B+",IF(V330&gt;=0.6*'MARK LOOKUP'!S330,"B",IF(V330&gt;=0.5*'MARK LOOKUP'!V330,"C+",IF(V330&gt;=0.4*'MARK LOOKUP'!V330,"C",IF(V330&gt;=0.35*'MARK LOOKUP'!V330,"D","NG"))))))),"")</f>
        <v/>
      </c>
      <c r="AR330" s="26" t="str">
        <f t="shared" si="107"/>
        <v/>
      </c>
      <c r="AS330" s="26" t="str">
        <f t="shared" si="108"/>
        <v/>
      </c>
      <c r="AT330" s="26" t="str">
        <f t="shared" si="109"/>
        <v/>
      </c>
      <c r="AU330" s="26" t="str">
        <f t="shared" si="110"/>
        <v/>
      </c>
      <c r="AV330" s="26" t="str">
        <f t="shared" si="111"/>
        <v/>
      </c>
      <c r="AW330" s="26" t="str">
        <f t="shared" si="112"/>
        <v/>
      </c>
      <c r="AX330" s="26" t="str">
        <f t="shared" si="113"/>
        <v/>
      </c>
      <c r="AY330" s="26" t="str">
        <f t="shared" si="114"/>
        <v/>
      </c>
      <c r="AZ330" s="26" t="str">
        <f t="shared" si="115"/>
        <v/>
      </c>
      <c r="BA330" s="26" t="str">
        <f t="shared" si="116"/>
        <v/>
      </c>
      <c r="BB330" s="26" t="str">
        <f t="shared" si="117"/>
        <v/>
      </c>
      <c r="BC330" s="26" t="str">
        <f t="shared" si="118"/>
        <v/>
      </c>
      <c r="BD330" s="26" t="str">
        <f t="shared" si="119"/>
        <v/>
      </c>
      <c r="BE330" s="26" t="str">
        <f>IF(ISBLANK('DATA ENTRY'!S330),"",IF(AJ330="A+","4",IF(AJ330="A","3.6",IF(AJ330="B+","3.2",IF(AJ330="B","2.8",IF(AJ330="C+","2.4",IF(AJ330="C","2",IF(AJ330="D+","1.6",IF(AJ330="D","1.2",IF(AJ330="E","0.8",""))))))))))</f>
        <v/>
      </c>
      <c r="BF330" s="26" t="str">
        <f>IF(ISBLANK('DATA ENTRY'!T330),"",IF(AK330="A+","4",IF(AK330="A","3.6",IF(AK330="B+","3.2",IF(AK330="B","2.8",IF(AK330="C+","2.4",IF(AK330="C","2",IF(AK330="D+","1.6",IF(AK330="D","1.2",IF(AK330="E","0.8",""))))))))))</f>
        <v/>
      </c>
      <c r="BG330" s="26" t="str">
        <f>IF(ISBLANK('DATA ENTRY'!U330),"",IF(AL330="A+","4",IF(AL330="A","3.6",IF(AL330="B+","3.2",IF(AL330="B","2.8",IF(AL330="C+","2.4",IF(AL330="C","2",IF(AL330="D+","1.6",IF(AL330="D","1.2",IF(AL330="E","0.8",""))))))))))</f>
        <v/>
      </c>
      <c r="BH330" s="26" t="str">
        <f>IF(ISBLANK('DATA ENTRY'!V330),"",IF(AM330="A+","4",IF(AM330="A","3.6",IF(AM330="B+","3.2",IF(AM330="B","2.8",IF(AM330="C+","2.4",IF(AM330="C","2",IF(AM330="D+","1.6",IF(AM330="D","1.2",IF(AM330="E","0.8",""))))))))))</f>
        <v/>
      </c>
      <c r="BI330" s="26" t="str">
        <f>IF(ISBLANK('DATA ENTRY'!W330),"",IF(AN330="A+","4",IF(AN330="A","3.6",IF(AN330="B+","3.2",IF(AN330="B","2.8",IF(AN330="C+","2.4",IF(AN330="C","2",IF(AN330="D+","1.6",IF(AN330="D","1.2",IF(AN330="E","0.8",""))))))))))</f>
        <v/>
      </c>
      <c r="BJ330" s="26" t="str">
        <f>IF(ISBLANK('DATA ENTRY'!X330),"",IF(AO330="A+","4",IF(AO330="A","3.6",IF(AO330="B+","3.2",IF(AO330="B","2.8",IF(AO330="C+","2.4",IF(AO330="C","2",IF(AO330="D+","1.6",IF(AO330="D","1.2",IF(AO330="E","0.8",""))))))))))</f>
        <v/>
      </c>
      <c r="BK330" s="26" t="str">
        <f>IF(ISBLANK('DATA ENTRY'!Y330),"",IF(AP330="A+","4",IF(AP330="A","3.6",IF(AP330="B+","3.2",IF(AP330="B","2.8",IF(AP330="C+","2.4",IF(AP330="C","2",IF(AP330="D+","1.6",IF(AP330="D","1.2",IF(AP330="E","0.8",""))))))))))</f>
        <v/>
      </c>
      <c r="BL330" s="26" t="str">
        <f>IF(ISBLANK('DATA ENTRY'!Z330),"",IF(AQ330="A+","4",IF(AQ330="A","3.6",IF(AQ330="B+","3.2",IF(AQ330="B","2.8",IF(AQ330="C+","2.4",IF(AQ330="C","2",IF(AQ330="D+","1.6",IF(AQ330="D","1.2",IF(AQ330="E","0.8",""))))))))))</f>
        <v/>
      </c>
    </row>
    <row r="331" spans="2:64" x14ac:dyDescent="0.25">
      <c r="B331" s="26" t="str">
        <f>IF(ISBLANK('DATA ENTRY'!G331),"",'DATA ENTRY'!G331)</f>
        <v/>
      </c>
      <c r="C331" s="26" t="str">
        <f>IF(ISBLANK('DATA ENTRY'!H331),"",'DATA ENTRY'!H331)</f>
        <v/>
      </c>
      <c r="D331" s="26" t="str">
        <f t="shared" si="101"/>
        <v/>
      </c>
      <c r="E331" s="26" t="str">
        <f>IF(ISBLANK('DATA ENTRY'!J331),"",'DATA ENTRY'!J331)</f>
        <v/>
      </c>
      <c r="F331" s="26" t="str">
        <f>IF(ISBLANK('DATA ENTRY'!K331),"",'DATA ENTRY'!K331)</f>
        <v/>
      </c>
      <c r="G331" s="26" t="str">
        <f t="shared" si="102"/>
        <v/>
      </c>
      <c r="H331" s="26" t="str">
        <f>IF(ISBLANK('DATA ENTRY'!M331),"",'DATA ENTRY'!M331)</f>
        <v/>
      </c>
      <c r="I331" s="26" t="str">
        <f>IF(ISBLANK('DATA ENTRY'!M331),"",'DATA ENTRY'!N331)</f>
        <v/>
      </c>
      <c r="J331" s="26" t="str">
        <f t="shared" si="120"/>
        <v/>
      </c>
      <c r="K331" s="26" t="str">
        <f>IF(ISBLANK('DATA ENTRY'!P331),"",'DATA ENTRY'!P331)</f>
        <v/>
      </c>
      <c r="L331" s="26" t="str">
        <f>IF(ISBLANK('DATA ENTRY'!Q331),"",'DATA ENTRY'!Q331)</f>
        <v/>
      </c>
      <c r="M331" s="26" t="str">
        <f t="shared" si="103"/>
        <v/>
      </c>
      <c r="N331" s="26" t="str">
        <f>IF(ISBLANK('DATA ENTRY'!S331),"",'DATA ENTRY'!S331)</f>
        <v/>
      </c>
      <c r="O331" s="26" t="str">
        <f>IF(ISBLANK('DATA ENTRY'!T331),"",'DATA ENTRY'!T331)</f>
        <v/>
      </c>
      <c r="P331" s="26" t="str">
        <f t="shared" si="104"/>
        <v/>
      </c>
      <c r="Q331" s="26" t="str">
        <f>IF(ISBLANK('DATA ENTRY'!V331),"",'DATA ENTRY'!V331)</f>
        <v/>
      </c>
      <c r="R331" s="26" t="str">
        <f>IF(ISBLANK('DATA ENTRY'!W331),"",'DATA ENTRY'!W331)</f>
        <v/>
      </c>
      <c r="S331" s="26" t="str">
        <f t="shared" si="105"/>
        <v/>
      </c>
      <c r="T331" s="26" t="str">
        <f>IF(ISBLANK('DATA ENTRY'!Y331),"",'DATA ENTRY'!Y331)</f>
        <v/>
      </c>
      <c r="U331" s="26" t="str">
        <f>IF(ISBLANK('DATA ENTRY'!Z331),"",'DATA ENTRY'!Z331)</f>
        <v/>
      </c>
      <c r="V331" s="26" t="str">
        <f t="shared" si="106"/>
        <v/>
      </c>
      <c r="W331" s="26" t="str">
        <f>IF(ISBLANK('DATA ENTRY'!$F331),"",IF(LEDGER!B331="AB","AB",IF(LEDGER!B331&gt;=0.9*'MARK LOOKUP'!B331,"A+",IF(LEDGER!B331&gt;=0.8*'MARK LOOKUP'!B331,"A",IF(LEDGER!B331&gt;=0.7*'MARK LOOKUP'!B331,"B+",IF(LEDGER!B331&gt;=0.6*'MARK LOOKUP'!B331,"B",IF(LEDGER!B331&gt;=0.5*'MARK LOOKUP'!B331,"C+",IF(LEDGER!B331&gt;=0.4*'MARK LOOKUP'!B331,"C+",IF(LEDGER!B331&gt;=0.35*'MARK LOOKUP'!B331,"D","NG")))))))))</f>
        <v/>
      </c>
      <c r="X331" s="26" t="str">
        <f>IF(ISBLANK('DATA ENTRY'!$G331),"",IF(LEDGER!C331="AB","AB",IF(LEDGER!C331&gt;=0.9*'MARK LOOKUP'!C331,"A+",IF(LEDGER!C331&gt;=0.8*'MARK LOOKUP'!C331,"A",IF(LEDGER!C331&gt;=0.7*'MARK LOOKUP'!C331,"B+",IF(LEDGER!C331&gt;=0.6*'MARK LOOKUP'!C331,"B",IF(LEDGER!C331&gt;=0.5*'MARK LOOKUP'!C331,"C+",IF(LEDGER!C331&gt;=0.4*'MARK LOOKUP'!C331,"C+",IF(LEDGER!C331&gt;=0.35*'MARK LOOKUP'!C331,"D","N.G.")))))))))</f>
        <v/>
      </c>
      <c r="Y331" s="26" t="b">
        <f>IF(ISNUMBER(D331),IF(D331&gt;=0.9*'MARK LOOKUP'!D331,"A+",IF(D331&gt;=0.8*'MARK LOOKUP'!D331,"A",IF(D331&gt;=0.7*'MARK LOOKUP'!D331,"B+",IF(D331&gt;=0.6*'MARK LOOKUP'!D331,"B",IF(D331&gt;=0.5*'MARK LOOKUP'!D331,"C+",IF(D331&gt;=0.4*'MARK LOOKUP'!D331,"C",IF(D331&gt;=0.35*'MARK LOOKUP'!D331,"D","N.G."))))))))</f>
        <v>0</v>
      </c>
      <c r="Z331" s="26" t="str">
        <f>IF(ISBLANK('DATA ENTRY'!J331),"",IF(LEDGER!E331="AB","AB",IF(LEDGER!E331&gt;=0.9*'MARK LOOKUP'!E331,"A+",IF(LEDGER!E331&gt;=0.8*'MARK LOOKUP'!E331,"A",IF(LEDGER!E331&gt;=0.7*'MARK LOOKUP'!E331,"B+",IF(LEDGER!E331&gt;=0.6*'MARK LOOKUP'!E331,"B",IF(LEDGER!E331&gt;=0.5*'MARK LOOKUP'!E331,"C+",IF(LEDGER!E331&gt;=0.4*'MARK LOOKUP'!E331,"C",IF(LEDGER!E331&gt;=0.35*'MARK LOOKUP'!E331,"D","NG")))))))))</f>
        <v/>
      </c>
      <c r="AA331" s="26" t="str">
        <f>IF(ISBLANK('DATA ENTRY'!K331),"",IF(LEDGER!F331="AB","AB",IF(LEDGER!F331&gt;=0.9*'MARK LOOKUP'!F331,"A+",IF(LEDGER!F331&gt;=0.8*'MARK LOOKUP'!F331,"A",IF(LEDGER!F331&gt;=0.7*'MARK LOOKUP'!F331,"B+",IF(LEDGER!F331&gt;=0.6*'MARK LOOKUP'!F331,"B",IF(LEDGER!F331&gt;=0.5*'MARK LOOKUP'!F331,"C+",IF(LEDGER!F331&gt;=0.4*'MARK LOOKUP'!F331,"C",IF(LEDGER!F331&gt;=0.35*'MARK LOOKUP'!F331,"D","NG")))))))))</f>
        <v/>
      </c>
      <c r="AB331" s="26" t="b">
        <f>IF(ISNUMBER(G331),IF(D331&gt;=0.9*'MARK LOOKUP'!G331,"A+",IF(G331&gt;=0.8*'MARK LOOKUP'!G331,"A",IF(G331&gt;=0.7*'MARK LOOKUP'!G331,"B+",IF(G331&gt;=0.6*'MARK LOOKUP'!G331,"B",IF(G331&gt;=0.5*'MARK LOOKUP'!G331,"C+",IF(G331&gt;=0.4*'MARK LOOKUP'!G331,"C",IF(G331&gt;=0.35*'MARK LOOKUP'!G331,"D","NG"))))))))</f>
        <v>0</v>
      </c>
      <c r="AC331" s="26" t="str">
        <f>IF(ISBLANK('DATA ENTRY'!M331),"",IF(LEDGER!H331="AB","AB",IF(LEDGER!H331&gt;=0.9*'MARK LOOKUP'!H331,"A+",IF(LEDGER!H331&gt;=0.8*'MARK LOOKUP'!H331,"A",IF(LEDGER!H331&gt;=0.7*'MARK LOOKUP'!H331,"B+",IF(LEDGER!H331&gt;=0.6*'MARK LOOKUP'!H331,"B",IF(LEDGER!H331&gt;=0.5*'MARK LOOKUP'!H331,"C+",IF(LEDGER!H331&gt;=0.4*'MARK LOOKUP'!H331,"C",IF(LEDGER!H331&gt;=0.35*'MARK LOOKUP'!H331,"D","NG")))))))))</f>
        <v/>
      </c>
      <c r="AD331" s="26" t="str">
        <f>IF(ISBLANK('DATA ENTRY'!N331),"",IF(LEDGER!I331="AB","AB",IF(LEDGER!I331&gt;=0.9*'MARK LOOKUP'!I331,"A+",IF(LEDGER!I331&gt;=0.8*'MARK LOOKUP'!I331,"A",IF(LEDGER!I331&gt;=0.7*'MARK LOOKUP'!I331,"B+",IF(LEDGER!I331&gt;=0.6*'MARK LOOKUP'!I331,"B",IF(LEDGER!I331&gt;=0.5*'MARK LOOKUP'!I331,"C+",IF(LEDGER!I331&gt;=0.4*'MARK LOOKUP'!I331,"C",IF(LEDGER!I331&gt;=0.35*'MARK LOOKUP'!I331,"D","NG")))))))))</f>
        <v/>
      </c>
      <c r="AE331" s="26" t="str">
        <f>IF(ISNUMBER(J331),IF(J331&gt;=0.9*'MARK LOOKUP'!J331,"A+",IF(J331&gt;=0.8*'MARK LOOKUP'!J331,"A",IF(J331&gt;=0.7*'MARK LOOKUP'!J331,"B+",IF(J331&gt;=0.6*'MARK LOOKUP'!J331,"B",IF(J331&gt;=0.5*'MARK LOOKUP'!J331,"C+",IF(J331&gt;=0.4*'MARK LOOKUP'!J331,"C",IF(J331&gt;=0.35*'MARK LOOKUP'!J331,"D","NG"))))))),"")</f>
        <v/>
      </c>
      <c r="AF331" s="26" t="str">
        <f>IF(ISBLANK('DATA ENTRY'!P331),"",IF(LEDGER!K331="Ab","AB",IF(LEDGER!K331&gt;=0.9*'MARK LOOKUP'!K331,"A+",IF(LEDGER!K331&gt;=0.8*'MARK LOOKUP'!K331,"A",IF(LEDGER!K331&gt;=0.7*'MARK LOOKUP'!K331,"B+",IF(LEDGER!K331&gt;=0.6*'MARK LOOKUP'!K331,"B",IF(LEDGER!K331&gt;=0.5*'MARK LOOKUP'!K331,"C+",IF(LEDGER!K331&gt;=0.4*'MARK LOOKUP'!K331,"C",IF(LEDGER!K331&gt;=0.35*'MARK LOOKUP'!K331,"D","NG")))))))))</f>
        <v/>
      </c>
      <c r="AG331" s="26" t="str">
        <f>IF(ISBLANK('DATA ENTRY'!Q331),"",IF(LEDGER!L331="Ab","AB",IF(LEDGER!L331&gt;=0.9*'MARK LOOKUP'!L331,"A+",IF(LEDGER!L331&gt;=0.8*'MARK LOOKUP'!L331,"A",IF(LEDGER!L331&gt;=0.7*'MARK LOOKUP'!L331,"B+",IF(LEDGER!L331&gt;=0.6*'MARK LOOKUP'!L331,"B",IF(LEDGER!L331&gt;=0.5*'MARK LOOKUP'!L331,"C+",IF(LEDGER!L331&gt;=0.4*'MARK LOOKUP'!L331,"C",IF(LEDGER!L331&gt;=0.35*'MARK LOOKUP'!L331,"D","NG")))))))))</f>
        <v/>
      </c>
      <c r="AH331" s="26" t="str">
        <f>IF(ISNUMBER(M331),IF(M331&gt;=0.9*'MARK LOOKUP'!M331,"A+",IF(M331&gt;=0.8*'MARK LOOKUP'!M331,"A",IF(M331&gt;=0.7*'MARK LOOKUP'!M331,"B+",IF(M331&gt;=0.6*'MARK LOOKUP'!M331,"B",IF(M331&gt;=0.5*'MARK LOOKUP'!M331,"C+",IF(M331&gt;=0.4*'MARK LOOKUP'!M331,"C",IF(M331&gt;=0.35*'MARK LOOKUP'!M331,"D","NG"))))))),"")</f>
        <v/>
      </c>
      <c r="AI331" s="26" t="str">
        <f>IF(ISBLANK('DATA ENTRY'!S331),"",IF(N331="Ab","AB",IF(N331&gt;=0.9*'MARK LOOKUP'!N331,"A+",IF(N331&gt;=0.8*'MARK LOOKUP'!N331,"A",IF(N331&gt;=0.7*'MARK LOOKUP'!N331,"B+",IF(N331&gt;=0.6*'MARK LOOKUP'!N331,"B",IF(N331&gt;=0.5*'MARK LOOKUP'!N331,"C+",IF(N331&gt;=0.4*'MARK LOOKUP'!N331,"C",IF(N331&gt;=0.35*'MARK LOOKUP'!N331,"D","NG")))))))))</f>
        <v/>
      </c>
      <c r="AJ331" s="26" t="str">
        <f>IF(ISBLANK('DATA ENTRY'!T331),"",IF(O331="Ab","AB",IF(O331&gt;=0.9*'MARK LOOKUP'!O331,"A+",IF(O331&gt;=0.8*'MARK LOOKUP'!O331,"A",IF(O331&gt;=0.7*'MARK LOOKUP'!O331,"B+",IF(O331&gt;=0.6*'MARK LOOKUP'!O331,"B",IF(O331&gt;=0.5*'MARK LOOKUP'!O331,"C+",IF(O331&gt;=0.4*'MARK LOOKUP'!O331,"C",IF(O331&gt;=0.35*'MARK LOOKUP'!O331,"D","NG")))))))))</f>
        <v/>
      </c>
      <c r="AK331" s="26" t="str">
        <f>IF(ISNUMBER(P331),IF(P331&gt;=0.9*'MARK LOOKUP'!P331,"A+",IF(P331&gt;=0.8*'MARK LOOKUP'!P331,"A",IF(P331&gt;=0.7*'MARK LOOKUP'!P331,"B+",IF(P331&gt;=0.6*'MARK LOOKUP'!P331,"B",IF(P331&gt;=0.5*'MARK LOOKUP'!P331,"C+",IF(P331&gt;=0.4*'MARK LOOKUP'!P331,"C",IF(P331&gt;=0.35*'MARK LOOKUP'!P331,"D","NG"))))))),"")</f>
        <v/>
      </c>
      <c r="AL331" s="26" t="str">
        <f>IF(ISBLANK('DATA ENTRY'!V331),"",IF(Q331="Ab","AB",IF(Q331&gt;=0.9*'MARK LOOKUP'!Q331,"A+",IF(Q331&gt;=0.8*'MARK LOOKUP'!Q331,"A",IF(Q331&gt;=0.7*'MARK LOOKUP'!Q331,"B+",IF(Q331&gt;=0.6*'MARK LOOKUP'!Q331,"B",IF(Q331&gt;=0.5*'MARK LOOKUP'!Q331,"C+",IF(Q331&gt;=0.4*'MARK LOOKUP'!Q331,"C",IF(Q331&gt;=0.35*'MARK LOOKUP'!Q331,"D","NG")))))))))</f>
        <v/>
      </c>
      <c r="AM331" s="26" t="str">
        <f>IF(ISBLANK('DATA ENTRY'!W331),"",IF(R331="Ab","AB",IF(R331&gt;=0.9*'MARK LOOKUP'!R331,"A+",IF(R331&gt;=0.8*'MARK LOOKUP'!R331,"A",IF(R331&gt;=0.7*'MARK LOOKUP'!R331,"B+",IF(R331&gt;=0.6*'MARK LOOKUP'!R331,"B",IF(R331&gt;=0.5*'MARK LOOKUP'!R331,"C+",IF(R331&gt;=0.4*'MARK LOOKUP'!R331,"C",IF(R331&gt;=0.35*'MARK LOOKUP'!R331,"D","NG")))))))))</f>
        <v/>
      </c>
      <c r="AN331" s="26" t="str">
        <f>IF(ISNUMBER(S331),IF(S331&gt;=0.9*'MARK LOOKUP'!S331,"A+",IF(S331&gt;=0.8*'MARK LOOKUP'!S331,"A",IF(S331&gt;=0.7*'MARK LOOKUP'!S331,"B+",IF(S331&gt;=0.6*'MARK LOOKUP'!S331,"B",IF(S331&gt;=0.5*'MARK LOOKUP'!S331,"C+",IF(S331&gt;=0.4*'MARK LOOKUP'!S331,"C",IF(S331&gt;=0.35*'MARK LOOKUP'!S331,"D","NG"))))))),"")</f>
        <v/>
      </c>
      <c r="AO331" s="26" t="str">
        <f>IF(ISBLANK('DATA ENTRY'!Y331),"",IF(T331="AB","AB",IF(T331&gt;=0.9*'MARK LOOKUP'!T331,"A+",IF(T331&gt;=0.8*'MARK LOOKUP'!T331,"A",IF(T331&gt;=0.7*'MARK LOOKUP'!T331,"B+",IF(T331&gt;=0.6*'MARK LOOKUP'!T331,"B",IF(T331&gt;=0.5*'MARK LOOKUP'!T331,"C+",IF(T331&gt;=0.4*'MARK LOOKUP'!T331,"C",IF(T331&gt;=0.35*'MARK LOOKUP'!T331,"D","NG")))))))))</f>
        <v/>
      </c>
      <c r="AP331" s="26" t="str">
        <f>IF(ISBLANK('DATA ENTRY'!Z331),"",IF(U331="AB","AB",IF(U331&gt;=0.9*'MARK LOOKUP'!U331,"A+",IF(U331&gt;=0.8*'MARK LOOKUP'!U331,"A",IF(U331&gt;=0.7*'MARK LOOKUP'!U331,"B+",IF(U331&gt;=0.6*'MARK LOOKUP'!U331,"B",IF(U331&gt;=0.5*'MARK LOOKUP'!U331,"C+",IF(U331&gt;=0.4*'MARK LOOKUP'!U331,"C",IF(U331&gt;=0.35*'MARK LOOKUP'!U331,"D","NG")))))))))</f>
        <v/>
      </c>
      <c r="AQ331" s="26" t="str">
        <f>IF(ISNUMBER(V331),IF(V331&gt;=0.9*'MARK LOOKUP'!V331,"A+",IF(V331&gt;=0.8*'MARK LOOKUP'!V331,"A",IF(V331&gt;=0.7*'MARK LOOKUP'!V331,"B+",IF(V331&gt;=0.6*'MARK LOOKUP'!S331,"B",IF(V331&gt;=0.5*'MARK LOOKUP'!V331,"C+",IF(V331&gt;=0.4*'MARK LOOKUP'!V331,"C",IF(V331&gt;=0.35*'MARK LOOKUP'!V331,"D","NG"))))))),"")</f>
        <v/>
      </c>
      <c r="AR331" s="26" t="str">
        <f t="shared" si="107"/>
        <v/>
      </c>
      <c r="AS331" s="26" t="str">
        <f t="shared" si="108"/>
        <v/>
      </c>
      <c r="AT331" s="26" t="str">
        <f t="shared" si="109"/>
        <v/>
      </c>
      <c r="AU331" s="26" t="str">
        <f t="shared" si="110"/>
        <v/>
      </c>
      <c r="AV331" s="26" t="str">
        <f t="shared" si="111"/>
        <v/>
      </c>
      <c r="AW331" s="26" t="str">
        <f t="shared" si="112"/>
        <v/>
      </c>
      <c r="AX331" s="26" t="str">
        <f t="shared" si="113"/>
        <v/>
      </c>
      <c r="AY331" s="26" t="str">
        <f t="shared" si="114"/>
        <v/>
      </c>
      <c r="AZ331" s="26" t="str">
        <f t="shared" si="115"/>
        <v/>
      </c>
      <c r="BA331" s="26" t="str">
        <f t="shared" si="116"/>
        <v/>
      </c>
      <c r="BB331" s="26" t="str">
        <f t="shared" si="117"/>
        <v/>
      </c>
      <c r="BC331" s="26" t="str">
        <f t="shared" si="118"/>
        <v/>
      </c>
      <c r="BD331" s="26" t="str">
        <f t="shared" si="119"/>
        <v/>
      </c>
      <c r="BE331" s="26" t="str">
        <f>IF(ISBLANK('DATA ENTRY'!S331),"",IF(AJ331="A+","4",IF(AJ331="A","3.6",IF(AJ331="B+","3.2",IF(AJ331="B","2.8",IF(AJ331="C+","2.4",IF(AJ331="C","2",IF(AJ331="D+","1.6",IF(AJ331="D","1.2",IF(AJ331="E","0.8",""))))))))))</f>
        <v/>
      </c>
      <c r="BF331" s="26" t="str">
        <f>IF(ISBLANK('DATA ENTRY'!T331),"",IF(AK331="A+","4",IF(AK331="A","3.6",IF(AK331="B+","3.2",IF(AK331="B","2.8",IF(AK331="C+","2.4",IF(AK331="C","2",IF(AK331="D+","1.6",IF(AK331="D","1.2",IF(AK331="E","0.8",""))))))))))</f>
        <v/>
      </c>
      <c r="BG331" s="26" t="str">
        <f>IF(ISBLANK('DATA ENTRY'!U331),"",IF(AL331="A+","4",IF(AL331="A","3.6",IF(AL331="B+","3.2",IF(AL331="B","2.8",IF(AL331="C+","2.4",IF(AL331="C","2",IF(AL331="D+","1.6",IF(AL331="D","1.2",IF(AL331="E","0.8",""))))))))))</f>
        <v/>
      </c>
      <c r="BH331" s="26" t="str">
        <f>IF(ISBLANK('DATA ENTRY'!V331),"",IF(AM331="A+","4",IF(AM331="A","3.6",IF(AM331="B+","3.2",IF(AM331="B","2.8",IF(AM331="C+","2.4",IF(AM331="C","2",IF(AM331="D+","1.6",IF(AM331="D","1.2",IF(AM331="E","0.8",""))))))))))</f>
        <v/>
      </c>
      <c r="BI331" s="26" t="str">
        <f>IF(ISBLANK('DATA ENTRY'!W331),"",IF(AN331="A+","4",IF(AN331="A","3.6",IF(AN331="B+","3.2",IF(AN331="B","2.8",IF(AN331="C+","2.4",IF(AN331="C","2",IF(AN331="D+","1.6",IF(AN331="D","1.2",IF(AN331="E","0.8",""))))))))))</f>
        <v/>
      </c>
      <c r="BJ331" s="26" t="str">
        <f>IF(ISBLANK('DATA ENTRY'!X331),"",IF(AO331="A+","4",IF(AO331="A","3.6",IF(AO331="B+","3.2",IF(AO331="B","2.8",IF(AO331="C+","2.4",IF(AO331="C","2",IF(AO331="D+","1.6",IF(AO331="D","1.2",IF(AO331="E","0.8",""))))))))))</f>
        <v/>
      </c>
      <c r="BK331" s="26" t="str">
        <f>IF(ISBLANK('DATA ENTRY'!Y331),"",IF(AP331="A+","4",IF(AP331="A","3.6",IF(AP331="B+","3.2",IF(AP331="B","2.8",IF(AP331="C+","2.4",IF(AP331="C","2",IF(AP331="D+","1.6",IF(AP331="D","1.2",IF(AP331="E","0.8",""))))))))))</f>
        <v/>
      </c>
      <c r="BL331" s="26" t="str">
        <f>IF(ISBLANK('DATA ENTRY'!Z331),"",IF(AQ331="A+","4",IF(AQ331="A","3.6",IF(AQ331="B+","3.2",IF(AQ331="B","2.8",IF(AQ331="C+","2.4",IF(AQ331="C","2",IF(AQ331="D+","1.6",IF(AQ331="D","1.2",IF(AQ331="E","0.8",""))))))))))</f>
        <v/>
      </c>
    </row>
    <row r="332" spans="2:64" x14ac:dyDescent="0.25">
      <c r="B332" s="26" t="str">
        <f>IF(ISBLANK('DATA ENTRY'!G332),"",'DATA ENTRY'!G332)</f>
        <v/>
      </c>
      <c r="C332" s="26" t="str">
        <f>IF(ISBLANK('DATA ENTRY'!H332),"",'DATA ENTRY'!H332)</f>
        <v/>
      </c>
      <c r="D332" s="26" t="str">
        <f t="shared" si="101"/>
        <v/>
      </c>
      <c r="E332" s="26" t="str">
        <f>IF(ISBLANK('DATA ENTRY'!J332),"",'DATA ENTRY'!J332)</f>
        <v/>
      </c>
      <c r="F332" s="26" t="str">
        <f>IF(ISBLANK('DATA ENTRY'!K332),"",'DATA ENTRY'!K332)</f>
        <v/>
      </c>
      <c r="G332" s="26" t="str">
        <f t="shared" si="102"/>
        <v/>
      </c>
      <c r="H332" s="26" t="str">
        <f>IF(ISBLANK('DATA ENTRY'!M332),"",'DATA ENTRY'!M332)</f>
        <v/>
      </c>
      <c r="I332" s="26" t="str">
        <f>IF(ISBLANK('DATA ENTRY'!M332),"",'DATA ENTRY'!N332)</f>
        <v/>
      </c>
      <c r="J332" s="26" t="str">
        <f t="shared" si="120"/>
        <v/>
      </c>
      <c r="K332" s="26" t="str">
        <f>IF(ISBLANK('DATA ENTRY'!P332),"",'DATA ENTRY'!P332)</f>
        <v/>
      </c>
      <c r="L332" s="26" t="str">
        <f>IF(ISBLANK('DATA ENTRY'!Q332),"",'DATA ENTRY'!Q332)</f>
        <v/>
      </c>
      <c r="M332" s="26" t="str">
        <f t="shared" si="103"/>
        <v/>
      </c>
      <c r="N332" s="26" t="str">
        <f>IF(ISBLANK('DATA ENTRY'!S332),"",'DATA ENTRY'!S332)</f>
        <v/>
      </c>
      <c r="O332" s="26" t="str">
        <f>IF(ISBLANK('DATA ENTRY'!T332),"",'DATA ENTRY'!T332)</f>
        <v/>
      </c>
      <c r="P332" s="26" t="str">
        <f t="shared" si="104"/>
        <v/>
      </c>
      <c r="Q332" s="26" t="str">
        <f>IF(ISBLANK('DATA ENTRY'!V332),"",'DATA ENTRY'!V332)</f>
        <v/>
      </c>
      <c r="R332" s="26" t="str">
        <f>IF(ISBLANK('DATA ENTRY'!W332),"",'DATA ENTRY'!W332)</f>
        <v/>
      </c>
      <c r="S332" s="26" t="str">
        <f t="shared" si="105"/>
        <v/>
      </c>
      <c r="T332" s="26" t="str">
        <f>IF(ISBLANK('DATA ENTRY'!Y332),"",'DATA ENTRY'!Y332)</f>
        <v/>
      </c>
      <c r="U332" s="26" t="str">
        <f>IF(ISBLANK('DATA ENTRY'!Z332),"",'DATA ENTRY'!Z332)</f>
        <v/>
      </c>
      <c r="V332" s="26" t="str">
        <f t="shared" si="106"/>
        <v/>
      </c>
      <c r="W332" s="26" t="str">
        <f>IF(ISBLANK('DATA ENTRY'!$F332),"",IF(LEDGER!B332="AB","AB",IF(LEDGER!B332&gt;=0.9*'MARK LOOKUP'!B332,"A+",IF(LEDGER!B332&gt;=0.8*'MARK LOOKUP'!B332,"A",IF(LEDGER!B332&gt;=0.7*'MARK LOOKUP'!B332,"B+",IF(LEDGER!B332&gt;=0.6*'MARK LOOKUP'!B332,"B",IF(LEDGER!B332&gt;=0.5*'MARK LOOKUP'!B332,"C+",IF(LEDGER!B332&gt;=0.4*'MARK LOOKUP'!B332,"C+",IF(LEDGER!B332&gt;=0.35*'MARK LOOKUP'!B332,"D","NG")))))))))</f>
        <v/>
      </c>
      <c r="X332" s="26" t="str">
        <f>IF(ISBLANK('DATA ENTRY'!$G332),"",IF(LEDGER!C332="AB","AB",IF(LEDGER!C332&gt;=0.9*'MARK LOOKUP'!C332,"A+",IF(LEDGER!C332&gt;=0.8*'MARK LOOKUP'!C332,"A",IF(LEDGER!C332&gt;=0.7*'MARK LOOKUP'!C332,"B+",IF(LEDGER!C332&gt;=0.6*'MARK LOOKUP'!C332,"B",IF(LEDGER!C332&gt;=0.5*'MARK LOOKUP'!C332,"C+",IF(LEDGER!C332&gt;=0.4*'MARK LOOKUP'!C332,"C+",IF(LEDGER!C332&gt;=0.35*'MARK LOOKUP'!C332,"D","N.G.")))))))))</f>
        <v/>
      </c>
      <c r="Y332" s="26" t="b">
        <f>IF(ISNUMBER(D332),IF(D332&gt;=0.9*'MARK LOOKUP'!D332,"A+",IF(D332&gt;=0.8*'MARK LOOKUP'!D332,"A",IF(D332&gt;=0.7*'MARK LOOKUP'!D332,"B+",IF(D332&gt;=0.6*'MARK LOOKUP'!D332,"B",IF(D332&gt;=0.5*'MARK LOOKUP'!D332,"C+",IF(D332&gt;=0.4*'MARK LOOKUP'!D332,"C",IF(D332&gt;=0.35*'MARK LOOKUP'!D332,"D","N.G."))))))))</f>
        <v>0</v>
      </c>
      <c r="Z332" s="26" t="str">
        <f>IF(ISBLANK('DATA ENTRY'!J332),"",IF(LEDGER!E332="AB","AB",IF(LEDGER!E332&gt;=0.9*'MARK LOOKUP'!E332,"A+",IF(LEDGER!E332&gt;=0.8*'MARK LOOKUP'!E332,"A",IF(LEDGER!E332&gt;=0.7*'MARK LOOKUP'!E332,"B+",IF(LEDGER!E332&gt;=0.6*'MARK LOOKUP'!E332,"B",IF(LEDGER!E332&gt;=0.5*'MARK LOOKUP'!E332,"C+",IF(LEDGER!E332&gt;=0.4*'MARK LOOKUP'!E332,"C",IF(LEDGER!E332&gt;=0.35*'MARK LOOKUP'!E332,"D","NG")))))))))</f>
        <v/>
      </c>
      <c r="AA332" s="26" t="str">
        <f>IF(ISBLANK('DATA ENTRY'!K332),"",IF(LEDGER!F332="AB","AB",IF(LEDGER!F332&gt;=0.9*'MARK LOOKUP'!F332,"A+",IF(LEDGER!F332&gt;=0.8*'MARK LOOKUP'!F332,"A",IF(LEDGER!F332&gt;=0.7*'MARK LOOKUP'!F332,"B+",IF(LEDGER!F332&gt;=0.6*'MARK LOOKUP'!F332,"B",IF(LEDGER!F332&gt;=0.5*'MARK LOOKUP'!F332,"C+",IF(LEDGER!F332&gt;=0.4*'MARK LOOKUP'!F332,"C",IF(LEDGER!F332&gt;=0.35*'MARK LOOKUP'!F332,"D","NG")))))))))</f>
        <v/>
      </c>
      <c r="AB332" s="26" t="b">
        <f>IF(ISNUMBER(G332),IF(D332&gt;=0.9*'MARK LOOKUP'!G332,"A+",IF(G332&gt;=0.8*'MARK LOOKUP'!G332,"A",IF(G332&gt;=0.7*'MARK LOOKUP'!G332,"B+",IF(G332&gt;=0.6*'MARK LOOKUP'!G332,"B",IF(G332&gt;=0.5*'MARK LOOKUP'!G332,"C+",IF(G332&gt;=0.4*'MARK LOOKUP'!G332,"C",IF(G332&gt;=0.35*'MARK LOOKUP'!G332,"D","NG"))))))))</f>
        <v>0</v>
      </c>
      <c r="AC332" s="26" t="str">
        <f>IF(ISBLANK('DATA ENTRY'!M332),"",IF(LEDGER!H332="AB","AB",IF(LEDGER!H332&gt;=0.9*'MARK LOOKUP'!H332,"A+",IF(LEDGER!H332&gt;=0.8*'MARK LOOKUP'!H332,"A",IF(LEDGER!H332&gt;=0.7*'MARK LOOKUP'!H332,"B+",IF(LEDGER!H332&gt;=0.6*'MARK LOOKUP'!H332,"B",IF(LEDGER!H332&gt;=0.5*'MARK LOOKUP'!H332,"C+",IF(LEDGER!H332&gt;=0.4*'MARK LOOKUP'!H332,"C",IF(LEDGER!H332&gt;=0.35*'MARK LOOKUP'!H332,"D","NG")))))))))</f>
        <v/>
      </c>
      <c r="AD332" s="26" t="str">
        <f>IF(ISBLANK('DATA ENTRY'!N332),"",IF(LEDGER!I332="AB","AB",IF(LEDGER!I332&gt;=0.9*'MARK LOOKUP'!I332,"A+",IF(LEDGER!I332&gt;=0.8*'MARK LOOKUP'!I332,"A",IF(LEDGER!I332&gt;=0.7*'MARK LOOKUP'!I332,"B+",IF(LEDGER!I332&gt;=0.6*'MARK LOOKUP'!I332,"B",IF(LEDGER!I332&gt;=0.5*'MARK LOOKUP'!I332,"C+",IF(LEDGER!I332&gt;=0.4*'MARK LOOKUP'!I332,"C",IF(LEDGER!I332&gt;=0.35*'MARK LOOKUP'!I332,"D","NG")))))))))</f>
        <v/>
      </c>
      <c r="AE332" s="26" t="str">
        <f>IF(ISNUMBER(J332),IF(J332&gt;=0.9*'MARK LOOKUP'!J332,"A+",IF(J332&gt;=0.8*'MARK LOOKUP'!J332,"A",IF(J332&gt;=0.7*'MARK LOOKUP'!J332,"B+",IF(J332&gt;=0.6*'MARK LOOKUP'!J332,"B",IF(J332&gt;=0.5*'MARK LOOKUP'!J332,"C+",IF(J332&gt;=0.4*'MARK LOOKUP'!J332,"C",IF(J332&gt;=0.35*'MARK LOOKUP'!J332,"D","NG"))))))),"")</f>
        <v/>
      </c>
      <c r="AF332" s="26" t="str">
        <f>IF(ISBLANK('DATA ENTRY'!P332),"",IF(LEDGER!K332="Ab","AB",IF(LEDGER!K332&gt;=0.9*'MARK LOOKUP'!K332,"A+",IF(LEDGER!K332&gt;=0.8*'MARK LOOKUP'!K332,"A",IF(LEDGER!K332&gt;=0.7*'MARK LOOKUP'!K332,"B+",IF(LEDGER!K332&gt;=0.6*'MARK LOOKUP'!K332,"B",IF(LEDGER!K332&gt;=0.5*'MARK LOOKUP'!K332,"C+",IF(LEDGER!K332&gt;=0.4*'MARK LOOKUP'!K332,"C",IF(LEDGER!K332&gt;=0.35*'MARK LOOKUP'!K332,"D","NG")))))))))</f>
        <v/>
      </c>
      <c r="AG332" s="26" t="str">
        <f>IF(ISBLANK('DATA ENTRY'!Q332),"",IF(LEDGER!L332="Ab","AB",IF(LEDGER!L332&gt;=0.9*'MARK LOOKUP'!L332,"A+",IF(LEDGER!L332&gt;=0.8*'MARK LOOKUP'!L332,"A",IF(LEDGER!L332&gt;=0.7*'MARK LOOKUP'!L332,"B+",IF(LEDGER!L332&gt;=0.6*'MARK LOOKUP'!L332,"B",IF(LEDGER!L332&gt;=0.5*'MARK LOOKUP'!L332,"C+",IF(LEDGER!L332&gt;=0.4*'MARK LOOKUP'!L332,"C",IF(LEDGER!L332&gt;=0.35*'MARK LOOKUP'!L332,"D","NG")))))))))</f>
        <v/>
      </c>
      <c r="AH332" s="26" t="str">
        <f>IF(ISNUMBER(M332),IF(M332&gt;=0.9*'MARK LOOKUP'!M332,"A+",IF(M332&gt;=0.8*'MARK LOOKUP'!M332,"A",IF(M332&gt;=0.7*'MARK LOOKUP'!M332,"B+",IF(M332&gt;=0.6*'MARK LOOKUP'!M332,"B",IF(M332&gt;=0.5*'MARK LOOKUP'!M332,"C+",IF(M332&gt;=0.4*'MARK LOOKUP'!M332,"C",IF(M332&gt;=0.35*'MARK LOOKUP'!M332,"D","NG"))))))),"")</f>
        <v/>
      </c>
      <c r="AI332" s="26" t="str">
        <f>IF(ISBLANK('DATA ENTRY'!S332),"",IF(N332="Ab","AB",IF(N332&gt;=0.9*'MARK LOOKUP'!N332,"A+",IF(N332&gt;=0.8*'MARK LOOKUP'!N332,"A",IF(N332&gt;=0.7*'MARK LOOKUP'!N332,"B+",IF(N332&gt;=0.6*'MARK LOOKUP'!N332,"B",IF(N332&gt;=0.5*'MARK LOOKUP'!N332,"C+",IF(N332&gt;=0.4*'MARK LOOKUP'!N332,"C",IF(N332&gt;=0.35*'MARK LOOKUP'!N332,"D","NG")))))))))</f>
        <v/>
      </c>
      <c r="AJ332" s="26" t="str">
        <f>IF(ISBLANK('DATA ENTRY'!T332),"",IF(O332="Ab","AB",IF(O332&gt;=0.9*'MARK LOOKUP'!O332,"A+",IF(O332&gt;=0.8*'MARK LOOKUP'!O332,"A",IF(O332&gt;=0.7*'MARK LOOKUP'!O332,"B+",IF(O332&gt;=0.6*'MARK LOOKUP'!O332,"B",IF(O332&gt;=0.5*'MARK LOOKUP'!O332,"C+",IF(O332&gt;=0.4*'MARK LOOKUP'!O332,"C",IF(O332&gt;=0.35*'MARK LOOKUP'!O332,"D","NG")))))))))</f>
        <v/>
      </c>
      <c r="AK332" s="26" t="str">
        <f>IF(ISNUMBER(P332),IF(P332&gt;=0.9*'MARK LOOKUP'!P332,"A+",IF(P332&gt;=0.8*'MARK LOOKUP'!P332,"A",IF(P332&gt;=0.7*'MARK LOOKUP'!P332,"B+",IF(P332&gt;=0.6*'MARK LOOKUP'!P332,"B",IF(P332&gt;=0.5*'MARK LOOKUP'!P332,"C+",IF(P332&gt;=0.4*'MARK LOOKUP'!P332,"C",IF(P332&gt;=0.35*'MARK LOOKUP'!P332,"D","NG"))))))),"")</f>
        <v/>
      </c>
      <c r="AL332" s="26" t="str">
        <f>IF(ISBLANK('DATA ENTRY'!V332),"",IF(Q332="Ab","AB",IF(Q332&gt;=0.9*'MARK LOOKUP'!Q332,"A+",IF(Q332&gt;=0.8*'MARK LOOKUP'!Q332,"A",IF(Q332&gt;=0.7*'MARK LOOKUP'!Q332,"B+",IF(Q332&gt;=0.6*'MARK LOOKUP'!Q332,"B",IF(Q332&gt;=0.5*'MARK LOOKUP'!Q332,"C+",IF(Q332&gt;=0.4*'MARK LOOKUP'!Q332,"C",IF(Q332&gt;=0.35*'MARK LOOKUP'!Q332,"D","NG")))))))))</f>
        <v/>
      </c>
      <c r="AM332" s="26" t="str">
        <f>IF(ISBLANK('DATA ENTRY'!W332),"",IF(R332="Ab","AB",IF(R332&gt;=0.9*'MARK LOOKUP'!R332,"A+",IF(R332&gt;=0.8*'MARK LOOKUP'!R332,"A",IF(R332&gt;=0.7*'MARK LOOKUP'!R332,"B+",IF(R332&gt;=0.6*'MARK LOOKUP'!R332,"B",IF(R332&gt;=0.5*'MARK LOOKUP'!R332,"C+",IF(R332&gt;=0.4*'MARK LOOKUP'!R332,"C",IF(R332&gt;=0.35*'MARK LOOKUP'!R332,"D","NG")))))))))</f>
        <v/>
      </c>
      <c r="AN332" s="26" t="str">
        <f>IF(ISNUMBER(S332),IF(S332&gt;=0.9*'MARK LOOKUP'!S332,"A+",IF(S332&gt;=0.8*'MARK LOOKUP'!S332,"A",IF(S332&gt;=0.7*'MARK LOOKUP'!S332,"B+",IF(S332&gt;=0.6*'MARK LOOKUP'!S332,"B",IF(S332&gt;=0.5*'MARK LOOKUP'!S332,"C+",IF(S332&gt;=0.4*'MARK LOOKUP'!S332,"C",IF(S332&gt;=0.35*'MARK LOOKUP'!S332,"D","NG"))))))),"")</f>
        <v/>
      </c>
      <c r="AO332" s="26" t="str">
        <f>IF(ISBLANK('DATA ENTRY'!Y332),"",IF(T332="AB","AB",IF(T332&gt;=0.9*'MARK LOOKUP'!T332,"A+",IF(T332&gt;=0.8*'MARK LOOKUP'!T332,"A",IF(T332&gt;=0.7*'MARK LOOKUP'!T332,"B+",IF(T332&gt;=0.6*'MARK LOOKUP'!T332,"B",IF(T332&gt;=0.5*'MARK LOOKUP'!T332,"C+",IF(T332&gt;=0.4*'MARK LOOKUP'!T332,"C",IF(T332&gt;=0.35*'MARK LOOKUP'!T332,"D","NG")))))))))</f>
        <v/>
      </c>
      <c r="AP332" s="26" t="str">
        <f>IF(ISBLANK('DATA ENTRY'!Z332),"",IF(U332="AB","AB",IF(U332&gt;=0.9*'MARK LOOKUP'!U332,"A+",IF(U332&gt;=0.8*'MARK LOOKUP'!U332,"A",IF(U332&gt;=0.7*'MARK LOOKUP'!U332,"B+",IF(U332&gt;=0.6*'MARK LOOKUP'!U332,"B",IF(U332&gt;=0.5*'MARK LOOKUP'!U332,"C+",IF(U332&gt;=0.4*'MARK LOOKUP'!U332,"C",IF(U332&gt;=0.35*'MARK LOOKUP'!U332,"D","NG")))))))))</f>
        <v/>
      </c>
      <c r="AQ332" s="26" t="str">
        <f>IF(ISNUMBER(V332),IF(V332&gt;=0.9*'MARK LOOKUP'!V332,"A+",IF(V332&gt;=0.8*'MARK LOOKUP'!V332,"A",IF(V332&gt;=0.7*'MARK LOOKUP'!V332,"B+",IF(V332&gt;=0.6*'MARK LOOKUP'!S332,"B",IF(V332&gt;=0.5*'MARK LOOKUP'!V332,"C+",IF(V332&gt;=0.4*'MARK LOOKUP'!V332,"C",IF(V332&gt;=0.35*'MARK LOOKUP'!V332,"D","NG"))))))),"")</f>
        <v/>
      </c>
      <c r="AR332" s="26" t="str">
        <f t="shared" si="107"/>
        <v/>
      </c>
      <c r="AS332" s="26" t="str">
        <f t="shared" si="108"/>
        <v/>
      </c>
      <c r="AT332" s="26" t="str">
        <f t="shared" si="109"/>
        <v/>
      </c>
      <c r="AU332" s="26" t="str">
        <f t="shared" si="110"/>
        <v/>
      </c>
      <c r="AV332" s="26" t="str">
        <f t="shared" si="111"/>
        <v/>
      </c>
      <c r="AW332" s="26" t="str">
        <f t="shared" si="112"/>
        <v/>
      </c>
      <c r="AX332" s="26" t="str">
        <f t="shared" si="113"/>
        <v/>
      </c>
      <c r="AY332" s="26" t="str">
        <f t="shared" si="114"/>
        <v/>
      </c>
      <c r="AZ332" s="26" t="str">
        <f t="shared" si="115"/>
        <v/>
      </c>
      <c r="BA332" s="26" t="str">
        <f t="shared" si="116"/>
        <v/>
      </c>
      <c r="BB332" s="26" t="str">
        <f t="shared" si="117"/>
        <v/>
      </c>
      <c r="BC332" s="26" t="str">
        <f t="shared" si="118"/>
        <v/>
      </c>
      <c r="BD332" s="26" t="str">
        <f t="shared" si="119"/>
        <v/>
      </c>
      <c r="BE332" s="26" t="str">
        <f>IF(ISBLANK('DATA ENTRY'!S332),"",IF(AJ332="A+","4",IF(AJ332="A","3.6",IF(AJ332="B+","3.2",IF(AJ332="B","2.8",IF(AJ332="C+","2.4",IF(AJ332="C","2",IF(AJ332="D+","1.6",IF(AJ332="D","1.2",IF(AJ332="E","0.8",""))))))))))</f>
        <v/>
      </c>
      <c r="BF332" s="26" t="str">
        <f>IF(ISBLANK('DATA ENTRY'!T332),"",IF(AK332="A+","4",IF(AK332="A","3.6",IF(AK332="B+","3.2",IF(AK332="B","2.8",IF(AK332="C+","2.4",IF(AK332="C","2",IF(AK332="D+","1.6",IF(AK332="D","1.2",IF(AK332="E","0.8",""))))))))))</f>
        <v/>
      </c>
      <c r="BG332" s="26" t="str">
        <f>IF(ISBLANK('DATA ENTRY'!U332),"",IF(AL332="A+","4",IF(AL332="A","3.6",IF(AL332="B+","3.2",IF(AL332="B","2.8",IF(AL332="C+","2.4",IF(AL332="C","2",IF(AL332="D+","1.6",IF(AL332="D","1.2",IF(AL332="E","0.8",""))))))))))</f>
        <v/>
      </c>
      <c r="BH332" s="26" t="str">
        <f>IF(ISBLANK('DATA ENTRY'!V332),"",IF(AM332="A+","4",IF(AM332="A","3.6",IF(AM332="B+","3.2",IF(AM332="B","2.8",IF(AM332="C+","2.4",IF(AM332="C","2",IF(AM332="D+","1.6",IF(AM332="D","1.2",IF(AM332="E","0.8",""))))))))))</f>
        <v/>
      </c>
      <c r="BI332" s="26" t="str">
        <f>IF(ISBLANK('DATA ENTRY'!W332),"",IF(AN332="A+","4",IF(AN332="A","3.6",IF(AN332="B+","3.2",IF(AN332="B","2.8",IF(AN332="C+","2.4",IF(AN332="C","2",IF(AN332="D+","1.6",IF(AN332="D","1.2",IF(AN332="E","0.8",""))))))))))</f>
        <v/>
      </c>
      <c r="BJ332" s="26" t="str">
        <f>IF(ISBLANK('DATA ENTRY'!X332),"",IF(AO332="A+","4",IF(AO332="A","3.6",IF(AO332="B+","3.2",IF(AO332="B","2.8",IF(AO332="C+","2.4",IF(AO332="C","2",IF(AO332="D+","1.6",IF(AO332="D","1.2",IF(AO332="E","0.8",""))))))))))</f>
        <v/>
      </c>
      <c r="BK332" s="26" t="str">
        <f>IF(ISBLANK('DATA ENTRY'!Y332),"",IF(AP332="A+","4",IF(AP332="A","3.6",IF(AP332="B+","3.2",IF(AP332="B","2.8",IF(AP332="C+","2.4",IF(AP332="C","2",IF(AP332="D+","1.6",IF(AP332="D","1.2",IF(AP332="E","0.8",""))))))))))</f>
        <v/>
      </c>
      <c r="BL332" s="26" t="str">
        <f>IF(ISBLANK('DATA ENTRY'!Z332),"",IF(AQ332="A+","4",IF(AQ332="A","3.6",IF(AQ332="B+","3.2",IF(AQ332="B","2.8",IF(AQ332="C+","2.4",IF(AQ332="C","2",IF(AQ332="D+","1.6",IF(AQ332="D","1.2",IF(AQ332="E","0.8",""))))))))))</f>
        <v/>
      </c>
    </row>
    <row r="333" spans="2:64" x14ac:dyDescent="0.25">
      <c r="B333" s="26" t="str">
        <f>IF(ISBLANK('DATA ENTRY'!G333),"",'DATA ENTRY'!G333)</f>
        <v/>
      </c>
      <c r="C333" s="26" t="str">
        <f>IF(ISBLANK('DATA ENTRY'!H333),"",'DATA ENTRY'!H333)</f>
        <v/>
      </c>
      <c r="D333" s="26" t="str">
        <f t="shared" si="101"/>
        <v/>
      </c>
      <c r="E333" s="26" t="str">
        <f>IF(ISBLANK('DATA ENTRY'!J333),"",'DATA ENTRY'!J333)</f>
        <v/>
      </c>
      <c r="F333" s="26" t="str">
        <f>IF(ISBLANK('DATA ENTRY'!K333),"",'DATA ENTRY'!K333)</f>
        <v/>
      </c>
      <c r="G333" s="26" t="str">
        <f t="shared" si="102"/>
        <v/>
      </c>
      <c r="H333" s="26" t="str">
        <f>IF(ISBLANK('DATA ENTRY'!M333),"",'DATA ENTRY'!M333)</f>
        <v/>
      </c>
      <c r="I333" s="26" t="str">
        <f>IF(ISBLANK('DATA ENTRY'!M333),"",'DATA ENTRY'!N333)</f>
        <v/>
      </c>
      <c r="J333" s="26" t="str">
        <f t="shared" si="120"/>
        <v/>
      </c>
      <c r="K333" s="26" t="str">
        <f>IF(ISBLANK('DATA ENTRY'!P333),"",'DATA ENTRY'!P333)</f>
        <v/>
      </c>
      <c r="L333" s="26" t="str">
        <f>IF(ISBLANK('DATA ENTRY'!Q333),"",'DATA ENTRY'!Q333)</f>
        <v/>
      </c>
      <c r="M333" s="26" t="str">
        <f t="shared" si="103"/>
        <v/>
      </c>
      <c r="N333" s="26" t="str">
        <f>IF(ISBLANK('DATA ENTRY'!S333),"",'DATA ENTRY'!S333)</f>
        <v/>
      </c>
      <c r="O333" s="26" t="str">
        <f>IF(ISBLANK('DATA ENTRY'!T333),"",'DATA ENTRY'!T333)</f>
        <v/>
      </c>
      <c r="P333" s="26" t="str">
        <f t="shared" si="104"/>
        <v/>
      </c>
      <c r="Q333" s="26" t="str">
        <f>IF(ISBLANK('DATA ENTRY'!V333),"",'DATA ENTRY'!V333)</f>
        <v/>
      </c>
      <c r="R333" s="26" t="str">
        <f>IF(ISBLANK('DATA ENTRY'!W333),"",'DATA ENTRY'!W333)</f>
        <v/>
      </c>
      <c r="S333" s="26" t="str">
        <f t="shared" si="105"/>
        <v/>
      </c>
      <c r="T333" s="26" t="str">
        <f>IF(ISBLANK('DATA ENTRY'!Y333),"",'DATA ENTRY'!Y333)</f>
        <v/>
      </c>
      <c r="U333" s="26" t="str">
        <f>IF(ISBLANK('DATA ENTRY'!Z333),"",'DATA ENTRY'!Z333)</f>
        <v/>
      </c>
      <c r="V333" s="26" t="str">
        <f t="shared" si="106"/>
        <v/>
      </c>
      <c r="W333" s="26" t="str">
        <f>IF(ISBLANK('DATA ENTRY'!$F333),"",IF(LEDGER!B333="AB","AB",IF(LEDGER!B333&gt;=0.9*'MARK LOOKUP'!B333,"A+",IF(LEDGER!B333&gt;=0.8*'MARK LOOKUP'!B333,"A",IF(LEDGER!B333&gt;=0.7*'MARK LOOKUP'!B333,"B+",IF(LEDGER!B333&gt;=0.6*'MARK LOOKUP'!B333,"B",IF(LEDGER!B333&gt;=0.5*'MARK LOOKUP'!B333,"C+",IF(LEDGER!B333&gt;=0.4*'MARK LOOKUP'!B333,"C+",IF(LEDGER!B333&gt;=0.35*'MARK LOOKUP'!B333,"D","NG")))))))))</f>
        <v/>
      </c>
      <c r="X333" s="26" t="str">
        <f>IF(ISBLANK('DATA ENTRY'!$G333),"",IF(LEDGER!C333="AB","AB",IF(LEDGER!C333&gt;=0.9*'MARK LOOKUP'!C333,"A+",IF(LEDGER!C333&gt;=0.8*'MARK LOOKUP'!C333,"A",IF(LEDGER!C333&gt;=0.7*'MARK LOOKUP'!C333,"B+",IF(LEDGER!C333&gt;=0.6*'MARK LOOKUP'!C333,"B",IF(LEDGER!C333&gt;=0.5*'MARK LOOKUP'!C333,"C+",IF(LEDGER!C333&gt;=0.4*'MARK LOOKUP'!C333,"C+",IF(LEDGER!C333&gt;=0.35*'MARK LOOKUP'!C333,"D","N.G.")))))))))</f>
        <v/>
      </c>
      <c r="Y333" s="26" t="b">
        <f>IF(ISNUMBER(D333),IF(D333&gt;=0.9*'MARK LOOKUP'!D333,"A+",IF(D333&gt;=0.8*'MARK LOOKUP'!D333,"A",IF(D333&gt;=0.7*'MARK LOOKUP'!D333,"B+",IF(D333&gt;=0.6*'MARK LOOKUP'!D333,"B",IF(D333&gt;=0.5*'MARK LOOKUP'!D333,"C+",IF(D333&gt;=0.4*'MARK LOOKUP'!D333,"C",IF(D333&gt;=0.35*'MARK LOOKUP'!D333,"D","N.G."))))))))</f>
        <v>0</v>
      </c>
      <c r="Z333" s="26" t="str">
        <f>IF(ISBLANK('DATA ENTRY'!J333),"",IF(LEDGER!E333="AB","AB",IF(LEDGER!E333&gt;=0.9*'MARK LOOKUP'!E333,"A+",IF(LEDGER!E333&gt;=0.8*'MARK LOOKUP'!E333,"A",IF(LEDGER!E333&gt;=0.7*'MARK LOOKUP'!E333,"B+",IF(LEDGER!E333&gt;=0.6*'MARK LOOKUP'!E333,"B",IF(LEDGER!E333&gt;=0.5*'MARK LOOKUP'!E333,"C+",IF(LEDGER!E333&gt;=0.4*'MARK LOOKUP'!E333,"C",IF(LEDGER!E333&gt;=0.35*'MARK LOOKUP'!E333,"D","NG")))))))))</f>
        <v/>
      </c>
      <c r="AA333" s="26" t="str">
        <f>IF(ISBLANK('DATA ENTRY'!K333),"",IF(LEDGER!F333="AB","AB",IF(LEDGER!F333&gt;=0.9*'MARK LOOKUP'!F333,"A+",IF(LEDGER!F333&gt;=0.8*'MARK LOOKUP'!F333,"A",IF(LEDGER!F333&gt;=0.7*'MARK LOOKUP'!F333,"B+",IF(LEDGER!F333&gt;=0.6*'MARK LOOKUP'!F333,"B",IF(LEDGER!F333&gt;=0.5*'MARK LOOKUP'!F333,"C+",IF(LEDGER!F333&gt;=0.4*'MARK LOOKUP'!F333,"C",IF(LEDGER!F333&gt;=0.35*'MARK LOOKUP'!F333,"D","NG")))))))))</f>
        <v/>
      </c>
      <c r="AB333" s="26" t="b">
        <f>IF(ISNUMBER(G333),IF(D333&gt;=0.9*'MARK LOOKUP'!G333,"A+",IF(G333&gt;=0.8*'MARK LOOKUP'!G333,"A",IF(G333&gt;=0.7*'MARK LOOKUP'!G333,"B+",IF(G333&gt;=0.6*'MARK LOOKUP'!G333,"B",IF(G333&gt;=0.5*'MARK LOOKUP'!G333,"C+",IF(G333&gt;=0.4*'MARK LOOKUP'!G333,"C",IF(G333&gt;=0.35*'MARK LOOKUP'!G333,"D","NG"))))))))</f>
        <v>0</v>
      </c>
      <c r="AC333" s="26" t="str">
        <f>IF(ISBLANK('DATA ENTRY'!M333),"",IF(LEDGER!H333="AB","AB",IF(LEDGER!H333&gt;=0.9*'MARK LOOKUP'!H333,"A+",IF(LEDGER!H333&gt;=0.8*'MARK LOOKUP'!H333,"A",IF(LEDGER!H333&gt;=0.7*'MARK LOOKUP'!H333,"B+",IF(LEDGER!H333&gt;=0.6*'MARK LOOKUP'!H333,"B",IF(LEDGER!H333&gt;=0.5*'MARK LOOKUP'!H333,"C+",IF(LEDGER!H333&gt;=0.4*'MARK LOOKUP'!H333,"C",IF(LEDGER!H333&gt;=0.35*'MARK LOOKUP'!H333,"D","NG")))))))))</f>
        <v/>
      </c>
      <c r="AD333" s="26" t="str">
        <f>IF(ISBLANK('DATA ENTRY'!N333),"",IF(LEDGER!I333="AB","AB",IF(LEDGER!I333&gt;=0.9*'MARK LOOKUP'!I333,"A+",IF(LEDGER!I333&gt;=0.8*'MARK LOOKUP'!I333,"A",IF(LEDGER!I333&gt;=0.7*'MARK LOOKUP'!I333,"B+",IF(LEDGER!I333&gt;=0.6*'MARK LOOKUP'!I333,"B",IF(LEDGER!I333&gt;=0.5*'MARK LOOKUP'!I333,"C+",IF(LEDGER!I333&gt;=0.4*'MARK LOOKUP'!I333,"C",IF(LEDGER!I333&gt;=0.35*'MARK LOOKUP'!I333,"D","NG")))))))))</f>
        <v/>
      </c>
      <c r="AE333" s="26" t="str">
        <f>IF(ISNUMBER(J333),IF(J333&gt;=0.9*'MARK LOOKUP'!J333,"A+",IF(J333&gt;=0.8*'MARK LOOKUP'!J333,"A",IF(J333&gt;=0.7*'MARK LOOKUP'!J333,"B+",IF(J333&gt;=0.6*'MARK LOOKUP'!J333,"B",IF(J333&gt;=0.5*'MARK LOOKUP'!J333,"C+",IF(J333&gt;=0.4*'MARK LOOKUP'!J333,"C",IF(J333&gt;=0.35*'MARK LOOKUP'!J333,"D","NG"))))))),"")</f>
        <v/>
      </c>
      <c r="AF333" s="26" t="str">
        <f>IF(ISBLANK('DATA ENTRY'!P333),"",IF(LEDGER!K333="Ab","AB",IF(LEDGER!K333&gt;=0.9*'MARK LOOKUP'!K333,"A+",IF(LEDGER!K333&gt;=0.8*'MARK LOOKUP'!K333,"A",IF(LEDGER!K333&gt;=0.7*'MARK LOOKUP'!K333,"B+",IF(LEDGER!K333&gt;=0.6*'MARK LOOKUP'!K333,"B",IF(LEDGER!K333&gt;=0.5*'MARK LOOKUP'!K333,"C+",IF(LEDGER!K333&gt;=0.4*'MARK LOOKUP'!K333,"C",IF(LEDGER!K333&gt;=0.35*'MARK LOOKUP'!K333,"D","NG")))))))))</f>
        <v/>
      </c>
      <c r="AG333" s="26" t="str">
        <f>IF(ISBLANK('DATA ENTRY'!Q333),"",IF(LEDGER!L333="Ab","AB",IF(LEDGER!L333&gt;=0.9*'MARK LOOKUP'!L333,"A+",IF(LEDGER!L333&gt;=0.8*'MARK LOOKUP'!L333,"A",IF(LEDGER!L333&gt;=0.7*'MARK LOOKUP'!L333,"B+",IF(LEDGER!L333&gt;=0.6*'MARK LOOKUP'!L333,"B",IF(LEDGER!L333&gt;=0.5*'MARK LOOKUP'!L333,"C+",IF(LEDGER!L333&gt;=0.4*'MARK LOOKUP'!L333,"C",IF(LEDGER!L333&gt;=0.35*'MARK LOOKUP'!L333,"D","NG")))))))))</f>
        <v/>
      </c>
      <c r="AH333" s="26" t="str">
        <f>IF(ISNUMBER(M333),IF(M333&gt;=0.9*'MARK LOOKUP'!M333,"A+",IF(M333&gt;=0.8*'MARK LOOKUP'!M333,"A",IF(M333&gt;=0.7*'MARK LOOKUP'!M333,"B+",IF(M333&gt;=0.6*'MARK LOOKUP'!M333,"B",IF(M333&gt;=0.5*'MARK LOOKUP'!M333,"C+",IF(M333&gt;=0.4*'MARK LOOKUP'!M333,"C",IF(M333&gt;=0.35*'MARK LOOKUP'!M333,"D","NG"))))))),"")</f>
        <v/>
      </c>
      <c r="AI333" s="26" t="str">
        <f>IF(ISBLANK('DATA ENTRY'!S333),"",IF(N333="Ab","AB",IF(N333&gt;=0.9*'MARK LOOKUP'!N333,"A+",IF(N333&gt;=0.8*'MARK LOOKUP'!N333,"A",IF(N333&gt;=0.7*'MARK LOOKUP'!N333,"B+",IF(N333&gt;=0.6*'MARK LOOKUP'!N333,"B",IF(N333&gt;=0.5*'MARK LOOKUP'!N333,"C+",IF(N333&gt;=0.4*'MARK LOOKUP'!N333,"C",IF(N333&gt;=0.35*'MARK LOOKUP'!N333,"D","NG")))))))))</f>
        <v/>
      </c>
      <c r="AJ333" s="26" t="str">
        <f>IF(ISBLANK('DATA ENTRY'!T333),"",IF(O333="Ab","AB",IF(O333&gt;=0.9*'MARK LOOKUP'!O333,"A+",IF(O333&gt;=0.8*'MARK LOOKUP'!O333,"A",IF(O333&gt;=0.7*'MARK LOOKUP'!O333,"B+",IF(O333&gt;=0.6*'MARK LOOKUP'!O333,"B",IF(O333&gt;=0.5*'MARK LOOKUP'!O333,"C+",IF(O333&gt;=0.4*'MARK LOOKUP'!O333,"C",IF(O333&gt;=0.35*'MARK LOOKUP'!O333,"D","NG")))))))))</f>
        <v/>
      </c>
      <c r="AK333" s="26" t="str">
        <f>IF(ISNUMBER(P333),IF(P333&gt;=0.9*'MARK LOOKUP'!P333,"A+",IF(P333&gt;=0.8*'MARK LOOKUP'!P333,"A",IF(P333&gt;=0.7*'MARK LOOKUP'!P333,"B+",IF(P333&gt;=0.6*'MARK LOOKUP'!P333,"B",IF(P333&gt;=0.5*'MARK LOOKUP'!P333,"C+",IF(P333&gt;=0.4*'MARK LOOKUP'!P333,"C",IF(P333&gt;=0.35*'MARK LOOKUP'!P333,"D","NG"))))))),"")</f>
        <v/>
      </c>
      <c r="AL333" s="26" t="str">
        <f>IF(ISBLANK('DATA ENTRY'!V333),"",IF(Q333="Ab","AB",IF(Q333&gt;=0.9*'MARK LOOKUP'!Q333,"A+",IF(Q333&gt;=0.8*'MARK LOOKUP'!Q333,"A",IF(Q333&gt;=0.7*'MARK LOOKUP'!Q333,"B+",IF(Q333&gt;=0.6*'MARK LOOKUP'!Q333,"B",IF(Q333&gt;=0.5*'MARK LOOKUP'!Q333,"C+",IF(Q333&gt;=0.4*'MARK LOOKUP'!Q333,"C",IF(Q333&gt;=0.35*'MARK LOOKUP'!Q333,"D","NG")))))))))</f>
        <v/>
      </c>
      <c r="AM333" s="26" t="str">
        <f>IF(ISBLANK('DATA ENTRY'!W333),"",IF(R333="Ab","AB",IF(R333&gt;=0.9*'MARK LOOKUP'!R333,"A+",IF(R333&gt;=0.8*'MARK LOOKUP'!R333,"A",IF(R333&gt;=0.7*'MARK LOOKUP'!R333,"B+",IF(R333&gt;=0.6*'MARK LOOKUP'!R333,"B",IF(R333&gt;=0.5*'MARK LOOKUP'!R333,"C+",IF(R333&gt;=0.4*'MARK LOOKUP'!R333,"C",IF(R333&gt;=0.35*'MARK LOOKUP'!R333,"D","NG")))))))))</f>
        <v/>
      </c>
      <c r="AN333" s="26" t="str">
        <f>IF(ISNUMBER(S333),IF(S333&gt;=0.9*'MARK LOOKUP'!S333,"A+",IF(S333&gt;=0.8*'MARK LOOKUP'!S333,"A",IF(S333&gt;=0.7*'MARK LOOKUP'!S333,"B+",IF(S333&gt;=0.6*'MARK LOOKUP'!S333,"B",IF(S333&gt;=0.5*'MARK LOOKUP'!S333,"C+",IF(S333&gt;=0.4*'MARK LOOKUP'!S333,"C",IF(S333&gt;=0.35*'MARK LOOKUP'!S333,"D","NG"))))))),"")</f>
        <v/>
      </c>
      <c r="AO333" s="26" t="str">
        <f>IF(ISBLANK('DATA ENTRY'!Y333),"",IF(T333="AB","AB",IF(T333&gt;=0.9*'MARK LOOKUP'!T333,"A+",IF(T333&gt;=0.8*'MARK LOOKUP'!T333,"A",IF(T333&gt;=0.7*'MARK LOOKUP'!T333,"B+",IF(T333&gt;=0.6*'MARK LOOKUP'!T333,"B",IF(T333&gt;=0.5*'MARK LOOKUP'!T333,"C+",IF(T333&gt;=0.4*'MARK LOOKUP'!T333,"C",IF(T333&gt;=0.35*'MARK LOOKUP'!T333,"D","NG")))))))))</f>
        <v/>
      </c>
      <c r="AP333" s="26" t="str">
        <f>IF(ISBLANK('DATA ENTRY'!Z333),"",IF(U333="AB","AB",IF(U333&gt;=0.9*'MARK LOOKUP'!U333,"A+",IF(U333&gt;=0.8*'MARK LOOKUP'!U333,"A",IF(U333&gt;=0.7*'MARK LOOKUP'!U333,"B+",IF(U333&gt;=0.6*'MARK LOOKUP'!U333,"B",IF(U333&gt;=0.5*'MARK LOOKUP'!U333,"C+",IF(U333&gt;=0.4*'MARK LOOKUP'!U333,"C",IF(U333&gt;=0.35*'MARK LOOKUP'!U333,"D","NG")))))))))</f>
        <v/>
      </c>
      <c r="AQ333" s="26" t="str">
        <f>IF(ISNUMBER(V333),IF(V333&gt;=0.9*'MARK LOOKUP'!V333,"A+",IF(V333&gt;=0.8*'MARK LOOKUP'!V333,"A",IF(V333&gt;=0.7*'MARK LOOKUP'!V333,"B+",IF(V333&gt;=0.6*'MARK LOOKUP'!S333,"B",IF(V333&gt;=0.5*'MARK LOOKUP'!V333,"C+",IF(V333&gt;=0.4*'MARK LOOKUP'!V333,"C",IF(V333&gt;=0.35*'MARK LOOKUP'!V333,"D","NG"))))))),"")</f>
        <v/>
      </c>
      <c r="AR333" s="26" t="str">
        <f t="shared" si="107"/>
        <v/>
      </c>
      <c r="AS333" s="26" t="str">
        <f t="shared" si="108"/>
        <v/>
      </c>
      <c r="AT333" s="26" t="str">
        <f t="shared" si="109"/>
        <v/>
      </c>
      <c r="AU333" s="26" t="str">
        <f t="shared" si="110"/>
        <v/>
      </c>
      <c r="AV333" s="26" t="str">
        <f t="shared" si="111"/>
        <v/>
      </c>
      <c r="AW333" s="26" t="str">
        <f t="shared" si="112"/>
        <v/>
      </c>
      <c r="AX333" s="26" t="str">
        <f t="shared" si="113"/>
        <v/>
      </c>
      <c r="AY333" s="26" t="str">
        <f t="shared" si="114"/>
        <v/>
      </c>
      <c r="AZ333" s="26" t="str">
        <f t="shared" si="115"/>
        <v/>
      </c>
      <c r="BA333" s="26" t="str">
        <f t="shared" si="116"/>
        <v/>
      </c>
      <c r="BB333" s="26" t="str">
        <f t="shared" si="117"/>
        <v/>
      </c>
      <c r="BC333" s="26" t="str">
        <f t="shared" si="118"/>
        <v/>
      </c>
      <c r="BD333" s="26" t="str">
        <f t="shared" si="119"/>
        <v/>
      </c>
      <c r="BE333" s="26" t="str">
        <f>IF(ISBLANK('DATA ENTRY'!S333),"",IF(AJ333="A+","4",IF(AJ333="A","3.6",IF(AJ333="B+","3.2",IF(AJ333="B","2.8",IF(AJ333="C+","2.4",IF(AJ333="C","2",IF(AJ333="D+","1.6",IF(AJ333="D","1.2",IF(AJ333="E","0.8",""))))))))))</f>
        <v/>
      </c>
      <c r="BF333" s="26" t="str">
        <f>IF(ISBLANK('DATA ENTRY'!T333),"",IF(AK333="A+","4",IF(AK333="A","3.6",IF(AK333="B+","3.2",IF(AK333="B","2.8",IF(AK333="C+","2.4",IF(AK333="C","2",IF(AK333="D+","1.6",IF(AK333="D","1.2",IF(AK333="E","0.8",""))))))))))</f>
        <v/>
      </c>
      <c r="BG333" s="26" t="str">
        <f>IF(ISBLANK('DATA ENTRY'!U333),"",IF(AL333="A+","4",IF(AL333="A","3.6",IF(AL333="B+","3.2",IF(AL333="B","2.8",IF(AL333="C+","2.4",IF(AL333="C","2",IF(AL333="D+","1.6",IF(AL333="D","1.2",IF(AL333="E","0.8",""))))))))))</f>
        <v/>
      </c>
      <c r="BH333" s="26" t="str">
        <f>IF(ISBLANK('DATA ENTRY'!V333),"",IF(AM333="A+","4",IF(AM333="A","3.6",IF(AM333="B+","3.2",IF(AM333="B","2.8",IF(AM333="C+","2.4",IF(AM333="C","2",IF(AM333="D+","1.6",IF(AM333="D","1.2",IF(AM333="E","0.8",""))))))))))</f>
        <v/>
      </c>
      <c r="BI333" s="26" t="str">
        <f>IF(ISBLANK('DATA ENTRY'!W333),"",IF(AN333="A+","4",IF(AN333="A","3.6",IF(AN333="B+","3.2",IF(AN333="B","2.8",IF(AN333="C+","2.4",IF(AN333="C","2",IF(AN333="D+","1.6",IF(AN333="D","1.2",IF(AN333="E","0.8",""))))))))))</f>
        <v/>
      </c>
      <c r="BJ333" s="26" t="str">
        <f>IF(ISBLANK('DATA ENTRY'!X333),"",IF(AO333="A+","4",IF(AO333="A","3.6",IF(AO333="B+","3.2",IF(AO333="B","2.8",IF(AO333="C+","2.4",IF(AO333="C","2",IF(AO333="D+","1.6",IF(AO333="D","1.2",IF(AO333="E","0.8",""))))))))))</f>
        <v/>
      </c>
      <c r="BK333" s="26" t="str">
        <f>IF(ISBLANK('DATA ENTRY'!Y333),"",IF(AP333="A+","4",IF(AP333="A","3.6",IF(AP333="B+","3.2",IF(AP333="B","2.8",IF(AP333="C+","2.4",IF(AP333="C","2",IF(AP333="D+","1.6",IF(AP333="D","1.2",IF(AP333="E","0.8",""))))))))))</f>
        <v/>
      </c>
      <c r="BL333" s="26" t="str">
        <f>IF(ISBLANK('DATA ENTRY'!Z333),"",IF(AQ333="A+","4",IF(AQ333="A","3.6",IF(AQ333="B+","3.2",IF(AQ333="B","2.8",IF(AQ333="C+","2.4",IF(AQ333="C","2",IF(AQ333="D+","1.6",IF(AQ333="D","1.2",IF(AQ333="E","0.8",""))))))))))</f>
        <v/>
      </c>
    </row>
    <row r="334" spans="2:64" x14ac:dyDescent="0.25">
      <c r="B334" s="26" t="str">
        <f>IF(ISBLANK('DATA ENTRY'!G334),"",'DATA ENTRY'!G334)</f>
        <v/>
      </c>
      <c r="C334" s="26" t="str">
        <f>IF(ISBLANK('DATA ENTRY'!H334),"",'DATA ENTRY'!H334)</f>
        <v/>
      </c>
      <c r="D334" s="26" t="str">
        <f t="shared" si="101"/>
        <v/>
      </c>
      <c r="E334" s="26" t="str">
        <f>IF(ISBLANK('DATA ENTRY'!J334),"",'DATA ENTRY'!J334)</f>
        <v/>
      </c>
      <c r="F334" s="26" t="str">
        <f>IF(ISBLANK('DATA ENTRY'!K334),"",'DATA ENTRY'!K334)</f>
        <v/>
      </c>
      <c r="G334" s="26" t="str">
        <f t="shared" si="102"/>
        <v/>
      </c>
      <c r="H334" s="26" t="str">
        <f>IF(ISBLANK('DATA ENTRY'!M334),"",'DATA ENTRY'!M334)</f>
        <v/>
      </c>
      <c r="I334" s="26" t="str">
        <f>IF(ISBLANK('DATA ENTRY'!M334),"",'DATA ENTRY'!N334)</f>
        <v/>
      </c>
      <c r="J334" s="26" t="str">
        <f t="shared" si="120"/>
        <v/>
      </c>
      <c r="K334" s="26" t="str">
        <f>IF(ISBLANK('DATA ENTRY'!P334),"",'DATA ENTRY'!P334)</f>
        <v/>
      </c>
      <c r="L334" s="26" t="str">
        <f>IF(ISBLANK('DATA ENTRY'!Q334),"",'DATA ENTRY'!Q334)</f>
        <v/>
      </c>
      <c r="M334" s="26" t="str">
        <f t="shared" si="103"/>
        <v/>
      </c>
      <c r="N334" s="26" t="str">
        <f>IF(ISBLANK('DATA ENTRY'!S334),"",'DATA ENTRY'!S334)</f>
        <v/>
      </c>
      <c r="O334" s="26" t="str">
        <f>IF(ISBLANK('DATA ENTRY'!T334),"",'DATA ENTRY'!T334)</f>
        <v/>
      </c>
      <c r="P334" s="26" t="str">
        <f t="shared" si="104"/>
        <v/>
      </c>
      <c r="Q334" s="26" t="str">
        <f>IF(ISBLANK('DATA ENTRY'!V334),"",'DATA ENTRY'!V334)</f>
        <v/>
      </c>
      <c r="R334" s="26" t="str">
        <f>IF(ISBLANK('DATA ENTRY'!W334),"",'DATA ENTRY'!W334)</f>
        <v/>
      </c>
      <c r="S334" s="26" t="str">
        <f t="shared" si="105"/>
        <v/>
      </c>
      <c r="T334" s="26" t="str">
        <f>IF(ISBLANK('DATA ENTRY'!Y334),"",'DATA ENTRY'!Y334)</f>
        <v/>
      </c>
      <c r="U334" s="26" t="str">
        <f>IF(ISBLANK('DATA ENTRY'!Z334),"",'DATA ENTRY'!Z334)</f>
        <v/>
      </c>
      <c r="V334" s="26" t="str">
        <f t="shared" si="106"/>
        <v/>
      </c>
      <c r="W334" s="26" t="str">
        <f>IF(ISBLANK('DATA ENTRY'!$F334),"",IF(LEDGER!B334="AB","AB",IF(LEDGER!B334&gt;=0.9*'MARK LOOKUP'!B334,"A+",IF(LEDGER!B334&gt;=0.8*'MARK LOOKUP'!B334,"A",IF(LEDGER!B334&gt;=0.7*'MARK LOOKUP'!B334,"B+",IF(LEDGER!B334&gt;=0.6*'MARK LOOKUP'!B334,"B",IF(LEDGER!B334&gt;=0.5*'MARK LOOKUP'!B334,"C+",IF(LEDGER!B334&gt;=0.4*'MARK LOOKUP'!B334,"C+",IF(LEDGER!B334&gt;=0.35*'MARK LOOKUP'!B334,"D","NG")))))))))</f>
        <v/>
      </c>
      <c r="X334" s="26" t="str">
        <f>IF(ISBLANK('DATA ENTRY'!$G334),"",IF(LEDGER!C334="AB","AB",IF(LEDGER!C334&gt;=0.9*'MARK LOOKUP'!C334,"A+",IF(LEDGER!C334&gt;=0.8*'MARK LOOKUP'!C334,"A",IF(LEDGER!C334&gt;=0.7*'MARK LOOKUP'!C334,"B+",IF(LEDGER!C334&gt;=0.6*'MARK LOOKUP'!C334,"B",IF(LEDGER!C334&gt;=0.5*'MARK LOOKUP'!C334,"C+",IF(LEDGER!C334&gt;=0.4*'MARK LOOKUP'!C334,"C+",IF(LEDGER!C334&gt;=0.35*'MARK LOOKUP'!C334,"D","N.G.")))))))))</f>
        <v/>
      </c>
      <c r="Y334" s="26" t="b">
        <f>IF(ISNUMBER(D334),IF(D334&gt;=0.9*'MARK LOOKUP'!D334,"A+",IF(D334&gt;=0.8*'MARK LOOKUP'!D334,"A",IF(D334&gt;=0.7*'MARK LOOKUP'!D334,"B+",IF(D334&gt;=0.6*'MARK LOOKUP'!D334,"B",IF(D334&gt;=0.5*'MARK LOOKUP'!D334,"C+",IF(D334&gt;=0.4*'MARK LOOKUP'!D334,"C",IF(D334&gt;=0.35*'MARK LOOKUP'!D334,"D","N.G."))))))))</f>
        <v>0</v>
      </c>
      <c r="Z334" s="26" t="str">
        <f>IF(ISBLANK('DATA ENTRY'!J334),"",IF(LEDGER!E334="AB","AB",IF(LEDGER!E334&gt;=0.9*'MARK LOOKUP'!E334,"A+",IF(LEDGER!E334&gt;=0.8*'MARK LOOKUP'!E334,"A",IF(LEDGER!E334&gt;=0.7*'MARK LOOKUP'!E334,"B+",IF(LEDGER!E334&gt;=0.6*'MARK LOOKUP'!E334,"B",IF(LEDGER!E334&gt;=0.5*'MARK LOOKUP'!E334,"C+",IF(LEDGER!E334&gt;=0.4*'MARK LOOKUP'!E334,"C",IF(LEDGER!E334&gt;=0.35*'MARK LOOKUP'!E334,"D","NG")))))))))</f>
        <v/>
      </c>
      <c r="AA334" s="26" t="str">
        <f>IF(ISBLANK('DATA ENTRY'!K334),"",IF(LEDGER!F334="AB","AB",IF(LEDGER!F334&gt;=0.9*'MARK LOOKUP'!F334,"A+",IF(LEDGER!F334&gt;=0.8*'MARK LOOKUP'!F334,"A",IF(LEDGER!F334&gt;=0.7*'MARK LOOKUP'!F334,"B+",IF(LEDGER!F334&gt;=0.6*'MARK LOOKUP'!F334,"B",IF(LEDGER!F334&gt;=0.5*'MARK LOOKUP'!F334,"C+",IF(LEDGER!F334&gt;=0.4*'MARK LOOKUP'!F334,"C",IF(LEDGER!F334&gt;=0.35*'MARK LOOKUP'!F334,"D","NG")))))))))</f>
        <v/>
      </c>
      <c r="AB334" s="26" t="b">
        <f>IF(ISNUMBER(G334),IF(D334&gt;=0.9*'MARK LOOKUP'!G334,"A+",IF(G334&gt;=0.8*'MARK LOOKUP'!G334,"A",IF(G334&gt;=0.7*'MARK LOOKUP'!G334,"B+",IF(G334&gt;=0.6*'MARK LOOKUP'!G334,"B",IF(G334&gt;=0.5*'MARK LOOKUP'!G334,"C+",IF(G334&gt;=0.4*'MARK LOOKUP'!G334,"C",IF(G334&gt;=0.35*'MARK LOOKUP'!G334,"D","NG"))))))))</f>
        <v>0</v>
      </c>
      <c r="AC334" s="26" t="str">
        <f>IF(ISBLANK('DATA ENTRY'!M334),"",IF(LEDGER!H334="AB","AB",IF(LEDGER!H334&gt;=0.9*'MARK LOOKUP'!H334,"A+",IF(LEDGER!H334&gt;=0.8*'MARK LOOKUP'!H334,"A",IF(LEDGER!H334&gt;=0.7*'MARK LOOKUP'!H334,"B+",IF(LEDGER!H334&gt;=0.6*'MARK LOOKUP'!H334,"B",IF(LEDGER!H334&gt;=0.5*'MARK LOOKUP'!H334,"C+",IF(LEDGER!H334&gt;=0.4*'MARK LOOKUP'!H334,"C",IF(LEDGER!H334&gt;=0.35*'MARK LOOKUP'!H334,"D","NG")))))))))</f>
        <v/>
      </c>
      <c r="AD334" s="26" t="str">
        <f>IF(ISBLANK('DATA ENTRY'!N334),"",IF(LEDGER!I334="AB","AB",IF(LEDGER!I334&gt;=0.9*'MARK LOOKUP'!I334,"A+",IF(LEDGER!I334&gt;=0.8*'MARK LOOKUP'!I334,"A",IF(LEDGER!I334&gt;=0.7*'MARK LOOKUP'!I334,"B+",IF(LEDGER!I334&gt;=0.6*'MARK LOOKUP'!I334,"B",IF(LEDGER!I334&gt;=0.5*'MARK LOOKUP'!I334,"C+",IF(LEDGER!I334&gt;=0.4*'MARK LOOKUP'!I334,"C",IF(LEDGER!I334&gt;=0.35*'MARK LOOKUP'!I334,"D","NG")))))))))</f>
        <v/>
      </c>
      <c r="AE334" s="26" t="str">
        <f>IF(ISNUMBER(J334),IF(J334&gt;=0.9*'MARK LOOKUP'!J334,"A+",IF(J334&gt;=0.8*'MARK LOOKUP'!J334,"A",IF(J334&gt;=0.7*'MARK LOOKUP'!J334,"B+",IF(J334&gt;=0.6*'MARK LOOKUP'!J334,"B",IF(J334&gt;=0.5*'MARK LOOKUP'!J334,"C+",IF(J334&gt;=0.4*'MARK LOOKUP'!J334,"C",IF(J334&gt;=0.35*'MARK LOOKUP'!J334,"D","NG"))))))),"")</f>
        <v/>
      </c>
      <c r="AF334" s="26" t="str">
        <f>IF(ISBLANK('DATA ENTRY'!P334),"",IF(LEDGER!K334="Ab","AB",IF(LEDGER!K334&gt;=0.9*'MARK LOOKUP'!K334,"A+",IF(LEDGER!K334&gt;=0.8*'MARK LOOKUP'!K334,"A",IF(LEDGER!K334&gt;=0.7*'MARK LOOKUP'!K334,"B+",IF(LEDGER!K334&gt;=0.6*'MARK LOOKUP'!K334,"B",IF(LEDGER!K334&gt;=0.5*'MARK LOOKUP'!K334,"C+",IF(LEDGER!K334&gt;=0.4*'MARK LOOKUP'!K334,"C",IF(LEDGER!K334&gt;=0.35*'MARK LOOKUP'!K334,"D","NG")))))))))</f>
        <v/>
      </c>
      <c r="AG334" s="26" t="str">
        <f>IF(ISBLANK('DATA ENTRY'!Q334),"",IF(LEDGER!L334="Ab","AB",IF(LEDGER!L334&gt;=0.9*'MARK LOOKUP'!L334,"A+",IF(LEDGER!L334&gt;=0.8*'MARK LOOKUP'!L334,"A",IF(LEDGER!L334&gt;=0.7*'MARK LOOKUP'!L334,"B+",IF(LEDGER!L334&gt;=0.6*'MARK LOOKUP'!L334,"B",IF(LEDGER!L334&gt;=0.5*'MARK LOOKUP'!L334,"C+",IF(LEDGER!L334&gt;=0.4*'MARK LOOKUP'!L334,"C",IF(LEDGER!L334&gt;=0.35*'MARK LOOKUP'!L334,"D","NG")))))))))</f>
        <v/>
      </c>
      <c r="AH334" s="26" t="str">
        <f>IF(ISNUMBER(M334),IF(M334&gt;=0.9*'MARK LOOKUP'!M334,"A+",IF(M334&gt;=0.8*'MARK LOOKUP'!M334,"A",IF(M334&gt;=0.7*'MARK LOOKUP'!M334,"B+",IF(M334&gt;=0.6*'MARK LOOKUP'!M334,"B",IF(M334&gt;=0.5*'MARK LOOKUP'!M334,"C+",IF(M334&gt;=0.4*'MARK LOOKUP'!M334,"C",IF(M334&gt;=0.35*'MARK LOOKUP'!M334,"D","NG"))))))),"")</f>
        <v/>
      </c>
      <c r="AI334" s="26" t="str">
        <f>IF(ISBLANK('DATA ENTRY'!S334),"",IF(N334="Ab","AB",IF(N334&gt;=0.9*'MARK LOOKUP'!N334,"A+",IF(N334&gt;=0.8*'MARK LOOKUP'!N334,"A",IF(N334&gt;=0.7*'MARK LOOKUP'!N334,"B+",IF(N334&gt;=0.6*'MARK LOOKUP'!N334,"B",IF(N334&gt;=0.5*'MARK LOOKUP'!N334,"C+",IF(N334&gt;=0.4*'MARK LOOKUP'!N334,"C",IF(N334&gt;=0.35*'MARK LOOKUP'!N334,"D","NG")))))))))</f>
        <v/>
      </c>
      <c r="AJ334" s="26" t="str">
        <f>IF(ISBLANK('DATA ENTRY'!T334),"",IF(O334="Ab","AB",IF(O334&gt;=0.9*'MARK LOOKUP'!O334,"A+",IF(O334&gt;=0.8*'MARK LOOKUP'!O334,"A",IF(O334&gt;=0.7*'MARK LOOKUP'!O334,"B+",IF(O334&gt;=0.6*'MARK LOOKUP'!O334,"B",IF(O334&gt;=0.5*'MARK LOOKUP'!O334,"C+",IF(O334&gt;=0.4*'MARK LOOKUP'!O334,"C",IF(O334&gt;=0.35*'MARK LOOKUP'!O334,"D","NG")))))))))</f>
        <v/>
      </c>
      <c r="AK334" s="26" t="str">
        <f>IF(ISNUMBER(P334),IF(P334&gt;=0.9*'MARK LOOKUP'!P334,"A+",IF(P334&gt;=0.8*'MARK LOOKUP'!P334,"A",IF(P334&gt;=0.7*'MARK LOOKUP'!P334,"B+",IF(P334&gt;=0.6*'MARK LOOKUP'!P334,"B",IF(P334&gt;=0.5*'MARK LOOKUP'!P334,"C+",IF(P334&gt;=0.4*'MARK LOOKUP'!P334,"C",IF(P334&gt;=0.35*'MARK LOOKUP'!P334,"D","NG"))))))),"")</f>
        <v/>
      </c>
      <c r="AL334" s="26" t="str">
        <f>IF(ISBLANK('DATA ENTRY'!V334),"",IF(Q334="Ab","AB",IF(Q334&gt;=0.9*'MARK LOOKUP'!Q334,"A+",IF(Q334&gt;=0.8*'MARK LOOKUP'!Q334,"A",IF(Q334&gt;=0.7*'MARK LOOKUP'!Q334,"B+",IF(Q334&gt;=0.6*'MARK LOOKUP'!Q334,"B",IF(Q334&gt;=0.5*'MARK LOOKUP'!Q334,"C+",IF(Q334&gt;=0.4*'MARK LOOKUP'!Q334,"C",IF(Q334&gt;=0.35*'MARK LOOKUP'!Q334,"D","NG")))))))))</f>
        <v/>
      </c>
      <c r="AM334" s="26" t="str">
        <f>IF(ISBLANK('DATA ENTRY'!W334),"",IF(R334="Ab","AB",IF(R334&gt;=0.9*'MARK LOOKUP'!R334,"A+",IF(R334&gt;=0.8*'MARK LOOKUP'!R334,"A",IF(R334&gt;=0.7*'MARK LOOKUP'!R334,"B+",IF(R334&gt;=0.6*'MARK LOOKUP'!R334,"B",IF(R334&gt;=0.5*'MARK LOOKUP'!R334,"C+",IF(R334&gt;=0.4*'MARK LOOKUP'!R334,"C",IF(R334&gt;=0.35*'MARK LOOKUP'!R334,"D","NG")))))))))</f>
        <v/>
      </c>
      <c r="AN334" s="26" t="str">
        <f>IF(ISNUMBER(S334),IF(S334&gt;=0.9*'MARK LOOKUP'!S334,"A+",IF(S334&gt;=0.8*'MARK LOOKUP'!S334,"A",IF(S334&gt;=0.7*'MARK LOOKUP'!S334,"B+",IF(S334&gt;=0.6*'MARK LOOKUP'!S334,"B",IF(S334&gt;=0.5*'MARK LOOKUP'!S334,"C+",IF(S334&gt;=0.4*'MARK LOOKUP'!S334,"C",IF(S334&gt;=0.35*'MARK LOOKUP'!S334,"D","NG"))))))),"")</f>
        <v/>
      </c>
      <c r="AO334" s="26" t="str">
        <f>IF(ISBLANK('DATA ENTRY'!Y334),"",IF(T334="AB","AB",IF(T334&gt;=0.9*'MARK LOOKUP'!T334,"A+",IF(T334&gt;=0.8*'MARK LOOKUP'!T334,"A",IF(T334&gt;=0.7*'MARK LOOKUP'!T334,"B+",IF(T334&gt;=0.6*'MARK LOOKUP'!T334,"B",IF(T334&gt;=0.5*'MARK LOOKUP'!T334,"C+",IF(T334&gt;=0.4*'MARK LOOKUP'!T334,"C",IF(T334&gt;=0.35*'MARK LOOKUP'!T334,"D","NG")))))))))</f>
        <v/>
      </c>
      <c r="AP334" s="26" t="str">
        <f>IF(ISBLANK('DATA ENTRY'!Z334),"",IF(U334="AB","AB",IF(U334&gt;=0.9*'MARK LOOKUP'!U334,"A+",IF(U334&gt;=0.8*'MARK LOOKUP'!U334,"A",IF(U334&gt;=0.7*'MARK LOOKUP'!U334,"B+",IF(U334&gt;=0.6*'MARK LOOKUP'!U334,"B",IF(U334&gt;=0.5*'MARK LOOKUP'!U334,"C+",IF(U334&gt;=0.4*'MARK LOOKUP'!U334,"C",IF(U334&gt;=0.35*'MARK LOOKUP'!U334,"D","NG")))))))))</f>
        <v/>
      </c>
      <c r="AQ334" s="26" t="str">
        <f>IF(ISNUMBER(V334),IF(V334&gt;=0.9*'MARK LOOKUP'!V334,"A+",IF(V334&gt;=0.8*'MARK LOOKUP'!V334,"A",IF(V334&gt;=0.7*'MARK LOOKUP'!V334,"B+",IF(V334&gt;=0.6*'MARK LOOKUP'!S334,"B",IF(V334&gt;=0.5*'MARK LOOKUP'!V334,"C+",IF(V334&gt;=0.4*'MARK LOOKUP'!V334,"C",IF(V334&gt;=0.35*'MARK LOOKUP'!V334,"D","NG"))))))),"")</f>
        <v/>
      </c>
      <c r="AR334" s="26" t="str">
        <f t="shared" si="107"/>
        <v/>
      </c>
      <c r="AS334" s="26" t="str">
        <f t="shared" si="108"/>
        <v/>
      </c>
      <c r="AT334" s="26" t="str">
        <f t="shared" si="109"/>
        <v/>
      </c>
      <c r="AU334" s="26" t="str">
        <f t="shared" si="110"/>
        <v/>
      </c>
      <c r="AV334" s="26" t="str">
        <f t="shared" si="111"/>
        <v/>
      </c>
      <c r="AW334" s="26" t="str">
        <f t="shared" si="112"/>
        <v/>
      </c>
      <c r="AX334" s="26" t="str">
        <f t="shared" si="113"/>
        <v/>
      </c>
      <c r="AY334" s="26" t="str">
        <f t="shared" si="114"/>
        <v/>
      </c>
      <c r="AZ334" s="26" t="str">
        <f t="shared" si="115"/>
        <v/>
      </c>
      <c r="BA334" s="26" t="str">
        <f t="shared" si="116"/>
        <v/>
      </c>
      <c r="BB334" s="26" t="str">
        <f t="shared" si="117"/>
        <v/>
      </c>
      <c r="BC334" s="26" t="str">
        <f t="shared" si="118"/>
        <v/>
      </c>
      <c r="BD334" s="26" t="str">
        <f t="shared" si="119"/>
        <v/>
      </c>
      <c r="BE334" s="26" t="str">
        <f>IF(ISBLANK('DATA ENTRY'!S334),"",IF(AJ334="A+","4",IF(AJ334="A","3.6",IF(AJ334="B+","3.2",IF(AJ334="B","2.8",IF(AJ334="C+","2.4",IF(AJ334="C","2",IF(AJ334="D+","1.6",IF(AJ334="D","1.2",IF(AJ334="E","0.8",""))))))))))</f>
        <v/>
      </c>
      <c r="BF334" s="26" t="str">
        <f>IF(ISBLANK('DATA ENTRY'!T334),"",IF(AK334="A+","4",IF(AK334="A","3.6",IF(AK334="B+","3.2",IF(AK334="B","2.8",IF(AK334="C+","2.4",IF(AK334="C","2",IF(AK334="D+","1.6",IF(AK334="D","1.2",IF(AK334="E","0.8",""))))))))))</f>
        <v/>
      </c>
      <c r="BG334" s="26" t="str">
        <f>IF(ISBLANK('DATA ENTRY'!U334),"",IF(AL334="A+","4",IF(AL334="A","3.6",IF(AL334="B+","3.2",IF(AL334="B","2.8",IF(AL334="C+","2.4",IF(AL334="C","2",IF(AL334="D+","1.6",IF(AL334="D","1.2",IF(AL334="E","0.8",""))))))))))</f>
        <v/>
      </c>
      <c r="BH334" s="26" t="str">
        <f>IF(ISBLANK('DATA ENTRY'!V334),"",IF(AM334="A+","4",IF(AM334="A","3.6",IF(AM334="B+","3.2",IF(AM334="B","2.8",IF(AM334="C+","2.4",IF(AM334="C","2",IF(AM334="D+","1.6",IF(AM334="D","1.2",IF(AM334="E","0.8",""))))))))))</f>
        <v/>
      </c>
      <c r="BI334" s="26" t="str">
        <f>IF(ISBLANK('DATA ENTRY'!W334),"",IF(AN334="A+","4",IF(AN334="A","3.6",IF(AN334="B+","3.2",IF(AN334="B","2.8",IF(AN334="C+","2.4",IF(AN334="C","2",IF(AN334="D+","1.6",IF(AN334="D","1.2",IF(AN334="E","0.8",""))))))))))</f>
        <v/>
      </c>
      <c r="BJ334" s="26" t="str">
        <f>IF(ISBLANK('DATA ENTRY'!X334),"",IF(AO334="A+","4",IF(AO334="A","3.6",IF(AO334="B+","3.2",IF(AO334="B","2.8",IF(AO334="C+","2.4",IF(AO334="C","2",IF(AO334="D+","1.6",IF(AO334="D","1.2",IF(AO334="E","0.8",""))))))))))</f>
        <v/>
      </c>
      <c r="BK334" s="26" t="str">
        <f>IF(ISBLANK('DATA ENTRY'!Y334),"",IF(AP334="A+","4",IF(AP334="A","3.6",IF(AP334="B+","3.2",IF(AP334="B","2.8",IF(AP334="C+","2.4",IF(AP334="C","2",IF(AP334="D+","1.6",IF(AP334="D","1.2",IF(AP334="E","0.8",""))))))))))</f>
        <v/>
      </c>
      <c r="BL334" s="26" t="str">
        <f>IF(ISBLANK('DATA ENTRY'!Z334),"",IF(AQ334="A+","4",IF(AQ334="A","3.6",IF(AQ334="B+","3.2",IF(AQ334="B","2.8",IF(AQ334="C+","2.4",IF(AQ334="C","2",IF(AQ334="D+","1.6",IF(AQ334="D","1.2",IF(AQ334="E","0.8",""))))))))))</f>
        <v/>
      </c>
    </row>
    <row r="335" spans="2:64" x14ac:dyDescent="0.25">
      <c r="B335" s="26" t="str">
        <f>IF(ISBLANK('DATA ENTRY'!G335),"",'DATA ENTRY'!G335)</f>
        <v/>
      </c>
      <c r="C335" s="26" t="str">
        <f>IF(ISBLANK('DATA ENTRY'!H335),"",'DATA ENTRY'!H335)</f>
        <v/>
      </c>
      <c r="D335" s="26" t="str">
        <f t="shared" si="101"/>
        <v/>
      </c>
      <c r="E335" s="26" t="str">
        <f>IF(ISBLANK('DATA ENTRY'!J335),"",'DATA ENTRY'!J335)</f>
        <v/>
      </c>
      <c r="F335" s="26" t="str">
        <f>IF(ISBLANK('DATA ENTRY'!K335),"",'DATA ENTRY'!K335)</f>
        <v/>
      </c>
      <c r="G335" s="26" t="str">
        <f t="shared" si="102"/>
        <v/>
      </c>
      <c r="H335" s="26" t="str">
        <f>IF(ISBLANK('DATA ENTRY'!M335),"",'DATA ENTRY'!M335)</f>
        <v/>
      </c>
      <c r="I335" s="26" t="str">
        <f>IF(ISBLANK('DATA ENTRY'!M335),"",'DATA ENTRY'!N335)</f>
        <v/>
      </c>
      <c r="J335" s="26" t="str">
        <f t="shared" si="120"/>
        <v/>
      </c>
      <c r="K335" s="26" t="str">
        <f>IF(ISBLANK('DATA ENTRY'!P335),"",'DATA ENTRY'!P335)</f>
        <v/>
      </c>
      <c r="L335" s="26" t="str">
        <f>IF(ISBLANK('DATA ENTRY'!Q335),"",'DATA ENTRY'!Q335)</f>
        <v/>
      </c>
      <c r="M335" s="26" t="str">
        <f t="shared" si="103"/>
        <v/>
      </c>
      <c r="N335" s="26" t="str">
        <f>IF(ISBLANK('DATA ENTRY'!S335),"",'DATA ENTRY'!S335)</f>
        <v/>
      </c>
      <c r="O335" s="26" t="str">
        <f>IF(ISBLANK('DATA ENTRY'!T335),"",'DATA ENTRY'!T335)</f>
        <v/>
      </c>
      <c r="P335" s="26" t="str">
        <f t="shared" si="104"/>
        <v/>
      </c>
      <c r="Q335" s="26" t="str">
        <f>IF(ISBLANK('DATA ENTRY'!V335),"",'DATA ENTRY'!V335)</f>
        <v/>
      </c>
      <c r="R335" s="26" t="str">
        <f>IF(ISBLANK('DATA ENTRY'!W335),"",'DATA ENTRY'!W335)</f>
        <v/>
      </c>
      <c r="S335" s="26" t="str">
        <f t="shared" si="105"/>
        <v/>
      </c>
      <c r="T335" s="26" t="str">
        <f>IF(ISBLANK('DATA ENTRY'!Y335),"",'DATA ENTRY'!Y335)</f>
        <v/>
      </c>
      <c r="U335" s="26" t="str">
        <f>IF(ISBLANK('DATA ENTRY'!Z335),"",'DATA ENTRY'!Z335)</f>
        <v/>
      </c>
      <c r="V335" s="26" t="str">
        <f t="shared" si="106"/>
        <v/>
      </c>
      <c r="W335" s="26" t="str">
        <f>IF(ISBLANK('DATA ENTRY'!$F335),"",IF(LEDGER!B335="AB","AB",IF(LEDGER!B335&gt;=0.9*'MARK LOOKUP'!B335,"A+",IF(LEDGER!B335&gt;=0.8*'MARK LOOKUP'!B335,"A",IF(LEDGER!B335&gt;=0.7*'MARK LOOKUP'!B335,"B+",IF(LEDGER!B335&gt;=0.6*'MARK LOOKUP'!B335,"B",IF(LEDGER!B335&gt;=0.5*'MARK LOOKUP'!B335,"C+",IF(LEDGER!B335&gt;=0.4*'MARK LOOKUP'!B335,"C+",IF(LEDGER!B335&gt;=0.35*'MARK LOOKUP'!B335,"D","NG")))))))))</f>
        <v/>
      </c>
      <c r="X335" s="26" t="str">
        <f>IF(ISBLANK('DATA ENTRY'!$G335),"",IF(LEDGER!C335="AB","AB",IF(LEDGER!C335&gt;=0.9*'MARK LOOKUP'!C335,"A+",IF(LEDGER!C335&gt;=0.8*'MARK LOOKUP'!C335,"A",IF(LEDGER!C335&gt;=0.7*'MARK LOOKUP'!C335,"B+",IF(LEDGER!C335&gt;=0.6*'MARK LOOKUP'!C335,"B",IF(LEDGER!C335&gt;=0.5*'MARK LOOKUP'!C335,"C+",IF(LEDGER!C335&gt;=0.4*'MARK LOOKUP'!C335,"C+",IF(LEDGER!C335&gt;=0.35*'MARK LOOKUP'!C335,"D","N.G.")))))))))</f>
        <v/>
      </c>
      <c r="Y335" s="26" t="b">
        <f>IF(ISNUMBER(D335),IF(D335&gt;=0.9*'MARK LOOKUP'!D335,"A+",IF(D335&gt;=0.8*'MARK LOOKUP'!D335,"A",IF(D335&gt;=0.7*'MARK LOOKUP'!D335,"B+",IF(D335&gt;=0.6*'MARK LOOKUP'!D335,"B",IF(D335&gt;=0.5*'MARK LOOKUP'!D335,"C+",IF(D335&gt;=0.4*'MARK LOOKUP'!D335,"C",IF(D335&gt;=0.35*'MARK LOOKUP'!D335,"D","N.G."))))))))</f>
        <v>0</v>
      </c>
      <c r="Z335" s="26" t="str">
        <f>IF(ISBLANK('DATA ENTRY'!J335),"",IF(LEDGER!E335="AB","AB",IF(LEDGER!E335&gt;=0.9*'MARK LOOKUP'!E335,"A+",IF(LEDGER!E335&gt;=0.8*'MARK LOOKUP'!E335,"A",IF(LEDGER!E335&gt;=0.7*'MARK LOOKUP'!E335,"B+",IF(LEDGER!E335&gt;=0.6*'MARK LOOKUP'!E335,"B",IF(LEDGER!E335&gt;=0.5*'MARK LOOKUP'!E335,"C+",IF(LEDGER!E335&gt;=0.4*'MARK LOOKUP'!E335,"C",IF(LEDGER!E335&gt;=0.35*'MARK LOOKUP'!E335,"D","NG")))))))))</f>
        <v/>
      </c>
      <c r="AA335" s="26" t="str">
        <f>IF(ISBLANK('DATA ENTRY'!K335),"",IF(LEDGER!F335="AB","AB",IF(LEDGER!F335&gt;=0.9*'MARK LOOKUP'!F335,"A+",IF(LEDGER!F335&gt;=0.8*'MARK LOOKUP'!F335,"A",IF(LEDGER!F335&gt;=0.7*'MARK LOOKUP'!F335,"B+",IF(LEDGER!F335&gt;=0.6*'MARK LOOKUP'!F335,"B",IF(LEDGER!F335&gt;=0.5*'MARK LOOKUP'!F335,"C+",IF(LEDGER!F335&gt;=0.4*'MARK LOOKUP'!F335,"C",IF(LEDGER!F335&gt;=0.35*'MARK LOOKUP'!F335,"D","NG")))))))))</f>
        <v/>
      </c>
      <c r="AB335" s="26" t="b">
        <f>IF(ISNUMBER(G335),IF(D335&gt;=0.9*'MARK LOOKUP'!G335,"A+",IF(G335&gt;=0.8*'MARK LOOKUP'!G335,"A",IF(G335&gt;=0.7*'MARK LOOKUP'!G335,"B+",IF(G335&gt;=0.6*'MARK LOOKUP'!G335,"B",IF(G335&gt;=0.5*'MARK LOOKUP'!G335,"C+",IF(G335&gt;=0.4*'MARK LOOKUP'!G335,"C",IF(G335&gt;=0.35*'MARK LOOKUP'!G335,"D","NG"))))))))</f>
        <v>0</v>
      </c>
      <c r="AC335" s="26" t="str">
        <f>IF(ISBLANK('DATA ENTRY'!M335),"",IF(LEDGER!H335="AB","AB",IF(LEDGER!H335&gt;=0.9*'MARK LOOKUP'!H335,"A+",IF(LEDGER!H335&gt;=0.8*'MARK LOOKUP'!H335,"A",IF(LEDGER!H335&gt;=0.7*'MARK LOOKUP'!H335,"B+",IF(LEDGER!H335&gt;=0.6*'MARK LOOKUP'!H335,"B",IF(LEDGER!H335&gt;=0.5*'MARK LOOKUP'!H335,"C+",IF(LEDGER!H335&gt;=0.4*'MARK LOOKUP'!H335,"C",IF(LEDGER!H335&gt;=0.35*'MARK LOOKUP'!H335,"D","NG")))))))))</f>
        <v/>
      </c>
      <c r="AD335" s="26" t="str">
        <f>IF(ISBLANK('DATA ENTRY'!N335),"",IF(LEDGER!I335="AB","AB",IF(LEDGER!I335&gt;=0.9*'MARK LOOKUP'!I335,"A+",IF(LEDGER!I335&gt;=0.8*'MARK LOOKUP'!I335,"A",IF(LEDGER!I335&gt;=0.7*'MARK LOOKUP'!I335,"B+",IF(LEDGER!I335&gt;=0.6*'MARK LOOKUP'!I335,"B",IF(LEDGER!I335&gt;=0.5*'MARK LOOKUP'!I335,"C+",IF(LEDGER!I335&gt;=0.4*'MARK LOOKUP'!I335,"C",IF(LEDGER!I335&gt;=0.35*'MARK LOOKUP'!I335,"D","NG")))))))))</f>
        <v/>
      </c>
      <c r="AE335" s="26" t="str">
        <f>IF(ISNUMBER(J335),IF(J335&gt;=0.9*'MARK LOOKUP'!J335,"A+",IF(J335&gt;=0.8*'MARK LOOKUP'!J335,"A",IF(J335&gt;=0.7*'MARK LOOKUP'!J335,"B+",IF(J335&gt;=0.6*'MARK LOOKUP'!J335,"B",IF(J335&gt;=0.5*'MARK LOOKUP'!J335,"C+",IF(J335&gt;=0.4*'MARK LOOKUP'!J335,"C",IF(J335&gt;=0.35*'MARK LOOKUP'!J335,"D","NG"))))))),"")</f>
        <v/>
      </c>
      <c r="AF335" s="26" t="str">
        <f>IF(ISBLANK('DATA ENTRY'!P335),"",IF(LEDGER!K335="Ab","AB",IF(LEDGER!K335&gt;=0.9*'MARK LOOKUP'!K335,"A+",IF(LEDGER!K335&gt;=0.8*'MARK LOOKUP'!K335,"A",IF(LEDGER!K335&gt;=0.7*'MARK LOOKUP'!K335,"B+",IF(LEDGER!K335&gt;=0.6*'MARK LOOKUP'!K335,"B",IF(LEDGER!K335&gt;=0.5*'MARK LOOKUP'!K335,"C+",IF(LEDGER!K335&gt;=0.4*'MARK LOOKUP'!K335,"C",IF(LEDGER!K335&gt;=0.35*'MARK LOOKUP'!K335,"D","NG")))))))))</f>
        <v/>
      </c>
      <c r="AG335" s="26" t="str">
        <f>IF(ISBLANK('DATA ENTRY'!Q335),"",IF(LEDGER!L335="Ab","AB",IF(LEDGER!L335&gt;=0.9*'MARK LOOKUP'!L335,"A+",IF(LEDGER!L335&gt;=0.8*'MARK LOOKUP'!L335,"A",IF(LEDGER!L335&gt;=0.7*'MARK LOOKUP'!L335,"B+",IF(LEDGER!L335&gt;=0.6*'MARK LOOKUP'!L335,"B",IF(LEDGER!L335&gt;=0.5*'MARK LOOKUP'!L335,"C+",IF(LEDGER!L335&gt;=0.4*'MARK LOOKUP'!L335,"C",IF(LEDGER!L335&gt;=0.35*'MARK LOOKUP'!L335,"D","NG")))))))))</f>
        <v/>
      </c>
      <c r="AH335" s="26" t="str">
        <f>IF(ISNUMBER(M335),IF(M335&gt;=0.9*'MARK LOOKUP'!M335,"A+",IF(M335&gt;=0.8*'MARK LOOKUP'!M335,"A",IF(M335&gt;=0.7*'MARK LOOKUP'!M335,"B+",IF(M335&gt;=0.6*'MARK LOOKUP'!M335,"B",IF(M335&gt;=0.5*'MARK LOOKUP'!M335,"C+",IF(M335&gt;=0.4*'MARK LOOKUP'!M335,"C",IF(M335&gt;=0.35*'MARK LOOKUP'!M335,"D","NG"))))))),"")</f>
        <v/>
      </c>
      <c r="AI335" s="26" t="str">
        <f>IF(ISBLANK('DATA ENTRY'!S335),"",IF(N335="Ab","AB",IF(N335&gt;=0.9*'MARK LOOKUP'!N335,"A+",IF(N335&gt;=0.8*'MARK LOOKUP'!N335,"A",IF(N335&gt;=0.7*'MARK LOOKUP'!N335,"B+",IF(N335&gt;=0.6*'MARK LOOKUP'!N335,"B",IF(N335&gt;=0.5*'MARK LOOKUP'!N335,"C+",IF(N335&gt;=0.4*'MARK LOOKUP'!N335,"C",IF(N335&gt;=0.35*'MARK LOOKUP'!N335,"D","NG")))))))))</f>
        <v/>
      </c>
      <c r="AJ335" s="26" t="str">
        <f>IF(ISBLANK('DATA ENTRY'!T335),"",IF(O335="Ab","AB",IF(O335&gt;=0.9*'MARK LOOKUP'!O335,"A+",IF(O335&gt;=0.8*'MARK LOOKUP'!O335,"A",IF(O335&gt;=0.7*'MARK LOOKUP'!O335,"B+",IF(O335&gt;=0.6*'MARK LOOKUP'!O335,"B",IF(O335&gt;=0.5*'MARK LOOKUP'!O335,"C+",IF(O335&gt;=0.4*'MARK LOOKUP'!O335,"C",IF(O335&gt;=0.35*'MARK LOOKUP'!O335,"D","NG")))))))))</f>
        <v/>
      </c>
      <c r="AK335" s="26" t="str">
        <f>IF(ISNUMBER(P335),IF(P335&gt;=0.9*'MARK LOOKUP'!P335,"A+",IF(P335&gt;=0.8*'MARK LOOKUP'!P335,"A",IF(P335&gt;=0.7*'MARK LOOKUP'!P335,"B+",IF(P335&gt;=0.6*'MARK LOOKUP'!P335,"B",IF(P335&gt;=0.5*'MARK LOOKUP'!P335,"C+",IF(P335&gt;=0.4*'MARK LOOKUP'!P335,"C",IF(P335&gt;=0.35*'MARK LOOKUP'!P335,"D","NG"))))))),"")</f>
        <v/>
      </c>
      <c r="AL335" s="26" t="str">
        <f>IF(ISBLANK('DATA ENTRY'!V335),"",IF(Q335="Ab","AB",IF(Q335&gt;=0.9*'MARK LOOKUP'!Q335,"A+",IF(Q335&gt;=0.8*'MARK LOOKUP'!Q335,"A",IF(Q335&gt;=0.7*'MARK LOOKUP'!Q335,"B+",IF(Q335&gt;=0.6*'MARK LOOKUP'!Q335,"B",IF(Q335&gt;=0.5*'MARK LOOKUP'!Q335,"C+",IF(Q335&gt;=0.4*'MARK LOOKUP'!Q335,"C",IF(Q335&gt;=0.35*'MARK LOOKUP'!Q335,"D","NG")))))))))</f>
        <v/>
      </c>
      <c r="AM335" s="26" t="str">
        <f>IF(ISBLANK('DATA ENTRY'!W335),"",IF(R335="Ab","AB",IF(R335&gt;=0.9*'MARK LOOKUP'!R335,"A+",IF(R335&gt;=0.8*'MARK LOOKUP'!R335,"A",IF(R335&gt;=0.7*'MARK LOOKUP'!R335,"B+",IF(R335&gt;=0.6*'MARK LOOKUP'!R335,"B",IF(R335&gt;=0.5*'MARK LOOKUP'!R335,"C+",IF(R335&gt;=0.4*'MARK LOOKUP'!R335,"C",IF(R335&gt;=0.35*'MARK LOOKUP'!R335,"D","NG")))))))))</f>
        <v/>
      </c>
      <c r="AN335" s="26" t="str">
        <f>IF(ISNUMBER(S335),IF(S335&gt;=0.9*'MARK LOOKUP'!S335,"A+",IF(S335&gt;=0.8*'MARK LOOKUP'!S335,"A",IF(S335&gt;=0.7*'MARK LOOKUP'!S335,"B+",IF(S335&gt;=0.6*'MARK LOOKUP'!S335,"B",IF(S335&gt;=0.5*'MARK LOOKUP'!S335,"C+",IF(S335&gt;=0.4*'MARK LOOKUP'!S335,"C",IF(S335&gt;=0.35*'MARK LOOKUP'!S335,"D","NG"))))))),"")</f>
        <v/>
      </c>
      <c r="AO335" s="26" t="str">
        <f>IF(ISBLANK('DATA ENTRY'!Y335),"",IF(T335="AB","AB",IF(T335&gt;=0.9*'MARK LOOKUP'!T335,"A+",IF(T335&gt;=0.8*'MARK LOOKUP'!T335,"A",IF(T335&gt;=0.7*'MARK LOOKUP'!T335,"B+",IF(T335&gt;=0.6*'MARK LOOKUP'!T335,"B",IF(T335&gt;=0.5*'MARK LOOKUP'!T335,"C+",IF(T335&gt;=0.4*'MARK LOOKUP'!T335,"C",IF(T335&gt;=0.35*'MARK LOOKUP'!T335,"D","NG")))))))))</f>
        <v/>
      </c>
      <c r="AP335" s="26" t="str">
        <f>IF(ISBLANK('DATA ENTRY'!Z335),"",IF(U335="AB","AB",IF(U335&gt;=0.9*'MARK LOOKUP'!U335,"A+",IF(U335&gt;=0.8*'MARK LOOKUP'!U335,"A",IF(U335&gt;=0.7*'MARK LOOKUP'!U335,"B+",IF(U335&gt;=0.6*'MARK LOOKUP'!U335,"B",IF(U335&gt;=0.5*'MARK LOOKUP'!U335,"C+",IF(U335&gt;=0.4*'MARK LOOKUP'!U335,"C",IF(U335&gt;=0.35*'MARK LOOKUP'!U335,"D","NG")))))))))</f>
        <v/>
      </c>
      <c r="AQ335" s="26" t="str">
        <f>IF(ISNUMBER(V335),IF(V335&gt;=0.9*'MARK LOOKUP'!V335,"A+",IF(V335&gt;=0.8*'MARK LOOKUP'!V335,"A",IF(V335&gt;=0.7*'MARK LOOKUP'!V335,"B+",IF(V335&gt;=0.6*'MARK LOOKUP'!S335,"B",IF(V335&gt;=0.5*'MARK LOOKUP'!V335,"C+",IF(V335&gt;=0.4*'MARK LOOKUP'!V335,"C",IF(V335&gt;=0.35*'MARK LOOKUP'!V335,"D","NG"))))))),"")</f>
        <v/>
      </c>
      <c r="AR335" s="26" t="str">
        <f t="shared" si="107"/>
        <v/>
      </c>
      <c r="AS335" s="26" t="str">
        <f t="shared" si="108"/>
        <v/>
      </c>
      <c r="AT335" s="26" t="str">
        <f t="shared" si="109"/>
        <v/>
      </c>
      <c r="AU335" s="26" t="str">
        <f t="shared" si="110"/>
        <v/>
      </c>
      <c r="AV335" s="26" t="str">
        <f t="shared" si="111"/>
        <v/>
      </c>
      <c r="AW335" s="26" t="str">
        <f t="shared" si="112"/>
        <v/>
      </c>
      <c r="AX335" s="26" t="str">
        <f t="shared" si="113"/>
        <v/>
      </c>
      <c r="AY335" s="26" t="str">
        <f t="shared" si="114"/>
        <v/>
      </c>
      <c r="AZ335" s="26" t="str">
        <f t="shared" si="115"/>
        <v/>
      </c>
      <c r="BA335" s="26" t="str">
        <f t="shared" si="116"/>
        <v/>
      </c>
      <c r="BB335" s="26" t="str">
        <f t="shared" si="117"/>
        <v/>
      </c>
      <c r="BC335" s="26" t="str">
        <f t="shared" si="118"/>
        <v/>
      </c>
      <c r="BD335" s="26" t="str">
        <f t="shared" si="119"/>
        <v/>
      </c>
      <c r="BE335" s="26" t="str">
        <f>IF(ISBLANK('DATA ENTRY'!S335),"",IF(AJ335="A+","4",IF(AJ335="A","3.6",IF(AJ335="B+","3.2",IF(AJ335="B","2.8",IF(AJ335="C+","2.4",IF(AJ335="C","2",IF(AJ335="D+","1.6",IF(AJ335="D","1.2",IF(AJ335="E","0.8",""))))))))))</f>
        <v/>
      </c>
      <c r="BF335" s="26" t="str">
        <f>IF(ISBLANK('DATA ENTRY'!T335),"",IF(AK335="A+","4",IF(AK335="A","3.6",IF(AK335="B+","3.2",IF(AK335="B","2.8",IF(AK335="C+","2.4",IF(AK335="C","2",IF(AK335="D+","1.6",IF(AK335="D","1.2",IF(AK335="E","0.8",""))))))))))</f>
        <v/>
      </c>
      <c r="BG335" s="26" t="str">
        <f>IF(ISBLANK('DATA ENTRY'!U335),"",IF(AL335="A+","4",IF(AL335="A","3.6",IF(AL335="B+","3.2",IF(AL335="B","2.8",IF(AL335="C+","2.4",IF(AL335="C","2",IF(AL335="D+","1.6",IF(AL335="D","1.2",IF(AL335="E","0.8",""))))))))))</f>
        <v/>
      </c>
      <c r="BH335" s="26" t="str">
        <f>IF(ISBLANK('DATA ENTRY'!V335),"",IF(AM335="A+","4",IF(AM335="A","3.6",IF(AM335="B+","3.2",IF(AM335="B","2.8",IF(AM335="C+","2.4",IF(AM335="C","2",IF(AM335="D+","1.6",IF(AM335="D","1.2",IF(AM335="E","0.8",""))))))))))</f>
        <v/>
      </c>
      <c r="BI335" s="26" t="str">
        <f>IF(ISBLANK('DATA ENTRY'!W335),"",IF(AN335="A+","4",IF(AN335="A","3.6",IF(AN335="B+","3.2",IF(AN335="B","2.8",IF(AN335="C+","2.4",IF(AN335="C","2",IF(AN335="D+","1.6",IF(AN335="D","1.2",IF(AN335="E","0.8",""))))))))))</f>
        <v/>
      </c>
      <c r="BJ335" s="26" t="str">
        <f>IF(ISBLANK('DATA ENTRY'!X335),"",IF(AO335="A+","4",IF(AO335="A","3.6",IF(AO335="B+","3.2",IF(AO335="B","2.8",IF(AO335="C+","2.4",IF(AO335="C","2",IF(AO335="D+","1.6",IF(AO335="D","1.2",IF(AO335="E","0.8",""))))))))))</f>
        <v/>
      </c>
      <c r="BK335" s="26" t="str">
        <f>IF(ISBLANK('DATA ENTRY'!Y335),"",IF(AP335="A+","4",IF(AP335="A","3.6",IF(AP335="B+","3.2",IF(AP335="B","2.8",IF(AP335="C+","2.4",IF(AP335="C","2",IF(AP335="D+","1.6",IF(AP335="D","1.2",IF(AP335="E","0.8",""))))))))))</f>
        <v/>
      </c>
      <c r="BL335" s="26" t="str">
        <f>IF(ISBLANK('DATA ENTRY'!Z335),"",IF(AQ335="A+","4",IF(AQ335="A","3.6",IF(AQ335="B+","3.2",IF(AQ335="B","2.8",IF(AQ335="C+","2.4",IF(AQ335="C","2",IF(AQ335="D+","1.6",IF(AQ335="D","1.2",IF(AQ335="E","0.8",""))))))))))</f>
        <v/>
      </c>
    </row>
    <row r="336" spans="2:64" x14ac:dyDescent="0.25">
      <c r="B336" s="26" t="str">
        <f>IF(ISBLANK('DATA ENTRY'!G336),"",'DATA ENTRY'!G336)</f>
        <v/>
      </c>
      <c r="C336" s="26" t="str">
        <f>IF(ISBLANK('DATA ENTRY'!H336),"",'DATA ENTRY'!H336)</f>
        <v/>
      </c>
      <c r="D336" s="26" t="str">
        <f t="shared" si="101"/>
        <v/>
      </c>
      <c r="E336" s="26" t="str">
        <f>IF(ISBLANK('DATA ENTRY'!J336),"",'DATA ENTRY'!J336)</f>
        <v/>
      </c>
      <c r="F336" s="26" t="str">
        <f>IF(ISBLANK('DATA ENTRY'!K336),"",'DATA ENTRY'!K336)</f>
        <v/>
      </c>
      <c r="G336" s="26" t="str">
        <f t="shared" si="102"/>
        <v/>
      </c>
      <c r="H336" s="26" t="str">
        <f>IF(ISBLANK('DATA ENTRY'!M336),"",'DATA ENTRY'!M336)</f>
        <v/>
      </c>
      <c r="I336" s="26" t="str">
        <f>IF(ISBLANK('DATA ENTRY'!M336),"",'DATA ENTRY'!N336)</f>
        <v/>
      </c>
      <c r="J336" s="26" t="str">
        <f t="shared" si="120"/>
        <v/>
      </c>
      <c r="K336" s="26" t="str">
        <f>IF(ISBLANK('DATA ENTRY'!P336),"",'DATA ENTRY'!P336)</f>
        <v/>
      </c>
      <c r="L336" s="26" t="str">
        <f>IF(ISBLANK('DATA ENTRY'!Q336),"",'DATA ENTRY'!Q336)</f>
        <v/>
      </c>
      <c r="M336" s="26" t="str">
        <f t="shared" si="103"/>
        <v/>
      </c>
      <c r="N336" s="26" t="str">
        <f>IF(ISBLANK('DATA ENTRY'!S336),"",'DATA ENTRY'!S336)</f>
        <v/>
      </c>
      <c r="O336" s="26" t="str">
        <f>IF(ISBLANK('DATA ENTRY'!T336),"",'DATA ENTRY'!T336)</f>
        <v/>
      </c>
      <c r="P336" s="26" t="str">
        <f t="shared" si="104"/>
        <v/>
      </c>
      <c r="Q336" s="26" t="str">
        <f>IF(ISBLANK('DATA ENTRY'!V336),"",'DATA ENTRY'!V336)</f>
        <v/>
      </c>
      <c r="R336" s="26" t="str">
        <f>IF(ISBLANK('DATA ENTRY'!W336),"",'DATA ENTRY'!W336)</f>
        <v/>
      </c>
      <c r="S336" s="26" t="str">
        <f t="shared" si="105"/>
        <v/>
      </c>
      <c r="T336" s="26" t="str">
        <f>IF(ISBLANK('DATA ENTRY'!Y336),"",'DATA ENTRY'!Y336)</f>
        <v/>
      </c>
      <c r="U336" s="26" t="str">
        <f>IF(ISBLANK('DATA ENTRY'!Z336),"",'DATA ENTRY'!Z336)</f>
        <v/>
      </c>
      <c r="V336" s="26" t="str">
        <f t="shared" si="106"/>
        <v/>
      </c>
      <c r="W336" s="26" t="str">
        <f>IF(ISBLANK('DATA ENTRY'!$F336),"",IF(LEDGER!B336="AB","AB",IF(LEDGER!B336&gt;=0.9*'MARK LOOKUP'!B336,"A+",IF(LEDGER!B336&gt;=0.8*'MARK LOOKUP'!B336,"A",IF(LEDGER!B336&gt;=0.7*'MARK LOOKUP'!B336,"B+",IF(LEDGER!B336&gt;=0.6*'MARK LOOKUP'!B336,"B",IF(LEDGER!B336&gt;=0.5*'MARK LOOKUP'!B336,"C+",IF(LEDGER!B336&gt;=0.4*'MARK LOOKUP'!B336,"C+",IF(LEDGER!B336&gt;=0.35*'MARK LOOKUP'!B336,"D","NG")))))))))</f>
        <v/>
      </c>
      <c r="X336" s="26" t="str">
        <f>IF(ISBLANK('DATA ENTRY'!$G336),"",IF(LEDGER!C336="AB","AB",IF(LEDGER!C336&gt;=0.9*'MARK LOOKUP'!C336,"A+",IF(LEDGER!C336&gt;=0.8*'MARK LOOKUP'!C336,"A",IF(LEDGER!C336&gt;=0.7*'MARK LOOKUP'!C336,"B+",IF(LEDGER!C336&gt;=0.6*'MARK LOOKUP'!C336,"B",IF(LEDGER!C336&gt;=0.5*'MARK LOOKUP'!C336,"C+",IF(LEDGER!C336&gt;=0.4*'MARK LOOKUP'!C336,"C+",IF(LEDGER!C336&gt;=0.35*'MARK LOOKUP'!C336,"D","N.G.")))))))))</f>
        <v/>
      </c>
      <c r="Y336" s="26" t="b">
        <f>IF(ISNUMBER(D336),IF(D336&gt;=0.9*'MARK LOOKUP'!D336,"A+",IF(D336&gt;=0.8*'MARK LOOKUP'!D336,"A",IF(D336&gt;=0.7*'MARK LOOKUP'!D336,"B+",IF(D336&gt;=0.6*'MARK LOOKUP'!D336,"B",IF(D336&gt;=0.5*'MARK LOOKUP'!D336,"C+",IF(D336&gt;=0.4*'MARK LOOKUP'!D336,"C",IF(D336&gt;=0.35*'MARK LOOKUP'!D336,"D","N.G."))))))))</f>
        <v>0</v>
      </c>
      <c r="Z336" s="26" t="str">
        <f>IF(ISBLANK('DATA ENTRY'!J336),"",IF(LEDGER!E336="AB","AB",IF(LEDGER!E336&gt;=0.9*'MARK LOOKUP'!E336,"A+",IF(LEDGER!E336&gt;=0.8*'MARK LOOKUP'!E336,"A",IF(LEDGER!E336&gt;=0.7*'MARK LOOKUP'!E336,"B+",IF(LEDGER!E336&gt;=0.6*'MARK LOOKUP'!E336,"B",IF(LEDGER!E336&gt;=0.5*'MARK LOOKUP'!E336,"C+",IF(LEDGER!E336&gt;=0.4*'MARK LOOKUP'!E336,"C",IF(LEDGER!E336&gt;=0.35*'MARK LOOKUP'!E336,"D","NG")))))))))</f>
        <v/>
      </c>
      <c r="AA336" s="26" t="str">
        <f>IF(ISBLANK('DATA ENTRY'!K336),"",IF(LEDGER!F336="AB","AB",IF(LEDGER!F336&gt;=0.9*'MARK LOOKUP'!F336,"A+",IF(LEDGER!F336&gt;=0.8*'MARK LOOKUP'!F336,"A",IF(LEDGER!F336&gt;=0.7*'MARK LOOKUP'!F336,"B+",IF(LEDGER!F336&gt;=0.6*'MARK LOOKUP'!F336,"B",IF(LEDGER!F336&gt;=0.5*'MARK LOOKUP'!F336,"C+",IF(LEDGER!F336&gt;=0.4*'MARK LOOKUP'!F336,"C",IF(LEDGER!F336&gt;=0.35*'MARK LOOKUP'!F336,"D","NG")))))))))</f>
        <v/>
      </c>
      <c r="AB336" s="26" t="b">
        <f>IF(ISNUMBER(G336),IF(D336&gt;=0.9*'MARK LOOKUP'!G336,"A+",IF(G336&gt;=0.8*'MARK LOOKUP'!G336,"A",IF(G336&gt;=0.7*'MARK LOOKUP'!G336,"B+",IF(G336&gt;=0.6*'MARK LOOKUP'!G336,"B",IF(G336&gt;=0.5*'MARK LOOKUP'!G336,"C+",IF(G336&gt;=0.4*'MARK LOOKUP'!G336,"C",IF(G336&gt;=0.35*'MARK LOOKUP'!G336,"D","NG"))))))))</f>
        <v>0</v>
      </c>
      <c r="AC336" s="26" t="str">
        <f>IF(ISBLANK('DATA ENTRY'!M336),"",IF(LEDGER!H336="AB","AB",IF(LEDGER!H336&gt;=0.9*'MARK LOOKUP'!H336,"A+",IF(LEDGER!H336&gt;=0.8*'MARK LOOKUP'!H336,"A",IF(LEDGER!H336&gt;=0.7*'MARK LOOKUP'!H336,"B+",IF(LEDGER!H336&gt;=0.6*'MARK LOOKUP'!H336,"B",IF(LEDGER!H336&gt;=0.5*'MARK LOOKUP'!H336,"C+",IF(LEDGER!H336&gt;=0.4*'MARK LOOKUP'!H336,"C",IF(LEDGER!H336&gt;=0.35*'MARK LOOKUP'!H336,"D","NG")))))))))</f>
        <v/>
      </c>
      <c r="AD336" s="26" t="str">
        <f>IF(ISBLANK('DATA ENTRY'!N336),"",IF(LEDGER!I336="AB","AB",IF(LEDGER!I336&gt;=0.9*'MARK LOOKUP'!I336,"A+",IF(LEDGER!I336&gt;=0.8*'MARK LOOKUP'!I336,"A",IF(LEDGER!I336&gt;=0.7*'MARK LOOKUP'!I336,"B+",IF(LEDGER!I336&gt;=0.6*'MARK LOOKUP'!I336,"B",IF(LEDGER!I336&gt;=0.5*'MARK LOOKUP'!I336,"C+",IF(LEDGER!I336&gt;=0.4*'MARK LOOKUP'!I336,"C",IF(LEDGER!I336&gt;=0.35*'MARK LOOKUP'!I336,"D","NG")))))))))</f>
        <v/>
      </c>
      <c r="AE336" s="26" t="str">
        <f>IF(ISNUMBER(J336),IF(J336&gt;=0.9*'MARK LOOKUP'!J336,"A+",IF(J336&gt;=0.8*'MARK LOOKUP'!J336,"A",IF(J336&gt;=0.7*'MARK LOOKUP'!J336,"B+",IF(J336&gt;=0.6*'MARK LOOKUP'!J336,"B",IF(J336&gt;=0.5*'MARK LOOKUP'!J336,"C+",IF(J336&gt;=0.4*'MARK LOOKUP'!J336,"C",IF(J336&gt;=0.35*'MARK LOOKUP'!J336,"D","NG"))))))),"")</f>
        <v/>
      </c>
      <c r="AF336" s="26" t="str">
        <f>IF(ISBLANK('DATA ENTRY'!P336),"",IF(LEDGER!K336="Ab","AB",IF(LEDGER!K336&gt;=0.9*'MARK LOOKUP'!K336,"A+",IF(LEDGER!K336&gt;=0.8*'MARK LOOKUP'!K336,"A",IF(LEDGER!K336&gt;=0.7*'MARK LOOKUP'!K336,"B+",IF(LEDGER!K336&gt;=0.6*'MARK LOOKUP'!K336,"B",IF(LEDGER!K336&gt;=0.5*'MARK LOOKUP'!K336,"C+",IF(LEDGER!K336&gt;=0.4*'MARK LOOKUP'!K336,"C",IF(LEDGER!K336&gt;=0.35*'MARK LOOKUP'!K336,"D","NG")))))))))</f>
        <v/>
      </c>
      <c r="AG336" s="26" t="str">
        <f>IF(ISBLANK('DATA ENTRY'!Q336),"",IF(LEDGER!L336="Ab","AB",IF(LEDGER!L336&gt;=0.9*'MARK LOOKUP'!L336,"A+",IF(LEDGER!L336&gt;=0.8*'MARK LOOKUP'!L336,"A",IF(LEDGER!L336&gt;=0.7*'MARK LOOKUP'!L336,"B+",IF(LEDGER!L336&gt;=0.6*'MARK LOOKUP'!L336,"B",IF(LEDGER!L336&gt;=0.5*'MARK LOOKUP'!L336,"C+",IF(LEDGER!L336&gt;=0.4*'MARK LOOKUP'!L336,"C",IF(LEDGER!L336&gt;=0.35*'MARK LOOKUP'!L336,"D","NG")))))))))</f>
        <v/>
      </c>
      <c r="AH336" s="26" t="str">
        <f>IF(ISNUMBER(M336),IF(M336&gt;=0.9*'MARK LOOKUP'!M336,"A+",IF(M336&gt;=0.8*'MARK LOOKUP'!M336,"A",IF(M336&gt;=0.7*'MARK LOOKUP'!M336,"B+",IF(M336&gt;=0.6*'MARK LOOKUP'!M336,"B",IF(M336&gt;=0.5*'MARK LOOKUP'!M336,"C+",IF(M336&gt;=0.4*'MARK LOOKUP'!M336,"C",IF(M336&gt;=0.35*'MARK LOOKUP'!M336,"D","NG"))))))),"")</f>
        <v/>
      </c>
      <c r="AI336" s="26" t="str">
        <f>IF(ISBLANK('DATA ENTRY'!S336),"",IF(N336="Ab","AB",IF(N336&gt;=0.9*'MARK LOOKUP'!N336,"A+",IF(N336&gt;=0.8*'MARK LOOKUP'!N336,"A",IF(N336&gt;=0.7*'MARK LOOKUP'!N336,"B+",IF(N336&gt;=0.6*'MARK LOOKUP'!N336,"B",IF(N336&gt;=0.5*'MARK LOOKUP'!N336,"C+",IF(N336&gt;=0.4*'MARK LOOKUP'!N336,"C",IF(N336&gt;=0.35*'MARK LOOKUP'!N336,"D","NG")))))))))</f>
        <v/>
      </c>
      <c r="AJ336" s="26" t="str">
        <f>IF(ISBLANK('DATA ENTRY'!T336),"",IF(O336="Ab","AB",IF(O336&gt;=0.9*'MARK LOOKUP'!O336,"A+",IF(O336&gt;=0.8*'MARK LOOKUP'!O336,"A",IF(O336&gt;=0.7*'MARK LOOKUP'!O336,"B+",IF(O336&gt;=0.6*'MARK LOOKUP'!O336,"B",IF(O336&gt;=0.5*'MARK LOOKUP'!O336,"C+",IF(O336&gt;=0.4*'MARK LOOKUP'!O336,"C",IF(O336&gt;=0.35*'MARK LOOKUP'!O336,"D","NG")))))))))</f>
        <v/>
      </c>
      <c r="AK336" s="26" t="str">
        <f>IF(ISNUMBER(P336),IF(P336&gt;=0.9*'MARK LOOKUP'!P336,"A+",IF(P336&gt;=0.8*'MARK LOOKUP'!P336,"A",IF(P336&gt;=0.7*'MARK LOOKUP'!P336,"B+",IF(P336&gt;=0.6*'MARK LOOKUP'!P336,"B",IF(P336&gt;=0.5*'MARK LOOKUP'!P336,"C+",IF(P336&gt;=0.4*'MARK LOOKUP'!P336,"C",IF(P336&gt;=0.35*'MARK LOOKUP'!P336,"D","NG"))))))),"")</f>
        <v/>
      </c>
      <c r="AL336" s="26" t="str">
        <f>IF(ISBLANK('DATA ENTRY'!V336),"",IF(Q336="Ab","AB",IF(Q336&gt;=0.9*'MARK LOOKUP'!Q336,"A+",IF(Q336&gt;=0.8*'MARK LOOKUP'!Q336,"A",IF(Q336&gt;=0.7*'MARK LOOKUP'!Q336,"B+",IF(Q336&gt;=0.6*'MARK LOOKUP'!Q336,"B",IF(Q336&gt;=0.5*'MARK LOOKUP'!Q336,"C+",IF(Q336&gt;=0.4*'MARK LOOKUP'!Q336,"C",IF(Q336&gt;=0.35*'MARK LOOKUP'!Q336,"D","NG")))))))))</f>
        <v/>
      </c>
      <c r="AM336" s="26" t="str">
        <f>IF(ISBLANK('DATA ENTRY'!W336),"",IF(R336="Ab","AB",IF(R336&gt;=0.9*'MARK LOOKUP'!R336,"A+",IF(R336&gt;=0.8*'MARK LOOKUP'!R336,"A",IF(R336&gt;=0.7*'MARK LOOKUP'!R336,"B+",IF(R336&gt;=0.6*'MARK LOOKUP'!R336,"B",IF(R336&gt;=0.5*'MARK LOOKUP'!R336,"C+",IF(R336&gt;=0.4*'MARK LOOKUP'!R336,"C",IF(R336&gt;=0.35*'MARK LOOKUP'!R336,"D","NG")))))))))</f>
        <v/>
      </c>
      <c r="AN336" s="26" t="str">
        <f>IF(ISNUMBER(S336),IF(S336&gt;=0.9*'MARK LOOKUP'!S336,"A+",IF(S336&gt;=0.8*'MARK LOOKUP'!S336,"A",IF(S336&gt;=0.7*'MARK LOOKUP'!S336,"B+",IF(S336&gt;=0.6*'MARK LOOKUP'!S336,"B",IF(S336&gt;=0.5*'MARK LOOKUP'!S336,"C+",IF(S336&gt;=0.4*'MARK LOOKUP'!S336,"C",IF(S336&gt;=0.35*'MARK LOOKUP'!S336,"D","NG"))))))),"")</f>
        <v/>
      </c>
      <c r="AO336" s="26" t="str">
        <f>IF(ISBLANK('DATA ENTRY'!Y336),"",IF(T336="AB","AB",IF(T336&gt;=0.9*'MARK LOOKUP'!T336,"A+",IF(T336&gt;=0.8*'MARK LOOKUP'!T336,"A",IF(T336&gt;=0.7*'MARK LOOKUP'!T336,"B+",IF(T336&gt;=0.6*'MARK LOOKUP'!T336,"B",IF(T336&gt;=0.5*'MARK LOOKUP'!T336,"C+",IF(T336&gt;=0.4*'MARK LOOKUP'!T336,"C",IF(T336&gt;=0.35*'MARK LOOKUP'!T336,"D","NG")))))))))</f>
        <v/>
      </c>
      <c r="AP336" s="26" t="str">
        <f>IF(ISBLANK('DATA ENTRY'!Z336),"",IF(U336="AB","AB",IF(U336&gt;=0.9*'MARK LOOKUP'!U336,"A+",IF(U336&gt;=0.8*'MARK LOOKUP'!U336,"A",IF(U336&gt;=0.7*'MARK LOOKUP'!U336,"B+",IF(U336&gt;=0.6*'MARK LOOKUP'!U336,"B",IF(U336&gt;=0.5*'MARK LOOKUP'!U336,"C+",IF(U336&gt;=0.4*'MARK LOOKUP'!U336,"C",IF(U336&gt;=0.35*'MARK LOOKUP'!U336,"D","NG")))))))))</f>
        <v/>
      </c>
      <c r="AQ336" s="26" t="str">
        <f>IF(ISNUMBER(V336),IF(V336&gt;=0.9*'MARK LOOKUP'!V336,"A+",IF(V336&gt;=0.8*'MARK LOOKUP'!V336,"A",IF(V336&gt;=0.7*'MARK LOOKUP'!V336,"B+",IF(V336&gt;=0.6*'MARK LOOKUP'!S336,"B",IF(V336&gt;=0.5*'MARK LOOKUP'!V336,"C+",IF(V336&gt;=0.4*'MARK LOOKUP'!V336,"C",IF(V336&gt;=0.35*'MARK LOOKUP'!V336,"D","NG"))))))),"")</f>
        <v/>
      </c>
      <c r="AR336" s="26" t="str">
        <f t="shared" si="107"/>
        <v/>
      </c>
      <c r="AS336" s="26" t="str">
        <f t="shared" si="108"/>
        <v/>
      </c>
      <c r="AT336" s="26" t="str">
        <f t="shared" si="109"/>
        <v/>
      </c>
      <c r="AU336" s="26" t="str">
        <f t="shared" si="110"/>
        <v/>
      </c>
      <c r="AV336" s="26" t="str">
        <f t="shared" si="111"/>
        <v/>
      </c>
      <c r="AW336" s="26" t="str">
        <f t="shared" si="112"/>
        <v/>
      </c>
      <c r="AX336" s="26" t="str">
        <f t="shared" si="113"/>
        <v/>
      </c>
      <c r="AY336" s="26" t="str">
        <f t="shared" si="114"/>
        <v/>
      </c>
      <c r="AZ336" s="26" t="str">
        <f t="shared" si="115"/>
        <v/>
      </c>
      <c r="BA336" s="26" t="str">
        <f t="shared" si="116"/>
        <v/>
      </c>
      <c r="BB336" s="26" t="str">
        <f t="shared" si="117"/>
        <v/>
      </c>
      <c r="BC336" s="26" t="str">
        <f t="shared" si="118"/>
        <v/>
      </c>
      <c r="BD336" s="26" t="str">
        <f t="shared" si="119"/>
        <v/>
      </c>
      <c r="BE336" s="26" t="str">
        <f>IF(ISBLANK('DATA ENTRY'!S336),"",IF(AJ336="A+","4",IF(AJ336="A","3.6",IF(AJ336="B+","3.2",IF(AJ336="B","2.8",IF(AJ336="C+","2.4",IF(AJ336="C","2",IF(AJ336="D+","1.6",IF(AJ336="D","1.2",IF(AJ336="E","0.8",""))))))))))</f>
        <v/>
      </c>
      <c r="BF336" s="26" t="str">
        <f>IF(ISBLANK('DATA ENTRY'!T336),"",IF(AK336="A+","4",IF(AK336="A","3.6",IF(AK336="B+","3.2",IF(AK336="B","2.8",IF(AK336="C+","2.4",IF(AK336="C","2",IF(AK336="D+","1.6",IF(AK336="D","1.2",IF(AK336="E","0.8",""))))))))))</f>
        <v/>
      </c>
      <c r="BG336" s="26" t="str">
        <f>IF(ISBLANK('DATA ENTRY'!U336),"",IF(AL336="A+","4",IF(AL336="A","3.6",IF(AL336="B+","3.2",IF(AL336="B","2.8",IF(AL336="C+","2.4",IF(AL336="C","2",IF(AL336="D+","1.6",IF(AL336="D","1.2",IF(AL336="E","0.8",""))))))))))</f>
        <v/>
      </c>
      <c r="BH336" s="26" t="str">
        <f>IF(ISBLANK('DATA ENTRY'!V336),"",IF(AM336="A+","4",IF(AM336="A","3.6",IF(AM336="B+","3.2",IF(AM336="B","2.8",IF(AM336="C+","2.4",IF(AM336="C","2",IF(AM336="D+","1.6",IF(AM336="D","1.2",IF(AM336="E","0.8",""))))))))))</f>
        <v/>
      </c>
      <c r="BI336" s="26" t="str">
        <f>IF(ISBLANK('DATA ENTRY'!W336),"",IF(AN336="A+","4",IF(AN336="A","3.6",IF(AN336="B+","3.2",IF(AN336="B","2.8",IF(AN336="C+","2.4",IF(AN336="C","2",IF(AN336="D+","1.6",IF(AN336="D","1.2",IF(AN336="E","0.8",""))))))))))</f>
        <v/>
      </c>
      <c r="BJ336" s="26" t="str">
        <f>IF(ISBLANK('DATA ENTRY'!X336),"",IF(AO336="A+","4",IF(AO336="A","3.6",IF(AO336="B+","3.2",IF(AO336="B","2.8",IF(AO336="C+","2.4",IF(AO336="C","2",IF(AO336="D+","1.6",IF(AO336="D","1.2",IF(AO336="E","0.8",""))))))))))</f>
        <v/>
      </c>
      <c r="BK336" s="26" t="str">
        <f>IF(ISBLANK('DATA ENTRY'!Y336),"",IF(AP336="A+","4",IF(AP336="A","3.6",IF(AP336="B+","3.2",IF(AP336="B","2.8",IF(AP336="C+","2.4",IF(AP336="C","2",IF(AP336="D+","1.6",IF(AP336="D","1.2",IF(AP336="E","0.8",""))))))))))</f>
        <v/>
      </c>
      <c r="BL336" s="26" t="str">
        <f>IF(ISBLANK('DATA ENTRY'!Z336),"",IF(AQ336="A+","4",IF(AQ336="A","3.6",IF(AQ336="B+","3.2",IF(AQ336="B","2.8",IF(AQ336="C+","2.4",IF(AQ336="C","2",IF(AQ336="D+","1.6",IF(AQ336="D","1.2",IF(AQ336="E","0.8",""))))))))))</f>
        <v/>
      </c>
    </row>
    <row r="337" spans="2:64" x14ac:dyDescent="0.25">
      <c r="B337" s="26" t="str">
        <f>IF(ISBLANK('DATA ENTRY'!G337),"",'DATA ENTRY'!G337)</f>
        <v/>
      </c>
      <c r="C337" s="26" t="str">
        <f>IF(ISBLANK('DATA ENTRY'!H337),"",'DATA ENTRY'!H337)</f>
        <v/>
      </c>
      <c r="D337" s="26" t="str">
        <f t="shared" si="101"/>
        <v/>
      </c>
      <c r="E337" s="26" t="str">
        <f>IF(ISBLANK('DATA ENTRY'!J337),"",'DATA ENTRY'!J337)</f>
        <v/>
      </c>
      <c r="F337" s="26" t="str">
        <f>IF(ISBLANK('DATA ENTRY'!K337),"",'DATA ENTRY'!K337)</f>
        <v/>
      </c>
      <c r="G337" s="26" t="str">
        <f t="shared" si="102"/>
        <v/>
      </c>
      <c r="H337" s="26" t="str">
        <f>IF(ISBLANK('DATA ENTRY'!M337),"",'DATA ENTRY'!M337)</f>
        <v/>
      </c>
      <c r="I337" s="26" t="str">
        <f>IF(ISBLANK('DATA ENTRY'!M337),"",'DATA ENTRY'!N337)</f>
        <v/>
      </c>
      <c r="J337" s="26" t="str">
        <f t="shared" si="120"/>
        <v/>
      </c>
      <c r="K337" s="26" t="str">
        <f>IF(ISBLANK('DATA ENTRY'!P337),"",'DATA ENTRY'!P337)</f>
        <v/>
      </c>
      <c r="L337" s="26" t="str">
        <f>IF(ISBLANK('DATA ENTRY'!Q337),"",'DATA ENTRY'!Q337)</f>
        <v/>
      </c>
      <c r="M337" s="26" t="str">
        <f t="shared" si="103"/>
        <v/>
      </c>
      <c r="N337" s="26" t="str">
        <f>IF(ISBLANK('DATA ENTRY'!S337),"",'DATA ENTRY'!S337)</f>
        <v/>
      </c>
      <c r="O337" s="26" t="str">
        <f>IF(ISBLANK('DATA ENTRY'!T337),"",'DATA ENTRY'!T337)</f>
        <v/>
      </c>
      <c r="P337" s="26" t="str">
        <f t="shared" si="104"/>
        <v/>
      </c>
      <c r="Q337" s="26" t="str">
        <f>IF(ISBLANK('DATA ENTRY'!V337),"",'DATA ENTRY'!V337)</f>
        <v/>
      </c>
      <c r="R337" s="26" t="str">
        <f>IF(ISBLANK('DATA ENTRY'!W337),"",'DATA ENTRY'!W337)</f>
        <v/>
      </c>
      <c r="S337" s="26" t="str">
        <f t="shared" si="105"/>
        <v/>
      </c>
      <c r="T337" s="26" t="str">
        <f>IF(ISBLANK('DATA ENTRY'!Y337),"",'DATA ENTRY'!Y337)</f>
        <v/>
      </c>
      <c r="U337" s="26" t="str">
        <f>IF(ISBLANK('DATA ENTRY'!Z337),"",'DATA ENTRY'!Z337)</f>
        <v/>
      </c>
      <c r="V337" s="26" t="str">
        <f t="shared" si="106"/>
        <v/>
      </c>
      <c r="W337" s="26" t="str">
        <f>IF(ISBLANK('DATA ENTRY'!$F337),"",IF(LEDGER!B337="AB","AB",IF(LEDGER!B337&gt;=0.9*'MARK LOOKUP'!B337,"A+",IF(LEDGER!B337&gt;=0.8*'MARK LOOKUP'!B337,"A",IF(LEDGER!B337&gt;=0.7*'MARK LOOKUP'!B337,"B+",IF(LEDGER!B337&gt;=0.6*'MARK LOOKUP'!B337,"B",IF(LEDGER!B337&gt;=0.5*'MARK LOOKUP'!B337,"C+",IF(LEDGER!B337&gt;=0.4*'MARK LOOKUP'!B337,"C+",IF(LEDGER!B337&gt;=0.35*'MARK LOOKUP'!B337,"D","NG")))))))))</f>
        <v/>
      </c>
      <c r="X337" s="26" t="str">
        <f>IF(ISBLANK('DATA ENTRY'!$G337),"",IF(LEDGER!C337="AB","AB",IF(LEDGER!C337&gt;=0.9*'MARK LOOKUP'!C337,"A+",IF(LEDGER!C337&gt;=0.8*'MARK LOOKUP'!C337,"A",IF(LEDGER!C337&gt;=0.7*'MARK LOOKUP'!C337,"B+",IF(LEDGER!C337&gt;=0.6*'MARK LOOKUP'!C337,"B",IF(LEDGER!C337&gt;=0.5*'MARK LOOKUP'!C337,"C+",IF(LEDGER!C337&gt;=0.4*'MARK LOOKUP'!C337,"C+",IF(LEDGER!C337&gt;=0.35*'MARK LOOKUP'!C337,"D","N.G.")))))))))</f>
        <v/>
      </c>
      <c r="Y337" s="26" t="b">
        <f>IF(ISNUMBER(D337),IF(D337&gt;=0.9*'MARK LOOKUP'!D337,"A+",IF(D337&gt;=0.8*'MARK LOOKUP'!D337,"A",IF(D337&gt;=0.7*'MARK LOOKUP'!D337,"B+",IF(D337&gt;=0.6*'MARK LOOKUP'!D337,"B",IF(D337&gt;=0.5*'MARK LOOKUP'!D337,"C+",IF(D337&gt;=0.4*'MARK LOOKUP'!D337,"C",IF(D337&gt;=0.35*'MARK LOOKUP'!D337,"D","N.G."))))))))</f>
        <v>0</v>
      </c>
      <c r="Z337" s="26" t="str">
        <f>IF(ISBLANK('DATA ENTRY'!J337),"",IF(LEDGER!E337="AB","AB",IF(LEDGER!E337&gt;=0.9*'MARK LOOKUP'!E337,"A+",IF(LEDGER!E337&gt;=0.8*'MARK LOOKUP'!E337,"A",IF(LEDGER!E337&gt;=0.7*'MARK LOOKUP'!E337,"B+",IF(LEDGER!E337&gt;=0.6*'MARK LOOKUP'!E337,"B",IF(LEDGER!E337&gt;=0.5*'MARK LOOKUP'!E337,"C+",IF(LEDGER!E337&gt;=0.4*'MARK LOOKUP'!E337,"C",IF(LEDGER!E337&gt;=0.35*'MARK LOOKUP'!E337,"D","NG")))))))))</f>
        <v/>
      </c>
      <c r="AA337" s="26" t="str">
        <f>IF(ISBLANK('DATA ENTRY'!K337),"",IF(LEDGER!F337="AB","AB",IF(LEDGER!F337&gt;=0.9*'MARK LOOKUP'!F337,"A+",IF(LEDGER!F337&gt;=0.8*'MARK LOOKUP'!F337,"A",IF(LEDGER!F337&gt;=0.7*'MARK LOOKUP'!F337,"B+",IF(LEDGER!F337&gt;=0.6*'MARK LOOKUP'!F337,"B",IF(LEDGER!F337&gt;=0.5*'MARK LOOKUP'!F337,"C+",IF(LEDGER!F337&gt;=0.4*'MARK LOOKUP'!F337,"C",IF(LEDGER!F337&gt;=0.35*'MARK LOOKUP'!F337,"D","NG")))))))))</f>
        <v/>
      </c>
      <c r="AB337" s="26" t="b">
        <f>IF(ISNUMBER(G337),IF(D337&gt;=0.9*'MARK LOOKUP'!G337,"A+",IF(G337&gt;=0.8*'MARK LOOKUP'!G337,"A",IF(G337&gt;=0.7*'MARK LOOKUP'!G337,"B+",IF(G337&gt;=0.6*'MARK LOOKUP'!G337,"B",IF(G337&gt;=0.5*'MARK LOOKUP'!G337,"C+",IF(G337&gt;=0.4*'MARK LOOKUP'!G337,"C",IF(G337&gt;=0.35*'MARK LOOKUP'!G337,"D","NG"))))))))</f>
        <v>0</v>
      </c>
      <c r="AC337" s="26" t="str">
        <f>IF(ISBLANK('DATA ENTRY'!M337),"",IF(LEDGER!H337="AB","AB",IF(LEDGER!H337&gt;=0.9*'MARK LOOKUP'!H337,"A+",IF(LEDGER!H337&gt;=0.8*'MARK LOOKUP'!H337,"A",IF(LEDGER!H337&gt;=0.7*'MARK LOOKUP'!H337,"B+",IF(LEDGER!H337&gt;=0.6*'MARK LOOKUP'!H337,"B",IF(LEDGER!H337&gt;=0.5*'MARK LOOKUP'!H337,"C+",IF(LEDGER!H337&gt;=0.4*'MARK LOOKUP'!H337,"C",IF(LEDGER!H337&gt;=0.35*'MARK LOOKUP'!H337,"D","NG")))))))))</f>
        <v/>
      </c>
      <c r="AD337" s="26" t="str">
        <f>IF(ISBLANK('DATA ENTRY'!N337),"",IF(LEDGER!I337="AB","AB",IF(LEDGER!I337&gt;=0.9*'MARK LOOKUP'!I337,"A+",IF(LEDGER!I337&gt;=0.8*'MARK LOOKUP'!I337,"A",IF(LEDGER!I337&gt;=0.7*'MARK LOOKUP'!I337,"B+",IF(LEDGER!I337&gt;=0.6*'MARK LOOKUP'!I337,"B",IF(LEDGER!I337&gt;=0.5*'MARK LOOKUP'!I337,"C+",IF(LEDGER!I337&gt;=0.4*'MARK LOOKUP'!I337,"C",IF(LEDGER!I337&gt;=0.35*'MARK LOOKUP'!I337,"D","NG")))))))))</f>
        <v/>
      </c>
      <c r="AE337" s="26" t="str">
        <f>IF(ISNUMBER(J337),IF(J337&gt;=0.9*'MARK LOOKUP'!J337,"A+",IF(J337&gt;=0.8*'MARK LOOKUP'!J337,"A",IF(J337&gt;=0.7*'MARK LOOKUP'!J337,"B+",IF(J337&gt;=0.6*'MARK LOOKUP'!J337,"B",IF(J337&gt;=0.5*'MARK LOOKUP'!J337,"C+",IF(J337&gt;=0.4*'MARK LOOKUP'!J337,"C",IF(J337&gt;=0.35*'MARK LOOKUP'!J337,"D","NG"))))))),"")</f>
        <v/>
      </c>
      <c r="AF337" s="26" t="str">
        <f>IF(ISBLANK('DATA ENTRY'!P337),"",IF(LEDGER!K337="Ab","AB",IF(LEDGER!K337&gt;=0.9*'MARK LOOKUP'!K337,"A+",IF(LEDGER!K337&gt;=0.8*'MARK LOOKUP'!K337,"A",IF(LEDGER!K337&gt;=0.7*'MARK LOOKUP'!K337,"B+",IF(LEDGER!K337&gt;=0.6*'MARK LOOKUP'!K337,"B",IF(LEDGER!K337&gt;=0.5*'MARK LOOKUP'!K337,"C+",IF(LEDGER!K337&gt;=0.4*'MARK LOOKUP'!K337,"C",IF(LEDGER!K337&gt;=0.35*'MARK LOOKUP'!K337,"D","NG")))))))))</f>
        <v/>
      </c>
      <c r="AG337" s="26" t="str">
        <f>IF(ISBLANK('DATA ENTRY'!Q337),"",IF(LEDGER!L337="Ab","AB",IF(LEDGER!L337&gt;=0.9*'MARK LOOKUP'!L337,"A+",IF(LEDGER!L337&gt;=0.8*'MARK LOOKUP'!L337,"A",IF(LEDGER!L337&gt;=0.7*'MARK LOOKUP'!L337,"B+",IF(LEDGER!L337&gt;=0.6*'MARK LOOKUP'!L337,"B",IF(LEDGER!L337&gt;=0.5*'MARK LOOKUP'!L337,"C+",IF(LEDGER!L337&gt;=0.4*'MARK LOOKUP'!L337,"C",IF(LEDGER!L337&gt;=0.35*'MARK LOOKUP'!L337,"D","NG")))))))))</f>
        <v/>
      </c>
      <c r="AH337" s="26" t="str">
        <f>IF(ISNUMBER(M337),IF(M337&gt;=0.9*'MARK LOOKUP'!M337,"A+",IF(M337&gt;=0.8*'MARK LOOKUP'!M337,"A",IF(M337&gt;=0.7*'MARK LOOKUP'!M337,"B+",IF(M337&gt;=0.6*'MARK LOOKUP'!M337,"B",IF(M337&gt;=0.5*'MARK LOOKUP'!M337,"C+",IF(M337&gt;=0.4*'MARK LOOKUP'!M337,"C",IF(M337&gt;=0.35*'MARK LOOKUP'!M337,"D","NG"))))))),"")</f>
        <v/>
      </c>
      <c r="AI337" s="26" t="str">
        <f>IF(ISBLANK('DATA ENTRY'!S337),"",IF(N337="Ab","AB",IF(N337&gt;=0.9*'MARK LOOKUP'!N337,"A+",IF(N337&gt;=0.8*'MARK LOOKUP'!N337,"A",IF(N337&gt;=0.7*'MARK LOOKUP'!N337,"B+",IF(N337&gt;=0.6*'MARK LOOKUP'!N337,"B",IF(N337&gt;=0.5*'MARK LOOKUP'!N337,"C+",IF(N337&gt;=0.4*'MARK LOOKUP'!N337,"C",IF(N337&gt;=0.35*'MARK LOOKUP'!N337,"D","NG")))))))))</f>
        <v/>
      </c>
      <c r="AJ337" s="26" t="str">
        <f>IF(ISBLANK('DATA ENTRY'!T337),"",IF(O337="Ab","AB",IF(O337&gt;=0.9*'MARK LOOKUP'!O337,"A+",IF(O337&gt;=0.8*'MARK LOOKUP'!O337,"A",IF(O337&gt;=0.7*'MARK LOOKUP'!O337,"B+",IF(O337&gt;=0.6*'MARK LOOKUP'!O337,"B",IF(O337&gt;=0.5*'MARK LOOKUP'!O337,"C+",IF(O337&gt;=0.4*'MARK LOOKUP'!O337,"C",IF(O337&gt;=0.35*'MARK LOOKUP'!O337,"D","NG")))))))))</f>
        <v/>
      </c>
      <c r="AK337" s="26" t="str">
        <f>IF(ISNUMBER(P337),IF(P337&gt;=0.9*'MARK LOOKUP'!P337,"A+",IF(P337&gt;=0.8*'MARK LOOKUP'!P337,"A",IF(P337&gt;=0.7*'MARK LOOKUP'!P337,"B+",IF(P337&gt;=0.6*'MARK LOOKUP'!P337,"B",IF(P337&gt;=0.5*'MARK LOOKUP'!P337,"C+",IF(P337&gt;=0.4*'MARK LOOKUP'!P337,"C",IF(P337&gt;=0.35*'MARK LOOKUP'!P337,"D","NG"))))))),"")</f>
        <v/>
      </c>
      <c r="AL337" s="26" t="str">
        <f>IF(ISBLANK('DATA ENTRY'!V337),"",IF(Q337="Ab","AB",IF(Q337&gt;=0.9*'MARK LOOKUP'!Q337,"A+",IF(Q337&gt;=0.8*'MARK LOOKUP'!Q337,"A",IF(Q337&gt;=0.7*'MARK LOOKUP'!Q337,"B+",IF(Q337&gt;=0.6*'MARK LOOKUP'!Q337,"B",IF(Q337&gt;=0.5*'MARK LOOKUP'!Q337,"C+",IF(Q337&gt;=0.4*'MARK LOOKUP'!Q337,"C",IF(Q337&gt;=0.35*'MARK LOOKUP'!Q337,"D","NG")))))))))</f>
        <v/>
      </c>
      <c r="AM337" s="26" t="str">
        <f>IF(ISBLANK('DATA ENTRY'!W337),"",IF(R337="Ab","AB",IF(R337&gt;=0.9*'MARK LOOKUP'!R337,"A+",IF(R337&gt;=0.8*'MARK LOOKUP'!R337,"A",IF(R337&gt;=0.7*'MARK LOOKUP'!R337,"B+",IF(R337&gt;=0.6*'MARK LOOKUP'!R337,"B",IF(R337&gt;=0.5*'MARK LOOKUP'!R337,"C+",IF(R337&gt;=0.4*'MARK LOOKUP'!R337,"C",IF(R337&gt;=0.35*'MARK LOOKUP'!R337,"D","NG")))))))))</f>
        <v/>
      </c>
      <c r="AN337" s="26" t="str">
        <f>IF(ISNUMBER(S337),IF(S337&gt;=0.9*'MARK LOOKUP'!S337,"A+",IF(S337&gt;=0.8*'MARK LOOKUP'!S337,"A",IF(S337&gt;=0.7*'MARK LOOKUP'!S337,"B+",IF(S337&gt;=0.6*'MARK LOOKUP'!S337,"B",IF(S337&gt;=0.5*'MARK LOOKUP'!S337,"C+",IF(S337&gt;=0.4*'MARK LOOKUP'!S337,"C",IF(S337&gt;=0.35*'MARK LOOKUP'!S337,"D","NG"))))))),"")</f>
        <v/>
      </c>
      <c r="AO337" s="26" t="str">
        <f>IF(ISBLANK('DATA ENTRY'!Y337),"",IF(T337="AB","AB",IF(T337&gt;=0.9*'MARK LOOKUP'!T337,"A+",IF(T337&gt;=0.8*'MARK LOOKUP'!T337,"A",IF(T337&gt;=0.7*'MARK LOOKUP'!T337,"B+",IF(T337&gt;=0.6*'MARK LOOKUP'!T337,"B",IF(T337&gt;=0.5*'MARK LOOKUP'!T337,"C+",IF(T337&gt;=0.4*'MARK LOOKUP'!T337,"C",IF(T337&gt;=0.35*'MARK LOOKUP'!T337,"D","NG")))))))))</f>
        <v/>
      </c>
      <c r="AP337" s="26" t="str">
        <f>IF(ISBLANK('DATA ENTRY'!Z337),"",IF(U337="AB","AB",IF(U337&gt;=0.9*'MARK LOOKUP'!U337,"A+",IF(U337&gt;=0.8*'MARK LOOKUP'!U337,"A",IF(U337&gt;=0.7*'MARK LOOKUP'!U337,"B+",IF(U337&gt;=0.6*'MARK LOOKUP'!U337,"B",IF(U337&gt;=0.5*'MARK LOOKUP'!U337,"C+",IF(U337&gt;=0.4*'MARK LOOKUP'!U337,"C",IF(U337&gt;=0.35*'MARK LOOKUP'!U337,"D","NG")))))))))</f>
        <v/>
      </c>
      <c r="AQ337" s="26" t="str">
        <f>IF(ISNUMBER(V337),IF(V337&gt;=0.9*'MARK LOOKUP'!V337,"A+",IF(V337&gt;=0.8*'MARK LOOKUP'!V337,"A",IF(V337&gt;=0.7*'MARK LOOKUP'!V337,"B+",IF(V337&gt;=0.6*'MARK LOOKUP'!S337,"B",IF(V337&gt;=0.5*'MARK LOOKUP'!V337,"C+",IF(V337&gt;=0.4*'MARK LOOKUP'!V337,"C",IF(V337&gt;=0.35*'MARK LOOKUP'!V337,"D","NG"))))))),"")</f>
        <v/>
      </c>
      <c r="AR337" s="26" t="str">
        <f t="shared" si="107"/>
        <v/>
      </c>
      <c r="AS337" s="26" t="str">
        <f t="shared" si="108"/>
        <v/>
      </c>
      <c r="AT337" s="26" t="str">
        <f t="shared" si="109"/>
        <v/>
      </c>
      <c r="AU337" s="26" t="str">
        <f t="shared" si="110"/>
        <v/>
      </c>
      <c r="AV337" s="26" t="str">
        <f t="shared" si="111"/>
        <v/>
      </c>
      <c r="AW337" s="26" t="str">
        <f t="shared" si="112"/>
        <v/>
      </c>
      <c r="AX337" s="26" t="str">
        <f t="shared" si="113"/>
        <v/>
      </c>
      <c r="AY337" s="26" t="str">
        <f t="shared" si="114"/>
        <v/>
      </c>
      <c r="AZ337" s="26" t="str">
        <f t="shared" si="115"/>
        <v/>
      </c>
      <c r="BA337" s="26" t="str">
        <f t="shared" si="116"/>
        <v/>
      </c>
      <c r="BB337" s="26" t="str">
        <f t="shared" si="117"/>
        <v/>
      </c>
      <c r="BC337" s="26" t="str">
        <f t="shared" si="118"/>
        <v/>
      </c>
      <c r="BD337" s="26" t="str">
        <f t="shared" si="119"/>
        <v/>
      </c>
      <c r="BE337" s="26" t="str">
        <f>IF(ISBLANK('DATA ENTRY'!S337),"",IF(AJ337="A+","4",IF(AJ337="A","3.6",IF(AJ337="B+","3.2",IF(AJ337="B","2.8",IF(AJ337="C+","2.4",IF(AJ337="C","2",IF(AJ337="D+","1.6",IF(AJ337="D","1.2",IF(AJ337="E","0.8",""))))))))))</f>
        <v/>
      </c>
      <c r="BF337" s="26" t="str">
        <f>IF(ISBLANK('DATA ENTRY'!T337),"",IF(AK337="A+","4",IF(AK337="A","3.6",IF(AK337="B+","3.2",IF(AK337="B","2.8",IF(AK337="C+","2.4",IF(AK337="C","2",IF(AK337="D+","1.6",IF(AK337="D","1.2",IF(AK337="E","0.8",""))))))))))</f>
        <v/>
      </c>
      <c r="BG337" s="26" t="str">
        <f>IF(ISBLANK('DATA ENTRY'!U337),"",IF(AL337="A+","4",IF(AL337="A","3.6",IF(AL337="B+","3.2",IF(AL337="B","2.8",IF(AL337="C+","2.4",IF(AL337="C","2",IF(AL337="D+","1.6",IF(AL337="D","1.2",IF(AL337="E","0.8",""))))))))))</f>
        <v/>
      </c>
      <c r="BH337" s="26" t="str">
        <f>IF(ISBLANK('DATA ENTRY'!V337),"",IF(AM337="A+","4",IF(AM337="A","3.6",IF(AM337="B+","3.2",IF(AM337="B","2.8",IF(AM337="C+","2.4",IF(AM337="C","2",IF(AM337="D+","1.6",IF(AM337="D","1.2",IF(AM337="E","0.8",""))))))))))</f>
        <v/>
      </c>
      <c r="BI337" s="26" t="str">
        <f>IF(ISBLANK('DATA ENTRY'!W337),"",IF(AN337="A+","4",IF(AN337="A","3.6",IF(AN337="B+","3.2",IF(AN337="B","2.8",IF(AN337="C+","2.4",IF(AN337="C","2",IF(AN337="D+","1.6",IF(AN337="D","1.2",IF(AN337="E","0.8",""))))))))))</f>
        <v/>
      </c>
      <c r="BJ337" s="26" t="str">
        <f>IF(ISBLANK('DATA ENTRY'!X337),"",IF(AO337="A+","4",IF(AO337="A","3.6",IF(AO337="B+","3.2",IF(AO337="B","2.8",IF(AO337="C+","2.4",IF(AO337="C","2",IF(AO337="D+","1.6",IF(AO337="D","1.2",IF(AO337="E","0.8",""))))))))))</f>
        <v/>
      </c>
      <c r="BK337" s="26" t="str">
        <f>IF(ISBLANK('DATA ENTRY'!Y337),"",IF(AP337="A+","4",IF(AP337="A","3.6",IF(AP337="B+","3.2",IF(AP337="B","2.8",IF(AP337="C+","2.4",IF(AP337="C","2",IF(AP337="D+","1.6",IF(AP337="D","1.2",IF(AP337="E","0.8",""))))))))))</f>
        <v/>
      </c>
      <c r="BL337" s="26" t="str">
        <f>IF(ISBLANK('DATA ENTRY'!Z337),"",IF(AQ337="A+","4",IF(AQ337="A","3.6",IF(AQ337="B+","3.2",IF(AQ337="B","2.8",IF(AQ337="C+","2.4",IF(AQ337="C","2",IF(AQ337="D+","1.6",IF(AQ337="D","1.2",IF(AQ337="E","0.8",""))))))))))</f>
        <v/>
      </c>
    </row>
    <row r="338" spans="2:64" x14ac:dyDescent="0.25">
      <c r="B338" s="26" t="str">
        <f>IF(ISBLANK('DATA ENTRY'!G338),"",'DATA ENTRY'!G338)</f>
        <v/>
      </c>
      <c r="C338" s="26" t="str">
        <f>IF(ISBLANK('DATA ENTRY'!H338),"",'DATA ENTRY'!H338)</f>
        <v/>
      </c>
      <c r="D338" s="26" t="str">
        <f t="shared" si="101"/>
        <v/>
      </c>
      <c r="E338" s="26" t="str">
        <f>IF(ISBLANK('DATA ENTRY'!J338),"",'DATA ENTRY'!J338)</f>
        <v/>
      </c>
      <c r="F338" s="26" t="str">
        <f>IF(ISBLANK('DATA ENTRY'!K338),"",'DATA ENTRY'!K338)</f>
        <v/>
      </c>
      <c r="G338" s="26" t="str">
        <f t="shared" si="102"/>
        <v/>
      </c>
      <c r="H338" s="26" t="str">
        <f>IF(ISBLANK('DATA ENTRY'!M338),"",'DATA ENTRY'!M338)</f>
        <v/>
      </c>
      <c r="I338" s="26" t="str">
        <f>IF(ISBLANK('DATA ENTRY'!M338),"",'DATA ENTRY'!N338)</f>
        <v/>
      </c>
      <c r="J338" s="26" t="str">
        <f t="shared" si="120"/>
        <v/>
      </c>
      <c r="K338" s="26" t="str">
        <f>IF(ISBLANK('DATA ENTRY'!P338),"",'DATA ENTRY'!P338)</f>
        <v/>
      </c>
      <c r="L338" s="26" t="str">
        <f>IF(ISBLANK('DATA ENTRY'!Q338),"",'DATA ENTRY'!Q338)</f>
        <v/>
      </c>
      <c r="M338" s="26" t="str">
        <f t="shared" si="103"/>
        <v/>
      </c>
      <c r="N338" s="26" t="str">
        <f>IF(ISBLANK('DATA ENTRY'!S338),"",'DATA ENTRY'!S338)</f>
        <v/>
      </c>
      <c r="O338" s="26" t="str">
        <f>IF(ISBLANK('DATA ENTRY'!T338),"",'DATA ENTRY'!T338)</f>
        <v/>
      </c>
      <c r="P338" s="26" t="str">
        <f t="shared" si="104"/>
        <v/>
      </c>
      <c r="Q338" s="26" t="str">
        <f>IF(ISBLANK('DATA ENTRY'!V338),"",'DATA ENTRY'!V338)</f>
        <v/>
      </c>
      <c r="R338" s="26" t="str">
        <f>IF(ISBLANK('DATA ENTRY'!W338),"",'DATA ENTRY'!W338)</f>
        <v/>
      </c>
      <c r="S338" s="26" t="str">
        <f t="shared" si="105"/>
        <v/>
      </c>
      <c r="T338" s="26" t="str">
        <f>IF(ISBLANK('DATA ENTRY'!Y338),"",'DATA ENTRY'!Y338)</f>
        <v/>
      </c>
      <c r="U338" s="26" t="str">
        <f>IF(ISBLANK('DATA ENTRY'!Z338),"",'DATA ENTRY'!Z338)</f>
        <v/>
      </c>
      <c r="V338" s="26" t="str">
        <f t="shared" si="106"/>
        <v/>
      </c>
      <c r="W338" s="26" t="str">
        <f>IF(ISBLANK('DATA ENTRY'!$F338),"",IF(LEDGER!B338="AB","AB",IF(LEDGER!B338&gt;=0.9*'MARK LOOKUP'!B338,"A+",IF(LEDGER!B338&gt;=0.8*'MARK LOOKUP'!B338,"A",IF(LEDGER!B338&gt;=0.7*'MARK LOOKUP'!B338,"B+",IF(LEDGER!B338&gt;=0.6*'MARK LOOKUP'!B338,"B",IF(LEDGER!B338&gt;=0.5*'MARK LOOKUP'!B338,"C+",IF(LEDGER!B338&gt;=0.4*'MARK LOOKUP'!B338,"C+",IF(LEDGER!B338&gt;=0.35*'MARK LOOKUP'!B338,"D","NG")))))))))</f>
        <v/>
      </c>
      <c r="X338" s="26" t="str">
        <f>IF(ISBLANK('DATA ENTRY'!$G338),"",IF(LEDGER!C338="AB","AB",IF(LEDGER!C338&gt;=0.9*'MARK LOOKUP'!C338,"A+",IF(LEDGER!C338&gt;=0.8*'MARK LOOKUP'!C338,"A",IF(LEDGER!C338&gt;=0.7*'MARK LOOKUP'!C338,"B+",IF(LEDGER!C338&gt;=0.6*'MARK LOOKUP'!C338,"B",IF(LEDGER!C338&gt;=0.5*'MARK LOOKUP'!C338,"C+",IF(LEDGER!C338&gt;=0.4*'MARK LOOKUP'!C338,"C+",IF(LEDGER!C338&gt;=0.35*'MARK LOOKUP'!C338,"D","N.G.")))))))))</f>
        <v/>
      </c>
      <c r="Y338" s="26" t="b">
        <f>IF(ISNUMBER(D338),IF(D338&gt;=0.9*'MARK LOOKUP'!D338,"A+",IF(D338&gt;=0.8*'MARK LOOKUP'!D338,"A",IF(D338&gt;=0.7*'MARK LOOKUP'!D338,"B+",IF(D338&gt;=0.6*'MARK LOOKUP'!D338,"B",IF(D338&gt;=0.5*'MARK LOOKUP'!D338,"C+",IF(D338&gt;=0.4*'MARK LOOKUP'!D338,"C",IF(D338&gt;=0.35*'MARK LOOKUP'!D338,"D","N.G."))))))))</f>
        <v>0</v>
      </c>
      <c r="Z338" s="26" t="str">
        <f>IF(ISBLANK('DATA ENTRY'!J338),"",IF(LEDGER!E338="AB","AB",IF(LEDGER!E338&gt;=0.9*'MARK LOOKUP'!E338,"A+",IF(LEDGER!E338&gt;=0.8*'MARK LOOKUP'!E338,"A",IF(LEDGER!E338&gt;=0.7*'MARK LOOKUP'!E338,"B+",IF(LEDGER!E338&gt;=0.6*'MARK LOOKUP'!E338,"B",IF(LEDGER!E338&gt;=0.5*'MARK LOOKUP'!E338,"C+",IF(LEDGER!E338&gt;=0.4*'MARK LOOKUP'!E338,"C",IF(LEDGER!E338&gt;=0.35*'MARK LOOKUP'!E338,"D","NG")))))))))</f>
        <v/>
      </c>
      <c r="AA338" s="26" t="str">
        <f>IF(ISBLANK('DATA ENTRY'!K338),"",IF(LEDGER!F338="AB","AB",IF(LEDGER!F338&gt;=0.9*'MARK LOOKUP'!F338,"A+",IF(LEDGER!F338&gt;=0.8*'MARK LOOKUP'!F338,"A",IF(LEDGER!F338&gt;=0.7*'MARK LOOKUP'!F338,"B+",IF(LEDGER!F338&gt;=0.6*'MARK LOOKUP'!F338,"B",IF(LEDGER!F338&gt;=0.5*'MARK LOOKUP'!F338,"C+",IF(LEDGER!F338&gt;=0.4*'MARK LOOKUP'!F338,"C",IF(LEDGER!F338&gt;=0.35*'MARK LOOKUP'!F338,"D","NG")))))))))</f>
        <v/>
      </c>
      <c r="AB338" s="26" t="b">
        <f>IF(ISNUMBER(G338),IF(D338&gt;=0.9*'MARK LOOKUP'!G338,"A+",IF(G338&gt;=0.8*'MARK LOOKUP'!G338,"A",IF(G338&gt;=0.7*'MARK LOOKUP'!G338,"B+",IF(G338&gt;=0.6*'MARK LOOKUP'!G338,"B",IF(G338&gt;=0.5*'MARK LOOKUP'!G338,"C+",IF(G338&gt;=0.4*'MARK LOOKUP'!G338,"C",IF(G338&gt;=0.35*'MARK LOOKUP'!G338,"D","NG"))))))))</f>
        <v>0</v>
      </c>
      <c r="AC338" s="26" t="str">
        <f>IF(ISBLANK('DATA ENTRY'!M338),"",IF(LEDGER!H338="AB","AB",IF(LEDGER!H338&gt;=0.9*'MARK LOOKUP'!H338,"A+",IF(LEDGER!H338&gt;=0.8*'MARK LOOKUP'!H338,"A",IF(LEDGER!H338&gt;=0.7*'MARK LOOKUP'!H338,"B+",IF(LEDGER!H338&gt;=0.6*'MARK LOOKUP'!H338,"B",IF(LEDGER!H338&gt;=0.5*'MARK LOOKUP'!H338,"C+",IF(LEDGER!H338&gt;=0.4*'MARK LOOKUP'!H338,"C",IF(LEDGER!H338&gt;=0.35*'MARK LOOKUP'!H338,"D","NG")))))))))</f>
        <v/>
      </c>
      <c r="AD338" s="26" t="str">
        <f>IF(ISBLANK('DATA ENTRY'!N338),"",IF(LEDGER!I338="AB","AB",IF(LEDGER!I338&gt;=0.9*'MARK LOOKUP'!I338,"A+",IF(LEDGER!I338&gt;=0.8*'MARK LOOKUP'!I338,"A",IF(LEDGER!I338&gt;=0.7*'MARK LOOKUP'!I338,"B+",IF(LEDGER!I338&gt;=0.6*'MARK LOOKUP'!I338,"B",IF(LEDGER!I338&gt;=0.5*'MARK LOOKUP'!I338,"C+",IF(LEDGER!I338&gt;=0.4*'MARK LOOKUP'!I338,"C",IF(LEDGER!I338&gt;=0.35*'MARK LOOKUP'!I338,"D","NG")))))))))</f>
        <v/>
      </c>
      <c r="AE338" s="26" t="str">
        <f>IF(ISNUMBER(J338),IF(J338&gt;=0.9*'MARK LOOKUP'!J338,"A+",IF(J338&gt;=0.8*'MARK LOOKUP'!J338,"A",IF(J338&gt;=0.7*'MARK LOOKUP'!J338,"B+",IF(J338&gt;=0.6*'MARK LOOKUP'!J338,"B",IF(J338&gt;=0.5*'MARK LOOKUP'!J338,"C+",IF(J338&gt;=0.4*'MARK LOOKUP'!J338,"C",IF(J338&gt;=0.35*'MARK LOOKUP'!J338,"D","NG"))))))),"")</f>
        <v/>
      </c>
      <c r="AF338" s="26" t="str">
        <f>IF(ISBLANK('DATA ENTRY'!P338),"",IF(LEDGER!K338="Ab","AB",IF(LEDGER!K338&gt;=0.9*'MARK LOOKUP'!K338,"A+",IF(LEDGER!K338&gt;=0.8*'MARK LOOKUP'!K338,"A",IF(LEDGER!K338&gt;=0.7*'MARK LOOKUP'!K338,"B+",IF(LEDGER!K338&gt;=0.6*'MARK LOOKUP'!K338,"B",IF(LEDGER!K338&gt;=0.5*'MARK LOOKUP'!K338,"C+",IF(LEDGER!K338&gt;=0.4*'MARK LOOKUP'!K338,"C",IF(LEDGER!K338&gt;=0.35*'MARK LOOKUP'!K338,"D","NG")))))))))</f>
        <v/>
      </c>
      <c r="AG338" s="26" t="str">
        <f>IF(ISBLANK('DATA ENTRY'!Q338),"",IF(LEDGER!L338="Ab","AB",IF(LEDGER!L338&gt;=0.9*'MARK LOOKUP'!L338,"A+",IF(LEDGER!L338&gt;=0.8*'MARK LOOKUP'!L338,"A",IF(LEDGER!L338&gt;=0.7*'MARK LOOKUP'!L338,"B+",IF(LEDGER!L338&gt;=0.6*'MARK LOOKUP'!L338,"B",IF(LEDGER!L338&gt;=0.5*'MARK LOOKUP'!L338,"C+",IF(LEDGER!L338&gt;=0.4*'MARK LOOKUP'!L338,"C",IF(LEDGER!L338&gt;=0.35*'MARK LOOKUP'!L338,"D","NG")))))))))</f>
        <v/>
      </c>
      <c r="AH338" s="26" t="str">
        <f>IF(ISNUMBER(M338),IF(M338&gt;=0.9*'MARK LOOKUP'!M338,"A+",IF(M338&gt;=0.8*'MARK LOOKUP'!M338,"A",IF(M338&gt;=0.7*'MARK LOOKUP'!M338,"B+",IF(M338&gt;=0.6*'MARK LOOKUP'!M338,"B",IF(M338&gt;=0.5*'MARK LOOKUP'!M338,"C+",IF(M338&gt;=0.4*'MARK LOOKUP'!M338,"C",IF(M338&gt;=0.35*'MARK LOOKUP'!M338,"D","NG"))))))),"")</f>
        <v/>
      </c>
      <c r="AI338" s="26" t="str">
        <f>IF(ISBLANK('DATA ENTRY'!S338),"",IF(N338="Ab","AB",IF(N338&gt;=0.9*'MARK LOOKUP'!N338,"A+",IF(N338&gt;=0.8*'MARK LOOKUP'!N338,"A",IF(N338&gt;=0.7*'MARK LOOKUP'!N338,"B+",IF(N338&gt;=0.6*'MARK LOOKUP'!N338,"B",IF(N338&gt;=0.5*'MARK LOOKUP'!N338,"C+",IF(N338&gt;=0.4*'MARK LOOKUP'!N338,"C",IF(N338&gt;=0.35*'MARK LOOKUP'!N338,"D","NG")))))))))</f>
        <v/>
      </c>
      <c r="AJ338" s="26" t="str">
        <f>IF(ISBLANK('DATA ENTRY'!T338),"",IF(O338="Ab","AB",IF(O338&gt;=0.9*'MARK LOOKUP'!O338,"A+",IF(O338&gt;=0.8*'MARK LOOKUP'!O338,"A",IF(O338&gt;=0.7*'MARK LOOKUP'!O338,"B+",IF(O338&gt;=0.6*'MARK LOOKUP'!O338,"B",IF(O338&gt;=0.5*'MARK LOOKUP'!O338,"C+",IF(O338&gt;=0.4*'MARK LOOKUP'!O338,"C",IF(O338&gt;=0.35*'MARK LOOKUP'!O338,"D","NG")))))))))</f>
        <v/>
      </c>
      <c r="AK338" s="26" t="str">
        <f>IF(ISNUMBER(P338),IF(P338&gt;=0.9*'MARK LOOKUP'!P338,"A+",IF(P338&gt;=0.8*'MARK LOOKUP'!P338,"A",IF(P338&gt;=0.7*'MARK LOOKUP'!P338,"B+",IF(P338&gt;=0.6*'MARK LOOKUP'!P338,"B",IF(P338&gt;=0.5*'MARK LOOKUP'!P338,"C+",IF(P338&gt;=0.4*'MARK LOOKUP'!P338,"C",IF(P338&gt;=0.35*'MARK LOOKUP'!P338,"D","NG"))))))),"")</f>
        <v/>
      </c>
      <c r="AL338" s="26" t="str">
        <f>IF(ISBLANK('DATA ENTRY'!V338),"",IF(Q338="Ab","AB",IF(Q338&gt;=0.9*'MARK LOOKUP'!Q338,"A+",IF(Q338&gt;=0.8*'MARK LOOKUP'!Q338,"A",IF(Q338&gt;=0.7*'MARK LOOKUP'!Q338,"B+",IF(Q338&gt;=0.6*'MARK LOOKUP'!Q338,"B",IF(Q338&gt;=0.5*'MARK LOOKUP'!Q338,"C+",IF(Q338&gt;=0.4*'MARK LOOKUP'!Q338,"C",IF(Q338&gt;=0.35*'MARK LOOKUP'!Q338,"D","NG")))))))))</f>
        <v/>
      </c>
      <c r="AM338" s="26" t="str">
        <f>IF(ISBLANK('DATA ENTRY'!W338),"",IF(R338="Ab","AB",IF(R338&gt;=0.9*'MARK LOOKUP'!R338,"A+",IF(R338&gt;=0.8*'MARK LOOKUP'!R338,"A",IF(R338&gt;=0.7*'MARK LOOKUP'!R338,"B+",IF(R338&gt;=0.6*'MARK LOOKUP'!R338,"B",IF(R338&gt;=0.5*'MARK LOOKUP'!R338,"C+",IF(R338&gt;=0.4*'MARK LOOKUP'!R338,"C",IF(R338&gt;=0.35*'MARK LOOKUP'!R338,"D","NG")))))))))</f>
        <v/>
      </c>
      <c r="AN338" s="26" t="str">
        <f>IF(ISNUMBER(S338),IF(S338&gt;=0.9*'MARK LOOKUP'!S338,"A+",IF(S338&gt;=0.8*'MARK LOOKUP'!S338,"A",IF(S338&gt;=0.7*'MARK LOOKUP'!S338,"B+",IF(S338&gt;=0.6*'MARK LOOKUP'!S338,"B",IF(S338&gt;=0.5*'MARK LOOKUP'!S338,"C+",IF(S338&gt;=0.4*'MARK LOOKUP'!S338,"C",IF(S338&gt;=0.35*'MARK LOOKUP'!S338,"D","NG"))))))),"")</f>
        <v/>
      </c>
      <c r="AO338" s="26" t="str">
        <f>IF(ISBLANK('DATA ENTRY'!Y338),"",IF(T338="AB","AB",IF(T338&gt;=0.9*'MARK LOOKUP'!T338,"A+",IF(T338&gt;=0.8*'MARK LOOKUP'!T338,"A",IF(T338&gt;=0.7*'MARK LOOKUP'!T338,"B+",IF(T338&gt;=0.6*'MARK LOOKUP'!T338,"B",IF(T338&gt;=0.5*'MARK LOOKUP'!T338,"C+",IF(T338&gt;=0.4*'MARK LOOKUP'!T338,"C",IF(T338&gt;=0.35*'MARK LOOKUP'!T338,"D","NG")))))))))</f>
        <v/>
      </c>
      <c r="AP338" s="26" t="str">
        <f>IF(ISBLANK('DATA ENTRY'!Z338),"",IF(U338="AB","AB",IF(U338&gt;=0.9*'MARK LOOKUP'!U338,"A+",IF(U338&gt;=0.8*'MARK LOOKUP'!U338,"A",IF(U338&gt;=0.7*'MARK LOOKUP'!U338,"B+",IF(U338&gt;=0.6*'MARK LOOKUP'!U338,"B",IF(U338&gt;=0.5*'MARK LOOKUP'!U338,"C+",IF(U338&gt;=0.4*'MARK LOOKUP'!U338,"C",IF(U338&gt;=0.35*'MARK LOOKUP'!U338,"D","NG")))))))))</f>
        <v/>
      </c>
      <c r="AQ338" s="26" t="str">
        <f>IF(ISNUMBER(V338),IF(V338&gt;=0.9*'MARK LOOKUP'!V338,"A+",IF(V338&gt;=0.8*'MARK LOOKUP'!V338,"A",IF(V338&gt;=0.7*'MARK LOOKUP'!V338,"B+",IF(V338&gt;=0.6*'MARK LOOKUP'!S338,"B",IF(V338&gt;=0.5*'MARK LOOKUP'!V338,"C+",IF(V338&gt;=0.4*'MARK LOOKUP'!V338,"C",IF(V338&gt;=0.35*'MARK LOOKUP'!V338,"D","NG"))))))),"")</f>
        <v/>
      </c>
      <c r="AR338" s="26" t="str">
        <f t="shared" si="107"/>
        <v/>
      </c>
      <c r="AS338" s="26" t="str">
        <f t="shared" si="108"/>
        <v/>
      </c>
      <c r="AT338" s="26" t="str">
        <f t="shared" si="109"/>
        <v/>
      </c>
      <c r="AU338" s="26" t="str">
        <f t="shared" si="110"/>
        <v/>
      </c>
      <c r="AV338" s="26" t="str">
        <f t="shared" si="111"/>
        <v/>
      </c>
      <c r="AW338" s="26" t="str">
        <f t="shared" si="112"/>
        <v/>
      </c>
      <c r="AX338" s="26" t="str">
        <f t="shared" si="113"/>
        <v/>
      </c>
      <c r="AY338" s="26" t="str">
        <f t="shared" si="114"/>
        <v/>
      </c>
      <c r="AZ338" s="26" t="str">
        <f t="shared" si="115"/>
        <v/>
      </c>
      <c r="BA338" s="26" t="str">
        <f t="shared" si="116"/>
        <v/>
      </c>
      <c r="BB338" s="26" t="str">
        <f t="shared" si="117"/>
        <v/>
      </c>
      <c r="BC338" s="26" t="str">
        <f t="shared" si="118"/>
        <v/>
      </c>
      <c r="BD338" s="26" t="str">
        <f t="shared" si="119"/>
        <v/>
      </c>
      <c r="BE338" s="26" t="str">
        <f>IF(ISBLANK('DATA ENTRY'!S338),"",IF(AJ338="A+","4",IF(AJ338="A","3.6",IF(AJ338="B+","3.2",IF(AJ338="B","2.8",IF(AJ338="C+","2.4",IF(AJ338="C","2",IF(AJ338="D+","1.6",IF(AJ338="D","1.2",IF(AJ338="E","0.8",""))))))))))</f>
        <v/>
      </c>
      <c r="BF338" s="26" t="str">
        <f>IF(ISBLANK('DATA ENTRY'!T338),"",IF(AK338="A+","4",IF(AK338="A","3.6",IF(AK338="B+","3.2",IF(AK338="B","2.8",IF(AK338="C+","2.4",IF(AK338="C","2",IF(AK338="D+","1.6",IF(AK338="D","1.2",IF(AK338="E","0.8",""))))))))))</f>
        <v/>
      </c>
      <c r="BG338" s="26" t="str">
        <f>IF(ISBLANK('DATA ENTRY'!U338),"",IF(AL338="A+","4",IF(AL338="A","3.6",IF(AL338="B+","3.2",IF(AL338="B","2.8",IF(AL338="C+","2.4",IF(AL338="C","2",IF(AL338="D+","1.6",IF(AL338="D","1.2",IF(AL338="E","0.8",""))))))))))</f>
        <v/>
      </c>
      <c r="BH338" s="26" t="str">
        <f>IF(ISBLANK('DATA ENTRY'!V338),"",IF(AM338="A+","4",IF(AM338="A","3.6",IF(AM338="B+","3.2",IF(AM338="B","2.8",IF(AM338="C+","2.4",IF(AM338="C","2",IF(AM338="D+","1.6",IF(AM338="D","1.2",IF(AM338="E","0.8",""))))))))))</f>
        <v/>
      </c>
      <c r="BI338" s="26" t="str">
        <f>IF(ISBLANK('DATA ENTRY'!W338),"",IF(AN338="A+","4",IF(AN338="A","3.6",IF(AN338="B+","3.2",IF(AN338="B","2.8",IF(AN338="C+","2.4",IF(AN338="C","2",IF(AN338="D+","1.6",IF(AN338="D","1.2",IF(AN338="E","0.8",""))))))))))</f>
        <v/>
      </c>
      <c r="BJ338" s="26" t="str">
        <f>IF(ISBLANK('DATA ENTRY'!X338),"",IF(AO338="A+","4",IF(AO338="A","3.6",IF(AO338="B+","3.2",IF(AO338="B","2.8",IF(AO338="C+","2.4",IF(AO338="C","2",IF(AO338="D+","1.6",IF(AO338="D","1.2",IF(AO338="E","0.8",""))))))))))</f>
        <v/>
      </c>
      <c r="BK338" s="26" t="str">
        <f>IF(ISBLANK('DATA ENTRY'!Y338),"",IF(AP338="A+","4",IF(AP338="A","3.6",IF(AP338="B+","3.2",IF(AP338="B","2.8",IF(AP338="C+","2.4",IF(AP338="C","2",IF(AP338="D+","1.6",IF(AP338="D","1.2",IF(AP338="E","0.8",""))))))))))</f>
        <v/>
      </c>
      <c r="BL338" s="26" t="str">
        <f>IF(ISBLANK('DATA ENTRY'!Z338),"",IF(AQ338="A+","4",IF(AQ338="A","3.6",IF(AQ338="B+","3.2",IF(AQ338="B","2.8",IF(AQ338="C+","2.4",IF(AQ338="C","2",IF(AQ338="D+","1.6",IF(AQ338="D","1.2",IF(AQ338="E","0.8",""))))))))))</f>
        <v/>
      </c>
    </row>
    <row r="339" spans="2:64" x14ac:dyDescent="0.25">
      <c r="B339" s="26" t="str">
        <f>IF(ISBLANK('DATA ENTRY'!G339),"",'DATA ENTRY'!G339)</f>
        <v/>
      </c>
      <c r="C339" s="26" t="str">
        <f>IF(ISBLANK('DATA ENTRY'!H339),"",'DATA ENTRY'!H339)</f>
        <v/>
      </c>
      <c r="D339" s="26" t="str">
        <f t="shared" si="101"/>
        <v/>
      </c>
      <c r="E339" s="26" t="str">
        <f>IF(ISBLANK('DATA ENTRY'!J339),"",'DATA ENTRY'!J339)</f>
        <v/>
      </c>
      <c r="F339" s="26" t="str">
        <f>IF(ISBLANK('DATA ENTRY'!K339),"",'DATA ENTRY'!K339)</f>
        <v/>
      </c>
      <c r="G339" s="26" t="str">
        <f t="shared" si="102"/>
        <v/>
      </c>
      <c r="H339" s="26" t="str">
        <f>IF(ISBLANK('DATA ENTRY'!M339),"",'DATA ENTRY'!M339)</f>
        <v/>
      </c>
      <c r="I339" s="26" t="str">
        <f>IF(ISBLANK('DATA ENTRY'!M339),"",'DATA ENTRY'!N339)</f>
        <v/>
      </c>
      <c r="J339" s="26" t="str">
        <f t="shared" si="120"/>
        <v/>
      </c>
      <c r="K339" s="26" t="str">
        <f>IF(ISBLANK('DATA ENTRY'!P339),"",'DATA ENTRY'!P339)</f>
        <v/>
      </c>
      <c r="L339" s="26" t="str">
        <f>IF(ISBLANK('DATA ENTRY'!Q339),"",'DATA ENTRY'!Q339)</f>
        <v/>
      </c>
      <c r="M339" s="26" t="str">
        <f t="shared" si="103"/>
        <v/>
      </c>
      <c r="N339" s="26" t="str">
        <f>IF(ISBLANK('DATA ENTRY'!S339),"",'DATA ENTRY'!S339)</f>
        <v/>
      </c>
      <c r="O339" s="26" t="str">
        <f>IF(ISBLANK('DATA ENTRY'!T339),"",'DATA ENTRY'!T339)</f>
        <v/>
      </c>
      <c r="P339" s="26" t="str">
        <f t="shared" si="104"/>
        <v/>
      </c>
      <c r="Q339" s="26" t="str">
        <f>IF(ISBLANK('DATA ENTRY'!V339),"",'DATA ENTRY'!V339)</f>
        <v/>
      </c>
      <c r="R339" s="26" t="str">
        <f>IF(ISBLANK('DATA ENTRY'!W339),"",'DATA ENTRY'!W339)</f>
        <v/>
      </c>
      <c r="S339" s="26" t="str">
        <f t="shared" si="105"/>
        <v/>
      </c>
      <c r="T339" s="26" t="str">
        <f>IF(ISBLANK('DATA ENTRY'!Y339),"",'DATA ENTRY'!Y339)</f>
        <v/>
      </c>
      <c r="U339" s="26" t="str">
        <f>IF(ISBLANK('DATA ENTRY'!Z339),"",'DATA ENTRY'!Z339)</f>
        <v/>
      </c>
      <c r="V339" s="26" t="str">
        <f t="shared" si="106"/>
        <v/>
      </c>
      <c r="W339" s="26" t="str">
        <f>IF(ISBLANK('DATA ENTRY'!$F339),"",IF(LEDGER!B339="AB","AB",IF(LEDGER!B339&gt;=0.9*'MARK LOOKUP'!B339,"A+",IF(LEDGER!B339&gt;=0.8*'MARK LOOKUP'!B339,"A",IF(LEDGER!B339&gt;=0.7*'MARK LOOKUP'!B339,"B+",IF(LEDGER!B339&gt;=0.6*'MARK LOOKUP'!B339,"B",IF(LEDGER!B339&gt;=0.5*'MARK LOOKUP'!B339,"C+",IF(LEDGER!B339&gt;=0.4*'MARK LOOKUP'!B339,"C+",IF(LEDGER!B339&gt;=0.35*'MARK LOOKUP'!B339,"D","NG")))))))))</f>
        <v/>
      </c>
      <c r="X339" s="26" t="str">
        <f>IF(ISBLANK('DATA ENTRY'!$G339),"",IF(LEDGER!C339="AB","AB",IF(LEDGER!C339&gt;=0.9*'MARK LOOKUP'!C339,"A+",IF(LEDGER!C339&gt;=0.8*'MARK LOOKUP'!C339,"A",IF(LEDGER!C339&gt;=0.7*'MARK LOOKUP'!C339,"B+",IF(LEDGER!C339&gt;=0.6*'MARK LOOKUP'!C339,"B",IF(LEDGER!C339&gt;=0.5*'MARK LOOKUP'!C339,"C+",IF(LEDGER!C339&gt;=0.4*'MARK LOOKUP'!C339,"C+",IF(LEDGER!C339&gt;=0.35*'MARK LOOKUP'!C339,"D","N.G.")))))))))</f>
        <v/>
      </c>
      <c r="Y339" s="26" t="b">
        <f>IF(ISNUMBER(D339),IF(D339&gt;=0.9*'MARK LOOKUP'!D339,"A+",IF(D339&gt;=0.8*'MARK LOOKUP'!D339,"A",IF(D339&gt;=0.7*'MARK LOOKUP'!D339,"B+",IF(D339&gt;=0.6*'MARK LOOKUP'!D339,"B",IF(D339&gt;=0.5*'MARK LOOKUP'!D339,"C+",IF(D339&gt;=0.4*'MARK LOOKUP'!D339,"C",IF(D339&gt;=0.35*'MARK LOOKUP'!D339,"D","N.G."))))))))</f>
        <v>0</v>
      </c>
      <c r="Z339" s="26" t="str">
        <f>IF(ISBLANK('DATA ENTRY'!J339),"",IF(LEDGER!E339="AB","AB",IF(LEDGER!E339&gt;=0.9*'MARK LOOKUP'!E339,"A+",IF(LEDGER!E339&gt;=0.8*'MARK LOOKUP'!E339,"A",IF(LEDGER!E339&gt;=0.7*'MARK LOOKUP'!E339,"B+",IF(LEDGER!E339&gt;=0.6*'MARK LOOKUP'!E339,"B",IF(LEDGER!E339&gt;=0.5*'MARK LOOKUP'!E339,"C+",IF(LEDGER!E339&gt;=0.4*'MARK LOOKUP'!E339,"C",IF(LEDGER!E339&gt;=0.35*'MARK LOOKUP'!E339,"D","NG")))))))))</f>
        <v/>
      </c>
      <c r="AA339" s="26" t="str">
        <f>IF(ISBLANK('DATA ENTRY'!K339),"",IF(LEDGER!F339="AB","AB",IF(LEDGER!F339&gt;=0.9*'MARK LOOKUP'!F339,"A+",IF(LEDGER!F339&gt;=0.8*'MARK LOOKUP'!F339,"A",IF(LEDGER!F339&gt;=0.7*'MARK LOOKUP'!F339,"B+",IF(LEDGER!F339&gt;=0.6*'MARK LOOKUP'!F339,"B",IF(LEDGER!F339&gt;=0.5*'MARK LOOKUP'!F339,"C+",IF(LEDGER!F339&gt;=0.4*'MARK LOOKUP'!F339,"C",IF(LEDGER!F339&gt;=0.35*'MARK LOOKUP'!F339,"D","NG")))))))))</f>
        <v/>
      </c>
      <c r="AB339" s="26" t="b">
        <f>IF(ISNUMBER(G339),IF(D339&gt;=0.9*'MARK LOOKUP'!G339,"A+",IF(G339&gt;=0.8*'MARK LOOKUP'!G339,"A",IF(G339&gt;=0.7*'MARK LOOKUP'!G339,"B+",IF(G339&gt;=0.6*'MARK LOOKUP'!G339,"B",IF(G339&gt;=0.5*'MARK LOOKUP'!G339,"C+",IF(G339&gt;=0.4*'MARK LOOKUP'!G339,"C",IF(G339&gt;=0.35*'MARK LOOKUP'!G339,"D","NG"))))))))</f>
        <v>0</v>
      </c>
      <c r="AC339" s="26" t="str">
        <f>IF(ISBLANK('DATA ENTRY'!M339),"",IF(LEDGER!H339="AB","AB",IF(LEDGER!H339&gt;=0.9*'MARK LOOKUP'!H339,"A+",IF(LEDGER!H339&gt;=0.8*'MARK LOOKUP'!H339,"A",IF(LEDGER!H339&gt;=0.7*'MARK LOOKUP'!H339,"B+",IF(LEDGER!H339&gt;=0.6*'MARK LOOKUP'!H339,"B",IF(LEDGER!H339&gt;=0.5*'MARK LOOKUP'!H339,"C+",IF(LEDGER!H339&gt;=0.4*'MARK LOOKUP'!H339,"C",IF(LEDGER!H339&gt;=0.35*'MARK LOOKUP'!H339,"D","NG")))))))))</f>
        <v/>
      </c>
      <c r="AD339" s="26" t="str">
        <f>IF(ISBLANK('DATA ENTRY'!N339),"",IF(LEDGER!I339="AB","AB",IF(LEDGER!I339&gt;=0.9*'MARK LOOKUP'!I339,"A+",IF(LEDGER!I339&gt;=0.8*'MARK LOOKUP'!I339,"A",IF(LEDGER!I339&gt;=0.7*'MARK LOOKUP'!I339,"B+",IF(LEDGER!I339&gt;=0.6*'MARK LOOKUP'!I339,"B",IF(LEDGER!I339&gt;=0.5*'MARK LOOKUP'!I339,"C+",IF(LEDGER!I339&gt;=0.4*'MARK LOOKUP'!I339,"C",IF(LEDGER!I339&gt;=0.35*'MARK LOOKUP'!I339,"D","NG")))))))))</f>
        <v/>
      </c>
      <c r="AE339" s="26" t="str">
        <f>IF(ISNUMBER(J339),IF(J339&gt;=0.9*'MARK LOOKUP'!J339,"A+",IF(J339&gt;=0.8*'MARK LOOKUP'!J339,"A",IF(J339&gt;=0.7*'MARK LOOKUP'!J339,"B+",IF(J339&gt;=0.6*'MARK LOOKUP'!J339,"B",IF(J339&gt;=0.5*'MARK LOOKUP'!J339,"C+",IF(J339&gt;=0.4*'MARK LOOKUP'!J339,"C",IF(J339&gt;=0.35*'MARK LOOKUP'!J339,"D","NG"))))))),"")</f>
        <v/>
      </c>
      <c r="AF339" s="26" t="str">
        <f>IF(ISBLANK('DATA ENTRY'!P339),"",IF(LEDGER!K339="Ab","AB",IF(LEDGER!K339&gt;=0.9*'MARK LOOKUP'!K339,"A+",IF(LEDGER!K339&gt;=0.8*'MARK LOOKUP'!K339,"A",IF(LEDGER!K339&gt;=0.7*'MARK LOOKUP'!K339,"B+",IF(LEDGER!K339&gt;=0.6*'MARK LOOKUP'!K339,"B",IF(LEDGER!K339&gt;=0.5*'MARK LOOKUP'!K339,"C+",IF(LEDGER!K339&gt;=0.4*'MARK LOOKUP'!K339,"C",IF(LEDGER!K339&gt;=0.35*'MARK LOOKUP'!K339,"D","NG")))))))))</f>
        <v/>
      </c>
      <c r="AG339" s="26" t="str">
        <f>IF(ISBLANK('DATA ENTRY'!Q339),"",IF(LEDGER!L339="Ab","AB",IF(LEDGER!L339&gt;=0.9*'MARK LOOKUP'!L339,"A+",IF(LEDGER!L339&gt;=0.8*'MARK LOOKUP'!L339,"A",IF(LEDGER!L339&gt;=0.7*'MARK LOOKUP'!L339,"B+",IF(LEDGER!L339&gt;=0.6*'MARK LOOKUP'!L339,"B",IF(LEDGER!L339&gt;=0.5*'MARK LOOKUP'!L339,"C+",IF(LEDGER!L339&gt;=0.4*'MARK LOOKUP'!L339,"C",IF(LEDGER!L339&gt;=0.35*'MARK LOOKUP'!L339,"D","NG")))))))))</f>
        <v/>
      </c>
      <c r="AH339" s="26" t="str">
        <f>IF(ISNUMBER(M339),IF(M339&gt;=0.9*'MARK LOOKUP'!M339,"A+",IF(M339&gt;=0.8*'MARK LOOKUP'!M339,"A",IF(M339&gt;=0.7*'MARK LOOKUP'!M339,"B+",IF(M339&gt;=0.6*'MARK LOOKUP'!M339,"B",IF(M339&gt;=0.5*'MARK LOOKUP'!M339,"C+",IF(M339&gt;=0.4*'MARK LOOKUP'!M339,"C",IF(M339&gt;=0.35*'MARK LOOKUP'!M339,"D","NG"))))))),"")</f>
        <v/>
      </c>
      <c r="AI339" s="26" t="str">
        <f>IF(ISBLANK('DATA ENTRY'!S339),"",IF(N339="Ab","AB",IF(N339&gt;=0.9*'MARK LOOKUP'!N339,"A+",IF(N339&gt;=0.8*'MARK LOOKUP'!N339,"A",IF(N339&gt;=0.7*'MARK LOOKUP'!N339,"B+",IF(N339&gt;=0.6*'MARK LOOKUP'!N339,"B",IF(N339&gt;=0.5*'MARK LOOKUP'!N339,"C+",IF(N339&gt;=0.4*'MARK LOOKUP'!N339,"C",IF(N339&gt;=0.35*'MARK LOOKUP'!N339,"D","NG")))))))))</f>
        <v/>
      </c>
      <c r="AJ339" s="26" t="str">
        <f>IF(ISBLANK('DATA ENTRY'!T339),"",IF(O339="Ab","AB",IF(O339&gt;=0.9*'MARK LOOKUP'!O339,"A+",IF(O339&gt;=0.8*'MARK LOOKUP'!O339,"A",IF(O339&gt;=0.7*'MARK LOOKUP'!O339,"B+",IF(O339&gt;=0.6*'MARK LOOKUP'!O339,"B",IF(O339&gt;=0.5*'MARK LOOKUP'!O339,"C+",IF(O339&gt;=0.4*'MARK LOOKUP'!O339,"C",IF(O339&gt;=0.35*'MARK LOOKUP'!O339,"D","NG")))))))))</f>
        <v/>
      </c>
      <c r="AK339" s="26" t="str">
        <f>IF(ISNUMBER(P339),IF(P339&gt;=0.9*'MARK LOOKUP'!P339,"A+",IF(P339&gt;=0.8*'MARK LOOKUP'!P339,"A",IF(P339&gt;=0.7*'MARK LOOKUP'!P339,"B+",IF(P339&gt;=0.6*'MARK LOOKUP'!P339,"B",IF(P339&gt;=0.5*'MARK LOOKUP'!P339,"C+",IF(P339&gt;=0.4*'MARK LOOKUP'!P339,"C",IF(P339&gt;=0.35*'MARK LOOKUP'!P339,"D","NG"))))))),"")</f>
        <v/>
      </c>
      <c r="AL339" s="26" t="str">
        <f>IF(ISBLANK('DATA ENTRY'!V339),"",IF(Q339="Ab","AB",IF(Q339&gt;=0.9*'MARK LOOKUP'!Q339,"A+",IF(Q339&gt;=0.8*'MARK LOOKUP'!Q339,"A",IF(Q339&gt;=0.7*'MARK LOOKUP'!Q339,"B+",IF(Q339&gt;=0.6*'MARK LOOKUP'!Q339,"B",IF(Q339&gt;=0.5*'MARK LOOKUP'!Q339,"C+",IF(Q339&gt;=0.4*'MARK LOOKUP'!Q339,"C",IF(Q339&gt;=0.35*'MARK LOOKUP'!Q339,"D","NG")))))))))</f>
        <v/>
      </c>
      <c r="AM339" s="26" t="str">
        <f>IF(ISBLANK('DATA ENTRY'!W339),"",IF(R339="Ab","AB",IF(R339&gt;=0.9*'MARK LOOKUP'!R339,"A+",IF(R339&gt;=0.8*'MARK LOOKUP'!R339,"A",IF(R339&gt;=0.7*'MARK LOOKUP'!R339,"B+",IF(R339&gt;=0.6*'MARK LOOKUP'!R339,"B",IF(R339&gt;=0.5*'MARK LOOKUP'!R339,"C+",IF(R339&gt;=0.4*'MARK LOOKUP'!R339,"C",IF(R339&gt;=0.35*'MARK LOOKUP'!R339,"D","NG")))))))))</f>
        <v/>
      </c>
      <c r="AN339" s="26" t="str">
        <f>IF(ISNUMBER(S339),IF(S339&gt;=0.9*'MARK LOOKUP'!S339,"A+",IF(S339&gt;=0.8*'MARK LOOKUP'!S339,"A",IF(S339&gt;=0.7*'MARK LOOKUP'!S339,"B+",IF(S339&gt;=0.6*'MARK LOOKUP'!S339,"B",IF(S339&gt;=0.5*'MARK LOOKUP'!S339,"C+",IF(S339&gt;=0.4*'MARK LOOKUP'!S339,"C",IF(S339&gt;=0.35*'MARK LOOKUP'!S339,"D","NG"))))))),"")</f>
        <v/>
      </c>
      <c r="AO339" s="26" t="str">
        <f>IF(ISBLANK('DATA ENTRY'!Y339),"",IF(T339="AB","AB",IF(T339&gt;=0.9*'MARK LOOKUP'!T339,"A+",IF(T339&gt;=0.8*'MARK LOOKUP'!T339,"A",IF(T339&gt;=0.7*'MARK LOOKUP'!T339,"B+",IF(T339&gt;=0.6*'MARK LOOKUP'!T339,"B",IF(T339&gt;=0.5*'MARK LOOKUP'!T339,"C+",IF(T339&gt;=0.4*'MARK LOOKUP'!T339,"C",IF(T339&gt;=0.35*'MARK LOOKUP'!T339,"D","NG")))))))))</f>
        <v/>
      </c>
      <c r="AP339" s="26" t="str">
        <f>IF(ISBLANK('DATA ENTRY'!Z339),"",IF(U339="AB","AB",IF(U339&gt;=0.9*'MARK LOOKUP'!U339,"A+",IF(U339&gt;=0.8*'MARK LOOKUP'!U339,"A",IF(U339&gt;=0.7*'MARK LOOKUP'!U339,"B+",IF(U339&gt;=0.6*'MARK LOOKUP'!U339,"B",IF(U339&gt;=0.5*'MARK LOOKUP'!U339,"C+",IF(U339&gt;=0.4*'MARK LOOKUP'!U339,"C",IF(U339&gt;=0.35*'MARK LOOKUP'!U339,"D","NG")))))))))</f>
        <v/>
      </c>
      <c r="AQ339" s="26" t="str">
        <f>IF(ISNUMBER(V339),IF(V339&gt;=0.9*'MARK LOOKUP'!V339,"A+",IF(V339&gt;=0.8*'MARK LOOKUP'!V339,"A",IF(V339&gt;=0.7*'MARK LOOKUP'!V339,"B+",IF(V339&gt;=0.6*'MARK LOOKUP'!S339,"B",IF(V339&gt;=0.5*'MARK LOOKUP'!V339,"C+",IF(V339&gt;=0.4*'MARK LOOKUP'!V339,"C",IF(V339&gt;=0.35*'MARK LOOKUP'!V339,"D","NG"))))))),"")</f>
        <v/>
      </c>
      <c r="AR339" s="26" t="str">
        <f t="shared" si="107"/>
        <v/>
      </c>
      <c r="AS339" s="26" t="str">
        <f t="shared" si="108"/>
        <v/>
      </c>
      <c r="AT339" s="26" t="str">
        <f t="shared" si="109"/>
        <v/>
      </c>
      <c r="AU339" s="26" t="str">
        <f t="shared" si="110"/>
        <v/>
      </c>
      <c r="AV339" s="26" t="str">
        <f t="shared" si="111"/>
        <v/>
      </c>
      <c r="AW339" s="26" t="str">
        <f t="shared" si="112"/>
        <v/>
      </c>
      <c r="AX339" s="26" t="str">
        <f t="shared" si="113"/>
        <v/>
      </c>
      <c r="AY339" s="26" t="str">
        <f t="shared" si="114"/>
        <v/>
      </c>
      <c r="AZ339" s="26" t="str">
        <f t="shared" si="115"/>
        <v/>
      </c>
      <c r="BA339" s="26" t="str">
        <f t="shared" si="116"/>
        <v/>
      </c>
      <c r="BB339" s="26" t="str">
        <f t="shared" si="117"/>
        <v/>
      </c>
      <c r="BC339" s="26" t="str">
        <f t="shared" si="118"/>
        <v/>
      </c>
      <c r="BD339" s="26" t="str">
        <f t="shared" si="119"/>
        <v/>
      </c>
      <c r="BE339" s="26" t="str">
        <f>IF(ISBLANK('DATA ENTRY'!S339),"",IF(AJ339="A+","4",IF(AJ339="A","3.6",IF(AJ339="B+","3.2",IF(AJ339="B","2.8",IF(AJ339="C+","2.4",IF(AJ339="C","2",IF(AJ339="D+","1.6",IF(AJ339="D","1.2",IF(AJ339="E","0.8",""))))))))))</f>
        <v/>
      </c>
      <c r="BF339" s="26" t="str">
        <f>IF(ISBLANK('DATA ENTRY'!T339),"",IF(AK339="A+","4",IF(AK339="A","3.6",IF(AK339="B+","3.2",IF(AK339="B","2.8",IF(AK339="C+","2.4",IF(AK339="C","2",IF(AK339="D+","1.6",IF(AK339="D","1.2",IF(AK339="E","0.8",""))))))))))</f>
        <v/>
      </c>
      <c r="BG339" s="26" t="str">
        <f>IF(ISBLANK('DATA ENTRY'!U339),"",IF(AL339="A+","4",IF(AL339="A","3.6",IF(AL339="B+","3.2",IF(AL339="B","2.8",IF(AL339="C+","2.4",IF(AL339="C","2",IF(AL339="D+","1.6",IF(AL339="D","1.2",IF(AL339="E","0.8",""))))))))))</f>
        <v/>
      </c>
      <c r="BH339" s="26" t="str">
        <f>IF(ISBLANK('DATA ENTRY'!V339),"",IF(AM339="A+","4",IF(AM339="A","3.6",IF(AM339="B+","3.2",IF(AM339="B","2.8",IF(AM339="C+","2.4",IF(AM339="C","2",IF(AM339="D+","1.6",IF(AM339="D","1.2",IF(AM339="E","0.8",""))))))))))</f>
        <v/>
      </c>
      <c r="BI339" s="26" t="str">
        <f>IF(ISBLANK('DATA ENTRY'!W339),"",IF(AN339="A+","4",IF(AN339="A","3.6",IF(AN339="B+","3.2",IF(AN339="B","2.8",IF(AN339="C+","2.4",IF(AN339="C","2",IF(AN339="D+","1.6",IF(AN339="D","1.2",IF(AN339="E","0.8",""))))))))))</f>
        <v/>
      </c>
      <c r="BJ339" s="26" t="str">
        <f>IF(ISBLANK('DATA ENTRY'!X339),"",IF(AO339="A+","4",IF(AO339="A","3.6",IF(AO339="B+","3.2",IF(AO339="B","2.8",IF(AO339="C+","2.4",IF(AO339="C","2",IF(AO339="D+","1.6",IF(AO339="D","1.2",IF(AO339="E","0.8",""))))))))))</f>
        <v/>
      </c>
      <c r="BK339" s="26" t="str">
        <f>IF(ISBLANK('DATA ENTRY'!Y339),"",IF(AP339="A+","4",IF(AP339="A","3.6",IF(AP339="B+","3.2",IF(AP339="B","2.8",IF(AP339="C+","2.4",IF(AP339="C","2",IF(AP339="D+","1.6",IF(AP339="D","1.2",IF(AP339="E","0.8",""))))))))))</f>
        <v/>
      </c>
      <c r="BL339" s="26" t="str">
        <f>IF(ISBLANK('DATA ENTRY'!Z339),"",IF(AQ339="A+","4",IF(AQ339="A","3.6",IF(AQ339="B+","3.2",IF(AQ339="B","2.8",IF(AQ339="C+","2.4",IF(AQ339="C","2",IF(AQ339="D+","1.6",IF(AQ339="D","1.2",IF(AQ339="E","0.8",""))))))))))</f>
        <v/>
      </c>
    </row>
    <row r="340" spans="2:64" x14ac:dyDescent="0.25">
      <c r="B340" s="26" t="str">
        <f>IF(ISBLANK('DATA ENTRY'!G340),"",'DATA ENTRY'!G340)</f>
        <v/>
      </c>
      <c r="C340" s="26" t="str">
        <f>IF(ISBLANK('DATA ENTRY'!H340),"",'DATA ENTRY'!H340)</f>
        <v/>
      </c>
      <c r="D340" s="26" t="str">
        <f t="shared" si="101"/>
        <v/>
      </c>
      <c r="E340" s="26" t="str">
        <f>IF(ISBLANK('DATA ENTRY'!J340),"",'DATA ENTRY'!J340)</f>
        <v/>
      </c>
      <c r="F340" s="26" t="str">
        <f>IF(ISBLANK('DATA ENTRY'!K340),"",'DATA ENTRY'!K340)</f>
        <v/>
      </c>
      <c r="G340" s="26" t="str">
        <f t="shared" si="102"/>
        <v/>
      </c>
      <c r="H340" s="26" t="str">
        <f>IF(ISBLANK('DATA ENTRY'!M340),"",'DATA ENTRY'!M340)</f>
        <v/>
      </c>
      <c r="I340" s="26" t="str">
        <f>IF(ISBLANK('DATA ENTRY'!M340),"",'DATA ENTRY'!N340)</f>
        <v/>
      </c>
      <c r="J340" s="26" t="str">
        <f t="shared" si="120"/>
        <v/>
      </c>
      <c r="K340" s="26" t="str">
        <f>IF(ISBLANK('DATA ENTRY'!P340),"",'DATA ENTRY'!P340)</f>
        <v/>
      </c>
      <c r="L340" s="26" t="str">
        <f>IF(ISBLANK('DATA ENTRY'!Q340),"",'DATA ENTRY'!Q340)</f>
        <v/>
      </c>
      <c r="M340" s="26" t="str">
        <f t="shared" si="103"/>
        <v/>
      </c>
      <c r="N340" s="26" t="str">
        <f>IF(ISBLANK('DATA ENTRY'!S340),"",'DATA ENTRY'!S340)</f>
        <v/>
      </c>
      <c r="O340" s="26" t="str">
        <f>IF(ISBLANK('DATA ENTRY'!T340),"",'DATA ENTRY'!T340)</f>
        <v/>
      </c>
      <c r="P340" s="26" t="str">
        <f t="shared" si="104"/>
        <v/>
      </c>
      <c r="Q340" s="26" t="str">
        <f>IF(ISBLANK('DATA ENTRY'!V340),"",'DATA ENTRY'!V340)</f>
        <v/>
      </c>
      <c r="R340" s="26" t="str">
        <f>IF(ISBLANK('DATA ENTRY'!W340),"",'DATA ENTRY'!W340)</f>
        <v/>
      </c>
      <c r="S340" s="26" t="str">
        <f t="shared" si="105"/>
        <v/>
      </c>
      <c r="T340" s="26" t="str">
        <f>IF(ISBLANK('DATA ENTRY'!Y340),"",'DATA ENTRY'!Y340)</f>
        <v/>
      </c>
      <c r="U340" s="26" t="str">
        <f>IF(ISBLANK('DATA ENTRY'!Z340),"",'DATA ENTRY'!Z340)</f>
        <v/>
      </c>
      <c r="V340" s="26" t="str">
        <f t="shared" si="106"/>
        <v/>
      </c>
      <c r="W340" s="26" t="str">
        <f>IF(ISBLANK('DATA ENTRY'!$F340),"",IF(LEDGER!B340="AB","AB",IF(LEDGER!B340&gt;=0.9*'MARK LOOKUP'!B340,"A+",IF(LEDGER!B340&gt;=0.8*'MARK LOOKUP'!B340,"A",IF(LEDGER!B340&gt;=0.7*'MARK LOOKUP'!B340,"B+",IF(LEDGER!B340&gt;=0.6*'MARK LOOKUP'!B340,"B",IF(LEDGER!B340&gt;=0.5*'MARK LOOKUP'!B340,"C+",IF(LEDGER!B340&gt;=0.4*'MARK LOOKUP'!B340,"C+",IF(LEDGER!B340&gt;=0.35*'MARK LOOKUP'!B340,"D","NG")))))))))</f>
        <v/>
      </c>
      <c r="X340" s="26" t="str">
        <f>IF(ISBLANK('DATA ENTRY'!$G340),"",IF(LEDGER!C340="AB","AB",IF(LEDGER!C340&gt;=0.9*'MARK LOOKUP'!C340,"A+",IF(LEDGER!C340&gt;=0.8*'MARK LOOKUP'!C340,"A",IF(LEDGER!C340&gt;=0.7*'MARK LOOKUP'!C340,"B+",IF(LEDGER!C340&gt;=0.6*'MARK LOOKUP'!C340,"B",IF(LEDGER!C340&gt;=0.5*'MARK LOOKUP'!C340,"C+",IF(LEDGER!C340&gt;=0.4*'MARK LOOKUP'!C340,"C+",IF(LEDGER!C340&gt;=0.35*'MARK LOOKUP'!C340,"D","N.G.")))))))))</f>
        <v/>
      </c>
      <c r="Y340" s="26" t="b">
        <f>IF(ISNUMBER(D340),IF(D340&gt;=0.9*'MARK LOOKUP'!D340,"A+",IF(D340&gt;=0.8*'MARK LOOKUP'!D340,"A",IF(D340&gt;=0.7*'MARK LOOKUP'!D340,"B+",IF(D340&gt;=0.6*'MARK LOOKUP'!D340,"B",IF(D340&gt;=0.5*'MARK LOOKUP'!D340,"C+",IF(D340&gt;=0.4*'MARK LOOKUP'!D340,"C",IF(D340&gt;=0.35*'MARK LOOKUP'!D340,"D","N.G."))))))))</f>
        <v>0</v>
      </c>
      <c r="Z340" s="26" t="str">
        <f>IF(ISBLANK('DATA ENTRY'!J340),"",IF(LEDGER!E340="AB","AB",IF(LEDGER!E340&gt;=0.9*'MARK LOOKUP'!E340,"A+",IF(LEDGER!E340&gt;=0.8*'MARK LOOKUP'!E340,"A",IF(LEDGER!E340&gt;=0.7*'MARK LOOKUP'!E340,"B+",IF(LEDGER!E340&gt;=0.6*'MARK LOOKUP'!E340,"B",IF(LEDGER!E340&gt;=0.5*'MARK LOOKUP'!E340,"C+",IF(LEDGER!E340&gt;=0.4*'MARK LOOKUP'!E340,"C",IF(LEDGER!E340&gt;=0.35*'MARK LOOKUP'!E340,"D","NG")))))))))</f>
        <v/>
      </c>
      <c r="AA340" s="26" t="str">
        <f>IF(ISBLANK('DATA ENTRY'!K340),"",IF(LEDGER!F340="AB","AB",IF(LEDGER!F340&gt;=0.9*'MARK LOOKUP'!F340,"A+",IF(LEDGER!F340&gt;=0.8*'MARK LOOKUP'!F340,"A",IF(LEDGER!F340&gt;=0.7*'MARK LOOKUP'!F340,"B+",IF(LEDGER!F340&gt;=0.6*'MARK LOOKUP'!F340,"B",IF(LEDGER!F340&gt;=0.5*'MARK LOOKUP'!F340,"C+",IF(LEDGER!F340&gt;=0.4*'MARK LOOKUP'!F340,"C",IF(LEDGER!F340&gt;=0.35*'MARK LOOKUP'!F340,"D","NG")))))))))</f>
        <v/>
      </c>
      <c r="AB340" s="26" t="b">
        <f>IF(ISNUMBER(G340),IF(D340&gt;=0.9*'MARK LOOKUP'!G340,"A+",IF(G340&gt;=0.8*'MARK LOOKUP'!G340,"A",IF(G340&gt;=0.7*'MARK LOOKUP'!G340,"B+",IF(G340&gt;=0.6*'MARK LOOKUP'!G340,"B",IF(G340&gt;=0.5*'MARK LOOKUP'!G340,"C+",IF(G340&gt;=0.4*'MARK LOOKUP'!G340,"C",IF(G340&gt;=0.35*'MARK LOOKUP'!G340,"D","NG"))))))))</f>
        <v>0</v>
      </c>
      <c r="AC340" s="26" t="str">
        <f>IF(ISBLANK('DATA ENTRY'!M340),"",IF(LEDGER!H340="AB","AB",IF(LEDGER!H340&gt;=0.9*'MARK LOOKUP'!H340,"A+",IF(LEDGER!H340&gt;=0.8*'MARK LOOKUP'!H340,"A",IF(LEDGER!H340&gt;=0.7*'MARK LOOKUP'!H340,"B+",IF(LEDGER!H340&gt;=0.6*'MARK LOOKUP'!H340,"B",IF(LEDGER!H340&gt;=0.5*'MARK LOOKUP'!H340,"C+",IF(LEDGER!H340&gt;=0.4*'MARK LOOKUP'!H340,"C",IF(LEDGER!H340&gt;=0.35*'MARK LOOKUP'!H340,"D","NG")))))))))</f>
        <v/>
      </c>
      <c r="AD340" s="26" t="str">
        <f>IF(ISBLANK('DATA ENTRY'!N340),"",IF(LEDGER!I340="AB","AB",IF(LEDGER!I340&gt;=0.9*'MARK LOOKUP'!I340,"A+",IF(LEDGER!I340&gt;=0.8*'MARK LOOKUP'!I340,"A",IF(LEDGER!I340&gt;=0.7*'MARK LOOKUP'!I340,"B+",IF(LEDGER!I340&gt;=0.6*'MARK LOOKUP'!I340,"B",IF(LEDGER!I340&gt;=0.5*'MARK LOOKUP'!I340,"C+",IF(LEDGER!I340&gt;=0.4*'MARK LOOKUP'!I340,"C",IF(LEDGER!I340&gt;=0.35*'MARK LOOKUP'!I340,"D","NG")))))))))</f>
        <v/>
      </c>
      <c r="AE340" s="26" t="str">
        <f>IF(ISNUMBER(J340),IF(J340&gt;=0.9*'MARK LOOKUP'!J340,"A+",IF(J340&gt;=0.8*'MARK LOOKUP'!J340,"A",IF(J340&gt;=0.7*'MARK LOOKUP'!J340,"B+",IF(J340&gt;=0.6*'MARK LOOKUP'!J340,"B",IF(J340&gt;=0.5*'MARK LOOKUP'!J340,"C+",IF(J340&gt;=0.4*'MARK LOOKUP'!J340,"C",IF(J340&gt;=0.35*'MARK LOOKUP'!J340,"D","NG"))))))),"")</f>
        <v/>
      </c>
      <c r="AF340" s="26" t="str">
        <f>IF(ISBLANK('DATA ENTRY'!P340),"",IF(LEDGER!K340="Ab","AB",IF(LEDGER!K340&gt;=0.9*'MARK LOOKUP'!K340,"A+",IF(LEDGER!K340&gt;=0.8*'MARK LOOKUP'!K340,"A",IF(LEDGER!K340&gt;=0.7*'MARK LOOKUP'!K340,"B+",IF(LEDGER!K340&gt;=0.6*'MARK LOOKUP'!K340,"B",IF(LEDGER!K340&gt;=0.5*'MARK LOOKUP'!K340,"C+",IF(LEDGER!K340&gt;=0.4*'MARK LOOKUP'!K340,"C",IF(LEDGER!K340&gt;=0.35*'MARK LOOKUP'!K340,"D","NG")))))))))</f>
        <v/>
      </c>
      <c r="AG340" s="26" t="str">
        <f>IF(ISBLANK('DATA ENTRY'!Q340),"",IF(LEDGER!L340="Ab","AB",IF(LEDGER!L340&gt;=0.9*'MARK LOOKUP'!L340,"A+",IF(LEDGER!L340&gt;=0.8*'MARK LOOKUP'!L340,"A",IF(LEDGER!L340&gt;=0.7*'MARK LOOKUP'!L340,"B+",IF(LEDGER!L340&gt;=0.6*'MARK LOOKUP'!L340,"B",IF(LEDGER!L340&gt;=0.5*'MARK LOOKUP'!L340,"C+",IF(LEDGER!L340&gt;=0.4*'MARK LOOKUP'!L340,"C",IF(LEDGER!L340&gt;=0.35*'MARK LOOKUP'!L340,"D","NG")))))))))</f>
        <v/>
      </c>
      <c r="AH340" s="26" t="str">
        <f>IF(ISNUMBER(M340),IF(M340&gt;=0.9*'MARK LOOKUP'!M340,"A+",IF(M340&gt;=0.8*'MARK LOOKUP'!M340,"A",IF(M340&gt;=0.7*'MARK LOOKUP'!M340,"B+",IF(M340&gt;=0.6*'MARK LOOKUP'!M340,"B",IF(M340&gt;=0.5*'MARK LOOKUP'!M340,"C+",IF(M340&gt;=0.4*'MARK LOOKUP'!M340,"C",IF(M340&gt;=0.35*'MARK LOOKUP'!M340,"D","NG"))))))),"")</f>
        <v/>
      </c>
      <c r="AI340" s="26" t="str">
        <f>IF(ISBLANK('DATA ENTRY'!S340),"",IF(N340="Ab","AB",IF(N340&gt;=0.9*'MARK LOOKUP'!N340,"A+",IF(N340&gt;=0.8*'MARK LOOKUP'!N340,"A",IF(N340&gt;=0.7*'MARK LOOKUP'!N340,"B+",IF(N340&gt;=0.6*'MARK LOOKUP'!N340,"B",IF(N340&gt;=0.5*'MARK LOOKUP'!N340,"C+",IF(N340&gt;=0.4*'MARK LOOKUP'!N340,"C",IF(N340&gt;=0.35*'MARK LOOKUP'!N340,"D","NG")))))))))</f>
        <v/>
      </c>
      <c r="AJ340" s="26" t="str">
        <f>IF(ISBLANK('DATA ENTRY'!T340),"",IF(O340="Ab","AB",IF(O340&gt;=0.9*'MARK LOOKUP'!O340,"A+",IF(O340&gt;=0.8*'MARK LOOKUP'!O340,"A",IF(O340&gt;=0.7*'MARK LOOKUP'!O340,"B+",IF(O340&gt;=0.6*'MARK LOOKUP'!O340,"B",IF(O340&gt;=0.5*'MARK LOOKUP'!O340,"C+",IF(O340&gt;=0.4*'MARK LOOKUP'!O340,"C",IF(O340&gt;=0.35*'MARK LOOKUP'!O340,"D","NG")))))))))</f>
        <v/>
      </c>
      <c r="AK340" s="26" t="str">
        <f>IF(ISNUMBER(P340),IF(P340&gt;=0.9*'MARK LOOKUP'!P340,"A+",IF(P340&gt;=0.8*'MARK LOOKUP'!P340,"A",IF(P340&gt;=0.7*'MARK LOOKUP'!P340,"B+",IF(P340&gt;=0.6*'MARK LOOKUP'!P340,"B",IF(P340&gt;=0.5*'MARK LOOKUP'!P340,"C+",IF(P340&gt;=0.4*'MARK LOOKUP'!P340,"C",IF(P340&gt;=0.35*'MARK LOOKUP'!P340,"D","NG"))))))),"")</f>
        <v/>
      </c>
      <c r="AL340" s="26" t="str">
        <f>IF(ISBLANK('DATA ENTRY'!V340),"",IF(Q340="Ab","AB",IF(Q340&gt;=0.9*'MARK LOOKUP'!Q340,"A+",IF(Q340&gt;=0.8*'MARK LOOKUP'!Q340,"A",IF(Q340&gt;=0.7*'MARK LOOKUP'!Q340,"B+",IF(Q340&gt;=0.6*'MARK LOOKUP'!Q340,"B",IF(Q340&gt;=0.5*'MARK LOOKUP'!Q340,"C+",IF(Q340&gt;=0.4*'MARK LOOKUP'!Q340,"C",IF(Q340&gt;=0.35*'MARK LOOKUP'!Q340,"D","NG")))))))))</f>
        <v/>
      </c>
      <c r="AM340" s="26" t="str">
        <f>IF(ISBLANK('DATA ENTRY'!W340),"",IF(R340="Ab","AB",IF(R340&gt;=0.9*'MARK LOOKUP'!R340,"A+",IF(R340&gt;=0.8*'MARK LOOKUP'!R340,"A",IF(R340&gt;=0.7*'MARK LOOKUP'!R340,"B+",IF(R340&gt;=0.6*'MARK LOOKUP'!R340,"B",IF(R340&gt;=0.5*'MARK LOOKUP'!R340,"C+",IF(R340&gt;=0.4*'MARK LOOKUP'!R340,"C",IF(R340&gt;=0.35*'MARK LOOKUP'!R340,"D","NG")))))))))</f>
        <v/>
      </c>
      <c r="AN340" s="26" t="str">
        <f>IF(ISNUMBER(S340),IF(S340&gt;=0.9*'MARK LOOKUP'!S340,"A+",IF(S340&gt;=0.8*'MARK LOOKUP'!S340,"A",IF(S340&gt;=0.7*'MARK LOOKUP'!S340,"B+",IF(S340&gt;=0.6*'MARK LOOKUP'!S340,"B",IF(S340&gt;=0.5*'MARK LOOKUP'!S340,"C+",IF(S340&gt;=0.4*'MARK LOOKUP'!S340,"C",IF(S340&gt;=0.35*'MARK LOOKUP'!S340,"D","NG"))))))),"")</f>
        <v/>
      </c>
      <c r="AO340" s="26" t="str">
        <f>IF(ISBLANK('DATA ENTRY'!Y340),"",IF(T340="AB","AB",IF(T340&gt;=0.9*'MARK LOOKUP'!T340,"A+",IF(T340&gt;=0.8*'MARK LOOKUP'!T340,"A",IF(T340&gt;=0.7*'MARK LOOKUP'!T340,"B+",IF(T340&gt;=0.6*'MARK LOOKUP'!T340,"B",IF(T340&gt;=0.5*'MARK LOOKUP'!T340,"C+",IF(T340&gt;=0.4*'MARK LOOKUP'!T340,"C",IF(T340&gt;=0.35*'MARK LOOKUP'!T340,"D","NG")))))))))</f>
        <v/>
      </c>
      <c r="AP340" s="26" t="str">
        <f>IF(ISBLANK('DATA ENTRY'!Z340),"",IF(U340="AB","AB",IF(U340&gt;=0.9*'MARK LOOKUP'!U340,"A+",IF(U340&gt;=0.8*'MARK LOOKUP'!U340,"A",IF(U340&gt;=0.7*'MARK LOOKUP'!U340,"B+",IF(U340&gt;=0.6*'MARK LOOKUP'!U340,"B",IF(U340&gt;=0.5*'MARK LOOKUP'!U340,"C+",IF(U340&gt;=0.4*'MARK LOOKUP'!U340,"C",IF(U340&gt;=0.35*'MARK LOOKUP'!U340,"D","NG")))))))))</f>
        <v/>
      </c>
      <c r="AQ340" s="26" t="str">
        <f>IF(ISNUMBER(V340),IF(V340&gt;=0.9*'MARK LOOKUP'!V340,"A+",IF(V340&gt;=0.8*'MARK LOOKUP'!V340,"A",IF(V340&gt;=0.7*'MARK LOOKUP'!V340,"B+",IF(V340&gt;=0.6*'MARK LOOKUP'!S340,"B",IF(V340&gt;=0.5*'MARK LOOKUP'!V340,"C+",IF(V340&gt;=0.4*'MARK LOOKUP'!V340,"C",IF(V340&gt;=0.35*'MARK LOOKUP'!V340,"D","NG"))))))),"")</f>
        <v/>
      </c>
      <c r="AR340" s="26" t="str">
        <f t="shared" si="107"/>
        <v/>
      </c>
      <c r="AS340" s="26" t="str">
        <f t="shared" si="108"/>
        <v/>
      </c>
      <c r="AT340" s="26" t="str">
        <f t="shared" si="109"/>
        <v/>
      </c>
      <c r="AU340" s="26" t="str">
        <f t="shared" si="110"/>
        <v/>
      </c>
      <c r="AV340" s="26" t="str">
        <f t="shared" si="111"/>
        <v/>
      </c>
      <c r="AW340" s="26" t="str">
        <f t="shared" si="112"/>
        <v/>
      </c>
      <c r="AX340" s="26" t="str">
        <f t="shared" si="113"/>
        <v/>
      </c>
      <c r="AY340" s="26" t="str">
        <f t="shared" si="114"/>
        <v/>
      </c>
      <c r="AZ340" s="26" t="str">
        <f t="shared" si="115"/>
        <v/>
      </c>
      <c r="BA340" s="26" t="str">
        <f t="shared" si="116"/>
        <v/>
      </c>
      <c r="BB340" s="26" t="str">
        <f t="shared" si="117"/>
        <v/>
      </c>
      <c r="BC340" s="26" t="str">
        <f t="shared" si="118"/>
        <v/>
      </c>
      <c r="BD340" s="26" t="str">
        <f t="shared" si="119"/>
        <v/>
      </c>
      <c r="BE340" s="26" t="str">
        <f>IF(ISBLANK('DATA ENTRY'!S340),"",IF(AJ340="A+","4",IF(AJ340="A","3.6",IF(AJ340="B+","3.2",IF(AJ340="B","2.8",IF(AJ340="C+","2.4",IF(AJ340="C","2",IF(AJ340="D+","1.6",IF(AJ340="D","1.2",IF(AJ340="E","0.8",""))))))))))</f>
        <v/>
      </c>
      <c r="BF340" s="26" t="str">
        <f>IF(ISBLANK('DATA ENTRY'!T340),"",IF(AK340="A+","4",IF(AK340="A","3.6",IF(AK340="B+","3.2",IF(AK340="B","2.8",IF(AK340="C+","2.4",IF(AK340="C","2",IF(AK340="D+","1.6",IF(AK340="D","1.2",IF(AK340="E","0.8",""))))))))))</f>
        <v/>
      </c>
      <c r="BG340" s="26" t="str">
        <f>IF(ISBLANK('DATA ENTRY'!U340),"",IF(AL340="A+","4",IF(AL340="A","3.6",IF(AL340="B+","3.2",IF(AL340="B","2.8",IF(AL340="C+","2.4",IF(AL340="C","2",IF(AL340="D+","1.6",IF(AL340="D","1.2",IF(AL340="E","0.8",""))))))))))</f>
        <v/>
      </c>
      <c r="BH340" s="26" t="str">
        <f>IF(ISBLANK('DATA ENTRY'!V340),"",IF(AM340="A+","4",IF(AM340="A","3.6",IF(AM340="B+","3.2",IF(AM340="B","2.8",IF(AM340="C+","2.4",IF(AM340="C","2",IF(AM340="D+","1.6",IF(AM340="D","1.2",IF(AM340="E","0.8",""))))))))))</f>
        <v/>
      </c>
      <c r="BI340" s="26" t="str">
        <f>IF(ISBLANK('DATA ENTRY'!W340),"",IF(AN340="A+","4",IF(AN340="A","3.6",IF(AN340="B+","3.2",IF(AN340="B","2.8",IF(AN340="C+","2.4",IF(AN340="C","2",IF(AN340="D+","1.6",IF(AN340="D","1.2",IF(AN340="E","0.8",""))))))))))</f>
        <v/>
      </c>
      <c r="BJ340" s="26" t="str">
        <f>IF(ISBLANK('DATA ENTRY'!X340),"",IF(AO340="A+","4",IF(AO340="A","3.6",IF(AO340="B+","3.2",IF(AO340="B","2.8",IF(AO340="C+","2.4",IF(AO340="C","2",IF(AO340="D+","1.6",IF(AO340="D","1.2",IF(AO340="E","0.8",""))))))))))</f>
        <v/>
      </c>
      <c r="BK340" s="26" t="str">
        <f>IF(ISBLANK('DATA ENTRY'!Y340),"",IF(AP340="A+","4",IF(AP340="A","3.6",IF(AP340="B+","3.2",IF(AP340="B","2.8",IF(AP340="C+","2.4",IF(AP340="C","2",IF(AP340="D+","1.6",IF(AP340="D","1.2",IF(AP340="E","0.8",""))))))))))</f>
        <v/>
      </c>
      <c r="BL340" s="26" t="str">
        <f>IF(ISBLANK('DATA ENTRY'!Z340),"",IF(AQ340="A+","4",IF(AQ340="A","3.6",IF(AQ340="B+","3.2",IF(AQ340="B","2.8",IF(AQ340="C+","2.4",IF(AQ340="C","2",IF(AQ340="D+","1.6",IF(AQ340="D","1.2",IF(AQ340="E","0.8",""))))))))))</f>
        <v/>
      </c>
    </row>
    <row r="341" spans="2:64" x14ac:dyDescent="0.25">
      <c r="B341" s="26" t="str">
        <f>IF(ISBLANK('DATA ENTRY'!G341),"",'DATA ENTRY'!G341)</f>
        <v/>
      </c>
      <c r="C341" s="26" t="str">
        <f>IF(ISBLANK('DATA ENTRY'!H341),"",'DATA ENTRY'!H341)</f>
        <v/>
      </c>
      <c r="D341" s="26" t="str">
        <f t="shared" si="101"/>
        <v/>
      </c>
      <c r="E341" s="26" t="str">
        <f>IF(ISBLANK('DATA ENTRY'!J341),"",'DATA ENTRY'!J341)</f>
        <v/>
      </c>
      <c r="F341" s="26" t="str">
        <f>IF(ISBLANK('DATA ENTRY'!K341),"",'DATA ENTRY'!K341)</f>
        <v/>
      </c>
      <c r="G341" s="26" t="str">
        <f t="shared" si="102"/>
        <v/>
      </c>
      <c r="H341" s="26" t="str">
        <f>IF(ISBLANK('DATA ENTRY'!M341),"",'DATA ENTRY'!M341)</f>
        <v/>
      </c>
      <c r="I341" s="26" t="str">
        <f>IF(ISBLANK('DATA ENTRY'!M341),"",'DATA ENTRY'!N341)</f>
        <v/>
      </c>
      <c r="J341" s="26" t="str">
        <f t="shared" si="120"/>
        <v/>
      </c>
      <c r="K341" s="26" t="str">
        <f>IF(ISBLANK('DATA ENTRY'!P341),"",'DATA ENTRY'!P341)</f>
        <v/>
      </c>
      <c r="L341" s="26" t="str">
        <f>IF(ISBLANK('DATA ENTRY'!Q341),"",'DATA ENTRY'!Q341)</f>
        <v/>
      </c>
      <c r="M341" s="26" t="str">
        <f t="shared" si="103"/>
        <v/>
      </c>
      <c r="N341" s="26" t="str">
        <f>IF(ISBLANK('DATA ENTRY'!S341),"",'DATA ENTRY'!S341)</f>
        <v/>
      </c>
      <c r="O341" s="26" t="str">
        <f>IF(ISBLANK('DATA ENTRY'!T341),"",'DATA ENTRY'!T341)</f>
        <v/>
      </c>
      <c r="P341" s="26" t="str">
        <f t="shared" si="104"/>
        <v/>
      </c>
      <c r="Q341" s="26" t="str">
        <f>IF(ISBLANK('DATA ENTRY'!V341),"",'DATA ENTRY'!V341)</f>
        <v/>
      </c>
      <c r="R341" s="26" t="str">
        <f>IF(ISBLANK('DATA ENTRY'!W341),"",'DATA ENTRY'!W341)</f>
        <v/>
      </c>
      <c r="S341" s="26" t="str">
        <f t="shared" si="105"/>
        <v/>
      </c>
      <c r="T341" s="26" t="str">
        <f>IF(ISBLANK('DATA ENTRY'!Y341),"",'DATA ENTRY'!Y341)</f>
        <v/>
      </c>
      <c r="U341" s="26" t="str">
        <f>IF(ISBLANK('DATA ENTRY'!Z341),"",'DATA ENTRY'!Z341)</f>
        <v/>
      </c>
      <c r="V341" s="26" t="str">
        <f t="shared" si="106"/>
        <v/>
      </c>
      <c r="W341" s="26" t="str">
        <f>IF(ISBLANK('DATA ENTRY'!$F341),"",IF(LEDGER!B341="AB","AB",IF(LEDGER!B341&gt;=0.9*'MARK LOOKUP'!B341,"A+",IF(LEDGER!B341&gt;=0.8*'MARK LOOKUP'!B341,"A",IF(LEDGER!B341&gt;=0.7*'MARK LOOKUP'!B341,"B+",IF(LEDGER!B341&gt;=0.6*'MARK LOOKUP'!B341,"B",IF(LEDGER!B341&gt;=0.5*'MARK LOOKUP'!B341,"C+",IF(LEDGER!B341&gt;=0.4*'MARK LOOKUP'!B341,"C+",IF(LEDGER!B341&gt;=0.35*'MARK LOOKUP'!B341,"D","NG")))))))))</f>
        <v/>
      </c>
      <c r="X341" s="26" t="str">
        <f>IF(ISBLANK('DATA ENTRY'!$G341),"",IF(LEDGER!C341="AB","AB",IF(LEDGER!C341&gt;=0.9*'MARK LOOKUP'!C341,"A+",IF(LEDGER!C341&gt;=0.8*'MARK LOOKUP'!C341,"A",IF(LEDGER!C341&gt;=0.7*'MARK LOOKUP'!C341,"B+",IF(LEDGER!C341&gt;=0.6*'MARK LOOKUP'!C341,"B",IF(LEDGER!C341&gt;=0.5*'MARK LOOKUP'!C341,"C+",IF(LEDGER!C341&gt;=0.4*'MARK LOOKUP'!C341,"C+",IF(LEDGER!C341&gt;=0.35*'MARK LOOKUP'!C341,"D","N.G.")))))))))</f>
        <v/>
      </c>
      <c r="Y341" s="26" t="b">
        <f>IF(ISNUMBER(D341),IF(D341&gt;=0.9*'MARK LOOKUP'!D341,"A+",IF(D341&gt;=0.8*'MARK LOOKUP'!D341,"A",IF(D341&gt;=0.7*'MARK LOOKUP'!D341,"B+",IF(D341&gt;=0.6*'MARK LOOKUP'!D341,"B",IF(D341&gt;=0.5*'MARK LOOKUP'!D341,"C+",IF(D341&gt;=0.4*'MARK LOOKUP'!D341,"C",IF(D341&gt;=0.35*'MARK LOOKUP'!D341,"D","N.G."))))))))</f>
        <v>0</v>
      </c>
      <c r="Z341" s="26" t="str">
        <f>IF(ISBLANK('DATA ENTRY'!J341),"",IF(LEDGER!E341="AB","AB",IF(LEDGER!E341&gt;=0.9*'MARK LOOKUP'!E341,"A+",IF(LEDGER!E341&gt;=0.8*'MARK LOOKUP'!E341,"A",IF(LEDGER!E341&gt;=0.7*'MARK LOOKUP'!E341,"B+",IF(LEDGER!E341&gt;=0.6*'MARK LOOKUP'!E341,"B",IF(LEDGER!E341&gt;=0.5*'MARK LOOKUP'!E341,"C+",IF(LEDGER!E341&gt;=0.4*'MARK LOOKUP'!E341,"C",IF(LEDGER!E341&gt;=0.35*'MARK LOOKUP'!E341,"D","NG")))))))))</f>
        <v/>
      </c>
      <c r="AA341" s="26" t="str">
        <f>IF(ISBLANK('DATA ENTRY'!K341),"",IF(LEDGER!F341="AB","AB",IF(LEDGER!F341&gt;=0.9*'MARK LOOKUP'!F341,"A+",IF(LEDGER!F341&gt;=0.8*'MARK LOOKUP'!F341,"A",IF(LEDGER!F341&gt;=0.7*'MARK LOOKUP'!F341,"B+",IF(LEDGER!F341&gt;=0.6*'MARK LOOKUP'!F341,"B",IF(LEDGER!F341&gt;=0.5*'MARK LOOKUP'!F341,"C+",IF(LEDGER!F341&gt;=0.4*'MARK LOOKUP'!F341,"C",IF(LEDGER!F341&gt;=0.35*'MARK LOOKUP'!F341,"D","NG")))))))))</f>
        <v/>
      </c>
      <c r="AB341" s="26" t="b">
        <f>IF(ISNUMBER(G341),IF(D341&gt;=0.9*'MARK LOOKUP'!G341,"A+",IF(G341&gt;=0.8*'MARK LOOKUP'!G341,"A",IF(G341&gt;=0.7*'MARK LOOKUP'!G341,"B+",IF(G341&gt;=0.6*'MARK LOOKUP'!G341,"B",IF(G341&gt;=0.5*'MARK LOOKUP'!G341,"C+",IF(G341&gt;=0.4*'MARK LOOKUP'!G341,"C",IF(G341&gt;=0.35*'MARK LOOKUP'!G341,"D","NG"))))))))</f>
        <v>0</v>
      </c>
      <c r="AC341" s="26" t="str">
        <f>IF(ISBLANK('DATA ENTRY'!M341),"",IF(LEDGER!H341="AB","AB",IF(LEDGER!H341&gt;=0.9*'MARK LOOKUP'!H341,"A+",IF(LEDGER!H341&gt;=0.8*'MARK LOOKUP'!H341,"A",IF(LEDGER!H341&gt;=0.7*'MARK LOOKUP'!H341,"B+",IF(LEDGER!H341&gt;=0.6*'MARK LOOKUP'!H341,"B",IF(LEDGER!H341&gt;=0.5*'MARK LOOKUP'!H341,"C+",IF(LEDGER!H341&gt;=0.4*'MARK LOOKUP'!H341,"C",IF(LEDGER!H341&gt;=0.35*'MARK LOOKUP'!H341,"D","NG")))))))))</f>
        <v/>
      </c>
      <c r="AD341" s="26" t="str">
        <f>IF(ISBLANK('DATA ENTRY'!N341),"",IF(LEDGER!I341="AB","AB",IF(LEDGER!I341&gt;=0.9*'MARK LOOKUP'!I341,"A+",IF(LEDGER!I341&gt;=0.8*'MARK LOOKUP'!I341,"A",IF(LEDGER!I341&gt;=0.7*'MARK LOOKUP'!I341,"B+",IF(LEDGER!I341&gt;=0.6*'MARK LOOKUP'!I341,"B",IF(LEDGER!I341&gt;=0.5*'MARK LOOKUP'!I341,"C+",IF(LEDGER!I341&gt;=0.4*'MARK LOOKUP'!I341,"C",IF(LEDGER!I341&gt;=0.35*'MARK LOOKUP'!I341,"D","NG")))))))))</f>
        <v/>
      </c>
      <c r="AE341" s="26" t="str">
        <f>IF(ISNUMBER(J341),IF(J341&gt;=0.9*'MARK LOOKUP'!J341,"A+",IF(J341&gt;=0.8*'MARK LOOKUP'!J341,"A",IF(J341&gt;=0.7*'MARK LOOKUP'!J341,"B+",IF(J341&gt;=0.6*'MARK LOOKUP'!J341,"B",IF(J341&gt;=0.5*'MARK LOOKUP'!J341,"C+",IF(J341&gt;=0.4*'MARK LOOKUP'!J341,"C",IF(J341&gt;=0.35*'MARK LOOKUP'!J341,"D","NG"))))))),"")</f>
        <v/>
      </c>
      <c r="AF341" s="26" t="str">
        <f>IF(ISBLANK('DATA ENTRY'!P341),"",IF(LEDGER!K341="Ab","AB",IF(LEDGER!K341&gt;=0.9*'MARK LOOKUP'!K341,"A+",IF(LEDGER!K341&gt;=0.8*'MARK LOOKUP'!K341,"A",IF(LEDGER!K341&gt;=0.7*'MARK LOOKUP'!K341,"B+",IF(LEDGER!K341&gt;=0.6*'MARK LOOKUP'!K341,"B",IF(LEDGER!K341&gt;=0.5*'MARK LOOKUP'!K341,"C+",IF(LEDGER!K341&gt;=0.4*'MARK LOOKUP'!K341,"C",IF(LEDGER!K341&gt;=0.35*'MARK LOOKUP'!K341,"D","NG")))))))))</f>
        <v/>
      </c>
      <c r="AG341" s="26" t="str">
        <f>IF(ISBLANK('DATA ENTRY'!Q341),"",IF(LEDGER!L341="Ab","AB",IF(LEDGER!L341&gt;=0.9*'MARK LOOKUP'!L341,"A+",IF(LEDGER!L341&gt;=0.8*'MARK LOOKUP'!L341,"A",IF(LEDGER!L341&gt;=0.7*'MARK LOOKUP'!L341,"B+",IF(LEDGER!L341&gt;=0.6*'MARK LOOKUP'!L341,"B",IF(LEDGER!L341&gt;=0.5*'MARK LOOKUP'!L341,"C+",IF(LEDGER!L341&gt;=0.4*'MARK LOOKUP'!L341,"C",IF(LEDGER!L341&gt;=0.35*'MARK LOOKUP'!L341,"D","NG")))))))))</f>
        <v/>
      </c>
      <c r="AH341" s="26" t="str">
        <f>IF(ISNUMBER(M341),IF(M341&gt;=0.9*'MARK LOOKUP'!M341,"A+",IF(M341&gt;=0.8*'MARK LOOKUP'!M341,"A",IF(M341&gt;=0.7*'MARK LOOKUP'!M341,"B+",IF(M341&gt;=0.6*'MARK LOOKUP'!M341,"B",IF(M341&gt;=0.5*'MARK LOOKUP'!M341,"C+",IF(M341&gt;=0.4*'MARK LOOKUP'!M341,"C",IF(M341&gt;=0.35*'MARK LOOKUP'!M341,"D","NG"))))))),"")</f>
        <v/>
      </c>
      <c r="AI341" s="26" t="str">
        <f>IF(ISBLANK('DATA ENTRY'!S341),"",IF(N341="Ab","AB",IF(N341&gt;=0.9*'MARK LOOKUP'!N341,"A+",IF(N341&gt;=0.8*'MARK LOOKUP'!N341,"A",IF(N341&gt;=0.7*'MARK LOOKUP'!N341,"B+",IF(N341&gt;=0.6*'MARK LOOKUP'!N341,"B",IF(N341&gt;=0.5*'MARK LOOKUP'!N341,"C+",IF(N341&gt;=0.4*'MARK LOOKUP'!N341,"C",IF(N341&gt;=0.35*'MARK LOOKUP'!N341,"D","NG")))))))))</f>
        <v/>
      </c>
      <c r="AJ341" s="26" t="str">
        <f>IF(ISBLANK('DATA ENTRY'!T341),"",IF(O341="Ab","AB",IF(O341&gt;=0.9*'MARK LOOKUP'!O341,"A+",IF(O341&gt;=0.8*'MARK LOOKUP'!O341,"A",IF(O341&gt;=0.7*'MARK LOOKUP'!O341,"B+",IF(O341&gt;=0.6*'MARK LOOKUP'!O341,"B",IF(O341&gt;=0.5*'MARK LOOKUP'!O341,"C+",IF(O341&gt;=0.4*'MARK LOOKUP'!O341,"C",IF(O341&gt;=0.35*'MARK LOOKUP'!O341,"D","NG")))))))))</f>
        <v/>
      </c>
      <c r="AK341" s="26" t="str">
        <f>IF(ISNUMBER(P341),IF(P341&gt;=0.9*'MARK LOOKUP'!P341,"A+",IF(P341&gt;=0.8*'MARK LOOKUP'!P341,"A",IF(P341&gt;=0.7*'MARK LOOKUP'!P341,"B+",IF(P341&gt;=0.6*'MARK LOOKUP'!P341,"B",IF(P341&gt;=0.5*'MARK LOOKUP'!P341,"C+",IF(P341&gt;=0.4*'MARK LOOKUP'!P341,"C",IF(P341&gt;=0.35*'MARK LOOKUP'!P341,"D","NG"))))))),"")</f>
        <v/>
      </c>
      <c r="AL341" s="26" t="str">
        <f>IF(ISBLANK('DATA ENTRY'!V341),"",IF(Q341="Ab","AB",IF(Q341&gt;=0.9*'MARK LOOKUP'!Q341,"A+",IF(Q341&gt;=0.8*'MARK LOOKUP'!Q341,"A",IF(Q341&gt;=0.7*'MARK LOOKUP'!Q341,"B+",IF(Q341&gt;=0.6*'MARK LOOKUP'!Q341,"B",IF(Q341&gt;=0.5*'MARK LOOKUP'!Q341,"C+",IF(Q341&gt;=0.4*'MARK LOOKUP'!Q341,"C",IF(Q341&gt;=0.35*'MARK LOOKUP'!Q341,"D","NG")))))))))</f>
        <v/>
      </c>
      <c r="AM341" s="26" t="str">
        <f>IF(ISBLANK('DATA ENTRY'!W341),"",IF(R341="Ab","AB",IF(R341&gt;=0.9*'MARK LOOKUP'!R341,"A+",IF(R341&gt;=0.8*'MARK LOOKUP'!R341,"A",IF(R341&gt;=0.7*'MARK LOOKUP'!R341,"B+",IF(R341&gt;=0.6*'MARK LOOKUP'!R341,"B",IF(R341&gt;=0.5*'MARK LOOKUP'!R341,"C+",IF(R341&gt;=0.4*'MARK LOOKUP'!R341,"C",IF(R341&gt;=0.35*'MARK LOOKUP'!R341,"D","NG")))))))))</f>
        <v/>
      </c>
      <c r="AN341" s="26" t="str">
        <f>IF(ISNUMBER(S341),IF(S341&gt;=0.9*'MARK LOOKUP'!S341,"A+",IF(S341&gt;=0.8*'MARK LOOKUP'!S341,"A",IF(S341&gt;=0.7*'MARK LOOKUP'!S341,"B+",IF(S341&gt;=0.6*'MARK LOOKUP'!S341,"B",IF(S341&gt;=0.5*'MARK LOOKUP'!S341,"C+",IF(S341&gt;=0.4*'MARK LOOKUP'!S341,"C",IF(S341&gt;=0.35*'MARK LOOKUP'!S341,"D","NG"))))))),"")</f>
        <v/>
      </c>
      <c r="AO341" s="26" t="str">
        <f>IF(ISBLANK('DATA ENTRY'!Y341),"",IF(T341="AB","AB",IF(T341&gt;=0.9*'MARK LOOKUP'!T341,"A+",IF(T341&gt;=0.8*'MARK LOOKUP'!T341,"A",IF(T341&gt;=0.7*'MARK LOOKUP'!T341,"B+",IF(T341&gt;=0.6*'MARK LOOKUP'!T341,"B",IF(T341&gt;=0.5*'MARK LOOKUP'!T341,"C+",IF(T341&gt;=0.4*'MARK LOOKUP'!T341,"C",IF(T341&gt;=0.35*'MARK LOOKUP'!T341,"D","NG")))))))))</f>
        <v/>
      </c>
      <c r="AP341" s="26" t="str">
        <f>IF(ISBLANK('DATA ENTRY'!Z341),"",IF(U341="AB","AB",IF(U341&gt;=0.9*'MARK LOOKUP'!U341,"A+",IF(U341&gt;=0.8*'MARK LOOKUP'!U341,"A",IF(U341&gt;=0.7*'MARK LOOKUP'!U341,"B+",IF(U341&gt;=0.6*'MARK LOOKUP'!U341,"B",IF(U341&gt;=0.5*'MARK LOOKUP'!U341,"C+",IF(U341&gt;=0.4*'MARK LOOKUP'!U341,"C",IF(U341&gt;=0.35*'MARK LOOKUP'!U341,"D","NG")))))))))</f>
        <v/>
      </c>
      <c r="AQ341" s="26" t="str">
        <f>IF(ISNUMBER(V341),IF(V341&gt;=0.9*'MARK LOOKUP'!V341,"A+",IF(V341&gt;=0.8*'MARK LOOKUP'!V341,"A",IF(V341&gt;=0.7*'MARK LOOKUP'!V341,"B+",IF(V341&gt;=0.6*'MARK LOOKUP'!S341,"B",IF(V341&gt;=0.5*'MARK LOOKUP'!V341,"C+",IF(V341&gt;=0.4*'MARK LOOKUP'!V341,"C",IF(V341&gt;=0.35*'MARK LOOKUP'!V341,"D","NG"))))))),"")</f>
        <v/>
      </c>
      <c r="AR341" s="26" t="str">
        <f t="shared" si="107"/>
        <v/>
      </c>
      <c r="AS341" s="26" t="str">
        <f t="shared" si="108"/>
        <v/>
      </c>
      <c r="AT341" s="26" t="str">
        <f t="shared" si="109"/>
        <v/>
      </c>
      <c r="AU341" s="26" t="str">
        <f t="shared" si="110"/>
        <v/>
      </c>
      <c r="AV341" s="26" t="str">
        <f t="shared" si="111"/>
        <v/>
      </c>
      <c r="AW341" s="26" t="str">
        <f t="shared" si="112"/>
        <v/>
      </c>
      <c r="AX341" s="26" t="str">
        <f t="shared" si="113"/>
        <v/>
      </c>
      <c r="AY341" s="26" t="str">
        <f t="shared" si="114"/>
        <v/>
      </c>
      <c r="AZ341" s="26" t="str">
        <f t="shared" si="115"/>
        <v/>
      </c>
      <c r="BA341" s="26" t="str">
        <f t="shared" si="116"/>
        <v/>
      </c>
      <c r="BB341" s="26" t="str">
        <f t="shared" si="117"/>
        <v/>
      </c>
      <c r="BC341" s="26" t="str">
        <f t="shared" si="118"/>
        <v/>
      </c>
      <c r="BD341" s="26" t="str">
        <f t="shared" si="119"/>
        <v/>
      </c>
      <c r="BE341" s="26" t="str">
        <f>IF(ISBLANK('DATA ENTRY'!S341),"",IF(AJ341="A+","4",IF(AJ341="A","3.6",IF(AJ341="B+","3.2",IF(AJ341="B","2.8",IF(AJ341="C+","2.4",IF(AJ341="C","2",IF(AJ341="D+","1.6",IF(AJ341="D","1.2",IF(AJ341="E","0.8",""))))))))))</f>
        <v/>
      </c>
      <c r="BF341" s="26" t="str">
        <f>IF(ISBLANK('DATA ENTRY'!T341),"",IF(AK341="A+","4",IF(AK341="A","3.6",IF(AK341="B+","3.2",IF(AK341="B","2.8",IF(AK341="C+","2.4",IF(AK341="C","2",IF(AK341="D+","1.6",IF(AK341="D","1.2",IF(AK341="E","0.8",""))))))))))</f>
        <v/>
      </c>
      <c r="BG341" s="26" t="str">
        <f>IF(ISBLANK('DATA ENTRY'!U341),"",IF(AL341="A+","4",IF(AL341="A","3.6",IF(AL341="B+","3.2",IF(AL341="B","2.8",IF(AL341="C+","2.4",IF(AL341="C","2",IF(AL341="D+","1.6",IF(AL341="D","1.2",IF(AL341="E","0.8",""))))))))))</f>
        <v/>
      </c>
      <c r="BH341" s="26" t="str">
        <f>IF(ISBLANK('DATA ENTRY'!V341),"",IF(AM341="A+","4",IF(AM341="A","3.6",IF(AM341="B+","3.2",IF(AM341="B","2.8",IF(AM341="C+","2.4",IF(AM341="C","2",IF(AM341="D+","1.6",IF(AM341="D","1.2",IF(AM341="E","0.8",""))))))))))</f>
        <v/>
      </c>
      <c r="BI341" s="26" t="str">
        <f>IF(ISBLANK('DATA ENTRY'!W341),"",IF(AN341="A+","4",IF(AN341="A","3.6",IF(AN341="B+","3.2",IF(AN341="B","2.8",IF(AN341="C+","2.4",IF(AN341="C","2",IF(AN341="D+","1.6",IF(AN341="D","1.2",IF(AN341="E","0.8",""))))))))))</f>
        <v/>
      </c>
      <c r="BJ341" s="26" t="str">
        <f>IF(ISBLANK('DATA ENTRY'!X341),"",IF(AO341="A+","4",IF(AO341="A","3.6",IF(AO341="B+","3.2",IF(AO341="B","2.8",IF(AO341="C+","2.4",IF(AO341="C","2",IF(AO341="D+","1.6",IF(AO341="D","1.2",IF(AO341="E","0.8",""))))))))))</f>
        <v/>
      </c>
      <c r="BK341" s="26" t="str">
        <f>IF(ISBLANK('DATA ENTRY'!Y341),"",IF(AP341="A+","4",IF(AP341="A","3.6",IF(AP341="B+","3.2",IF(AP341="B","2.8",IF(AP341="C+","2.4",IF(AP341="C","2",IF(AP341="D+","1.6",IF(AP341="D","1.2",IF(AP341="E","0.8",""))))))))))</f>
        <v/>
      </c>
      <c r="BL341" s="26" t="str">
        <f>IF(ISBLANK('DATA ENTRY'!Z341),"",IF(AQ341="A+","4",IF(AQ341="A","3.6",IF(AQ341="B+","3.2",IF(AQ341="B","2.8",IF(AQ341="C+","2.4",IF(AQ341="C","2",IF(AQ341="D+","1.6",IF(AQ341="D","1.2",IF(AQ341="E","0.8",""))))))))))</f>
        <v/>
      </c>
    </row>
    <row r="342" spans="2:64" x14ac:dyDescent="0.25">
      <c r="B342" s="26" t="str">
        <f>IF(ISBLANK('DATA ENTRY'!G342),"",'DATA ENTRY'!G342)</f>
        <v/>
      </c>
      <c r="C342" s="26" t="str">
        <f>IF(ISBLANK('DATA ENTRY'!H342),"",'DATA ENTRY'!H342)</f>
        <v/>
      </c>
      <c r="D342" s="26" t="str">
        <f t="shared" si="101"/>
        <v/>
      </c>
      <c r="E342" s="26" t="str">
        <f>IF(ISBLANK('DATA ENTRY'!J342),"",'DATA ENTRY'!J342)</f>
        <v/>
      </c>
      <c r="F342" s="26" t="str">
        <f>IF(ISBLANK('DATA ENTRY'!K342),"",'DATA ENTRY'!K342)</f>
        <v/>
      </c>
      <c r="G342" s="26" t="str">
        <f t="shared" si="102"/>
        <v/>
      </c>
      <c r="H342" s="26" t="str">
        <f>IF(ISBLANK('DATA ENTRY'!M342),"",'DATA ENTRY'!M342)</f>
        <v/>
      </c>
      <c r="I342" s="26" t="str">
        <f>IF(ISBLANK('DATA ENTRY'!M342),"",'DATA ENTRY'!N342)</f>
        <v/>
      </c>
      <c r="J342" s="26" t="str">
        <f t="shared" si="120"/>
        <v/>
      </c>
      <c r="K342" s="26" t="str">
        <f>IF(ISBLANK('DATA ENTRY'!P342),"",'DATA ENTRY'!P342)</f>
        <v/>
      </c>
      <c r="L342" s="26" t="str">
        <f>IF(ISBLANK('DATA ENTRY'!Q342),"",'DATA ENTRY'!Q342)</f>
        <v/>
      </c>
      <c r="M342" s="26" t="str">
        <f t="shared" si="103"/>
        <v/>
      </c>
      <c r="N342" s="26" t="str">
        <f>IF(ISBLANK('DATA ENTRY'!S342),"",'DATA ENTRY'!S342)</f>
        <v/>
      </c>
      <c r="O342" s="26" t="str">
        <f>IF(ISBLANK('DATA ENTRY'!T342),"",'DATA ENTRY'!T342)</f>
        <v/>
      </c>
      <c r="P342" s="26" t="str">
        <f t="shared" si="104"/>
        <v/>
      </c>
      <c r="Q342" s="26" t="str">
        <f>IF(ISBLANK('DATA ENTRY'!V342),"",'DATA ENTRY'!V342)</f>
        <v/>
      </c>
      <c r="R342" s="26" t="str">
        <f>IF(ISBLANK('DATA ENTRY'!W342),"",'DATA ENTRY'!W342)</f>
        <v/>
      </c>
      <c r="S342" s="26" t="str">
        <f t="shared" si="105"/>
        <v/>
      </c>
      <c r="T342" s="26" t="str">
        <f>IF(ISBLANK('DATA ENTRY'!Y342),"",'DATA ENTRY'!Y342)</f>
        <v/>
      </c>
      <c r="U342" s="26" t="str">
        <f>IF(ISBLANK('DATA ENTRY'!Z342),"",'DATA ENTRY'!Z342)</f>
        <v/>
      </c>
      <c r="V342" s="26" t="str">
        <f t="shared" si="106"/>
        <v/>
      </c>
      <c r="W342" s="26" t="str">
        <f>IF(ISBLANK('DATA ENTRY'!$F342),"",IF(LEDGER!B342="AB","AB",IF(LEDGER!B342&gt;=0.9*'MARK LOOKUP'!B342,"A+",IF(LEDGER!B342&gt;=0.8*'MARK LOOKUP'!B342,"A",IF(LEDGER!B342&gt;=0.7*'MARK LOOKUP'!B342,"B+",IF(LEDGER!B342&gt;=0.6*'MARK LOOKUP'!B342,"B",IF(LEDGER!B342&gt;=0.5*'MARK LOOKUP'!B342,"C+",IF(LEDGER!B342&gt;=0.4*'MARK LOOKUP'!B342,"C+",IF(LEDGER!B342&gt;=0.35*'MARK LOOKUP'!B342,"D","NG")))))))))</f>
        <v/>
      </c>
      <c r="X342" s="26" t="str">
        <f>IF(ISBLANK('DATA ENTRY'!$G342),"",IF(LEDGER!C342="AB","AB",IF(LEDGER!C342&gt;=0.9*'MARK LOOKUP'!C342,"A+",IF(LEDGER!C342&gt;=0.8*'MARK LOOKUP'!C342,"A",IF(LEDGER!C342&gt;=0.7*'MARK LOOKUP'!C342,"B+",IF(LEDGER!C342&gt;=0.6*'MARK LOOKUP'!C342,"B",IF(LEDGER!C342&gt;=0.5*'MARK LOOKUP'!C342,"C+",IF(LEDGER!C342&gt;=0.4*'MARK LOOKUP'!C342,"C+",IF(LEDGER!C342&gt;=0.35*'MARK LOOKUP'!C342,"D","N.G.")))))))))</f>
        <v/>
      </c>
      <c r="Y342" s="26" t="b">
        <f>IF(ISNUMBER(D342),IF(D342&gt;=0.9*'MARK LOOKUP'!D342,"A+",IF(D342&gt;=0.8*'MARK LOOKUP'!D342,"A",IF(D342&gt;=0.7*'MARK LOOKUP'!D342,"B+",IF(D342&gt;=0.6*'MARK LOOKUP'!D342,"B",IF(D342&gt;=0.5*'MARK LOOKUP'!D342,"C+",IF(D342&gt;=0.4*'MARK LOOKUP'!D342,"C",IF(D342&gt;=0.35*'MARK LOOKUP'!D342,"D","N.G."))))))))</f>
        <v>0</v>
      </c>
      <c r="Z342" s="26" t="str">
        <f>IF(ISBLANK('DATA ENTRY'!J342),"",IF(LEDGER!E342="AB","AB",IF(LEDGER!E342&gt;=0.9*'MARK LOOKUP'!E342,"A+",IF(LEDGER!E342&gt;=0.8*'MARK LOOKUP'!E342,"A",IF(LEDGER!E342&gt;=0.7*'MARK LOOKUP'!E342,"B+",IF(LEDGER!E342&gt;=0.6*'MARK LOOKUP'!E342,"B",IF(LEDGER!E342&gt;=0.5*'MARK LOOKUP'!E342,"C+",IF(LEDGER!E342&gt;=0.4*'MARK LOOKUP'!E342,"C",IF(LEDGER!E342&gt;=0.35*'MARK LOOKUP'!E342,"D","NG")))))))))</f>
        <v/>
      </c>
      <c r="AA342" s="26" t="str">
        <f>IF(ISBLANK('DATA ENTRY'!K342),"",IF(LEDGER!F342="AB","AB",IF(LEDGER!F342&gt;=0.9*'MARK LOOKUP'!F342,"A+",IF(LEDGER!F342&gt;=0.8*'MARK LOOKUP'!F342,"A",IF(LEDGER!F342&gt;=0.7*'MARK LOOKUP'!F342,"B+",IF(LEDGER!F342&gt;=0.6*'MARK LOOKUP'!F342,"B",IF(LEDGER!F342&gt;=0.5*'MARK LOOKUP'!F342,"C+",IF(LEDGER!F342&gt;=0.4*'MARK LOOKUP'!F342,"C",IF(LEDGER!F342&gt;=0.35*'MARK LOOKUP'!F342,"D","NG")))))))))</f>
        <v/>
      </c>
      <c r="AB342" s="26" t="b">
        <f>IF(ISNUMBER(G342),IF(D342&gt;=0.9*'MARK LOOKUP'!G342,"A+",IF(G342&gt;=0.8*'MARK LOOKUP'!G342,"A",IF(G342&gt;=0.7*'MARK LOOKUP'!G342,"B+",IF(G342&gt;=0.6*'MARK LOOKUP'!G342,"B",IF(G342&gt;=0.5*'MARK LOOKUP'!G342,"C+",IF(G342&gt;=0.4*'MARK LOOKUP'!G342,"C",IF(G342&gt;=0.35*'MARK LOOKUP'!G342,"D","NG"))))))))</f>
        <v>0</v>
      </c>
      <c r="AC342" s="26" t="str">
        <f>IF(ISBLANK('DATA ENTRY'!M342),"",IF(LEDGER!H342="AB","AB",IF(LEDGER!H342&gt;=0.9*'MARK LOOKUP'!H342,"A+",IF(LEDGER!H342&gt;=0.8*'MARK LOOKUP'!H342,"A",IF(LEDGER!H342&gt;=0.7*'MARK LOOKUP'!H342,"B+",IF(LEDGER!H342&gt;=0.6*'MARK LOOKUP'!H342,"B",IF(LEDGER!H342&gt;=0.5*'MARK LOOKUP'!H342,"C+",IF(LEDGER!H342&gt;=0.4*'MARK LOOKUP'!H342,"C",IF(LEDGER!H342&gt;=0.35*'MARK LOOKUP'!H342,"D","NG")))))))))</f>
        <v/>
      </c>
      <c r="AD342" s="26" t="str">
        <f>IF(ISBLANK('DATA ENTRY'!N342),"",IF(LEDGER!I342="AB","AB",IF(LEDGER!I342&gt;=0.9*'MARK LOOKUP'!I342,"A+",IF(LEDGER!I342&gt;=0.8*'MARK LOOKUP'!I342,"A",IF(LEDGER!I342&gt;=0.7*'MARK LOOKUP'!I342,"B+",IF(LEDGER!I342&gt;=0.6*'MARK LOOKUP'!I342,"B",IF(LEDGER!I342&gt;=0.5*'MARK LOOKUP'!I342,"C+",IF(LEDGER!I342&gt;=0.4*'MARK LOOKUP'!I342,"C",IF(LEDGER!I342&gt;=0.35*'MARK LOOKUP'!I342,"D","NG")))))))))</f>
        <v/>
      </c>
      <c r="AE342" s="26" t="str">
        <f>IF(ISNUMBER(J342),IF(J342&gt;=0.9*'MARK LOOKUP'!J342,"A+",IF(J342&gt;=0.8*'MARK LOOKUP'!J342,"A",IF(J342&gt;=0.7*'MARK LOOKUP'!J342,"B+",IF(J342&gt;=0.6*'MARK LOOKUP'!J342,"B",IF(J342&gt;=0.5*'MARK LOOKUP'!J342,"C+",IF(J342&gt;=0.4*'MARK LOOKUP'!J342,"C",IF(J342&gt;=0.35*'MARK LOOKUP'!J342,"D","NG"))))))),"")</f>
        <v/>
      </c>
      <c r="AF342" s="26" t="str">
        <f>IF(ISBLANK('DATA ENTRY'!P342),"",IF(LEDGER!K342="Ab","AB",IF(LEDGER!K342&gt;=0.9*'MARK LOOKUP'!K342,"A+",IF(LEDGER!K342&gt;=0.8*'MARK LOOKUP'!K342,"A",IF(LEDGER!K342&gt;=0.7*'MARK LOOKUP'!K342,"B+",IF(LEDGER!K342&gt;=0.6*'MARK LOOKUP'!K342,"B",IF(LEDGER!K342&gt;=0.5*'MARK LOOKUP'!K342,"C+",IF(LEDGER!K342&gt;=0.4*'MARK LOOKUP'!K342,"C",IF(LEDGER!K342&gt;=0.35*'MARK LOOKUP'!K342,"D","NG")))))))))</f>
        <v/>
      </c>
      <c r="AG342" s="26" t="str">
        <f>IF(ISBLANK('DATA ENTRY'!Q342),"",IF(LEDGER!L342="Ab","AB",IF(LEDGER!L342&gt;=0.9*'MARK LOOKUP'!L342,"A+",IF(LEDGER!L342&gt;=0.8*'MARK LOOKUP'!L342,"A",IF(LEDGER!L342&gt;=0.7*'MARK LOOKUP'!L342,"B+",IF(LEDGER!L342&gt;=0.6*'MARK LOOKUP'!L342,"B",IF(LEDGER!L342&gt;=0.5*'MARK LOOKUP'!L342,"C+",IF(LEDGER!L342&gt;=0.4*'MARK LOOKUP'!L342,"C",IF(LEDGER!L342&gt;=0.35*'MARK LOOKUP'!L342,"D","NG")))))))))</f>
        <v/>
      </c>
      <c r="AH342" s="26" t="str">
        <f>IF(ISNUMBER(M342),IF(M342&gt;=0.9*'MARK LOOKUP'!M342,"A+",IF(M342&gt;=0.8*'MARK LOOKUP'!M342,"A",IF(M342&gt;=0.7*'MARK LOOKUP'!M342,"B+",IF(M342&gt;=0.6*'MARK LOOKUP'!M342,"B",IF(M342&gt;=0.5*'MARK LOOKUP'!M342,"C+",IF(M342&gt;=0.4*'MARK LOOKUP'!M342,"C",IF(M342&gt;=0.35*'MARK LOOKUP'!M342,"D","NG"))))))),"")</f>
        <v/>
      </c>
      <c r="AI342" s="26" t="str">
        <f>IF(ISBLANK('DATA ENTRY'!S342),"",IF(N342="Ab","AB",IF(N342&gt;=0.9*'MARK LOOKUP'!N342,"A+",IF(N342&gt;=0.8*'MARK LOOKUP'!N342,"A",IF(N342&gt;=0.7*'MARK LOOKUP'!N342,"B+",IF(N342&gt;=0.6*'MARK LOOKUP'!N342,"B",IF(N342&gt;=0.5*'MARK LOOKUP'!N342,"C+",IF(N342&gt;=0.4*'MARK LOOKUP'!N342,"C",IF(N342&gt;=0.35*'MARK LOOKUP'!N342,"D","NG")))))))))</f>
        <v/>
      </c>
      <c r="AJ342" s="26" t="str">
        <f>IF(ISBLANK('DATA ENTRY'!T342),"",IF(O342="Ab","AB",IF(O342&gt;=0.9*'MARK LOOKUP'!O342,"A+",IF(O342&gt;=0.8*'MARK LOOKUP'!O342,"A",IF(O342&gt;=0.7*'MARK LOOKUP'!O342,"B+",IF(O342&gt;=0.6*'MARK LOOKUP'!O342,"B",IF(O342&gt;=0.5*'MARK LOOKUP'!O342,"C+",IF(O342&gt;=0.4*'MARK LOOKUP'!O342,"C",IF(O342&gt;=0.35*'MARK LOOKUP'!O342,"D","NG")))))))))</f>
        <v/>
      </c>
      <c r="AK342" s="26" t="str">
        <f>IF(ISNUMBER(P342),IF(P342&gt;=0.9*'MARK LOOKUP'!P342,"A+",IF(P342&gt;=0.8*'MARK LOOKUP'!P342,"A",IF(P342&gt;=0.7*'MARK LOOKUP'!P342,"B+",IF(P342&gt;=0.6*'MARK LOOKUP'!P342,"B",IF(P342&gt;=0.5*'MARK LOOKUP'!P342,"C+",IF(P342&gt;=0.4*'MARK LOOKUP'!P342,"C",IF(P342&gt;=0.35*'MARK LOOKUP'!P342,"D","NG"))))))),"")</f>
        <v/>
      </c>
      <c r="AL342" s="26" t="str">
        <f>IF(ISBLANK('DATA ENTRY'!V342),"",IF(Q342="Ab","AB",IF(Q342&gt;=0.9*'MARK LOOKUP'!Q342,"A+",IF(Q342&gt;=0.8*'MARK LOOKUP'!Q342,"A",IF(Q342&gt;=0.7*'MARK LOOKUP'!Q342,"B+",IF(Q342&gt;=0.6*'MARK LOOKUP'!Q342,"B",IF(Q342&gt;=0.5*'MARK LOOKUP'!Q342,"C+",IF(Q342&gt;=0.4*'MARK LOOKUP'!Q342,"C",IF(Q342&gt;=0.35*'MARK LOOKUP'!Q342,"D","NG")))))))))</f>
        <v/>
      </c>
      <c r="AM342" s="26" t="str">
        <f>IF(ISBLANK('DATA ENTRY'!W342),"",IF(R342="Ab","AB",IF(R342&gt;=0.9*'MARK LOOKUP'!R342,"A+",IF(R342&gt;=0.8*'MARK LOOKUP'!R342,"A",IF(R342&gt;=0.7*'MARK LOOKUP'!R342,"B+",IF(R342&gt;=0.6*'MARK LOOKUP'!R342,"B",IF(R342&gt;=0.5*'MARK LOOKUP'!R342,"C+",IF(R342&gt;=0.4*'MARK LOOKUP'!R342,"C",IF(R342&gt;=0.35*'MARK LOOKUP'!R342,"D","NG")))))))))</f>
        <v/>
      </c>
      <c r="AN342" s="26" t="str">
        <f>IF(ISNUMBER(S342),IF(S342&gt;=0.9*'MARK LOOKUP'!S342,"A+",IF(S342&gt;=0.8*'MARK LOOKUP'!S342,"A",IF(S342&gt;=0.7*'MARK LOOKUP'!S342,"B+",IF(S342&gt;=0.6*'MARK LOOKUP'!S342,"B",IF(S342&gt;=0.5*'MARK LOOKUP'!S342,"C+",IF(S342&gt;=0.4*'MARK LOOKUP'!S342,"C",IF(S342&gt;=0.35*'MARK LOOKUP'!S342,"D","NG"))))))),"")</f>
        <v/>
      </c>
      <c r="AO342" s="26" t="str">
        <f>IF(ISBLANK('DATA ENTRY'!Y342),"",IF(T342="AB","AB",IF(T342&gt;=0.9*'MARK LOOKUP'!T342,"A+",IF(T342&gt;=0.8*'MARK LOOKUP'!T342,"A",IF(T342&gt;=0.7*'MARK LOOKUP'!T342,"B+",IF(T342&gt;=0.6*'MARK LOOKUP'!T342,"B",IF(T342&gt;=0.5*'MARK LOOKUP'!T342,"C+",IF(T342&gt;=0.4*'MARK LOOKUP'!T342,"C",IF(T342&gt;=0.35*'MARK LOOKUP'!T342,"D","NG")))))))))</f>
        <v/>
      </c>
      <c r="AP342" s="26" t="str">
        <f>IF(ISBLANK('DATA ENTRY'!Z342),"",IF(U342="AB","AB",IF(U342&gt;=0.9*'MARK LOOKUP'!U342,"A+",IF(U342&gt;=0.8*'MARK LOOKUP'!U342,"A",IF(U342&gt;=0.7*'MARK LOOKUP'!U342,"B+",IF(U342&gt;=0.6*'MARK LOOKUP'!U342,"B",IF(U342&gt;=0.5*'MARK LOOKUP'!U342,"C+",IF(U342&gt;=0.4*'MARK LOOKUP'!U342,"C",IF(U342&gt;=0.35*'MARK LOOKUP'!U342,"D","NG")))))))))</f>
        <v/>
      </c>
      <c r="AQ342" s="26" t="str">
        <f>IF(ISNUMBER(V342),IF(V342&gt;=0.9*'MARK LOOKUP'!V342,"A+",IF(V342&gt;=0.8*'MARK LOOKUP'!V342,"A",IF(V342&gt;=0.7*'MARK LOOKUP'!V342,"B+",IF(V342&gt;=0.6*'MARK LOOKUP'!S342,"B",IF(V342&gt;=0.5*'MARK LOOKUP'!V342,"C+",IF(V342&gt;=0.4*'MARK LOOKUP'!V342,"C",IF(V342&gt;=0.35*'MARK LOOKUP'!V342,"D","NG"))))))),"")</f>
        <v/>
      </c>
      <c r="AR342" s="26" t="str">
        <f t="shared" si="107"/>
        <v/>
      </c>
      <c r="AS342" s="26" t="str">
        <f t="shared" si="108"/>
        <v/>
      </c>
      <c r="AT342" s="26" t="str">
        <f t="shared" si="109"/>
        <v/>
      </c>
      <c r="AU342" s="26" t="str">
        <f t="shared" si="110"/>
        <v/>
      </c>
      <c r="AV342" s="26" t="str">
        <f t="shared" si="111"/>
        <v/>
      </c>
      <c r="AW342" s="26" t="str">
        <f t="shared" si="112"/>
        <v/>
      </c>
      <c r="AX342" s="26" t="str">
        <f t="shared" si="113"/>
        <v/>
      </c>
      <c r="AY342" s="26" t="str">
        <f t="shared" si="114"/>
        <v/>
      </c>
      <c r="AZ342" s="26" t="str">
        <f t="shared" si="115"/>
        <v/>
      </c>
      <c r="BA342" s="26" t="str">
        <f t="shared" si="116"/>
        <v/>
      </c>
      <c r="BB342" s="26" t="str">
        <f t="shared" si="117"/>
        <v/>
      </c>
      <c r="BC342" s="26" t="str">
        <f t="shared" si="118"/>
        <v/>
      </c>
      <c r="BD342" s="26" t="str">
        <f t="shared" si="119"/>
        <v/>
      </c>
      <c r="BE342" s="26" t="str">
        <f>IF(ISBLANK('DATA ENTRY'!S342),"",IF(AJ342="A+","4",IF(AJ342="A","3.6",IF(AJ342="B+","3.2",IF(AJ342="B","2.8",IF(AJ342="C+","2.4",IF(AJ342="C","2",IF(AJ342="D+","1.6",IF(AJ342="D","1.2",IF(AJ342="E","0.8",""))))))))))</f>
        <v/>
      </c>
      <c r="BF342" s="26" t="str">
        <f>IF(ISBLANK('DATA ENTRY'!T342),"",IF(AK342="A+","4",IF(AK342="A","3.6",IF(AK342="B+","3.2",IF(AK342="B","2.8",IF(AK342="C+","2.4",IF(AK342="C","2",IF(AK342="D+","1.6",IF(AK342="D","1.2",IF(AK342="E","0.8",""))))))))))</f>
        <v/>
      </c>
      <c r="BG342" s="26" t="str">
        <f>IF(ISBLANK('DATA ENTRY'!U342),"",IF(AL342="A+","4",IF(AL342="A","3.6",IF(AL342="B+","3.2",IF(AL342="B","2.8",IF(AL342="C+","2.4",IF(AL342="C","2",IF(AL342="D+","1.6",IF(AL342="D","1.2",IF(AL342="E","0.8",""))))))))))</f>
        <v/>
      </c>
      <c r="BH342" s="26" t="str">
        <f>IF(ISBLANK('DATA ENTRY'!V342),"",IF(AM342="A+","4",IF(AM342="A","3.6",IF(AM342="B+","3.2",IF(AM342="B","2.8",IF(AM342="C+","2.4",IF(AM342="C","2",IF(AM342="D+","1.6",IF(AM342="D","1.2",IF(AM342="E","0.8",""))))))))))</f>
        <v/>
      </c>
      <c r="BI342" s="26" t="str">
        <f>IF(ISBLANK('DATA ENTRY'!W342),"",IF(AN342="A+","4",IF(AN342="A","3.6",IF(AN342="B+","3.2",IF(AN342="B","2.8",IF(AN342="C+","2.4",IF(AN342="C","2",IF(AN342="D+","1.6",IF(AN342="D","1.2",IF(AN342="E","0.8",""))))))))))</f>
        <v/>
      </c>
      <c r="BJ342" s="26" t="str">
        <f>IF(ISBLANK('DATA ENTRY'!X342),"",IF(AO342="A+","4",IF(AO342="A","3.6",IF(AO342="B+","3.2",IF(AO342="B","2.8",IF(AO342="C+","2.4",IF(AO342="C","2",IF(AO342="D+","1.6",IF(AO342="D","1.2",IF(AO342="E","0.8",""))))))))))</f>
        <v/>
      </c>
      <c r="BK342" s="26" t="str">
        <f>IF(ISBLANK('DATA ENTRY'!Y342),"",IF(AP342="A+","4",IF(AP342="A","3.6",IF(AP342="B+","3.2",IF(AP342="B","2.8",IF(AP342="C+","2.4",IF(AP342="C","2",IF(AP342="D+","1.6",IF(AP342="D","1.2",IF(AP342="E","0.8",""))))))))))</f>
        <v/>
      </c>
      <c r="BL342" s="26" t="str">
        <f>IF(ISBLANK('DATA ENTRY'!Z342),"",IF(AQ342="A+","4",IF(AQ342="A","3.6",IF(AQ342="B+","3.2",IF(AQ342="B","2.8",IF(AQ342="C+","2.4",IF(AQ342="C","2",IF(AQ342="D+","1.6",IF(AQ342="D","1.2",IF(AQ342="E","0.8",""))))))))))</f>
        <v/>
      </c>
    </row>
    <row r="343" spans="2:64" x14ac:dyDescent="0.25">
      <c r="B343" s="26" t="str">
        <f>IF(ISBLANK('DATA ENTRY'!G343),"",'DATA ENTRY'!G343)</f>
        <v/>
      </c>
      <c r="C343" s="26" t="str">
        <f>IF(ISBLANK('DATA ENTRY'!H343),"",'DATA ENTRY'!H343)</f>
        <v/>
      </c>
      <c r="D343" s="26" t="str">
        <f t="shared" si="101"/>
        <v/>
      </c>
      <c r="E343" s="26" t="str">
        <f>IF(ISBLANK('DATA ENTRY'!J343),"",'DATA ENTRY'!J343)</f>
        <v/>
      </c>
      <c r="F343" s="26" t="str">
        <f>IF(ISBLANK('DATA ENTRY'!K343),"",'DATA ENTRY'!K343)</f>
        <v/>
      </c>
      <c r="G343" s="26" t="str">
        <f t="shared" si="102"/>
        <v/>
      </c>
      <c r="H343" s="26" t="str">
        <f>IF(ISBLANK('DATA ENTRY'!M343),"",'DATA ENTRY'!M343)</f>
        <v/>
      </c>
      <c r="I343" s="26" t="str">
        <f>IF(ISBLANK('DATA ENTRY'!M343),"",'DATA ENTRY'!N343)</f>
        <v/>
      </c>
      <c r="J343" s="26" t="str">
        <f t="shared" si="120"/>
        <v/>
      </c>
      <c r="K343" s="26" t="str">
        <f>IF(ISBLANK('DATA ENTRY'!P343),"",'DATA ENTRY'!P343)</f>
        <v/>
      </c>
      <c r="L343" s="26" t="str">
        <f>IF(ISBLANK('DATA ENTRY'!Q343),"",'DATA ENTRY'!Q343)</f>
        <v/>
      </c>
      <c r="M343" s="26" t="str">
        <f t="shared" si="103"/>
        <v/>
      </c>
      <c r="N343" s="26" t="str">
        <f>IF(ISBLANK('DATA ENTRY'!S343),"",'DATA ENTRY'!S343)</f>
        <v/>
      </c>
      <c r="O343" s="26" t="str">
        <f>IF(ISBLANK('DATA ENTRY'!T343),"",'DATA ENTRY'!T343)</f>
        <v/>
      </c>
      <c r="P343" s="26" t="str">
        <f t="shared" si="104"/>
        <v/>
      </c>
      <c r="Q343" s="26" t="str">
        <f>IF(ISBLANK('DATA ENTRY'!V343),"",'DATA ENTRY'!V343)</f>
        <v/>
      </c>
      <c r="R343" s="26" t="str">
        <f>IF(ISBLANK('DATA ENTRY'!W343),"",'DATA ENTRY'!W343)</f>
        <v/>
      </c>
      <c r="S343" s="26" t="str">
        <f t="shared" si="105"/>
        <v/>
      </c>
      <c r="T343" s="26" t="str">
        <f>IF(ISBLANK('DATA ENTRY'!Y343),"",'DATA ENTRY'!Y343)</f>
        <v/>
      </c>
      <c r="U343" s="26" t="str">
        <f>IF(ISBLANK('DATA ENTRY'!Z343),"",'DATA ENTRY'!Z343)</f>
        <v/>
      </c>
      <c r="V343" s="26" t="str">
        <f t="shared" si="106"/>
        <v/>
      </c>
      <c r="W343" s="26" t="str">
        <f>IF(ISBLANK('DATA ENTRY'!$F343),"",IF(LEDGER!B343="AB","AB",IF(LEDGER!B343&gt;=0.9*'MARK LOOKUP'!B343,"A+",IF(LEDGER!B343&gt;=0.8*'MARK LOOKUP'!B343,"A",IF(LEDGER!B343&gt;=0.7*'MARK LOOKUP'!B343,"B+",IF(LEDGER!B343&gt;=0.6*'MARK LOOKUP'!B343,"B",IF(LEDGER!B343&gt;=0.5*'MARK LOOKUP'!B343,"C+",IF(LEDGER!B343&gt;=0.4*'MARK LOOKUP'!B343,"C+",IF(LEDGER!B343&gt;=0.35*'MARK LOOKUP'!B343,"D","NG")))))))))</f>
        <v/>
      </c>
      <c r="X343" s="26" t="str">
        <f>IF(ISBLANK('DATA ENTRY'!$G343),"",IF(LEDGER!C343="AB","AB",IF(LEDGER!C343&gt;=0.9*'MARK LOOKUP'!C343,"A+",IF(LEDGER!C343&gt;=0.8*'MARK LOOKUP'!C343,"A",IF(LEDGER!C343&gt;=0.7*'MARK LOOKUP'!C343,"B+",IF(LEDGER!C343&gt;=0.6*'MARK LOOKUP'!C343,"B",IF(LEDGER!C343&gt;=0.5*'MARK LOOKUP'!C343,"C+",IF(LEDGER!C343&gt;=0.4*'MARK LOOKUP'!C343,"C+",IF(LEDGER!C343&gt;=0.35*'MARK LOOKUP'!C343,"D","N.G.")))))))))</f>
        <v/>
      </c>
      <c r="Y343" s="26" t="b">
        <f>IF(ISNUMBER(D343),IF(D343&gt;=0.9*'MARK LOOKUP'!D343,"A+",IF(D343&gt;=0.8*'MARK LOOKUP'!D343,"A",IF(D343&gt;=0.7*'MARK LOOKUP'!D343,"B+",IF(D343&gt;=0.6*'MARK LOOKUP'!D343,"B",IF(D343&gt;=0.5*'MARK LOOKUP'!D343,"C+",IF(D343&gt;=0.4*'MARK LOOKUP'!D343,"C",IF(D343&gt;=0.35*'MARK LOOKUP'!D343,"D","N.G."))))))))</f>
        <v>0</v>
      </c>
      <c r="Z343" s="26" t="str">
        <f>IF(ISBLANK('DATA ENTRY'!J343),"",IF(LEDGER!E343="AB","AB",IF(LEDGER!E343&gt;=0.9*'MARK LOOKUP'!E343,"A+",IF(LEDGER!E343&gt;=0.8*'MARK LOOKUP'!E343,"A",IF(LEDGER!E343&gt;=0.7*'MARK LOOKUP'!E343,"B+",IF(LEDGER!E343&gt;=0.6*'MARK LOOKUP'!E343,"B",IF(LEDGER!E343&gt;=0.5*'MARK LOOKUP'!E343,"C+",IF(LEDGER!E343&gt;=0.4*'MARK LOOKUP'!E343,"C",IF(LEDGER!E343&gt;=0.35*'MARK LOOKUP'!E343,"D","NG")))))))))</f>
        <v/>
      </c>
      <c r="AA343" s="26" t="str">
        <f>IF(ISBLANK('DATA ENTRY'!K343),"",IF(LEDGER!F343="AB","AB",IF(LEDGER!F343&gt;=0.9*'MARK LOOKUP'!F343,"A+",IF(LEDGER!F343&gt;=0.8*'MARK LOOKUP'!F343,"A",IF(LEDGER!F343&gt;=0.7*'MARK LOOKUP'!F343,"B+",IF(LEDGER!F343&gt;=0.6*'MARK LOOKUP'!F343,"B",IF(LEDGER!F343&gt;=0.5*'MARK LOOKUP'!F343,"C+",IF(LEDGER!F343&gt;=0.4*'MARK LOOKUP'!F343,"C",IF(LEDGER!F343&gt;=0.35*'MARK LOOKUP'!F343,"D","NG")))))))))</f>
        <v/>
      </c>
      <c r="AB343" s="26" t="b">
        <f>IF(ISNUMBER(G343),IF(D343&gt;=0.9*'MARK LOOKUP'!G343,"A+",IF(G343&gt;=0.8*'MARK LOOKUP'!G343,"A",IF(G343&gt;=0.7*'MARK LOOKUP'!G343,"B+",IF(G343&gt;=0.6*'MARK LOOKUP'!G343,"B",IF(G343&gt;=0.5*'MARK LOOKUP'!G343,"C+",IF(G343&gt;=0.4*'MARK LOOKUP'!G343,"C",IF(G343&gt;=0.35*'MARK LOOKUP'!G343,"D","NG"))))))))</f>
        <v>0</v>
      </c>
      <c r="AC343" s="26" t="str">
        <f>IF(ISBLANK('DATA ENTRY'!M343),"",IF(LEDGER!H343="AB","AB",IF(LEDGER!H343&gt;=0.9*'MARK LOOKUP'!H343,"A+",IF(LEDGER!H343&gt;=0.8*'MARK LOOKUP'!H343,"A",IF(LEDGER!H343&gt;=0.7*'MARK LOOKUP'!H343,"B+",IF(LEDGER!H343&gt;=0.6*'MARK LOOKUP'!H343,"B",IF(LEDGER!H343&gt;=0.5*'MARK LOOKUP'!H343,"C+",IF(LEDGER!H343&gt;=0.4*'MARK LOOKUP'!H343,"C",IF(LEDGER!H343&gt;=0.35*'MARK LOOKUP'!H343,"D","NG")))))))))</f>
        <v/>
      </c>
      <c r="AD343" s="26" t="str">
        <f>IF(ISBLANK('DATA ENTRY'!N343),"",IF(LEDGER!I343="AB","AB",IF(LEDGER!I343&gt;=0.9*'MARK LOOKUP'!I343,"A+",IF(LEDGER!I343&gt;=0.8*'MARK LOOKUP'!I343,"A",IF(LEDGER!I343&gt;=0.7*'MARK LOOKUP'!I343,"B+",IF(LEDGER!I343&gt;=0.6*'MARK LOOKUP'!I343,"B",IF(LEDGER!I343&gt;=0.5*'MARK LOOKUP'!I343,"C+",IF(LEDGER!I343&gt;=0.4*'MARK LOOKUP'!I343,"C",IF(LEDGER!I343&gt;=0.35*'MARK LOOKUP'!I343,"D","NG")))))))))</f>
        <v/>
      </c>
      <c r="AE343" s="26" t="str">
        <f>IF(ISNUMBER(J343),IF(J343&gt;=0.9*'MARK LOOKUP'!J343,"A+",IF(J343&gt;=0.8*'MARK LOOKUP'!J343,"A",IF(J343&gt;=0.7*'MARK LOOKUP'!J343,"B+",IF(J343&gt;=0.6*'MARK LOOKUP'!J343,"B",IF(J343&gt;=0.5*'MARK LOOKUP'!J343,"C+",IF(J343&gt;=0.4*'MARK LOOKUP'!J343,"C",IF(J343&gt;=0.35*'MARK LOOKUP'!J343,"D","NG"))))))),"")</f>
        <v/>
      </c>
      <c r="AF343" s="26" t="str">
        <f>IF(ISBLANK('DATA ENTRY'!P343),"",IF(LEDGER!K343="Ab","AB",IF(LEDGER!K343&gt;=0.9*'MARK LOOKUP'!K343,"A+",IF(LEDGER!K343&gt;=0.8*'MARK LOOKUP'!K343,"A",IF(LEDGER!K343&gt;=0.7*'MARK LOOKUP'!K343,"B+",IF(LEDGER!K343&gt;=0.6*'MARK LOOKUP'!K343,"B",IF(LEDGER!K343&gt;=0.5*'MARK LOOKUP'!K343,"C+",IF(LEDGER!K343&gt;=0.4*'MARK LOOKUP'!K343,"C",IF(LEDGER!K343&gt;=0.35*'MARK LOOKUP'!K343,"D","NG")))))))))</f>
        <v/>
      </c>
      <c r="AG343" s="26" t="str">
        <f>IF(ISBLANK('DATA ENTRY'!Q343),"",IF(LEDGER!L343="Ab","AB",IF(LEDGER!L343&gt;=0.9*'MARK LOOKUP'!L343,"A+",IF(LEDGER!L343&gt;=0.8*'MARK LOOKUP'!L343,"A",IF(LEDGER!L343&gt;=0.7*'MARK LOOKUP'!L343,"B+",IF(LEDGER!L343&gt;=0.6*'MARK LOOKUP'!L343,"B",IF(LEDGER!L343&gt;=0.5*'MARK LOOKUP'!L343,"C+",IF(LEDGER!L343&gt;=0.4*'MARK LOOKUP'!L343,"C",IF(LEDGER!L343&gt;=0.35*'MARK LOOKUP'!L343,"D","NG")))))))))</f>
        <v/>
      </c>
      <c r="AH343" s="26" t="str">
        <f>IF(ISNUMBER(M343),IF(M343&gt;=0.9*'MARK LOOKUP'!M343,"A+",IF(M343&gt;=0.8*'MARK LOOKUP'!M343,"A",IF(M343&gt;=0.7*'MARK LOOKUP'!M343,"B+",IF(M343&gt;=0.6*'MARK LOOKUP'!M343,"B",IF(M343&gt;=0.5*'MARK LOOKUP'!M343,"C+",IF(M343&gt;=0.4*'MARK LOOKUP'!M343,"C",IF(M343&gt;=0.35*'MARK LOOKUP'!M343,"D","NG"))))))),"")</f>
        <v/>
      </c>
      <c r="AI343" s="26" t="str">
        <f>IF(ISBLANK('DATA ENTRY'!S343),"",IF(N343="Ab","AB",IF(N343&gt;=0.9*'MARK LOOKUP'!N343,"A+",IF(N343&gt;=0.8*'MARK LOOKUP'!N343,"A",IF(N343&gt;=0.7*'MARK LOOKUP'!N343,"B+",IF(N343&gt;=0.6*'MARK LOOKUP'!N343,"B",IF(N343&gt;=0.5*'MARK LOOKUP'!N343,"C+",IF(N343&gt;=0.4*'MARK LOOKUP'!N343,"C",IF(N343&gt;=0.35*'MARK LOOKUP'!N343,"D","NG")))))))))</f>
        <v/>
      </c>
      <c r="AJ343" s="26" t="str">
        <f>IF(ISBLANK('DATA ENTRY'!T343),"",IF(O343="Ab","AB",IF(O343&gt;=0.9*'MARK LOOKUP'!O343,"A+",IF(O343&gt;=0.8*'MARK LOOKUP'!O343,"A",IF(O343&gt;=0.7*'MARK LOOKUP'!O343,"B+",IF(O343&gt;=0.6*'MARK LOOKUP'!O343,"B",IF(O343&gt;=0.5*'MARK LOOKUP'!O343,"C+",IF(O343&gt;=0.4*'MARK LOOKUP'!O343,"C",IF(O343&gt;=0.35*'MARK LOOKUP'!O343,"D","NG")))))))))</f>
        <v/>
      </c>
      <c r="AK343" s="26" t="str">
        <f>IF(ISNUMBER(P343),IF(P343&gt;=0.9*'MARK LOOKUP'!P343,"A+",IF(P343&gt;=0.8*'MARK LOOKUP'!P343,"A",IF(P343&gt;=0.7*'MARK LOOKUP'!P343,"B+",IF(P343&gt;=0.6*'MARK LOOKUP'!P343,"B",IF(P343&gt;=0.5*'MARK LOOKUP'!P343,"C+",IF(P343&gt;=0.4*'MARK LOOKUP'!P343,"C",IF(P343&gt;=0.35*'MARK LOOKUP'!P343,"D","NG"))))))),"")</f>
        <v/>
      </c>
      <c r="AL343" s="26" t="str">
        <f>IF(ISBLANK('DATA ENTRY'!V343),"",IF(Q343="Ab","AB",IF(Q343&gt;=0.9*'MARK LOOKUP'!Q343,"A+",IF(Q343&gt;=0.8*'MARK LOOKUP'!Q343,"A",IF(Q343&gt;=0.7*'MARK LOOKUP'!Q343,"B+",IF(Q343&gt;=0.6*'MARK LOOKUP'!Q343,"B",IF(Q343&gt;=0.5*'MARK LOOKUP'!Q343,"C+",IF(Q343&gt;=0.4*'MARK LOOKUP'!Q343,"C",IF(Q343&gt;=0.35*'MARK LOOKUP'!Q343,"D","NG")))))))))</f>
        <v/>
      </c>
      <c r="AM343" s="26" t="str">
        <f>IF(ISBLANK('DATA ENTRY'!W343),"",IF(R343="Ab","AB",IF(R343&gt;=0.9*'MARK LOOKUP'!R343,"A+",IF(R343&gt;=0.8*'MARK LOOKUP'!R343,"A",IF(R343&gt;=0.7*'MARK LOOKUP'!R343,"B+",IF(R343&gt;=0.6*'MARK LOOKUP'!R343,"B",IF(R343&gt;=0.5*'MARK LOOKUP'!R343,"C+",IF(R343&gt;=0.4*'MARK LOOKUP'!R343,"C",IF(R343&gt;=0.35*'MARK LOOKUP'!R343,"D","NG")))))))))</f>
        <v/>
      </c>
      <c r="AN343" s="26" t="str">
        <f>IF(ISNUMBER(S343),IF(S343&gt;=0.9*'MARK LOOKUP'!S343,"A+",IF(S343&gt;=0.8*'MARK LOOKUP'!S343,"A",IF(S343&gt;=0.7*'MARK LOOKUP'!S343,"B+",IF(S343&gt;=0.6*'MARK LOOKUP'!S343,"B",IF(S343&gt;=0.5*'MARK LOOKUP'!S343,"C+",IF(S343&gt;=0.4*'MARK LOOKUP'!S343,"C",IF(S343&gt;=0.35*'MARK LOOKUP'!S343,"D","NG"))))))),"")</f>
        <v/>
      </c>
      <c r="AO343" s="26" t="str">
        <f>IF(ISBLANK('DATA ENTRY'!Y343),"",IF(T343="AB","AB",IF(T343&gt;=0.9*'MARK LOOKUP'!T343,"A+",IF(T343&gt;=0.8*'MARK LOOKUP'!T343,"A",IF(T343&gt;=0.7*'MARK LOOKUP'!T343,"B+",IF(T343&gt;=0.6*'MARK LOOKUP'!T343,"B",IF(T343&gt;=0.5*'MARK LOOKUP'!T343,"C+",IF(T343&gt;=0.4*'MARK LOOKUP'!T343,"C",IF(T343&gt;=0.35*'MARK LOOKUP'!T343,"D","NG")))))))))</f>
        <v/>
      </c>
      <c r="AP343" s="26" t="str">
        <f>IF(ISBLANK('DATA ENTRY'!Z343),"",IF(U343="AB","AB",IF(U343&gt;=0.9*'MARK LOOKUP'!U343,"A+",IF(U343&gt;=0.8*'MARK LOOKUP'!U343,"A",IF(U343&gt;=0.7*'MARK LOOKUP'!U343,"B+",IF(U343&gt;=0.6*'MARK LOOKUP'!U343,"B",IF(U343&gt;=0.5*'MARK LOOKUP'!U343,"C+",IF(U343&gt;=0.4*'MARK LOOKUP'!U343,"C",IF(U343&gt;=0.35*'MARK LOOKUP'!U343,"D","NG")))))))))</f>
        <v/>
      </c>
      <c r="AQ343" s="26" t="str">
        <f>IF(ISNUMBER(V343),IF(V343&gt;=0.9*'MARK LOOKUP'!V343,"A+",IF(V343&gt;=0.8*'MARK LOOKUP'!V343,"A",IF(V343&gt;=0.7*'MARK LOOKUP'!V343,"B+",IF(V343&gt;=0.6*'MARK LOOKUP'!S343,"B",IF(V343&gt;=0.5*'MARK LOOKUP'!V343,"C+",IF(V343&gt;=0.4*'MARK LOOKUP'!V343,"C",IF(V343&gt;=0.35*'MARK LOOKUP'!V343,"D","NG"))))))),"")</f>
        <v/>
      </c>
      <c r="AR343" s="26" t="str">
        <f t="shared" si="107"/>
        <v/>
      </c>
      <c r="AS343" s="26" t="str">
        <f t="shared" si="108"/>
        <v/>
      </c>
      <c r="AT343" s="26" t="str">
        <f t="shared" si="109"/>
        <v/>
      </c>
      <c r="AU343" s="26" t="str">
        <f t="shared" si="110"/>
        <v/>
      </c>
      <c r="AV343" s="26" t="str">
        <f t="shared" si="111"/>
        <v/>
      </c>
      <c r="AW343" s="26" t="str">
        <f t="shared" si="112"/>
        <v/>
      </c>
      <c r="AX343" s="26" t="str">
        <f t="shared" si="113"/>
        <v/>
      </c>
      <c r="AY343" s="26" t="str">
        <f t="shared" si="114"/>
        <v/>
      </c>
      <c r="AZ343" s="26" t="str">
        <f t="shared" si="115"/>
        <v/>
      </c>
      <c r="BA343" s="26" t="str">
        <f t="shared" si="116"/>
        <v/>
      </c>
      <c r="BB343" s="26" t="str">
        <f t="shared" si="117"/>
        <v/>
      </c>
      <c r="BC343" s="26" t="str">
        <f t="shared" si="118"/>
        <v/>
      </c>
      <c r="BD343" s="26" t="str">
        <f t="shared" si="119"/>
        <v/>
      </c>
      <c r="BE343" s="26" t="str">
        <f>IF(ISBLANK('DATA ENTRY'!S343),"",IF(AJ343="A+","4",IF(AJ343="A","3.6",IF(AJ343="B+","3.2",IF(AJ343="B","2.8",IF(AJ343="C+","2.4",IF(AJ343="C","2",IF(AJ343="D+","1.6",IF(AJ343="D","1.2",IF(AJ343="E","0.8",""))))))))))</f>
        <v/>
      </c>
      <c r="BF343" s="26" t="str">
        <f>IF(ISBLANK('DATA ENTRY'!T343),"",IF(AK343="A+","4",IF(AK343="A","3.6",IF(AK343="B+","3.2",IF(AK343="B","2.8",IF(AK343="C+","2.4",IF(AK343="C","2",IF(AK343="D+","1.6",IF(AK343="D","1.2",IF(AK343="E","0.8",""))))))))))</f>
        <v/>
      </c>
      <c r="BG343" s="26" t="str">
        <f>IF(ISBLANK('DATA ENTRY'!U343),"",IF(AL343="A+","4",IF(AL343="A","3.6",IF(AL343="B+","3.2",IF(AL343="B","2.8",IF(AL343="C+","2.4",IF(AL343="C","2",IF(AL343="D+","1.6",IF(AL343="D","1.2",IF(AL343="E","0.8",""))))))))))</f>
        <v/>
      </c>
      <c r="BH343" s="26" t="str">
        <f>IF(ISBLANK('DATA ENTRY'!V343),"",IF(AM343="A+","4",IF(AM343="A","3.6",IF(AM343="B+","3.2",IF(AM343="B","2.8",IF(AM343="C+","2.4",IF(AM343="C","2",IF(AM343="D+","1.6",IF(AM343="D","1.2",IF(AM343="E","0.8",""))))))))))</f>
        <v/>
      </c>
      <c r="BI343" s="26" t="str">
        <f>IF(ISBLANK('DATA ENTRY'!W343),"",IF(AN343="A+","4",IF(AN343="A","3.6",IF(AN343="B+","3.2",IF(AN343="B","2.8",IF(AN343="C+","2.4",IF(AN343="C","2",IF(AN343="D+","1.6",IF(AN343="D","1.2",IF(AN343="E","0.8",""))))))))))</f>
        <v/>
      </c>
      <c r="BJ343" s="26" t="str">
        <f>IF(ISBLANK('DATA ENTRY'!X343),"",IF(AO343="A+","4",IF(AO343="A","3.6",IF(AO343="B+","3.2",IF(AO343="B","2.8",IF(AO343="C+","2.4",IF(AO343="C","2",IF(AO343="D+","1.6",IF(AO343="D","1.2",IF(AO343="E","0.8",""))))))))))</f>
        <v/>
      </c>
      <c r="BK343" s="26" t="str">
        <f>IF(ISBLANK('DATA ENTRY'!Y343),"",IF(AP343="A+","4",IF(AP343="A","3.6",IF(AP343="B+","3.2",IF(AP343="B","2.8",IF(AP343="C+","2.4",IF(AP343="C","2",IF(AP343="D+","1.6",IF(AP343="D","1.2",IF(AP343="E","0.8",""))))))))))</f>
        <v/>
      </c>
      <c r="BL343" s="26" t="str">
        <f>IF(ISBLANK('DATA ENTRY'!Z343),"",IF(AQ343="A+","4",IF(AQ343="A","3.6",IF(AQ343="B+","3.2",IF(AQ343="B","2.8",IF(AQ343="C+","2.4",IF(AQ343="C","2",IF(AQ343="D+","1.6",IF(AQ343="D","1.2",IF(AQ343="E","0.8",""))))))))))</f>
        <v/>
      </c>
    </row>
    <row r="344" spans="2:64" x14ac:dyDescent="0.25">
      <c r="B344" s="26" t="str">
        <f>IF(ISBLANK('DATA ENTRY'!G344),"",'DATA ENTRY'!G344)</f>
        <v/>
      </c>
      <c r="C344" s="26" t="str">
        <f>IF(ISBLANK('DATA ENTRY'!H344),"",'DATA ENTRY'!H344)</f>
        <v/>
      </c>
      <c r="D344" s="26" t="str">
        <f t="shared" si="101"/>
        <v/>
      </c>
      <c r="E344" s="26" t="str">
        <f>IF(ISBLANK('DATA ENTRY'!J344),"",'DATA ENTRY'!J344)</f>
        <v/>
      </c>
      <c r="F344" s="26" t="str">
        <f>IF(ISBLANK('DATA ENTRY'!K344),"",'DATA ENTRY'!K344)</f>
        <v/>
      </c>
      <c r="G344" s="26" t="str">
        <f t="shared" si="102"/>
        <v/>
      </c>
      <c r="H344" s="26" t="str">
        <f>IF(ISBLANK('DATA ENTRY'!M344),"",'DATA ENTRY'!M344)</f>
        <v/>
      </c>
      <c r="I344" s="26" t="str">
        <f>IF(ISBLANK('DATA ENTRY'!M344),"",'DATA ENTRY'!N344)</f>
        <v/>
      </c>
      <c r="J344" s="26" t="str">
        <f t="shared" si="120"/>
        <v/>
      </c>
      <c r="K344" s="26" t="str">
        <f>IF(ISBLANK('DATA ENTRY'!P344),"",'DATA ENTRY'!P344)</f>
        <v/>
      </c>
      <c r="L344" s="26" t="str">
        <f>IF(ISBLANK('DATA ENTRY'!Q344),"",'DATA ENTRY'!Q344)</f>
        <v/>
      </c>
      <c r="M344" s="26" t="str">
        <f t="shared" si="103"/>
        <v/>
      </c>
      <c r="N344" s="26" t="str">
        <f>IF(ISBLANK('DATA ENTRY'!S344),"",'DATA ENTRY'!S344)</f>
        <v/>
      </c>
      <c r="O344" s="26" t="str">
        <f>IF(ISBLANK('DATA ENTRY'!T344),"",'DATA ENTRY'!T344)</f>
        <v/>
      </c>
      <c r="P344" s="26" t="str">
        <f t="shared" si="104"/>
        <v/>
      </c>
      <c r="Q344" s="26" t="str">
        <f>IF(ISBLANK('DATA ENTRY'!V344),"",'DATA ENTRY'!V344)</f>
        <v/>
      </c>
      <c r="R344" s="26" t="str">
        <f>IF(ISBLANK('DATA ENTRY'!W344),"",'DATA ENTRY'!W344)</f>
        <v/>
      </c>
      <c r="S344" s="26" t="str">
        <f t="shared" si="105"/>
        <v/>
      </c>
      <c r="T344" s="26" t="str">
        <f>IF(ISBLANK('DATA ENTRY'!Y344),"",'DATA ENTRY'!Y344)</f>
        <v/>
      </c>
      <c r="U344" s="26" t="str">
        <f>IF(ISBLANK('DATA ENTRY'!Z344),"",'DATA ENTRY'!Z344)</f>
        <v/>
      </c>
      <c r="V344" s="26" t="str">
        <f t="shared" si="106"/>
        <v/>
      </c>
      <c r="W344" s="26" t="str">
        <f>IF(ISBLANK('DATA ENTRY'!$F344),"",IF(LEDGER!B344="AB","AB",IF(LEDGER!B344&gt;=0.9*'MARK LOOKUP'!B344,"A+",IF(LEDGER!B344&gt;=0.8*'MARK LOOKUP'!B344,"A",IF(LEDGER!B344&gt;=0.7*'MARK LOOKUP'!B344,"B+",IF(LEDGER!B344&gt;=0.6*'MARK LOOKUP'!B344,"B",IF(LEDGER!B344&gt;=0.5*'MARK LOOKUP'!B344,"C+",IF(LEDGER!B344&gt;=0.4*'MARK LOOKUP'!B344,"C+",IF(LEDGER!B344&gt;=0.35*'MARK LOOKUP'!B344,"D","NG")))))))))</f>
        <v/>
      </c>
      <c r="X344" s="26" t="str">
        <f>IF(ISBLANK('DATA ENTRY'!$G344),"",IF(LEDGER!C344="AB","AB",IF(LEDGER!C344&gt;=0.9*'MARK LOOKUP'!C344,"A+",IF(LEDGER!C344&gt;=0.8*'MARK LOOKUP'!C344,"A",IF(LEDGER!C344&gt;=0.7*'MARK LOOKUP'!C344,"B+",IF(LEDGER!C344&gt;=0.6*'MARK LOOKUP'!C344,"B",IF(LEDGER!C344&gt;=0.5*'MARK LOOKUP'!C344,"C+",IF(LEDGER!C344&gt;=0.4*'MARK LOOKUP'!C344,"C+",IF(LEDGER!C344&gt;=0.35*'MARK LOOKUP'!C344,"D","N.G.")))))))))</f>
        <v/>
      </c>
      <c r="Y344" s="26" t="b">
        <f>IF(ISNUMBER(D344),IF(D344&gt;=0.9*'MARK LOOKUP'!D344,"A+",IF(D344&gt;=0.8*'MARK LOOKUP'!D344,"A",IF(D344&gt;=0.7*'MARK LOOKUP'!D344,"B+",IF(D344&gt;=0.6*'MARK LOOKUP'!D344,"B",IF(D344&gt;=0.5*'MARK LOOKUP'!D344,"C+",IF(D344&gt;=0.4*'MARK LOOKUP'!D344,"C",IF(D344&gt;=0.35*'MARK LOOKUP'!D344,"D","N.G."))))))))</f>
        <v>0</v>
      </c>
      <c r="Z344" s="26" t="str">
        <f>IF(ISBLANK('DATA ENTRY'!J344),"",IF(LEDGER!E344="AB","AB",IF(LEDGER!E344&gt;=0.9*'MARK LOOKUP'!E344,"A+",IF(LEDGER!E344&gt;=0.8*'MARK LOOKUP'!E344,"A",IF(LEDGER!E344&gt;=0.7*'MARK LOOKUP'!E344,"B+",IF(LEDGER!E344&gt;=0.6*'MARK LOOKUP'!E344,"B",IF(LEDGER!E344&gt;=0.5*'MARK LOOKUP'!E344,"C+",IF(LEDGER!E344&gt;=0.4*'MARK LOOKUP'!E344,"C",IF(LEDGER!E344&gt;=0.35*'MARK LOOKUP'!E344,"D","NG")))))))))</f>
        <v/>
      </c>
      <c r="AA344" s="26" t="str">
        <f>IF(ISBLANK('DATA ENTRY'!K344),"",IF(LEDGER!F344="AB","AB",IF(LEDGER!F344&gt;=0.9*'MARK LOOKUP'!F344,"A+",IF(LEDGER!F344&gt;=0.8*'MARK LOOKUP'!F344,"A",IF(LEDGER!F344&gt;=0.7*'MARK LOOKUP'!F344,"B+",IF(LEDGER!F344&gt;=0.6*'MARK LOOKUP'!F344,"B",IF(LEDGER!F344&gt;=0.5*'MARK LOOKUP'!F344,"C+",IF(LEDGER!F344&gt;=0.4*'MARK LOOKUP'!F344,"C",IF(LEDGER!F344&gt;=0.35*'MARK LOOKUP'!F344,"D","NG")))))))))</f>
        <v/>
      </c>
      <c r="AB344" s="26" t="b">
        <f>IF(ISNUMBER(G344),IF(D344&gt;=0.9*'MARK LOOKUP'!G344,"A+",IF(G344&gt;=0.8*'MARK LOOKUP'!G344,"A",IF(G344&gt;=0.7*'MARK LOOKUP'!G344,"B+",IF(G344&gt;=0.6*'MARK LOOKUP'!G344,"B",IF(G344&gt;=0.5*'MARK LOOKUP'!G344,"C+",IF(G344&gt;=0.4*'MARK LOOKUP'!G344,"C",IF(G344&gt;=0.35*'MARK LOOKUP'!G344,"D","NG"))))))))</f>
        <v>0</v>
      </c>
      <c r="AC344" s="26" t="str">
        <f>IF(ISBLANK('DATA ENTRY'!M344),"",IF(LEDGER!H344="AB","AB",IF(LEDGER!H344&gt;=0.9*'MARK LOOKUP'!H344,"A+",IF(LEDGER!H344&gt;=0.8*'MARK LOOKUP'!H344,"A",IF(LEDGER!H344&gt;=0.7*'MARK LOOKUP'!H344,"B+",IF(LEDGER!H344&gt;=0.6*'MARK LOOKUP'!H344,"B",IF(LEDGER!H344&gt;=0.5*'MARK LOOKUP'!H344,"C+",IF(LEDGER!H344&gt;=0.4*'MARK LOOKUP'!H344,"C",IF(LEDGER!H344&gt;=0.35*'MARK LOOKUP'!H344,"D","NG")))))))))</f>
        <v/>
      </c>
      <c r="AD344" s="26" t="str">
        <f>IF(ISBLANK('DATA ENTRY'!N344),"",IF(LEDGER!I344="AB","AB",IF(LEDGER!I344&gt;=0.9*'MARK LOOKUP'!I344,"A+",IF(LEDGER!I344&gt;=0.8*'MARK LOOKUP'!I344,"A",IF(LEDGER!I344&gt;=0.7*'MARK LOOKUP'!I344,"B+",IF(LEDGER!I344&gt;=0.6*'MARK LOOKUP'!I344,"B",IF(LEDGER!I344&gt;=0.5*'MARK LOOKUP'!I344,"C+",IF(LEDGER!I344&gt;=0.4*'MARK LOOKUP'!I344,"C",IF(LEDGER!I344&gt;=0.35*'MARK LOOKUP'!I344,"D","NG")))))))))</f>
        <v/>
      </c>
      <c r="AE344" s="26" t="str">
        <f>IF(ISNUMBER(J344),IF(J344&gt;=0.9*'MARK LOOKUP'!J344,"A+",IF(J344&gt;=0.8*'MARK LOOKUP'!J344,"A",IF(J344&gt;=0.7*'MARK LOOKUP'!J344,"B+",IF(J344&gt;=0.6*'MARK LOOKUP'!J344,"B",IF(J344&gt;=0.5*'MARK LOOKUP'!J344,"C+",IF(J344&gt;=0.4*'MARK LOOKUP'!J344,"C",IF(J344&gt;=0.35*'MARK LOOKUP'!J344,"D","NG"))))))),"")</f>
        <v/>
      </c>
      <c r="AF344" s="26" t="str">
        <f>IF(ISBLANK('DATA ENTRY'!P344),"",IF(LEDGER!K344="Ab","AB",IF(LEDGER!K344&gt;=0.9*'MARK LOOKUP'!K344,"A+",IF(LEDGER!K344&gt;=0.8*'MARK LOOKUP'!K344,"A",IF(LEDGER!K344&gt;=0.7*'MARK LOOKUP'!K344,"B+",IF(LEDGER!K344&gt;=0.6*'MARK LOOKUP'!K344,"B",IF(LEDGER!K344&gt;=0.5*'MARK LOOKUP'!K344,"C+",IF(LEDGER!K344&gt;=0.4*'MARK LOOKUP'!K344,"C",IF(LEDGER!K344&gt;=0.35*'MARK LOOKUP'!K344,"D","NG")))))))))</f>
        <v/>
      </c>
      <c r="AG344" s="26" t="str">
        <f>IF(ISBLANK('DATA ENTRY'!Q344),"",IF(LEDGER!L344="Ab","AB",IF(LEDGER!L344&gt;=0.9*'MARK LOOKUP'!L344,"A+",IF(LEDGER!L344&gt;=0.8*'MARK LOOKUP'!L344,"A",IF(LEDGER!L344&gt;=0.7*'MARK LOOKUP'!L344,"B+",IF(LEDGER!L344&gt;=0.6*'MARK LOOKUP'!L344,"B",IF(LEDGER!L344&gt;=0.5*'MARK LOOKUP'!L344,"C+",IF(LEDGER!L344&gt;=0.4*'MARK LOOKUP'!L344,"C",IF(LEDGER!L344&gt;=0.35*'MARK LOOKUP'!L344,"D","NG")))))))))</f>
        <v/>
      </c>
      <c r="AH344" s="26" t="str">
        <f>IF(ISNUMBER(M344),IF(M344&gt;=0.9*'MARK LOOKUP'!M344,"A+",IF(M344&gt;=0.8*'MARK LOOKUP'!M344,"A",IF(M344&gt;=0.7*'MARK LOOKUP'!M344,"B+",IF(M344&gt;=0.6*'MARK LOOKUP'!M344,"B",IF(M344&gt;=0.5*'MARK LOOKUP'!M344,"C+",IF(M344&gt;=0.4*'MARK LOOKUP'!M344,"C",IF(M344&gt;=0.35*'MARK LOOKUP'!M344,"D","NG"))))))),"")</f>
        <v/>
      </c>
      <c r="AI344" s="26" t="str">
        <f>IF(ISBLANK('DATA ENTRY'!S344),"",IF(N344="Ab","AB",IF(N344&gt;=0.9*'MARK LOOKUP'!N344,"A+",IF(N344&gt;=0.8*'MARK LOOKUP'!N344,"A",IF(N344&gt;=0.7*'MARK LOOKUP'!N344,"B+",IF(N344&gt;=0.6*'MARK LOOKUP'!N344,"B",IF(N344&gt;=0.5*'MARK LOOKUP'!N344,"C+",IF(N344&gt;=0.4*'MARK LOOKUP'!N344,"C",IF(N344&gt;=0.35*'MARK LOOKUP'!N344,"D","NG")))))))))</f>
        <v/>
      </c>
      <c r="AJ344" s="26" t="str">
        <f>IF(ISBLANK('DATA ENTRY'!T344),"",IF(O344="Ab","AB",IF(O344&gt;=0.9*'MARK LOOKUP'!O344,"A+",IF(O344&gt;=0.8*'MARK LOOKUP'!O344,"A",IF(O344&gt;=0.7*'MARK LOOKUP'!O344,"B+",IF(O344&gt;=0.6*'MARK LOOKUP'!O344,"B",IF(O344&gt;=0.5*'MARK LOOKUP'!O344,"C+",IF(O344&gt;=0.4*'MARK LOOKUP'!O344,"C",IF(O344&gt;=0.35*'MARK LOOKUP'!O344,"D","NG")))))))))</f>
        <v/>
      </c>
      <c r="AK344" s="26" t="str">
        <f>IF(ISNUMBER(P344),IF(P344&gt;=0.9*'MARK LOOKUP'!P344,"A+",IF(P344&gt;=0.8*'MARK LOOKUP'!P344,"A",IF(P344&gt;=0.7*'MARK LOOKUP'!P344,"B+",IF(P344&gt;=0.6*'MARK LOOKUP'!P344,"B",IF(P344&gt;=0.5*'MARK LOOKUP'!P344,"C+",IF(P344&gt;=0.4*'MARK LOOKUP'!P344,"C",IF(P344&gt;=0.35*'MARK LOOKUP'!P344,"D","NG"))))))),"")</f>
        <v/>
      </c>
      <c r="AL344" s="26" t="str">
        <f>IF(ISBLANK('DATA ENTRY'!V344),"",IF(Q344="Ab","AB",IF(Q344&gt;=0.9*'MARK LOOKUP'!Q344,"A+",IF(Q344&gt;=0.8*'MARK LOOKUP'!Q344,"A",IF(Q344&gt;=0.7*'MARK LOOKUP'!Q344,"B+",IF(Q344&gt;=0.6*'MARK LOOKUP'!Q344,"B",IF(Q344&gt;=0.5*'MARK LOOKUP'!Q344,"C+",IF(Q344&gt;=0.4*'MARK LOOKUP'!Q344,"C",IF(Q344&gt;=0.35*'MARK LOOKUP'!Q344,"D","NG")))))))))</f>
        <v/>
      </c>
      <c r="AM344" s="26" t="str">
        <f>IF(ISBLANK('DATA ENTRY'!W344),"",IF(R344="Ab","AB",IF(R344&gt;=0.9*'MARK LOOKUP'!R344,"A+",IF(R344&gt;=0.8*'MARK LOOKUP'!R344,"A",IF(R344&gt;=0.7*'MARK LOOKUP'!R344,"B+",IF(R344&gt;=0.6*'MARK LOOKUP'!R344,"B",IF(R344&gt;=0.5*'MARK LOOKUP'!R344,"C+",IF(R344&gt;=0.4*'MARK LOOKUP'!R344,"C",IF(R344&gt;=0.35*'MARK LOOKUP'!R344,"D","NG")))))))))</f>
        <v/>
      </c>
      <c r="AN344" s="26" t="str">
        <f>IF(ISNUMBER(S344),IF(S344&gt;=0.9*'MARK LOOKUP'!S344,"A+",IF(S344&gt;=0.8*'MARK LOOKUP'!S344,"A",IF(S344&gt;=0.7*'MARK LOOKUP'!S344,"B+",IF(S344&gt;=0.6*'MARK LOOKUP'!S344,"B",IF(S344&gt;=0.5*'MARK LOOKUP'!S344,"C+",IF(S344&gt;=0.4*'MARK LOOKUP'!S344,"C",IF(S344&gt;=0.35*'MARK LOOKUP'!S344,"D","NG"))))))),"")</f>
        <v/>
      </c>
      <c r="AO344" s="26" t="str">
        <f>IF(ISBLANK('DATA ENTRY'!Y344),"",IF(T344="AB","AB",IF(T344&gt;=0.9*'MARK LOOKUP'!T344,"A+",IF(T344&gt;=0.8*'MARK LOOKUP'!T344,"A",IF(T344&gt;=0.7*'MARK LOOKUP'!T344,"B+",IF(T344&gt;=0.6*'MARK LOOKUP'!T344,"B",IF(T344&gt;=0.5*'MARK LOOKUP'!T344,"C+",IF(T344&gt;=0.4*'MARK LOOKUP'!T344,"C",IF(T344&gt;=0.35*'MARK LOOKUP'!T344,"D","NG")))))))))</f>
        <v/>
      </c>
      <c r="AP344" s="26" t="str">
        <f>IF(ISBLANK('DATA ENTRY'!Z344),"",IF(U344="AB","AB",IF(U344&gt;=0.9*'MARK LOOKUP'!U344,"A+",IF(U344&gt;=0.8*'MARK LOOKUP'!U344,"A",IF(U344&gt;=0.7*'MARK LOOKUP'!U344,"B+",IF(U344&gt;=0.6*'MARK LOOKUP'!U344,"B",IF(U344&gt;=0.5*'MARK LOOKUP'!U344,"C+",IF(U344&gt;=0.4*'MARK LOOKUP'!U344,"C",IF(U344&gt;=0.35*'MARK LOOKUP'!U344,"D","NG")))))))))</f>
        <v/>
      </c>
      <c r="AQ344" s="26" t="str">
        <f>IF(ISNUMBER(V344),IF(V344&gt;=0.9*'MARK LOOKUP'!V344,"A+",IF(V344&gt;=0.8*'MARK LOOKUP'!V344,"A",IF(V344&gt;=0.7*'MARK LOOKUP'!V344,"B+",IF(V344&gt;=0.6*'MARK LOOKUP'!S344,"B",IF(V344&gt;=0.5*'MARK LOOKUP'!V344,"C+",IF(V344&gt;=0.4*'MARK LOOKUP'!V344,"C",IF(V344&gt;=0.35*'MARK LOOKUP'!V344,"D","NG"))))))),"")</f>
        <v/>
      </c>
      <c r="AR344" s="26" t="str">
        <f t="shared" si="107"/>
        <v/>
      </c>
      <c r="AS344" s="26" t="str">
        <f t="shared" si="108"/>
        <v/>
      </c>
      <c r="AT344" s="26" t="str">
        <f t="shared" si="109"/>
        <v/>
      </c>
      <c r="AU344" s="26" t="str">
        <f t="shared" si="110"/>
        <v/>
      </c>
      <c r="AV344" s="26" t="str">
        <f t="shared" si="111"/>
        <v/>
      </c>
      <c r="AW344" s="26" t="str">
        <f t="shared" si="112"/>
        <v/>
      </c>
      <c r="AX344" s="26" t="str">
        <f t="shared" si="113"/>
        <v/>
      </c>
      <c r="AY344" s="26" t="str">
        <f t="shared" si="114"/>
        <v/>
      </c>
      <c r="AZ344" s="26" t="str">
        <f t="shared" si="115"/>
        <v/>
      </c>
      <c r="BA344" s="26" t="str">
        <f t="shared" si="116"/>
        <v/>
      </c>
      <c r="BB344" s="26" t="str">
        <f t="shared" si="117"/>
        <v/>
      </c>
      <c r="BC344" s="26" t="str">
        <f t="shared" si="118"/>
        <v/>
      </c>
      <c r="BD344" s="26" t="str">
        <f t="shared" si="119"/>
        <v/>
      </c>
      <c r="BE344" s="26" t="str">
        <f>IF(ISBLANK('DATA ENTRY'!S344),"",IF(AJ344="A+","4",IF(AJ344="A","3.6",IF(AJ344="B+","3.2",IF(AJ344="B","2.8",IF(AJ344="C+","2.4",IF(AJ344="C","2",IF(AJ344="D+","1.6",IF(AJ344="D","1.2",IF(AJ344="E","0.8",""))))))))))</f>
        <v/>
      </c>
      <c r="BF344" s="26" t="str">
        <f>IF(ISBLANK('DATA ENTRY'!T344),"",IF(AK344="A+","4",IF(AK344="A","3.6",IF(AK344="B+","3.2",IF(AK344="B","2.8",IF(AK344="C+","2.4",IF(AK344="C","2",IF(AK344="D+","1.6",IF(AK344="D","1.2",IF(AK344="E","0.8",""))))))))))</f>
        <v/>
      </c>
      <c r="BG344" s="26" t="str">
        <f>IF(ISBLANK('DATA ENTRY'!U344),"",IF(AL344="A+","4",IF(AL344="A","3.6",IF(AL344="B+","3.2",IF(AL344="B","2.8",IF(AL344="C+","2.4",IF(AL344="C","2",IF(AL344="D+","1.6",IF(AL344="D","1.2",IF(AL344="E","0.8",""))))))))))</f>
        <v/>
      </c>
      <c r="BH344" s="26" t="str">
        <f>IF(ISBLANK('DATA ENTRY'!V344),"",IF(AM344="A+","4",IF(AM344="A","3.6",IF(AM344="B+","3.2",IF(AM344="B","2.8",IF(AM344="C+","2.4",IF(AM344="C","2",IF(AM344="D+","1.6",IF(AM344="D","1.2",IF(AM344="E","0.8",""))))))))))</f>
        <v/>
      </c>
      <c r="BI344" s="26" t="str">
        <f>IF(ISBLANK('DATA ENTRY'!W344),"",IF(AN344="A+","4",IF(AN344="A","3.6",IF(AN344="B+","3.2",IF(AN344="B","2.8",IF(AN344="C+","2.4",IF(AN344="C","2",IF(AN344="D+","1.6",IF(AN344="D","1.2",IF(AN344="E","0.8",""))))))))))</f>
        <v/>
      </c>
      <c r="BJ344" s="26" t="str">
        <f>IF(ISBLANK('DATA ENTRY'!X344),"",IF(AO344="A+","4",IF(AO344="A","3.6",IF(AO344="B+","3.2",IF(AO344="B","2.8",IF(AO344="C+","2.4",IF(AO344="C","2",IF(AO344="D+","1.6",IF(AO344="D","1.2",IF(AO344="E","0.8",""))))))))))</f>
        <v/>
      </c>
      <c r="BK344" s="26" t="str">
        <f>IF(ISBLANK('DATA ENTRY'!Y344),"",IF(AP344="A+","4",IF(AP344="A","3.6",IF(AP344="B+","3.2",IF(AP344="B","2.8",IF(AP344="C+","2.4",IF(AP344="C","2",IF(AP344="D+","1.6",IF(AP344="D","1.2",IF(AP344="E","0.8",""))))))))))</f>
        <v/>
      </c>
      <c r="BL344" s="26" t="str">
        <f>IF(ISBLANK('DATA ENTRY'!Z344),"",IF(AQ344="A+","4",IF(AQ344="A","3.6",IF(AQ344="B+","3.2",IF(AQ344="B","2.8",IF(AQ344="C+","2.4",IF(AQ344="C","2",IF(AQ344="D+","1.6",IF(AQ344="D","1.2",IF(AQ344="E","0.8",""))))))))))</f>
        <v/>
      </c>
    </row>
    <row r="345" spans="2:64" x14ac:dyDescent="0.25">
      <c r="B345" s="26" t="str">
        <f>IF(ISBLANK('DATA ENTRY'!G345),"",'DATA ENTRY'!G345)</f>
        <v/>
      </c>
      <c r="C345" s="26" t="str">
        <f>IF(ISBLANK('DATA ENTRY'!H345),"",'DATA ENTRY'!H345)</f>
        <v/>
      </c>
      <c r="D345" s="26" t="str">
        <f t="shared" si="101"/>
        <v/>
      </c>
      <c r="E345" s="26" t="str">
        <f>IF(ISBLANK('DATA ENTRY'!J345),"",'DATA ENTRY'!J345)</f>
        <v/>
      </c>
      <c r="F345" s="26" t="str">
        <f>IF(ISBLANK('DATA ENTRY'!K345),"",'DATA ENTRY'!K345)</f>
        <v/>
      </c>
      <c r="G345" s="26" t="str">
        <f t="shared" si="102"/>
        <v/>
      </c>
      <c r="H345" s="26" t="str">
        <f>IF(ISBLANK('DATA ENTRY'!M345),"",'DATA ENTRY'!M345)</f>
        <v/>
      </c>
      <c r="I345" s="26" t="str">
        <f>IF(ISBLANK('DATA ENTRY'!M345),"",'DATA ENTRY'!N345)</f>
        <v/>
      </c>
      <c r="J345" s="26" t="str">
        <f t="shared" si="120"/>
        <v/>
      </c>
      <c r="K345" s="26" t="str">
        <f>IF(ISBLANK('DATA ENTRY'!P345),"",'DATA ENTRY'!P345)</f>
        <v/>
      </c>
      <c r="L345" s="26" t="str">
        <f>IF(ISBLANK('DATA ENTRY'!Q345),"",'DATA ENTRY'!Q345)</f>
        <v/>
      </c>
      <c r="M345" s="26" t="str">
        <f t="shared" si="103"/>
        <v/>
      </c>
      <c r="N345" s="26" t="str">
        <f>IF(ISBLANK('DATA ENTRY'!S345),"",'DATA ENTRY'!S345)</f>
        <v/>
      </c>
      <c r="O345" s="26" t="str">
        <f>IF(ISBLANK('DATA ENTRY'!T345),"",'DATA ENTRY'!T345)</f>
        <v/>
      </c>
      <c r="P345" s="26" t="str">
        <f t="shared" si="104"/>
        <v/>
      </c>
      <c r="Q345" s="26" t="str">
        <f>IF(ISBLANK('DATA ENTRY'!V345),"",'DATA ENTRY'!V345)</f>
        <v/>
      </c>
      <c r="R345" s="26" t="str">
        <f>IF(ISBLANK('DATA ENTRY'!W345),"",'DATA ENTRY'!W345)</f>
        <v/>
      </c>
      <c r="S345" s="26" t="str">
        <f t="shared" si="105"/>
        <v/>
      </c>
      <c r="T345" s="26" t="str">
        <f>IF(ISBLANK('DATA ENTRY'!Y345),"",'DATA ENTRY'!Y345)</f>
        <v/>
      </c>
      <c r="U345" s="26" t="str">
        <f>IF(ISBLANK('DATA ENTRY'!Z345),"",'DATA ENTRY'!Z345)</f>
        <v/>
      </c>
      <c r="V345" s="26" t="str">
        <f t="shared" si="106"/>
        <v/>
      </c>
      <c r="W345" s="26" t="str">
        <f>IF(ISBLANK('DATA ENTRY'!$F345),"",IF(LEDGER!B345="AB","AB",IF(LEDGER!B345&gt;=0.9*'MARK LOOKUP'!B345,"A+",IF(LEDGER!B345&gt;=0.8*'MARK LOOKUP'!B345,"A",IF(LEDGER!B345&gt;=0.7*'MARK LOOKUP'!B345,"B+",IF(LEDGER!B345&gt;=0.6*'MARK LOOKUP'!B345,"B",IF(LEDGER!B345&gt;=0.5*'MARK LOOKUP'!B345,"C+",IF(LEDGER!B345&gt;=0.4*'MARK LOOKUP'!B345,"C+",IF(LEDGER!B345&gt;=0.35*'MARK LOOKUP'!B345,"D","NG")))))))))</f>
        <v/>
      </c>
      <c r="X345" s="26" t="str">
        <f>IF(ISBLANK('DATA ENTRY'!$G345),"",IF(LEDGER!C345="AB","AB",IF(LEDGER!C345&gt;=0.9*'MARK LOOKUP'!C345,"A+",IF(LEDGER!C345&gt;=0.8*'MARK LOOKUP'!C345,"A",IF(LEDGER!C345&gt;=0.7*'MARK LOOKUP'!C345,"B+",IF(LEDGER!C345&gt;=0.6*'MARK LOOKUP'!C345,"B",IF(LEDGER!C345&gt;=0.5*'MARK LOOKUP'!C345,"C+",IF(LEDGER!C345&gt;=0.4*'MARK LOOKUP'!C345,"C+",IF(LEDGER!C345&gt;=0.35*'MARK LOOKUP'!C345,"D","N.G.")))))))))</f>
        <v/>
      </c>
      <c r="Y345" s="26" t="b">
        <f>IF(ISNUMBER(D345),IF(D345&gt;=0.9*'MARK LOOKUP'!D345,"A+",IF(D345&gt;=0.8*'MARK LOOKUP'!D345,"A",IF(D345&gt;=0.7*'MARK LOOKUP'!D345,"B+",IF(D345&gt;=0.6*'MARK LOOKUP'!D345,"B",IF(D345&gt;=0.5*'MARK LOOKUP'!D345,"C+",IF(D345&gt;=0.4*'MARK LOOKUP'!D345,"C",IF(D345&gt;=0.35*'MARK LOOKUP'!D345,"D","N.G."))))))))</f>
        <v>0</v>
      </c>
      <c r="Z345" s="26" t="str">
        <f>IF(ISBLANK('DATA ENTRY'!J345),"",IF(LEDGER!E345="AB","AB",IF(LEDGER!E345&gt;=0.9*'MARK LOOKUP'!E345,"A+",IF(LEDGER!E345&gt;=0.8*'MARK LOOKUP'!E345,"A",IF(LEDGER!E345&gt;=0.7*'MARK LOOKUP'!E345,"B+",IF(LEDGER!E345&gt;=0.6*'MARK LOOKUP'!E345,"B",IF(LEDGER!E345&gt;=0.5*'MARK LOOKUP'!E345,"C+",IF(LEDGER!E345&gt;=0.4*'MARK LOOKUP'!E345,"C",IF(LEDGER!E345&gt;=0.35*'MARK LOOKUP'!E345,"D","NG")))))))))</f>
        <v/>
      </c>
      <c r="AA345" s="26" t="str">
        <f>IF(ISBLANK('DATA ENTRY'!K345),"",IF(LEDGER!F345="AB","AB",IF(LEDGER!F345&gt;=0.9*'MARK LOOKUP'!F345,"A+",IF(LEDGER!F345&gt;=0.8*'MARK LOOKUP'!F345,"A",IF(LEDGER!F345&gt;=0.7*'MARK LOOKUP'!F345,"B+",IF(LEDGER!F345&gt;=0.6*'MARK LOOKUP'!F345,"B",IF(LEDGER!F345&gt;=0.5*'MARK LOOKUP'!F345,"C+",IF(LEDGER!F345&gt;=0.4*'MARK LOOKUP'!F345,"C",IF(LEDGER!F345&gt;=0.35*'MARK LOOKUP'!F345,"D","NG")))))))))</f>
        <v/>
      </c>
      <c r="AB345" s="26" t="b">
        <f>IF(ISNUMBER(G345),IF(D345&gt;=0.9*'MARK LOOKUP'!G345,"A+",IF(G345&gt;=0.8*'MARK LOOKUP'!G345,"A",IF(G345&gt;=0.7*'MARK LOOKUP'!G345,"B+",IF(G345&gt;=0.6*'MARK LOOKUP'!G345,"B",IF(G345&gt;=0.5*'MARK LOOKUP'!G345,"C+",IF(G345&gt;=0.4*'MARK LOOKUP'!G345,"C",IF(G345&gt;=0.35*'MARK LOOKUP'!G345,"D","NG"))))))))</f>
        <v>0</v>
      </c>
      <c r="AC345" s="26" t="str">
        <f>IF(ISBLANK('DATA ENTRY'!M345),"",IF(LEDGER!H345="AB","AB",IF(LEDGER!H345&gt;=0.9*'MARK LOOKUP'!H345,"A+",IF(LEDGER!H345&gt;=0.8*'MARK LOOKUP'!H345,"A",IF(LEDGER!H345&gt;=0.7*'MARK LOOKUP'!H345,"B+",IF(LEDGER!H345&gt;=0.6*'MARK LOOKUP'!H345,"B",IF(LEDGER!H345&gt;=0.5*'MARK LOOKUP'!H345,"C+",IF(LEDGER!H345&gt;=0.4*'MARK LOOKUP'!H345,"C",IF(LEDGER!H345&gt;=0.35*'MARK LOOKUP'!H345,"D","NG")))))))))</f>
        <v/>
      </c>
      <c r="AD345" s="26" t="str">
        <f>IF(ISBLANK('DATA ENTRY'!N345),"",IF(LEDGER!I345="AB","AB",IF(LEDGER!I345&gt;=0.9*'MARK LOOKUP'!I345,"A+",IF(LEDGER!I345&gt;=0.8*'MARK LOOKUP'!I345,"A",IF(LEDGER!I345&gt;=0.7*'MARK LOOKUP'!I345,"B+",IF(LEDGER!I345&gt;=0.6*'MARK LOOKUP'!I345,"B",IF(LEDGER!I345&gt;=0.5*'MARK LOOKUP'!I345,"C+",IF(LEDGER!I345&gt;=0.4*'MARK LOOKUP'!I345,"C",IF(LEDGER!I345&gt;=0.35*'MARK LOOKUP'!I345,"D","NG")))))))))</f>
        <v/>
      </c>
      <c r="AE345" s="26" t="str">
        <f>IF(ISNUMBER(J345),IF(J345&gt;=0.9*'MARK LOOKUP'!J345,"A+",IF(J345&gt;=0.8*'MARK LOOKUP'!J345,"A",IF(J345&gt;=0.7*'MARK LOOKUP'!J345,"B+",IF(J345&gt;=0.6*'MARK LOOKUP'!J345,"B",IF(J345&gt;=0.5*'MARK LOOKUP'!J345,"C+",IF(J345&gt;=0.4*'MARK LOOKUP'!J345,"C",IF(J345&gt;=0.35*'MARK LOOKUP'!J345,"D","NG"))))))),"")</f>
        <v/>
      </c>
      <c r="AF345" s="26" t="str">
        <f>IF(ISBLANK('DATA ENTRY'!P345),"",IF(LEDGER!K345="Ab","AB",IF(LEDGER!K345&gt;=0.9*'MARK LOOKUP'!K345,"A+",IF(LEDGER!K345&gt;=0.8*'MARK LOOKUP'!K345,"A",IF(LEDGER!K345&gt;=0.7*'MARK LOOKUP'!K345,"B+",IF(LEDGER!K345&gt;=0.6*'MARK LOOKUP'!K345,"B",IF(LEDGER!K345&gt;=0.5*'MARK LOOKUP'!K345,"C+",IF(LEDGER!K345&gt;=0.4*'MARK LOOKUP'!K345,"C",IF(LEDGER!K345&gt;=0.35*'MARK LOOKUP'!K345,"D","NG")))))))))</f>
        <v/>
      </c>
      <c r="AG345" s="26" t="str">
        <f>IF(ISBLANK('DATA ENTRY'!Q345),"",IF(LEDGER!L345="Ab","AB",IF(LEDGER!L345&gt;=0.9*'MARK LOOKUP'!L345,"A+",IF(LEDGER!L345&gt;=0.8*'MARK LOOKUP'!L345,"A",IF(LEDGER!L345&gt;=0.7*'MARK LOOKUP'!L345,"B+",IF(LEDGER!L345&gt;=0.6*'MARK LOOKUP'!L345,"B",IF(LEDGER!L345&gt;=0.5*'MARK LOOKUP'!L345,"C+",IF(LEDGER!L345&gt;=0.4*'MARK LOOKUP'!L345,"C",IF(LEDGER!L345&gt;=0.35*'MARK LOOKUP'!L345,"D","NG")))))))))</f>
        <v/>
      </c>
      <c r="AH345" s="26" t="str">
        <f>IF(ISNUMBER(M345),IF(M345&gt;=0.9*'MARK LOOKUP'!M345,"A+",IF(M345&gt;=0.8*'MARK LOOKUP'!M345,"A",IF(M345&gt;=0.7*'MARK LOOKUP'!M345,"B+",IF(M345&gt;=0.6*'MARK LOOKUP'!M345,"B",IF(M345&gt;=0.5*'MARK LOOKUP'!M345,"C+",IF(M345&gt;=0.4*'MARK LOOKUP'!M345,"C",IF(M345&gt;=0.35*'MARK LOOKUP'!M345,"D","NG"))))))),"")</f>
        <v/>
      </c>
      <c r="AI345" s="26" t="str">
        <f>IF(ISBLANK('DATA ENTRY'!S345),"",IF(N345="Ab","AB",IF(N345&gt;=0.9*'MARK LOOKUP'!N345,"A+",IF(N345&gt;=0.8*'MARK LOOKUP'!N345,"A",IF(N345&gt;=0.7*'MARK LOOKUP'!N345,"B+",IF(N345&gt;=0.6*'MARK LOOKUP'!N345,"B",IF(N345&gt;=0.5*'MARK LOOKUP'!N345,"C+",IF(N345&gt;=0.4*'MARK LOOKUP'!N345,"C",IF(N345&gt;=0.35*'MARK LOOKUP'!N345,"D","NG")))))))))</f>
        <v/>
      </c>
      <c r="AJ345" s="26" t="str">
        <f>IF(ISBLANK('DATA ENTRY'!T345),"",IF(O345="Ab","AB",IF(O345&gt;=0.9*'MARK LOOKUP'!O345,"A+",IF(O345&gt;=0.8*'MARK LOOKUP'!O345,"A",IF(O345&gt;=0.7*'MARK LOOKUP'!O345,"B+",IF(O345&gt;=0.6*'MARK LOOKUP'!O345,"B",IF(O345&gt;=0.5*'MARK LOOKUP'!O345,"C+",IF(O345&gt;=0.4*'MARK LOOKUP'!O345,"C",IF(O345&gt;=0.35*'MARK LOOKUP'!O345,"D","NG")))))))))</f>
        <v/>
      </c>
      <c r="AK345" s="26" t="str">
        <f>IF(ISNUMBER(P345),IF(P345&gt;=0.9*'MARK LOOKUP'!P345,"A+",IF(P345&gt;=0.8*'MARK LOOKUP'!P345,"A",IF(P345&gt;=0.7*'MARK LOOKUP'!P345,"B+",IF(P345&gt;=0.6*'MARK LOOKUP'!P345,"B",IF(P345&gt;=0.5*'MARK LOOKUP'!P345,"C+",IF(P345&gt;=0.4*'MARK LOOKUP'!P345,"C",IF(P345&gt;=0.35*'MARK LOOKUP'!P345,"D","NG"))))))),"")</f>
        <v/>
      </c>
      <c r="AL345" s="26" t="str">
        <f>IF(ISBLANK('DATA ENTRY'!V345),"",IF(Q345="Ab","AB",IF(Q345&gt;=0.9*'MARK LOOKUP'!Q345,"A+",IF(Q345&gt;=0.8*'MARK LOOKUP'!Q345,"A",IF(Q345&gt;=0.7*'MARK LOOKUP'!Q345,"B+",IF(Q345&gt;=0.6*'MARK LOOKUP'!Q345,"B",IF(Q345&gt;=0.5*'MARK LOOKUP'!Q345,"C+",IF(Q345&gt;=0.4*'MARK LOOKUP'!Q345,"C",IF(Q345&gt;=0.35*'MARK LOOKUP'!Q345,"D","NG")))))))))</f>
        <v/>
      </c>
      <c r="AM345" s="26" t="str">
        <f>IF(ISBLANK('DATA ENTRY'!W345),"",IF(R345="Ab","AB",IF(R345&gt;=0.9*'MARK LOOKUP'!R345,"A+",IF(R345&gt;=0.8*'MARK LOOKUP'!R345,"A",IF(R345&gt;=0.7*'MARK LOOKUP'!R345,"B+",IF(R345&gt;=0.6*'MARK LOOKUP'!R345,"B",IF(R345&gt;=0.5*'MARK LOOKUP'!R345,"C+",IF(R345&gt;=0.4*'MARK LOOKUP'!R345,"C",IF(R345&gt;=0.35*'MARK LOOKUP'!R345,"D","NG")))))))))</f>
        <v/>
      </c>
      <c r="AN345" s="26" t="str">
        <f>IF(ISNUMBER(S345),IF(S345&gt;=0.9*'MARK LOOKUP'!S345,"A+",IF(S345&gt;=0.8*'MARK LOOKUP'!S345,"A",IF(S345&gt;=0.7*'MARK LOOKUP'!S345,"B+",IF(S345&gt;=0.6*'MARK LOOKUP'!S345,"B",IF(S345&gt;=0.5*'MARK LOOKUP'!S345,"C+",IF(S345&gt;=0.4*'MARK LOOKUP'!S345,"C",IF(S345&gt;=0.35*'MARK LOOKUP'!S345,"D","NG"))))))),"")</f>
        <v/>
      </c>
      <c r="AO345" s="26" t="str">
        <f>IF(ISBLANK('DATA ENTRY'!Y345),"",IF(T345="AB","AB",IF(T345&gt;=0.9*'MARK LOOKUP'!T345,"A+",IF(T345&gt;=0.8*'MARK LOOKUP'!T345,"A",IF(T345&gt;=0.7*'MARK LOOKUP'!T345,"B+",IF(T345&gt;=0.6*'MARK LOOKUP'!T345,"B",IF(T345&gt;=0.5*'MARK LOOKUP'!T345,"C+",IF(T345&gt;=0.4*'MARK LOOKUP'!T345,"C",IF(T345&gt;=0.35*'MARK LOOKUP'!T345,"D","NG")))))))))</f>
        <v/>
      </c>
      <c r="AP345" s="26" t="str">
        <f>IF(ISBLANK('DATA ENTRY'!Z345),"",IF(U345="AB","AB",IF(U345&gt;=0.9*'MARK LOOKUP'!U345,"A+",IF(U345&gt;=0.8*'MARK LOOKUP'!U345,"A",IF(U345&gt;=0.7*'MARK LOOKUP'!U345,"B+",IF(U345&gt;=0.6*'MARK LOOKUP'!U345,"B",IF(U345&gt;=0.5*'MARK LOOKUP'!U345,"C+",IF(U345&gt;=0.4*'MARK LOOKUP'!U345,"C",IF(U345&gt;=0.35*'MARK LOOKUP'!U345,"D","NG")))))))))</f>
        <v/>
      </c>
      <c r="AQ345" s="26" t="str">
        <f>IF(ISNUMBER(V345),IF(V345&gt;=0.9*'MARK LOOKUP'!V345,"A+",IF(V345&gt;=0.8*'MARK LOOKUP'!V345,"A",IF(V345&gt;=0.7*'MARK LOOKUP'!V345,"B+",IF(V345&gt;=0.6*'MARK LOOKUP'!S345,"B",IF(V345&gt;=0.5*'MARK LOOKUP'!V345,"C+",IF(V345&gt;=0.4*'MARK LOOKUP'!V345,"C",IF(V345&gt;=0.35*'MARK LOOKUP'!V345,"D","NG"))))))),"")</f>
        <v/>
      </c>
      <c r="AR345" s="26" t="str">
        <f t="shared" si="107"/>
        <v/>
      </c>
      <c r="AS345" s="26" t="str">
        <f t="shared" si="108"/>
        <v/>
      </c>
      <c r="AT345" s="26" t="str">
        <f t="shared" si="109"/>
        <v/>
      </c>
      <c r="AU345" s="26" t="str">
        <f t="shared" si="110"/>
        <v/>
      </c>
      <c r="AV345" s="26" t="str">
        <f t="shared" si="111"/>
        <v/>
      </c>
      <c r="AW345" s="26" t="str">
        <f t="shared" si="112"/>
        <v/>
      </c>
      <c r="AX345" s="26" t="str">
        <f t="shared" si="113"/>
        <v/>
      </c>
      <c r="AY345" s="26" t="str">
        <f t="shared" si="114"/>
        <v/>
      </c>
      <c r="AZ345" s="26" t="str">
        <f t="shared" si="115"/>
        <v/>
      </c>
      <c r="BA345" s="26" t="str">
        <f t="shared" si="116"/>
        <v/>
      </c>
      <c r="BB345" s="26" t="str">
        <f t="shared" si="117"/>
        <v/>
      </c>
      <c r="BC345" s="26" t="str">
        <f t="shared" si="118"/>
        <v/>
      </c>
      <c r="BD345" s="26" t="str">
        <f t="shared" si="119"/>
        <v/>
      </c>
      <c r="BE345" s="26" t="str">
        <f>IF(ISBLANK('DATA ENTRY'!S345),"",IF(AJ345="A+","4",IF(AJ345="A","3.6",IF(AJ345="B+","3.2",IF(AJ345="B","2.8",IF(AJ345="C+","2.4",IF(AJ345="C","2",IF(AJ345="D+","1.6",IF(AJ345="D","1.2",IF(AJ345="E","0.8",""))))))))))</f>
        <v/>
      </c>
      <c r="BF345" s="26" t="str">
        <f>IF(ISBLANK('DATA ENTRY'!T345),"",IF(AK345="A+","4",IF(AK345="A","3.6",IF(AK345="B+","3.2",IF(AK345="B","2.8",IF(AK345="C+","2.4",IF(AK345="C","2",IF(AK345="D+","1.6",IF(AK345="D","1.2",IF(AK345="E","0.8",""))))))))))</f>
        <v/>
      </c>
      <c r="BG345" s="26" t="str">
        <f>IF(ISBLANK('DATA ENTRY'!U345),"",IF(AL345="A+","4",IF(AL345="A","3.6",IF(AL345="B+","3.2",IF(AL345="B","2.8",IF(AL345="C+","2.4",IF(AL345="C","2",IF(AL345="D+","1.6",IF(AL345="D","1.2",IF(AL345="E","0.8",""))))))))))</f>
        <v/>
      </c>
      <c r="BH345" s="26" t="str">
        <f>IF(ISBLANK('DATA ENTRY'!V345),"",IF(AM345="A+","4",IF(AM345="A","3.6",IF(AM345="B+","3.2",IF(AM345="B","2.8",IF(AM345="C+","2.4",IF(AM345="C","2",IF(AM345="D+","1.6",IF(AM345="D","1.2",IF(AM345="E","0.8",""))))))))))</f>
        <v/>
      </c>
      <c r="BI345" s="26" t="str">
        <f>IF(ISBLANK('DATA ENTRY'!W345),"",IF(AN345="A+","4",IF(AN345="A","3.6",IF(AN345="B+","3.2",IF(AN345="B","2.8",IF(AN345="C+","2.4",IF(AN345="C","2",IF(AN345="D+","1.6",IF(AN345="D","1.2",IF(AN345="E","0.8",""))))))))))</f>
        <v/>
      </c>
      <c r="BJ345" s="26" t="str">
        <f>IF(ISBLANK('DATA ENTRY'!X345),"",IF(AO345="A+","4",IF(AO345="A","3.6",IF(AO345="B+","3.2",IF(AO345="B","2.8",IF(AO345="C+","2.4",IF(AO345="C","2",IF(AO345="D+","1.6",IF(AO345="D","1.2",IF(AO345="E","0.8",""))))))))))</f>
        <v/>
      </c>
      <c r="BK345" s="26" t="str">
        <f>IF(ISBLANK('DATA ENTRY'!Y345),"",IF(AP345="A+","4",IF(AP345="A","3.6",IF(AP345="B+","3.2",IF(AP345="B","2.8",IF(AP345="C+","2.4",IF(AP345="C","2",IF(AP345="D+","1.6",IF(AP345="D","1.2",IF(AP345="E","0.8",""))))))))))</f>
        <v/>
      </c>
      <c r="BL345" s="26" t="str">
        <f>IF(ISBLANK('DATA ENTRY'!Z345),"",IF(AQ345="A+","4",IF(AQ345="A","3.6",IF(AQ345="B+","3.2",IF(AQ345="B","2.8",IF(AQ345="C+","2.4",IF(AQ345="C","2",IF(AQ345="D+","1.6",IF(AQ345="D","1.2",IF(AQ345="E","0.8",""))))))))))</f>
        <v/>
      </c>
    </row>
    <row r="346" spans="2:64" x14ac:dyDescent="0.25">
      <c r="B346" s="26" t="str">
        <f>IF(ISBLANK('DATA ENTRY'!G346),"",'DATA ENTRY'!G346)</f>
        <v/>
      </c>
      <c r="C346" s="26" t="str">
        <f>IF(ISBLANK('DATA ENTRY'!H346),"",'DATA ENTRY'!H346)</f>
        <v/>
      </c>
      <c r="D346" s="26" t="str">
        <f t="shared" si="101"/>
        <v/>
      </c>
      <c r="E346" s="26" t="str">
        <f>IF(ISBLANK('DATA ENTRY'!J346),"",'DATA ENTRY'!J346)</f>
        <v/>
      </c>
      <c r="F346" s="26" t="str">
        <f>IF(ISBLANK('DATA ENTRY'!K346),"",'DATA ENTRY'!K346)</f>
        <v/>
      </c>
      <c r="G346" s="26" t="str">
        <f t="shared" si="102"/>
        <v/>
      </c>
      <c r="H346" s="26" t="str">
        <f>IF(ISBLANK('DATA ENTRY'!M346),"",'DATA ENTRY'!M346)</f>
        <v/>
      </c>
      <c r="I346" s="26" t="str">
        <f>IF(ISBLANK('DATA ENTRY'!M346),"",'DATA ENTRY'!N346)</f>
        <v/>
      </c>
      <c r="J346" s="26" t="str">
        <f t="shared" si="120"/>
        <v/>
      </c>
      <c r="K346" s="26" t="str">
        <f>IF(ISBLANK('DATA ENTRY'!P346),"",'DATA ENTRY'!P346)</f>
        <v/>
      </c>
      <c r="L346" s="26" t="str">
        <f>IF(ISBLANK('DATA ENTRY'!Q346),"",'DATA ENTRY'!Q346)</f>
        <v/>
      </c>
      <c r="M346" s="26" t="str">
        <f t="shared" si="103"/>
        <v/>
      </c>
      <c r="N346" s="26" t="str">
        <f>IF(ISBLANK('DATA ENTRY'!S346),"",'DATA ENTRY'!S346)</f>
        <v/>
      </c>
      <c r="O346" s="26" t="str">
        <f>IF(ISBLANK('DATA ENTRY'!T346),"",'DATA ENTRY'!T346)</f>
        <v/>
      </c>
      <c r="P346" s="26" t="str">
        <f t="shared" si="104"/>
        <v/>
      </c>
      <c r="Q346" s="26" t="str">
        <f>IF(ISBLANK('DATA ENTRY'!V346),"",'DATA ENTRY'!V346)</f>
        <v/>
      </c>
      <c r="R346" s="26" t="str">
        <f>IF(ISBLANK('DATA ENTRY'!W346),"",'DATA ENTRY'!W346)</f>
        <v/>
      </c>
      <c r="S346" s="26" t="str">
        <f t="shared" si="105"/>
        <v/>
      </c>
      <c r="T346" s="26" t="str">
        <f>IF(ISBLANK('DATA ENTRY'!Y346),"",'DATA ENTRY'!Y346)</f>
        <v/>
      </c>
      <c r="U346" s="26" t="str">
        <f>IF(ISBLANK('DATA ENTRY'!Z346),"",'DATA ENTRY'!Z346)</f>
        <v/>
      </c>
      <c r="V346" s="26" t="str">
        <f t="shared" si="106"/>
        <v/>
      </c>
      <c r="W346" s="26" t="str">
        <f>IF(ISBLANK('DATA ENTRY'!$F346),"",IF(LEDGER!B346="AB","AB",IF(LEDGER!B346&gt;=0.9*'MARK LOOKUP'!B346,"A+",IF(LEDGER!B346&gt;=0.8*'MARK LOOKUP'!B346,"A",IF(LEDGER!B346&gt;=0.7*'MARK LOOKUP'!B346,"B+",IF(LEDGER!B346&gt;=0.6*'MARK LOOKUP'!B346,"B",IF(LEDGER!B346&gt;=0.5*'MARK LOOKUP'!B346,"C+",IF(LEDGER!B346&gt;=0.4*'MARK LOOKUP'!B346,"C+",IF(LEDGER!B346&gt;=0.35*'MARK LOOKUP'!B346,"D","NG")))))))))</f>
        <v/>
      </c>
      <c r="X346" s="26" t="str">
        <f>IF(ISBLANK('DATA ENTRY'!$G346),"",IF(LEDGER!C346="AB","AB",IF(LEDGER!C346&gt;=0.9*'MARK LOOKUP'!C346,"A+",IF(LEDGER!C346&gt;=0.8*'MARK LOOKUP'!C346,"A",IF(LEDGER!C346&gt;=0.7*'MARK LOOKUP'!C346,"B+",IF(LEDGER!C346&gt;=0.6*'MARK LOOKUP'!C346,"B",IF(LEDGER!C346&gt;=0.5*'MARK LOOKUP'!C346,"C+",IF(LEDGER!C346&gt;=0.4*'MARK LOOKUP'!C346,"C+",IF(LEDGER!C346&gt;=0.35*'MARK LOOKUP'!C346,"D","N.G.")))))))))</f>
        <v/>
      </c>
      <c r="Y346" s="26" t="b">
        <f>IF(ISNUMBER(D346),IF(D346&gt;=0.9*'MARK LOOKUP'!D346,"A+",IF(D346&gt;=0.8*'MARK LOOKUP'!D346,"A",IF(D346&gt;=0.7*'MARK LOOKUP'!D346,"B+",IF(D346&gt;=0.6*'MARK LOOKUP'!D346,"B",IF(D346&gt;=0.5*'MARK LOOKUP'!D346,"C+",IF(D346&gt;=0.4*'MARK LOOKUP'!D346,"C",IF(D346&gt;=0.35*'MARK LOOKUP'!D346,"D","N.G."))))))))</f>
        <v>0</v>
      </c>
      <c r="Z346" s="26" t="str">
        <f>IF(ISBLANK('DATA ENTRY'!J346),"",IF(LEDGER!E346="AB","AB",IF(LEDGER!E346&gt;=0.9*'MARK LOOKUP'!E346,"A+",IF(LEDGER!E346&gt;=0.8*'MARK LOOKUP'!E346,"A",IF(LEDGER!E346&gt;=0.7*'MARK LOOKUP'!E346,"B+",IF(LEDGER!E346&gt;=0.6*'MARK LOOKUP'!E346,"B",IF(LEDGER!E346&gt;=0.5*'MARK LOOKUP'!E346,"C+",IF(LEDGER!E346&gt;=0.4*'MARK LOOKUP'!E346,"C",IF(LEDGER!E346&gt;=0.35*'MARK LOOKUP'!E346,"D","NG")))))))))</f>
        <v/>
      </c>
      <c r="AA346" s="26" t="str">
        <f>IF(ISBLANK('DATA ENTRY'!K346),"",IF(LEDGER!F346="AB","AB",IF(LEDGER!F346&gt;=0.9*'MARK LOOKUP'!F346,"A+",IF(LEDGER!F346&gt;=0.8*'MARK LOOKUP'!F346,"A",IF(LEDGER!F346&gt;=0.7*'MARK LOOKUP'!F346,"B+",IF(LEDGER!F346&gt;=0.6*'MARK LOOKUP'!F346,"B",IF(LEDGER!F346&gt;=0.5*'MARK LOOKUP'!F346,"C+",IF(LEDGER!F346&gt;=0.4*'MARK LOOKUP'!F346,"C",IF(LEDGER!F346&gt;=0.35*'MARK LOOKUP'!F346,"D","NG")))))))))</f>
        <v/>
      </c>
      <c r="AB346" s="26" t="b">
        <f>IF(ISNUMBER(G346),IF(D346&gt;=0.9*'MARK LOOKUP'!G346,"A+",IF(G346&gt;=0.8*'MARK LOOKUP'!G346,"A",IF(G346&gt;=0.7*'MARK LOOKUP'!G346,"B+",IF(G346&gt;=0.6*'MARK LOOKUP'!G346,"B",IF(G346&gt;=0.5*'MARK LOOKUP'!G346,"C+",IF(G346&gt;=0.4*'MARK LOOKUP'!G346,"C",IF(G346&gt;=0.35*'MARK LOOKUP'!G346,"D","NG"))))))))</f>
        <v>0</v>
      </c>
      <c r="AC346" s="26" t="str">
        <f>IF(ISBLANK('DATA ENTRY'!M346),"",IF(LEDGER!H346="AB","AB",IF(LEDGER!H346&gt;=0.9*'MARK LOOKUP'!H346,"A+",IF(LEDGER!H346&gt;=0.8*'MARK LOOKUP'!H346,"A",IF(LEDGER!H346&gt;=0.7*'MARK LOOKUP'!H346,"B+",IF(LEDGER!H346&gt;=0.6*'MARK LOOKUP'!H346,"B",IF(LEDGER!H346&gt;=0.5*'MARK LOOKUP'!H346,"C+",IF(LEDGER!H346&gt;=0.4*'MARK LOOKUP'!H346,"C",IF(LEDGER!H346&gt;=0.35*'MARK LOOKUP'!H346,"D","NG")))))))))</f>
        <v/>
      </c>
      <c r="AD346" s="26" t="str">
        <f>IF(ISBLANK('DATA ENTRY'!N346),"",IF(LEDGER!I346="AB","AB",IF(LEDGER!I346&gt;=0.9*'MARK LOOKUP'!I346,"A+",IF(LEDGER!I346&gt;=0.8*'MARK LOOKUP'!I346,"A",IF(LEDGER!I346&gt;=0.7*'MARK LOOKUP'!I346,"B+",IF(LEDGER!I346&gt;=0.6*'MARK LOOKUP'!I346,"B",IF(LEDGER!I346&gt;=0.5*'MARK LOOKUP'!I346,"C+",IF(LEDGER!I346&gt;=0.4*'MARK LOOKUP'!I346,"C",IF(LEDGER!I346&gt;=0.35*'MARK LOOKUP'!I346,"D","NG")))))))))</f>
        <v/>
      </c>
      <c r="AE346" s="26" t="str">
        <f>IF(ISNUMBER(J346),IF(J346&gt;=0.9*'MARK LOOKUP'!J346,"A+",IF(J346&gt;=0.8*'MARK LOOKUP'!J346,"A",IF(J346&gt;=0.7*'MARK LOOKUP'!J346,"B+",IF(J346&gt;=0.6*'MARK LOOKUP'!J346,"B",IF(J346&gt;=0.5*'MARK LOOKUP'!J346,"C+",IF(J346&gt;=0.4*'MARK LOOKUP'!J346,"C",IF(J346&gt;=0.35*'MARK LOOKUP'!J346,"D","NG"))))))),"")</f>
        <v/>
      </c>
      <c r="AF346" s="26" t="str">
        <f>IF(ISBLANK('DATA ENTRY'!P346),"",IF(LEDGER!K346="Ab","AB",IF(LEDGER!K346&gt;=0.9*'MARK LOOKUP'!K346,"A+",IF(LEDGER!K346&gt;=0.8*'MARK LOOKUP'!K346,"A",IF(LEDGER!K346&gt;=0.7*'MARK LOOKUP'!K346,"B+",IF(LEDGER!K346&gt;=0.6*'MARK LOOKUP'!K346,"B",IF(LEDGER!K346&gt;=0.5*'MARK LOOKUP'!K346,"C+",IF(LEDGER!K346&gt;=0.4*'MARK LOOKUP'!K346,"C",IF(LEDGER!K346&gt;=0.35*'MARK LOOKUP'!K346,"D","NG")))))))))</f>
        <v/>
      </c>
      <c r="AG346" s="26" t="str">
        <f>IF(ISBLANK('DATA ENTRY'!Q346),"",IF(LEDGER!L346="Ab","AB",IF(LEDGER!L346&gt;=0.9*'MARK LOOKUP'!L346,"A+",IF(LEDGER!L346&gt;=0.8*'MARK LOOKUP'!L346,"A",IF(LEDGER!L346&gt;=0.7*'MARK LOOKUP'!L346,"B+",IF(LEDGER!L346&gt;=0.6*'MARK LOOKUP'!L346,"B",IF(LEDGER!L346&gt;=0.5*'MARK LOOKUP'!L346,"C+",IF(LEDGER!L346&gt;=0.4*'MARK LOOKUP'!L346,"C",IF(LEDGER!L346&gt;=0.35*'MARK LOOKUP'!L346,"D","NG")))))))))</f>
        <v/>
      </c>
      <c r="AH346" s="26" t="str">
        <f>IF(ISNUMBER(M346),IF(M346&gt;=0.9*'MARK LOOKUP'!M346,"A+",IF(M346&gt;=0.8*'MARK LOOKUP'!M346,"A",IF(M346&gt;=0.7*'MARK LOOKUP'!M346,"B+",IF(M346&gt;=0.6*'MARK LOOKUP'!M346,"B",IF(M346&gt;=0.5*'MARK LOOKUP'!M346,"C+",IF(M346&gt;=0.4*'MARK LOOKUP'!M346,"C",IF(M346&gt;=0.35*'MARK LOOKUP'!M346,"D","NG"))))))),"")</f>
        <v/>
      </c>
      <c r="AI346" s="26" t="str">
        <f>IF(ISBLANK('DATA ENTRY'!S346),"",IF(N346="Ab","AB",IF(N346&gt;=0.9*'MARK LOOKUP'!N346,"A+",IF(N346&gt;=0.8*'MARK LOOKUP'!N346,"A",IF(N346&gt;=0.7*'MARK LOOKUP'!N346,"B+",IF(N346&gt;=0.6*'MARK LOOKUP'!N346,"B",IF(N346&gt;=0.5*'MARK LOOKUP'!N346,"C+",IF(N346&gt;=0.4*'MARK LOOKUP'!N346,"C",IF(N346&gt;=0.35*'MARK LOOKUP'!N346,"D","NG")))))))))</f>
        <v/>
      </c>
      <c r="AJ346" s="26" t="str">
        <f>IF(ISBLANK('DATA ENTRY'!T346),"",IF(O346="Ab","AB",IF(O346&gt;=0.9*'MARK LOOKUP'!O346,"A+",IF(O346&gt;=0.8*'MARK LOOKUP'!O346,"A",IF(O346&gt;=0.7*'MARK LOOKUP'!O346,"B+",IF(O346&gt;=0.6*'MARK LOOKUP'!O346,"B",IF(O346&gt;=0.5*'MARK LOOKUP'!O346,"C+",IF(O346&gt;=0.4*'MARK LOOKUP'!O346,"C",IF(O346&gt;=0.35*'MARK LOOKUP'!O346,"D","NG")))))))))</f>
        <v/>
      </c>
      <c r="AK346" s="26" t="str">
        <f>IF(ISNUMBER(P346),IF(P346&gt;=0.9*'MARK LOOKUP'!P346,"A+",IF(P346&gt;=0.8*'MARK LOOKUP'!P346,"A",IF(P346&gt;=0.7*'MARK LOOKUP'!P346,"B+",IF(P346&gt;=0.6*'MARK LOOKUP'!P346,"B",IF(P346&gt;=0.5*'MARK LOOKUP'!P346,"C+",IF(P346&gt;=0.4*'MARK LOOKUP'!P346,"C",IF(P346&gt;=0.35*'MARK LOOKUP'!P346,"D","NG"))))))),"")</f>
        <v/>
      </c>
      <c r="AL346" s="26" t="str">
        <f>IF(ISBLANK('DATA ENTRY'!V346),"",IF(Q346="Ab","AB",IF(Q346&gt;=0.9*'MARK LOOKUP'!Q346,"A+",IF(Q346&gt;=0.8*'MARK LOOKUP'!Q346,"A",IF(Q346&gt;=0.7*'MARK LOOKUP'!Q346,"B+",IF(Q346&gt;=0.6*'MARK LOOKUP'!Q346,"B",IF(Q346&gt;=0.5*'MARK LOOKUP'!Q346,"C+",IF(Q346&gt;=0.4*'MARK LOOKUP'!Q346,"C",IF(Q346&gt;=0.35*'MARK LOOKUP'!Q346,"D","NG")))))))))</f>
        <v/>
      </c>
      <c r="AM346" s="26" t="str">
        <f>IF(ISBLANK('DATA ENTRY'!W346),"",IF(R346="Ab","AB",IF(R346&gt;=0.9*'MARK LOOKUP'!R346,"A+",IF(R346&gt;=0.8*'MARK LOOKUP'!R346,"A",IF(R346&gt;=0.7*'MARK LOOKUP'!R346,"B+",IF(R346&gt;=0.6*'MARK LOOKUP'!R346,"B",IF(R346&gt;=0.5*'MARK LOOKUP'!R346,"C+",IF(R346&gt;=0.4*'MARK LOOKUP'!R346,"C",IF(R346&gt;=0.35*'MARK LOOKUP'!R346,"D","NG")))))))))</f>
        <v/>
      </c>
      <c r="AN346" s="26" t="str">
        <f>IF(ISNUMBER(S346),IF(S346&gt;=0.9*'MARK LOOKUP'!S346,"A+",IF(S346&gt;=0.8*'MARK LOOKUP'!S346,"A",IF(S346&gt;=0.7*'MARK LOOKUP'!S346,"B+",IF(S346&gt;=0.6*'MARK LOOKUP'!S346,"B",IF(S346&gt;=0.5*'MARK LOOKUP'!S346,"C+",IF(S346&gt;=0.4*'MARK LOOKUP'!S346,"C",IF(S346&gt;=0.35*'MARK LOOKUP'!S346,"D","NG"))))))),"")</f>
        <v/>
      </c>
      <c r="AO346" s="26" t="str">
        <f>IF(ISBLANK('DATA ENTRY'!Y346),"",IF(T346="AB","AB",IF(T346&gt;=0.9*'MARK LOOKUP'!T346,"A+",IF(T346&gt;=0.8*'MARK LOOKUP'!T346,"A",IF(T346&gt;=0.7*'MARK LOOKUP'!T346,"B+",IF(T346&gt;=0.6*'MARK LOOKUP'!T346,"B",IF(T346&gt;=0.5*'MARK LOOKUP'!T346,"C+",IF(T346&gt;=0.4*'MARK LOOKUP'!T346,"C",IF(T346&gt;=0.35*'MARK LOOKUP'!T346,"D","NG")))))))))</f>
        <v/>
      </c>
      <c r="AP346" s="26" t="str">
        <f>IF(ISBLANK('DATA ENTRY'!Z346),"",IF(U346="AB","AB",IF(U346&gt;=0.9*'MARK LOOKUP'!U346,"A+",IF(U346&gt;=0.8*'MARK LOOKUP'!U346,"A",IF(U346&gt;=0.7*'MARK LOOKUP'!U346,"B+",IF(U346&gt;=0.6*'MARK LOOKUP'!U346,"B",IF(U346&gt;=0.5*'MARK LOOKUP'!U346,"C+",IF(U346&gt;=0.4*'MARK LOOKUP'!U346,"C",IF(U346&gt;=0.35*'MARK LOOKUP'!U346,"D","NG")))))))))</f>
        <v/>
      </c>
      <c r="AQ346" s="26" t="str">
        <f>IF(ISNUMBER(V346),IF(V346&gt;=0.9*'MARK LOOKUP'!V346,"A+",IF(V346&gt;=0.8*'MARK LOOKUP'!V346,"A",IF(V346&gt;=0.7*'MARK LOOKUP'!V346,"B+",IF(V346&gt;=0.6*'MARK LOOKUP'!S346,"B",IF(V346&gt;=0.5*'MARK LOOKUP'!V346,"C+",IF(V346&gt;=0.4*'MARK LOOKUP'!V346,"C",IF(V346&gt;=0.35*'MARK LOOKUP'!V346,"D","NG"))))))),"")</f>
        <v/>
      </c>
      <c r="AR346" s="26" t="str">
        <f t="shared" si="107"/>
        <v/>
      </c>
      <c r="AS346" s="26" t="str">
        <f t="shared" si="108"/>
        <v/>
      </c>
      <c r="AT346" s="26" t="str">
        <f t="shared" si="109"/>
        <v/>
      </c>
      <c r="AU346" s="26" t="str">
        <f t="shared" si="110"/>
        <v/>
      </c>
      <c r="AV346" s="26" t="str">
        <f t="shared" si="111"/>
        <v/>
      </c>
      <c r="AW346" s="26" t="str">
        <f t="shared" si="112"/>
        <v/>
      </c>
      <c r="AX346" s="26" t="str">
        <f t="shared" si="113"/>
        <v/>
      </c>
      <c r="AY346" s="26" t="str">
        <f t="shared" si="114"/>
        <v/>
      </c>
      <c r="AZ346" s="26" t="str">
        <f t="shared" si="115"/>
        <v/>
      </c>
      <c r="BA346" s="26" t="str">
        <f t="shared" si="116"/>
        <v/>
      </c>
      <c r="BB346" s="26" t="str">
        <f t="shared" si="117"/>
        <v/>
      </c>
      <c r="BC346" s="26" t="str">
        <f t="shared" si="118"/>
        <v/>
      </c>
      <c r="BD346" s="26" t="str">
        <f t="shared" si="119"/>
        <v/>
      </c>
      <c r="BE346" s="26" t="str">
        <f>IF(ISBLANK('DATA ENTRY'!S346),"",IF(AJ346="A+","4",IF(AJ346="A","3.6",IF(AJ346="B+","3.2",IF(AJ346="B","2.8",IF(AJ346="C+","2.4",IF(AJ346="C","2",IF(AJ346="D+","1.6",IF(AJ346="D","1.2",IF(AJ346="E","0.8",""))))))))))</f>
        <v/>
      </c>
      <c r="BF346" s="26" t="str">
        <f>IF(ISBLANK('DATA ENTRY'!T346),"",IF(AK346="A+","4",IF(AK346="A","3.6",IF(AK346="B+","3.2",IF(AK346="B","2.8",IF(AK346="C+","2.4",IF(AK346="C","2",IF(AK346="D+","1.6",IF(AK346="D","1.2",IF(AK346="E","0.8",""))))))))))</f>
        <v/>
      </c>
      <c r="BG346" s="26" t="str">
        <f>IF(ISBLANK('DATA ENTRY'!U346),"",IF(AL346="A+","4",IF(AL346="A","3.6",IF(AL346="B+","3.2",IF(AL346="B","2.8",IF(AL346="C+","2.4",IF(AL346="C","2",IF(AL346="D+","1.6",IF(AL346="D","1.2",IF(AL346="E","0.8",""))))))))))</f>
        <v/>
      </c>
      <c r="BH346" s="26" t="str">
        <f>IF(ISBLANK('DATA ENTRY'!V346),"",IF(AM346="A+","4",IF(AM346="A","3.6",IF(AM346="B+","3.2",IF(AM346="B","2.8",IF(AM346="C+","2.4",IF(AM346="C","2",IF(AM346="D+","1.6",IF(AM346="D","1.2",IF(AM346="E","0.8",""))))))))))</f>
        <v/>
      </c>
      <c r="BI346" s="26" t="str">
        <f>IF(ISBLANK('DATA ENTRY'!W346),"",IF(AN346="A+","4",IF(AN346="A","3.6",IF(AN346="B+","3.2",IF(AN346="B","2.8",IF(AN346="C+","2.4",IF(AN346="C","2",IF(AN346="D+","1.6",IF(AN346="D","1.2",IF(AN346="E","0.8",""))))))))))</f>
        <v/>
      </c>
      <c r="BJ346" s="26" t="str">
        <f>IF(ISBLANK('DATA ENTRY'!X346),"",IF(AO346="A+","4",IF(AO346="A","3.6",IF(AO346="B+","3.2",IF(AO346="B","2.8",IF(AO346="C+","2.4",IF(AO346="C","2",IF(AO346="D+","1.6",IF(AO346="D","1.2",IF(AO346="E","0.8",""))))))))))</f>
        <v/>
      </c>
      <c r="BK346" s="26" t="str">
        <f>IF(ISBLANK('DATA ENTRY'!Y346),"",IF(AP346="A+","4",IF(AP346="A","3.6",IF(AP346="B+","3.2",IF(AP346="B","2.8",IF(AP346="C+","2.4",IF(AP346="C","2",IF(AP346="D+","1.6",IF(AP346="D","1.2",IF(AP346="E","0.8",""))))))))))</f>
        <v/>
      </c>
      <c r="BL346" s="26" t="str">
        <f>IF(ISBLANK('DATA ENTRY'!Z346),"",IF(AQ346="A+","4",IF(AQ346="A","3.6",IF(AQ346="B+","3.2",IF(AQ346="B","2.8",IF(AQ346="C+","2.4",IF(AQ346="C","2",IF(AQ346="D+","1.6",IF(AQ346="D","1.2",IF(AQ346="E","0.8",""))))))))))</f>
        <v/>
      </c>
    </row>
    <row r="347" spans="2:64" x14ac:dyDescent="0.25">
      <c r="B347" s="26" t="str">
        <f>IF(ISBLANK('DATA ENTRY'!G347),"",'DATA ENTRY'!G347)</f>
        <v/>
      </c>
      <c r="C347" s="26" t="str">
        <f>IF(ISBLANK('DATA ENTRY'!H347),"",'DATA ENTRY'!H347)</f>
        <v/>
      </c>
      <c r="D347" s="26" t="str">
        <f t="shared" si="101"/>
        <v/>
      </c>
      <c r="E347" s="26" t="str">
        <f>IF(ISBLANK('DATA ENTRY'!J347),"",'DATA ENTRY'!J347)</f>
        <v/>
      </c>
      <c r="F347" s="26" t="str">
        <f>IF(ISBLANK('DATA ENTRY'!K347),"",'DATA ENTRY'!K347)</f>
        <v/>
      </c>
      <c r="G347" s="26" t="str">
        <f t="shared" si="102"/>
        <v/>
      </c>
      <c r="H347" s="26" t="str">
        <f>IF(ISBLANK('DATA ENTRY'!M347),"",'DATA ENTRY'!M347)</f>
        <v/>
      </c>
      <c r="I347" s="26" t="str">
        <f>IF(ISBLANK('DATA ENTRY'!M347),"",'DATA ENTRY'!N347)</f>
        <v/>
      </c>
      <c r="J347" s="26" t="str">
        <f t="shared" si="120"/>
        <v/>
      </c>
      <c r="K347" s="26" t="str">
        <f>IF(ISBLANK('DATA ENTRY'!P347),"",'DATA ENTRY'!P347)</f>
        <v/>
      </c>
      <c r="L347" s="26" t="str">
        <f>IF(ISBLANK('DATA ENTRY'!Q347),"",'DATA ENTRY'!Q347)</f>
        <v/>
      </c>
      <c r="M347" s="26" t="str">
        <f t="shared" si="103"/>
        <v/>
      </c>
      <c r="N347" s="26" t="str">
        <f>IF(ISBLANK('DATA ENTRY'!S347),"",'DATA ENTRY'!S347)</f>
        <v/>
      </c>
      <c r="O347" s="26" t="str">
        <f>IF(ISBLANK('DATA ENTRY'!T347),"",'DATA ENTRY'!T347)</f>
        <v/>
      </c>
      <c r="P347" s="26" t="str">
        <f t="shared" si="104"/>
        <v/>
      </c>
      <c r="Q347" s="26" t="str">
        <f>IF(ISBLANK('DATA ENTRY'!V347),"",'DATA ENTRY'!V347)</f>
        <v/>
      </c>
      <c r="R347" s="26" t="str">
        <f>IF(ISBLANK('DATA ENTRY'!W347),"",'DATA ENTRY'!W347)</f>
        <v/>
      </c>
      <c r="S347" s="26" t="str">
        <f t="shared" si="105"/>
        <v/>
      </c>
      <c r="T347" s="26" t="str">
        <f>IF(ISBLANK('DATA ENTRY'!Y347),"",'DATA ENTRY'!Y347)</f>
        <v/>
      </c>
      <c r="U347" s="26" t="str">
        <f>IF(ISBLANK('DATA ENTRY'!Z347),"",'DATA ENTRY'!Z347)</f>
        <v/>
      </c>
      <c r="V347" s="26" t="str">
        <f t="shared" si="106"/>
        <v/>
      </c>
      <c r="W347" s="26" t="str">
        <f>IF(ISBLANK('DATA ENTRY'!$F347),"",IF(LEDGER!B347="AB","AB",IF(LEDGER!B347&gt;=0.9*'MARK LOOKUP'!B347,"A+",IF(LEDGER!B347&gt;=0.8*'MARK LOOKUP'!B347,"A",IF(LEDGER!B347&gt;=0.7*'MARK LOOKUP'!B347,"B+",IF(LEDGER!B347&gt;=0.6*'MARK LOOKUP'!B347,"B",IF(LEDGER!B347&gt;=0.5*'MARK LOOKUP'!B347,"C+",IF(LEDGER!B347&gt;=0.4*'MARK LOOKUP'!B347,"C+",IF(LEDGER!B347&gt;=0.35*'MARK LOOKUP'!B347,"D","NG")))))))))</f>
        <v/>
      </c>
      <c r="X347" s="26" t="str">
        <f>IF(ISBLANK('DATA ENTRY'!$G347),"",IF(LEDGER!C347="AB","AB",IF(LEDGER!C347&gt;=0.9*'MARK LOOKUP'!C347,"A+",IF(LEDGER!C347&gt;=0.8*'MARK LOOKUP'!C347,"A",IF(LEDGER!C347&gt;=0.7*'MARK LOOKUP'!C347,"B+",IF(LEDGER!C347&gt;=0.6*'MARK LOOKUP'!C347,"B",IF(LEDGER!C347&gt;=0.5*'MARK LOOKUP'!C347,"C+",IF(LEDGER!C347&gt;=0.4*'MARK LOOKUP'!C347,"C+",IF(LEDGER!C347&gt;=0.35*'MARK LOOKUP'!C347,"D","N.G.")))))))))</f>
        <v/>
      </c>
      <c r="Y347" s="26" t="b">
        <f>IF(ISNUMBER(D347),IF(D347&gt;=0.9*'MARK LOOKUP'!D347,"A+",IF(D347&gt;=0.8*'MARK LOOKUP'!D347,"A",IF(D347&gt;=0.7*'MARK LOOKUP'!D347,"B+",IF(D347&gt;=0.6*'MARK LOOKUP'!D347,"B",IF(D347&gt;=0.5*'MARK LOOKUP'!D347,"C+",IF(D347&gt;=0.4*'MARK LOOKUP'!D347,"C",IF(D347&gt;=0.35*'MARK LOOKUP'!D347,"D","N.G."))))))))</f>
        <v>0</v>
      </c>
      <c r="Z347" s="26" t="str">
        <f>IF(ISBLANK('DATA ENTRY'!J347),"",IF(LEDGER!E347="AB","AB",IF(LEDGER!E347&gt;=0.9*'MARK LOOKUP'!E347,"A+",IF(LEDGER!E347&gt;=0.8*'MARK LOOKUP'!E347,"A",IF(LEDGER!E347&gt;=0.7*'MARK LOOKUP'!E347,"B+",IF(LEDGER!E347&gt;=0.6*'MARK LOOKUP'!E347,"B",IF(LEDGER!E347&gt;=0.5*'MARK LOOKUP'!E347,"C+",IF(LEDGER!E347&gt;=0.4*'MARK LOOKUP'!E347,"C",IF(LEDGER!E347&gt;=0.35*'MARK LOOKUP'!E347,"D","NG")))))))))</f>
        <v/>
      </c>
      <c r="AA347" s="26" t="str">
        <f>IF(ISBLANK('DATA ENTRY'!K347),"",IF(LEDGER!F347="AB","AB",IF(LEDGER!F347&gt;=0.9*'MARK LOOKUP'!F347,"A+",IF(LEDGER!F347&gt;=0.8*'MARK LOOKUP'!F347,"A",IF(LEDGER!F347&gt;=0.7*'MARK LOOKUP'!F347,"B+",IF(LEDGER!F347&gt;=0.6*'MARK LOOKUP'!F347,"B",IF(LEDGER!F347&gt;=0.5*'MARK LOOKUP'!F347,"C+",IF(LEDGER!F347&gt;=0.4*'MARK LOOKUP'!F347,"C",IF(LEDGER!F347&gt;=0.35*'MARK LOOKUP'!F347,"D","NG")))))))))</f>
        <v/>
      </c>
      <c r="AB347" s="26" t="b">
        <f>IF(ISNUMBER(G347),IF(D347&gt;=0.9*'MARK LOOKUP'!G347,"A+",IF(G347&gt;=0.8*'MARK LOOKUP'!G347,"A",IF(G347&gt;=0.7*'MARK LOOKUP'!G347,"B+",IF(G347&gt;=0.6*'MARK LOOKUP'!G347,"B",IF(G347&gt;=0.5*'MARK LOOKUP'!G347,"C+",IF(G347&gt;=0.4*'MARK LOOKUP'!G347,"C",IF(G347&gt;=0.35*'MARK LOOKUP'!G347,"D","NG"))))))))</f>
        <v>0</v>
      </c>
      <c r="AC347" s="26" t="str">
        <f>IF(ISBLANK('DATA ENTRY'!M347),"",IF(LEDGER!H347="AB","AB",IF(LEDGER!H347&gt;=0.9*'MARK LOOKUP'!H347,"A+",IF(LEDGER!H347&gt;=0.8*'MARK LOOKUP'!H347,"A",IF(LEDGER!H347&gt;=0.7*'MARK LOOKUP'!H347,"B+",IF(LEDGER!H347&gt;=0.6*'MARK LOOKUP'!H347,"B",IF(LEDGER!H347&gt;=0.5*'MARK LOOKUP'!H347,"C+",IF(LEDGER!H347&gt;=0.4*'MARK LOOKUP'!H347,"C",IF(LEDGER!H347&gt;=0.35*'MARK LOOKUP'!H347,"D","NG")))))))))</f>
        <v/>
      </c>
      <c r="AD347" s="26" t="str">
        <f>IF(ISBLANK('DATA ENTRY'!N347),"",IF(LEDGER!I347="AB","AB",IF(LEDGER!I347&gt;=0.9*'MARK LOOKUP'!I347,"A+",IF(LEDGER!I347&gt;=0.8*'MARK LOOKUP'!I347,"A",IF(LEDGER!I347&gt;=0.7*'MARK LOOKUP'!I347,"B+",IF(LEDGER!I347&gt;=0.6*'MARK LOOKUP'!I347,"B",IF(LEDGER!I347&gt;=0.5*'MARK LOOKUP'!I347,"C+",IF(LEDGER!I347&gt;=0.4*'MARK LOOKUP'!I347,"C",IF(LEDGER!I347&gt;=0.35*'MARK LOOKUP'!I347,"D","NG")))))))))</f>
        <v/>
      </c>
      <c r="AE347" s="26" t="str">
        <f>IF(ISNUMBER(J347),IF(J347&gt;=0.9*'MARK LOOKUP'!J347,"A+",IF(J347&gt;=0.8*'MARK LOOKUP'!J347,"A",IF(J347&gt;=0.7*'MARK LOOKUP'!J347,"B+",IF(J347&gt;=0.6*'MARK LOOKUP'!J347,"B",IF(J347&gt;=0.5*'MARK LOOKUP'!J347,"C+",IF(J347&gt;=0.4*'MARK LOOKUP'!J347,"C",IF(J347&gt;=0.35*'MARK LOOKUP'!J347,"D","NG"))))))),"")</f>
        <v/>
      </c>
      <c r="AF347" s="26" t="str">
        <f>IF(ISBLANK('DATA ENTRY'!P347),"",IF(LEDGER!K347="Ab","AB",IF(LEDGER!K347&gt;=0.9*'MARK LOOKUP'!K347,"A+",IF(LEDGER!K347&gt;=0.8*'MARK LOOKUP'!K347,"A",IF(LEDGER!K347&gt;=0.7*'MARK LOOKUP'!K347,"B+",IF(LEDGER!K347&gt;=0.6*'MARK LOOKUP'!K347,"B",IF(LEDGER!K347&gt;=0.5*'MARK LOOKUP'!K347,"C+",IF(LEDGER!K347&gt;=0.4*'MARK LOOKUP'!K347,"C",IF(LEDGER!K347&gt;=0.35*'MARK LOOKUP'!K347,"D","NG")))))))))</f>
        <v/>
      </c>
      <c r="AG347" s="26" t="str">
        <f>IF(ISBLANK('DATA ENTRY'!Q347),"",IF(LEDGER!L347="Ab","AB",IF(LEDGER!L347&gt;=0.9*'MARK LOOKUP'!L347,"A+",IF(LEDGER!L347&gt;=0.8*'MARK LOOKUP'!L347,"A",IF(LEDGER!L347&gt;=0.7*'MARK LOOKUP'!L347,"B+",IF(LEDGER!L347&gt;=0.6*'MARK LOOKUP'!L347,"B",IF(LEDGER!L347&gt;=0.5*'MARK LOOKUP'!L347,"C+",IF(LEDGER!L347&gt;=0.4*'MARK LOOKUP'!L347,"C",IF(LEDGER!L347&gt;=0.35*'MARK LOOKUP'!L347,"D","NG")))))))))</f>
        <v/>
      </c>
      <c r="AH347" s="26" t="str">
        <f>IF(ISNUMBER(M347),IF(M347&gt;=0.9*'MARK LOOKUP'!M347,"A+",IF(M347&gt;=0.8*'MARK LOOKUP'!M347,"A",IF(M347&gt;=0.7*'MARK LOOKUP'!M347,"B+",IF(M347&gt;=0.6*'MARK LOOKUP'!M347,"B",IF(M347&gt;=0.5*'MARK LOOKUP'!M347,"C+",IF(M347&gt;=0.4*'MARK LOOKUP'!M347,"C",IF(M347&gt;=0.35*'MARK LOOKUP'!M347,"D","NG"))))))),"")</f>
        <v/>
      </c>
      <c r="AI347" s="26" t="str">
        <f>IF(ISBLANK('DATA ENTRY'!S347),"",IF(N347="Ab","AB",IF(N347&gt;=0.9*'MARK LOOKUP'!N347,"A+",IF(N347&gt;=0.8*'MARK LOOKUP'!N347,"A",IF(N347&gt;=0.7*'MARK LOOKUP'!N347,"B+",IF(N347&gt;=0.6*'MARK LOOKUP'!N347,"B",IF(N347&gt;=0.5*'MARK LOOKUP'!N347,"C+",IF(N347&gt;=0.4*'MARK LOOKUP'!N347,"C",IF(N347&gt;=0.35*'MARK LOOKUP'!N347,"D","NG")))))))))</f>
        <v/>
      </c>
      <c r="AJ347" s="26" t="str">
        <f>IF(ISBLANK('DATA ENTRY'!T347),"",IF(O347="Ab","AB",IF(O347&gt;=0.9*'MARK LOOKUP'!O347,"A+",IF(O347&gt;=0.8*'MARK LOOKUP'!O347,"A",IF(O347&gt;=0.7*'MARK LOOKUP'!O347,"B+",IF(O347&gt;=0.6*'MARK LOOKUP'!O347,"B",IF(O347&gt;=0.5*'MARK LOOKUP'!O347,"C+",IF(O347&gt;=0.4*'MARK LOOKUP'!O347,"C",IF(O347&gt;=0.35*'MARK LOOKUP'!O347,"D","NG")))))))))</f>
        <v/>
      </c>
      <c r="AK347" s="26" t="str">
        <f>IF(ISNUMBER(P347),IF(P347&gt;=0.9*'MARK LOOKUP'!P347,"A+",IF(P347&gt;=0.8*'MARK LOOKUP'!P347,"A",IF(P347&gt;=0.7*'MARK LOOKUP'!P347,"B+",IF(P347&gt;=0.6*'MARK LOOKUP'!P347,"B",IF(P347&gt;=0.5*'MARK LOOKUP'!P347,"C+",IF(P347&gt;=0.4*'MARK LOOKUP'!P347,"C",IF(P347&gt;=0.35*'MARK LOOKUP'!P347,"D","NG"))))))),"")</f>
        <v/>
      </c>
      <c r="AL347" s="26" t="str">
        <f>IF(ISBLANK('DATA ENTRY'!V347),"",IF(Q347="Ab","AB",IF(Q347&gt;=0.9*'MARK LOOKUP'!Q347,"A+",IF(Q347&gt;=0.8*'MARK LOOKUP'!Q347,"A",IF(Q347&gt;=0.7*'MARK LOOKUP'!Q347,"B+",IF(Q347&gt;=0.6*'MARK LOOKUP'!Q347,"B",IF(Q347&gt;=0.5*'MARK LOOKUP'!Q347,"C+",IF(Q347&gt;=0.4*'MARK LOOKUP'!Q347,"C",IF(Q347&gt;=0.35*'MARK LOOKUP'!Q347,"D","NG")))))))))</f>
        <v/>
      </c>
      <c r="AM347" s="26" t="str">
        <f>IF(ISBLANK('DATA ENTRY'!W347),"",IF(R347="Ab","AB",IF(R347&gt;=0.9*'MARK LOOKUP'!R347,"A+",IF(R347&gt;=0.8*'MARK LOOKUP'!R347,"A",IF(R347&gt;=0.7*'MARK LOOKUP'!R347,"B+",IF(R347&gt;=0.6*'MARK LOOKUP'!R347,"B",IF(R347&gt;=0.5*'MARK LOOKUP'!R347,"C+",IF(R347&gt;=0.4*'MARK LOOKUP'!R347,"C",IF(R347&gt;=0.35*'MARK LOOKUP'!R347,"D","NG")))))))))</f>
        <v/>
      </c>
      <c r="AN347" s="26" t="str">
        <f>IF(ISNUMBER(S347),IF(S347&gt;=0.9*'MARK LOOKUP'!S347,"A+",IF(S347&gt;=0.8*'MARK LOOKUP'!S347,"A",IF(S347&gt;=0.7*'MARK LOOKUP'!S347,"B+",IF(S347&gt;=0.6*'MARK LOOKUP'!S347,"B",IF(S347&gt;=0.5*'MARK LOOKUP'!S347,"C+",IF(S347&gt;=0.4*'MARK LOOKUP'!S347,"C",IF(S347&gt;=0.35*'MARK LOOKUP'!S347,"D","NG"))))))),"")</f>
        <v/>
      </c>
      <c r="AO347" s="26" t="str">
        <f>IF(ISBLANK('DATA ENTRY'!Y347),"",IF(T347="AB","AB",IF(T347&gt;=0.9*'MARK LOOKUP'!T347,"A+",IF(T347&gt;=0.8*'MARK LOOKUP'!T347,"A",IF(T347&gt;=0.7*'MARK LOOKUP'!T347,"B+",IF(T347&gt;=0.6*'MARK LOOKUP'!T347,"B",IF(T347&gt;=0.5*'MARK LOOKUP'!T347,"C+",IF(T347&gt;=0.4*'MARK LOOKUP'!T347,"C",IF(T347&gt;=0.35*'MARK LOOKUP'!T347,"D","NG")))))))))</f>
        <v/>
      </c>
      <c r="AP347" s="26" t="str">
        <f>IF(ISBLANK('DATA ENTRY'!Z347),"",IF(U347="AB","AB",IF(U347&gt;=0.9*'MARK LOOKUP'!U347,"A+",IF(U347&gt;=0.8*'MARK LOOKUP'!U347,"A",IF(U347&gt;=0.7*'MARK LOOKUP'!U347,"B+",IF(U347&gt;=0.6*'MARK LOOKUP'!U347,"B",IF(U347&gt;=0.5*'MARK LOOKUP'!U347,"C+",IF(U347&gt;=0.4*'MARK LOOKUP'!U347,"C",IF(U347&gt;=0.35*'MARK LOOKUP'!U347,"D","NG")))))))))</f>
        <v/>
      </c>
      <c r="AQ347" s="26" t="str">
        <f>IF(ISNUMBER(V347),IF(V347&gt;=0.9*'MARK LOOKUP'!V347,"A+",IF(V347&gt;=0.8*'MARK LOOKUP'!V347,"A",IF(V347&gt;=0.7*'MARK LOOKUP'!V347,"B+",IF(V347&gt;=0.6*'MARK LOOKUP'!S347,"B",IF(V347&gt;=0.5*'MARK LOOKUP'!V347,"C+",IF(V347&gt;=0.4*'MARK LOOKUP'!V347,"C",IF(V347&gt;=0.35*'MARK LOOKUP'!V347,"D","NG"))))))),"")</f>
        <v/>
      </c>
      <c r="AR347" s="26" t="str">
        <f t="shared" si="107"/>
        <v/>
      </c>
      <c r="AS347" s="26" t="str">
        <f t="shared" si="108"/>
        <v/>
      </c>
      <c r="AT347" s="26" t="str">
        <f t="shared" si="109"/>
        <v/>
      </c>
      <c r="AU347" s="26" t="str">
        <f t="shared" si="110"/>
        <v/>
      </c>
      <c r="AV347" s="26" t="str">
        <f t="shared" si="111"/>
        <v/>
      </c>
      <c r="AW347" s="26" t="str">
        <f t="shared" si="112"/>
        <v/>
      </c>
      <c r="AX347" s="26" t="str">
        <f t="shared" si="113"/>
        <v/>
      </c>
      <c r="AY347" s="26" t="str">
        <f t="shared" si="114"/>
        <v/>
      </c>
      <c r="AZ347" s="26" t="str">
        <f t="shared" si="115"/>
        <v/>
      </c>
      <c r="BA347" s="26" t="str">
        <f t="shared" si="116"/>
        <v/>
      </c>
      <c r="BB347" s="26" t="str">
        <f t="shared" si="117"/>
        <v/>
      </c>
      <c r="BC347" s="26" t="str">
        <f t="shared" si="118"/>
        <v/>
      </c>
      <c r="BD347" s="26" t="str">
        <f t="shared" si="119"/>
        <v/>
      </c>
      <c r="BE347" s="26" t="str">
        <f>IF(ISBLANK('DATA ENTRY'!S347),"",IF(AJ347="A+","4",IF(AJ347="A","3.6",IF(AJ347="B+","3.2",IF(AJ347="B","2.8",IF(AJ347="C+","2.4",IF(AJ347="C","2",IF(AJ347="D+","1.6",IF(AJ347="D","1.2",IF(AJ347="E","0.8",""))))))))))</f>
        <v/>
      </c>
      <c r="BF347" s="26" t="str">
        <f>IF(ISBLANK('DATA ENTRY'!T347),"",IF(AK347="A+","4",IF(AK347="A","3.6",IF(AK347="B+","3.2",IF(AK347="B","2.8",IF(AK347="C+","2.4",IF(AK347="C","2",IF(AK347="D+","1.6",IF(AK347="D","1.2",IF(AK347="E","0.8",""))))))))))</f>
        <v/>
      </c>
      <c r="BG347" s="26" t="str">
        <f>IF(ISBLANK('DATA ENTRY'!U347),"",IF(AL347="A+","4",IF(AL347="A","3.6",IF(AL347="B+","3.2",IF(AL347="B","2.8",IF(AL347="C+","2.4",IF(AL347="C","2",IF(AL347="D+","1.6",IF(AL347="D","1.2",IF(AL347="E","0.8",""))))))))))</f>
        <v/>
      </c>
      <c r="BH347" s="26" t="str">
        <f>IF(ISBLANK('DATA ENTRY'!V347),"",IF(AM347="A+","4",IF(AM347="A","3.6",IF(AM347="B+","3.2",IF(AM347="B","2.8",IF(AM347="C+","2.4",IF(AM347="C","2",IF(AM347="D+","1.6",IF(AM347="D","1.2",IF(AM347="E","0.8",""))))))))))</f>
        <v/>
      </c>
      <c r="BI347" s="26" t="str">
        <f>IF(ISBLANK('DATA ENTRY'!W347),"",IF(AN347="A+","4",IF(AN347="A","3.6",IF(AN347="B+","3.2",IF(AN347="B","2.8",IF(AN347="C+","2.4",IF(AN347="C","2",IF(AN347="D+","1.6",IF(AN347="D","1.2",IF(AN347="E","0.8",""))))))))))</f>
        <v/>
      </c>
      <c r="BJ347" s="26" t="str">
        <f>IF(ISBLANK('DATA ENTRY'!X347),"",IF(AO347="A+","4",IF(AO347="A","3.6",IF(AO347="B+","3.2",IF(AO347="B","2.8",IF(AO347="C+","2.4",IF(AO347="C","2",IF(AO347="D+","1.6",IF(AO347="D","1.2",IF(AO347="E","0.8",""))))))))))</f>
        <v/>
      </c>
      <c r="BK347" s="26" t="str">
        <f>IF(ISBLANK('DATA ENTRY'!Y347),"",IF(AP347="A+","4",IF(AP347="A","3.6",IF(AP347="B+","3.2",IF(AP347="B","2.8",IF(AP347="C+","2.4",IF(AP347="C","2",IF(AP347="D+","1.6",IF(AP347="D","1.2",IF(AP347="E","0.8",""))))))))))</f>
        <v/>
      </c>
      <c r="BL347" s="26" t="str">
        <f>IF(ISBLANK('DATA ENTRY'!Z347),"",IF(AQ347="A+","4",IF(AQ347="A","3.6",IF(AQ347="B+","3.2",IF(AQ347="B","2.8",IF(AQ347="C+","2.4",IF(AQ347="C","2",IF(AQ347="D+","1.6",IF(AQ347="D","1.2",IF(AQ347="E","0.8",""))))))))))</f>
        <v/>
      </c>
    </row>
    <row r="348" spans="2:64" x14ac:dyDescent="0.25">
      <c r="B348" s="26" t="str">
        <f>IF(ISBLANK('DATA ENTRY'!G348),"",'DATA ENTRY'!G348)</f>
        <v/>
      </c>
      <c r="C348" s="26" t="str">
        <f>IF(ISBLANK('DATA ENTRY'!H348),"",'DATA ENTRY'!H348)</f>
        <v/>
      </c>
      <c r="D348" s="26" t="str">
        <f t="shared" si="101"/>
        <v/>
      </c>
      <c r="E348" s="26" t="str">
        <f>IF(ISBLANK('DATA ENTRY'!J348),"",'DATA ENTRY'!J348)</f>
        <v/>
      </c>
      <c r="F348" s="26" t="str">
        <f>IF(ISBLANK('DATA ENTRY'!K348),"",'DATA ENTRY'!K348)</f>
        <v/>
      </c>
      <c r="G348" s="26" t="str">
        <f t="shared" si="102"/>
        <v/>
      </c>
      <c r="H348" s="26" t="str">
        <f>IF(ISBLANK('DATA ENTRY'!M348),"",'DATA ENTRY'!M348)</f>
        <v/>
      </c>
      <c r="I348" s="26" t="str">
        <f>IF(ISBLANK('DATA ENTRY'!M348),"",'DATA ENTRY'!N348)</f>
        <v/>
      </c>
      <c r="J348" s="26" t="str">
        <f t="shared" si="120"/>
        <v/>
      </c>
      <c r="K348" s="26" t="str">
        <f>IF(ISBLANK('DATA ENTRY'!P348),"",'DATA ENTRY'!P348)</f>
        <v/>
      </c>
      <c r="L348" s="26" t="str">
        <f>IF(ISBLANK('DATA ENTRY'!Q348),"",'DATA ENTRY'!Q348)</f>
        <v/>
      </c>
      <c r="M348" s="26" t="str">
        <f t="shared" si="103"/>
        <v/>
      </c>
      <c r="N348" s="26" t="str">
        <f>IF(ISBLANK('DATA ENTRY'!S348),"",'DATA ENTRY'!S348)</f>
        <v/>
      </c>
      <c r="O348" s="26" t="str">
        <f>IF(ISBLANK('DATA ENTRY'!T348),"",'DATA ENTRY'!T348)</f>
        <v/>
      </c>
      <c r="P348" s="26" t="str">
        <f t="shared" si="104"/>
        <v/>
      </c>
      <c r="Q348" s="26" t="str">
        <f>IF(ISBLANK('DATA ENTRY'!V348),"",'DATA ENTRY'!V348)</f>
        <v/>
      </c>
      <c r="R348" s="26" t="str">
        <f>IF(ISBLANK('DATA ENTRY'!W348),"",'DATA ENTRY'!W348)</f>
        <v/>
      </c>
      <c r="S348" s="26" t="str">
        <f t="shared" si="105"/>
        <v/>
      </c>
      <c r="T348" s="26" t="str">
        <f>IF(ISBLANK('DATA ENTRY'!Y348),"",'DATA ENTRY'!Y348)</f>
        <v/>
      </c>
      <c r="U348" s="26" t="str">
        <f>IF(ISBLANK('DATA ENTRY'!Z348),"",'DATA ENTRY'!Z348)</f>
        <v/>
      </c>
      <c r="V348" s="26" t="str">
        <f t="shared" si="106"/>
        <v/>
      </c>
      <c r="W348" s="26" t="str">
        <f>IF(ISBLANK('DATA ENTRY'!$F348),"",IF(LEDGER!B348="AB","AB",IF(LEDGER!B348&gt;=0.9*'MARK LOOKUP'!B348,"A+",IF(LEDGER!B348&gt;=0.8*'MARK LOOKUP'!B348,"A",IF(LEDGER!B348&gt;=0.7*'MARK LOOKUP'!B348,"B+",IF(LEDGER!B348&gt;=0.6*'MARK LOOKUP'!B348,"B",IF(LEDGER!B348&gt;=0.5*'MARK LOOKUP'!B348,"C+",IF(LEDGER!B348&gt;=0.4*'MARK LOOKUP'!B348,"C+",IF(LEDGER!B348&gt;=0.35*'MARK LOOKUP'!B348,"D","NG")))))))))</f>
        <v/>
      </c>
      <c r="X348" s="26" t="str">
        <f>IF(ISBLANK('DATA ENTRY'!$G348),"",IF(LEDGER!C348="AB","AB",IF(LEDGER!C348&gt;=0.9*'MARK LOOKUP'!C348,"A+",IF(LEDGER!C348&gt;=0.8*'MARK LOOKUP'!C348,"A",IF(LEDGER!C348&gt;=0.7*'MARK LOOKUP'!C348,"B+",IF(LEDGER!C348&gt;=0.6*'MARK LOOKUP'!C348,"B",IF(LEDGER!C348&gt;=0.5*'MARK LOOKUP'!C348,"C+",IF(LEDGER!C348&gt;=0.4*'MARK LOOKUP'!C348,"C+",IF(LEDGER!C348&gt;=0.35*'MARK LOOKUP'!C348,"D","N.G.")))))))))</f>
        <v/>
      </c>
      <c r="Y348" s="26" t="b">
        <f>IF(ISNUMBER(D348),IF(D348&gt;=0.9*'MARK LOOKUP'!D348,"A+",IF(D348&gt;=0.8*'MARK LOOKUP'!D348,"A",IF(D348&gt;=0.7*'MARK LOOKUP'!D348,"B+",IF(D348&gt;=0.6*'MARK LOOKUP'!D348,"B",IF(D348&gt;=0.5*'MARK LOOKUP'!D348,"C+",IF(D348&gt;=0.4*'MARK LOOKUP'!D348,"C",IF(D348&gt;=0.35*'MARK LOOKUP'!D348,"D","N.G."))))))))</f>
        <v>0</v>
      </c>
      <c r="Z348" s="26" t="str">
        <f>IF(ISBLANK('DATA ENTRY'!J348),"",IF(LEDGER!E348="AB","AB",IF(LEDGER!E348&gt;=0.9*'MARK LOOKUP'!E348,"A+",IF(LEDGER!E348&gt;=0.8*'MARK LOOKUP'!E348,"A",IF(LEDGER!E348&gt;=0.7*'MARK LOOKUP'!E348,"B+",IF(LEDGER!E348&gt;=0.6*'MARK LOOKUP'!E348,"B",IF(LEDGER!E348&gt;=0.5*'MARK LOOKUP'!E348,"C+",IF(LEDGER!E348&gt;=0.4*'MARK LOOKUP'!E348,"C",IF(LEDGER!E348&gt;=0.35*'MARK LOOKUP'!E348,"D","NG")))))))))</f>
        <v/>
      </c>
      <c r="AA348" s="26" t="str">
        <f>IF(ISBLANK('DATA ENTRY'!K348),"",IF(LEDGER!F348="AB","AB",IF(LEDGER!F348&gt;=0.9*'MARK LOOKUP'!F348,"A+",IF(LEDGER!F348&gt;=0.8*'MARK LOOKUP'!F348,"A",IF(LEDGER!F348&gt;=0.7*'MARK LOOKUP'!F348,"B+",IF(LEDGER!F348&gt;=0.6*'MARK LOOKUP'!F348,"B",IF(LEDGER!F348&gt;=0.5*'MARK LOOKUP'!F348,"C+",IF(LEDGER!F348&gt;=0.4*'MARK LOOKUP'!F348,"C",IF(LEDGER!F348&gt;=0.35*'MARK LOOKUP'!F348,"D","NG")))))))))</f>
        <v/>
      </c>
      <c r="AB348" s="26" t="b">
        <f>IF(ISNUMBER(G348),IF(D348&gt;=0.9*'MARK LOOKUP'!G348,"A+",IF(G348&gt;=0.8*'MARK LOOKUP'!G348,"A",IF(G348&gt;=0.7*'MARK LOOKUP'!G348,"B+",IF(G348&gt;=0.6*'MARK LOOKUP'!G348,"B",IF(G348&gt;=0.5*'MARK LOOKUP'!G348,"C+",IF(G348&gt;=0.4*'MARK LOOKUP'!G348,"C",IF(G348&gt;=0.35*'MARK LOOKUP'!G348,"D","NG"))))))))</f>
        <v>0</v>
      </c>
      <c r="AC348" s="26" t="str">
        <f>IF(ISBLANK('DATA ENTRY'!M348),"",IF(LEDGER!H348="AB","AB",IF(LEDGER!H348&gt;=0.9*'MARK LOOKUP'!H348,"A+",IF(LEDGER!H348&gt;=0.8*'MARK LOOKUP'!H348,"A",IF(LEDGER!H348&gt;=0.7*'MARK LOOKUP'!H348,"B+",IF(LEDGER!H348&gt;=0.6*'MARK LOOKUP'!H348,"B",IF(LEDGER!H348&gt;=0.5*'MARK LOOKUP'!H348,"C+",IF(LEDGER!H348&gt;=0.4*'MARK LOOKUP'!H348,"C",IF(LEDGER!H348&gt;=0.35*'MARK LOOKUP'!H348,"D","NG")))))))))</f>
        <v/>
      </c>
      <c r="AD348" s="26" t="str">
        <f>IF(ISBLANK('DATA ENTRY'!N348),"",IF(LEDGER!I348="AB","AB",IF(LEDGER!I348&gt;=0.9*'MARK LOOKUP'!I348,"A+",IF(LEDGER!I348&gt;=0.8*'MARK LOOKUP'!I348,"A",IF(LEDGER!I348&gt;=0.7*'MARK LOOKUP'!I348,"B+",IF(LEDGER!I348&gt;=0.6*'MARK LOOKUP'!I348,"B",IF(LEDGER!I348&gt;=0.5*'MARK LOOKUP'!I348,"C+",IF(LEDGER!I348&gt;=0.4*'MARK LOOKUP'!I348,"C",IF(LEDGER!I348&gt;=0.35*'MARK LOOKUP'!I348,"D","NG")))))))))</f>
        <v/>
      </c>
      <c r="AE348" s="26" t="str">
        <f>IF(ISNUMBER(J348),IF(J348&gt;=0.9*'MARK LOOKUP'!J348,"A+",IF(J348&gt;=0.8*'MARK LOOKUP'!J348,"A",IF(J348&gt;=0.7*'MARK LOOKUP'!J348,"B+",IF(J348&gt;=0.6*'MARK LOOKUP'!J348,"B",IF(J348&gt;=0.5*'MARK LOOKUP'!J348,"C+",IF(J348&gt;=0.4*'MARK LOOKUP'!J348,"C",IF(J348&gt;=0.35*'MARK LOOKUP'!J348,"D","NG"))))))),"")</f>
        <v/>
      </c>
      <c r="AF348" s="26" t="str">
        <f>IF(ISBLANK('DATA ENTRY'!P348),"",IF(LEDGER!K348="Ab","AB",IF(LEDGER!K348&gt;=0.9*'MARK LOOKUP'!K348,"A+",IF(LEDGER!K348&gt;=0.8*'MARK LOOKUP'!K348,"A",IF(LEDGER!K348&gt;=0.7*'MARK LOOKUP'!K348,"B+",IF(LEDGER!K348&gt;=0.6*'MARK LOOKUP'!K348,"B",IF(LEDGER!K348&gt;=0.5*'MARK LOOKUP'!K348,"C+",IF(LEDGER!K348&gt;=0.4*'MARK LOOKUP'!K348,"C",IF(LEDGER!K348&gt;=0.35*'MARK LOOKUP'!K348,"D","NG")))))))))</f>
        <v/>
      </c>
      <c r="AG348" s="26" t="str">
        <f>IF(ISBLANK('DATA ENTRY'!Q348),"",IF(LEDGER!L348="Ab","AB",IF(LEDGER!L348&gt;=0.9*'MARK LOOKUP'!L348,"A+",IF(LEDGER!L348&gt;=0.8*'MARK LOOKUP'!L348,"A",IF(LEDGER!L348&gt;=0.7*'MARK LOOKUP'!L348,"B+",IF(LEDGER!L348&gt;=0.6*'MARK LOOKUP'!L348,"B",IF(LEDGER!L348&gt;=0.5*'MARK LOOKUP'!L348,"C+",IF(LEDGER!L348&gt;=0.4*'MARK LOOKUP'!L348,"C",IF(LEDGER!L348&gt;=0.35*'MARK LOOKUP'!L348,"D","NG")))))))))</f>
        <v/>
      </c>
      <c r="AH348" s="26" t="str">
        <f>IF(ISNUMBER(M348),IF(M348&gt;=0.9*'MARK LOOKUP'!M348,"A+",IF(M348&gt;=0.8*'MARK LOOKUP'!M348,"A",IF(M348&gt;=0.7*'MARK LOOKUP'!M348,"B+",IF(M348&gt;=0.6*'MARK LOOKUP'!M348,"B",IF(M348&gt;=0.5*'MARK LOOKUP'!M348,"C+",IF(M348&gt;=0.4*'MARK LOOKUP'!M348,"C",IF(M348&gt;=0.35*'MARK LOOKUP'!M348,"D","NG"))))))),"")</f>
        <v/>
      </c>
      <c r="AI348" s="26" t="str">
        <f>IF(ISBLANK('DATA ENTRY'!S348),"",IF(N348="Ab","AB",IF(N348&gt;=0.9*'MARK LOOKUP'!N348,"A+",IF(N348&gt;=0.8*'MARK LOOKUP'!N348,"A",IF(N348&gt;=0.7*'MARK LOOKUP'!N348,"B+",IF(N348&gt;=0.6*'MARK LOOKUP'!N348,"B",IF(N348&gt;=0.5*'MARK LOOKUP'!N348,"C+",IF(N348&gt;=0.4*'MARK LOOKUP'!N348,"C",IF(N348&gt;=0.35*'MARK LOOKUP'!N348,"D","NG")))))))))</f>
        <v/>
      </c>
      <c r="AJ348" s="26" t="str">
        <f>IF(ISBLANK('DATA ENTRY'!T348),"",IF(O348="Ab","AB",IF(O348&gt;=0.9*'MARK LOOKUP'!O348,"A+",IF(O348&gt;=0.8*'MARK LOOKUP'!O348,"A",IF(O348&gt;=0.7*'MARK LOOKUP'!O348,"B+",IF(O348&gt;=0.6*'MARK LOOKUP'!O348,"B",IF(O348&gt;=0.5*'MARK LOOKUP'!O348,"C+",IF(O348&gt;=0.4*'MARK LOOKUP'!O348,"C",IF(O348&gt;=0.35*'MARK LOOKUP'!O348,"D","NG")))))))))</f>
        <v/>
      </c>
      <c r="AK348" s="26" t="str">
        <f>IF(ISNUMBER(P348),IF(P348&gt;=0.9*'MARK LOOKUP'!P348,"A+",IF(P348&gt;=0.8*'MARK LOOKUP'!P348,"A",IF(P348&gt;=0.7*'MARK LOOKUP'!P348,"B+",IF(P348&gt;=0.6*'MARK LOOKUP'!P348,"B",IF(P348&gt;=0.5*'MARK LOOKUP'!P348,"C+",IF(P348&gt;=0.4*'MARK LOOKUP'!P348,"C",IF(P348&gt;=0.35*'MARK LOOKUP'!P348,"D","NG"))))))),"")</f>
        <v/>
      </c>
      <c r="AL348" s="26" t="str">
        <f>IF(ISBLANK('DATA ENTRY'!V348),"",IF(Q348="Ab","AB",IF(Q348&gt;=0.9*'MARK LOOKUP'!Q348,"A+",IF(Q348&gt;=0.8*'MARK LOOKUP'!Q348,"A",IF(Q348&gt;=0.7*'MARK LOOKUP'!Q348,"B+",IF(Q348&gt;=0.6*'MARK LOOKUP'!Q348,"B",IF(Q348&gt;=0.5*'MARK LOOKUP'!Q348,"C+",IF(Q348&gt;=0.4*'MARK LOOKUP'!Q348,"C",IF(Q348&gt;=0.35*'MARK LOOKUP'!Q348,"D","NG")))))))))</f>
        <v/>
      </c>
      <c r="AM348" s="26" t="str">
        <f>IF(ISBLANK('DATA ENTRY'!W348),"",IF(R348="Ab","AB",IF(R348&gt;=0.9*'MARK LOOKUP'!R348,"A+",IF(R348&gt;=0.8*'MARK LOOKUP'!R348,"A",IF(R348&gt;=0.7*'MARK LOOKUP'!R348,"B+",IF(R348&gt;=0.6*'MARK LOOKUP'!R348,"B",IF(R348&gt;=0.5*'MARK LOOKUP'!R348,"C+",IF(R348&gt;=0.4*'MARK LOOKUP'!R348,"C",IF(R348&gt;=0.35*'MARK LOOKUP'!R348,"D","NG")))))))))</f>
        <v/>
      </c>
      <c r="AN348" s="26" t="str">
        <f>IF(ISNUMBER(S348),IF(S348&gt;=0.9*'MARK LOOKUP'!S348,"A+",IF(S348&gt;=0.8*'MARK LOOKUP'!S348,"A",IF(S348&gt;=0.7*'MARK LOOKUP'!S348,"B+",IF(S348&gt;=0.6*'MARK LOOKUP'!S348,"B",IF(S348&gt;=0.5*'MARK LOOKUP'!S348,"C+",IF(S348&gt;=0.4*'MARK LOOKUP'!S348,"C",IF(S348&gt;=0.35*'MARK LOOKUP'!S348,"D","NG"))))))),"")</f>
        <v/>
      </c>
      <c r="AO348" s="26" t="str">
        <f>IF(ISBLANK('DATA ENTRY'!Y348),"",IF(T348="AB","AB",IF(T348&gt;=0.9*'MARK LOOKUP'!T348,"A+",IF(T348&gt;=0.8*'MARK LOOKUP'!T348,"A",IF(T348&gt;=0.7*'MARK LOOKUP'!T348,"B+",IF(T348&gt;=0.6*'MARK LOOKUP'!T348,"B",IF(T348&gt;=0.5*'MARK LOOKUP'!T348,"C+",IF(T348&gt;=0.4*'MARK LOOKUP'!T348,"C",IF(T348&gt;=0.35*'MARK LOOKUP'!T348,"D","NG")))))))))</f>
        <v/>
      </c>
      <c r="AP348" s="26" t="str">
        <f>IF(ISBLANK('DATA ENTRY'!Z348),"",IF(U348="AB","AB",IF(U348&gt;=0.9*'MARK LOOKUP'!U348,"A+",IF(U348&gt;=0.8*'MARK LOOKUP'!U348,"A",IF(U348&gt;=0.7*'MARK LOOKUP'!U348,"B+",IF(U348&gt;=0.6*'MARK LOOKUP'!U348,"B",IF(U348&gt;=0.5*'MARK LOOKUP'!U348,"C+",IF(U348&gt;=0.4*'MARK LOOKUP'!U348,"C",IF(U348&gt;=0.35*'MARK LOOKUP'!U348,"D","NG")))))))))</f>
        <v/>
      </c>
      <c r="AQ348" s="26" t="str">
        <f>IF(ISNUMBER(V348),IF(V348&gt;=0.9*'MARK LOOKUP'!V348,"A+",IF(V348&gt;=0.8*'MARK LOOKUP'!V348,"A",IF(V348&gt;=0.7*'MARK LOOKUP'!V348,"B+",IF(V348&gt;=0.6*'MARK LOOKUP'!S348,"B",IF(V348&gt;=0.5*'MARK LOOKUP'!V348,"C+",IF(V348&gt;=0.4*'MARK LOOKUP'!V348,"C",IF(V348&gt;=0.35*'MARK LOOKUP'!V348,"D","NG"))))))),"")</f>
        <v/>
      </c>
      <c r="AR348" s="26" t="str">
        <f t="shared" si="107"/>
        <v/>
      </c>
      <c r="AS348" s="26" t="str">
        <f t="shared" si="108"/>
        <v/>
      </c>
      <c r="AT348" s="26" t="str">
        <f t="shared" si="109"/>
        <v/>
      </c>
      <c r="AU348" s="26" t="str">
        <f t="shared" si="110"/>
        <v/>
      </c>
      <c r="AV348" s="26" t="str">
        <f t="shared" si="111"/>
        <v/>
      </c>
      <c r="AW348" s="26" t="str">
        <f t="shared" si="112"/>
        <v/>
      </c>
      <c r="AX348" s="26" t="str">
        <f t="shared" si="113"/>
        <v/>
      </c>
      <c r="AY348" s="26" t="str">
        <f t="shared" si="114"/>
        <v/>
      </c>
      <c r="AZ348" s="26" t="str">
        <f t="shared" si="115"/>
        <v/>
      </c>
      <c r="BA348" s="26" t="str">
        <f t="shared" si="116"/>
        <v/>
      </c>
      <c r="BB348" s="26" t="str">
        <f t="shared" si="117"/>
        <v/>
      </c>
      <c r="BC348" s="26" t="str">
        <f t="shared" si="118"/>
        <v/>
      </c>
      <c r="BD348" s="26" t="str">
        <f t="shared" si="119"/>
        <v/>
      </c>
      <c r="BE348" s="26" t="str">
        <f>IF(ISBLANK('DATA ENTRY'!S348),"",IF(AJ348="A+","4",IF(AJ348="A","3.6",IF(AJ348="B+","3.2",IF(AJ348="B","2.8",IF(AJ348="C+","2.4",IF(AJ348="C","2",IF(AJ348="D+","1.6",IF(AJ348="D","1.2",IF(AJ348="E","0.8",""))))))))))</f>
        <v/>
      </c>
      <c r="BF348" s="26" t="str">
        <f>IF(ISBLANK('DATA ENTRY'!T348),"",IF(AK348="A+","4",IF(AK348="A","3.6",IF(AK348="B+","3.2",IF(AK348="B","2.8",IF(AK348="C+","2.4",IF(AK348="C","2",IF(AK348="D+","1.6",IF(AK348="D","1.2",IF(AK348="E","0.8",""))))))))))</f>
        <v/>
      </c>
      <c r="BG348" s="26" t="str">
        <f>IF(ISBLANK('DATA ENTRY'!U348),"",IF(AL348="A+","4",IF(AL348="A","3.6",IF(AL348="B+","3.2",IF(AL348="B","2.8",IF(AL348="C+","2.4",IF(AL348="C","2",IF(AL348="D+","1.6",IF(AL348="D","1.2",IF(AL348="E","0.8",""))))))))))</f>
        <v/>
      </c>
      <c r="BH348" s="26" t="str">
        <f>IF(ISBLANK('DATA ENTRY'!V348),"",IF(AM348="A+","4",IF(AM348="A","3.6",IF(AM348="B+","3.2",IF(AM348="B","2.8",IF(AM348="C+","2.4",IF(AM348="C","2",IF(AM348="D+","1.6",IF(AM348="D","1.2",IF(AM348="E","0.8",""))))))))))</f>
        <v/>
      </c>
      <c r="BI348" s="26" t="str">
        <f>IF(ISBLANK('DATA ENTRY'!W348),"",IF(AN348="A+","4",IF(AN348="A","3.6",IF(AN348="B+","3.2",IF(AN348="B","2.8",IF(AN348="C+","2.4",IF(AN348="C","2",IF(AN348="D+","1.6",IF(AN348="D","1.2",IF(AN348="E","0.8",""))))))))))</f>
        <v/>
      </c>
      <c r="BJ348" s="26" t="str">
        <f>IF(ISBLANK('DATA ENTRY'!X348),"",IF(AO348="A+","4",IF(AO348="A","3.6",IF(AO348="B+","3.2",IF(AO348="B","2.8",IF(AO348="C+","2.4",IF(AO348="C","2",IF(AO348="D+","1.6",IF(AO348="D","1.2",IF(AO348="E","0.8",""))))))))))</f>
        <v/>
      </c>
      <c r="BK348" s="26" t="str">
        <f>IF(ISBLANK('DATA ENTRY'!Y348),"",IF(AP348="A+","4",IF(AP348="A","3.6",IF(AP348="B+","3.2",IF(AP348="B","2.8",IF(AP348="C+","2.4",IF(AP348="C","2",IF(AP348="D+","1.6",IF(AP348="D","1.2",IF(AP348="E","0.8",""))))))))))</f>
        <v/>
      </c>
      <c r="BL348" s="26" t="str">
        <f>IF(ISBLANK('DATA ENTRY'!Z348),"",IF(AQ348="A+","4",IF(AQ348="A","3.6",IF(AQ348="B+","3.2",IF(AQ348="B","2.8",IF(AQ348="C+","2.4",IF(AQ348="C","2",IF(AQ348="D+","1.6",IF(AQ348="D","1.2",IF(AQ348="E","0.8",""))))))))))</f>
        <v/>
      </c>
    </row>
    <row r="349" spans="2:64" x14ac:dyDescent="0.25">
      <c r="B349" s="26" t="str">
        <f>IF(ISBLANK('DATA ENTRY'!G349),"",'DATA ENTRY'!G349)</f>
        <v/>
      </c>
      <c r="C349" s="26" t="str">
        <f>IF(ISBLANK('DATA ENTRY'!H349),"",'DATA ENTRY'!H349)</f>
        <v/>
      </c>
      <c r="D349" s="26" t="str">
        <f t="shared" si="101"/>
        <v/>
      </c>
      <c r="E349" s="26" t="str">
        <f>IF(ISBLANK('DATA ENTRY'!J349),"",'DATA ENTRY'!J349)</f>
        <v/>
      </c>
      <c r="F349" s="26" t="str">
        <f>IF(ISBLANK('DATA ENTRY'!K349),"",'DATA ENTRY'!K349)</f>
        <v/>
      </c>
      <c r="G349" s="26" t="str">
        <f t="shared" si="102"/>
        <v/>
      </c>
      <c r="H349" s="26" t="str">
        <f>IF(ISBLANK('DATA ENTRY'!M349),"",'DATA ENTRY'!M349)</f>
        <v/>
      </c>
      <c r="I349" s="26" t="str">
        <f>IF(ISBLANK('DATA ENTRY'!M349),"",'DATA ENTRY'!N349)</f>
        <v/>
      </c>
      <c r="J349" s="26" t="str">
        <f t="shared" si="120"/>
        <v/>
      </c>
      <c r="K349" s="26" t="str">
        <f>IF(ISBLANK('DATA ENTRY'!P349),"",'DATA ENTRY'!P349)</f>
        <v/>
      </c>
      <c r="L349" s="26" t="str">
        <f>IF(ISBLANK('DATA ENTRY'!Q349),"",'DATA ENTRY'!Q349)</f>
        <v/>
      </c>
      <c r="M349" s="26" t="str">
        <f t="shared" si="103"/>
        <v/>
      </c>
      <c r="N349" s="26" t="str">
        <f>IF(ISBLANK('DATA ENTRY'!S349),"",'DATA ENTRY'!S349)</f>
        <v/>
      </c>
      <c r="O349" s="26" t="str">
        <f>IF(ISBLANK('DATA ENTRY'!T349),"",'DATA ENTRY'!T349)</f>
        <v/>
      </c>
      <c r="P349" s="26" t="str">
        <f t="shared" si="104"/>
        <v/>
      </c>
      <c r="Q349" s="26" t="str">
        <f>IF(ISBLANK('DATA ENTRY'!V349),"",'DATA ENTRY'!V349)</f>
        <v/>
      </c>
      <c r="R349" s="26" t="str">
        <f>IF(ISBLANK('DATA ENTRY'!W349),"",'DATA ENTRY'!W349)</f>
        <v/>
      </c>
      <c r="S349" s="26" t="str">
        <f t="shared" si="105"/>
        <v/>
      </c>
      <c r="T349" s="26" t="str">
        <f>IF(ISBLANK('DATA ENTRY'!Y349),"",'DATA ENTRY'!Y349)</f>
        <v/>
      </c>
      <c r="U349" s="26" t="str">
        <f>IF(ISBLANK('DATA ENTRY'!Z349),"",'DATA ENTRY'!Z349)</f>
        <v/>
      </c>
      <c r="V349" s="26" t="str">
        <f t="shared" si="106"/>
        <v/>
      </c>
      <c r="W349" s="26" t="str">
        <f>IF(ISBLANK('DATA ENTRY'!$F349),"",IF(LEDGER!B349="AB","AB",IF(LEDGER!B349&gt;=0.9*'MARK LOOKUP'!B349,"A+",IF(LEDGER!B349&gt;=0.8*'MARK LOOKUP'!B349,"A",IF(LEDGER!B349&gt;=0.7*'MARK LOOKUP'!B349,"B+",IF(LEDGER!B349&gt;=0.6*'MARK LOOKUP'!B349,"B",IF(LEDGER!B349&gt;=0.5*'MARK LOOKUP'!B349,"C+",IF(LEDGER!B349&gt;=0.4*'MARK LOOKUP'!B349,"C+",IF(LEDGER!B349&gt;=0.35*'MARK LOOKUP'!B349,"D","NG")))))))))</f>
        <v/>
      </c>
      <c r="X349" s="26" t="str">
        <f>IF(ISBLANK('DATA ENTRY'!$G349),"",IF(LEDGER!C349="AB","AB",IF(LEDGER!C349&gt;=0.9*'MARK LOOKUP'!C349,"A+",IF(LEDGER!C349&gt;=0.8*'MARK LOOKUP'!C349,"A",IF(LEDGER!C349&gt;=0.7*'MARK LOOKUP'!C349,"B+",IF(LEDGER!C349&gt;=0.6*'MARK LOOKUP'!C349,"B",IF(LEDGER!C349&gt;=0.5*'MARK LOOKUP'!C349,"C+",IF(LEDGER!C349&gt;=0.4*'MARK LOOKUP'!C349,"C+",IF(LEDGER!C349&gt;=0.35*'MARK LOOKUP'!C349,"D","N.G.")))))))))</f>
        <v/>
      </c>
      <c r="Y349" s="26" t="b">
        <f>IF(ISNUMBER(D349),IF(D349&gt;=0.9*'MARK LOOKUP'!D349,"A+",IF(D349&gt;=0.8*'MARK LOOKUP'!D349,"A",IF(D349&gt;=0.7*'MARK LOOKUP'!D349,"B+",IF(D349&gt;=0.6*'MARK LOOKUP'!D349,"B",IF(D349&gt;=0.5*'MARK LOOKUP'!D349,"C+",IF(D349&gt;=0.4*'MARK LOOKUP'!D349,"C",IF(D349&gt;=0.35*'MARK LOOKUP'!D349,"D","N.G."))))))))</f>
        <v>0</v>
      </c>
      <c r="Z349" s="26" t="str">
        <f>IF(ISBLANK('DATA ENTRY'!J349),"",IF(LEDGER!E349="AB","AB",IF(LEDGER!E349&gt;=0.9*'MARK LOOKUP'!E349,"A+",IF(LEDGER!E349&gt;=0.8*'MARK LOOKUP'!E349,"A",IF(LEDGER!E349&gt;=0.7*'MARK LOOKUP'!E349,"B+",IF(LEDGER!E349&gt;=0.6*'MARK LOOKUP'!E349,"B",IF(LEDGER!E349&gt;=0.5*'MARK LOOKUP'!E349,"C+",IF(LEDGER!E349&gt;=0.4*'MARK LOOKUP'!E349,"C",IF(LEDGER!E349&gt;=0.35*'MARK LOOKUP'!E349,"D","NG")))))))))</f>
        <v/>
      </c>
      <c r="AA349" s="26" t="str">
        <f>IF(ISBLANK('DATA ENTRY'!K349),"",IF(LEDGER!F349="AB","AB",IF(LEDGER!F349&gt;=0.9*'MARK LOOKUP'!F349,"A+",IF(LEDGER!F349&gt;=0.8*'MARK LOOKUP'!F349,"A",IF(LEDGER!F349&gt;=0.7*'MARK LOOKUP'!F349,"B+",IF(LEDGER!F349&gt;=0.6*'MARK LOOKUP'!F349,"B",IF(LEDGER!F349&gt;=0.5*'MARK LOOKUP'!F349,"C+",IF(LEDGER!F349&gt;=0.4*'MARK LOOKUP'!F349,"C",IF(LEDGER!F349&gt;=0.35*'MARK LOOKUP'!F349,"D","NG")))))))))</f>
        <v/>
      </c>
      <c r="AB349" s="26" t="b">
        <f>IF(ISNUMBER(G349),IF(D349&gt;=0.9*'MARK LOOKUP'!G349,"A+",IF(G349&gt;=0.8*'MARK LOOKUP'!G349,"A",IF(G349&gt;=0.7*'MARK LOOKUP'!G349,"B+",IF(G349&gt;=0.6*'MARK LOOKUP'!G349,"B",IF(G349&gt;=0.5*'MARK LOOKUP'!G349,"C+",IF(G349&gt;=0.4*'MARK LOOKUP'!G349,"C",IF(G349&gt;=0.35*'MARK LOOKUP'!G349,"D","NG"))))))))</f>
        <v>0</v>
      </c>
      <c r="AC349" s="26" t="str">
        <f>IF(ISBLANK('DATA ENTRY'!M349),"",IF(LEDGER!H349="AB","AB",IF(LEDGER!H349&gt;=0.9*'MARK LOOKUP'!H349,"A+",IF(LEDGER!H349&gt;=0.8*'MARK LOOKUP'!H349,"A",IF(LEDGER!H349&gt;=0.7*'MARK LOOKUP'!H349,"B+",IF(LEDGER!H349&gt;=0.6*'MARK LOOKUP'!H349,"B",IF(LEDGER!H349&gt;=0.5*'MARK LOOKUP'!H349,"C+",IF(LEDGER!H349&gt;=0.4*'MARK LOOKUP'!H349,"C",IF(LEDGER!H349&gt;=0.35*'MARK LOOKUP'!H349,"D","NG")))))))))</f>
        <v/>
      </c>
      <c r="AD349" s="26" t="str">
        <f>IF(ISBLANK('DATA ENTRY'!N349),"",IF(LEDGER!I349="AB","AB",IF(LEDGER!I349&gt;=0.9*'MARK LOOKUP'!I349,"A+",IF(LEDGER!I349&gt;=0.8*'MARK LOOKUP'!I349,"A",IF(LEDGER!I349&gt;=0.7*'MARK LOOKUP'!I349,"B+",IF(LEDGER!I349&gt;=0.6*'MARK LOOKUP'!I349,"B",IF(LEDGER!I349&gt;=0.5*'MARK LOOKUP'!I349,"C+",IF(LEDGER!I349&gt;=0.4*'MARK LOOKUP'!I349,"C",IF(LEDGER!I349&gt;=0.35*'MARK LOOKUP'!I349,"D","NG")))))))))</f>
        <v/>
      </c>
      <c r="AE349" s="26" t="str">
        <f>IF(ISNUMBER(J349),IF(J349&gt;=0.9*'MARK LOOKUP'!J349,"A+",IF(J349&gt;=0.8*'MARK LOOKUP'!J349,"A",IF(J349&gt;=0.7*'MARK LOOKUP'!J349,"B+",IF(J349&gt;=0.6*'MARK LOOKUP'!J349,"B",IF(J349&gt;=0.5*'MARK LOOKUP'!J349,"C+",IF(J349&gt;=0.4*'MARK LOOKUP'!J349,"C",IF(J349&gt;=0.35*'MARK LOOKUP'!J349,"D","NG"))))))),"")</f>
        <v/>
      </c>
      <c r="AF349" s="26" t="str">
        <f>IF(ISBLANK('DATA ENTRY'!P349),"",IF(LEDGER!K349="Ab","AB",IF(LEDGER!K349&gt;=0.9*'MARK LOOKUP'!K349,"A+",IF(LEDGER!K349&gt;=0.8*'MARK LOOKUP'!K349,"A",IF(LEDGER!K349&gt;=0.7*'MARK LOOKUP'!K349,"B+",IF(LEDGER!K349&gt;=0.6*'MARK LOOKUP'!K349,"B",IF(LEDGER!K349&gt;=0.5*'MARK LOOKUP'!K349,"C+",IF(LEDGER!K349&gt;=0.4*'MARK LOOKUP'!K349,"C",IF(LEDGER!K349&gt;=0.35*'MARK LOOKUP'!K349,"D","NG")))))))))</f>
        <v/>
      </c>
      <c r="AG349" s="26" t="str">
        <f>IF(ISBLANK('DATA ENTRY'!Q349),"",IF(LEDGER!L349="Ab","AB",IF(LEDGER!L349&gt;=0.9*'MARK LOOKUP'!L349,"A+",IF(LEDGER!L349&gt;=0.8*'MARK LOOKUP'!L349,"A",IF(LEDGER!L349&gt;=0.7*'MARK LOOKUP'!L349,"B+",IF(LEDGER!L349&gt;=0.6*'MARK LOOKUP'!L349,"B",IF(LEDGER!L349&gt;=0.5*'MARK LOOKUP'!L349,"C+",IF(LEDGER!L349&gt;=0.4*'MARK LOOKUP'!L349,"C",IF(LEDGER!L349&gt;=0.35*'MARK LOOKUP'!L349,"D","NG")))))))))</f>
        <v/>
      </c>
      <c r="AH349" s="26" t="str">
        <f>IF(ISNUMBER(M349),IF(M349&gt;=0.9*'MARK LOOKUP'!M349,"A+",IF(M349&gt;=0.8*'MARK LOOKUP'!M349,"A",IF(M349&gt;=0.7*'MARK LOOKUP'!M349,"B+",IF(M349&gt;=0.6*'MARK LOOKUP'!M349,"B",IF(M349&gt;=0.5*'MARK LOOKUP'!M349,"C+",IF(M349&gt;=0.4*'MARK LOOKUP'!M349,"C",IF(M349&gt;=0.35*'MARK LOOKUP'!M349,"D","NG"))))))),"")</f>
        <v/>
      </c>
      <c r="AI349" s="26" t="str">
        <f>IF(ISBLANK('DATA ENTRY'!S349),"",IF(N349="Ab","AB",IF(N349&gt;=0.9*'MARK LOOKUP'!N349,"A+",IF(N349&gt;=0.8*'MARK LOOKUP'!N349,"A",IF(N349&gt;=0.7*'MARK LOOKUP'!N349,"B+",IF(N349&gt;=0.6*'MARK LOOKUP'!N349,"B",IF(N349&gt;=0.5*'MARK LOOKUP'!N349,"C+",IF(N349&gt;=0.4*'MARK LOOKUP'!N349,"C",IF(N349&gt;=0.35*'MARK LOOKUP'!N349,"D","NG")))))))))</f>
        <v/>
      </c>
      <c r="AJ349" s="26" t="str">
        <f>IF(ISBLANK('DATA ENTRY'!T349),"",IF(O349="Ab","AB",IF(O349&gt;=0.9*'MARK LOOKUP'!O349,"A+",IF(O349&gt;=0.8*'MARK LOOKUP'!O349,"A",IF(O349&gt;=0.7*'MARK LOOKUP'!O349,"B+",IF(O349&gt;=0.6*'MARK LOOKUP'!O349,"B",IF(O349&gt;=0.5*'MARK LOOKUP'!O349,"C+",IF(O349&gt;=0.4*'MARK LOOKUP'!O349,"C",IF(O349&gt;=0.35*'MARK LOOKUP'!O349,"D","NG")))))))))</f>
        <v/>
      </c>
      <c r="AK349" s="26" t="str">
        <f>IF(ISNUMBER(P349),IF(P349&gt;=0.9*'MARK LOOKUP'!P349,"A+",IF(P349&gt;=0.8*'MARK LOOKUP'!P349,"A",IF(P349&gt;=0.7*'MARK LOOKUP'!P349,"B+",IF(P349&gt;=0.6*'MARK LOOKUP'!P349,"B",IF(P349&gt;=0.5*'MARK LOOKUP'!P349,"C+",IF(P349&gt;=0.4*'MARK LOOKUP'!P349,"C",IF(P349&gt;=0.35*'MARK LOOKUP'!P349,"D","NG"))))))),"")</f>
        <v/>
      </c>
      <c r="AL349" s="26" t="str">
        <f>IF(ISBLANK('DATA ENTRY'!V349),"",IF(Q349="Ab","AB",IF(Q349&gt;=0.9*'MARK LOOKUP'!Q349,"A+",IF(Q349&gt;=0.8*'MARK LOOKUP'!Q349,"A",IF(Q349&gt;=0.7*'MARK LOOKUP'!Q349,"B+",IF(Q349&gt;=0.6*'MARK LOOKUP'!Q349,"B",IF(Q349&gt;=0.5*'MARK LOOKUP'!Q349,"C+",IF(Q349&gt;=0.4*'MARK LOOKUP'!Q349,"C",IF(Q349&gt;=0.35*'MARK LOOKUP'!Q349,"D","NG")))))))))</f>
        <v/>
      </c>
      <c r="AM349" s="26" t="str">
        <f>IF(ISBLANK('DATA ENTRY'!W349),"",IF(R349="Ab","AB",IF(R349&gt;=0.9*'MARK LOOKUP'!R349,"A+",IF(R349&gt;=0.8*'MARK LOOKUP'!R349,"A",IF(R349&gt;=0.7*'MARK LOOKUP'!R349,"B+",IF(R349&gt;=0.6*'MARK LOOKUP'!R349,"B",IF(R349&gt;=0.5*'MARK LOOKUP'!R349,"C+",IF(R349&gt;=0.4*'MARK LOOKUP'!R349,"C",IF(R349&gt;=0.35*'MARK LOOKUP'!R349,"D","NG")))))))))</f>
        <v/>
      </c>
      <c r="AN349" s="26" t="str">
        <f>IF(ISNUMBER(S349),IF(S349&gt;=0.9*'MARK LOOKUP'!S349,"A+",IF(S349&gt;=0.8*'MARK LOOKUP'!S349,"A",IF(S349&gt;=0.7*'MARK LOOKUP'!S349,"B+",IF(S349&gt;=0.6*'MARK LOOKUP'!S349,"B",IF(S349&gt;=0.5*'MARK LOOKUP'!S349,"C+",IF(S349&gt;=0.4*'MARK LOOKUP'!S349,"C",IF(S349&gt;=0.35*'MARK LOOKUP'!S349,"D","NG"))))))),"")</f>
        <v/>
      </c>
      <c r="AO349" s="26" t="str">
        <f>IF(ISBLANK('DATA ENTRY'!Y349),"",IF(T349="AB","AB",IF(T349&gt;=0.9*'MARK LOOKUP'!T349,"A+",IF(T349&gt;=0.8*'MARK LOOKUP'!T349,"A",IF(T349&gt;=0.7*'MARK LOOKUP'!T349,"B+",IF(T349&gt;=0.6*'MARK LOOKUP'!T349,"B",IF(T349&gt;=0.5*'MARK LOOKUP'!T349,"C+",IF(T349&gt;=0.4*'MARK LOOKUP'!T349,"C",IF(T349&gt;=0.35*'MARK LOOKUP'!T349,"D","NG")))))))))</f>
        <v/>
      </c>
      <c r="AP349" s="26" t="str">
        <f>IF(ISBLANK('DATA ENTRY'!Z349),"",IF(U349="AB","AB",IF(U349&gt;=0.9*'MARK LOOKUP'!U349,"A+",IF(U349&gt;=0.8*'MARK LOOKUP'!U349,"A",IF(U349&gt;=0.7*'MARK LOOKUP'!U349,"B+",IF(U349&gt;=0.6*'MARK LOOKUP'!U349,"B",IF(U349&gt;=0.5*'MARK LOOKUP'!U349,"C+",IF(U349&gt;=0.4*'MARK LOOKUP'!U349,"C",IF(U349&gt;=0.35*'MARK LOOKUP'!U349,"D","NG")))))))))</f>
        <v/>
      </c>
      <c r="AQ349" s="26" t="str">
        <f>IF(ISNUMBER(V349),IF(V349&gt;=0.9*'MARK LOOKUP'!V349,"A+",IF(V349&gt;=0.8*'MARK LOOKUP'!V349,"A",IF(V349&gt;=0.7*'MARK LOOKUP'!V349,"B+",IF(V349&gt;=0.6*'MARK LOOKUP'!S349,"B",IF(V349&gt;=0.5*'MARK LOOKUP'!V349,"C+",IF(V349&gt;=0.4*'MARK LOOKUP'!V349,"C",IF(V349&gt;=0.35*'MARK LOOKUP'!V349,"D","NG"))))))),"")</f>
        <v/>
      </c>
      <c r="AR349" s="26" t="str">
        <f t="shared" si="107"/>
        <v/>
      </c>
      <c r="AS349" s="26" t="str">
        <f t="shared" si="108"/>
        <v/>
      </c>
      <c r="AT349" s="26" t="str">
        <f t="shared" si="109"/>
        <v/>
      </c>
      <c r="AU349" s="26" t="str">
        <f t="shared" si="110"/>
        <v/>
      </c>
      <c r="AV349" s="26" t="str">
        <f t="shared" si="111"/>
        <v/>
      </c>
      <c r="AW349" s="26" t="str">
        <f t="shared" si="112"/>
        <v/>
      </c>
      <c r="AX349" s="26" t="str">
        <f t="shared" si="113"/>
        <v/>
      </c>
      <c r="AY349" s="26" t="str">
        <f t="shared" si="114"/>
        <v/>
      </c>
      <c r="AZ349" s="26" t="str">
        <f t="shared" si="115"/>
        <v/>
      </c>
      <c r="BA349" s="26" t="str">
        <f t="shared" si="116"/>
        <v/>
      </c>
      <c r="BB349" s="26" t="str">
        <f t="shared" si="117"/>
        <v/>
      </c>
      <c r="BC349" s="26" t="str">
        <f t="shared" si="118"/>
        <v/>
      </c>
      <c r="BD349" s="26" t="str">
        <f t="shared" si="119"/>
        <v/>
      </c>
      <c r="BE349" s="26" t="str">
        <f>IF(ISBLANK('DATA ENTRY'!S349),"",IF(AJ349="A+","4",IF(AJ349="A","3.6",IF(AJ349="B+","3.2",IF(AJ349="B","2.8",IF(AJ349="C+","2.4",IF(AJ349="C","2",IF(AJ349="D+","1.6",IF(AJ349="D","1.2",IF(AJ349="E","0.8",""))))))))))</f>
        <v/>
      </c>
      <c r="BF349" s="26" t="str">
        <f>IF(ISBLANK('DATA ENTRY'!T349),"",IF(AK349="A+","4",IF(AK349="A","3.6",IF(AK349="B+","3.2",IF(AK349="B","2.8",IF(AK349="C+","2.4",IF(AK349="C","2",IF(AK349="D+","1.6",IF(AK349="D","1.2",IF(AK349="E","0.8",""))))))))))</f>
        <v/>
      </c>
      <c r="BG349" s="26" t="str">
        <f>IF(ISBLANK('DATA ENTRY'!U349),"",IF(AL349="A+","4",IF(AL349="A","3.6",IF(AL349="B+","3.2",IF(AL349="B","2.8",IF(AL349="C+","2.4",IF(AL349="C","2",IF(AL349="D+","1.6",IF(AL349="D","1.2",IF(AL349="E","0.8",""))))))))))</f>
        <v/>
      </c>
      <c r="BH349" s="26" t="str">
        <f>IF(ISBLANK('DATA ENTRY'!V349),"",IF(AM349="A+","4",IF(AM349="A","3.6",IF(AM349="B+","3.2",IF(AM349="B","2.8",IF(AM349="C+","2.4",IF(AM349="C","2",IF(AM349="D+","1.6",IF(AM349="D","1.2",IF(AM349="E","0.8",""))))))))))</f>
        <v/>
      </c>
      <c r="BI349" s="26" t="str">
        <f>IF(ISBLANK('DATA ENTRY'!W349),"",IF(AN349="A+","4",IF(AN349="A","3.6",IF(AN349="B+","3.2",IF(AN349="B","2.8",IF(AN349="C+","2.4",IF(AN349="C","2",IF(AN349="D+","1.6",IF(AN349="D","1.2",IF(AN349="E","0.8",""))))))))))</f>
        <v/>
      </c>
      <c r="BJ349" s="26" t="str">
        <f>IF(ISBLANK('DATA ENTRY'!X349),"",IF(AO349="A+","4",IF(AO349="A","3.6",IF(AO349="B+","3.2",IF(AO349="B","2.8",IF(AO349="C+","2.4",IF(AO349="C","2",IF(AO349="D+","1.6",IF(AO349="D","1.2",IF(AO349="E","0.8",""))))))))))</f>
        <v/>
      </c>
      <c r="BK349" s="26" t="str">
        <f>IF(ISBLANK('DATA ENTRY'!Y349),"",IF(AP349="A+","4",IF(AP349="A","3.6",IF(AP349="B+","3.2",IF(AP349="B","2.8",IF(AP349="C+","2.4",IF(AP349="C","2",IF(AP349="D+","1.6",IF(AP349="D","1.2",IF(AP349="E","0.8",""))))))))))</f>
        <v/>
      </c>
      <c r="BL349" s="26" t="str">
        <f>IF(ISBLANK('DATA ENTRY'!Z349),"",IF(AQ349="A+","4",IF(AQ349="A","3.6",IF(AQ349="B+","3.2",IF(AQ349="B","2.8",IF(AQ349="C+","2.4",IF(AQ349="C","2",IF(AQ349="D+","1.6",IF(AQ349="D","1.2",IF(AQ349="E","0.8",""))))))))))</f>
        <v/>
      </c>
    </row>
    <row r="350" spans="2:64" x14ac:dyDescent="0.25">
      <c r="B350" s="26" t="str">
        <f>IF(ISBLANK('DATA ENTRY'!G350),"",'DATA ENTRY'!G350)</f>
        <v/>
      </c>
      <c r="C350" s="26" t="str">
        <f>IF(ISBLANK('DATA ENTRY'!H350),"",'DATA ENTRY'!H350)</f>
        <v/>
      </c>
      <c r="D350" s="26" t="str">
        <f t="shared" si="101"/>
        <v/>
      </c>
      <c r="E350" s="26" t="str">
        <f>IF(ISBLANK('DATA ENTRY'!J350),"",'DATA ENTRY'!J350)</f>
        <v/>
      </c>
      <c r="F350" s="26" t="str">
        <f>IF(ISBLANK('DATA ENTRY'!K350),"",'DATA ENTRY'!K350)</f>
        <v/>
      </c>
      <c r="G350" s="26" t="str">
        <f t="shared" si="102"/>
        <v/>
      </c>
      <c r="H350" s="26" t="str">
        <f>IF(ISBLANK('DATA ENTRY'!M350),"",'DATA ENTRY'!M350)</f>
        <v/>
      </c>
      <c r="I350" s="26" t="str">
        <f>IF(ISBLANK('DATA ENTRY'!M350),"",'DATA ENTRY'!N350)</f>
        <v/>
      </c>
      <c r="J350" s="26" t="str">
        <f t="shared" si="120"/>
        <v/>
      </c>
      <c r="K350" s="26" t="str">
        <f>IF(ISBLANK('DATA ENTRY'!P350),"",'DATA ENTRY'!P350)</f>
        <v/>
      </c>
      <c r="L350" s="26" t="str">
        <f>IF(ISBLANK('DATA ENTRY'!Q350),"",'DATA ENTRY'!Q350)</f>
        <v/>
      </c>
      <c r="M350" s="26" t="str">
        <f t="shared" si="103"/>
        <v/>
      </c>
      <c r="N350" s="26" t="str">
        <f>IF(ISBLANK('DATA ENTRY'!S350),"",'DATA ENTRY'!S350)</f>
        <v/>
      </c>
      <c r="O350" s="26" t="str">
        <f>IF(ISBLANK('DATA ENTRY'!T350),"",'DATA ENTRY'!T350)</f>
        <v/>
      </c>
      <c r="P350" s="26" t="str">
        <f t="shared" si="104"/>
        <v/>
      </c>
      <c r="Q350" s="26" t="str">
        <f>IF(ISBLANK('DATA ENTRY'!V350),"",'DATA ENTRY'!V350)</f>
        <v/>
      </c>
      <c r="R350" s="26" t="str">
        <f>IF(ISBLANK('DATA ENTRY'!W350),"",'DATA ENTRY'!W350)</f>
        <v/>
      </c>
      <c r="S350" s="26" t="str">
        <f t="shared" si="105"/>
        <v/>
      </c>
      <c r="T350" s="26" t="str">
        <f>IF(ISBLANK('DATA ENTRY'!Y350),"",'DATA ENTRY'!Y350)</f>
        <v/>
      </c>
      <c r="U350" s="26" t="str">
        <f>IF(ISBLANK('DATA ENTRY'!Z350),"",'DATA ENTRY'!Z350)</f>
        <v/>
      </c>
      <c r="V350" s="26" t="str">
        <f t="shared" si="106"/>
        <v/>
      </c>
      <c r="W350" s="26" t="str">
        <f>IF(ISBLANK('DATA ENTRY'!$F350),"",IF(LEDGER!B350="AB","AB",IF(LEDGER!B350&gt;=0.9*'MARK LOOKUP'!B350,"A+",IF(LEDGER!B350&gt;=0.8*'MARK LOOKUP'!B350,"A",IF(LEDGER!B350&gt;=0.7*'MARK LOOKUP'!B350,"B+",IF(LEDGER!B350&gt;=0.6*'MARK LOOKUP'!B350,"B",IF(LEDGER!B350&gt;=0.5*'MARK LOOKUP'!B350,"C+",IF(LEDGER!B350&gt;=0.4*'MARK LOOKUP'!B350,"C+",IF(LEDGER!B350&gt;=0.35*'MARK LOOKUP'!B350,"D","NG")))))))))</f>
        <v/>
      </c>
      <c r="X350" s="26" t="str">
        <f>IF(ISBLANK('DATA ENTRY'!$G350),"",IF(LEDGER!C350="AB","AB",IF(LEDGER!C350&gt;=0.9*'MARK LOOKUP'!C350,"A+",IF(LEDGER!C350&gt;=0.8*'MARK LOOKUP'!C350,"A",IF(LEDGER!C350&gt;=0.7*'MARK LOOKUP'!C350,"B+",IF(LEDGER!C350&gt;=0.6*'MARK LOOKUP'!C350,"B",IF(LEDGER!C350&gt;=0.5*'MARK LOOKUP'!C350,"C+",IF(LEDGER!C350&gt;=0.4*'MARK LOOKUP'!C350,"C+",IF(LEDGER!C350&gt;=0.35*'MARK LOOKUP'!C350,"D","N.G.")))))))))</f>
        <v/>
      </c>
      <c r="Y350" s="26" t="b">
        <f>IF(ISNUMBER(D350),IF(D350&gt;=0.9*'MARK LOOKUP'!D350,"A+",IF(D350&gt;=0.8*'MARK LOOKUP'!D350,"A",IF(D350&gt;=0.7*'MARK LOOKUP'!D350,"B+",IF(D350&gt;=0.6*'MARK LOOKUP'!D350,"B",IF(D350&gt;=0.5*'MARK LOOKUP'!D350,"C+",IF(D350&gt;=0.4*'MARK LOOKUP'!D350,"C",IF(D350&gt;=0.35*'MARK LOOKUP'!D350,"D","N.G."))))))))</f>
        <v>0</v>
      </c>
      <c r="Z350" s="26" t="str">
        <f>IF(ISBLANK('DATA ENTRY'!J350),"",IF(LEDGER!E350="AB","AB",IF(LEDGER!E350&gt;=0.9*'MARK LOOKUP'!E350,"A+",IF(LEDGER!E350&gt;=0.8*'MARK LOOKUP'!E350,"A",IF(LEDGER!E350&gt;=0.7*'MARK LOOKUP'!E350,"B+",IF(LEDGER!E350&gt;=0.6*'MARK LOOKUP'!E350,"B",IF(LEDGER!E350&gt;=0.5*'MARK LOOKUP'!E350,"C+",IF(LEDGER!E350&gt;=0.4*'MARK LOOKUP'!E350,"C",IF(LEDGER!E350&gt;=0.35*'MARK LOOKUP'!E350,"D","NG")))))))))</f>
        <v/>
      </c>
      <c r="AA350" s="26" t="str">
        <f>IF(ISBLANK('DATA ENTRY'!K350),"",IF(LEDGER!F350="AB","AB",IF(LEDGER!F350&gt;=0.9*'MARK LOOKUP'!F350,"A+",IF(LEDGER!F350&gt;=0.8*'MARK LOOKUP'!F350,"A",IF(LEDGER!F350&gt;=0.7*'MARK LOOKUP'!F350,"B+",IF(LEDGER!F350&gt;=0.6*'MARK LOOKUP'!F350,"B",IF(LEDGER!F350&gt;=0.5*'MARK LOOKUP'!F350,"C+",IF(LEDGER!F350&gt;=0.4*'MARK LOOKUP'!F350,"C",IF(LEDGER!F350&gt;=0.35*'MARK LOOKUP'!F350,"D","NG")))))))))</f>
        <v/>
      </c>
      <c r="AB350" s="26" t="b">
        <f>IF(ISNUMBER(G350),IF(D350&gt;=0.9*'MARK LOOKUP'!G350,"A+",IF(G350&gt;=0.8*'MARK LOOKUP'!G350,"A",IF(G350&gt;=0.7*'MARK LOOKUP'!G350,"B+",IF(G350&gt;=0.6*'MARK LOOKUP'!G350,"B",IF(G350&gt;=0.5*'MARK LOOKUP'!G350,"C+",IF(G350&gt;=0.4*'MARK LOOKUP'!G350,"C",IF(G350&gt;=0.35*'MARK LOOKUP'!G350,"D","NG"))))))))</f>
        <v>0</v>
      </c>
      <c r="AC350" s="26" t="str">
        <f>IF(ISBLANK('DATA ENTRY'!M350),"",IF(LEDGER!H350="AB","AB",IF(LEDGER!H350&gt;=0.9*'MARK LOOKUP'!H350,"A+",IF(LEDGER!H350&gt;=0.8*'MARK LOOKUP'!H350,"A",IF(LEDGER!H350&gt;=0.7*'MARK LOOKUP'!H350,"B+",IF(LEDGER!H350&gt;=0.6*'MARK LOOKUP'!H350,"B",IF(LEDGER!H350&gt;=0.5*'MARK LOOKUP'!H350,"C+",IF(LEDGER!H350&gt;=0.4*'MARK LOOKUP'!H350,"C",IF(LEDGER!H350&gt;=0.35*'MARK LOOKUP'!H350,"D","NG")))))))))</f>
        <v/>
      </c>
      <c r="AD350" s="26" t="str">
        <f>IF(ISBLANK('DATA ENTRY'!N350),"",IF(LEDGER!I350="AB","AB",IF(LEDGER!I350&gt;=0.9*'MARK LOOKUP'!I350,"A+",IF(LEDGER!I350&gt;=0.8*'MARK LOOKUP'!I350,"A",IF(LEDGER!I350&gt;=0.7*'MARK LOOKUP'!I350,"B+",IF(LEDGER!I350&gt;=0.6*'MARK LOOKUP'!I350,"B",IF(LEDGER!I350&gt;=0.5*'MARK LOOKUP'!I350,"C+",IF(LEDGER!I350&gt;=0.4*'MARK LOOKUP'!I350,"C",IF(LEDGER!I350&gt;=0.35*'MARK LOOKUP'!I350,"D","NG")))))))))</f>
        <v/>
      </c>
      <c r="AE350" s="26" t="str">
        <f>IF(ISNUMBER(J350),IF(J350&gt;=0.9*'MARK LOOKUP'!J350,"A+",IF(J350&gt;=0.8*'MARK LOOKUP'!J350,"A",IF(J350&gt;=0.7*'MARK LOOKUP'!J350,"B+",IF(J350&gt;=0.6*'MARK LOOKUP'!J350,"B",IF(J350&gt;=0.5*'MARK LOOKUP'!J350,"C+",IF(J350&gt;=0.4*'MARK LOOKUP'!J350,"C",IF(J350&gt;=0.35*'MARK LOOKUP'!J350,"D","NG"))))))),"")</f>
        <v/>
      </c>
      <c r="AF350" s="26" t="str">
        <f>IF(ISBLANK('DATA ENTRY'!P350),"",IF(LEDGER!K350="Ab","AB",IF(LEDGER!K350&gt;=0.9*'MARK LOOKUP'!K350,"A+",IF(LEDGER!K350&gt;=0.8*'MARK LOOKUP'!K350,"A",IF(LEDGER!K350&gt;=0.7*'MARK LOOKUP'!K350,"B+",IF(LEDGER!K350&gt;=0.6*'MARK LOOKUP'!K350,"B",IF(LEDGER!K350&gt;=0.5*'MARK LOOKUP'!K350,"C+",IF(LEDGER!K350&gt;=0.4*'MARK LOOKUP'!K350,"C",IF(LEDGER!K350&gt;=0.35*'MARK LOOKUP'!K350,"D","NG")))))))))</f>
        <v/>
      </c>
      <c r="AG350" s="26" t="str">
        <f>IF(ISBLANK('DATA ENTRY'!Q350),"",IF(LEDGER!L350="Ab","AB",IF(LEDGER!L350&gt;=0.9*'MARK LOOKUP'!L350,"A+",IF(LEDGER!L350&gt;=0.8*'MARK LOOKUP'!L350,"A",IF(LEDGER!L350&gt;=0.7*'MARK LOOKUP'!L350,"B+",IF(LEDGER!L350&gt;=0.6*'MARK LOOKUP'!L350,"B",IF(LEDGER!L350&gt;=0.5*'MARK LOOKUP'!L350,"C+",IF(LEDGER!L350&gt;=0.4*'MARK LOOKUP'!L350,"C",IF(LEDGER!L350&gt;=0.35*'MARK LOOKUP'!L350,"D","NG")))))))))</f>
        <v/>
      </c>
      <c r="AH350" s="26" t="str">
        <f>IF(ISNUMBER(M350),IF(M350&gt;=0.9*'MARK LOOKUP'!M350,"A+",IF(M350&gt;=0.8*'MARK LOOKUP'!M350,"A",IF(M350&gt;=0.7*'MARK LOOKUP'!M350,"B+",IF(M350&gt;=0.6*'MARK LOOKUP'!M350,"B",IF(M350&gt;=0.5*'MARK LOOKUP'!M350,"C+",IF(M350&gt;=0.4*'MARK LOOKUP'!M350,"C",IF(M350&gt;=0.35*'MARK LOOKUP'!M350,"D","NG"))))))),"")</f>
        <v/>
      </c>
      <c r="AI350" s="26" t="str">
        <f>IF(ISBLANK('DATA ENTRY'!S350),"",IF(N350="Ab","AB",IF(N350&gt;=0.9*'MARK LOOKUP'!N350,"A+",IF(N350&gt;=0.8*'MARK LOOKUP'!N350,"A",IF(N350&gt;=0.7*'MARK LOOKUP'!N350,"B+",IF(N350&gt;=0.6*'MARK LOOKUP'!N350,"B",IF(N350&gt;=0.5*'MARK LOOKUP'!N350,"C+",IF(N350&gt;=0.4*'MARK LOOKUP'!N350,"C",IF(N350&gt;=0.35*'MARK LOOKUP'!N350,"D","NG")))))))))</f>
        <v/>
      </c>
      <c r="AJ350" s="26" t="str">
        <f>IF(ISBLANK('DATA ENTRY'!T350),"",IF(O350="Ab","AB",IF(O350&gt;=0.9*'MARK LOOKUP'!O350,"A+",IF(O350&gt;=0.8*'MARK LOOKUP'!O350,"A",IF(O350&gt;=0.7*'MARK LOOKUP'!O350,"B+",IF(O350&gt;=0.6*'MARK LOOKUP'!O350,"B",IF(O350&gt;=0.5*'MARK LOOKUP'!O350,"C+",IF(O350&gt;=0.4*'MARK LOOKUP'!O350,"C",IF(O350&gt;=0.35*'MARK LOOKUP'!O350,"D","NG")))))))))</f>
        <v/>
      </c>
      <c r="AK350" s="26" t="str">
        <f>IF(ISNUMBER(P350),IF(P350&gt;=0.9*'MARK LOOKUP'!P350,"A+",IF(P350&gt;=0.8*'MARK LOOKUP'!P350,"A",IF(P350&gt;=0.7*'MARK LOOKUP'!P350,"B+",IF(P350&gt;=0.6*'MARK LOOKUP'!P350,"B",IF(P350&gt;=0.5*'MARK LOOKUP'!P350,"C+",IF(P350&gt;=0.4*'MARK LOOKUP'!P350,"C",IF(P350&gt;=0.35*'MARK LOOKUP'!P350,"D","NG"))))))),"")</f>
        <v/>
      </c>
      <c r="AL350" s="26" t="str">
        <f>IF(ISBLANK('DATA ENTRY'!V350),"",IF(Q350="Ab","AB",IF(Q350&gt;=0.9*'MARK LOOKUP'!Q350,"A+",IF(Q350&gt;=0.8*'MARK LOOKUP'!Q350,"A",IF(Q350&gt;=0.7*'MARK LOOKUP'!Q350,"B+",IF(Q350&gt;=0.6*'MARK LOOKUP'!Q350,"B",IF(Q350&gt;=0.5*'MARK LOOKUP'!Q350,"C+",IF(Q350&gt;=0.4*'MARK LOOKUP'!Q350,"C",IF(Q350&gt;=0.35*'MARK LOOKUP'!Q350,"D","NG")))))))))</f>
        <v/>
      </c>
      <c r="AM350" s="26" t="str">
        <f>IF(ISBLANK('DATA ENTRY'!W350),"",IF(R350="Ab","AB",IF(R350&gt;=0.9*'MARK LOOKUP'!R350,"A+",IF(R350&gt;=0.8*'MARK LOOKUP'!R350,"A",IF(R350&gt;=0.7*'MARK LOOKUP'!R350,"B+",IF(R350&gt;=0.6*'MARK LOOKUP'!R350,"B",IF(R350&gt;=0.5*'MARK LOOKUP'!R350,"C+",IF(R350&gt;=0.4*'MARK LOOKUP'!R350,"C",IF(R350&gt;=0.35*'MARK LOOKUP'!R350,"D","NG")))))))))</f>
        <v/>
      </c>
      <c r="AN350" s="26" t="str">
        <f>IF(ISNUMBER(S350),IF(S350&gt;=0.9*'MARK LOOKUP'!S350,"A+",IF(S350&gt;=0.8*'MARK LOOKUP'!S350,"A",IF(S350&gt;=0.7*'MARK LOOKUP'!S350,"B+",IF(S350&gt;=0.6*'MARK LOOKUP'!S350,"B",IF(S350&gt;=0.5*'MARK LOOKUP'!S350,"C+",IF(S350&gt;=0.4*'MARK LOOKUP'!S350,"C",IF(S350&gt;=0.35*'MARK LOOKUP'!S350,"D","NG"))))))),"")</f>
        <v/>
      </c>
      <c r="AO350" s="26" t="str">
        <f>IF(ISBLANK('DATA ENTRY'!Y350),"",IF(T350="AB","AB",IF(T350&gt;=0.9*'MARK LOOKUP'!T350,"A+",IF(T350&gt;=0.8*'MARK LOOKUP'!T350,"A",IF(T350&gt;=0.7*'MARK LOOKUP'!T350,"B+",IF(T350&gt;=0.6*'MARK LOOKUP'!T350,"B",IF(T350&gt;=0.5*'MARK LOOKUP'!T350,"C+",IF(T350&gt;=0.4*'MARK LOOKUP'!T350,"C",IF(T350&gt;=0.35*'MARK LOOKUP'!T350,"D","NG")))))))))</f>
        <v/>
      </c>
      <c r="AP350" s="26" t="str">
        <f>IF(ISBLANK('DATA ENTRY'!Z350),"",IF(U350="AB","AB",IF(U350&gt;=0.9*'MARK LOOKUP'!U350,"A+",IF(U350&gt;=0.8*'MARK LOOKUP'!U350,"A",IF(U350&gt;=0.7*'MARK LOOKUP'!U350,"B+",IF(U350&gt;=0.6*'MARK LOOKUP'!U350,"B",IF(U350&gt;=0.5*'MARK LOOKUP'!U350,"C+",IF(U350&gt;=0.4*'MARK LOOKUP'!U350,"C",IF(U350&gt;=0.35*'MARK LOOKUP'!U350,"D","NG")))))))))</f>
        <v/>
      </c>
      <c r="AQ350" s="26" t="str">
        <f>IF(ISNUMBER(V350),IF(V350&gt;=0.9*'MARK LOOKUP'!V350,"A+",IF(V350&gt;=0.8*'MARK LOOKUP'!V350,"A",IF(V350&gt;=0.7*'MARK LOOKUP'!V350,"B+",IF(V350&gt;=0.6*'MARK LOOKUP'!S350,"B",IF(V350&gt;=0.5*'MARK LOOKUP'!V350,"C+",IF(V350&gt;=0.4*'MARK LOOKUP'!V350,"C",IF(V350&gt;=0.35*'MARK LOOKUP'!V350,"D","NG"))))))),"")</f>
        <v/>
      </c>
      <c r="AR350" s="26" t="str">
        <f t="shared" si="107"/>
        <v/>
      </c>
      <c r="AS350" s="26" t="str">
        <f t="shared" si="108"/>
        <v/>
      </c>
      <c r="AT350" s="26" t="str">
        <f t="shared" si="109"/>
        <v/>
      </c>
      <c r="AU350" s="26" t="str">
        <f t="shared" si="110"/>
        <v/>
      </c>
      <c r="AV350" s="26" t="str">
        <f t="shared" si="111"/>
        <v/>
      </c>
      <c r="AW350" s="26" t="str">
        <f t="shared" si="112"/>
        <v/>
      </c>
      <c r="AX350" s="26" t="str">
        <f t="shared" si="113"/>
        <v/>
      </c>
      <c r="AY350" s="26" t="str">
        <f t="shared" si="114"/>
        <v/>
      </c>
      <c r="AZ350" s="26" t="str">
        <f t="shared" si="115"/>
        <v/>
      </c>
      <c r="BA350" s="26" t="str">
        <f t="shared" si="116"/>
        <v/>
      </c>
      <c r="BB350" s="26" t="str">
        <f t="shared" si="117"/>
        <v/>
      </c>
      <c r="BC350" s="26" t="str">
        <f t="shared" si="118"/>
        <v/>
      </c>
      <c r="BD350" s="26" t="str">
        <f t="shared" si="119"/>
        <v/>
      </c>
      <c r="BE350" s="26" t="str">
        <f>IF(ISBLANK('DATA ENTRY'!S350),"",IF(AJ350="A+","4",IF(AJ350="A","3.6",IF(AJ350="B+","3.2",IF(AJ350="B","2.8",IF(AJ350="C+","2.4",IF(AJ350="C","2",IF(AJ350="D+","1.6",IF(AJ350="D","1.2",IF(AJ350="E","0.8",""))))))))))</f>
        <v/>
      </c>
      <c r="BF350" s="26" t="str">
        <f>IF(ISBLANK('DATA ENTRY'!T350),"",IF(AK350="A+","4",IF(AK350="A","3.6",IF(AK350="B+","3.2",IF(AK350="B","2.8",IF(AK350="C+","2.4",IF(AK350="C","2",IF(AK350="D+","1.6",IF(AK350="D","1.2",IF(AK350="E","0.8",""))))))))))</f>
        <v/>
      </c>
      <c r="BG350" s="26" t="str">
        <f>IF(ISBLANK('DATA ENTRY'!U350),"",IF(AL350="A+","4",IF(AL350="A","3.6",IF(AL350="B+","3.2",IF(AL350="B","2.8",IF(AL350="C+","2.4",IF(AL350="C","2",IF(AL350="D+","1.6",IF(AL350="D","1.2",IF(AL350="E","0.8",""))))))))))</f>
        <v/>
      </c>
      <c r="BH350" s="26" t="str">
        <f>IF(ISBLANK('DATA ENTRY'!V350),"",IF(AM350="A+","4",IF(AM350="A","3.6",IF(AM350="B+","3.2",IF(AM350="B","2.8",IF(AM350="C+","2.4",IF(AM350="C","2",IF(AM350="D+","1.6",IF(AM350="D","1.2",IF(AM350="E","0.8",""))))))))))</f>
        <v/>
      </c>
      <c r="BI350" s="26" t="str">
        <f>IF(ISBLANK('DATA ENTRY'!W350),"",IF(AN350="A+","4",IF(AN350="A","3.6",IF(AN350="B+","3.2",IF(AN350="B","2.8",IF(AN350="C+","2.4",IF(AN350="C","2",IF(AN350="D+","1.6",IF(AN350="D","1.2",IF(AN350="E","0.8",""))))))))))</f>
        <v/>
      </c>
      <c r="BJ350" s="26" t="str">
        <f>IF(ISBLANK('DATA ENTRY'!X350),"",IF(AO350="A+","4",IF(AO350="A","3.6",IF(AO350="B+","3.2",IF(AO350="B","2.8",IF(AO350="C+","2.4",IF(AO350="C","2",IF(AO350="D+","1.6",IF(AO350="D","1.2",IF(AO350="E","0.8",""))))))))))</f>
        <v/>
      </c>
      <c r="BK350" s="26" t="str">
        <f>IF(ISBLANK('DATA ENTRY'!Y350),"",IF(AP350="A+","4",IF(AP350="A","3.6",IF(AP350="B+","3.2",IF(AP350="B","2.8",IF(AP350="C+","2.4",IF(AP350="C","2",IF(AP350="D+","1.6",IF(AP350="D","1.2",IF(AP350="E","0.8",""))))))))))</f>
        <v/>
      </c>
      <c r="BL350" s="26" t="str">
        <f>IF(ISBLANK('DATA ENTRY'!Z350),"",IF(AQ350="A+","4",IF(AQ350="A","3.6",IF(AQ350="B+","3.2",IF(AQ350="B","2.8",IF(AQ350="C+","2.4",IF(AQ350="C","2",IF(AQ350="D+","1.6",IF(AQ350="D","1.2",IF(AQ350="E","0.8",""))))))))))</f>
        <v/>
      </c>
    </row>
    <row r="351" spans="2:64" x14ac:dyDescent="0.25">
      <c r="B351" s="26" t="str">
        <f>IF(ISBLANK('DATA ENTRY'!G351),"",'DATA ENTRY'!G351)</f>
        <v/>
      </c>
      <c r="C351" s="26" t="str">
        <f>IF(ISBLANK('DATA ENTRY'!H351),"",'DATA ENTRY'!H351)</f>
        <v/>
      </c>
      <c r="D351" s="26" t="str">
        <f t="shared" si="101"/>
        <v/>
      </c>
      <c r="E351" s="26" t="str">
        <f>IF(ISBLANK('DATA ENTRY'!J351),"",'DATA ENTRY'!J351)</f>
        <v/>
      </c>
      <c r="F351" s="26" t="str">
        <f>IF(ISBLANK('DATA ENTRY'!K351),"",'DATA ENTRY'!K351)</f>
        <v/>
      </c>
      <c r="G351" s="26" t="str">
        <f t="shared" si="102"/>
        <v/>
      </c>
      <c r="H351" s="26" t="str">
        <f>IF(ISBLANK('DATA ENTRY'!M351),"",'DATA ENTRY'!M351)</f>
        <v/>
      </c>
      <c r="I351" s="26" t="str">
        <f>IF(ISBLANK('DATA ENTRY'!M351),"",'DATA ENTRY'!N351)</f>
        <v/>
      </c>
      <c r="J351" s="26" t="str">
        <f t="shared" si="120"/>
        <v/>
      </c>
      <c r="K351" s="26" t="str">
        <f>IF(ISBLANK('DATA ENTRY'!P351),"",'DATA ENTRY'!P351)</f>
        <v/>
      </c>
      <c r="L351" s="26" t="str">
        <f>IF(ISBLANK('DATA ENTRY'!Q351),"",'DATA ENTRY'!Q351)</f>
        <v/>
      </c>
      <c r="M351" s="26" t="str">
        <f t="shared" si="103"/>
        <v/>
      </c>
      <c r="N351" s="26" t="str">
        <f>IF(ISBLANK('DATA ENTRY'!S351),"",'DATA ENTRY'!S351)</f>
        <v/>
      </c>
      <c r="O351" s="26" t="str">
        <f>IF(ISBLANK('DATA ENTRY'!T351),"",'DATA ENTRY'!T351)</f>
        <v/>
      </c>
      <c r="P351" s="26" t="str">
        <f t="shared" si="104"/>
        <v/>
      </c>
      <c r="Q351" s="26" t="str">
        <f>IF(ISBLANK('DATA ENTRY'!V351),"",'DATA ENTRY'!V351)</f>
        <v/>
      </c>
      <c r="R351" s="26" t="str">
        <f>IF(ISBLANK('DATA ENTRY'!W351),"",'DATA ENTRY'!W351)</f>
        <v/>
      </c>
      <c r="S351" s="26" t="str">
        <f t="shared" si="105"/>
        <v/>
      </c>
      <c r="T351" s="26" t="str">
        <f>IF(ISBLANK('DATA ENTRY'!Y351),"",'DATA ENTRY'!Y351)</f>
        <v/>
      </c>
      <c r="U351" s="26" t="str">
        <f>IF(ISBLANK('DATA ENTRY'!Z351),"",'DATA ENTRY'!Z351)</f>
        <v/>
      </c>
      <c r="V351" s="26" t="str">
        <f t="shared" si="106"/>
        <v/>
      </c>
      <c r="W351" s="26" t="str">
        <f>IF(ISBLANK('DATA ENTRY'!$F351),"",IF(LEDGER!B351="AB","AB",IF(LEDGER!B351&gt;=0.9*'MARK LOOKUP'!B351,"A+",IF(LEDGER!B351&gt;=0.8*'MARK LOOKUP'!B351,"A",IF(LEDGER!B351&gt;=0.7*'MARK LOOKUP'!B351,"B+",IF(LEDGER!B351&gt;=0.6*'MARK LOOKUP'!B351,"B",IF(LEDGER!B351&gt;=0.5*'MARK LOOKUP'!B351,"C+",IF(LEDGER!B351&gt;=0.4*'MARK LOOKUP'!B351,"C+",IF(LEDGER!B351&gt;=0.35*'MARK LOOKUP'!B351,"D","NG")))))))))</f>
        <v/>
      </c>
      <c r="X351" s="26" t="str">
        <f>IF(ISBLANK('DATA ENTRY'!$G351),"",IF(LEDGER!C351="AB","AB",IF(LEDGER!C351&gt;=0.9*'MARK LOOKUP'!C351,"A+",IF(LEDGER!C351&gt;=0.8*'MARK LOOKUP'!C351,"A",IF(LEDGER!C351&gt;=0.7*'MARK LOOKUP'!C351,"B+",IF(LEDGER!C351&gt;=0.6*'MARK LOOKUP'!C351,"B",IF(LEDGER!C351&gt;=0.5*'MARK LOOKUP'!C351,"C+",IF(LEDGER!C351&gt;=0.4*'MARK LOOKUP'!C351,"C+",IF(LEDGER!C351&gt;=0.35*'MARK LOOKUP'!C351,"D","N.G.")))))))))</f>
        <v/>
      </c>
      <c r="Y351" s="26" t="b">
        <f>IF(ISNUMBER(D351),IF(D351&gt;=0.9*'MARK LOOKUP'!D351,"A+",IF(D351&gt;=0.8*'MARK LOOKUP'!D351,"A",IF(D351&gt;=0.7*'MARK LOOKUP'!D351,"B+",IF(D351&gt;=0.6*'MARK LOOKUP'!D351,"B",IF(D351&gt;=0.5*'MARK LOOKUP'!D351,"C+",IF(D351&gt;=0.4*'MARK LOOKUP'!D351,"C",IF(D351&gt;=0.35*'MARK LOOKUP'!D351,"D","N.G."))))))))</f>
        <v>0</v>
      </c>
      <c r="Z351" s="26" t="str">
        <f>IF(ISBLANK('DATA ENTRY'!J351),"",IF(LEDGER!E351="AB","AB",IF(LEDGER!E351&gt;=0.9*'MARK LOOKUP'!E351,"A+",IF(LEDGER!E351&gt;=0.8*'MARK LOOKUP'!E351,"A",IF(LEDGER!E351&gt;=0.7*'MARK LOOKUP'!E351,"B+",IF(LEDGER!E351&gt;=0.6*'MARK LOOKUP'!E351,"B",IF(LEDGER!E351&gt;=0.5*'MARK LOOKUP'!E351,"C+",IF(LEDGER!E351&gt;=0.4*'MARK LOOKUP'!E351,"C",IF(LEDGER!E351&gt;=0.35*'MARK LOOKUP'!E351,"D","NG")))))))))</f>
        <v/>
      </c>
      <c r="AA351" s="26" t="str">
        <f>IF(ISBLANK('DATA ENTRY'!K351),"",IF(LEDGER!F351="AB","AB",IF(LEDGER!F351&gt;=0.9*'MARK LOOKUP'!F351,"A+",IF(LEDGER!F351&gt;=0.8*'MARK LOOKUP'!F351,"A",IF(LEDGER!F351&gt;=0.7*'MARK LOOKUP'!F351,"B+",IF(LEDGER!F351&gt;=0.6*'MARK LOOKUP'!F351,"B",IF(LEDGER!F351&gt;=0.5*'MARK LOOKUP'!F351,"C+",IF(LEDGER!F351&gt;=0.4*'MARK LOOKUP'!F351,"C",IF(LEDGER!F351&gt;=0.35*'MARK LOOKUP'!F351,"D","NG")))))))))</f>
        <v/>
      </c>
      <c r="AB351" s="26" t="b">
        <f>IF(ISNUMBER(G351),IF(D351&gt;=0.9*'MARK LOOKUP'!G351,"A+",IF(G351&gt;=0.8*'MARK LOOKUP'!G351,"A",IF(G351&gt;=0.7*'MARK LOOKUP'!G351,"B+",IF(G351&gt;=0.6*'MARK LOOKUP'!G351,"B",IF(G351&gt;=0.5*'MARK LOOKUP'!G351,"C+",IF(G351&gt;=0.4*'MARK LOOKUP'!G351,"C",IF(G351&gt;=0.35*'MARK LOOKUP'!G351,"D","NG"))))))))</f>
        <v>0</v>
      </c>
      <c r="AC351" s="26" t="str">
        <f>IF(ISBLANK('DATA ENTRY'!M351),"",IF(LEDGER!H351="AB","AB",IF(LEDGER!H351&gt;=0.9*'MARK LOOKUP'!H351,"A+",IF(LEDGER!H351&gt;=0.8*'MARK LOOKUP'!H351,"A",IF(LEDGER!H351&gt;=0.7*'MARK LOOKUP'!H351,"B+",IF(LEDGER!H351&gt;=0.6*'MARK LOOKUP'!H351,"B",IF(LEDGER!H351&gt;=0.5*'MARK LOOKUP'!H351,"C+",IF(LEDGER!H351&gt;=0.4*'MARK LOOKUP'!H351,"C",IF(LEDGER!H351&gt;=0.35*'MARK LOOKUP'!H351,"D","NG")))))))))</f>
        <v/>
      </c>
      <c r="AD351" s="26" t="str">
        <f>IF(ISBLANK('DATA ENTRY'!N351),"",IF(LEDGER!I351="AB","AB",IF(LEDGER!I351&gt;=0.9*'MARK LOOKUP'!I351,"A+",IF(LEDGER!I351&gt;=0.8*'MARK LOOKUP'!I351,"A",IF(LEDGER!I351&gt;=0.7*'MARK LOOKUP'!I351,"B+",IF(LEDGER!I351&gt;=0.6*'MARK LOOKUP'!I351,"B",IF(LEDGER!I351&gt;=0.5*'MARK LOOKUP'!I351,"C+",IF(LEDGER!I351&gt;=0.4*'MARK LOOKUP'!I351,"C",IF(LEDGER!I351&gt;=0.35*'MARK LOOKUP'!I351,"D","NG")))))))))</f>
        <v/>
      </c>
      <c r="AE351" s="26" t="str">
        <f>IF(ISNUMBER(J351),IF(J351&gt;=0.9*'MARK LOOKUP'!J351,"A+",IF(J351&gt;=0.8*'MARK LOOKUP'!J351,"A",IF(J351&gt;=0.7*'MARK LOOKUP'!J351,"B+",IF(J351&gt;=0.6*'MARK LOOKUP'!J351,"B",IF(J351&gt;=0.5*'MARK LOOKUP'!J351,"C+",IF(J351&gt;=0.4*'MARK LOOKUP'!J351,"C",IF(J351&gt;=0.35*'MARK LOOKUP'!J351,"D","NG"))))))),"")</f>
        <v/>
      </c>
      <c r="AF351" s="26" t="str">
        <f>IF(ISBLANK('DATA ENTRY'!P351),"",IF(LEDGER!K351="Ab","AB",IF(LEDGER!K351&gt;=0.9*'MARK LOOKUP'!K351,"A+",IF(LEDGER!K351&gt;=0.8*'MARK LOOKUP'!K351,"A",IF(LEDGER!K351&gt;=0.7*'MARK LOOKUP'!K351,"B+",IF(LEDGER!K351&gt;=0.6*'MARK LOOKUP'!K351,"B",IF(LEDGER!K351&gt;=0.5*'MARK LOOKUP'!K351,"C+",IF(LEDGER!K351&gt;=0.4*'MARK LOOKUP'!K351,"C",IF(LEDGER!K351&gt;=0.35*'MARK LOOKUP'!K351,"D","NG")))))))))</f>
        <v/>
      </c>
      <c r="AG351" s="26" t="str">
        <f>IF(ISBLANK('DATA ENTRY'!Q351),"",IF(LEDGER!L351="Ab","AB",IF(LEDGER!L351&gt;=0.9*'MARK LOOKUP'!L351,"A+",IF(LEDGER!L351&gt;=0.8*'MARK LOOKUP'!L351,"A",IF(LEDGER!L351&gt;=0.7*'MARK LOOKUP'!L351,"B+",IF(LEDGER!L351&gt;=0.6*'MARK LOOKUP'!L351,"B",IF(LEDGER!L351&gt;=0.5*'MARK LOOKUP'!L351,"C+",IF(LEDGER!L351&gt;=0.4*'MARK LOOKUP'!L351,"C",IF(LEDGER!L351&gt;=0.35*'MARK LOOKUP'!L351,"D","NG")))))))))</f>
        <v/>
      </c>
      <c r="AH351" s="26" t="str">
        <f>IF(ISNUMBER(M351),IF(M351&gt;=0.9*'MARK LOOKUP'!M351,"A+",IF(M351&gt;=0.8*'MARK LOOKUP'!M351,"A",IF(M351&gt;=0.7*'MARK LOOKUP'!M351,"B+",IF(M351&gt;=0.6*'MARK LOOKUP'!M351,"B",IF(M351&gt;=0.5*'MARK LOOKUP'!M351,"C+",IF(M351&gt;=0.4*'MARK LOOKUP'!M351,"C",IF(M351&gt;=0.35*'MARK LOOKUP'!M351,"D","NG"))))))),"")</f>
        <v/>
      </c>
      <c r="AI351" s="26" t="str">
        <f>IF(ISBLANK('DATA ENTRY'!S351),"",IF(N351="Ab","AB",IF(N351&gt;=0.9*'MARK LOOKUP'!N351,"A+",IF(N351&gt;=0.8*'MARK LOOKUP'!N351,"A",IF(N351&gt;=0.7*'MARK LOOKUP'!N351,"B+",IF(N351&gt;=0.6*'MARK LOOKUP'!N351,"B",IF(N351&gt;=0.5*'MARK LOOKUP'!N351,"C+",IF(N351&gt;=0.4*'MARK LOOKUP'!N351,"C",IF(N351&gt;=0.35*'MARK LOOKUP'!N351,"D","NG")))))))))</f>
        <v/>
      </c>
      <c r="AJ351" s="26" t="str">
        <f>IF(ISBLANK('DATA ENTRY'!T351),"",IF(O351="Ab","AB",IF(O351&gt;=0.9*'MARK LOOKUP'!O351,"A+",IF(O351&gt;=0.8*'MARK LOOKUP'!O351,"A",IF(O351&gt;=0.7*'MARK LOOKUP'!O351,"B+",IF(O351&gt;=0.6*'MARK LOOKUP'!O351,"B",IF(O351&gt;=0.5*'MARK LOOKUP'!O351,"C+",IF(O351&gt;=0.4*'MARK LOOKUP'!O351,"C",IF(O351&gt;=0.35*'MARK LOOKUP'!O351,"D","NG")))))))))</f>
        <v/>
      </c>
      <c r="AK351" s="26" t="str">
        <f>IF(ISNUMBER(P351),IF(P351&gt;=0.9*'MARK LOOKUP'!P351,"A+",IF(P351&gt;=0.8*'MARK LOOKUP'!P351,"A",IF(P351&gt;=0.7*'MARK LOOKUP'!P351,"B+",IF(P351&gt;=0.6*'MARK LOOKUP'!P351,"B",IF(P351&gt;=0.5*'MARK LOOKUP'!P351,"C+",IF(P351&gt;=0.4*'MARK LOOKUP'!P351,"C",IF(P351&gt;=0.35*'MARK LOOKUP'!P351,"D","NG"))))))),"")</f>
        <v/>
      </c>
      <c r="AL351" s="26" t="str">
        <f>IF(ISBLANK('DATA ENTRY'!V351),"",IF(Q351="Ab","AB",IF(Q351&gt;=0.9*'MARK LOOKUP'!Q351,"A+",IF(Q351&gt;=0.8*'MARK LOOKUP'!Q351,"A",IF(Q351&gt;=0.7*'MARK LOOKUP'!Q351,"B+",IF(Q351&gt;=0.6*'MARK LOOKUP'!Q351,"B",IF(Q351&gt;=0.5*'MARK LOOKUP'!Q351,"C+",IF(Q351&gt;=0.4*'MARK LOOKUP'!Q351,"C",IF(Q351&gt;=0.35*'MARK LOOKUP'!Q351,"D","NG")))))))))</f>
        <v/>
      </c>
      <c r="AM351" s="26" t="str">
        <f>IF(ISBLANK('DATA ENTRY'!W351),"",IF(R351="Ab","AB",IF(R351&gt;=0.9*'MARK LOOKUP'!R351,"A+",IF(R351&gt;=0.8*'MARK LOOKUP'!R351,"A",IF(R351&gt;=0.7*'MARK LOOKUP'!R351,"B+",IF(R351&gt;=0.6*'MARK LOOKUP'!R351,"B",IF(R351&gt;=0.5*'MARK LOOKUP'!R351,"C+",IF(R351&gt;=0.4*'MARK LOOKUP'!R351,"C",IF(R351&gt;=0.35*'MARK LOOKUP'!R351,"D","NG")))))))))</f>
        <v/>
      </c>
      <c r="AN351" s="26" t="str">
        <f>IF(ISNUMBER(S351),IF(S351&gt;=0.9*'MARK LOOKUP'!S351,"A+",IF(S351&gt;=0.8*'MARK LOOKUP'!S351,"A",IF(S351&gt;=0.7*'MARK LOOKUP'!S351,"B+",IF(S351&gt;=0.6*'MARK LOOKUP'!S351,"B",IF(S351&gt;=0.5*'MARK LOOKUP'!S351,"C+",IF(S351&gt;=0.4*'MARK LOOKUP'!S351,"C",IF(S351&gt;=0.35*'MARK LOOKUP'!S351,"D","NG"))))))),"")</f>
        <v/>
      </c>
      <c r="AO351" s="26" t="str">
        <f>IF(ISBLANK('DATA ENTRY'!Y351),"",IF(T351="AB","AB",IF(T351&gt;=0.9*'MARK LOOKUP'!T351,"A+",IF(T351&gt;=0.8*'MARK LOOKUP'!T351,"A",IF(T351&gt;=0.7*'MARK LOOKUP'!T351,"B+",IF(T351&gt;=0.6*'MARK LOOKUP'!T351,"B",IF(T351&gt;=0.5*'MARK LOOKUP'!T351,"C+",IF(T351&gt;=0.4*'MARK LOOKUP'!T351,"C",IF(T351&gt;=0.35*'MARK LOOKUP'!T351,"D","NG")))))))))</f>
        <v/>
      </c>
      <c r="AP351" s="26" t="str">
        <f>IF(ISBLANK('DATA ENTRY'!Z351),"",IF(U351="AB","AB",IF(U351&gt;=0.9*'MARK LOOKUP'!U351,"A+",IF(U351&gt;=0.8*'MARK LOOKUP'!U351,"A",IF(U351&gt;=0.7*'MARK LOOKUP'!U351,"B+",IF(U351&gt;=0.6*'MARK LOOKUP'!U351,"B",IF(U351&gt;=0.5*'MARK LOOKUP'!U351,"C+",IF(U351&gt;=0.4*'MARK LOOKUP'!U351,"C",IF(U351&gt;=0.35*'MARK LOOKUP'!U351,"D","NG")))))))))</f>
        <v/>
      </c>
      <c r="AQ351" s="26" t="str">
        <f>IF(ISNUMBER(V351),IF(V351&gt;=0.9*'MARK LOOKUP'!V351,"A+",IF(V351&gt;=0.8*'MARK LOOKUP'!V351,"A",IF(V351&gt;=0.7*'MARK LOOKUP'!V351,"B+",IF(V351&gt;=0.6*'MARK LOOKUP'!S351,"B",IF(V351&gt;=0.5*'MARK LOOKUP'!V351,"C+",IF(V351&gt;=0.4*'MARK LOOKUP'!V351,"C",IF(V351&gt;=0.35*'MARK LOOKUP'!V351,"D","NG"))))))),"")</f>
        <v/>
      </c>
      <c r="AR351" s="26" t="str">
        <f t="shared" si="107"/>
        <v/>
      </c>
      <c r="AS351" s="26" t="str">
        <f t="shared" si="108"/>
        <v/>
      </c>
      <c r="AT351" s="26" t="str">
        <f t="shared" si="109"/>
        <v/>
      </c>
      <c r="AU351" s="26" t="str">
        <f t="shared" si="110"/>
        <v/>
      </c>
      <c r="AV351" s="26" t="str">
        <f t="shared" si="111"/>
        <v/>
      </c>
      <c r="AW351" s="26" t="str">
        <f t="shared" si="112"/>
        <v/>
      </c>
      <c r="AX351" s="26" t="str">
        <f t="shared" si="113"/>
        <v/>
      </c>
      <c r="AY351" s="26" t="str">
        <f t="shared" si="114"/>
        <v/>
      </c>
      <c r="AZ351" s="26" t="str">
        <f t="shared" si="115"/>
        <v/>
      </c>
      <c r="BA351" s="26" t="str">
        <f t="shared" si="116"/>
        <v/>
      </c>
      <c r="BB351" s="26" t="str">
        <f t="shared" si="117"/>
        <v/>
      </c>
      <c r="BC351" s="26" t="str">
        <f t="shared" si="118"/>
        <v/>
      </c>
      <c r="BD351" s="26" t="str">
        <f t="shared" si="119"/>
        <v/>
      </c>
      <c r="BE351" s="26" t="str">
        <f>IF(ISBLANK('DATA ENTRY'!S351),"",IF(AJ351="A+","4",IF(AJ351="A","3.6",IF(AJ351="B+","3.2",IF(AJ351="B","2.8",IF(AJ351="C+","2.4",IF(AJ351="C","2",IF(AJ351="D+","1.6",IF(AJ351="D","1.2",IF(AJ351="E","0.8",""))))))))))</f>
        <v/>
      </c>
      <c r="BF351" s="26" t="str">
        <f>IF(ISBLANK('DATA ENTRY'!T351),"",IF(AK351="A+","4",IF(AK351="A","3.6",IF(AK351="B+","3.2",IF(AK351="B","2.8",IF(AK351="C+","2.4",IF(AK351="C","2",IF(AK351="D+","1.6",IF(AK351="D","1.2",IF(AK351="E","0.8",""))))))))))</f>
        <v/>
      </c>
      <c r="BG351" s="26" t="str">
        <f>IF(ISBLANK('DATA ENTRY'!U351),"",IF(AL351="A+","4",IF(AL351="A","3.6",IF(AL351="B+","3.2",IF(AL351="B","2.8",IF(AL351="C+","2.4",IF(AL351="C","2",IF(AL351="D+","1.6",IF(AL351="D","1.2",IF(AL351="E","0.8",""))))))))))</f>
        <v/>
      </c>
      <c r="BH351" s="26" t="str">
        <f>IF(ISBLANK('DATA ENTRY'!V351),"",IF(AM351="A+","4",IF(AM351="A","3.6",IF(AM351="B+","3.2",IF(AM351="B","2.8",IF(AM351="C+","2.4",IF(AM351="C","2",IF(AM351="D+","1.6",IF(AM351="D","1.2",IF(AM351="E","0.8",""))))))))))</f>
        <v/>
      </c>
      <c r="BI351" s="26" t="str">
        <f>IF(ISBLANK('DATA ENTRY'!W351),"",IF(AN351="A+","4",IF(AN351="A","3.6",IF(AN351="B+","3.2",IF(AN351="B","2.8",IF(AN351="C+","2.4",IF(AN351="C","2",IF(AN351="D+","1.6",IF(AN351="D","1.2",IF(AN351="E","0.8",""))))))))))</f>
        <v/>
      </c>
      <c r="BJ351" s="26" t="str">
        <f>IF(ISBLANK('DATA ENTRY'!X351),"",IF(AO351="A+","4",IF(AO351="A","3.6",IF(AO351="B+","3.2",IF(AO351="B","2.8",IF(AO351="C+","2.4",IF(AO351="C","2",IF(AO351="D+","1.6",IF(AO351="D","1.2",IF(AO351="E","0.8",""))))))))))</f>
        <v/>
      </c>
      <c r="BK351" s="26" t="str">
        <f>IF(ISBLANK('DATA ENTRY'!Y351),"",IF(AP351="A+","4",IF(AP351="A","3.6",IF(AP351="B+","3.2",IF(AP351="B","2.8",IF(AP351="C+","2.4",IF(AP351="C","2",IF(AP351="D+","1.6",IF(AP351="D","1.2",IF(AP351="E","0.8",""))))))))))</f>
        <v/>
      </c>
      <c r="BL351" s="26" t="str">
        <f>IF(ISBLANK('DATA ENTRY'!Z351),"",IF(AQ351="A+","4",IF(AQ351="A","3.6",IF(AQ351="B+","3.2",IF(AQ351="B","2.8",IF(AQ351="C+","2.4",IF(AQ351="C","2",IF(AQ351="D+","1.6",IF(AQ351="D","1.2",IF(AQ351="E","0.8",""))))))))))</f>
        <v/>
      </c>
    </row>
    <row r="352" spans="2:64" x14ac:dyDescent="0.25">
      <c r="B352" s="26" t="str">
        <f>IF(ISBLANK('DATA ENTRY'!G352),"",'DATA ENTRY'!G352)</f>
        <v/>
      </c>
      <c r="C352" s="26" t="str">
        <f>IF(ISBLANK('DATA ENTRY'!H352),"",'DATA ENTRY'!H352)</f>
        <v/>
      </c>
      <c r="D352" s="26" t="str">
        <f t="shared" si="101"/>
        <v/>
      </c>
      <c r="E352" s="26" t="str">
        <f>IF(ISBLANK('DATA ENTRY'!J352),"",'DATA ENTRY'!J352)</f>
        <v/>
      </c>
      <c r="F352" s="26" t="str">
        <f>IF(ISBLANK('DATA ENTRY'!K352),"",'DATA ENTRY'!K352)</f>
        <v/>
      </c>
      <c r="G352" s="26" t="str">
        <f t="shared" si="102"/>
        <v/>
      </c>
      <c r="H352" s="26" t="str">
        <f>IF(ISBLANK('DATA ENTRY'!M352),"",'DATA ENTRY'!M352)</f>
        <v/>
      </c>
      <c r="I352" s="26" t="str">
        <f>IF(ISBLANK('DATA ENTRY'!M352),"",'DATA ENTRY'!N352)</f>
        <v/>
      </c>
      <c r="J352" s="26" t="str">
        <f t="shared" si="120"/>
        <v/>
      </c>
      <c r="K352" s="26" t="str">
        <f>IF(ISBLANK('DATA ENTRY'!P352),"",'DATA ENTRY'!P352)</f>
        <v/>
      </c>
      <c r="L352" s="26" t="str">
        <f>IF(ISBLANK('DATA ENTRY'!Q352),"",'DATA ENTRY'!Q352)</f>
        <v/>
      </c>
      <c r="M352" s="26" t="str">
        <f t="shared" si="103"/>
        <v/>
      </c>
      <c r="N352" s="26" t="str">
        <f>IF(ISBLANK('DATA ENTRY'!S352),"",'DATA ENTRY'!S352)</f>
        <v/>
      </c>
      <c r="O352" s="26" t="str">
        <f>IF(ISBLANK('DATA ENTRY'!T352),"",'DATA ENTRY'!T352)</f>
        <v/>
      </c>
      <c r="P352" s="26" t="str">
        <f t="shared" si="104"/>
        <v/>
      </c>
      <c r="Q352" s="26" t="str">
        <f>IF(ISBLANK('DATA ENTRY'!V352),"",'DATA ENTRY'!V352)</f>
        <v/>
      </c>
      <c r="R352" s="26" t="str">
        <f>IF(ISBLANK('DATA ENTRY'!W352),"",'DATA ENTRY'!W352)</f>
        <v/>
      </c>
      <c r="S352" s="26" t="str">
        <f t="shared" si="105"/>
        <v/>
      </c>
      <c r="T352" s="26" t="str">
        <f>IF(ISBLANK('DATA ENTRY'!Y352),"",'DATA ENTRY'!Y352)</f>
        <v/>
      </c>
      <c r="U352" s="26" t="str">
        <f>IF(ISBLANK('DATA ENTRY'!Z352),"",'DATA ENTRY'!Z352)</f>
        <v/>
      </c>
      <c r="V352" s="26" t="str">
        <f t="shared" si="106"/>
        <v/>
      </c>
      <c r="W352" s="26" t="str">
        <f>IF(ISBLANK('DATA ENTRY'!$F352),"",IF(LEDGER!B352="AB","AB",IF(LEDGER!B352&gt;=0.9*'MARK LOOKUP'!B352,"A+",IF(LEDGER!B352&gt;=0.8*'MARK LOOKUP'!B352,"A",IF(LEDGER!B352&gt;=0.7*'MARK LOOKUP'!B352,"B+",IF(LEDGER!B352&gt;=0.6*'MARK LOOKUP'!B352,"B",IF(LEDGER!B352&gt;=0.5*'MARK LOOKUP'!B352,"C+",IF(LEDGER!B352&gt;=0.4*'MARK LOOKUP'!B352,"C+",IF(LEDGER!B352&gt;=0.35*'MARK LOOKUP'!B352,"D","NG")))))))))</f>
        <v/>
      </c>
      <c r="X352" s="26" t="str">
        <f>IF(ISBLANK('DATA ENTRY'!$G352),"",IF(LEDGER!C352="AB","AB",IF(LEDGER!C352&gt;=0.9*'MARK LOOKUP'!C352,"A+",IF(LEDGER!C352&gt;=0.8*'MARK LOOKUP'!C352,"A",IF(LEDGER!C352&gt;=0.7*'MARK LOOKUP'!C352,"B+",IF(LEDGER!C352&gt;=0.6*'MARK LOOKUP'!C352,"B",IF(LEDGER!C352&gt;=0.5*'MARK LOOKUP'!C352,"C+",IF(LEDGER!C352&gt;=0.4*'MARK LOOKUP'!C352,"C+",IF(LEDGER!C352&gt;=0.35*'MARK LOOKUP'!C352,"D","N.G.")))))))))</f>
        <v/>
      </c>
      <c r="Y352" s="26" t="b">
        <f>IF(ISNUMBER(D352),IF(D352&gt;=0.9*'MARK LOOKUP'!D352,"A+",IF(D352&gt;=0.8*'MARK LOOKUP'!D352,"A",IF(D352&gt;=0.7*'MARK LOOKUP'!D352,"B+",IF(D352&gt;=0.6*'MARK LOOKUP'!D352,"B",IF(D352&gt;=0.5*'MARK LOOKUP'!D352,"C+",IF(D352&gt;=0.4*'MARK LOOKUP'!D352,"C",IF(D352&gt;=0.35*'MARK LOOKUP'!D352,"D","N.G."))))))))</f>
        <v>0</v>
      </c>
      <c r="Z352" s="26" t="str">
        <f>IF(ISBLANK('DATA ENTRY'!J352),"",IF(LEDGER!E352="AB","AB",IF(LEDGER!E352&gt;=0.9*'MARK LOOKUP'!E352,"A+",IF(LEDGER!E352&gt;=0.8*'MARK LOOKUP'!E352,"A",IF(LEDGER!E352&gt;=0.7*'MARK LOOKUP'!E352,"B+",IF(LEDGER!E352&gt;=0.6*'MARK LOOKUP'!E352,"B",IF(LEDGER!E352&gt;=0.5*'MARK LOOKUP'!E352,"C+",IF(LEDGER!E352&gt;=0.4*'MARK LOOKUP'!E352,"C",IF(LEDGER!E352&gt;=0.35*'MARK LOOKUP'!E352,"D","NG")))))))))</f>
        <v/>
      </c>
      <c r="AA352" s="26" t="str">
        <f>IF(ISBLANK('DATA ENTRY'!K352),"",IF(LEDGER!F352="AB","AB",IF(LEDGER!F352&gt;=0.9*'MARK LOOKUP'!F352,"A+",IF(LEDGER!F352&gt;=0.8*'MARK LOOKUP'!F352,"A",IF(LEDGER!F352&gt;=0.7*'MARK LOOKUP'!F352,"B+",IF(LEDGER!F352&gt;=0.6*'MARK LOOKUP'!F352,"B",IF(LEDGER!F352&gt;=0.5*'MARK LOOKUP'!F352,"C+",IF(LEDGER!F352&gt;=0.4*'MARK LOOKUP'!F352,"C",IF(LEDGER!F352&gt;=0.35*'MARK LOOKUP'!F352,"D","NG")))))))))</f>
        <v/>
      </c>
      <c r="AB352" s="26" t="b">
        <f>IF(ISNUMBER(G352),IF(D352&gt;=0.9*'MARK LOOKUP'!G352,"A+",IF(G352&gt;=0.8*'MARK LOOKUP'!G352,"A",IF(G352&gt;=0.7*'MARK LOOKUP'!G352,"B+",IF(G352&gt;=0.6*'MARK LOOKUP'!G352,"B",IF(G352&gt;=0.5*'MARK LOOKUP'!G352,"C+",IF(G352&gt;=0.4*'MARK LOOKUP'!G352,"C",IF(G352&gt;=0.35*'MARK LOOKUP'!G352,"D","NG"))))))))</f>
        <v>0</v>
      </c>
      <c r="AC352" s="26" t="str">
        <f>IF(ISBLANK('DATA ENTRY'!M352),"",IF(LEDGER!H352="AB","AB",IF(LEDGER!H352&gt;=0.9*'MARK LOOKUP'!H352,"A+",IF(LEDGER!H352&gt;=0.8*'MARK LOOKUP'!H352,"A",IF(LEDGER!H352&gt;=0.7*'MARK LOOKUP'!H352,"B+",IF(LEDGER!H352&gt;=0.6*'MARK LOOKUP'!H352,"B",IF(LEDGER!H352&gt;=0.5*'MARK LOOKUP'!H352,"C+",IF(LEDGER!H352&gt;=0.4*'MARK LOOKUP'!H352,"C",IF(LEDGER!H352&gt;=0.35*'MARK LOOKUP'!H352,"D","NG")))))))))</f>
        <v/>
      </c>
      <c r="AD352" s="26" t="str">
        <f>IF(ISBLANK('DATA ENTRY'!N352),"",IF(LEDGER!I352="AB","AB",IF(LEDGER!I352&gt;=0.9*'MARK LOOKUP'!I352,"A+",IF(LEDGER!I352&gt;=0.8*'MARK LOOKUP'!I352,"A",IF(LEDGER!I352&gt;=0.7*'MARK LOOKUP'!I352,"B+",IF(LEDGER!I352&gt;=0.6*'MARK LOOKUP'!I352,"B",IF(LEDGER!I352&gt;=0.5*'MARK LOOKUP'!I352,"C+",IF(LEDGER!I352&gt;=0.4*'MARK LOOKUP'!I352,"C",IF(LEDGER!I352&gt;=0.35*'MARK LOOKUP'!I352,"D","NG")))))))))</f>
        <v/>
      </c>
      <c r="AE352" s="26" t="str">
        <f>IF(ISNUMBER(J352),IF(J352&gt;=0.9*'MARK LOOKUP'!J352,"A+",IF(J352&gt;=0.8*'MARK LOOKUP'!J352,"A",IF(J352&gt;=0.7*'MARK LOOKUP'!J352,"B+",IF(J352&gt;=0.6*'MARK LOOKUP'!J352,"B",IF(J352&gt;=0.5*'MARK LOOKUP'!J352,"C+",IF(J352&gt;=0.4*'MARK LOOKUP'!J352,"C",IF(J352&gt;=0.35*'MARK LOOKUP'!J352,"D","NG"))))))),"")</f>
        <v/>
      </c>
      <c r="AF352" s="26" t="str">
        <f>IF(ISBLANK('DATA ENTRY'!P352),"",IF(LEDGER!K352="Ab","AB",IF(LEDGER!K352&gt;=0.9*'MARK LOOKUP'!K352,"A+",IF(LEDGER!K352&gt;=0.8*'MARK LOOKUP'!K352,"A",IF(LEDGER!K352&gt;=0.7*'MARK LOOKUP'!K352,"B+",IF(LEDGER!K352&gt;=0.6*'MARK LOOKUP'!K352,"B",IF(LEDGER!K352&gt;=0.5*'MARK LOOKUP'!K352,"C+",IF(LEDGER!K352&gt;=0.4*'MARK LOOKUP'!K352,"C",IF(LEDGER!K352&gt;=0.35*'MARK LOOKUP'!K352,"D","NG")))))))))</f>
        <v/>
      </c>
      <c r="AG352" s="26" t="str">
        <f>IF(ISBLANK('DATA ENTRY'!Q352),"",IF(LEDGER!L352="Ab","AB",IF(LEDGER!L352&gt;=0.9*'MARK LOOKUP'!L352,"A+",IF(LEDGER!L352&gt;=0.8*'MARK LOOKUP'!L352,"A",IF(LEDGER!L352&gt;=0.7*'MARK LOOKUP'!L352,"B+",IF(LEDGER!L352&gt;=0.6*'MARK LOOKUP'!L352,"B",IF(LEDGER!L352&gt;=0.5*'MARK LOOKUP'!L352,"C+",IF(LEDGER!L352&gt;=0.4*'MARK LOOKUP'!L352,"C",IF(LEDGER!L352&gt;=0.35*'MARK LOOKUP'!L352,"D","NG")))))))))</f>
        <v/>
      </c>
      <c r="AH352" s="26" t="str">
        <f>IF(ISNUMBER(M352),IF(M352&gt;=0.9*'MARK LOOKUP'!M352,"A+",IF(M352&gt;=0.8*'MARK LOOKUP'!M352,"A",IF(M352&gt;=0.7*'MARK LOOKUP'!M352,"B+",IF(M352&gt;=0.6*'MARK LOOKUP'!M352,"B",IF(M352&gt;=0.5*'MARK LOOKUP'!M352,"C+",IF(M352&gt;=0.4*'MARK LOOKUP'!M352,"C",IF(M352&gt;=0.35*'MARK LOOKUP'!M352,"D","NG"))))))),"")</f>
        <v/>
      </c>
      <c r="AI352" s="26" t="str">
        <f>IF(ISBLANK('DATA ENTRY'!S352),"",IF(N352="Ab","AB",IF(N352&gt;=0.9*'MARK LOOKUP'!N352,"A+",IF(N352&gt;=0.8*'MARK LOOKUP'!N352,"A",IF(N352&gt;=0.7*'MARK LOOKUP'!N352,"B+",IF(N352&gt;=0.6*'MARK LOOKUP'!N352,"B",IF(N352&gt;=0.5*'MARK LOOKUP'!N352,"C+",IF(N352&gt;=0.4*'MARK LOOKUP'!N352,"C",IF(N352&gt;=0.35*'MARK LOOKUP'!N352,"D","NG")))))))))</f>
        <v/>
      </c>
      <c r="AJ352" s="26" t="str">
        <f>IF(ISBLANK('DATA ENTRY'!T352),"",IF(O352="Ab","AB",IF(O352&gt;=0.9*'MARK LOOKUP'!O352,"A+",IF(O352&gt;=0.8*'MARK LOOKUP'!O352,"A",IF(O352&gt;=0.7*'MARK LOOKUP'!O352,"B+",IF(O352&gt;=0.6*'MARK LOOKUP'!O352,"B",IF(O352&gt;=0.5*'MARK LOOKUP'!O352,"C+",IF(O352&gt;=0.4*'MARK LOOKUP'!O352,"C",IF(O352&gt;=0.35*'MARK LOOKUP'!O352,"D","NG")))))))))</f>
        <v/>
      </c>
      <c r="AK352" s="26" t="str">
        <f>IF(ISNUMBER(P352),IF(P352&gt;=0.9*'MARK LOOKUP'!P352,"A+",IF(P352&gt;=0.8*'MARK LOOKUP'!P352,"A",IF(P352&gt;=0.7*'MARK LOOKUP'!P352,"B+",IF(P352&gt;=0.6*'MARK LOOKUP'!P352,"B",IF(P352&gt;=0.5*'MARK LOOKUP'!P352,"C+",IF(P352&gt;=0.4*'MARK LOOKUP'!P352,"C",IF(P352&gt;=0.35*'MARK LOOKUP'!P352,"D","NG"))))))),"")</f>
        <v/>
      </c>
      <c r="AL352" s="26" t="str">
        <f>IF(ISBLANK('DATA ENTRY'!V352),"",IF(Q352="Ab","AB",IF(Q352&gt;=0.9*'MARK LOOKUP'!Q352,"A+",IF(Q352&gt;=0.8*'MARK LOOKUP'!Q352,"A",IF(Q352&gt;=0.7*'MARK LOOKUP'!Q352,"B+",IF(Q352&gt;=0.6*'MARK LOOKUP'!Q352,"B",IF(Q352&gt;=0.5*'MARK LOOKUP'!Q352,"C+",IF(Q352&gt;=0.4*'MARK LOOKUP'!Q352,"C",IF(Q352&gt;=0.35*'MARK LOOKUP'!Q352,"D","NG")))))))))</f>
        <v/>
      </c>
      <c r="AM352" s="26" t="str">
        <f>IF(ISBLANK('DATA ENTRY'!W352),"",IF(R352="Ab","AB",IF(R352&gt;=0.9*'MARK LOOKUP'!R352,"A+",IF(R352&gt;=0.8*'MARK LOOKUP'!R352,"A",IF(R352&gt;=0.7*'MARK LOOKUP'!R352,"B+",IF(R352&gt;=0.6*'MARK LOOKUP'!R352,"B",IF(R352&gt;=0.5*'MARK LOOKUP'!R352,"C+",IF(R352&gt;=0.4*'MARK LOOKUP'!R352,"C",IF(R352&gt;=0.35*'MARK LOOKUP'!R352,"D","NG")))))))))</f>
        <v/>
      </c>
      <c r="AN352" s="26" t="str">
        <f>IF(ISNUMBER(S352),IF(S352&gt;=0.9*'MARK LOOKUP'!S352,"A+",IF(S352&gt;=0.8*'MARK LOOKUP'!S352,"A",IF(S352&gt;=0.7*'MARK LOOKUP'!S352,"B+",IF(S352&gt;=0.6*'MARK LOOKUP'!S352,"B",IF(S352&gt;=0.5*'MARK LOOKUP'!S352,"C+",IF(S352&gt;=0.4*'MARK LOOKUP'!S352,"C",IF(S352&gt;=0.35*'MARK LOOKUP'!S352,"D","NG"))))))),"")</f>
        <v/>
      </c>
      <c r="AO352" s="26" t="str">
        <f>IF(ISBLANK('DATA ENTRY'!Y352),"",IF(T352="AB","AB",IF(T352&gt;=0.9*'MARK LOOKUP'!T352,"A+",IF(T352&gt;=0.8*'MARK LOOKUP'!T352,"A",IF(T352&gt;=0.7*'MARK LOOKUP'!T352,"B+",IF(T352&gt;=0.6*'MARK LOOKUP'!T352,"B",IF(T352&gt;=0.5*'MARK LOOKUP'!T352,"C+",IF(T352&gt;=0.4*'MARK LOOKUP'!T352,"C",IF(T352&gt;=0.35*'MARK LOOKUP'!T352,"D","NG")))))))))</f>
        <v/>
      </c>
      <c r="AP352" s="26" t="str">
        <f>IF(ISBLANK('DATA ENTRY'!Z352),"",IF(U352="AB","AB",IF(U352&gt;=0.9*'MARK LOOKUP'!U352,"A+",IF(U352&gt;=0.8*'MARK LOOKUP'!U352,"A",IF(U352&gt;=0.7*'MARK LOOKUP'!U352,"B+",IF(U352&gt;=0.6*'MARK LOOKUP'!U352,"B",IF(U352&gt;=0.5*'MARK LOOKUP'!U352,"C+",IF(U352&gt;=0.4*'MARK LOOKUP'!U352,"C",IF(U352&gt;=0.35*'MARK LOOKUP'!U352,"D","NG")))))))))</f>
        <v/>
      </c>
      <c r="AQ352" s="26" t="str">
        <f>IF(ISNUMBER(V352),IF(V352&gt;=0.9*'MARK LOOKUP'!V352,"A+",IF(V352&gt;=0.8*'MARK LOOKUP'!V352,"A",IF(V352&gt;=0.7*'MARK LOOKUP'!V352,"B+",IF(V352&gt;=0.6*'MARK LOOKUP'!S352,"B",IF(V352&gt;=0.5*'MARK LOOKUP'!V352,"C+",IF(V352&gt;=0.4*'MARK LOOKUP'!V352,"C",IF(V352&gt;=0.35*'MARK LOOKUP'!V352,"D","NG"))))))),"")</f>
        <v/>
      </c>
      <c r="AR352" s="26" t="str">
        <f t="shared" si="107"/>
        <v/>
      </c>
      <c r="AS352" s="26" t="str">
        <f t="shared" si="108"/>
        <v/>
      </c>
      <c r="AT352" s="26" t="str">
        <f t="shared" si="109"/>
        <v/>
      </c>
      <c r="AU352" s="26" t="str">
        <f t="shared" si="110"/>
        <v/>
      </c>
      <c r="AV352" s="26" t="str">
        <f t="shared" si="111"/>
        <v/>
      </c>
      <c r="AW352" s="26" t="str">
        <f t="shared" si="112"/>
        <v/>
      </c>
      <c r="AX352" s="26" t="str">
        <f t="shared" si="113"/>
        <v/>
      </c>
      <c r="AY352" s="26" t="str">
        <f t="shared" si="114"/>
        <v/>
      </c>
      <c r="AZ352" s="26" t="str">
        <f t="shared" si="115"/>
        <v/>
      </c>
      <c r="BA352" s="26" t="str">
        <f t="shared" si="116"/>
        <v/>
      </c>
      <c r="BB352" s="26" t="str">
        <f t="shared" si="117"/>
        <v/>
      </c>
      <c r="BC352" s="26" t="str">
        <f t="shared" si="118"/>
        <v/>
      </c>
      <c r="BD352" s="26" t="str">
        <f t="shared" si="119"/>
        <v/>
      </c>
      <c r="BE352" s="26" t="str">
        <f>IF(ISBLANK('DATA ENTRY'!S352),"",IF(AJ352="A+","4",IF(AJ352="A","3.6",IF(AJ352="B+","3.2",IF(AJ352="B","2.8",IF(AJ352="C+","2.4",IF(AJ352="C","2",IF(AJ352="D+","1.6",IF(AJ352="D","1.2",IF(AJ352="E","0.8",""))))))))))</f>
        <v/>
      </c>
      <c r="BF352" s="26" t="str">
        <f>IF(ISBLANK('DATA ENTRY'!T352),"",IF(AK352="A+","4",IF(AK352="A","3.6",IF(AK352="B+","3.2",IF(AK352="B","2.8",IF(AK352="C+","2.4",IF(AK352="C","2",IF(AK352="D+","1.6",IF(AK352="D","1.2",IF(AK352="E","0.8",""))))))))))</f>
        <v/>
      </c>
      <c r="BG352" s="26" t="str">
        <f>IF(ISBLANK('DATA ENTRY'!U352),"",IF(AL352="A+","4",IF(AL352="A","3.6",IF(AL352="B+","3.2",IF(AL352="B","2.8",IF(AL352="C+","2.4",IF(AL352="C","2",IF(AL352="D+","1.6",IF(AL352="D","1.2",IF(AL352="E","0.8",""))))))))))</f>
        <v/>
      </c>
      <c r="BH352" s="26" t="str">
        <f>IF(ISBLANK('DATA ENTRY'!V352),"",IF(AM352="A+","4",IF(AM352="A","3.6",IF(AM352="B+","3.2",IF(AM352="B","2.8",IF(AM352="C+","2.4",IF(AM352="C","2",IF(AM352="D+","1.6",IF(AM352="D","1.2",IF(AM352="E","0.8",""))))))))))</f>
        <v/>
      </c>
      <c r="BI352" s="26" t="str">
        <f>IF(ISBLANK('DATA ENTRY'!W352),"",IF(AN352="A+","4",IF(AN352="A","3.6",IF(AN352="B+","3.2",IF(AN352="B","2.8",IF(AN352="C+","2.4",IF(AN352="C","2",IF(AN352="D+","1.6",IF(AN352="D","1.2",IF(AN352="E","0.8",""))))))))))</f>
        <v/>
      </c>
      <c r="BJ352" s="26" t="str">
        <f>IF(ISBLANK('DATA ENTRY'!X352),"",IF(AO352="A+","4",IF(AO352="A","3.6",IF(AO352="B+","3.2",IF(AO352="B","2.8",IF(AO352="C+","2.4",IF(AO352="C","2",IF(AO352="D+","1.6",IF(AO352="D","1.2",IF(AO352="E","0.8",""))))))))))</f>
        <v/>
      </c>
      <c r="BK352" s="26" t="str">
        <f>IF(ISBLANK('DATA ENTRY'!Y352),"",IF(AP352="A+","4",IF(AP352="A","3.6",IF(AP352="B+","3.2",IF(AP352="B","2.8",IF(AP352="C+","2.4",IF(AP352="C","2",IF(AP352="D+","1.6",IF(AP352="D","1.2",IF(AP352="E","0.8",""))))))))))</f>
        <v/>
      </c>
      <c r="BL352" s="26" t="str">
        <f>IF(ISBLANK('DATA ENTRY'!Z352),"",IF(AQ352="A+","4",IF(AQ352="A","3.6",IF(AQ352="B+","3.2",IF(AQ352="B","2.8",IF(AQ352="C+","2.4",IF(AQ352="C","2",IF(AQ352="D+","1.6",IF(AQ352="D","1.2",IF(AQ352="E","0.8",""))))))))))</f>
        <v/>
      </c>
    </row>
    <row r="353" spans="2:64" x14ac:dyDescent="0.25">
      <c r="B353" s="26" t="str">
        <f>IF(ISBLANK('DATA ENTRY'!G353),"",'DATA ENTRY'!G353)</f>
        <v/>
      </c>
      <c r="C353" s="26" t="str">
        <f>IF(ISBLANK('DATA ENTRY'!H353),"",'DATA ENTRY'!H353)</f>
        <v/>
      </c>
      <c r="D353" s="26" t="str">
        <f t="shared" si="101"/>
        <v/>
      </c>
      <c r="E353" s="26" t="str">
        <f>IF(ISBLANK('DATA ENTRY'!J353),"",'DATA ENTRY'!J353)</f>
        <v/>
      </c>
      <c r="F353" s="26" t="str">
        <f>IF(ISBLANK('DATA ENTRY'!K353),"",'DATA ENTRY'!K353)</f>
        <v/>
      </c>
      <c r="G353" s="26" t="str">
        <f t="shared" si="102"/>
        <v/>
      </c>
      <c r="H353" s="26" t="str">
        <f>IF(ISBLANK('DATA ENTRY'!M353),"",'DATA ENTRY'!M353)</f>
        <v/>
      </c>
      <c r="I353" s="26" t="str">
        <f>IF(ISBLANK('DATA ENTRY'!M353),"",'DATA ENTRY'!N353)</f>
        <v/>
      </c>
      <c r="J353" s="26" t="str">
        <f t="shared" si="120"/>
        <v/>
      </c>
      <c r="K353" s="26" t="str">
        <f>IF(ISBLANK('DATA ENTRY'!P353),"",'DATA ENTRY'!P353)</f>
        <v/>
      </c>
      <c r="L353" s="26" t="str">
        <f>IF(ISBLANK('DATA ENTRY'!Q353),"",'DATA ENTRY'!Q353)</f>
        <v/>
      </c>
      <c r="M353" s="26" t="str">
        <f t="shared" si="103"/>
        <v/>
      </c>
      <c r="N353" s="26" t="str">
        <f>IF(ISBLANK('DATA ENTRY'!S353),"",'DATA ENTRY'!S353)</f>
        <v/>
      </c>
      <c r="O353" s="26" t="str">
        <f>IF(ISBLANK('DATA ENTRY'!T353),"",'DATA ENTRY'!T353)</f>
        <v/>
      </c>
      <c r="P353" s="26" t="str">
        <f t="shared" si="104"/>
        <v/>
      </c>
      <c r="Q353" s="26" t="str">
        <f>IF(ISBLANK('DATA ENTRY'!V353),"",'DATA ENTRY'!V353)</f>
        <v/>
      </c>
      <c r="R353" s="26" t="str">
        <f>IF(ISBLANK('DATA ENTRY'!W353),"",'DATA ENTRY'!W353)</f>
        <v/>
      </c>
      <c r="S353" s="26" t="str">
        <f t="shared" si="105"/>
        <v/>
      </c>
      <c r="T353" s="26" t="str">
        <f>IF(ISBLANK('DATA ENTRY'!Y353),"",'DATA ENTRY'!Y353)</f>
        <v/>
      </c>
      <c r="U353" s="26" t="str">
        <f>IF(ISBLANK('DATA ENTRY'!Z353),"",'DATA ENTRY'!Z353)</f>
        <v/>
      </c>
      <c r="V353" s="26" t="str">
        <f t="shared" si="106"/>
        <v/>
      </c>
      <c r="W353" s="26" t="str">
        <f>IF(ISBLANK('DATA ENTRY'!$F353),"",IF(LEDGER!B353="AB","AB",IF(LEDGER!B353&gt;=0.9*'MARK LOOKUP'!B353,"A+",IF(LEDGER!B353&gt;=0.8*'MARK LOOKUP'!B353,"A",IF(LEDGER!B353&gt;=0.7*'MARK LOOKUP'!B353,"B+",IF(LEDGER!B353&gt;=0.6*'MARK LOOKUP'!B353,"B",IF(LEDGER!B353&gt;=0.5*'MARK LOOKUP'!B353,"C+",IF(LEDGER!B353&gt;=0.4*'MARK LOOKUP'!B353,"C+",IF(LEDGER!B353&gt;=0.35*'MARK LOOKUP'!B353,"D","NG")))))))))</f>
        <v/>
      </c>
      <c r="X353" s="26" t="str">
        <f>IF(ISBLANK('DATA ENTRY'!$G353),"",IF(LEDGER!C353="AB","AB",IF(LEDGER!C353&gt;=0.9*'MARK LOOKUP'!C353,"A+",IF(LEDGER!C353&gt;=0.8*'MARK LOOKUP'!C353,"A",IF(LEDGER!C353&gt;=0.7*'MARK LOOKUP'!C353,"B+",IF(LEDGER!C353&gt;=0.6*'MARK LOOKUP'!C353,"B",IF(LEDGER!C353&gt;=0.5*'MARK LOOKUP'!C353,"C+",IF(LEDGER!C353&gt;=0.4*'MARK LOOKUP'!C353,"C+",IF(LEDGER!C353&gt;=0.35*'MARK LOOKUP'!C353,"D","N.G.")))))))))</f>
        <v/>
      </c>
      <c r="Y353" s="26" t="b">
        <f>IF(ISNUMBER(D353),IF(D353&gt;=0.9*'MARK LOOKUP'!D353,"A+",IF(D353&gt;=0.8*'MARK LOOKUP'!D353,"A",IF(D353&gt;=0.7*'MARK LOOKUP'!D353,"B+",IF(D353&gt;=0.6*'MARK LOOKUP'!D353,"B",IF(D353&gt;=0.5*'MARK LOOKUP'!D353,"C+",IF(D353&gt;=0.4*'MARK LOOKUP'!D353,"C",IF(D353&gt;=0.35*'MARK LOOKUP'!D353,"D","N.G."))))))))</f>
        <v>0</v>
      </c>
      <c r="Z353" s="26" t="str">
        <f>IF(ISBLANK('DATA ENTRY'!J353),"",IF(LEDGER!E353="AB","AB",IF(LEDGER!E353&gt;=0.9*'MARK LOOKUP'!E353,"A+",IF(LEDGER!E353&gt;=0.8*'MARK LOOKUP'!E353,"A",IF(LEDGER!E353&gt;=0.7*'MARK LOOKUP'!E353,"B+",IF(LEDGER!E353&gt;=0.6*'MARK LOOKUP'!E353,"B",IF(LEDGER!E353&gt;=0.5*'MARK LOOKUP'!E353,"C+",IF(LEDGER!E353&gt;=0.4*'MARK LOOKUP'!E353,"C",IF(LEDGER!E353&gt;=0.35*'MARK LOOKUP'!E353,"D","NG")))))))))</f>
        <v/>
      </c>
      <c r="AA353" s="26" t="str">
        <f>IF(ISBLANK('DATA ENTRY'!K353),"",IF(LEDGER!F353="AB","AB",IF(LEDGER!F353&gt;=0.9*'MARK LOOKUP'!F353,"A+",IF(LEDGER!F353&gt;=0.8*'MARK LOOKUP'!F353,"A",IF(LEDGER!F353&gt;=0.7*'MARK LOOKUP'!F353,"B+",IF(LEDGER!F353&gt;=0.6*'MARK LOOKUP'!F353,"B",IF(LEDGER!F353&gt;=0.5*'MARK LOOKUP'!F353,"C+",IF(LEDGER!F353&gt;=0.4*'MARK LOOKUP'!F353,"C",IF(LEDGER!F353&gt;=0.35*'MARK LOOKUP'!F353,"D","NG")))))))))</f>
        <v/>
      </c>
      <c r="AB353" s="26" t="b">
        <f>IF(ISNUMBER(G353),IF(D353&gt;=0.9*'MARK LOOKUP'!G353,"A+",IF(G353&gt;=0.8*'MARK LOOKUP'!G353,"A",IF(G353&gt;=0.7*'MARK LOOKUP'!G353,"B+",IF(G353&gt;=0.6*'MARK LOOKUP'!G353,"B",IF(G353&gt;=0.5*'MARK LOOKUP'!G353,"C+",IF(G353&gt;=0.4*'MARK LOOKUP'!G353,"C",IF(G353&gt;=0.35*'MARK LOOKUP'!G353,"D","NG"))))))))</f>
        <v>0</v>
      </c>
      <c r="AC353" s="26" t="str">
        <f>IF(ISBLANK('DATA ENTRY'!M353),"",IF(LEDGER!H353="AB","AB",IF(LEDGER!H353&gt;=0.9*'MARK LOOKUP'!H353,"A+",IF(LEDGER!H353&gt;=0.8*'MARK LOOKUP'!H353,"A",IF(LEDGER!H353&gt;=0.7*'MARK LOOKUP'!H353,"B+",IF(LEDGER!H353&gt;=0.6*'MARK LOOKUP'!H353,"B",IF(LEDGER!H353&gt;=0.5*'MARK LOOKUP'!H353,"C+",IF(LEDGER!H353&gt;=0.4*'MARK LOOKUP'!H353,"C",IF(LEDGER!H353&gt;=0.35*'MARK LOOKUP'!H353,"D","NG")))))))))</f>
        <v/>
      </c>
      <c r="AD353" s="26" t="str">
        <f>IF(ISBLANK('DATA ENTRY'!N353),"",IF(LEDGER!I353="AB","AB",IF(LEDGER!I353&gt;=0.9*'MARK LOOKUP'!I353,"A+",IF(LEDGER!I353&gt;=0.8*'MARK LOOKUP'!I353,"A",IF(LEDGER!I353&gt;=0.7*'MARK LOOKUP'!I353,"B+",IF(LEDGER!I353&gt;=0.6*'MARK LOOKUP'!I353,"B",IF(LEDGER!I353&gt;=0.5*'MARK LOOKUP'!I353,"C+",IF(LEDGER!I353&gt;=0.4*'MARK LOOKUP'!I353,"C",IF(LEDGER!I353&gt;=0.35*'MARK LOOKUP'!I353,"D","NG")))))))))</f>
        <v/>
      </c>
      <c r="AE353" s="26" t="str">
        <f>IF(ISNUMBER(J353),IF(J353&gt;=0.9*'MARK LOOKUP'!J353,"A+",IF(J353&gt;=0.8*'MARK LOOKUP'!J353,"A",IF(J353&gt;=0.7*'MARK LOOKUP'!J353,"B+",IF(J353&gt;=0.6*'MARK LOOKUP'!J353,"B",IF(J353&gt;=0.5*'MARK LOOKUP'!J353,"C+",IF(J353&gt;=0.4*'MARK LOOKUP'!J353,"C",IF(J353&gt;=0.35*'MARK LOOKUP'!J353,"D","NG"))))))),"")</f>
        <v/>
      </c>
      <c r="AF353" s="26" t="str">
        <f>IF(ISBLANK('DATA ENTRY'!P353),"",IF(LEDGER!K353="Ab","AB",IF(LEDGER!K353&gt;=0.9*'MARK LOOKUP'!K353,"A+",IF(LEDGER!K353&gt;=0.8*'MARK LOOKUP'!K353,"A",IF(LEDGER!K353&gt;=0.7*'MARK LOOKUP'!K353,"B+",IF(LEDGER!K353&gt;=0.6*'MARK LOOKUP'!K353,"B",IF(LEDGER!K353&gt;=0.5*'MARK LOOKUP'!K353,"C+",IF(LEDGER!K353&gt;=0.4*'MARK LOOKUP'!K353,"C",IF(LEDGER!K353&gt;=0.35*'MARK LOOKUP'!K353,"D","NG")))))))))</f>
        <v/>
      </c>
      <c r="AG353" s="26" t="str">
        <f>IF(ISBLANK('DATA ENTRY'!Q353),"",IF(LEDGER!L353="Ab","AB",IF(LEDGER!L353&gt;=0.9*'MARK LOOKUP'!L353,"A+",IF(LEDGER!L353&gt;=0.8*'MARK LOOKUP'!L353,"A",IF(LEDGER!L353&gt;=0.7*'MARK LOOKUP'!L353,"B+",IF(LEDGER!L353&gt;=0.6*'MARK LOOKUP'!L353,"B",IF(LEDGER!L353&gt;=0.5*'MARK LOOKUP'!L353,"C+",IF(LEDGER!L353&gt;=0.4*'MARK LOOKUP'!L353,"C",IF(LEDGER!L353&gt;=0.35*'MARK LOOKUP'!L353,"D","NG")))))))))</f>
        <v/>
      </c>
      <c r="AH353" s="26" t="str">
        <f>IF(ISNUMBER(M353),IF(M353&gt;=0.9*'MARK LOOKUP'!M353,"A+",IF(M353&gt;=0.8*'MARK LOOKUP'!M353,"A",IF(M353&gt;=0.7*'MARK LOOKUP'!M353,"B+",IF(M353&gt;=0.6*'MARK LOOKUP'!M353,"B",IF(M353&gt;=0.5*'MARK LOOKUP'!M353,"C+",IF(M353&gt;=0.4*'MARK LOOKUP'!M353,"C",IF(M353&gt;=0.35*'MARK LOOKUP'!M353,"D","NG"))))))),"")</f>
        <v/>
      </c>
      <c r="AI353" s="26" t="str">
        <f>IF(ISBLANK('DATA ENTRY'!S353),"",IF(N353="Ab","AB",IF(N353&gt;=0.9*'MARK LOOKUP'!N353,"A+",IF(N353&gt;=0.8*'MARK LOOKUP'!N353,"A",IF(N353&gt;=0.7*'MARK LOOKUP'!N353,"B+",IF(N353&gt;=0.6*'MARK LOOKUP'!N353,"B",IF(N353&gt;=0.5*'MARK LOOKUP'!N353,"C+",IF(N353&gt;=0.4*'MARK LOOKUP'!N353,"C",IF(N353&gt;=0.35*'MARK LOOKUP'!N353,"D","NG")))))))))</f>
        <v/>
      </c>
      <c r="AJ353" s="26" t="str">
        <f>IF(ISBLANK('DATA ENTRY'!T353),"",IF(O353="Ab","AB",IF(O353&gt;=0.9*'MARK LOOKUP'!O353,"A+",IF(O353&gt;=0.8*'MARK LOOKUP'!O353,"A",IF(O353&gt;=0.7*'MARK LOOKUP'!O353,"B+",IF(O353&gt;=0.6*'MARK LOOKUP'!O353,"B",IF(O353&gt;=0.5*'MARK LOOKUP'!O353,"C+",IF(O353&gt;=0.4*'MARK LOOKUP'!O353,"C",IF(O353&gt;=0.35*'MARK LOOKUP'!O353,"D","NG")))))))))</f>
        <v/>
      </c>
      <c r="AK353" s="26" t="str">
        <f>IF(ISNUMBER(P353),IF(P353&gt;=0.9*'MARK LOOKUP'!P353,"A+",IF(P353&gt;=0.8*'MARK LOOKUP'!P353,"A",IF(P353&gt;=0.7*'MARK LOOKUP'!P353,"B+",IF(P353&gt;=0.6*'MARK LOOKUP'!P353,"B",IF(P353&gt;=0.5*'MARK LOOKUP'!P353,"C+",IF(P353&gt;=0.4*'MARK LOOKUP'!P353,"C",IF(P353&gt;=0.35*'MARK LOOKUP'!P353,"D","NG"))))))),"")</f>
        <v/>
      </c>
      <c r="AL353" s="26" t="str">
        <f>IF(ISBLANK('DATA ENTRY'!V353),"",IF(Q353="Ab","AB",IF(Q353&gt;=0.9*'MARK LOOKUP'!Q353,"A+",IF(Q353&gt;=0.8*'MARK LOOKUP'!Q353,"A",IF(Q353&gt;=0.7*'MARK LOOKUP'!Q353,"B+",IF(Q353&gt;=0.6*'MARK LOOKUP'!Q353,"B",IF(Q353&gt;=0.5*'MARK LOOKUP'!Q353,"C+",IF(Q353&gt;=0.4*'MARK LOOKUP'!Q353,"C",IF(Q353&gt;=0.35*'MARK LOOKUP'!Q353,"D","NG")))))))))</f>
        <v/>
      </c>
      <c r="AM353" s="26" t="str">
        <f>IF(ISBLANK('DATA ENTRY'!W353),"",IF(R353="Ab","AB",IF(R353&gt;=0.9*'MARK LOOKUP'!R353,"A+",IF(R353&gt;=0.8*'MARK LOOKUP'!R353,"A",IF(R353&gt;=0.7*'MARK LOOKUP'!R353,"B+",IF(R353&gt;=0.6*'MARK LOOKUP'!R353,"B",IF(R353&gt;=0.5*'MARK LOOKUP'!R353,"C+",IF(R353&gt;=0.4*'MARK LOOKUP'!R353,"C",IF(R353&gt;=0.35*'MARK LOOKUP'!R353,"D","NG")))))))))</f>
        <v/>
      </c>
      <c r="AN353" s="26" t="str">
        <f>IF(ISNUMBER(S353),IF(S353&gt;=0.9*'MARK LOOKUP'!S353,"A+",IF(S353&gt;=0.8*'MARK LOOKUP'!S353,"A",IF(S353&gt;=0.7*'MARK LOOKUP'!S353,"B+",IF(S353&gt;=0.6*'MARK LOOKUP'!S353,"B",IF(S353&gt;=0.5*'MARK LOOKUP'!S353,"C+",IF(S353&gt;=0.4*'MARK LOOKUP'!S353,"C",IF(S353&gt;=0.35*'MARK LOOKUP'!S353,"D","NG"))))))),"")</f>
        <v/>
      </c>
      <c r="AO353" s="26" t="str">
        <f>IF(ISBLANK('DATA ENTRY'!Y353),"",IF(T353="AB","AB",IF(T353&gt;=0.9*'MARK LOOKUP'!T353,"A+",IF(T353&gt;=0.8*'MARK LOOKUP'!T353,"A",IF(T353&gt;=0.7*'MARK LOOKUP'!T353,"B+",IF(T353&gt;=0.6*'MARK LOOKUP'!T353,"B",IF(T353&gt;=0.5*'MARK LOOKUP'!T353,"C+",IF(T353&gt;=0.4*'MARK LOOKUP'!T353,"C",IF(T353&gt;=0.35*'MARK LOOKUP'!T353,"D","NG")))))))))</f>
        <v/>
      </c>
      <c r="AP353" s="26" t="str">
        <f>IF(ISBLANK('DATA ENTRY'!Z353),"",IF(U353="AB","AB",IF(U353&gt;=0.9*'MARK LOOKUP'!U353,"A+",IF(U353&gt;=0.8*'MARK LOOKUP'!U353,"A",IF(U353&gt;=0.7*'MARK LOOKUP'!U353,"B+",IF(U353&gt;=0.6*'MARK LOOKUP'!U353,"B",IF(U353&gt;=0.5*'MARK LOOKUP'!U353,"C+",IF(U353&gt;=0.4*'MARK LOOKUP'!U353,"C",IF(U353&gt;=0.35*'MARK LOOKUP'!U353,"D","NG")))))))))</f>
        <v/>
      </c>
      <c r="AQ353" s="26" t="str">
        <f>IF(ISNUMBER(V353),IF(V353&gt;=0.9*'MARK LOOKUP'!V353,"A+",IF(V353&gt;=0.8*'MARK LOOKUP'!V353,"A",IF(V353&gt;=0.7*'MARK LOOKUP'!V353,"B+",IF(V353&gt;=0.6*'MARK LOOKUP'!S353,"B",IF(V353&gt;=0.5*'MARK LOOKUP'!V353,"C+",IF(V353&gt;=0.4*'MARK LOOKUP'!V353,"C",IF(V353&gt;=0.35*'MARK LOOKUP'!V353,"D","NG"))))))),"")</f>
        <v/>
      </c>
      <c r="AR353" s="26" t="str">
        <f t="shared" si="107"/>
        <v/>
      </c>
      <c r="AS353" s="26" t="str">
        <f t="shared" si="108"/>
        <v/>
      </c>
      <c r="AT353" s="26" t="str">
        <f t="shared" si="109"/>
        <v/>
      </c>
      <c r="AU353" s="26" t="str">
        <f t="shared" si="110"/>
        <v/>
      </c>
      <c r="AV353" s="26" t="str">
        <f t="shared" si="111"/>
        <v/>
      </c>
      <c r="AW353" s="26" t="str">
        <f t="shared" si="112"/>
        <v/>
      </c>
      <c r="AX353" s="26" t="str">
        <f t="shared" si="113"/>
        <v/>
      </c>
      <c r="AY353" s="26" t="str">
        <f t="shared" si="114"/>
        <v/>
      </c>
      <c r="AZ353" s="26" t="str">
        <f t="shared" si="115"/>
        <v/>
      </c>
      <c r="BA353" s="26" t="str">
        <f t="shared" si="116"/>
        <v/>
      </c>
      <c r="BB353" s="26" t="str">
        <f t="shared" si="117"/>
        <v/>
      </c>
      <c r="BC353" s="26" t="str">
        <f t="shared" si="118"/>
        <v/>
      </c>
      <c r="BD353" s="26" t="str">
        <f t="shared" si="119"/>
        <v/>
      </c>
      <c r="BE353" s="26" t="str">
        <f>IF(ISBLANK('DATA ENTRY'!S353),"",IF(AJ353="A+","4",IF(AJ353="A","3.6",IF(AJ353="B+","3.2",IF(AJ353="B","2.8",IF(AJ353="C+","2.4",IF(AJ353="C","2",IF(AJ353="D+","1.6",IF(AJ353="D","1.2",IF(AJ353="E","0.8",""))))))))))</f>
        <v/>
      </c>
      <c r="BF353" s="26" t="str">
        <f>IF(ISBLANK('DATA ENTRY'!T353),"",IF(AK353="A+","4",IF(AK353="A","3.6",IF(AK353="B+","3.2",IF(AK353="B","2.8",IF(AK353="C+","2.4",IF(AK353="C","2",IF(AK353="D+","1.6",IF(AK353="D","1.2",IF(AK353="E","0.8",""))))))))))</f>
        <v/>
      </c>
      <c r="BG353" s="26" t="str">
        <f>IF(ISBLANK('DATA ENTRY'!U353),"",IF(AL353="A+","4",IF(AL353="A","3.6",IF(AL353="B+","3.2",IF(AL353="B","2.8",IF(AL353="C+","2.4",IF(AL353="C","2",IF(AL353="D+","1.6",IF(AL353="D","1.2",IF(AL353="E","0.8",""))))))))))</f>
        <v/>
      </c>
      <c r="BH353" s="26" t="str">
        <f>IF(ISBLANK('DATA ENTRY'!V353),"",IF(AM353="A+","4",IF(AM353="A","3.6",IF(AM353="B+","3.2",IF(AM353="B","2.8",IF(AM353="C+","2.4",IF(AM353="C","2",IF(AM353="D+","1.6",IF(AM353="D","1.2",IF(AM353="E","0.8",""))))))))))</f>
        <v/>
      </c>
      <c r="BI353" s="26" t="str">
        <f>IF(ISBLANK('DATA ENTRY'!W353),"",IF(AN353="A+","4",IF(AN353="A","3.6",IF(AN353="B+","3.2",IF(AN353="B","2.8",IF(AN353="C+","2.4",IF(AN353="C","2",IF(AN353="D+","1.6",IF(AN353="D","1.2",IF(AN353="E","0.8",""))))))))))</f>
        <v/>
      </c>
      <c r="BJ353" s="26" t="str">
        <f>IF(ISBLANK('DATA ENTRY'!X353),"",IF(AO353="A+","4",IF(AO353="A","3.6",IF(AO353="B+","3.2",IF(AO353="B","2.8",IF(AO353="C+","2.4",IF(AO353="C","2",IF(AO353="D+","1.6",IF(AO353="D","1.2",IF(AO353="E","0.8",""))))))))))</f>
        <v/>
      </c>
      <c r="BK353" s="26" t="str">
        <f>IF(ISBLANK('DATA ENTRY'!Y353),"",IF(AP353="A+","4",IF(AP353="A","3.6",IF(AP353="B+","3.2",IF(AP353="B","2.8",IF(AP353="C+","2.4",IF(AP353="C","2",IF(AP353="D+","1.6",IF(AP353="D","1.2",IF(AP353="E","0.8",""))))))))))</f>
        <v/>
      </c>
      <c r="BL353" s="26" t="str">
        <f>IF(ISBLANK('DATA ENTRY'!Z353),"",IF(AQ353="A+","4",IF(AQ353="A","3.6",IF(AQ353="B+","3.2",IF(AQ353="B","2.8",IF(AQ353="C+","2.4",IF(AQ353="C","2",IF(AQ353="D+","1.6",IF(AQ353="D","1.2",IF(AQ353="E","0.8",""))))))))))</f>
        <v/>
      </c>
    </row>
    <row r="354" spans="2:64" x14ac:dyDescent="0.25">
      <c r="B354" s="26" t="str">
        <f>IF(ISBLANK('DATA ENTRY'!G354),"",'DATA ENTRY'!G354)</f>
        <v/>
      </c>
      <c r="C354" s="26" t="str">
        <f>IF(ISBLANK('DATA ENTRY'!H354),"",'DATA ENTRY'!H354)</f>
        <v/>
      </c>
      <c r="D354" s="26" t="str">
        <f t="shared" si="101"/>
        <v/>
      </c>
      <c r="E354" s="26" t="str">
        <f>IF(ISBLANK('DATA ENTRY'!J354),"",'DATA ENTRY'!J354)</f>
        <v/>
      </c>
      <c r="F354" s="26" t="str">
        <f>IF(ISBLANK('DATA ENTRY'!K354),"",'DATA ENTRY'!K354)</f>
        <v/>
      </c>
      <c r="G354" s="26" t="str">
        <f t="shared" si="102"/>
        <v/>
      </c>
      <c r="H354" s="26" t="str">
        <f>IF(ISBLANK('DATA ENTRY'!M354),"",'DATA ENTRY'!M354)</f>
        <v/>
      </c>
      <c r="I354" s="26" t="str">
        <f>IF(ISBLANK('DATA ENTRY'!M354),"",'DATA ENTRY'!N354)</f>
        <v/>
      </c>
      <c r="J354" s="26" t="str">
        <f t="shared" si="120"/>
        <v/>
      </c>
      <c r="K354" s="26" t="str">
        <f>IF(ISBLANK('DATA ENTRY'!P354),"",'DATA ENTRY'!P354)</f>
        <v/>
      </c>
      <c r="L354" s="26" t="str">
        <f>IF(ISBLANK('DATA ENTRY'!Q354),"",'DATA ENTRY'!Q354)</f>
        <v/>
      </c>
      <c r="M354" s="26" t="str">
        <f t="shared" si="103"/>
        <v/>
      </c>
      <c r="N354" s="26" t="str">
        <f>IF(ISBLANK('DATA ENTRY'!S354),"",'DATA ENTRY'!S354)</f>
        <v/>
      </c>
      <c r="O354" s="26" t="str">
        <f>IF(ISBLANK('DATA ENTRY'!T354),"",'DATA ENTRY'!T354)</f>
        <v/>
      </c>
      <c r="P354" s="26" t="str">
        <f t="shared" si="104"/>
        <v/>
      </c>
      <c r="Q354" s="26" t="str">
        <f>IF(ISBLANK('DATA ENTRY'!V354),"",'DATA ENTRY'!V354)</f>
        <v/>
      </c>
      <c r="R354" s="26" t="str">
        <f>IF(ISBLANK('DATA ENTRY'!W354),"",'DATA ENTRY'!W354)</f>
        <v/>
      </c>
      <c r="S354" s="26" t="str">
        <f t="shared" si="105"/>
        <v/>
      </c>
      <c r="T354" s="26" t="str">
        <f>IF(ISBLANK('DATA ENTRY'!Y354),"",'DATA ENTRY'!Y354)</f>
        <v/>
      </c>
      <c r="U354" s="26" t="str">
        <f>IF(ISBLANK('DATA ENTRY'!Z354),"",'DATA ENTRY'!Z354)</f>
        <v/>
      </c>
      <c r="V354" s="26" t="str">
        <f t="shared" si="106"/>
        <v/>
      </c>
      <c r="W354" s="26" t="str">
        <f>IF(ISBLANK('DATA ENTRY'!$F354),"",IF(LEDGER!B354="AB","AB",IF(LEDGER!B354&gt;=0.9*'MARK LOOKUP'!B354,"A+",IF(LEDGER!B354&gt;=0.8*'MARK LOOKUP'!B354,"A",IF(LEDGER!B354&gt;=0.7*'MARK LOOKUP'!B354,"B+",IF(LEDGER!B354&gt;=0.6*'MARK LOOKUP'!B354,"B",IF(LEDGER!B354&gt;=0.5*'MARK LOOKUP'!B354,"C+",IF(LEDGER!B354&gt;=0.4*'MARK LOOKUP'!B354,"C+",IF(LEDGER!B354&gt;=0.35*'MARK LOOKUP'!B354,"D","NG")))))))))</f>
        <v/>
      </c>
      <c r="X354" s="26" t="str">
        <f>IF(ISBLANK('DATA ENTRY'!$G354),"",IF(LEDGER!C354="AB","AB",IF(LEDGER!C354&gt;=0.9*'MARK LOOKUP'!C354,"A+",IF(LEDGER!C354&gt;=0.8*'MARK LOOKUP'!C354,"A",IF(LEDGER!C354&gt;=0.7*'MARK LOOKUP'!C354,"B+",IF(LEDGER!C354&gt;=0.6*'MARK LOOKUP'!C354,"B",IF(LEDGER!C354&gt;=0.5*'MARK LOOKUP'!C354,"C+",IF(LEDGER!C354&gt;=0.4*'MARK LOOKUP'!C354,"C+",IF(LEDGER!C354&gt;=0.35*'MARK LOOKUP'!C354,"D","N.G.")))))))))</f>
        <v/>
      </c>
      <c r="Y354" s="26" t="b">
        <f>IF(ISNUMBER(D354),IF(D354&gt;=0.9*'MARK LOOKUP'!D354,"A+",IF(D354&gt;=0.8*'MARK LOOKUP'!D354,"A",IF(D354&gt;=0.7*'MARK LOOKUP'!D354,"B+",IF(D354&gt;=0.6*'MARK LOOKUP'!D354,"B",IF(D354&gt;=0.5*'MARK LOOKUP'!D354,"C+",IF(D354&gt;=0.4*'MARK LOOKUP'!D354,"C",IF(D354&gt;=0.35*'MARK LOOKUP'!D354,"D","N.G."))))))))</f>
        <v>0</v>
      </c>
      <c r="Z354" s="26" t="str">
        <f>IF(ISBLANK('DATA ENTRY'!J354),"",IF(LEDGER!E354="AB","AB",IF(LEDGER!E354&gt;=0.9*'MARK LOOKUP'!E354,"A+",IF(LEDGER!E354&gt;=0.8*'MARK LOOKUP'!E354,"A",IF(LEDGER!E354&gt;=0.7*'MARK LOOKUP'!E354,"B+",IF(LEDGER!E354&gt;=0.6*'MARK LOOKUP'!E354,"B",IF(LEDGER!E354&gt;=0.5*'MARK LOOKUP'!E354,"C+",IF(LEDGER!E354&gt;=0.4*'MARK LOOKUP'!E354,"C",IF(LEDGER!E354&gt;=0.35*'MARK LOOKUP'!E354,"D","NG")))))))))</f>
        <v/>
      </c>
      <c r="AA354" s="26" t="str">
        <f>IF(ISBLANK('DATA ENTRY'!K354),"",IF(LEDGER!F354="AB","AB",IF(LEDGER!F354&gt;=0.9*'MARK LOOKUP'!F354,"A+",IF(LEDGER!F354&gt;=0.8*'MARK LOOKUP'!F354,"A",IF(LEDGER!F354&gt;=0.7*'MARK LOOKUP'!F354,"B+",IF(LEDGER!F354&gt;=0.6*'MARK LOOKUP'!F354,"B",IF(LEDGER!F354&gt;=0.5*'MARK LOOKUP'!F354,"C+",IF(LEDGER!F354&gt;=0.4*'MARK LOOKUP'!F354,"C",IF(LEDGER!F354&gt;=0.35*'MARK LOOKUP'!F354,"D","NG")))))))))</f>
        <v/>
      </c>
      <c r="AB354" s="26" t="b">
        <f>IF(ISNUMBER(G354),IF(D354&gt;=0.9*'MARK LOOKUP'!G354,"A+",IF(G354&gt;=0.8*'MARK LOOKUP'!G354,"A",IF(G354&gt;=0.7*'MARK LOOKUP'!G354,"B+",IF(G354&gt;=0.6*'MARK LOOKUP'!G354,"B",IF(G354&gt;=0.5*'MARK LOOKUP'!G354,"C+",IF(G354&gt;=0.4*'MARK LOOKUP'!G354,"C",IF(G354&gt;=0.35*'MARK LOOKUP'!G354,"D","NG"))))))))</f>
        <v>0</v>
      </c>
      <c r="AC354" s="26" t="str">
        <f>IF(ISBLANK('DATA ENTRY'!M354),"",IF(LEDGER!H354="AB","AB",IF(LEDGER!H354&gt;=0.9*'MARK LOOKUP'!H354,"A+",IF(LEDGER!H354&gt;=0.8*'MARK LOOKUP'!H354,"A",IF(LEDGER!H354&gt;=0.7*'MARK LOOKUP'!H354,"B+",IF(LEDGER!H354&gt;=0.6*'MARK LOOKUP'!H354,"B",IF(LEDGER!H354&gt;=0.5*'MARK LOOKUP'!H354,"C+",IF(LEDGER!H354&gt;=0.4*'MARK LOOKUP'!H354,"C",IF(LEDGER!H354&gt;=0.35*'MARK LOOKUP'!H354,"D","NG")))))))))</f>
        <v/>
      </c>
      <c r="AD354" s="26" t="str">
        <f>IF(ISBLANK('DATA ENTRY'!N354),"",IF(LEDGER!I354="AB","AB",IF(LEDGER!I354&gt;=0.9*'MARK LOOKUP'!I354,"A+",IF(LEDGER!I354&gt;=0.8*'MARK LOOKUP'!I354,"A",IF(LEDGER!I354&gt;=0.7*'MARK LOOKUP'!I354,"B+",IF(LEDGER!I354&gt;=0.6*'MARK LOOKUP'!I354,"B",IF(LEDGER!I354&gt;=0.5*'MARK LOOKUP'!I354,"C+",IF(LEDGER!I354&gt;=0.4*'MARK LOOKUP'!I354,"C",IF(LEDGER!I354&gt;=0.35*'MARK LOOKUP'!I354,"D","NG")))))))))</f>
        <v/>
      </c>
      <c r="AE354" s="26" t="str">
        <f>IF(ISNUMBER(J354),IF(J354&gt;=0.9*'MARK LOOKUP'!J354,"A+",IF(J354&gt;=0.8*'MARK LOOKUP'!J354,"A",IF(J354&gt;=0.7*'MARK LOOKUP'!J354,"B+",IF(J354&gt;=0.6*'MARK LOOKUP'!J354,"B",IF(J354&gt;=0.5*'MARK LOOKUP'!J354,"C+",IF(J354&gt;=0.4*'MARK LOOKUP'!J354,"C",IF(J354&gt;=0.35*'MARK LOOKUP'!J354,"D","NG"))))))),"")</f>
        <v/>
      </c>
      <c r="AF354" s="26" t="str">
        <f>IF(ISBLANK('DATA ENTRY'!P354),"",IF(LEDGER!K354="Ab","AB",IF(LEDGER!K354&gt;=0.9*'MARK LOOKUP'!K354,"A+",IF(LEDGER!K354&gt;=0.8*'MARK LOOKUP'!K354,"A",IF(LEDGER!K354&gt;=0.7*'MARK LOOKUP'!K354,"B+",IF(LEDGER!K354&gt;=0.6*'MARK LOOKUP'!K354,"B",IF(LEDGER!K354&gt;=0.5*'MARK LOOKUP'!K354,"C+",IF(LEDGER!K354&gt;=0.4*'MARK LOOKUP'!K354,"C",IF(LEDGER!K354&gt;=0.35*'MARK LOOKUP'!K354,"D","NG")))))))))</f>
        <v/>
      </c>
      <c r="AG354" s="26" t="str">
        <f>IF(ISBLANK('DATA ENTRY'!Q354),"",IF(LEDGER!L354="Ab","AB",IF(LEDGER!L354&gt;=0.9*'MARK LOOKUP'!L354,"A+",IF(LEDGER!L354&gt;=0.8*'MARK LOOKUP'!L354,"A",IF(LEDGER!L354&gt;=0.7*'MARK LOOKUP'!L354,"B+",IF(LEDGER!L354&gt;=0.6*'MARK LOOKUP'!L354,"B",IF(LEDGER!L354&gt;=0.5*'MARK LOOKUP'!L354,"C+",IF(LEDGER!L354&gt;=0.4*'MARK LOOKUP'!L354,"C",IF(LEDGER!L354&gt;=0.35*'MARK LOOKUP'!L354,"D","NG")))))))))</f>
        <v/>
      </c>
      <c r="AH354" s="26" t="str">
        <f>IF(ISNUMBER(M354),IF(M354&gt;=0.9*'MARK LOOKUP'!M354,"A+",IF(M354&gt;=0.8*'MARK LOOKUP'!M354,"A",IF(M354&gt;=0.7*'MARK LOOKUP'!M354,"B+",IF(M354&gt;=0.6*'MARK LOOKUP'!M354,"B",IF(M354&gt;=0.5*'MARK LOOKUP'!M354,"C+",IF(M354&gt;=0.4*'MARK LOOKUP'!M354,"C",IF(M354&gt;=0.35*'MARK LOOKUP'!M354,"D","NG"))))))),"")</f>
        <v/>
      </c>
      <c r="AI354" s="26" t="str">
        <f>IF(ISBLANK('DATA ENTRY'!S354),"",IF(N354="Ab","AB",IF(N354&gt;=0.9*'MARK LOOKUP'!N354,"A+",IF(N354&gt;=0.8*'MARK LOOKUP'!N354,"A",IF(N354&gt;=0.7*'MARK LOOKUP'!N354,"B+",IF(N354&gt;=0.6*'MARK LOOKUP'!N354,"B",IF(N354&gt;=0.5*'MARK LOOKUP'!N354,"C+",IF(N354&gt;=0.4*'MARK LOOKUP'!N354,"C",IF(N354&gt;=0.35*'MARK LOOKUP'!N354,"D","NG")))))))))</f>
        <v/>
      </c>
      <c r="AJ354" s="26" t="str">
        <f>IF(ISBLANK('DATA ENTRY'!T354),"",IF(O354="Ab","AB",IF(O354&gt;=0.9*'MARK LOOKUP'!O354,"A+",IF(O354&gt;=0.8*'MARK LOOKUP'!O354,"A",IF(O354&gt;=0.7*'MARK LOOKUP'!O354,"B+",IF(O354&gt;=0.6*'MARK LOOKUP'!O354,"B",IF(O354&gt;=0.5*'MARK LOOKUP'!O354,"C+",IF(O354&gt;=0.4*'MARK LOOKUP'!O354,"C",IF(O354&gt;=0.35*'MARK LOOKUP'!O354,"D","NG")))))))))</f>
        <v/>
      </c>
      <c r="AK354" s="26" t="str">
        <f>IF(ISNUMBER(P354),IF(P354&gt;=0.9*'MARK LOOKUP'!P354,"A+",IF(P354&gt;=0.8*'MARK LOOKUP'!P354,"A",IF(P354&gt;=0.7*'MARK LOOKUP'!P354,"B+",IF(P354&gt;=0.6*'MARK LOOKUP'!P354,"B",IF(P354&gt;=0.5*'MARK LOOKUP'!P354,"C+",IF(P354&gt;=0.4*'MARK LOOKUP'!P354,"C",IF(P354&gt;=0.35*'MARK LOOKUP'!P354,"D","NG"))))))),"")</f>
        <v/>
      </c>
      <c r="AL354" s="26" t="str">
        <f>IF(ISBLANK('DATA ENTRY'!V354),"",IF(Q354="Ab","AB",IF(Q354&gt;=0.9*'MARK LOOKUP'!Q354,"A+",IF(Q354&gt;=0.8*'MARK LOOKUP'!Q354,"A",IF(Q354&gt;=0.7*'MARK LOOKUP'!Q354,"B+",IF(Q354&gt;=0.6*'MARK LOOKUP'!Q354,"B",IF(Q354&gt;=0.5*'MARK LOOKUP'!Q354,"C+",IF(Q354&gt;=0.4*'MARK LOOKUP'!Q354,"C",IF(Q354&gt;=0.35*'MARK LOOKUP'!Q354,"D","NG")))))))))</f>
        <v/>
      </c>
      <c r="AM354" s="26" t="str">
        <f>IF(ISBLANK('DATA ENTRY'!W354),"",IF(R354="Ab","AB",IF(R354&gt;=0.9*'MARK LOOKUP'!R354,"A+",IF(R354&gt;=0.8*'MARK LOOKUP'!R354,"A",IF(R354&gt;=0.7*'MARK LOOKUP'!R354,"B+",IF(R354&gt;=0.6*'MARK LOOKUP'!R354,"B",IF(R354&gt;=0.5*'MARK LOOKUP'!R354,"C+",IF(R354&gt;=0.4*'MARK LOOKUP'!R354,"C",IF(R354&gt;=0.35*'MARK LOOKUP'!R354,"D","NG")))))))))</f>
        <v/>
      </c>
      <c r="AN354" s="26" t="str">
        <f>IF(ISNUMBER(S354),IF(S354&gt;=0.9*'MARK LOOKUP'!S354,"A+",IF(S354&gt;=0.8*'MARK LOOKUP'!S354,"A",IF(S354&gt;=0.7*'MARK LOOKUP'!S354,"B+",IF(S354&gt;=0.6*'MARK LOOKUP'!S354,"B",IF(S354&gt;=0.5*'MARK LOOKUP'!S354,"C+",IF(S354&gt;=0.4*'MARK LOOKUP'!S354,"C",IF(S354&gt;=0.35*'MARK LOOKUP'!S354,"D","NG"))))))),"")</f>
        <v/>
      </c>
      <c r="AO354" s="26" t="str">
        <f>IF(ISBLANK('DATA ENTRY'!Y354),"",IF(T354="AB","AB",IF(T354&gt;=0.9*'MARK LOOKUP'!T354,"A+",IF(T354&gt;=0.8*'MARK LOOKUP'!T354,"A",IF(T354&gt;=0.7*'MARK LOOKUP'!T354,"B+",IF(T354&gt;=0.6*'MARK LOOKUP'!T354,"B",IF(T354&gt;=0.5*'MARK LOOKUP'!T354,"C+",IF(T354&gt;=0.4*'MARK LOOKUP'!T354,"C",IF(T354&gt;=0.35*'MARK LOOKUP'!T354,"D","NG")))))))))</f>
        <v/>
      </c>
      <c r="AP354" s="26" t="str">
        <f>IF(ISBLANK('DATA ENTRY'!Z354),"",IF(U354="AB","AB",IF(U354&gt;=0.9*'MARK LOOKUP'!U354,"A+",IF(U354&gt;=0.8*'MARK LOOKUP'!U354,"A",IF(U354&gt;=0.7*'MARK LOOKUP'!U354,"B+",IF(U354&gt;=0.6*'MARK LOOKUP'!U354,"B",IF(U354&gt;=0.5*'MARK LOOKUP'!U354,"C+",IF(U354&gt;=0.4*'MARK LOOKUP'!U354,"C",IF(U354&gt;=0.35*'MARK LOOKUP'!U354,"D","NG")))))))))</f>
        <v/>
      </c>
      <c r="AQ354" s="26" t="str">
        <f>IF(ISNUMBER(V354),IF(V354&gt;=0.9*'MARK LOOKUP'!V354,"A+",IF(V354&gt;=0.8*'MARK LOOKUP'!V354,"A",IF(V354&gt;=0.7*'MARK LOOKUP'!V354,"B+",IF(V354&gt;=0.6*'MARK LOOKUP'!S354,"B",IF(V354&gt;=0.5*'MARK LOOKUP'!V354,"C+",IF(V354&gt;=0.4*'MARK LOOKUP'!V354,"C",IF(V354&gt;=0.35*'MARK LOOKUP'!V354,"D","NG"))))))),"")</f>
        <v/>
      </c>
      <c r="AR354" s="26" t="str">
        <f t="shared" si="107"/>
        <v/>
      </c>
      <c r="AS354" s="26" t="str">
        <f t="shared" si="108"/>
        <v/>
      </c>
      <c r="AT354" s="26" t="str">
        <f t="shared" si="109"/>
        <v/>
      </c>
      <c r="AU354" s="26" t="str">
        <f t="shared" si="110"/>
        <v/>
      </c>
      <c r="AV354" s="26" t="str">
        <f t="shared" si="111"/>
        <v/>
      </c>
      <c r="AW354" s="26" t="str">
        <f t="shared" si="112"/>
        <v/>
      </c>
      <c r="AX354" s="26" t="str">
        <f t="shared" si="113"/>
        <v/>
      </c>
      <c r="AY354" s="26" t="str">
        <f t="shared" si="114"/>
        <v/>
      </c>
      <c r="AZ354" s="26" t="str">
        <f t="shared" si="115"/>
        <v/>
      </c>
      <c r="BA354" s="26" t="str">
        <f t="shared" si="116"/>
        <v/>
      </c>
      <c r="BB354" s="26" t="str">
        <f t="shared" si="117"/>
        <v/>
      </c>
      <c r="BC354" s="26" t="str">
        <f t="shared" si="118"/>
        <v/>
      </c>
      <c r="BD354" s="26" t="str">
        <f t="shared" si="119"/>
        <v/>
      </c>
      <c r="BE354" s="26" t="str">
        <f>IF(ISBLANK('DATA ENTRY'!S354),"",IF(AJ354="A+","4",IF(AJ354="A","3.6",IF(AJ354="B+","3.2",IF(AJ354="B","2.8",IF(AJ354="C+","2.4",IF(AJ354="C","2",IF(AJ354="D+","1.6",IF(AJ354="D","1.2",IF(AJ354="E","0.8",""))))))))))</f>
        <v/>
      </c>
      <c r="BF354" s="26" t="str">
        <f>IF(ISBLANK('DATA ENTRY'!T354),"",IF(AK354="A+","4",IF(AK354="A","3.6",IF(AK354="B+","3.2",IF(AK354="B","2.8",IF(AK354="C+","2.4",IF(AK354="C","2",IF(AK354="D+","1.6",IF(AK354="D","1.2",IF(AK354="E","0.8",""))))))))))</f>
        <v/>
      </c>
      <c r="BG354" s="26" t="str">
        <f>IF(ISBLANK('DATA ENTRY'!U354),"",IF(AL354="A+","4",IF(AL354="A","3.6",IF(AL354="B+","3.2",IF(AL354="B","2.8",IF(AL354="C+","2.4",IF(AL354="C","2",IF(AL354="D+","1.6",IF(AL354="D","1.2",IF(AL354="E","0.8",""))))))))))</f>
        <v/>
      </c>
      <c r="BH354" s="26" t="str">
        <f>IF(ISBLANK('DATA ENTRY'!V354),"",IF(AM354="A+","4",IF(AM354="A","3.6",IF(AM354="B+","3.2",IF(AM354="B","2.8",IF(AM354="C+","2.4",IF(AM354="C","2",IF(AM354="D+","1.6",IF(AM354="D","1.2",IF(AM354="E","0.8",""))))))))))</f>
        <v/>
      </c>
      <c r="BI354" s="26" t="str">
        <f>IF(ISBLANK('DATA ENTRY'!W354),"",IF(AN354="A+","4",IF(AN354="A","3.6",IF(AN354="B+","3.2",IF(AN354="B","2.8",IF(AN354="C+","2.4",IF(AN354="C","2",IF(AN354="D+","1.6",IF(AN354="D","1.2",IF(AN354="E","0.8",""))))))))))</f>
        <v/>
      </c>
      <c r="BJ354" s="26" t="str">
        <f>IF(ISBLANK('DATA ENTRY'!X354),"",IF(AO354="A+","4",IF(AO354="A","3.6",IF(AO354="B+","3.2",IF(AO354="B","2.8",IF(AO354="C+","2.4",IF(AO354="C","2",IF(AO354="D+","1.6",IF(AO354="D","1.2",IF(AO354="E","0.8",""))))))))))</f>
        <v/>
      </c>
      <c r="BK354" s="26" t="str">
        <f>IF(ISBLANK('DATA ENTRY'!Y354),"",IF(AP354="A+","4",IF(AP354="A","3.6",IF(AP354="B+","3.2",IF(AP354="B","2.8",IF(AP354="C+","2.4",IF(AP354="C","2",IF(AP354="D+","1.6",IF(AP354="D","1.2",IF(AP354="E","0.8",""))))))))))</f>
        <v/>
      </c>
      <c r="BL354" s="26" t="str">
        <f>IF(ISBLANK('DATA ENTRY'!Z354),"",IF(AQ354="A+","4",IF(AQ354="A","3.6",IF(AQ354="B+","3.2",IF(AQ354="B","2.8",IF(AQ354="C+","2.4",IF(AQ354="C","2",IF(AQ354="D+","1.6",IF(AQ354="D","1.2",IF(AQ354="E","0.8",""))))))))))</f>
        <v/>
      </c>
    </row>
    <row r="355" spans="2:64" x14ac:dyDescent="0.25">
      <c r="B355" s="26" t="str">
        <f>IF(ISBLANK('DATA ENTRY'!G355),"",'DATA ENTRY'!G355)</f>
        <v/>
      </c>
      <c r="C355" s="26" t="str">
        <f>IF(ISBLANK('DATA ENTRY'!H355),"",'DATA ENTRY'!H355)</f>
        <v/>
      </c>
      <c r="D355" s="26" t="str">
        <f t="shared" si="101"/>
        <v/>
      </c>
      <c r="E355" s="26" t="str">
        <f>IF(ISBLANK('DATA ENTRY'!J355),"",'DATA ENTRY'!J355)</f>
        <v/>
      </c>
      <c r="F355" s="26" t="str">
        <f>IF(ISBLANK('DATA ENTRY'!K355),"",'DATA ENTRY'!K355)</f>
        <v/>
      </c>
      <c r="G355" s="26" t="str">
        <f t="shared" si="102"/>
        <v/>
      </c>
      <c r="H355" s="26" t="str">
        <f>IF(ISBLANK('DATA ENTRY'!M355),"",'DATA ENTRY'!M355)</f>
        <v/>
      </c>
      <c r="I355" s="26" t="str">
        <f>IF(ISBLANK('DATA ENTRY'!M355),"",'DATA ENTRY'!N355)</f>
        <v/>
      </c>
      <c r="J355" s="26" t="str">
        <f t="shared" si="120"/>
        <v/>
      </c>
      <c r="K355" s="26" t="str">
        <f>IF(ISBLANK('DATA ENTRY'!P355),"",'DATA ENTRY'!P355)</f>
        <v/>
      </c>
      <c r="L355" s="26" t="str">
        <f>IF(ISBLANK('DATA ENTRY'!Q355),"",'DATA ENTRY'!Q355)</f>
        <v/>
      </c>
      <c r="M355" s="26" t="str">
        <f t="shared" si="103"/>
        <v/>
      </c>
      <c r="N355" s="26" t="str">
        <f>IF(ISBLANK('DATA ENTRY'!S355),"",'DATA ENTRY'!S355)</f>
        <v/>
      </c>
      <c r="O355" s="26" t="str">
        <f>IF(ISBLANK('DATA ENTRY'!T355),"",'DATA ENTRY'!T355)</f>
        <v/>
      </c>
      <c r="P355" s="26" t="str">
        <f t="shared" si="104"/>
        <v/>
      </c>
      <c r="Q355" s="26" t="str">
        <f>IF(ISBLANK('DATA ENTRY'!V355),"",'DATA ENTRY'!V355)</f>
        <v/>
      </c>
      <c r="R355" s="26" t="str">
        <f>IF(ISBLANK('DATA ENTRY'!W355),"",'DATA ENTRY'!W355)</f>
        <v/>
      </c>
      <c r="S355" s="26" t="str">
        <f t="shared" si="105"/>
        <v/>
      </c>
      <c r="T355" s="26" t="str">
        <f>IF(ISBLANK('DATA ENTRY'!Y355),"",'DATA ENTRY'!Y355)</f>
        <v/>
      </c>
      <c r="U355" s="26" t="str">
        <f>IF(ISBLANK('DATA ENTRY'!Z355),"",'DATA ENTRY'!Z355)</f>
        <v/>
      </c>
      <c r="V355" s="26" t="str">
        <f t="shared" si="106"/>
        <v/>
      </c>
      <c r="W355" s="26" t="str">
        <f>IF(ISBLANK('DATA ENTRY'!$F355),"",IF(LEDGER!B355="AB","AB",IF(LEDGER!B355&gt;=0.9*'MARK LOOKUP'!B355,"A+",IF(LEDGER!B355&gt;=0.8*'MARK LOOKUP'!B355,"A",IF(LEDGER!B355&gt;=0.7*'MARK LOOKUP'!B355,"B+",IF(LEDGER!B355&gt;=0.6*'MARK LOOKUP'!B355,"B",IF(LEDGER!B355&gt;=0.5*'MARK LOOKUP'!B355,"C+",IF(LEDGER!B355&gt;=0.4*'MARK LOOKUP'!B355,"C+",IF(LEDGER!B355&gt;=0.35*'MARK LOOKUP'!B355,"D","NG")))))))))</f>
        <v/>
      </c>
      <c r="X355" s="26" t="str">
        <f>IF(ISBLANK('DATA ENTRY'!$G355),"",IF(LEDGER!C355="AB","AB",IF(LEDGER!C355&gt;=0.9*'MARK LOOKUP'!C355,"A+",IF(LEDGER!C355&gt;=0.8*'MARK LOOKUP'!C355,"A",IF(LEDGER!C355&gt;=0.7*'MARK LOOKUP'!C355,"B+",IF(LEDGER!C355&gt;=0.6*'MARK LOOKUP'!C355,"B",IF(LEDGER!C355&gt;=0.5*'MARK LOOKUP'!C355,"C+",IF(LEDGER!C355&gt;=0.4*'MARK LOOKUP'!C355,"C+",IF(LEDGER!C355&gt;=0.35*'MARK LOOKUP'!C355,"D","N.G.")))))))))</f>
        <v/>
      </c>
      <c r="Y355" s="26" t="b">
        <f>IF(ISNUMBER(D355),IF(D355&gt;=0.9*'MARK LOOKUP'!D355,"A+",IF(D355&gt;=0.8*'MARK LOOKUP'!D355,"A",IF(D355&gt;=0.7*'MARK LOOKUP'!D355,"B+",IF(D355&gt;=0.6*'MARK LOOKUP'!D355,"B",IF(D355&gt;=0.5*'MARK LOOKUP'!D355,"C+",IF(D355&gt;=0.4*'MARK LOOKUP'!D355,"C",IF(D355&gt;=0.35*'MARK LOOKUP'!D355,"D","N.G."))))))))</f>
        <v>0</v>
      </c>
      <c r="Z355" s="26" t="str">
        <f>IF(ISBLANK('DATA ENTRY'!J355),"",IF(LEDGER!E355="AB","AB",IF(LEDGER!E355&gt;=0.9*'MARK LOOKUP'!E355,"A+",IF(LEDGER!E355&gt;=0.8*'MARK LOOKUP'!E355,"A",IF(LEDGER!E355&gt;=0.7*'MARK LOOKUP'!E355,"B+",IF(LEDGER!E355&gt;=0.6*'MARK LOOKUP'!E355,"B",IF(LEDGER!E355&gt;=0.5*'MARK LOOKUP'!E355,"C+",IF(LEDGER!E355&gt;=0.4*'MARK LOOKUP'!E355,"C",IF(LEDGER!E355&gt;=0.35*'MARK LOOKUP'!E355,"D","NG")))))))))</f>
        <v/>
      </c>
      <c r="AA355" s="26" t="str">
        <f>IF(ISBLANK('DATA ENTRY'!K355),"",IF(LEDGER!F355="AB","AB",IF(LEDGER!F355&gt;=0.9*'MARK LOOKUP'!F355,"A+",IF(LEDGER!F355&gt;=0.8*'MARK LOOKUP'!F355,"A",IF(LEDGER!F355&gt;=0.7*'MARK LOOKUP'!F355,"B+",IF(LEDGER!F355&gt;=0.6*'MARK LOOKUP'!F355,"B",IF(LEDGER!F355&gt;=0.5*'MARK LOOKUP'!F355,"C+",IF(LEDGER!F355&gt;=0.4*'MARK LOOKUP'!F355,"C",IF(LEDGER!F355&gt;=0.35*'MARK LOOKUP'!F355,"D","NG")))))))))</f>
        <v/>
      </c>
      <c r="AB355" s="26" t="b">
        <f>IF(ISNUMBER(G355),IF(D355&gt;=0.9*'MARK LOOKUP'!G355,"A+",IF(G355&gt;=0.8*'MARK LOOKUP'!G355,"A",IF(G355&gt;=0.7*'MARK LOOKUP'!G355,"B+",IF(G355&gt;=0.6*'MARK LOOKUP'!G355,"B",IF(G355&gt;=0.5*'MARK LOOKUP'!G355,"C+",IF(G355&gt;=0.4*'MARK LOOKUP'!G355,"C",IF(G355&gt;=0.35*'MARK LOOKUP'!G355,"D","NG"))))))))</f>
        <v>0</v>
      </c>
      <c r="AC355" s="26" t="str">
        <f>IF(ISBLANK('DATA ENTRY'!M355),"",IF(LEDGER!H355="AB","AB",IF(LEDGER!H355&gt;=0.9*'MARK LOOKUP'!H355,"A+",IF(LEDGER!H355&gt;=0.8*'MARK LOOKUP'!H355,"A",IF(LEDGER!H355&gt;=0.7*'MARK LOOKUP'!H355,"B+",IF(LEDGER!H355&gt;=0.6*'MARK LOOKUP'!H355,"B",IF(LEDGER!H355&gt;=0.5*'MARK LOOKUP'!H355,"C+",IF(LEDGER!H355&gt;=0.4*'MARK LOOKUP'!H355,"C",IF(LEDGER!H355&gt;=0.35*'MARK LOOKUP'!H355,"D","NG")))))))))</f>
        <v/>
      </c>
      <c r="AD355" s="26" t="str">
        <f>IF(ISBLANK('DATA ENTRY'!N355),"",IF(LEDGER!I355="AB","AB",IF(LEDGER!I355&gt;=0.9*'MARK LOOKUP'!I355,"A+",IF(LEDGER!I355&gt;=0.8*'MARK LOOKUP'!I355,"A",IF(LEDGER!I355&gt;=0.7*'MARK LOOKUP'!I355,"B+",IF(LEDGER!I355&gt;=0.6*'MARK LOOKUP'!I355,"B",IF(LEDGER!I355&gt;=0.5*'MARK LOOKUP'!I355,"C+",IF(LEDGER!I355&gt;=0.4*'MARK LOOKUP'!I355,"C",IF(LEDGER!I355&gt;=0.35*'MARK LOOKUP'!I355,"D","NG")))))))))</f>
        <v/>
      </c>
      <c r="AE355" s="26" t="str">
        <f>IF(ISNUMBER(J355),IF(J355&gt;=0.9*'MARK LOOKUP'!J355,"A+",IF(J355&gt;=0.8*'MARK LOOKUP'!J355,"A",IF(J355&gt;=0.7*'MARK LOOKUP'!J355,"B+",IF(J355&gt;=0.6*'MARK LOOKUP'!J355,"B",IF(J355&gt;=0.5*'MARK LOOKUP'!J355,"C+",IF(J355&gt;=0.4*'MARK LOOKUP'!J355,"C",IF(J355&gt;=0.35*'MARK LOOKUP'!J355,"D","NG"))))))),"")</f>
        <v/>
      </c>
      <c r="AF355" s="26" t="str">
        <f>IF(ISBLANK('DATA ENTRY'!P355),"",IF(LEDGER!K355="Ab","AB",IF(LEDGER!K355&gt;=0.9*'MARK LOOKUP'!K355,"A+",IF(LEDGER!K355&gt;=0.8*'MARK LOOKUP'!K355,"A",IF(LEDGER!K355&gt;=0.7*'MARK LOOKUP'!K355,"B+",IF(LEDGER!K355&gt;=0.6*'MARK LOOKUP'!K355,"B",IF(LEDGER!K355&gt;=0.5*'MARK LOOKUP'!K355,"C+",IF(LEDGER!K355&gt;=0.4*'MARK LOOKUP'!K355,"C",IF(LEDGER!K355&gt;=0.35*'MARK LOOKUP'!K355,"D","NG")))))))))</f>
        <v/>
      </c>
      <c r="AG355" s="26" t="str">
        <f>IF(ISBLANK('DATA ENTRY'!Q355),"",IF(LEDGER!L355="Ab","AB",IF(LEDGER!L355&gt;=0.9*'MARK LOOKUP'!L355,"A+",IF(LEDGER!L355&gt;=0.8*'MARK LOOKUP'!L355,"A",IF(LEDGER!L355&gt;=0.7*'MARK LOOKUP'!L355,"B+",IF(LEDGER!L355&gt;=0.6*'MARK LOOKUP'!L355,"B",IF(LEDGER!L355&gt;=0.5*'MARK LOOKUP'!L355,"C+",IF(LEDGER!L355&gt;=0.4*'MARK LOOKUP'!L355,"C",IF(LEDGER!L355&gt;=0.35*'MARK LOOKUP'!L355,"D","NG")))))))))</f>
        <v/>
      </c>
      <c r="AH355" s="26" t="str">
        <f>IF(ISNUMBER(M355),IF(M355&gt;=0.9*'MARK LOOKUP'!M355,"A+",IF(M355&gt;=0.8*'MARK LOOKUP'!M355,"A",IF(M355&gt;=0.7*'MARK LOOKUP'!M355,"B+",IF(M355&gt;=0.6*'MARK LOOKUP'!M355,"B",IF(M355&gt;=0.5*'MARK LOOKUP'!M355,"C+",IF(M355&gt;=0.4*'MARK LOOKUP'!M355,"C",IF(M355&gt;=0.35*'MARK LOOKUP'!M355,"D","NG"))))))),"")</f>
        <v/>
      </c>
      <c r="AI355" s="26" t="str">
        <f>IF(ISBLANK('DATA ENTRY'!S355),"",IF(N355="Ab","AB",IF(N355&gt;=0.9*'MARK LOOKUP'!N355,"A+",IF(N355&gt;=0.8*'MARK LOOKUP'!N355,"A",IF(N355&gt;=0.7*'MARK LOOKUP'!N355,"B+",IF(N355&gt;=0.6*'MARK LOOKUP'!N355,"B",IF(N355&gt;=0.5*'MARK LOOKUP'!N355,"C+",IF(N355&gt;=0.4*'MARK LOOKUP'!N355,"C",IF(N355&gt;=0.35*'MARK LOOKUP'!N355,"D","NG")))))))))</f>
        <v/>
      </c>
      <c r="AJ355" s="26" t="str">
        <f>IF(ISBLANK('DATA ENTRY'!T355),"",IF(O355="Ab","AB",IF(O355&gt;=0.9*'MARK LOOKUP'!O355,"A+",IF(O355&gt;=0.8*'MARK LOOKUP'!O355,"A",IF(O355&gt;=0.7*'MARK LOOKUP'!O355,"B+",IF(O355&gt;=0.6*'MARK LOOKUP'!O355,"B",IF(O355&gt;=0.5*'MARK LOOKUP'!O355,"C+",IF(O355&gt;=0.4*'MARK LOOKUP'!O355,"C",IF(O355&gt;=0.35*'MARK LOOKUP'!O355,"D","NG")))))))))</f>
        <v/>
      </c>
      <c r="AK355" s="26" t="str">
        <f>IF(ISNUMBER(P355),IF(P355&gt;=0.9*'MARK LOOKUP'!P355,"A+",IF(P355&gt;=0.8*'MARK LOOKUP'!P355,"A",IF(P355&gt;=0.7*'MARK LOOKUP'!P355,"B+",IF(P355&gt;=0.6*'MARK LOOKUP'!P355,"B",IF(P355&gt;=0.5*'MARK LOOKUP'!P355,"C+",IF(P355&gt;=0.4*'MARK LOOKUP'!P355,"C",IF(P355&gt;=0.35*'MARK LOOKUP'!P355,"D","NG"))))))),"")</f>
        <v/>
      </c>
      <c r="AL355" s="26" t="str">
        <f>IF(ISBLANK('DATA ENTRY'!V355),"",IF(Q355="Ab","AB",IF(Q355&gt;=0.9*'MARK LOOKUP'!Q355,"A+",IF(Q355&gt;=0.8*'MARK LOOKUP'!Q355,"A",IF(Q355&gt;=0.7*'MARK LOOKUP'!Q355,"B+",IF(Q355&gt;=0.6*'MARK LOOKUP'!Q355,"B",IF(Q355&gt;=0.5*'MARK LOOKUP'!Q355,"C+",IF(Q355&gt;=0.4*'MARK LOOKUP'!Q355,"C",IF(Q355&gt;=0.35*'MARK LOOKUP'!Q355,"D","NG")))))))))</f>
        <v/>
      </c>
      <c r="AM355" s="26" t="str">
        <f>IF(ISBLANK('DATA ENTRY'!W355),"",IF(R355="Ab","AB",IF(R355&gt;=0.9*'MARK LOOKUP'!R355,"A+",IF(R355&gt;=0.8*'MARK LOOKUP'!R355,"A",IF(R355&gt;=0.7*'MARK LOOKUP'!R355,"B+",IF(R355&gt;=0.6*'MARK LOOKUP'!R355,"B",IF(R355&gt;=0.5*'MARK LOOKUP'!R355,"C+",IF(R355&gt;=0.4*'MARK LOOKUP'!R355,"C",IF(R355&gt;=0.35*'MARK LOOKUP'!R355,"D","NG")))))))))</f>
        <v/>
      </c>
      <c r="AN355" s="26" t="str">
        <f>IF(ISNUMBER(S355),IF(S355&gt;=0.9*'MARK LOOKUP'!S355,"A+",IF(S355&gt;=0.8*'MARK LOOKUP'!S355,"A",IF(S355&gt;=0.7*'MARK LOOKUP'!S355,"B+",IF(S355&gt;=0.6*'MARK LOOKUP'!S355,"B",IF(S355&gt;=0.5*'MARK LOOKUP'!S355,"C+",IF(S355&gt;=0.4*'MARK LOOKUP'!S355,"C",IF(S355&gt;=0.35*'MARK LOOKUP'!S355,"D","NG"))))))),"")</f>
        <v/>
      </c>
      <c r="AO355" s="26" t="str">
        <f>IF(ISBLANK('DATA ENTRY'!Y355),"",IF(T355="AB","AB",IF(T355&gt;=0.9*'MARK LOOKUP'!T355,"A+",IF(T355&gt;=0.8*'MARK LOOKUP'!T355,"A",IF(T355&gt;=0.7*'MARK LOOKUP'!T355,"B+",IF(T355&gt;=0.6*'MARK LOOKUP'!T355,"B",IF(T355&gt;=0.5*'MARK LOOKUP'!T355,"C+",IF(T355&gt;=0.4*'MARK LOOKUP'!T355,"C",IF(T355&gt;=0.35*'MARK LOOKUP'!T355,"D","NG")))))))))</f>
        <v/>
      </c>
      <c r="AP355" s="26" t="str">
        <f>IF(ISBLANK('DATA ENTRY'!Z355),"",IF(U355="AB","AB",IF(U355&gt;=0.9*'MARK LOOKUP'!U355,"A+",IF(U355&gt;=0.8*'MARK LOOKUP'!U355,"A",IF(U355&gt;=0.7*'MARK LOOKUP'!U355,"B+",IF(U355&gt;=0.6*'MARK LOOKUP'!U355,"B",IF(U355&gt;=0.5*'MARK LOOKUP'!U355,"C+",IF(U355&gt;=0.4*'MARK LOOKUP'!U355,"C",IF(U355&gt;=0.35*'MARK LOOKUP'!U355,"D","NG")))))))))</f>
        <v/>
      </c>
      <c r="AQ355" s="26" t="str">
        <f>IF(ISNUMBER(V355),IF(V355&gt;=0.9*'MARK LOOKUP'!V355,"A+",IF(V355&gt;=0.8*'MARK LOOKUP'!V355,"A",IF(V355&gt;=0.7*'MARK LOOKUP'!V355,"B+",IF(V355&gt;=0.6*'MARK LOOKUP'!S355,"B",IF(V355&gt;=0.5*'MARK LOOKUP'!V355,"C+",IF(V355&gt;=0.4*'MARK LOOKUP'!V355,"C",IF(V355&gt;=0.35*'MARK LOOKUP'!V355,"D","NG"))))))),"")</f>
        <v/>
      </c>
      <c r="AR355" s="26" t="str">
        <f t="shared" si="107"/>
        <v/>
      </c>
      <c r="AS355" s="26" t="str">
        <f t="shared" si="108"/>
        <v/>
      </c>
      <c r="AT355" s="26" t="str">
        <f t="shared" si="109"/>
        <v/>
      </c>
      <c r="AU355" s="26" t="str">
        <f t="shared" si="110"/>
        <v/>
      </c>
      <c r="AV355" s="26" t="str">
        <f t="shared" si="111"/>
        <v/>
      </c>
      <c r="AW355" s="26" t="str">
        <f t="shared" si="112"/>
        <v/>
      </c>
      <c r="AX355" s="26" t="str">
        <f t="shared" si="113"/>
        <v/>
      </c>
      <c r="AY355" s="26" t="str">
        <f t="shared" si="114"/>
        <v/>
      </c>
      <c r="AZ355" s="26" t="str">
        <f t="shared" si="115"/>
        <v/>
      </c>
      <c r="BA355" s="26" t="str">
        <f t="shared" si="116"/>
        <v/>
      </c>
      <c r="BB355" s="26" t="str">
        <f t="shared" si="117"/>
        <v/>
      </c>
      <c r="BC355" s="26" t="str">
        <f t="shared" si="118"/>
        <v/>
      </c>
      <c r="BD355" s="26" t="str">
        <f t="shared" si="119"/>
        <v/>
      </c>
      <c r="BE355" s="26" t="str">
        <f>IF(ISBLANK('DATA ENTRY'!S355),"",IF(AJ355="A+","4",IF(AJ355="A","3.6",IF(AJ355="B+","3.2",IF(AJ355="B","2.8",IF(AJ355="C+","2.4",IF(AJ355="C","2",IF(AJ355="D+","1.6",IF(AJ355="D","1.2",IF(AJ355="E","0.8",""))))))))))</f>
        <v/>
      </c>
      <c r="BF355" s="26" t="str">
        <f>IF(ISBLANK('DATA ENTRY'!T355),"",IF(AK355="A+","4",IF(AK355="A","3.6",IF(AK355="B+","3.2",IF(AK355="B","2.8",IF(AK355="C+","2.4",IF(AK355="C","2",IF(AK355="D+","1.6",IF(AK355="D","1.2",IF(AK355="E","0.8",""))))))))))</f>
        <v/>
      </c>
      <c r="BG355" s="26" t="str">
        <f>IF(ISBLANK('DATA ENTRY'!U355),"",IF(AL355="A+","4",IF(AL355="A","3.6",IF(AL355="B+","3.2",IF(AL355="B","2.8",IF(AL355="C+","2.4",IF(AL355="C","2",IF(AL355="D+","1.6",IF(AL355="D","1.2",IF(AL355="E","0.8",""))))))))))</f>
        <v/>
      </c>
      <c r="BH355" s="26" t="str">
        <f>IF(ISBLANK('DATA ENTRY'!V355),"",IF(AM355="A+","4",IF(AM355="A","3.6",IF(AM355="B+","3.2",IF(AM355="B","2.8",IF(AM355="C+","2.4",IF(AM355="C","2",IF(AM355="D+","1.6",IF(AM355="D","1.2",IF(AM355="E","0.8",""))))))))))</f>
        <v/>
      </c>
      <c r="BI355" s="26" t="str">
        <f>IF(ISBLANK('DATA ENTRY'!W355),"",IF(AN355="A+","4",IF(AN355="A","3.6",IF(AN355="B+","3.2",IF(AN355="B","2.8",IF(AN355="C+","2.4",IF(AN355="C","2",IF(AN355="D+","1.6",IF(AN355="D","1.2",IF(AN355="E","0.8",""))))))))))</f>
        <v/>
      </c>
      <c r="BJ355" s="26" t="str">
        <f>IF(ISBLANK('DATA ENTRY'!X355),"",IF(AO355="A+","4",IF(AO355="A","3.6",IF(AO355="B+","3.2",IF(AO355="B","2.8",IF(AO355="C+","2.4",IF(AO355="C","2",IF(AO355="D+","1.6",IF(AO355="D","1.2",IF(AO355="E","0.8",""))))))))))</f>
        <v/>
      </c>
      <c r="BK355" s="26" t="str">
        <f>IF(ISBLANK('DATA ENTRY'!Y355),"",IF(AP355="A+","4",IF(AP355="A","3.6",IF(AP355="B+","3.2",IF(AP355="B","2.8",IF(AP355="C+","2.4",IF(AP355="C","2",IF(AP355="D+","1.6",IF(AP355="D","1.2",IF(AP355="E","0.8",""))))))))))</f>
        <v/>
      </c>
      <c r="BL355" s="26" t="str">
        <f>IF(ISBLANK('DATA ENTRY'!Z355),"",IF(AQ355="A+","4",IF(AQ355="A","3.6",IF(AQ355="B+","3.2",IF(AQ355="B","2.8",IF(AQ355="C+","2.4",IF(AQ355="C","2",IF(AQ355="D+","1.6",IF(AQ355="D","1.2",IF(AQ355="E","0.8",""))))))))))</f>
        <v/>
      </c>
    </row>
    <row r="356" spans="2:64" x14ac:dyDescent="0.25">
      <c r="B356" s="26" t="str">
        <f>IF(ISBLANK('DATA ENTRY'!G356),"",'DATA ENTRY'!G356)</f>
        <v/>
      </c>
      <c r="C356" s="26" t="str">
        <f>IF(ISBLANK('DATA ENTRY'!H356),"",'DATA ENTRY'!H356)</f>
        <v/>
      </c>
      <c r="D356" s="26" t="str">
        <f t="shared" si="101"/>
        <v/>
      </c>
      <c r="E356" s="26" t="str">
        <f>IF(ISBLANK('DATA ENTRY'!J356),"",'DATA ENTRY'!J356)</f>
        <v/>
      </c>
      <c r="F356" s="26" t="str">
        <f>IF(ISBLANK('DATA ENTRY'!K356),"",'DATA ENTRY'!K356)</f>
        <v/>
      </c>
      <c r="G356" s="26" t="str">
        <f t="shared" si="102"/>
        <v/>
      </c>
      <c r="H356" s="26" t="str">
        <f>IF(ISBLANK('DATA ENTRY'!M356),"",'DATA ENTRY'!M356)</f>
        <v/>
      </c>
      <c r="I356" s="26" t="str">
        <f>IF(ISBLANK('DATA ENTRY'!M356),"",'DATA ENTRY'!N356)</f>
        <v/>
      </c>
      <c r="J356" s="26" t="str">
        <f t="shared" si="120"/>
        <v/>
      </c>
      <c r="K356" s="26" t="str">
        <f>IF(ISBLANK('DATA ENTRY'!P356),"",'DATA ENTRY'!P356)</f>
        <v/>
      </c>
      <c r="L356" s="26" t="str">
        <f>IF(ISBLANK('DATA ENTRY'!Q356),"",'DATA ENTRY'!Q356)</f>
        <v/>
      </c>
      <c r="M356" s="26" t="str">
        <f t="shared" si="103"/>
        <v/>
      </c>
      <c r="N356" s="26" t="str">
        <f>IF(ISBLANK('DATA ENTRY'!S356),"",'DATA ENTRY'!S356)</f>
        <v/>
      </c>
      <c r="O356" s="26" t="str">
        <f>IF(ISBLANK('DATA ENTRY'!T356),"",'DATA ENTRY'!T356)</f>
        <v/>
      </c>
      <c r="P356" s="26" t="str">
        <f t="shared" si="104"/>
        <v/>
      </c>
      <c r="Q356" s="26" t="str">
        <f>IF(ISBLANK('DATA ENTRY'!V356),"",'DATA ENTRY'!V356)</f>
        <v/>
      </c>
      <c r="R356" s="26" t="str">
        <f>IF(ISBLANK('DATA ENTRY'!W356),"",'DATA ENTRY'!W356)</f>
        <v/>
      </c>
      <c r="S356" s="26" t="str">
        <f t="shared" si="105"/>
        <v/>
      </c>
      <c r="T356" s="26" t="str">
        <f>IF(ISBLANK('DATA ENTRY'!Y356),"",'DATA ENTRY'!Y356)</f>
        <v/>
      </c>
      <c r="U356" s="26" t="str">
        <f>IF(ISBLANK('DATA ENTRY'!Z356),"",'DATA ENTRY'!Z356)</f>
        <v/>
      </c>
      <c r="V356" s="26" t="str">
        <f t="shared" si="106"/>
        <v/>
      </c>
      <c r="W356" s="26" t="str">
        <f>IF(ISBLANK('DATA ENTRY'!$F356),"",IF(LEDGER!B356="AB","AB",IF(LEDGER!B356&gt;=0.9*'MARK LOOKUP'!B356,"A+",IF(LEDGER!B356&gt;=0.8*'MARK LOOKUP'!B356,"A",IF(LEDGER!B356&gt;=0.7*'MARK LOOKUP'!B356,"B+",IF(LEDGER!B356&gt;=0.6*'MARK LOOKUP'!B356,"B",IF(LEDGER!B356&gt;=0.5*'MARK LOOKUP'!B356,"C+",IF(LEDGER!B356&gt;=0.4*'MARK LOOKUP'!B356,"C+",IF(LEDGER!B356&gt;=0.35*'MARK LOOKUP'!B356,"D","NG")))))))))</f>
        <v/>
      </c>
      <c r="X356" s="26" t="str">
        <f>IF(ISBLANK('DATA ENTRY'!$G356),"",IF(LEDGER!C356="AB","AB",IF(LEDGER!C356&gt;=0.9*'MARK LOOKUP'!C356,"A+",IF(LEDGER!C356&gt;=0.8*'MARK LOOKUP'!C356,"A",IF(LEDGER!C356&gt;=0.7*'MARK LOOKUP'!C356,"B+",IF(LEDGER!C356&gt;=0.6*'MARK LOOKUP'!C356,"B",IF(LEDGER!C356&gt;=0.5*'MARK LOOKUP'!C356,"C+",IF(LEDGER!C356&gt;=0.4*'MARK LOOKUP'!C356,"C+",IF(LEDGER!C356&gt;=0.35*'MARK LOOKUP'!C356,"D","N.G.")))))))))</f>
        <v/>
      </c>
      <c r="Y356" s="26" t="b">
        <f>IF(ISNUMBER(D356),IF(D356&gt;=0.9*'MARK LOOKUP'!D356,"A+",IF(D356&gt;=0.8*'MARK LOOKUP'!D356,"A",IF(D356&gt;=0.7*'MARK LOOKUP'!D356,"B+",IF(D356&gt;=0.6*'MARK LOOKUP'!D356,"B",IF(D356&gt;=0.5*'MARK LOOKUP'!D356,"C+",IF(D356&gt;=0.4*'MARK LOOKUP'!D356,"C",IF(D356&gt;=0.35*'MARK LOOKUP'!D356,"D","N.G."))))))))</f>
        <v>0</v>
      </c>
      <c r="Z356" s="26" t="str">
        <f>IF(ISBLANK('DATA ENTRY'!J356),"",IF(LEDGER!E356="AB","AB",IF(LEDGER!E356&gt;=0.9*'MARK LOOKUP'!E356,"A+",IF(LEDGER!E356&gt;=0.8*'MARK LOOKUP'!E356,"A",IF(LEDGER!E356&gt;=0.7*'MARK LOOKUP'!E356,"B+",IF(LEDGER!E356&gt;=0.6*'MARK LOOKUP'!E356,"B",IF(LEDGER!E356&gt;=0.5*'MARK LOOKUP'!E356,"C+",IF(LEDGER!E356&gt;=0.4*'MARK LOOKUP'!E356,"C",IF(LEDGER!E356&gt;=0.35*'MARK LOOKUP'!E356,"D","NG")))))))))</f>
        <v/>
      </c>
      <c r="AA356" s="26" t="str">
        <f>IF(ISBLANK('DATA ENTRY'!K356),"",IF(LEDGER!F356="AB","AB",IF(LEDGER!F356&gt;=0.9*'MARK LOOKUP'!F356,"A+",IF(LEDGER!F356&gt;=0.8*'MARK LOOKUP'!F356,"A",IF(LEDGER!F356&gt;=0.7*'MARK LOOKUP'!F356,"B+",IF(LEDGER!F356&gt;=0.6*'MARK LOOKUP'!F356,"B",IF(LEDGER!F356&gt;=0.5*'MARK LOOKUP'!F356,"C+",IF(LEDGER!F356&gt;=0.4*'MARK LOOKUP'!F356,"C",IF(LEDGER!F356&gt;=0.35*'MARK LOOKUP'!F356,"D","NG")))))))))</f>
        <v/>
      </c>
      <c r="AB356" s="26" t="b">
        <f>IF(ISNUMBER(G356),IF(D356&gt;=0.9*'MARK LOOKUP'!G356,"A+",IF(G356&gt;=0.8*'MARK LOOKUP'!G356,"A",IF(G356&gt;=0.7*'MARK LOOKUP'!G356,"B+",IF(G356&gt;=0.6*'MARK LOOKUP'!G356,"B",IF(G356&gt;=0.5*'MARK LOOKUP'!G356,"C+",IF(G356&gt;=0.4*'MARK LOOKUP'!G356,"C",IF(G356&gt;=0.35*'MARK LOOKUP'!G356,"D","NG"))))))))</f>
        <v>0</v>
      </c>
      <c r="AC356" s="26" t="str">
        <f>IF(ISBLANK('DATA ENTRY'!M356),"",IF(LEDGER!H356="AB","AB",IF(LEDGER!H356&gt;=0.9*'MARK LOOKUP'!H356,"A+",IF(LEDGER!H356&gt;=0.8*'MARK LOOKUP'!H356,"A",IF(LEDGER!H356&gt;=0.7*'MARK LOOKUP'!H356,"B+",IF(LEDGER!H356&gt;=0.6*'MARK LOOKUP'!H356,"B",IF(LEDGER!H356&gt;=0.5*'MARK LOOKUP'!H356,"C+",IF(LEDGER!H356&gt;=0.4*'MARK LOOKUP'!H356,"C",IF(LEDGER!H356&gt;=0.35*'MARK LOOKUP'!H356,"D","NG")))))))))</f>
        <v/>
      </c>
      <c r="AD356" s="26" t="str">
        <f>IF(ISBLANK('DATA ENTRY'!N356),"",IF(LEDGER!I356="AB","AB",IF(LEDGER!I356&gt;=0.9*'MARK LOOKUP'!I356,"A+",IF(LEDGER!I356&gt;=0.8*'MARK LOOKUP'!I356,"A",IF(LEDGER!I356&gt;=0.7*'MARK LOOKUP'!I356,"B+",IF(LEDGER!I356&gt;=0.6*'MARK LOOKUP'!I356,"B",IF(LEDGER!I356&gt;=0.5*'MARK LOOKUP'!I356,"C+",IF(LEDGER!I356&gt;=0.4*'MARK LOOKUP'!I356,"C",IF(LEDGER!I356&gt;=0.35*'MARK LOOKUP'!I356,"D","NG")))))))))</f>
        <v/>
      </c>
      <c r="AE356" s="26" t="str">
        <f>IF(ISNUMBER(J356),IF(J356&gt;=0.9*'MARK LOOKUP'!J356,"A+",IF(J356&gt;=0.8*'MARK LOOKUP'!J356,"A",IF(J356&gt;=0.7*'MARK LOOKUP'!J356,"B+",IF(J356&gt;=0.6*'MARK LOOKUP'!J356,"B",IF(J356&gt;=0.5*'MARK LOOKUP'!J356,"C+",IF(J356&gt;=0.4*'MARK LOOKUP'!J356,"C",IF(J356&gt;=0.35*'MARK LOOKUP'!J356,"D","NG"))))))),"")</f>
        <v/>
      </c>
      <c r="AF356" s="26" t="str">
        <f>IF(ISBLANK('DATA ENTRY'!P356),"",IF(LEDGER!K356="Ab","AB",IF(LEDGER!K356&gt;=0.9*'MARK LOOKUP'!K356,"A+",IF(LEDGER!K356&gt;=0.8*'MARK LOOKUP'!K356,"A",IF(LEDGER!K356&gt;=0.7*'MARK LOOKUP'!K356,"B+",IF(LEDGER!K356&gt;=0.6*'MARK LOOKUP'!K356,"B",IF(LEDGER!K356&gt;=0.5*'MARK LOOKUP'!K356,"C+",IF(LEDGER!K356&gt;=0.4*'MARK LOOKUP'!K356,"C",IF(LEDGER!K356&gt;=0.35*'MARK LOOKUP'!K356,"D","NG")))))))))</f>
        <v/>
      </c>
      <c r="AG356" s="26" t="str">
        <f>IF(ISBLANK('DATA ENTRY'!Q356),"",IF(LEDGER!L356="Ab","AB",IF(LEDGER!L356&gt;=0.9*'MARK LOOKUP'!L356,"A+",IF(LEDGER!L356&gt;=0.8*'MARK LOOKUP'!L356,"A",IF(LEDGER!L356&gt;=0.7*'MARK LOOKUP'!L356,"B+",IF(LEDGER!L356&gt;=0.6*'MARK LOOKUP'!L356,"B",IF(LEDGER!L356&gt;=0.5*'MARK LOOKUP'!L356,"C+",IF(LEDGER!L356&gt;=0.4*'MARK LOOKUP'!L356,"C",IF(LEDGER!L356&gt;=0.35*'MARK LOOKUP'!L356,"D","NG")))))))))</f>
        <v/>
      </c>
      <c r="AH356" s="26" t="str">
        <f>IF(ISNUMBER(M356),IF(M356&gt;=0.9*'MARK LOOKUP'!M356,"A+",IF(M356&gt;=0.8*'MARK LOOKUP'!M356,"A",IF(M356&gt;=0.7*'MARK LOOKUP'!M356,"B+",IF(M356&gt;=0.6*'MARK LOOKUP'!M356,"B",IF(M356&gt;=0.5*'MARK LOOKUP'!M356,"C+",IF(M356&gt;=0.4*'MARK LOOKUP'!M356,"C",IF(M356&gt;=0.35*'MARK LOOKUP'!M356,"D","NG"))))))),"")</f>
        <v/>
      </c>
      <c r="AI356" s="26" t="str">
        <f>IF(ISBLANK('DATA ENTRY'!S356),"",IF(N356="Ab","AB",IF(N356&gt;=0.9*'MARK LOOKUP'!N356,"A+",IF(N356&gt;=0.8*'MARK LOOKUP'!N356,"A",IF(N356&gt;=0.7*'MARK LOOKUP'!N356,"B+",IF(N356&gt;=0.6*'MARK LOOKUP'!N356,"B",IF(N356&gt;=0.5*'MARK LOOKUP'!N356,"C+",IF(N356&gt;=0.4*'MARK LOOKUP'!N356,"C",IF(N356&gt;=0.35*'MARK LOOKUP'!N356,"D","NG")))))))))</f>
        <v/>
      </c>
      <c r="AJ356" s="26" t="str">
        <f>IF(ISBLANK('DATA ENTRY'!T356),"",IF(O356="Ab","AB",IF(O356&gt;=0.9*'MARK LOOKUP'!O356,"A+",IF(O356&gt;=0.8*'MARK LOOKUP'!O356,"A",IF(O356&gt;=0.7*'MARK LOOKUP'!O356,"B+",IF(O356&gt;=0.6*'MARK LOOKUP'!O356,"B",IF(O356&gt;=0.5*'MARK LOOKUP'!O356,"C+",IF(O356&gt;=0.4*'MARK LOOKUP'!O356,"C",IF(O356&gt;=0.35*'MARK LOOKUP'!O356,"D","NG")))))))))</f>
        <v/>
      </c>
      <c r="AK356" s="26" t="str">
        <f>IF(ISNUMBER(P356),IF(P356&gt;=0.9*'MARK LOOKUP'!P356,"A+",IF(P356&gt;=0.8*'MARK LOOKUP'!P356,"A",IF(P356&gt;=0.7*'MARK LOOKUP'!P356,"B+",IF(P356&gt;=0.6*'MARK LOOKUP'!P356,"B",IF(P356&gt;=0.5*'MARK LOOKUP'!P356,"C+",IF(P356&gt;=0.4*'MARK LOOKUP'!P356,"C",IF(P356&gt;=0.35*'MARK LOOKUP'!P356,"D","NG"))))))),"")</f>
        <v/>
      </c>
      <c r="AL356" s="26" t="str">
        <f>IF(ISBLANK('DATA ENTRY'!V356),"",IF(Q356="Ab","AB",IF(Q356&gt;=0.9*'MARK LOOKUP'!Q356,"A+",IF(Q356&gt;=0.8*'MARK LOOKUP'!Q356,"A",IF(Q356&gt;=0.7*'MARK LOOKUP'!Q356,"B+",IF(Q356&gt;=0.6*'MARK LOOKUP'!Q356,"B",IF(Q356&gt;=0.5*'MARK LOOKUP'!Q356,"C+",IF(Q356&gt;=0.4*'MARK LOOKUP'!Q356,"C",IF(Q356&gt;=0.35*'MARK LOOKUP'!Q356,"D","NG")))))))))</f>
        <v/>
      </c>
      <c r="AM356" s="26" t="str">
        <f>IF(ISBLANK('DATA ENTRY'!W356),"",IF(R356="Ab","AB",IF(R356&gt;=0.9*'MARK LOOKUP'!R356,"A+",IF(R356&gt;=0.8*'MARK LOOKUP'!R356,"A",IF(R356&gt;=0.7*'MARK LOOKUP'!R356,"B+",IF(R356&gt;=0.6*'MARK LOOKUP'!R356,"B",IF(R356&gt;=0.5*'MARK LOOKUP'!R356,"C+",IF(R356&gt;=0.4*'MARK LOOKUP'!R356,"C",IF(R356&gt;=0.35*'MARK LOOKUP'!R356,"D","NG")))))))))</f>
        <v/>
      </c>
      <c r="AN356" s="26" t="str">
        <f>IF(ISNUMBER(S356),IF(S356&gt;=0.9*'MARK LOOKUP'!S356,"A+",IF(S356&gt;=0.8*'MARK LOOKUP'!S356,"A",IF(S356&gt;=0.7*'MARK LOOKUP'!S356,"B+",IF(S356&gt;=0.6*'MARK LOOKUP'!S356,"B",IF(S356&gt;=0.5*'MARK LOOKUP'!S356,"C+",IF(S356&gt;=0.4*'MARK LOOKUP'!S356,"C",IF(S356&gt;=0.35*'MARK LOOKUP'!S356,"D","NG"))))))),"")</f>
        <v/>
      </c>
      <c r="AO356" s="26" t="str">
        <f>IF(ISBLANK('DATA ENTRY'!Y356),"",IF(T356="AB","AB",IF(T356&gt;=0.9*'MARK LOOKUP'!T356,"A+",IF(T356&gt;=0.8*'MARK LOOKUP'!T356,"A",IF(T356&gt;=0.7*'MARK LOOKUP'!T356,"B+",IF(T356&gt;=0.6*'MARK LOOKUP'!T356,"B",IF(T356&gt;=0.5*'MARK LOOKUP'!T356,"C+",IF(T356&gt;=0.4*'MARK LOOKUP'!T356,"C",IF(T356&gt;=0.35*'MARK LOOKUP'!T356,"D","NG")))))))))</f>
        <v/>
      </c>
      <c r="AP356" s="26" t="str">
        <f>IF(ISBLANK('DATA ENTRY'!Z356),"",IF(U356="AB","AB",IF(U356&gt;=0.9*'MARK LOOKUP'!U356,"A+",IF(U356&gt;=0.8*'MARK LOOKUP'!U356,"A",IF(U356&gt;=0.7*'MARK LOOKUP'!U356,"B+",IF(U356&gt;=0.6*'MARK LOOKUP'!U356,"B",IF(U356&gt;=0.5*'MARK LOOKUP'!U356,"C+",IF(U356&gt;=0.4*'MARK LOOKUP'!U356,"C",IF(U356&gt;=0.35*'MARK LOOKUP'!U356,"D","NG")))))))))</f>
        <v/>
      </c>
      <c r="AQ356" s="26" t="str">
        <f>IF(ISNUMBER(V356),IF(V356&gt;=0.9*'MARK LOOKUP'!V356,"A+",IF(V356&gt;=0.8*'MARK LOOKUP'!V356,"A",IF(V356&gt;=0.7*'MARK LOOKUP'!V356,"B+",IF(V356&gt;=0.6*'MARK LOOKUP'!S356,"B",IF(V356&gt;=0.5*'MARK LOOKUP'!V356,"C+",IF(V356&gt;=0.4*'MARK LOOKUP'!V356,"C",IF(V356&gt;=0.35*'MARK LOOKUP'!V356,"D","NG"))))))),"")</f>
        <v/>
      </c>
      <c r="AR356" s="26" t="str">
        <f t="shared" si="107"/>
        <v/>
      </c>
      <c r="AS356" s="26" t="str">
        <f t="shared" si="108"/>
        <v/>
      </c>
      <c r="AT356" s="26" t="str">
        <f t="shared" si="109"/>
        <v/>
      </c>
      <c r="AU356" s="26" t="str">
        <f t="shared" si="110"/>
        <v/>
      </c>
      <c r="AV356" s="26" t="str">
        <f t="shared" si="111"/>
        <v/>
      </c>
      <c r="AW356" s="26" t="str">
        <f t="shared" si="112"/>
        <v/>
      </c>
      <c r="AX356" s="26" t="str">
        <f t="shared" si="113"/>
        <v/>
      </c>
      <c r="AY356" s="26" t="str">
        <f t="shared" si="114"/>
        <v/>
      </c>
      <c r="AZ356" s="26" t="str">
        <f t="shared" si="115"/>
        <v/>
      </c>
      <c r="BA356" s="26" t="str">
        <f t="shared" si="116"/>
        <v/>
      </c>
      <c r="BB356" s="26" t="str">
        <f t="shared" si="117"/>
        <v/>
      </c>
      <c r="BC356" s="26" t="str">
        <f t="shared" si="118"/>
        <v/>
      </c>
      <c r="BD356" s="26" t="str">
        <f t="shared" si="119"/>
        <v/>
      </c>
      <c r="BE356" s="26" t="str">
        <f>IF(ISBLANK('DATA ENTRY'!S356),"",IF(AJ356="A+","4",IF(AJ356="A","3.6",IF(AJ356="B+","3.2",IF(AJ356="B","2.8",IF(AJ356="C+","2.4",IF(AJ356="C","2",IF(AJ356="D+","1.6",IF(AJ356="D","1.2",IF(AJ356="E","0.8",""))))))))))</f>
        <v/>
      </c>
      <c r="BF356" s="26" t="str">
        <f>IF(ISBLANK('DATA ENTRY'!T356),"",IF(AK356="A+","4",IF(AK356="A","3.6",IF(AK356="B+","3.2",IF(AK356="B","2.8",IF(AK356="C+","2.4",IF(AK356="C","2",IF(AK356="D+","1.6",IF(AK356="D","1.2",IF(AK356="E","0.8",""))))))))))</f>
        <v/>
      </c>
      <c r="BG356" s="26" t="str">
        <f>IF(ISBLANK('DATA ENTRY'!U356),"",IF(AL356="A+","4",IF(AL356="A","3.6",IF(AL356="B+","3.2",IF(AL356="B","2.8",IF(AL356="C+","2.4",IF(AL356="C","2",IF(AL356="D+","1.6",IF(AL356="D","1.2",IF(AL356="E","0.8",""))))))))))</f>
        <v/>
      </c>
      <c r="BH356" s="26" t="str">
        <f>IF(ISBLANK('DATA ENTRY'!V356),"",IF(AM356="A+","4",IF(AM356="A","3.6",IF(AM356="B+","3.2",IF(AM356="B","2.8",IF(AM356="C+","2.4",IF(AM356="C","2",IF(AM356="D+","1.6",IF(AM356="D","1.2",IF(AM356="E","0.8",""))))))))))</f>
        <v/>
      </c>
      <c r="BI356" s="26" t="str">
        <f>IF(ISBLANK('DATA ENTRY'!W356),"",IF(AN356="A+","4",IF(AN356="A","3.6",IF(AN356="B+","3.2",IF(AN356="B","2.8",IF(AN356="C+","2.4",IF(AN356="C","2",IF(AN356="D+","1.6",IF(AN356="D","1.2",IF(AN356="E","0.8",""))))))))))</f>
        <v/>
      </c>
      <c r="BJ356" s="26" t="str">
        <f>IF(ISBLANK('DATA ENTRY'!X356),"",IF(AO356="A+","4",IF(AO356="A","3.6",IF(AO356="B+","3.2",IF(AO356="B","2.8",IF(AO356="C+","2.4",IF(AO356="C","2",IF(AO356="D+","1.6",IF(AO356="D","1.2",IF(AO356="E","0.8",""))))))))))</f>
        <v/>
      </c>
      <c r="BK356" s="26" t="str">
        <f>IF(ISBLANK('DATA ENTRY'!Y356),"",IF(AP356="A+","4",IF(AP356="A","3.6",IF(AP356="B+","3.2",IF(AP356="B","2.8",IF(AP356="C+","2.4",IF(AP356="C","2",IF(AP356="D+","1.6",IF(AP356="D","1.2",IF(AP356="E","0.8",""))))))))))</f>
        <v/>
      </c>
      <c r="BL356" s="26" t="str">
        <f>IF(ISBLANK('DATA ENTRY'!Z356),"",IF(AQ356="A+","4",IF(AQ356="A","3.6",IF(AQ356="B+","3.2",IF(AQ356="B","2.8",IF(AQ356="C+","2.4",IF(AQ356="C","2",IF(AQ356="D+","1.6",IF(AQ356="D","1.2",IF(AQ356="E","0.8",""))))))))))</f>
        <v/>
      </c>
    </row>
    <row r="357" spans="2:64" x14ac:dyDescent="0.25">
      <c r="B357" s="26" t="str">
        <f>IF(ISBLANK('DATA ENTRY'!G357),"",'DATA ENTRY'!G357)</f>
        <v/>
      </c>
      <c r="C357" s="26" t="str">
        <f>IF(ISBLANK('DATA ENTRY'!H357),"",'DATA ENTRY'!H357)</f>
        <v/>
      </c>
      <c r="D357" s="26" t="str">
        <f t="shared" si="101"/>
        <v/>
      </c>
      <c r="E357" s="26" t="str">
        <f>IF(ISBLANK('DATA ENTRY'!J357),"",'DATA ENTRY'!J357)</f>
        <v/>
      </c>
      <c r="F357" s="26" t="str">
        <f>IF(ISBLANK('DATA ENTRY'!K357),"",'DATA ENTRY'!K357)</f>
        <v/>
      </c>
      <c r="G357" s="26" t="str">
        <f t="shared" si="102"/>
        <v/>
      </c>
      <c r="H357" s="26" t="str">
        <f>IF(ISBLANK('DATA ENTRY'!M357),"",'DATA ENTRY'!M357)</f>
        <v/>
      </c>
      <c r="I357" s="26" t="str">
        <f>IF(ISBLANK('DATA ENTRY'!M357),"",'DATA ENTRY'!N357)</f>
        <v/>
      </c>
      <c r="J357" s="26" t="str">
        <f t="shared" si="120"/>
        <v/>
      </c>
      <c r="K357" s="26" t="str">
        <f>IF(ISBLANK('DATA ENTRY'!P357),"",'DATA ENTRY'!P357)</f>
        <v/>
      </c>
      <c r="L357" s="26" t="str">
        <f>IF(ISBLANK('DATA ENTRY'!Q357),"",'DATA ENTRY'!Q357)</f>
        <v/>
      </c>
      <c r="M357" s="26" t="str">
        <f t="shared" si="103"/>
        <v/>
      </c>
      <c r="N357" s="26" t="str">
        <f>IF(ISBLANK('DATA ENTRY'!S357),"",'DATA ENTRY'!S357)</f>
        <v/>
      </c>
      <c r="O357" s="26" t="str">
        <f>IF(ISBLANK('DATA ENTRY'!T357),"",'DATA ENTRY'!T357)</f>
        <v/>
      </c>
      <c r="P357" s="26" t="str">
        <f t="shared" si="104"/>
        <v/>
      </c>
      <c r="Q357" s="26" t="str">
        <f>IF(ISBLANK('DATA ENTRY'!V357),"",'DATA ENTRY'!V357)</f>
        <v/>
      </c>
      <c r="R357" s="26" t="str">
        <f>IF(ISBLANK('DATA ENTRY'!W357),"",'DATA ENTRY'!W357)</f>
        <v/>
      </c>
      <c r="S357" s="26" t="str">
        <f t="shared" si="105"/>
        <v/>
      </c>
      <c r="T357" s="26" t="str">
        <f>IF(ISBLANK('DATA ENTRY'!Y357),"",'DATA ENTRY'!Y357)</f>
        <v/>
      </c>
      <c r="U357" s="26" t="str">
        <f>IF(ISBLANK('DATA ENTRY'!Z357),"",'DATA ENTRY'!Z357)</f>
        <v/>
      </c>
      <c r="V357" s="26" t="str">
        <f t="shared" si="106"/>
        <v/>
      </c>
      <c r="W357" s="26" t="str">
        <f>IF(ISBLANK('DATA ENTRY'!$F357),"",IF(LEDGER!B357="AB","AB",IF(LEDGER!B357&gt;=0.9*'MARK LOOKUP'!B357,"A+",IF(LEDGER!B357&gt;=0.8*'MARK LOOKUP'!B357,"A",IF(LEDGER!B357&gt;=0.7*'MARK LOOKUP'!B357,"B+",IF(LEDGER!B357&gt;=0.6*'MARK LOOKUP'!B357,"B",IF(LEDGER!B357&gt;=0.5*'MARK LOOKUP'!B357,"C+",IF(LEDGER!B357&gt;=0.4*'MARK LOOKUP'!B357,"C+",IF(LEDGER!B357&gt;=0.35*'MARK LOOKUP'!B357,"D","NG")))))))))</f>
        <v/>
      </c>
      <c r="X357" s="26" t="str">
        <f>IF(ISBLANK('DATA ENTRY'!$G357),"",IF(LEDGER!C357="AB","AB",IF(LEDGER!C357&gt;=0.9*'MARK LOOKUP'!C357,"A+",IF(LEDGER!C357&gt;=0.8*'MARK LOOKUP'!C357,"A",IF(LEDGER!C357&gt;=0.7*'MARK LOOKUP'!C357,"B+",IF(LEDGER!C357&gt;=0.6*'MARK LOOKUP'!C357,"B",IF(LEDGER!C357&gt;=0.5*'MARK LOOKUP'!C357,"C+",IF(LEDGER!C357&gt;=0.4*'MARK LOOKUP'!C357,"C+",IF(LEDGER!C357&gt;=0.35*'MARK LOOKUP'!C357,"D","N.G.")))))))))</f>
        <v/>
      </c>
      <c r="Y357" s="26" t="b">
        <f>IF(ISNUMBER(D357),IF(D357&gt;=0.9*'MARK LOOKUP'!D357,"A+",IF(D357&gt;=0.8*'MARK LOOKUP'!D357,"A",IF(D357&gt;=0.7*'MARK LOOKUP'!D357,"B+",IF(D357&gt;=0.6*'MARK LOOKUP'!D357,"B",IF(D357&gt;=0.5*'MARK LOOKUP'!D357,"C+",IF(D357&gt;=0.4*'MARK LOOKUP'!D357,"C",IF(D357&gt;=0.35*'MARK LOOKUP'!D357,"D","N.G."))))))))</f>
        <v>0</v>
      </c>
      <c r="Z357" s="26" t="str">
        <f>IF(ISBLANK('DATA ENTRY'!J357),"",IF(LEDGER!E357="AB","AB",IF(LEDGER!E357&gt;=0.9*'MARK LOOKUP'!E357,"A+",IF(LEDGER!E357&gt;=0.8*'MARK LOOKUP'!E357,"A",IF(LEDGER!E357&gt;=0.7*'MARK LOOKUP'!E357,"B+",IF(LEDGER!E357&gt;=0.6*'MARK LOOKUP'!E357,"B",IF(LEDGER!E357&gt;=0.5*'MARK LOOKUP'!E357,"C+",IF(LEDGER!E357&gt;=0.4*'MARK LOOKUP'!E357,"C",IF(LEDGER!E357&gt;=0.35*'MARK LOOKUP'!E357,"D","NG")))))))))</f>
        <v/>
      </c>
      <c r="AA357" s="26" t="str">
        <f>IF(ISBLANK('DATA ENTRY'!K357),"",IF(LEDGER!F357="AB","AB",IF(LEDGER!F357&gt;=0.9*'MARK LOOKUP'!F357,"A+",IF(LEDGER!F357&gt;=0.8*'MARK LOOKUP'!F357,"A",IF(LEDGER!F357&gt;=0.7*'MARK LOOKUP'!F357,"B+",IF(LEDGER!F357&gt;=0.6*'MARK LOOKUP'!F357,"B",IF(LEDGER!F357&gt;=0.5*'MARK LOOKUP'!F357,"C+",IF(LEDGER!F357&gt;=0.4*'MARK LOOKUP'!F357,"C",IF(LEDGER!F357&gt;=0.35*'MARK LOOKUP'!F357,"D","NG")))))))))</f>
        <v/>
      </c>
      <c r="AB357" s="26" t="b">
        <f>IF(ISNUMBER(G357),IF(D357&gt;=0.9*'MARK LOOKUP'!G357,"A+",IF(G357&gt;=0.8*'MARK LOOKUP'!G357,"A",IF(G357&gt;=0.7*'MARK LOOKUP'!G357,"B+",IF(G357&gt;=0.6*'MARK LOOKUP'!G357,"B",IF(G357&gt;=0.5*'MARK LOOKUP'!G357,"C+",IF(G357&gt;=0.4*'MARK LOOKUP'!G357,"C",IF(G357&gt;=0.35*'MARK LOOKUP'!G357,"D","NG"))))))))</f>
        <v>0</v>
      </c>
      <c r="AC357" s="26" t="str">
        <f>IF(ISBLANK('DATA ENTRY'!M357),"",IF(LEDGER!H357="AB","AB",IF(LEDGER!H357&gt;=0.9*'MARK LOOKUP'!H357,"A+",IF(LEDGER!H357&gt;=0.8*'MARK LOOKUP'!H357,"A",IF(LEDGER!H357&gt;=0.7*'MARK LOOKUP'!H357,"B+",IF(LEDGER!H357&gt;=0.6*'MARK LOOKUP'!H357,"B",IF(LEDGER!H357&gt;=0.5*'MARK LOOKUP'!H357,"C+",IF(LEDGER!H357&gt;=0.4*'MARK LOOKUP'!H357,"C",IF(LEDGER!H357&gt;=0.35*'MARK LOOKUP'!H357,"D","NG")))))))))</f>
        <v/>
      </c>
      <c r="AD357" s="26" t="str">
        <f>IF(ISBLANK('DATA ENTRY'!N357),"",IF(LEDGER!I357="AB","AB",IF(LEDGER!I357&gt;=0.9*'MARK LOOKUP'!I357,"A+",IF(LEDGER!I357&gt;=0.8*'MARK LOOKUP'!I357,"A",IF(LEDGER!I357&gt;=0.7*'MARK LOOKUP'!I357,"B+",IF(LEDGER!I357&gt;=0.6*'MARK LOOKUP'!I357,"B",IF(LEDGER!I357&gt;=0.5*'MARK LOOKUP'!I357,"C+",IF(LEDGER!I357&gt;=0.4*'MARK LOOKUP'!I357,"C",IF(LEDGER!I357&gt;=0.35*'MARK LOOKUP'!I357,"D","NG")))))))))</f>
        <v/>
      </c>
      <c r="AE357" s="26" t="str">
        <f>IF(ISNUMBER(J357),IF(J357&gt;=0.9*'MARK LOOKUP'!J357,"A+",IF(J357&gt;=0.8*'MARK LOOKUP'!J357,"A",IF(J357&gt;=0.7*'MARK LOOKUP'!J357,"B+",IF(J357&gt;=0.6*'MARK LOOKUP'!J357,"B",IF(J357&gt;=0.5*'MARK LOOKUP'!J357,"C+",IF(J357&gt;=0.4*'MARK LOOKUP'!J357,"C",IF(J357&gt;=0.35*'MARK LOOKUP'!J357,"D","NG"))))))),"")</f>
        <v/>
      </c>
      <c r="AF357" s="26" t="str">
        <f>IF(ISBLANK('DATA ENTRY'!P357),"",IF(LEDGER!K357="Ab","AB",IF(LEDGER!K357&gt;=0.9*'MARK LOOKUP'!K357,"A+",IF(LEDGER!K357&gt;=0.8*'MARK LOOKUP'!K357,"A",IF(LEDGER!K357&gt;=0.7*'MARK LOOKUP'!K357,"B+",IF(LEDGER!K357&gt;=0.6*'MARK LOOKUP'!K357,"B",IF(LEDGER!K357&gt;=0.5*'MARK LOOKUP'!K357,"C+",IF(LEDGER!K357&gt;=0.4*'MARK LOOKUP'!K357,"C",IF(LEDGER!K357&gt;=0.35*'MARK LOOKUP'!K357,"D","NG")))))))))</f>
        <v/>
      </c>
      <c r="AG357" s="26" t="str">
        <f>IF(ISBLANK('DATA ENTRY'!Q357),"",IF(LEDGER!L357="Ab","AB",IF(LEDGER!L357&gt;=0.9*'MARK LOOKUP'!L357,"A+",IF(LEDGER!L357&gt;=0.8*'MARK LOOKUP'!L357,"A",IF(LEDGER!L357&gt;=0.7*'MARK LOOKUP'!L357,"B+",IF(LEDGER!L357&gt;=0.6*'MARK LOOKUP'!L357,"B",IF(LEDGER!L357&gt;=0.5*'MARK LOOKUP'!L357,"C+",IF(LEDGER!L357&gt;=0.4*'MARK LOOKUP'!L357,"C",IF(LEDGER!L357&gt;=0.35*'MARK LOOKUP'!L357,"D","NG")))))))))</f>
        <v/>
      </c>
      <c r="AH357" s="26" t="str">
        <f>IF(ISNUMBER(M357),IF(M357&gt;=0.9*'MARK LOOKUP'!M357,"A+",IF(M357&gt;=0.8*'MARK LOOKUP'!M357,"A",IF(M357&gt;=0.7*'MARK LOOKUP'!M357,"B+",IF(M357&gt;=0.6*'MARK LOOKUP'!M357,"B",IF(M357&gt;=0.5*'MARK LOOKUP'!M357,"C+",IF(M357&gt;=0.4*'MARK LOOKUP'!M357,"C",IF(M357&gt;=0.35*'MARK LOOKUP'!M357,"D","NG"))))))),"")</f>
        <v/>
      </c>
      <c r="AI357" s="26" t="str">
        <f>IF(ISBLANK('DATA ENTRY'!S357),"",IF(N357="Ab","AB",IF(N357&gt;=0.9*'MARK LOOKUP'!N357,"A+",IF(N357&gt;=0.8*'MARK LOOKUP'!N357,"A",IF(N357&gt;=0.7*'MARK LOOKUP'!N357,"B+",IF(N357&gt;=0.6*'MARK LOOKUP'!N357,"B",IF(N357&gt;=0.5*'MARK LOOKUP'!N357,"C+",IF(N357&gt;=0.4*'MARK LOOKUP'!N357,"C",IF(N357&gt;=0.35*'MARK LOOKUP'!N357,"D","NG")))))))))</f>
        <v/>
      </c>
      <c r="AJ357" s="26" t="str">
        <f>IF(ISBLANK('DATA ENTRY'!T357),"",IF(O357="Ab","AB",IF(O357&gt;=0.9*'MARK LOOKUP'!O357,"A+",IF(O357&gt;=0.8*'MARK LOOKUP'!O357,"A",IF(O357&gt;=0.7*'MARK LOOKUP'!O357,"B+",IF(O357&gt;=0.6*'MARK LOOKUP'!O357,"B",IF(O357&gt;=0.5*'MARK LOOKUP'!O357,"C+",IF(O357&gt;=0.4*'MARK LOOKUP'!O357,"C",IF(O357&gt;=0.35*'MARK LOOKUP'!O357,"D","NG")))))))))</f>
        <v/>
      </c>
      <c r="AK357" s="26" t="str">
        <f>IF(ISNUMBER(P357),IF(P357&gt;=0.9*'MARK LOOKUP'!P357,"A+",IF(P357&gt;=0.8*'MARK LOOKUP'!P357,"A",IF(P357&gt;=0.7*'MARK LOOKUP'!P357,"B+",IF(P357&gt;=0.6*'MARK LOOKUP'!P357,"B",IF(P357&gt;=0.5*'MARK LOOKUP'!P357,"C+",IF(P357&gt;=0.4*'MARK LOOKUP'!P357,"C",IF(P357&gt;=0.35*'MARK LOOKUP'!P357,"D","NG"))))))),"")</f>
        <v/>
      </c>
      <c r="AL357" s="26" t="str">
        <f>IF(ISBLANK('DATA ENTRY'!V357),"",IF(Q357="Ab","AB",IF(Q357&gt;=0.9*'MARK LOOKUP'!Q357,"A+",IF(Q357&gt;=0.8*'MARK LOOKUP'!Q357,"A",IF(Q357&gt;=0.7*'MARK LOOKUP'!Q357,"B+",IF(Q357&gt;=0.6*'MARK LOOKUP'!Q357,"B",IF(Q357&gt;=0.5*'MARK LOOKUP'!Q357,"C+",IF(Q357&gt;=0.4*'MARK LOOKUP'!Q357,"C",IF(Q357&gt;=0.35*'MARK LOOKUP'!Q357,"D","NG")))))))))</f>
        <v/>
      </c>
      <c r="AM357" s="26" t="str">
        <f>IF(ISBLANK('DATA ENTRY'!W357),"",IF(R357="Ab","AB",IF(R357&gt;=0.9*'MARK LOOKUP'!R357,"A+",IF(R357&gt;=0.8*'MARK LOOKUP'!R357,"A",IF(R357&gt;=0.7*'MARK LOOKUP'!R357,"B+",IF(R357&gt;=0.6*'MARK LOOKUP'!R357,"B",IF(R357&gt;=0.5*'MARK LOOKUP'!R357,"C+",IF(R357&gt;=0.4*'MARK LOOKUP'!R357,"C",IF(R357&gt;=0.35*'MARK LOOKUP'!R357,"D","NG")))))))))</f>
        <v/>
      </c>
      <c r="AN357" s="26" t="str">
        <f>IF(ISNUMBER(S357),IF(S357&gt;=0.9*'MARK LOOKUP'!S357,"A+",IF(S357&gt;=0.8*'MARK LOOKUP'!S357,"A",IF(S357&gt;=0.7*'MARK LOOKUP'!S357,"B+",IF(S357&gt;=0.6*'MARK LOOKUP'!S357,"B",IF(S357&gt;=0.5*'MARK LOOKUP'!S357,"C+",IF(S357&gt;=0.4*'MARK LOOKUP'!S357,"C",IF(S357&gt;=0.35*'MARK LOOKUP'!S357,"D","NG"))))))),"")</f>
        <v/>
      </c>
      <c r="AO357" s="26" t="str">
        <f>IF(ISBLANK('DATA ENTRY'!Y357),"",IF(T357="AB","AB",IF(T357&gt;=0.9*'MARK LOOKUP'!T357,"A+",IF(T357&gt;=0.8*'MARK LOOKUP'!T357,"A",IF(T357&gt;=0.7*'MARK LOOKUP'!T357,"B+",IF(T357&gt;=0.6*'MARK LOOKUP'!T357,"B",IF(T357&gt;=0.5*'MARK LOOKUP'!T357,"C+",IF(T357&gt;=0.4*'MARK LOOKUP'!T357,"C",IF(T357&gt;=0.35*'MARK LOOKUP'!T357,"D","NG")))))))))</f>
        <v/>
      </c>
      <c r="AP357" s="26" t="str">
        <f>IF(ISBLANK('DATA ENTRY'!Z357),"",IF(U357="AB","AB",IF(U357&gt;=0.9*'MARK LOOKUP'!U357,"A+",IF(U357&gt;=0.8*'MARK LOOKUP'!U357,"A",IF(U357&gt;=0.7*'MARK LOOKUP'!U357,"B+",IF(U357&gt;=0.6*'MARK LOOKUP'!U357,"B",IF(U357&gt;=0.5*'MARK LOOKUP'!U357,"C+",IF(U357&gt;=0.4*'MARK LOOKUP'!U357,"C",IF(U357&gt;=0.35*'MARK LOOKUP'!U357,"D","NG")))))))))</f>
        <v/>
      </c>
      <c r="AQ357" s="26" t="str">
        <f>IF(ISNUMBER(V357),IF(V357&gt;=0.9*'MARK LOOKUP'!V357,"A+",IF(V357&gt;=0.8*'MARK LOOKUP'!V357,"A",IF(V357&gt;=0.7*'MARK LOOKUP'!V357,"B+",IF(V357&gt;=0.6*'MARK LOOKUP'!S357,"B",IF(V357&gt;=0.5*'MARK LOOKUP'!V357,"C+",IF(V357&gt;=0.4*'MARK LOOKUP'!V357,"C",IF(V357&gt;=0.35*'MARK LOOKUP'!V357,"D","NG"))))))),"")</f>
        <v/>
      </c>
      <c r="AR357" s="26" t="str">
        <f t="shared" si="107"/>
        <v/>
      </c>
      <c r="AS357" s="26" t="str">
        <f t="shared" si="108"/>
        <v/>
      </c>
      <c r="AT357" s="26" t="str">
        <f t="shared" si="109"/>
        <v/>
      </c>
      <c r="AU357" s="26" t="str">
        <f t="shared" si="110"/>
        <v/>
      </c>
      <c r="AV357" s="26" t="str">
        <f t="shared" si="111"/>
        <v/>
      </c>
      <c r="AW357" s="26" t="str">
        <f t="shared" si="112"/>
        <v/>
      </c>
      <c r="AX357" s="26" t="str">
        <f t="shared" si="113"/>
        <v/>
      </c>
      <c r="AY357" s="26" t="str">
        <f t="shared" si="114"/>
        <v/>
      </c>
      <c r="AZ357" s="26" t="str">
        <f t="shared" si="115"/>
        <v/>
      </c>
      <c r="BA357" s="26" t="str">
        <f t="shared" si="116"/>
        <v/>
      </c>
      <c r="BB357" s="26" t="str">
        <f t="shared" si="117"/>
        <v/>
      </c>
      <c r="BC357" s="26" t="str">
        <f t="shared" si="118"/>
        <v/>
      </c>
      <c r="BD357" s="26" t="str">
        <f t="shared" si="119"/>
        <v/>
      </c>
      <c r="BE357" s="26" t="str">
        <f>IF(ISBLANK('DATA ENTRY'!S357),"",IF(AJ357="A+","4",IF(AJ357="A","3.6",IF(AJ357="B+","3.2",IF(AJ357="B","2.8",IF(AJ357="C+","2.4",IF(AJ357="C","2",IF(AJ357="D+","1.6",IF(AJ357="D","1.2",IF(AJ357="E","0.8",""))))))))))</f>
        <v/>
      </c>
      <c r="BF357" s="26" t="str">
        <f>IF(ISBLANK('DATA ENTRY'!T357),"",IF(AK357="A+","4",IF(AK357="A","3.6",IF(AK357="B+","3.2",IF(AK357="B","2.8",IF(AK357="C+","2.4",IF(AK357="C","2",IF(AK357="D+","1.6",IF(AK357="D","1.2",IF(AK357="E","0.8",""))))))))))</f>
        <v/>
      </c>
      <c r="BG357" s="26" t="str">
        <f>IF(ISBLANK('DATA ENTRY'!U357),"",IF(AL357="A+","4",IF(AL357="A","3.6",IF(AL357="B+","3.2",IF(AL357="B","2.8",IF(AL357="C+","2.4",IF(AL357="C","2",IF(AL357="D+","1.6",IF(AL357="D","1.2",IF(AL357="E","0.8",""))))))))))</f>
        <v/>
      </c>
      <c r="BH357" s="26" t="str">
        <f>IF(ISBLANK('DATA ENTRY'!V357),"",IF(AM357="A+","4",IF(AM357="A","3.6",IF(AM357="B+","3.2",IF(AM357="B","2.8",IF(AM357="C+","2.4",IF(AM357="C","2",IF(AM357="D+","1.6",IF(AM357="D","1.2",IF(AM357="E","0.8",""))))))))))</f>
        <v/>
      </c>
      <c r="BI357" s="26" t="str">
        <f>IF(ISBLANK('DATA ENTRY'!W357),"",IF(AN357="A+","4",IF(AN357="A","3.6",IF(AN357="B+","3.2",IF(AN357="B","2.8",IF(AN357="C+","2.4",IF(AN357="C","2",IF(AN357="D+","1.6",IF(AN357="D","1.2",IF(AN357="E","0.8",""))))))))))</f>
        <v/>
      </c>
      <c r="BJ357" s="26" t="str">
        <f>IF(ISBLANK('DATA ENTRY'!X357),"",IF(AO357="A+","4",IF(AO357="A","3.6",IF(AO357="B+","3.2",IF(AO357="B","2.8",IF(AO357="C+","2.4",IF(AO357="C","2",IF(AO357="D+","1.6",IF(AO357="D","1.2",IF(AO357="E","0.8",""))))))))))</f>
        <v/>
      </c>
      <c r="BK357" s="26" t="str">
        <f>IF(ISBLANK('DATA ENTRY'!Y357),"",IF(AP357="A+","4",IF(AP357="A","3.6",IF(AP357="B+","3.2",IF(AP357="B","2.8",IF(AP357="C+","2.4",IF(AP357="C","2",IF(AP357="D+","1.6",IF(AP357="D","1.2",IF(AP357="E","0.8",""))))))))))</f>
        <v/>
      </c>
      <c r="BL357" s="26" t="str">
        <f>IF(ISBLANK('DATA ENTRY'!Z357),"",IF(AQ357="A+","4",IF(AQ357="A","3.6",IF(AQ357="B+","3.2",IF(AQ357="B","2.8",IF(AQ357="C+","2.4",IF(AQ357="C","2",IF(AQ357="D+","1.6",IF(AQ357="D","1.2",IF(AQ357="E","0.8",""))))))))))</f>
        <v/>
      </c>
    </row>
    <row r="358" spans="2:64" x14ac:dyDescent="0.25">
      <c r="B358" s="26" t="str">
        <f>IF(ISBLANK('DATA ENTRY'!G358),"",'DATA ENTRY'!G358)</f>
        <v/>
      </c>
      <c r="C358" s="26" t="str">
        <f>IF(ISBLANK('DATA ENTRY'!H358),"",'DATA ENTRY'!H358)</f>
        <v/>
      </c>
      <c r="D358" s="26" t="str">
        <f t="shared" si="101"/>
        <v/>
      </c>
      <c r="E358" s="26" t="str">
        <f>IF(ISBLANK('DATA ENTRY'!J358),"",'DATA ENTRY'!J358)</f>
        <v/>
      </c>
      <c r="F358" s="26" t="str">
        <f>IF(ISBLANK('DATA ENTRY'!K358),"",'DATA ENTRY'!K358)</f>
        <v/>
      </c>
      <c r="G358" s="26" t="str">
        <f t="shared" si="102"/>
        <v/>
      </c>
      <c r="H358" s="26" t="str">
        <f>IF(ISBLANK('DATA ENTRY'!M358),"",'DATA ENTRY'!M358)</f>
        <v/>
      </c>
      <c r="I358" s="26" t="str">
        <f>IF(ISBLANK('DATA ENTRY'!M358),"",'DATA ENTRY'!N358)</f>
        <v/>
      </c>
      <c r="J358" s="26" t="str">
        <f t="shared" si="120"/>
        <v/>
      </c>
      <c r="K358" s="26" t="str">
        <f>IF(ISBLANK('DATA ENTRY'!P358),"",'DATA ENTRY'!P358)</f>
        <v/>
      </c>
      <c r="L358" s="26" t="str">
        <f>IF(ISBLANK('DATA ENTRY'!Q358),"",'DATA ENTRY'!Q358)</f>
        <v/>
      </c>
      <c r="M358" s="26" t="str">
        <f t="shared" si="103"/>
        <v/>
      </c>
      <c r="N358" s="26" t="str">
        <f>IF(ISBLANK('DATA ENTRY'!S358),"",'DATA ENTRY'!S358)</f>
        <v/>
      </c>
      <c r="O358" s="26" t="str">
        <f>IF(ISBLANK('DATA ENTRY'!T358),"",'DATA ENTRY'!T358)</f>
        <v/>
      </c>
      <c r="P358" s="26" t="str">
        <f t="shared" si="104"/>
        <v/>
      </c>
      <c r="Q358" s="26" t="str">
        <f>IF(ISBLANK('DATA ENTRY'!V358),"",'DATA ENTRY'!V358)</f>
        <v/>
      </c>
      <c r="R358" s="26" t="str">
        <f>IF(ISBLANK('DATA ENTRY'!W358),"",'DATA ENTRY'!W358)</f>
        <v/>
      </c>
      <c r="S358" s="26" t="str">
        <f t="shared" si="105"/>
        <v/>
      </c>
      <c r="T358" s="26" t="str">
        <f>IF(ISBLANK('DATA ENTRY'!Y358),"",'DATA ENTRY'!Y358)</f>
        <v/>
      </c>
      <c r="U358" s="26" t="str">
        <f>IF(ISBLANK('DATA ENTRY'!Z358),"",'DATA ENTRY'!Z358)</f>
        <v/>
      </c>
      <c r="V358" s="26" t="str">
        <f t="shared" si="106"/>
        <v/>
      </c>
      <c r="W358" s="26" t="str">
        <f>IF(ISBLANK('DATA ENTRY'!$F358),"",IF(LEDGER!B358="AB","AB",IF(LEDGER!B358&gt;=0.9*'MARK LOOKUP'!B358,"A+",IF(LEDGER!B358&gt;=0.8*'MARK LOOKUP'!B358,"A",IF(LEDGER!B358&gt;=0.7*'MARK LOOKUP'!B358,"B+",IF(LEDGER!B358&gt;=0.6*'MARK LOOKUP'!B358,"B",IF(LEDGER!B358&gt;=0.5*'MARK LOOKUP'!B358,"C+",IF(LEDGER!B358&gt;=0.4*'MARK LOOKUP'!B358,"C+",IF(LEDGER!B358&gt;=0.35*'MARK LOOKUP'!B358,"D","NG")))))))))</f>
        <v/>
      </c>
      <c r="X358" s="26" t="str">
        <f>IF(ISBLANK('DATA ENTRY'!$G358),"",IF(LEDGER!C358="AB","AB",IF(LEDGER!C358&gt;=0.9*'MARK LOOKUP'!C358,"A+",IF(LEDGER!C358&gt;=0.8*'MARK LOOKUP'!C358,"A",IF(LEDGER!C358&gt;=0.7*'MARK LOOKUP'!C358,"B+",IF(LEDGER!C358&gt;=0.6*'MARK LOOKUP'!C358,"B",IF(LEDGER!C358&gt;=0.5*'MARK LOOKUP'!C358,"C+",IF(LEDGER!C358&gt;=0.4*'MARK LOOKUP'!C358,"C+",IF(LEDGER!C358&gt;=0.35*'MARK LOOKUP'!C358,"D","N.G.")))))))))</f>
        <v/>
      </c>
      <c r="Y358" s="26" t="b">
        <f>IF(ISNUMBER(D358),IF(D358&gt;=0.9*'MARK LOOKUP'!D358,"A+",IF(D358&gt;=0.8*'MARK LOOKUP'!D358,"A",IF(D358&gt;=0.7*'MARK LOOKUP'!D358,"B+",IF(D358&gt;=0.6*'MARK LOOKUP'!D358,"B",IF(D358&gt;=0.5*'MARK LOOKUP'!D358,"C+",IF(D358&gt;=0.4*'MARK LOOKUP'!D358,"C",IF(D358&gt;=0.35*'MARK LOOKUP'!D358,"D","N.G."))))))))</f>
        <v>0</v>
      </c>
      <c r="Z358" s="26" t="str">
        <f>IF(ISBLANK('DATA ENTRY'!J358),"",IF(LEDGER!E358="AB","AB",IF(LEDGER!E358&gt;=0.9*'MARK LOOKUP'!E358,"A+",IF(LEDGER!E358&gt;=0.8*'MARK LOOKUP'!E358,"A",IF(LEDGER!E358&gt;=0.7*'MARK LOOKUP'!E358,"B+",IF(LEDGER!E358&gt;=0.6*'MARK LOOKUP'!E358,"B",IF(LEDGER!E358&gt;=0.5*'MARK LOOKUP'!E358,"C+",IF(LEDGER!E358&gt;=0.4*'MARK LOOKUP'!E358,"C",IF(LEDGER!E358&gt;=0.35*'MARK LOOKUP'!E358,"D","NG")))))))))</f>
        <v/>
      </c>
      <c r="AA358" s="26" t="str">
        <f>IF(ISBLANK('DATA ENTRY'!K358),"",IF(LEDGER!F358="AB","AB",IF(LEDGER!F358&gt;=0.9*'MARK LOOKUP'!F358,"A+",IF(LEDGER!F358&gt;=0.8*'MARK LOOKUP'!F358,"A",IF(LEDGER!F358&gt;=0.7*'MARK LOOKUP'!F358,"B+",IF(LEDGER!F358&gt;=0.6*'MARK LOOKUP'!F358,"B",IF(LEDGER!F358&gt;=0.5*'MARK LOOKUP'!F358,"C+",IF(LEDGER!F358&gt;=0.4*'MARK LOOKUP'!F358,"C",IF(LEDGER!F358&gt;=0.35*'MARK LOOKUP'!F358,"D","NG")))))))))</f>
        <v/>
      </c>
      <c r="AB358" s="26" t="b">
        <f>IF(ISNUMBER(G358),IF(D358&gt;=0.9*'MARK LOOKUP'!G358,"A+",IF(G358&gt;=0.8*'MARK LOOKUP'!G358,"A",IF(G358&gt;=0.7*'MARK LOOKUP'!G358,"B+",IF(G358&gt;=0.6*'MARK LOOKUP'!G358,"B",IF(G358&gt;=0.5*'MARK LOOKUP'!G358,"C+",IF(G358&gt;=0.4*'MARK LOOKUP'!G358,"C",IF(G358&gt;=0.35*'MARK LOOKUP'!G358,"D","NG"))))))))</f>
        <v>0</v>
      </c>
      <c r="AC358" s="26" t="str">
        <f>IF(ISBLANK('DATA ENTRY'!M358),"",IF(LEDGER!H358="AB","AB",IF(LEDGER!H358&gt;=0.9*'MARK LOOKUP'!H358,"A+",IF(LEDGER!H358&gt;=0.8*'MARK LOOKUP'!H358,"A",IF(LEDGER!H358&gt;=0.7*'MARK LOOKUP'!H358,"B+",IF(LEDGER!H358&gt;=0.6*'MARK LOOKUP'!H358,"B",IF(LEDGER!H358&gt;=0.5*'MARK LOOKUP'!H358,"C+",IF(LEDGER!H358&gt;=0.4*'MARK LOOKUP'!H358,"C",IF(LEDGER!H358&gt;=0.35*'MARK LOOKUP'!H358,"D","NG")))))))))</f>
        <v/>
      </c>
      <c r="AD358" s="26" t="str">
        <f>IF(ISBLANK('DATA ENTRY'!N358),"",IF(LEDGER!I358="AB","AB",IF(LEDGER!I358&gt;=0.9*'MARK LOOKUP'!I358,"A+",IF(LEDGER!I358&gt;=0.8*'MARK LOOKUP'!I358,"A",IF(LEDGER!I358&gt;=0.7*'MARK LOOKUP'!I358,"B+",IF(LEDGER!I358&gt;=0.6*'MARK LOOKUP'!I358,"B",IF(LEDGER!I358&gt;=0.5*'MARK LOOKUP'!I358,"C+",IF(LEDGER!I358&gt;=0.4*'MARK LOOKUP'!I358,"C",IF(LEDGER!I358&gt;=0.35*'MARK LOOKUP'!I358,"D","NG")))))))))</f>
        <v/>
      </c>
      <c r="AE358" s="26" t="str">
        <f>IF(ISNUMBER(J358),IF(J358&gt;=0.9*'MARK LOOKUP'!J358,"A+",IF(J358&gt;=0.8*'MARK LOOKUP'!J358,"A",IF(J358&gt;=0.7*'MARK LOOKUP'!J358,"B+",IF(J358&gt;=0.6*'MARK LOOKUP'!J358,"B",IF(J358&gt;=0.5*'MARK LOOKUP'!J358,"C+",IF(J358&gt;=0.4*'MARK LOOKUP'!J358,"C",IF(J358&gt;=0.35*'MARK LOOKUP'!J358,"D","NG"))))))),"")</f>
        <v/>
      </c>
      <c r="AF358" s="26" t="str">
        <f>IF(ISBLANK('DATA ENTRY'!P358),"",IF(LEDGER!K358="Ab","AB",IF(LEDGER!K358&gt;=0.9*'MARK LOOKUP'!K358,"A+",IF(LEDGER!K358&gt;=0.8*'MARK LOOKUP'!K358,"A",IF(LEDGER!K358&gt;=0.7*'MARK LOOKUP'!K358,"B+",IF(LEDGER!K358&gt;=0.6*'MARK LOOKUP'!K358,"B",IF(LEDGER!K358&gt;=0.5*'MARK LOOKUP'!K358,"C+",IF(LEDGER!K358&gt;=0.4*'MARK LOOKUP'!K358,"C",IF(LEDGER!K358&gt;=0.35*'MARK LOOKUP'!K358,"D","NG")))))))))</f>
        <v/>
      </c>
      <c r="AG358" s="26" t="str">
        <f>IF(ISBLANK('DATA ENTRY'!Q358),"",IF(LEDGER!L358="Ab","AB",IF(LEDGER!L358&gt;=0.9*'MARK LOOKUP'!L358,"A+",IF(LEDGER!L358&gt;=0.8*'MARK LOOKUP'!L358,"A",IF(LEDGER!L358&gt;=0.7*'MARK LOOKUP'!L358,"B+",IF(LEDGER!L358&gt;=0.6*'MARK LOOKUP'!L358,"B",IF(LEDGER!L358&gt;=0.5*'MARK LOOKUP'!L358,"C+",IF(LEDGER!L358&gt;=0.4*'MARK LOOKUP'!L358,"C",IF(LEDGER!L358&gt;=0.35*'MARK LOOKUP'!L358,"D","NG")))))))))</f>
        <v/>
      </c>
      <c r="AH358" s="26" t="str">
        <f>IF(ISNUMBER(M358),IF(M358&gt;=0.9*'MARK LOOKUP'!M358,"A+",IF(M358&gt;=0.8*'MARK LOOKUP'!M358,"A",IF(M358&gt;=0.7*'MARK LOOKUP'!M358,"B+",IF(M358&gt;=0.6*'MARK LOOKUP'!M358,"B",IF(M358&gt;=0.5*'MARK LOOKUP'!M358,"C+",IF(M358&gt;=0.4*'MARK LOOKUP'!M358,"C",IF(M358&gt;=0.35*'MARK LOOKUP'!M358,"D","NG"))))))),"")</f>
        <v/>
      </c>
      <c r="AI358" s="26" t="str">
        <f>IF(ISBLANK('DATA ENTRY'!S358),"",IF(N358="Ab","AB",IF(N358&gt;=0.9*'MARK LOOKUP'!N358,"A+",IF(N358&gt;=0.8*'MARK LOOKUP'!N358,"A",IF(N358&gt;=0.7*'MARK LOOKUP'!N358,"B+",IF(N358&gt;=0.6*'MARK LOOKUP'!N358,"B",IF(N358&gt;=0.5*'MARK LOOKUP'!N358,"C+",IF(N358&gt;=0.4*'MARK LOOKUP'!N358,"C",IF(N358&gt;=0.35*'MARK LOOKUP'!N358,"D","NG")))))))))</f>
        <v/>
      </c>
      <c r="AJ358" s="26" t="str">
        <f>IF(ISBLANK('DATA ENTRY'!T358),"",IF(O358="Ab","AB",IF(O358&gt;=0.9*'MARK LOOKUP'!O358,"A+",IF(O358&gt;=0.8*'MARK LOOKUP'!O358,"A",IF(O358&gt;=0.7*'MARK LOOKUP'!O358,"B+",IF(O358&gt;=0.6*'MARK LOOKUP'!O358,"B",IF(O358&gt;=0.5*'MARK LOOKUP'!O358,"C+",IF(O358&gt;=0.4*'MARK LOOKUP'!O358,"C",IF(O358&gt;=0.35*'MARK LOOKUP'!O358,"D","NG")))))))))</f>
        <v/>
      </c>
      <c r="AK358" s="26" t="str">
        <f>IF(ISNUMBER(P358),IF(P358&gt;=0.9*'MARK LOOKUP'!P358,"A+",IF(P358&gt;=0.8*'MARK LOOKUP'!P358,"A",IF(P358&gt;=0.7*'MARK LOOKUP'!P358,"B+",IF(P358&gt;=0.6*'MARK LOOKUP'!P358,"B",IF(P358&gt;=0.5*'MARK LOOKUP'!P358,"C+",IF(P358&gt;=0.4*'MARK LOOKUP'!P358,"C",IF(P358&gt;=0.35*'MARK LOOKUP'!P358,"D","NG"))))))),"")</f>
        <v/>
      </c>
      <c r="AL358" s="26" t="str">
        <f>IF(ISBLANK('DATA ENTRY'!V358),"",IF(Q358="Ab","AB",IF(Q358&gt;=0.9*'MARK LOOKUP'!Q358,"A+",IF(Q358&gt;=0.8*'MARK LOOKUP'!Q358,"A",IF(Q358&gt;=0.7*'MARK LOOKUP'!Q358,"B+",IF(Q358&gt;=0.6*'MARK LOOKUP'!Q358,"B",IF(Q358&gt;=0.5*'MARK LOOKUP'!Q358,"C+",IF(Q358&gt;=0.4*'MARK LOOKUP'!Q358,"C",IF(Q358&gt;=0.35*'MARK LOOKUP'!Q358,"D","NG")))))))))</f>
        <v/>
      </c>
      <c r="AM358" s="26" t="str">
        <f>IF(ISBLANK('DATA ENTRY'!W358),"",IF(R358="Ab","AB",IF(R358&gt;=0.9*'MARK LOOKUP'!R358,"A+",IF(R358&gt;=0.8*'MARK LOOKUP'!R358,"A",IF(R358&gt;=0.7*'MARK LOOKUP'!R358,"B+",IF(R358&gt;=0.6*'MARK LOOKUP'!R358,"B",IF(R358&gt;=0.5*'MARK LOOKUP'!R358,"C+",IF(R358&gt;=0.4*'MARK LOOKUP'!R358,"C",IF(R358&gt;=0.35*'MARK LOOKUP'!R358,"D","NG")))))))))</f>
        <v/>
      </c>
      <c r="AN358" s="26" t="str">
        <f>IF(ISNUMBER(S358),IF(S358&gt;=0.9*'MARK LOOKUP'!S358,"A+",IF(S358&gt;=0.8*'MARK LOOKUP'!S358,"A",IF(S358&gt;=0.7*'MARK LOOKUP'!S358,"B+",IF(S358&gt;=0.6*'MARK LOOKUP'!S358,"B",IF(S358&gt;=0.5*'MARK LOOKUP'!S358,"C+",IF(S358&gt;=0.4*'MARK LOOKUP'!S358,"C",IF(S358&gt;=0.35*'MARK LOOKUP'!S358,"D","NG"))))))),"")</f>
        <v/>
      </c>
      <c r="AO358" s="26" t="str">
        <f>IF(ISBLANK('DATA ENTRY'!Y358),"",IF(T358="AB","AB",IF(T358&gt;=0.9*'MARK LOOKUP'!T358,"A+",IF(T358&gt;=0.8*'MARK LOOKUP'!T358,"A",IF(T358&gt;=0.7*'MARK LOOKUP'!T358,"B+",IF(T358&gt;=0.6*'MARK LOOKUP'!T358,"B",IF(T358&gt;=0.5*'MARK LOOKUP'!T358,"C+",IF(T358&gt;=0.4*'MARK LOOKUP'!T358,"C",IF(T358&gt;=0.35*'MARK LOOKUP'!T358,"D","NG")))))))))</f>
        <v/>
      </c>
      <c r="AP358" s="26" t="str">
        <f>IF(ISBLANK('DATA ENTRY'!Z358),"",IF(U358="AB","AB",IF(U358&gt;=0.9*'MARK LOOKUP'!U358,"A+",IF(U358&gt;=0.8*'MARK LOOKUP'!U358,"A",IF(U358&gt;=0.7*'MARK LOOKUP'!U358,"B+",IF(U358&gt;=0.6*'MARK LOOKUP'!U358,"B",IF(U358&gt;=0.5*'MARK LOOKUP'!U358,"C+",IF(U358&gt;=0.4*'MARK LOOKUP'!U358,"C",IF(U358&gt;=0.35*'MARK LOOKUP'!U358,"D","NG")))))))))</f>
        <v/>
      </c>
      <c r="AQ358" s="26" t="str">
        <f>IF(ISNUMBER(V358),IF(V358&gt;=0.9*'MARK LOOKUP'!V358,"A+",IF(V358&gt;=0.8*'MARK LOOKUP'!V358,"A",IF(V358&gt;=0.7*'MARK LOOKUP'!V358,"B+",IF(V358&gt;=0.6*'MARK LOOKUP'!S358,"B",IF(V358&gt;=0.5*'MARK LOOKUP'!V358,"C+",IF(V358&gt;=0.4*'MARK LOOKUP'!V358,"C",IF(V358&gt;=0.35*'MARK LOOKUP'!V358,"D","NG"))))))),"")</f>
        <v/>
      </c>
      <c r="AR358" s="26" t="str">
        <f t="shared" si="107"/>
        <v/>
      </c>
      <c r="AS358" s="26" t="str">
        <f t="shared" si="108"/>
        <v/>
      </c>
      <c r="AT358" s="26" t="str">
        <f t="shared" si="109"/>
        <v/>
      </c>
      <c r="AU358" s="26" t="str">
        <f t="shared" si="110"/>
        <v/>
      </c>
      <c r="AV358" s="26" t="str">
        <f t="shared" si="111"/>
        <v/>
      </c>
      <c r="AW358" s="26" t="str">
        <f t="shared" si="112"/>
        <v/>
      </c>
      <c r="AX358" s="26" t="str">
        <f t="shared" si="113"/>
        <v/>
      </c>
      <c r="AY358" s="26" t="str">
        <f t="shared" si="114"/>
        <v/>
      </c>
      <c r="AZ358" s="26" t="str">
        <f t="shared" si="115"/>
        <v/>
      </c>
      <c r="BA358" s="26" t="str">
        <f t="shared" si="116"/>
        <v/>
      </c>
      <c r="BB358" s="26" t="str">
        <f t="shared" si="117"/>
        <v/>
      </c>
      <c r="BC358" s="26" t="str">
        <f t="shared" si="118"/>
        <v/>
      </c>
      <c r="BD358" s="26" t="str">
        <f t="shared" si="119"/>
        <v/>
      </c>
      <c r="BE358" s="26" t="str">
        <f>IF(ISBLANK('DATA ENTRY'!S358),"",IF(AJ358="A+","4",IF(AJ358="A","3.6",IF(AJ358="B+","3.2",IF(AJ358="B","2.8",IF(AJ358="C+","2.4",IF(AJ358="C","2",IF(AJ358="D+","1.6",IF(AJ358="D","1.2",IF(AJ358="E","0.8",""))))))))))</f>
        <v/>
      </c>
      <c r="BF358" s="26" t="str">
        <f>IF(ISBLANK('DATA ENTRY'!T358),"",IF(AK358="A+","4",IF(AK358="A","3.6",IF(AK358="B+","3.2",IF(AK358="B","2.8",IF(AK358="C+","2.4",IF(AK358="C","2",IF(AK358="D+","1.6",IF(AK358="D","1.2",IF(AK358="E","0.8",""))))))))))</f>
        <v/>
      </c>
      <c r="BG358" s="26" t="str">
        <f>IF(ISBLANK('DATA ENTRY'!U358),"",IF(AL358="A+","4",IF(AL358="A","3.6",IF(AL358="B+","3.2",IF(AL358="B","2.8",IF(AL358="C+","2.4",IF(AL358="C","2",IF(AL358="D+","1.6",IF(AL358="D","1.2",IF(AL358="E","0.8",""))))))))))</f>
        <v/>
      </c>
      <c r="BH358" s="26" t="str">
        <f>IF(ISBLANK('DATA ENTRY'!V358),"",IF(AM358="A+","4",IF(AM358="A","3.6",IF(AM358="B+","3.2",IF(AM358="B","2.8",IF(AM358="C+","2.4",IF(AM358="C","2",IF(AM358="D+","1.6",IF(AM358="D","1.2",IF(AM358="E","0.8",""))))))))))</f>
        <v/>
      </c>
      <c r="BI358" s="26" t="str">
        <f>IF(ISBLANK('DATA ENTRY'!W358),"",IF(AN358="A+","4",IF(AN358="A","3.6",IF(AN358="B+","3.2",IF(AN358="B","2.8",IF(AN358="C+","2.4",IF(AN358="C","2",IF(AN358="D+","1.6",IF(AN358="D","1.2",IF(AN358="E","0.8",""))))))))))</f>
        <v/>
      </c>
      <c r="BJ358" s="26" t="str">
        <f>IF(ISBLANK('DATA ENTRY'!X358),"",IF(AO358="A+","4",IF(AO358="A","3.6",IF(AO358="B+","3.2",IF(AO358="B","2.8",IF(AO358="C+","2.4",IF(AO358="C","2",IF(AO358="D+","1.6",IF(AO358="D","1.2",IF(AO358="E","0.8",""))))))))))</f>
        <v/>
      </c>
      <c r="BK358" s="26" t="str">
        <f>IF(ISBLANK('DATA ENTRY'!Y358),"",IF(AP358="A+","4",IF(AP358="A","3.6",IF(AP358="B+","3.2",IF(AP358="B","2.8",IF(AP358="C+","2.4",IF(AP358="C","2",IF(AP358="D+","1.6",IF(AP358="D","1.2",IF(AP358="E","0.8",""))))))))))</f>
        <v/>
      </c>
      <c r="BL358" s="26" t="str">
        <f>IF(ISBLANK('DATA ENTRY'!Z358),"",IF(AQ358="A+","4",IF(AQ358="A","3.6",IF(AQ358="B+","3.2",IF(AQ358="B","2.8",IF(AQ358="C+","2.4",IF(AQ358="C","2",IF(AQ358="D+","1.6",IF(AQ358="D","1.2",IF(AQ358="E","0.8",""))))))))))</f>
        <v/>
      </c>
    </row>
    <row r="359" spans="2:64" x14ac:dyDescent="0.25">
      <c r="B359" s="26" t="str">
        <f>IF(ISBLANK('DATA ENTRY'!G359),"",'DATA ENTRY'!G359)</f>
        <v/>
      </c>
      <c r="C359" s="26" t="str">
        <f>IF(ISBLANK('DATA ENTRY'!H359),"",'DATA ENTRY'!H359)</f>
        <v/>
      </c>
      <c r="D359" s="26" t="str">
        <f t="shared" si="101"/>
        <v/>
      </c>
      <c r="E359" s="26" t="str">
        <f>IF(ISBLANK('DATA ENTRY'!J359),"",'DATA ENTRY'!J359)</f>
        <v/>
      </c>
      <c r="F359" s="26" t="str">
        <f>IF(ISBLANK('DATA ENTRY'!K359),"",'DATA ENTRY'!K359)</f>
        <v/>
      </c>
      <c r="G359" s="26" t="str">
        <f t="shared" si="102"/>
        <v/>
      </c>
      <c r="H359" s="26" t="str">
        <f>IF(ISBLANK('DATA ENTRY'!M359),"",'DATA ENTRY'!M359)</f>
        <v/>
      </c>
      <c r="I359" s="26" t="str">
        <f>IF(ISBLANK('DATA ENTRY'!M359),"",'DATA ENTRY'!N359)</f>
        <v/>
      </c>
      <c r="J359" s="26" t="str">
        <f t="shared" si="120"/>
        <v/>
      </c>
      <c r="K359" s="26" t="str">
        <f>IF(ISBLANK('DATA ENTRY'!P359),"",'DATA ENTRY'!P359)</f>
        <v/>
      </c>
      <c r="L359" s="26" t="str">
        <f>IF(ISBLANK('DATA ENTRY'!Q359),"",'DATA ENTRY'!Q359)</f>
        <v/>
      </c>
      <c r="M359" s="26" t="str">
        <f t="shared" si="103"/>
        <v/>
      </c>
      <c r="N359" s="26" t="str">
        <f>IF(ISBLANK('DATA ENTRY'!S359),"",'DATA ENTRY'!S359)</f>
        <v/>
      </c>
      <c r="O359" s="26" t="str">
        <f>IF(ISBLANK('DATA ENTRY'!T359),"",'DATA ENTRY'!T359)</f>
        <v/>
      </c>
      <c r="P359" s="26" t="str">
        <f t="shared" si="104"/>
        <v/>
      </c>
      <c r="Q359" s="26" t="str">
        <f>IF(ISBLANK('DATA ENTRY'!V359),"",'DATA ENTRY'!V359)</f>
        <v/>
      </c>
      <c r="R359" s="26" t="str">
        <f>IF(ISBLANK('DATA ENTRY'!W359),"",'DATA ENTRY'!W359)</f>
        <v/>
      </c>
      <c r="S359" s="26" t="str">
        <f t="shared" si="105"/>
        <v/>
      </c>
      <c r="T359" s="26" t="str">
        <f>IF(ISBLANK('DATA ENTRY'!Y359),"",'DATA ENTRY'!Y359)</f>
        <v/>
      </c>
      <c r="U359" s="26" t="str">
        <f>IF(ISBLANK('DATA ENTRY'!Z359),"",'DATA ENTRY'!Z359)</f>
        <v/>
      </c>
      <c r="V359" s="26" t="str">
        <f t="shared" si="106"/>
        <v/>
      </c>
      <c r="W359" s="26" t="str">
        <f>IF(ISBLANK('DATA ENTRY'!$F359),"",IF(LEDGER!B359="AB","AB",IF(LEDGER!B359&gt;=0.9*'MARK LOOKUP'!B359,"A+",IF(LEDGER!B359&gt;=0.8*'MARK LOOKUP'!B359,"A",IF(LEDGER!B359&gt;=0.7*'MARK LOOKUP'!B359,"B+",IF(LEDGER!B359&gt;=0.6*'MARK LOOKUP'!B359,"B",IF(LEDGER!B359&gt;=0.5*'MARK LOOKUP'!B359,"C+",IF(LEDGER!B359&gt;=0.4*'MARK LOOKUP'!B359,"C+",IF(LEDGER!B359&gt;=0.35*'MARK LOOKUP'!B359,"D","NG")))))))))</f>
        <v/>
      </c>
      <c r="X359" s="26" t="str">
        <f>IF(ISBLANK('DATA ENTRY'!$G359),"",IF(LEDGER!C359="AB","AB",IF(LEDGER!C359&gt;=0.9*'MARK LOOKUP'!C359,"A+",IF(LEDGER!C359&gt;=0.8*'MARK LOOKUP'!C359,"A",IF(LEDGER!C359&gt;=0.7*'MARK LOOKUP'!C359,"B+",IF(LEDGER!C359&gt;=0.6*'MARK LOOKUP'!C359,"B",IF(LEDGER!C359&gt;=0.5*'MARK LOOKUP'!C359,"C+",IF(LEDGER!C359&gt;=0.4*'MARK LOOKUP'!C359,"C+",IF(LEDGER!C359&gt;=0.35*'MARK LOOKUP'!C359,"D","N.G.")))))))))</f>
        <v/>
      </c>
      <c r="Y359" s="26" t="b">
        <f>IF(ISNUMBER(D359),IF(D359&gt;=0.9*'MARK LOOKUP'!D359,"A+",IF(D359&gt;=0.8*'MARK LOOKUP'!D359,"A",IF(D359&gt;=0.7*'MARK LOOKUP'!D359,"B+",IF(D359&gt;=0.6*'MARK LOOKUP'!D359,"B",IF(D359&gt;=0.5*'MARK LOOKUP'!D359,"C+",IF(D359&gt;=0.4*'MARK LOOKUP'!D359,"C",IF(D359&gt;=0.35*'MARK LOOKUP'!D359,"D","N.G."))))))))</f>
        <v>0</v>
      </c>
      <c r="Z359" s="26" t="str">
        <f>IF(ISBLANK('DATA ENTRY'!J359),"",IF(LEDGER!E359="AB","AB",IF(LEDGER!E359&gt;=0.9*'MARK LOOKUP'!E359,"A+",IF(LEDGER!E359&gt;=0.8*'MARK LOOKUP'!E359,"A",IF(LEDGER!E359&gt;=0.7*'MARK LOOKUP'!E359,"B+",IF(LEDGER!E359&gt;=0.6*'MARK LOOKUP'!E359,"B",IF(LEDGER!E359&gt;=0.5*'MARK LOOKUP'!E359,"C+",IF(LEDGER!E359&gt;=0.4*'MARK LOOKUP'!E359,"C",IF(LEDGER!E359&gt;=0.35*'MARK LOOKUP'!E359,"D","NG")))))))))</f>
        <v/>
      </c>
      <c r="AA359" s="26" t="str">
        <f>IF(ISBLANK('DATA ENTRY'!K359),"",IF(LEDGER!F359="AB","AB",IF(LEDGER!F359&gt;=0.9*'MARK LOOKUP'!F359,"A+",IF(LEDGER!F359&gt;=0.8*'MARK LOOKUP'!F359,"A",IF(LEDGER!F359&gt;=0.7*'MARK LOOKUP'!F359,"B+",IF(LEDGER!F359&gt;=0.6*'MARK LOOKUP'!F359,"B",IF(LEDGER!F359&gt;=0.5*'MARK LOOKUP'!F359,"C+",IF(LEDGER!F359&gt;=0.4*'MARK LOOKUP'!F359,"C",IF(LEDGER!F359&gt;=0.35*'MARK LOOKUP'!F359,"D","NG")))))))))</f>
        <v/>
      </c>
      <c r="AB359" s="26" t="b">
        <f>IF(ISNUMBER(G359),IF(D359&gt;=0.9*'MARK LOOKUP'!G359,"A+",IF(G359&gt;=0.8*'MARK LOOKUP'!G359,"A",IF(G359&gt;=0.7*'MARK LOOKUP'!G359,"B+",IF(G359&gt;=0.6*'MARK LOOKUP'!G359,"B",IF(G359&gt;=0.5*'MARK LOOKUP'!G359,"C+",IF(G359&gt;=0.4*'MARK LOOKUP'!G359,"C",IF(G359&gt;=0.35*'MARK LOOKUP'!G359,"D","NG"))))))))</f>
        <v>0</v>
      </c>
      <c r="AC359" s="26" t="str">
        <f>IF(ISBLANK('DATA ENTRY'!M359),"",IF(LEDGER!H359="AB","AB",IF(LEDGER!H359&gt;=0.9*'MARK LOOKUP'!H359,"A+",IF(LEDGER!H359&gt;=0.8*'MARK LOOKUP'!H359,"A",IF(LEDGER!H359&gt;=0.7*'MARK LOOKUP'!H359,"B+",IF(LEDGER!H359&gt;=0.6*'MARK LOOKUP'!H359,"B",IF(LEDGER!H359&gt;=0.5*'MARK LOOKUP'!H359,"C+",IF(LEDGER!H359&gt;=0.4*'MARK LOOKUP'!H359,"C",IF(LEDGER!H359&gt;=0.35*'MARK LOOKUP'!H359,"D","NG")))))))))</f>
        <v/>
      </c>
      <c r="AD359" s="26" t="str">
        <f>IF(ISBLANK('DATA ENTRY'!N359),"",IF(LEDGER!I359="AB","AB",IF(LEDGER!I359&gt;=0.9*'MARK LOOKUP'!I359,"A+",IF(LEDGER!I359&gt;=0.8*'MARK LOOKUP'!I359,"A",IF(LEDGER!I359&gt;=0.7*'MARK LOOKUP'!I359,"B+",IF(LEDGER!I359&gt;=0.6*'MARK LOOKUP'!I359,"B",IF(LEDGER!I359&gt;=0.5*'MARK LOOKUP'!I359,"C+",IF(LEDGER!I359&gt;=0.4*'MARK LOOKUP'!I359,"C",IF(LEDGER!I359&gt;=0.35*'MARK LOOKUP'!I359,"D","NG")))))))))</f>
        <v/>
      </c>
      <c r="AE359" s="26" t="str">
        <f>IF(ISNUMBER(J359),IF(J359&gt;=0.9*'MARK LOOKUP'!J359,"A+",IF(J359&gt;=0.8*'MARK LOOKUP'!J359,"A",IF(J359&gt;=0.7*'MARK LOOKUP'!J359,"B+",IF(J359&gt;=0.6*'MARK LOOKUP'!J359,"B",IF(J359&gt;=0.5*'MARK LOOKUP'!J359,"C+",IF(J359&gt;=0.4*'MARK LOOKUP'!J359,"C",IF(J359&gt;=0.35*'MARK LOOKUP'!J359,"D","NG"))))))),"")</f>
        <v/>
      </c>
      <c r="AF359" s="26" t="str">
        <f>IF(ISBLANK('DATA ENTRY'!P359),"",IF(LEDGER!K359="Ab","AB",IF(LEDGER!K359&gt;=0.9*'MARK LOOKUP'!K359,"A+",IF(LEDGER!K359&gt;=0.8*'MARK LOOKUP'!K359,"A",IF(LEDGER!K359&gt;=0.7*'MARK LOOKUP'!K359,"B+",IF(LEDGER!K359&gt;=0.6*'MARK LOOKUP'!K359,"B",IF(LEDGER!K359&gt;=0.5*'MARK LOOKUP'!K359,"C+",IF(LEDGER!K359&gt;=0.4*'MARK LOOKUP'!K359,"C",IF(LEDGER!K359&gt;=0.35*'MARK LOOKUP'!K359,"D","NG")))))))))</f>
        <v/>
      </c>
      <c r="AG359" s="26" t="str">
        <f>IF(ISBLANK('DATA ENTRY'!Q359),"",IF(LEDGER!L359="Ab","AB",IF(LEDGER!L359&gt;=0.9*'MARK LOOKUP'!L359,"A+",IF(LEDGER!L359&gt;=0.8*'MARK LOOKUP'!L359,"A",IF(LEDGER!L359&gt;=0.7*'MARK LOOKUP'!L359,"B+",IF(LEDGER!L359&gt;=0.6*'MARK LOOKUP'!L359,"B",IF(LEDGER!L359&gt;=0.5*'MARK LOOKUP'!L359,"C+",IF(LEDGER!L359&gt;=0.4*'MARK LOOKUP'!L359,"C",IF(LEDGER!L359&gt;=0.35*'MARK LOOKUP'!L359,"D","NG")))))))))</f>
        <v/>
      </c>
      <c r="AH359" s="26" t="str">
        <f>IF(ISNUMBER(M359),IF(M359&gt;=0.9*'MARK LOOKUP'!M359,"A+",IF(M359&gt;=0.8*'MARK LOOKUP'!M359,"A",IF(M359&gt;=0.7*'MARK LOOKUP'!M359,"B+",IF(M359&gt;=0.6*'MARK LOOKUP'!M359,"B",IF(M359&gt;=0.5*'MARK LOOKUP'!M359,"C+",IF(M359&gt;=0.4*'MARK LOOKUP'!M359,"C",IF(M359&gt;=0.35*'MARK LOOKUP'!M359,"D","NG"))))))),"")</f>
        <v/>
      </c>
      <c r="AI359" s="26" t="str">
        <f>IF(ISBLANK('DATA ENTRY'!S359),"",IF(N359="Ab","AB",IF(N359&gt;=0.9*'MARK LOOKUP'!N359,"A+",IF(N359&gt;=0.8*'MARK LOOKUP'!N359,"A",IF(N359&gt;=0.7*'MARK LOOKUP'!N359,"B+",IF(N359&gt;=0.6*'MARK LOOKUP'!N359,"B",IF(N359&gt;=0.5*'MARK LOOKUP'!N359,"C+",IF(N359&gt;=0.4*'MARK LOOKUP'!N359,"C",IF(N359&gt;=0.35*'MARK LOOKUP'!N359,"D","NG")))))))))</f>
        <v/>
      </c>
      <c r="AJ359" s="26" t="str">
        <f>IF(ISBLANK('DATA ENTRY'!T359),"",IF(O359="Ab","AB",IF(O359&gt;=0.9*'MARK LOOKUP'!O359,"A+",IF(O359&gt;=0.8*'MARK LOOKUP'!O359,"A",IF(O359&gt;=0.7*'MARK LOOKUP'!O359,"B+",IF(O359&gt;=0.6*'MARK LOOKUP'!O359,"B",IF(O359&gt;=0.5*'MARK LOOKUP'!O359,"C+",IF(O359&gt;=0.4*'MARK LOOKUP'!O359,"C",IF(O359&gt;=0.35*'MARK LOOKUP'!O359,"D","NG")))))))))</f>
        <v/>
      </c>
      <c r="AK359" s="26" t="str">
        <f>IF(ISNUMBER(P359),IF(P359&gt;=0.9*'MARK LOOKUP'!P359,"A+",IF(P359&gt;=0.8*'MARK LOOKUP'!P359,"A",IF(P359&gt;=0.7*'MARK LOOKUP'!P359,"B+",IF(P359&gt;=0.6*'MARK LOOKUP'!P359,"B",IF(P359&gt;=0.5*'MARK LOOKUP'!P359,"C+",IF(P359&gt;=0.4*'MARK LOOKUP'!P359,"C",IF(P359&gt;=0.35*'MARK LOOKUP'!P359,"D","NG"))))))),"")</f>
        <v/>
      </c>
      <c r="AL359" s="26" t="str">
        <f>IF(ISBLANK('DATA ENTRY'!V359),"",IF(Q359="Ab","AB",IF(Q359&gt;=0.9*'MARK LOOKUP'!Q359,"A+",IF(Q359&gt;=0.8*'MARK LOOKUP'!Q359,"A",IF(Q359&gt;=0.7*'MARK LOOKUP'!Q359,"B+",IF(Q359&gt;=0.6*'MARK LOOKUP'!Q359,"B",IF(Q359&gt;=0.5*'MARK LOOKUP'!Q359,"C+",IF(Q359&gt;=0.4*'MARK LOOKUP'!Q359,"C",IF(Q359&gt;=0.35*'MARK LOOKUP'!Q359,"D","NG")))))))))</f>
        <v/>
      </c>
      <c r="AM359" s="26" t="str">
        <f>IF(ISBLANK('DATA ENTRY'!W359),"",IF(R359="Ab","AB",IF(R359&gt;=0.9*'MARK LOOKUP'!R359,"A+",IF(R359&gt;=0.8*'MARK LOOKUP'!R359,"A",IF(R359&gt;=0.7*'MARK LOOKUP'!R359,"B+",IF(R359&gt;=0.6*'MARK LOOKUP'!R359,"B",IF(R359&gt;=0.5*'MARK LOOKUP'!R359,"C+",IF(R359&gt;=0.4*'MARK LOOKUP'!R359,"C",IF(R359&gt;=0.35*'MARK LOOKUP'!R359,"D","NG")))))))))</f>
        <v/>
      </c>
      <c r="AN359" s="26" t="str">
        <f>IF(ISNUMBER(S359),IF(S359&gt;=0.9*'MARK LOOKUP'!S359,"A+",IF(S359&gt;=0.8*'MARK LOOKUP'!S359,"A",IF(S359&gt;=0.7*'MARK LOOKUP'!S359,"B+",IF(S359&gt;=0.6*'MARK LOOKUP'!S359,"B",IF(S359&gt;=0.5*'MARK LOOKUP'!S359,"C+",IF(S359&gt;=0.4*'MARK LOOKUP'!S359,"C",IF(S359&gt;=0.35*'MARK LOOKUP'!S359,"D","NG"))))))),"")</f>
        <v/>
      </c>
      <c r="AO359" s="26" t="str">
        <f>IF(ISBLANK('DATA ENTRY'!Y359),"",IF(T359="AB","AB",IF(T359&gt;=0.9*'MARK LOOKUP'!T359,"A+",IF(T359&gt;=0.8*'MARK LOOKUP'!T359,"A",IF(T359&gt;=0.7*'MARK LOOKUP'!T359,"B+",IF(T359&gt;=0.6*'MARK LOOKUP'!T359,"B",IF(T359&gt;=0.5*'MARK LOOKUP'!T359,"C+",IF(T359&gt;=0.4*'MARK LOOKUP'!T359,"C",IF(T359&gt;=0.35*'MARK LOOKUP'!T359,"D","NG")))))))))</f>
        <v/>
      </c>
      <c r="AP359" s="26" t="str">
        <f>IF(ISBLANK('DATA ENTRY'!Z359),"",IF(U359="AB","AB",IF(U359&gt;=0.9*'MARK LOOKUP'!U359,"A+",IF(U359&gt;=0.8*'MARK LOOKUP'!U359,"A",IF(U359&gt;=0.7*'MARK LOOKUP'!U359,"B+",IF(U359&gt;=0.6*'MARK LOOKUP'!U359,"B",IF(U359&gt;=0.5*'MARK LOOKUP'!U359,"C+",IF(U359&gt;=0.4*'MARK LOOKUP'!U359,"C",IF(U359&gt;=0.35*'MARK LOOKUP'!U359,"D","NG")))))))))</f>
        <v/>
      </c>
      <c r="AQ359" s="26" t="str">
        <f>IF(ISNUMBER(V359),IF(V359&gt;=0.9*'MARK LOOKUP'!V359,"A+",IF(V359&gt;=0.8*'MARK LOOKUP'!V359,"A",IF(V359&gt;=0.7*'MARK LOOKUP'!V359,"B+",IF(V359&gt;=0.6*'MARK LOOKUP'!S359,"B",IF(V359&gt;=0.5*'MARK LOOKUP'!V359,"C+",IF(V359&gt;=0.4*'MARK LOOKUP'!V359,"C",IF(V359&gt;=0.35*'MARK LOOKUP'!V359,"D","NG"))))))),"")</f>
        <v/>
      </c>
      <c r="AR359" s="26" t="str">
        <f t="shared" si="107"/>
        <v/>
      </c>
      <c r="AS359" s="26" t="str">
        <f t="shared" si="108"/>
        <v/>
      </c>
      <c r="AT359" s="26" t="str">
        <f t="shared" si="109"/>
        <v/>
      </c>
      <c r="AU359" s="26" t="str">
        <f t="shared" si="110"/>
        <v/>
      </c>
      <c r="AV359" s="26" t="str">
        <f t="shared" si="111"/>
        <v/>
      </c>
      <c r="AW359" s="26" t="str">
        <f t="shared" si="112"/>
        <v/>
      </c>
      <c r="AX359" s="26" t="str">
        <f t="shared" si="113"/>
        <v/>
      </c>
      <c r="AY359" s="26" t="str">
        <f t="shared" si="114"/>
        <v/>
      </c>
      <c r="AZ359" s="26" t="str">
        <f t="shared" si="115"/>
        <v/>
      </c>
      <c r="BA359" s="26" t="str">
        <f t="shared" si="116"/>
        <v/>
      </c>
      <c r="BB359" s="26" t="str">
        <f t="shared" si="117"/>
        <v/>
      </c>
      <c r="BC359" s="26" t="str">
        <f t="shared" si="118"/>
        <v/>
      </c>
      <c r="BD359" s="26" t="str">
        <f t="shared" si="119"/>
        <v/>
      </c>
      <c r="BE359" s="26" t="str">
        <f>IF(ISBLANK('DATA ENTRY'!S359),"",IF(AJ359="A+","4",IF(AJ359="A","3.6",IF(AJ359="B+","3.2",IF(AJ359="B","2.8",IF(AJ359="C+","2.4",IF(AJ359="C","2",IF(AJ359="D+","1.6",IF(AJ359="D","1.2",IF(AJ359="E","0.8",""))))))))))</f>
        <v/>
      </c>
      <c r="BF359" s="26" t="str">
        <f>IF(ISBLANK('DATA ENTRY'!T359),"",IF(AK359="A+","4",IF(AK359="A","3.6",IF(AK359="B+","3.2",IF(AK359="B","2.8",IF(AK359="C+","2.4",IF(AK359="C","2",IF(AK359="D+","1.6",IF(AK359="D","1.2",IF(AK359="E","0.8",""))))))))))</f>
        <v/>
      </c>
      <c r="BG359" s="26" t="str">
        <f>IF(ISBLANK('DATA ENTRY'!U359),"",IF(AL359="A+","4",IF(AL359="A","3.6",IF(AL359="B+","3.2",IF(AL359="B","2.8",IF(AL359="C+","2.4",IF(AL359="C","2",IF(AL359="D+","1.6",IF(AL359="D","1.2",IF(AL359="E","0.8",""))))))))))</f>
        <v/>
      </c>
      <c r="BH359" s="26" t="str">
        <f>IF(ISBLANK('DATA ENTRY'!V359),"",IF(AM359="A+","4",IF(AM359="A","3.6",IF(AM359="B+","3.2",IF(AM359="B","2.8",IF(AM359="C+","2.4",IF(AM359="C","2",IF(AM359="D+","1.6",IF(AM359="D","1.2",IF(AM359="E","0.8",""))))))))))</f>
        <v/>
      </c>
      <c r="BI359" s="26" t="str">
        <f>IF(ISBLANK('DATA ENTRY'!W359),"",IF(AN359="A+","4",IF(AN359="A","3.6",IF(AN359="B+","3.2",IF(AN359="B","2.8",IF(AN359="C+","2.4",IF(AN359="C","2",IF(AN359="D+","1.6",IF(AN359="D","1.2",IF(AN359="E","0.8",""))))))))))</f>
        <v/>
      </c>
      <c r="BJ359" s="26" t="str">
        <f>IF(ISBLANK('DATA ENTRY'!X359),"",IF(AO359="A+","4",IF(AO359="A","3.6",IF(AO359="B+","3.2",IF(AO359="B","2.8",IF(AO359="C+","2.4",IF(AO359="C","2",IF(AO359="D+","1.6",IF(AO359="D","1.2",IF(AO359="E","0.8",""))))))))))</f>
        <v/>
      </c>
      <c r="BK359" s="26" t="str">
        <f>IF(ISBLANK('DATA ENTRY'!Y359),"",IF(AP359="A+","4",IF(AP359="A","3.6",IF(AP359="B+","3.2",IF(AP359="B","2.8",IF(AP359="C+","2.4",IF(AP359="C","2",IF(AP359="D+","1.6",IF(AP359="D","1.2",IF(AP359="E","0.8",""))))))))))</f>
        <v/>
      </c>
      <c r="BL359" s="26" t="str">
        <f>IF(ISBLANK('DATA ENTRY'!Z359),"",IF(AQ359="A+","4",IF(AQ359="A","3.6",IF(AQ359="B+","3.2",IF(AQ359="B","2.8",IF(AQ359="C+","2.4",IF(AQ359="C","2",IF(AQ359="D+","1.6",IF(AQ359="D","1.2",IF(AQ359="E","0.8",""))))))))))</f>
        <v/>
      </c>
    </row>
    <row r="360" spans="2:64" x14ac:dyDescent="0.25">
      <c r="B360" s="26" t="str">
        <f>IF(ISBLANK('DATA ENTRY'!G360),"",'DATA ENTRY'!G360)</f>
        <v/>
      </c>
      <c r="C360" s="26" t="str">
        <f>IF(ISBLANK('DATA ENTRY'!H360),"",'DATA ENTRY'!H360)</f>
        <v/>
      </c>
      <c r="D360" s="26" t="str">
        <f t="shared" si="101"/>
        <v/>
      </c>
      <c r="E360" s="26" t="str">
        <f>IF(ISBLANK('DATA ENTRY'!J360),"",'DATA ENTRY'!J360)</f>
        <v/>
      </c>
      <c r="F360" s="26" t="str">
        <f>IF(ISBLANK('DATA ENTRY'!K360),"",'DATA ENTRY'!K360)</f>
        <v/>
      </c>
      <c r="G360" s="26" t="str">
        <f t="shared" si="102"/>
        <v/>
      </c>
      <c r="H360" s="26" t="str">
        <f>IF(ISBLANK('DATA ENTRY'!M360),"",'DATA ENTRY'!M360)</f>
        <v/>
      </c>
      <c r="I360" s="26" t="str">
        <f>IF(ISBLANK('DATA ENTRY'!M360),"",'DATA ENTRY'!N360)</f>
        <v/>
      </c>
      <c r="J360" s="26" t="str">
        <f t="shared" si="120"/>
        <v/>
      </c>
      <c r="K360" s="26" t="str">
        <f>IF(ISBLANK('DATA ENTRY'!P360),"",'DATA ENTRY'!P360)</f>
        <v/>
      </c>
      <c r="L360" s="26" t="str">
        <f>IF(ISBLANK('DATA ENTRY'!Q360),"",'DATA ENTRY'!Q360)</f>
        <v/>
      </c>
      <c r="M360" s="26" t="str">
        <f t="shared" si="103"/>
        <v/>
      </c>
      <c r="N360" s="26" t="str">
        <f>IF(ISBLANK('DATA ENTRY'!S360),"",'DATA ENTRY'!S360)</f>
        <v/>
      </c>
      <c r="O360" s="26" t="str">
        <f>IF(ISBLANK('DATA ENTRY'!T360),"",'DATA ENTRY'!T360)</f>
        <v/>
      </c>
      <c r="P360" s="26" t="str">
        <f t="shared" si="104"/>
        <v/>
      </c>
      <c r="Q360" s="26" t="str">
        <f>IF(ISBLANK('DATA ENTRY'!V360),"",'DATA ENTRY'!V360)</f>
        <v/>
      </c>
      <c r="R360" s="26" t="str">
        <f>IF(ISBLANK('DATA ENTRY'!W360),"",'DATA ENTRY'!W360)</f>
        <v/>
      </c>
      <c r="S360" s="26" t="str">
        <f t="shared" si="105"/>
        <v/>
      </c>
      <c r="T360" s="26" t="str">
        <f>IF(ISBLANK('DATA ENTRY'!Y360),"",'DATA ENTRY'!Y360)</f>
        <v/>
      </c>
      <c r="U360" s="26" t="str">
        <f>IF(ISBLANK('DATA ENTRY'!Z360),"",'DATA ENTRY'!Z360)</f>
        <v/>
      </c>
      <c r="V360" s="26" t="str">
        <f t="shared" si="106"/>
        <v/>
      </c>
      <c r="W360" s="26" t="str">
        <f>IF(ISBLANK('DATA ENTRY'!$F360),"",IF(LEDGER!B360="AB","AB",IF(LEDGER!B360&gt;=0.9*'MARK LOOKUP'!B360,"A+",IF(LEDGER!B360&gt;=0.8*'MARK LOOKUP'!B360,"A",IF(LEDGER!B360&gt;=0.7*'MARK LOOKUP'!B360,"B+",IF(LEDGER!B360&gt;=0.6*'MARK LOOKUP'!B360,"B",IF(LEDGER!B360&gt;=0.5*'MARK LOOKUP'!B360,"C+",IF(LEDGER!B360&gt;=0.4*'MARK LOOKUP'!B360,"C+",IF(LEDGER!B360&gt;=0.35*'MARK LOOKUP'!B360,"D","NG")))))))))</f>
        <v/>
      </c>
      <c r="X360" s="26" t="str">
        <f>IF(ISBLANK('DATA ENTRY'!$G360),"",IF(LEDGER!C360="AB","AB",IF(LEDGER!C360&gt;=0.9*'MARK LOOKUP'!C360,"A+",IF(LEDGER!C360&gt;=0.8*'MARK LOOKUP'!C360,"A",IF(LEDGER!C360&gt;=0.7*'MARK LOOKUP'!C360,"B+",IF(LEDGER!C360&gt;=0.6*'MARK LOOKUP'!C360,"B",IF(LEDGER!C360&gt;=0.5*'MARK LOOKUP'!C360,"C+",IF(LEDGER!C360&gt;=0.4*'MARK LOOKUP'!C360,"C+",IF(LEDGER!C360&gt;=0.35*'MARK LOOKUP'!C360,"D","N.G.")))))))))</f>
        <v/>
      </c>
      <c r="Y360" s="26" t="b">
        <f>IF(ISNUMBER(D360),IF(D360&gt;=0.9*'MARK LOOKUP'!D360,"A+",IF(D360&gt;=0.8*'MARK LOOKUP'!D360,"A",IF(D360&gt;=0.7*'MARK LOOKUP'!D360,"B+",IF(D360&gt;=0.6*'MARK LOOKUP'!D360,"B",IF(D360&gt;=0.5*'MARK LOOKUP'!D360,"C+",IF(D360&gt;=0.4*'MARK LOOKUP'!D360,"C",IF(D360&gt;=0.35*'MARK LOOKUP'!D360,"D","N.G."))))))))</f>
        <v>0</v>
      </c>
      <c r="Z360" s="26" t="str">
        <f>IF(ISBLANK('DATA ENTRY'!J360),"",IF(LEDGER!E360="AB","AB",IF(LEDGER!E360&gt;=0.9*'MARK LOOKUP'!E360,"A+",IF(LEDGER!E360&gt;=0.8*'MARK LOOKUP'!E360,"A",IF(LEDGER!E360&gt;=0.7*'MARK LOOKUP'!E360,"B+",IF(LEDGER!E360&gt;=0.6*'MARK LOOKUP'!E360,"B",IF(LEDGER!E360&gt;=0.5*'MARK LOOKUP'!E360,"C+",IF(LEDGER!E360&gt;=0.4*'MARK LOOKUP'!E360,"C",IF(LEDGER!E360&gt;=0.35*'MARK LOOKUP'!E360,"D","NG")))))))))</f>
        <v/>
      </c>
      <c r="AA360" s="26" t="str">
        <f>IF(ISBLANK('DATA ENTRY'!K360),"",IF(LEDGER!F360="AB","AB",IF(LEDGER!F360&gt;=0.9*'MARK LOOKUP'!F360,"A+",IF(LEDGER!F360&gt;=0.8*'MARK LOOKUP'!F360,"A",IF(LEDGER!F360&gt;=0.7*'MARK LOOKUP'!F360,"B+",IF(LEDGER!F360&gt;=0.6*'MARK LOOKUP'!F360,"B",IF(LEDGER!F360&gt;=0.5*'MARK LOOKUP'!F360,"C+",IF(LEDGER!F360&gt;=0.4*'MARK LOOKUP'!F360,"C",IF(LEDGER!F360&gt;=0.35*'MARK LOOKUP'!F360,"D","NG")))))))))</f>
        <v/>
      </c>
      <c r="AB360" s="26" t="b">
        <f>IF(ISNUMBER(G360),IF(D360&gt;=0.9*'MARK LOOKUP'!G360,"A+",IF(G360&gt;=0.8*'MARK LOOKUP'!G360,"A",IF(G360&gt;=0.7*'MARK LOOKUP'!G360,"B+",IF(G360&gt;=0.6*'MARK LOOKUP'!G360,"B",IF(G360&gt;=0.5*'MARK LOOKUP'!G360,"C+",IF(G360&gt;=0.4*'MARK LOOKUP'!G360,"C",IF(G360&gt;=0.35*'MARK LOOKUP'!G360,"D","NG"))))))))</f>
        <v>0</v>
      </c>
      <c r="AC360" s="26" t="str">
        <f>IF(ISBLANK('DATA ENTRY'!M360),"",IF(LEDGER!H360="AB","AB",IF(LEDGER!H360&gt;=0.9*'MARK LOOKUP'!H360,"A+",IF(LEDGER!H360&gt;=0.8*'MARK LOOKUP'!H360,"A",IF(LEDGER!H360&gt;=0.7*'MARK LOOKUP'!H360,"B+",IF(LEDGER!H360&gt;=0.6*'MARK LOOKUP'!H360,"B",IF(LEDGER!H360&gt;=0.5*'MARK LOOKUP'!H360,"C+",IF(LEDGER!H360&gt;=0.4*'MARK LOOKUP'!H360,"C",IF(LEDGER!H360&gt;=0.35*'MARK LOOKUP'!H360,"D","NG")))))))))</f>
        <v/>
      </c>
      <c r="AD360" s="26" t="str">
        <f>IF(ISBLANK('DATA ENTRY'!N360),"",IF(LEDGER!I360="AB","AB",IF(LEDGER!I360&gt;=0.9*'MARK LOOKUP'!I360,"A+",IF(LEDGER!I360&gt;=0.8*'MARK LOOKUP'!I360,"A",IF(LEDGER!I360&gt;=0.7*'MARK LOOKUP'!I360,"B+",IF(LEDGER!I360&gt;=0.6*'MARK LOOKUP'!I360,"B",IF(LEDGER!I360&gt;=0.5*'MARK LOOKUP'!I360,"C+",IF(LEDGER!I360&gt;=0.4*'MARK LOOKUP'!I360,"C",IF(LEDGER!I360&gt;=0.35*'MARK LOOKUP'!I360,"D","NG")))))))))</f>
        <v/>
      </c>
      <c r="AE360" s="26" t="str">
        <f>IF(ISNUMBER(J360),IF(J360&gt;=0.9*'MARK LOOKUP'!J360,"A+",IF(J360&gt;=0.8*'MARK LOOKUP'!J360,"A",IF(J360&gt;=0.7*'MARK LOOKUP'!J360,"B+",IF(J360&gt;=0.6*'MARK LOOKUP'!J360,"B",IF(J360&gt;=0.5*'MARK LOOKUP'!J360,"C+",IF(J360&gt;=0.4*'MARK LOOKUP'!J360,"C",IF(J360&gt;=0.35*'MARK LOOKUP'!J360,"D","NG"))))))),"")</f>
        <v/>
      </c>
      <c r="AF360" s="26" t="str">
        <f>IF(ISBLANK('DATA ENTRY'!P360),"",IF(LEDGER!K360="Ab","AB",IF(LEDGER!K360&gt;=0.9*'MARK LOOKUP'!K360,"A+",IF(LEDGER!K360&gt;=0.8*'MARK LOOKUP'!K360,"A",IF(LEDGER!K360&gt;=0.7*'MARK LOOKUP'!K360,"B+",IF(LEDGER!K360&gt;=0.6*'MARK LOOKUP'!K360,"B",IF(LEDGER!K360&gt;=0.5*'MARK LOOKUP'!K360,"C+",IF(LEDGER!K360&gt;=0.4*'MARK LOOKUP'!K360,"C",IF(LEDGER!K360&gt;=0.35*'MARK LOOKUP'!K360,"D","NG")))))))))</f>
        <v/>
      </c>
      <c r="AG360" s="26" t="str">
        <f>IF(ISBLANK('DATA ENTRY'!Q360),"",IF(LEDGER!L360="Ab","AB",IF(LEDGER!L360&gt;=0.9*'MARK LOOKUP'!L360,"A+",IF(LEDGER!L360&gt;=0.8*'MARK LOOKUP'!L360,"A",IF(LEDGER!L360&gt;=0.7*'MARK LOOKUP'!L360,"B+",IF(LEDGER!L360&gt;=0.6*'MARK LOOKUP'!L360,"B",IF(LEDGER!L360&gt;=0.5*'MARK LOOKUP'!L360,"C+",IF(LEDGER!L360&gt;=0.4*'MARK LOOKUP'!L360,"C",IF(LEDGER!L360&gt;=0.35*'MARK LOOKUP'!L360,"D","NG")))))))))</f>
        <v/>
      </c>
      <c r="AH360" s="26" t="str">
        <f>IF(ISNUMBER(M360),IF(M360&gt;=0.9*'MARK LOOKUP'!M360,"A+",IF(M360&gt;=0.8*'MARK LOOKUP'!M360,"A",IF(M360&gt;=0.7*'MARK LOOKUP'!M360,"B+",IF(M360&gt;=0.6*'MARK LOOKUP'!M360,"B",IF(M360&gt;=0.5*'MARK LOOKUP'!M360,"C+",IF(M360&gt;=0.4*'MARK LOOKUP'!M360,"C",IF(M360&gt;=0.35*'MARK LOOKUP'!M360,"D","NG"))))))),"")</f>
        <v/>
      </c>
      <c r="AI360" s="26" t="str">
        <f>IF(ISBLANK('DATA ENTRY'!S360),"",IF(N360="Ab","AB",IF(N360&gt;=0.9*'MARK LOOKUP'!N360,"A+",IF(N360&gt;=0.8*'MARK LOOKUP'!N360,"A",IF(N360&gt;=0.7*'MARK LOOKUP'!N360,"B+",IF(N360&gt;=0.6*'MARK LOOKUP'!N360,"B",IF(N360&gt;=0.5*'MARK LOOKUP'!N360,"C+",IF(N360&gt;=0.4*'MARK LOOKUP'!N360,"C",IF(N360&gt;=0.35*'MARK LOOKUP'!N360,"D","NG")))))))))</f>
        <v/>
      </c>
      <c r="AJ360" s="26" t="str">
        <f>IF(ISBLANK('DATA ENTRY'!T360),"",IF(O360="Ab","AB",IF(O360&gt;=0.9*'MARK LOOKUP'!O360,"A+",IF(O360&gt;=0.8*'MARK LOOKUP'!O360,"A",IF(O360&gt;=0.7*'MARK LOOKUP'!O360,"B+",IF(O360&gt;=0.6*'MARK LOOKUP'!O360,"B",IF(O360&gt;=0.5*'MARK LOOKUP'!O360,"C+",IF(O360&gt;=0.4*'MARK LOOKUP'!O360,"C",IF(O360&gt;=0.35*'MARK LOOKUP'!O360,"D","NG")))))))))</f>
        <v/>
      </c>
      <c r="AK360" s="26" t="str">
        <f>IF(ISNUMBER(P360),IF(P360&gt;=0.9*'MARK LOOKUP'!P360,"A+",IF(P360&gt;=0.8*'MARK LOOKUP'!P360,"A",IF(P360&gt;=0.7*'MARK LOOKUP'!P360,"B+",IF(P360&gt;=0.6*'MARK LOOKUP'!P360,"B",IF(P360&gt;=0.5*'MARK LOOKUP'!P360,"C+",IF(P360&gt;=0.4*'MARK LOOKUP'!P360,"C",IF(P360&gt;=0.35*'MARK LOOKUP'!P360,"D","NG"))))))),"")</f>
        <v/>
      </c>
      <c r="AL360" s="26" t="str">
        <f>IF(ISBLANK('DATA ENTRY'!V360),"",IF(Q360="Ab","AB",IF(Q360&gt;=0.9*'MARK LOOKUP'!Q360,"A+",IF(Q360&gt;=0.8*'MARK LOOKUP'!Q360,"A",IF(Q360&gt;=0.7*'MARK LOOKUP'!Q360,"B+",IF(Q360&gt;=0.6*'MARK LOOKUP'!Q360,"B",IF(Q360&gt;=0.5*'MARK LOOKUP'!Q360,"C+",IF(Q360&gt;=0.4*'MARK LOOKUP'!Q360,"C",IF(Q360&gt;=0.35*'MARK LOOKUP'!Q360,"D","NG")))))))))</f>
        <v/>
      </c>
      <c r="AM360" s="26" t="str">
        <f>IF(ISBLANK('DATA ENTRY'!W360),"",IF(R360="Ab","AB",IF(R360&gt;=0.9*'MARK LOOKUP'!R360,"A+",IF(R360&gt;=0.8*'MARK LOOKUP'!R360,"A",IF(R360&gt;=0.7*'MARK LOOKUP'!R360,"B+",IF(R360&gt;=0.6*'MARK LOOKUP'!R360,"B",IF(R360&gt;=0.5*'MARK LOOKUP'!R360,"C+",IF(R360&gt;=0.4*'MARK LOOKUP'!R360,"C",IF(R360&gt;=0.35*'MARK LOOKUP'!R360,"D","NG")))))))))</f>
        <v/>
      </c>
      <c r="AN360" s="26" t="str">
        <f>IF(ISNUMBER(S360),IF(S360&gt;=0.9*'MARK LOOKUP'!S360,"A+",IF(S360&gt;=0.8*'MARK LOOKUP'!S360,"A",IF(S360&gt;=0.7*'MARK LOOKUP'!S360,"B+",IF(S360&gt;=0.6*'MARK LOOKUP'!S360,"B",IF(S360&gt;=0.5*'MARK LOOKUP'!S360,"C+",IF(S360&gt;=0.4*'MARK LOOKUP'!S360,"C",IF(S360&gt;=0.35*'MARK LOOKUP'!S360,"D","NG"))))))),"")</f>
        <v/>
      </c>
      <c r="AO360" s="26" t="str">
        <f>IF(ISBLANK('DATA ENTRY'!Y360),"",IF(T360="AB","AB",IF(T360&gt;=0.9*'MARK LOOKUP'!T360,"A+",IF(T360&gt;=0.8*'MARK LOOKUP'!T360,"A",IF(T360&gt;=0.7*'MARK LOOKUP'!T360,"B+",IF(T360&gt;=0.6*'MARK LOOKUP'!T360,"B",IF(T360&gt;=0.5*'MARK LOOKUP'!T360,"C+",IF(T360&gt;=0.4*'MARK LOOKUP'!T360,"C",IF(T360&gt;=0.35*'MARK LOOKUP'!T360,"D","NG")))))))))</f>
        <v/>
      </c>
      <c r="AP360" s="26" t="str">
        <f>IF(ISBLANK('DATA ENTRY'!Z360),"",IF(U360="AB","AB",IF(U360&gt;=0.9*'MARK LOOKUP'!U360,"A+",IF(U360&gt;=0.8*'MARK LOOKUP'!U360,"A",IF(U360&gt;=0.7*'MARK LOOKUP'!U360,"B+",IF(U360&gt;=0.6*'MARK LOOKUP'!U360,"B",IF(U360&gt;=0.5*'MARK LOOKUP'!U360,"C+",IF(U360&gt;=0.4*'MARK LOOKUP'!U360,"C",IF(U360&gt;=0.35*'MARK LOOKUP'!U360,"D","NG")))))))))</f>
        <v/>
      </c>
      <c r="AQ360" s="26" t="str">
        <f>IF(ISNUMBER(V360),IF(V360&gt;=0.9*'MARK LOOKUP'!V360,"A+",IF(V360&gt;=0.8*'MARK LOOKUP'!V360,"A",IF(V360&gt;=0.7*'MARK LOOKUP'!V360,"B+",IF(V360&gt;=0.6*'MARK LOOKUP'!S360,"B",IF(V360&gt;=0.5*'MARK LOOKUP'!V360,"C+",IF(V360&gt;=0.4*'MARK LOOKUP'!V360,"C",IF(V360&gt;=0.35*'MARK LOOKUP'!V360,"D","NG"))))))),"")</f>
        <v/>
      </c>
      <c r="AR360" s="26" t="str">
        <f t="shared" si="107"/>
        <v/>
      </c>
      <c r="AS360" s="26" t="str">
        <f t="shared" si="108"/>
        <v/>
      </c>
      <c r="AT360" s="26" t="str">
        <f t="shared" si="109"/>
        <v/>
      </c>
      <c r="AU360" s="26" t="str">
        <f t="shared" si="110"/>
        <v/>
      </c>
      <c r="AV360" s="26" t="str">
        <f t="shared" si="111"/>
        <v/>
      </c>
      <c r="AW360" s="26" t="str">
        <f t="shared" si="112"/>
        <v/>
      </c>
      <c r="AX360" s="26" t="str">
        <f t="shared" si="113"/>
        <v/>
      </c>
      <c r="AY360" s="26" t="str">
        <f t="shared" si="114"/>
        <v/>
      </c>
      <c r="AZ360" s="26" t="str">
        <f t="shared" si="115"/>
        <v/>
      </c>
      <c r="BA360" s="26" t="str">
        <f t="shared" si="116"/>
        <v/>
      </c>
      <c r="BB360" s="26" t="str">
        <f t="shared" si="117"/>
        <v/>
      </c>
      <c r="BC360" s="26" t="str">
        <f t="shared" si="118"/>
        <v/>
      </c>
      <c r="BD360" s="26" t="str">
        <f t="shared" si="119"/>
        <v/>
      </c>
      <c r="BE360" s="26" t="str">
        <f>IF(ISBLANK('DATA ENTRY'!S360),"",IF(AJ360="A+","4",IF(AJ360="A","3.6",IF(AJ360="B+","3.2",IF(AJ360="B","2.8",IF(AJ360="C+","2.4",IF(AJ360="C","2",IF(AJ360="D+","1.6",IF(AJ360="D","1.2",IF(AJ360="E","0.8",""))))))))))</f>
        <v/>
      </c>
      <c r="BF360" s="26" t="str">
        <f>IF(ISBLANK('DATA ENTRY'!T360),"",IF(AK360="A+","4",IF(AK360="A","3.6",IF(AK360="B+","3.2",IF(AK360="B","2.8",IF(AK360="C+","2.4",IF(AK360="C","2",IF(AK360="D+","1.6",IF(AK360="D","1.2",IF(AK360="E","0.8",""))))))))))</f>
        <v/>
      </c>
      <c r="BG360" s="26" t="str">
        <f>IF(ISBLANK('DATA ENTRY'!U360),"",IF(AL360="A+","4",IF(AL360="A","3.6",IF(AL360="B+","3.2",IF(AL360="B","2.8",IF(AL360="C+","2.4",IF(AL360="C","2",IF(AL360="D+","1.6",IF(AL360="D","1.2",IF(AL360="E","0.8",""))))))))))</f>
        <v/>
      </c>
      <c r="BH360" s="26" t="str">
        <f>IF(ISBLANK('DATA ENTRY'!V360),"",IF(AM360="A+","4",IF(AM360="A","3.6",IF(AM360="B+","3.2",IF(AM360="B","2.8",IF(AM360="C+","2.4",IF(AM360="C","2",IF(AM360="D+","1.6",IF(AM360="D","1.2",IF(AM360="E","0.8",""))))))))))</f>
        <v/>
      </c>
      <c r="BI360" s="26" t="str">
        <f>IF(ISBLANK('DATA ENTRY'!W360),"",IF(AN360="A+","4",IF(AN360="A","3.6",IF(AN360="B+","3.2",IF(AN360="B","2.8",IF(AN360="C+","2.4",IF(AN360="C","2",IF(AN360="D+","1.6",IF(AN360="D","1.2",IF(AN360="E","0.8",""))))))))))</f>
        <v/>
      </c>
      <c r="BJ360" s="26" t="str">
        <f>IF(ISBLANK('DATA ENTRY'!X360),"",IF(AO360="A+","4",IF(AO360="A","3.6",IF(AO360="B+","3.2",IF(AO360="B","2.8",IF(AO360="C+","2.4",IF(AO360="C","2",IF(AO360="D+","1.6",IF(AO360="D","1.2",IF(AO360="E","0.8",""))))))))))</f>
        <v/>
      </c>
      <c r="BK360" s="26" t="str">
        <f>IF(ISBLANK('DATA ENTRY'!Y360),"",IF(AP360="A+","4",IF(AP360="A","3.6",IF(AP360="B+","3.2",IF(AP360="B","2.8",IF(AP360="C+","2.4",IF(AP360="C","2",IF(AP360="D+","1.6",IF(AP360="D","1.2",IF(AP360="E","0.8",""))))))))))</f>
        <v/>
      </c>
      <c r="BL360" s="26" t="str">
        <f>IF(ISBLANK('DATA ENTRY'!Z360),"",IF(AQ360="A+","4",IF(AQ360="A","3.6",IF(AQ360="B+","3.2",IF(AQ360="B","2.8",IF(AQ360="C+","2.4",IF(AQ360="C","2",IF(AQ360="D+","1.6",IF(AQ360="D","1.2",IF(AQ360="E","0.8",""))))))))))</f>
        <v/>
      </c>
    </row>
    <row r="361" spans="2:64" x14ac:dyDescent="0.25">
      <c r="B361" s="26" t="str">
        <f>IF(ISBLANK('DATA ENTRY'!G361),"",'DATA ENTRY'!G361)</f>
        <v/>
      </c>
      <c r="C361" s="26" t="str">
        <f>IF(ISBLANK('DATA ENTRY'!H361),"",'DATA ENTRY'!H361)</f>
        <v/>
      </c>
      <c r="D361" s="26" t="str">
        <f t="shared" si="101"/>
        <v/>
      </c>
      <c r="E361" s="26" t="str">
        <f>IF(ISBLANK('DATA ENTRY'!J361),"",'DATA ENTRY'!J361)</f>
        <v/>
      </c>
      <c r="F361" s="26" t="str">
        <f>IF(ISBLANK('DATA ENTRY'!K361),"",'DATA ENTRY'!K361)</f>
        <v/>
      </c>
      <c r="G361" s="26" t="str">
        <f t="shared" si="102"/>
        <v/>
      </c>
      <c r="H361" s="26" t="str">
        <f>IF(ISBLANK('DATA ENTRY'!M361),"",'DATA ENTRY'!M361)</f>
        <v/>
      </c>
      <c r="I361" s="26" t="str">
        <f>IF(ISBLANK('DATA ENTRY'!M361),"",'DATA ENTRY'!N361)</f>
        <v/>
      </c>
      <c r="J361" s="26" t="str">
        <f t="shared" si="120"/>
        <v/>
      </c>
      <c r="K361" s="26" t="str">
        <f>IF(ISBLANK('DATA ENTRY'!P361),"",'DATA ENTRY'!P361)</f>
        <v/>
      </c>
      <c r="L361" s="26" t="str">
        <f>IF(ISBLANK('DATA ENTRY'!Q361),"",'DATA ENTRY'!Q361)</f>
        <v/>
      </c>
      <c r="M361" s="26" t="str">
        <f t="shared" si="103"/>
        <v/>
      </c>
      <c r="N361" s="26" t="str">
        <f>IF(ISBLANK('DATA ENTRY'!S361),"",'DATA ENTRY'!S361)</f>
        <v/>
      </c>
      <c r="O361" s="26" t="str">
        <f>IF(ISBLANK('DATA ENTRY'!T361),"",'DATA ENTRY'!T361)</f>
        <v/>
      </c>
      <c r="P361" s="26" t="str">
        <f t="shared" si="104"/>
        <v/>
      </c>
      <c r="Q361" s="26" t="str">
        <f>IF(ISBLANK('DATA ENTRY'!V361),"",'DATA ENTRY'!V361)</f>
        <v/>
      </c>
      <c r="R361" s="26" t="str">
        <f>IF(ISBLANK('DATA ENTRY'!W361),"",'DATA ENTRY'!W361)</f>
        <v/>
      </c>
      <c r="S361" s="26" t="str">
        <f t="shared" si="105"/>
        <v/>
      </c>
      <c r="T361" s="26" t="str">
        <f>IF(ISBLANK('DATA ENTRY'!Y361),"",'DATA ENTRY'!Y361)</f>
        <v/>
      </c>
      <c r="U361" s="26" t="str">
        <f>IF(ISBLANK('DATA ENTRY'!Z361),"",'DATA ENTRY'!Z361)</f>
        <v/>
      </c>
      <c r="V361" s="26" t="str">
        <f t="shared" si="106"/>
        <v/>
      </c>
      <c r="W361" s="26" t="str">
        <f>IF(ISBLANK('DATA ENTRY'!$F361),"",IF(LEDGER!B361="AB","AB",IF(LEDGER!B361&gt;=0.9*'MARK LOOKUP'!B361,"A+",IF(LEDGER!B361&gt;=0.8*'MARK LOOKUP'!B361,"A",IF(LEDGER!B361&gt;=0.7*'MARK LOOKUP'!B361,"B+",IF(LEDGER!B361&gt;=0.6*'MARK LOOKUP'!B361,"B",IF(LEDGER!B361&gt;=0.5*'MARK LOOKUP'!B361,"C+",IF(LEDGER!B361&gt;=0.4*'MARK LOOKUP'!B361,"C+",IF(LEDGER!B361&gt;=0.35*'MARK LOOKUP'!B361,"D","NG")))))))))</f>
        <v/>
      </c>
      <c r="X361" s="26" t="str">
        <f>IF(ISBLANK('DATA ENTRY'!$G361),"",IF(LEDGER!C361="AB","AB",IF(LEDGER!C361&gt;=0.9*'MARK LOOKUP'!C361,"A+",IF(LEDGER!C361&gt;=0.8*'MARK LOOKUP'!C361,"A",IF(LEDGER!C361&gt;=0.7*'MARK LOOKUP'!C361,"B+",IF(LEDGER!C361&gt;=0.6*'MARK LOOKUP'!C361,"B",IF(LEDGER!C361&gt;=0.5*'MARK LOOKUP'!C361,"C+",IF(LEDGER!C361&gt;=0.4*'MARK LOOKUP'!C361,"C+",IF(LEDGER!C361&gt;=0.35*'MARK LOOKUP'!C361,"D","N.G.")))))))))</f>
        <v/>
      </c>
      <c r="Y361" s="26" t="b">
        <f>IF(ISNUMBER(D361),IF(D361&gt;=0.9*'MARK LOOKUP'!D361,"A+",IF(D361&gt;=0.8*'MARK LOOKUP'!D361,"A",IF(D361&gt;=0.7*'MARK LOOKUP'!D361,"B+",IF(D361&gt;=0.6*'MARK LOOKUP'!D361,"B",IF(D361&gt;=0.5*'MARK LOOKUP'!D361,"C+",IF(D361&gt;=0.4*'MARK LOOKUP'!D361,"C",IF(D361&gt;=0.35*'MARK LOOKUP'!D361,"D","N.G."))))))))</f>
        <v>0</v>
      </c>
      <c r="Z361" s="26" t="str">
        <f>IF(ISBLANK('DATA ENTRY'!J361),"",IF(LEDGER!E361="AB","AB",IF(LEDGER!E361&gt;=0.9*'MARK LOOKUP'!E361,"A+",IF(LEDGER!E361&gt;=0.8*'MARK LOOKUP'!E361,"A",IF(LEDGER!E361&gt;=0.7*'MARK LOOKUP'!E361,"B+",IF(LEDGER!E361&gt;=0.6*'MARK LOOKUP'!E361,"B",IF(LEDGER!E361&gt;=0.5*'MARK LOOKUP'!E361,"C+",IF(LEDGER!E361&gt;=0.4*'MARK LOOKUP'!E361,"C",IF(LEDGER!E361&gt;=0.35*'MARK LOOKUP'!E361,"D","NG")))))))))</f>
        <v/>
      </c>
      <c r="AA361" s="26" t="str">
        <f>IF(ISBLANK('DATA ENTRY'!K361),"",IF(LEDGER!F361="AB","AB",IF(LEDGER!F361&gt;=0.9*'MARK LOOKUP'!F361,"A+",IF(LEDGER!F361&gt;=0.8*'MARK LOOKUP'!F361,"A",IF(LEDGER!F361&gt;=0.7*'MARK LOOKUP'!F361,"B+",IF(LEDGER!F361&gt;=0.6*'MARK LOOKUP'!F361,"B",IF(LEDGER!F361&gt;=0.5*'MARK LOOKUP'!F361,"C+",IF(LEDGER!F361&gt;=0.4*'MARK LOOKUP'!F361,"C",IF(LEDGER!F361&gt;=0.35*'MARK LOOKUP'!F361,"D","NG")))))))))</f>
        <v/>
      </c>
      <c r="AB361" s="26" t="b">
        <f>IF(ISNUMBER(G361),IF(D361&gt;=0.9*'MARK LOOKUP'!G361,"A+",IF(G361&gt;=0.8*'MARK LOOKUP'!G361,"A",IF(G361&gt;=0.7*'MARK LOOKUP'!G361,"B+",IF(G361&gt;=0.6*'MARK LOOKUP'!G361,"B",IF(G361&gt;=0.5*'MARK LOOKUP'!G361,"C+",IF(G361&gt;=0.4*'MARK LOOKUP'!G361,"C",IF(G361&gt;=0.35*'MARK LOOKUP'!G361,"D","NG"))))))))</f>
        <v>0</v>
      </c>
      <c r="AC361" s="26" t="str">
        <f>IF(ISBLANK('DATA ENTRY'!M361),"",IF(LEDGER!H361="AB","AB",IF(LEDGER!H361&gt;=0.9*'MARK LOOKUP'!H361,"A+",IF(LEDGER!H361&gt;=0.8*'MARK LOOKUP'!H361,"A",IF(LEDGER!H361&gt;=0.7*'MARK LOOKUP'!H361,"B+",IF(LEDGER!H361&gt;=0.6*'MARK LOOKUP'!H361,"B",IF(LEDGER!H361&gt;=0.5*'MARK LOOKUP'!H361,"C+",IF(LEDGER!H361&gt;=0.4*'MARK LOOKUP'!H361,"C",IF(LEDGER!H361&gt;=0.35*'MARK LOOKUP'!H361,"D","NG")))))))))</f>
        <v/>
      </c>
      <c r="AD361" s="26" t="str">
        <f>IF(ISBLANK('DATA ENTRY'!N361),"",IF(LEDGER!I361="AB","AB",IF(LEDGER!I361&gt;=0.9*'MARK LOOKUP'!I361,"A+",IF(LEDGER!I361&gt;=0.8*'MARK LOOKUP'!I361,"A",IF(LEDGER!I361&gt;=0.7*'MARK LOOKUP'!I361,"B+",IF(LEDGER!I361&gt;=0.6*'MARK LOOKUP'!I361,"B",IF(LEDGER!I361&gt;=0.5*'MARK LOOKUP'!I361,"C+",IF(LEDGER!I361&gt;=0.4*'MARK LOOKUP'!I361,"C",IF(LEDGER!I361&gt;=0.35*'MARK LOOKUP'!I361,"D","NG")))))))))</f>
        <v/>
      </c>
      <c r="AE361" s="26" t="str">
        <f>IF(ISNUMBER(J361),IF(J361&gt;=0.9*'MARK LOOKUP'!J361,"A+",IF(J361&gt;=0.8*'MARK LOOKUP'!J361,"A",IF(J361&gt;=0.7*'MARK LOOKUP'!J361,"B+",IF(J361&gt;=0.6*'MARK LOOKUP'!J361,"B",IF(J361&gt;=0.5*'MARK LOOKUP'!J361,"C+",IF(J361&gt;=0.4*'MARK LOOKUP'!J361,"C",IF(J361&gt;=0.35*'MARK LOOKUP'!J361,"D","NG"))))))),"")</f>
        <v/>
      </c>
      <c r="AF361" s="26" t="str">
        <f>IF(ISBLANK('DATA ENTRY'!P361),"",IF(LEDGER!K361="Ab","AB",IF(LEDGER!K361&gt;=0.9*'MARK LOOKUP'!K361,"A+",IF(LEDGER!K361&gt;=0.8*'MARK LOOKUP'!K361,"A",IF(LEDGER!K361&gt;=0.7*'MARK LOOKUP'!K361,"B+",IF(LEDGER!K361&gt;=0.6*'MARK LOOKUP'!K361,"B",IF(LEDGER!K361&gt;=0.5*'MARK LOOKUP'!K361,"C+",IF(LEDGER!K361&gt;=0.4*'MARK LOOKUP'!K361,"C",IF(LEDGER!K361&gt;=0.35*'MARK LOOKUP'!K361,"D","NG")))))))))</f>
        <v/>
      </c>
      <c r="AG361" s="26" t="str">
        <f>IF(ISBLANK('DATA ENTRY'!Q361),"",IF(LEDGER!L361="Ab","AB",IF(LEDGER!L361&gt;=0.9*'MARK LOOKUP'!L361,"A+",IF(LEDGER!L361&gt;=0.8*'MARK LOOKUP'!L361,"A",IF(LEDGER!L361&gt;=0.7*'MARK LOOKUP'!L361,"B+",IF(LEDGER!L361&gt;=0.6*'MARK LOOKUP'!L361,"B",IF(LEDGER!L361&gt;=0.5*'MARK LOOKUP'!L361,"C+",IF(LEDGER!L361&gt;=0.4*'MARK LOOKUP'!L361,"C",IF(LEDGER!L361&gt;=0.35*'MARK LOOKUP'!L361,"D","NG")))))))))</f>
        <v/>
      </c>
      <c r="AH361" s="26" t="str">
        <f>IF(ISNUMBER(M361),IF(M361&gt;=0.9*'MARK LOOKUP'!M361,"A+",IF(M361&gt;=0.8*'MARK LOOKUP'!M361,"A",IF(M361&gt;=0.7*'MARK LOOKUP'!M361,"B+",IF(M361&gt;=0.6*'MARK LOOKUP'!M361,"B",IF(M361&gt;=0.5*'MARK LOOKUP'!M361,"C+",IF(M361&gt;=0.4*'MARK LOOKUP'!M361,"C",IF(M361&gt;=0.35*'MARK LOOKUP'!M361,"D","NG"))))))),"")</f>
        <v/>
      </c>
      <c r="AI361" s="26" t="str">
        <f>IF(ISBLANK('DATA ENTRY'!S361),"",IF(N361="Ab","AB",IF(N361&gt;=0.9*'MARK LOOKUP'!N361,"A+",IF(N361&gt;=0.8*'MARK LOOKUP'!N361,"A",IF(N361&gt;=0.7*'MARK LOOKUP'!N361,"B+",IF(N361&gt;=0.6*'MARK LOOKUP'!N361,"B",IF(N361&gt;=0.5*'MARK LOOKUP'!N361,"C+",IF(N361&gt;=0.4*'MARK LOOKUP'!N361,"C",IF(N361&gt;=0.35*'MARK LOOKUP'!N361,"D","NG")))))))))</f>
        <v/>
      </c>
      <c r="AJ361" s="26" t="str">
        <f>IF(ISBLANK('DATA ENTRY'!T361),"",IF(O361="Ab","AB",IF(O361&gt;=0.9*'MARK LOOKUP'!O361,"A+",IF(O361&gt;=0.8*'MARK LOOKUP'!O361,"A",IF(O361&gt;=0.7*'MARK LOOKUP'!O361,"B+",IF(O361&gt;=0.6*'MARK LOOKUP'!O361,"B",IF(O361&gt;=0.5*'MARK LOOKUP'!O361,"C+",IF(O361&gt;=0.4*'MARK LOOKUP'!O361,"C",IF(O361&gt;=0.35*'MARK LOOKUP'!O361,"D","NG")))))))))</f>
        <v/>
      </c>
      <c r="AK361" s="26" t="str">
        <f>IF(ISNUMBER(P361),IF(P361&gt;=0.9*'MARK LOOKUP'!P361,"A+",IF(P361&gt;=0.8*'MARK LOOKUP'!P361,"A",IF(P361&gt;=0.7*'MARK LOOKUP'!P361,"B+",IF(P361&gt;=0.6*'MARK LOOKUP'!P361,"B",IF(P361&gt;=0.5*'MARK LOOKUP'!P361,"C+",IF(P361&gt;=0.4*'MARK LOOKUP'!P361,"C",IF(P361&gt;=0.35*'MARK LOOKUP'!P361,"D","NG"))))))),"")</f>
        <v/>
      </c>
      <c r="AL361" s="26" t="str">
        <f>IF(ISBLANK('DATA ENTRY'!V361),"",IF(Q361="Ab","AB",IF(Q361&gt;=0.9*'MARK LOOKUP'!Q361,"A+",IF(Q361&gt;=0.8*'MARK LOOKUP'!Q361,"A",IF(Q361&gt;=0.7*'MARK LOOKUP'!Q361,"B+",IF(Q361&gt;=0.6*'MARK LOOKUP'!Q361,"B",IF(Q361&gt;=0.5*'MARK LOOKUP'!Q361,"C+",IF(Q361&gt;=0.4*'MARK LOOKUP'!Q361,"C",IF(Q361&gt;=0.35*'MARK LOOKUP'!Q361,"D","NG")))))))))</f>
        <v/>
      </c>
      <c r="AM361" s="26" t="str">
        <f>IF(ISBLANK('DATA ENTRY'!W361),"",IF(R361="Ab","AB",IF(R361&gt;=0.9*'MARK LOOKUP'!R361,"A+",IF(R361&gt;=0.8*'MARK LOOKUP'!R361,"A",IF(R361&gt;=0.7*'MARK LOOKUP'!R361,"B+",IF(R361&gt;=0.6*'MARK LOOKUP'!R361,"B",IF(R361&gt;=0.5*'MARK LOOKUP'!R361,"C+",IF(R361&gt;=0.4*'MARK LOOKUP'!R361,"C",IF(R361&gt;=0.35*'MARK LOOKUP'!R361,"D","NG")))))))))</f>
        <v/>
      </c>
      <c r="AN361" s="26" t="str">
        <f>IF(ISNUMBER(S361),IF(S361&gt;=0.9*'MARK LOOKUP'!S361,"A+",IF(S361&gt;=0.8*'MARK LOOKUP'!S361,"A",IF(S361&gt;=0.7*'MARK LOOKUP'!S361,"B+",IF(S361&gt;=0.6*'MARK LOOKUP'!S361,"B",IF(S361&gt;=0.5*'MARK LOOKUP'!S361,"C+",IF(S361&gt;=0.4*'MARK LOOKUP'!S361,"C",IF(S361&gt;=0.35*'MARK LOOKUP'!S361,"D","NG"))))))),"")</f>
        <v/>
      </c>
      <c r="AO361" s="26" t="str">
        <f>IF(ISBLANK('DATA ENTRY'!Y361),"",IF(T361="AB","AB",IF(T361&gt;=0.9*'MARK LOOKUP'!T361,"A+",IF(T361&gt;=0.8*'MARK LOOKUP'!T361,"A",IF(T361&gt;=0.7*'MARK LOOKUP'!T361,"B+",IF(T361&gt;=0.6*'MARK LOOKUP'!T361,"B",IF(T361&gt;=0.5*'MARK LOOKUP'!T361,"C+",IF(T361&gt;=0.4*'MARK LOOKUP'!T361,"C",IF(T361&gt;=0.35*'MARK LOOKUP'!T361,"D","NG")))))))))</f>
        <v/>
      </c>
      <c r="AP361" s="26" t="str">
        <f>IF(ISBLANK('DATA ENTRY'!Z361),"",IF(U361="AB","AB",IF(U361&gt;=0.9*'MARK LOOKUP'!U361,"A+",IF(U361&gt;=0.8*'MARK LOOKUP'!U361,"A",IF(U361&gt;=0.7*'MARK LOOKUP'!U361,"B+",IF(U361&gt;=0.6*'MARK LOOKUP'!U361,"B",IF(U361&gt;=0.5*'MARK LOOKUP'!U361,"C+",IF(U361&gt;=0.4*'MARK LOOKUP'!U361,"C",IF(U361&gt;=0.35*'MARK LOOKUP'!U361,"D","NG")))))))))</f>
        <v/>
      </c>
      <c r="AQ361" s="26" t="str">
        <f>IF(ISNUMBER(V361),IF(V361&gt;=0.9*'MARK LOOKUP'!V361,"A+",IF(V361&gt;=0.8*'MARK LOOKUP'!V361,"A",IF(V361&gt;=0.7*'MARK LOOKUP'!V361,"B+",IF(V361&gt;=0.6*'MARK LOOKUP'!S361,"B",IF(V361&gt;=0.5*'MARK LOOKUP'!V361,"C+",IF(V361&gt;=0.4*'MARK LOOKUP'!V361,"C",IF(V361&gt;=0.35*'MARK LOOKUP'!V361,"D","NG"))))))),"")</f>
        <v/>
      </c>
      <c r="AR361" s="26" t="str">
        <f t="shared" si="107"/>
        <v/>
      </c>
      <c r="AS361" s="26" t="str">
        <f t="shared" si="108"/>
        <v/>
      </c>
      <c r="AT361" s="26" t="str">
        <f t="shared" si="109"/>
        <v/>
      </c>
      <c r="AU361" s="26" t="str">
        <f t="shared" si="110"/>
        <v/>
      </c>
      <c r="AV361" s="26" t="str">
        <f t="shared" si="111"/>
        <v/>
      </c>
      <c r="AW361" s="26" t="str">
        <f t="shared" si="112"/>
        <v/>
      </c>
      <c r="AX361" s="26" t="str">
        <f t="shared" si="113"/>
        <v/>
      </c>
      <c r="AY361" s="26" t="str">
        <f t="shared" si="114"/>
        <v/>
      </c>
      <c r="AZ361" s="26" t="str">
        <f t="shared" si="115"/>
        <v/>
      </c>
      <c r="BA361" s="26" t="str">
        <f t="shared" si="116"/>
        <v/>
      </c>
      <c r="BB361" s="26" t="str">
        <f t="shared" si="117"/>
        <v/>
      </c>
      <c r="BC361" s="26" t="str">
        <f t="shared" si="118"/>
        <v/>
      </c>
      <c r="BD361" s="26" t="str">
        <f t="shared" si="119"/>
        <v/>
      </c>
      <c r="BE361" s="26" t="str">
        <f>IF(ISBLANK('DATA ENTRY'!S361),"",IF(AJ361="A+","4",IF(AJ361="A","3.6",IF(AJ361="B+","3.2",IF(AJ361="B","2.8",IF(AJ361="C+","2.4",IF(AJ361="C","2",IF(AJ361="D+","1.6",IF(AJ361="D","1.2",IF(AJ361="E","0.8",""))))))))))</f>
        <v/>
      </c>
      <c r="BF361" s="26" t="str">
        <f>IF(ISBLANK('DATA ENTRY'!T361),"",IF(AK361="A+","4",IF(AK361="A","3.6",IF(AK361="B+","3.2",IF(AK361="B","2.8",IF(AK361="C+","2.4",IF(AK361="C","2",IF(AK361="D+","1.6",IF(AK361="D","1.2",IF(AK361="E","0.8",""))))))))))</f>
        <v/>
      </c>
      <c r="BG361" s="26" t="str">
        <f>IF(ISBLANK('DATA ENTRY'!U361),"",IF(AL361="A+","4",IF(AL361="A","3.6",IF(AL361="B+","3.2",IF(AL361="B","2.8",IF(AL361="C+","2.4",IF(AL361="C","2",IF(AL361="D+","1.6",IF(AL361="D","1.2",IF(AL361="E","0.8",""))))))))))</f>
        <v/>
      </c>
      <c r="BH361" s="26" t="str">
        <f>IF(ISBLANK('DATA ENTRY'!V361),"",IF(AM361="A+","4",IF(AM361="A","3.6",IF(AM361="B+","3.2",IF(AM361="B","2.8",IF(AM361="C+","2.4",IF(AM361="C","2",IF(AM361="D+","1.6",IF(AM361="D","1.2",IF(AM361="E","0.8",""))))))))))</f>
        <v/>
      </c>
      <c r="BI361" s="26" t="str">
        <f>IF(ISBLANK('DATA ENTRY'!W361),"",IF(AN361="A+","4",IF(AN361="A","3.6",IF(AN361="B+","3.2",IF(AN361="B","2.8",IF(AN361="C+","2.4",IF(AN361="C","2",IF(AN361="D+","1.6",IF(AN361="D","1.2",IF(AN361="E","0.8",""))))))))))</f>
        <v/>
      </c>
      <c r="BJ361" s="26" t="str">
        <f>IF(ISBLANK('DATA ENTRY'!X361),"",IF(AO361="A+","4",IF(AO361="A","3.6",IF(AO361="B+","3.2",IF(AO361="B","2.8",IF(AO361="C+","2.4",IF(AO361="C","2",IF(AO361="D+","1.6",IF(AO361="D","1.2",IF(AO361="E","0.8",""))))))))))</f>
        <v/>
      </c>
      <c r="BK361" s="26" t="str">
        <f>IF(ISBLANK('DATA ENTRY'!Y361),"",IF(AP361="A+","4",IF(AP361="A","3.6",IF(AP361="B+","3.2",IF(AP361="B","2.8",IF(AP361="C+","2.4",IF(AP361="C","2",IF(AP361="D+","1.6",IF(AP361="D","1.2",IF(AP361="E","0.8",""))))))))))</f>
        <v/>
      </c>
      <c r="BL361" s="26" t="str">
        <f>IF(ISBLANK('DATA ENTRY'!Z361),"",IF(AQ361="A+","4",IF(AQ361="A","3.6",IF(AQ361="B+","3.2",IF(AQ361="B","2.8",IF(AQ361="C+","2.4",IF(AQ361="C","2",IF(AQ361="D+","1.6",IF(AQ361="D","1.2",IF(AQ361="E","0.8",""))))))))))</f>
        <v/>
      </c>
    </row>
    <row r="362" spans="2:64" x14ac:dyDescent="0.25">
      <c r="B362" s="26" t="str">
        <f>IF(ISBLANK('DATA ENTRY'!G362),"",'DATA ENTRY'!G362)</f>
        <v/>
      </c>
      <c r="C362" s="26" t="str">
        <f>IF(ISBLANK('DATA ENTRY'!H362),"",'DATA ENTRY'!H362)</f>
        <v/>
      </c>
      <c r="D362" s="26" t="str">
        <f t="shared" si="101"/>
        <v/>
      </c>
      <c r="E362" s="26" t="str">
        <f>IF(ISBLANK('DATA ENTRY'!J362),"",'DATA ENTRY'!J362)</f>
        <v/>
      </c>
      <c r="F362" s="26" t="str">
        <f>IF(ISBLANK('DATA ENTRY'!K362),"",'DATA ENTRY'!K362)</f>
        <v/>
      </c>
      <c r="G362" s="26" t="str">
        <f t="shared" si="102"/>
        <v/>
      </c>
      <c r="H362" s="26" t="str">
        <f>IF(ISBLANK('DATA ENTRY'!M362),"",'DATA ENTRY'!M362)</f>
        <v/>
      </c>
      <c r="I362" s="26" t="str">
        <f>IF(ISBLANK('DATA ENTRY'!M362),"",'DATA ENTRY'!N362)</f>
        <v/>
      </c>
      <c r="J362" s="26" t="str">
        <f t="shared" si="120"/>
        <v/>
      </c>
      <c r="K362" s="26" t="str">
        <f>IF(ISBLANK('DATA ENTRY'!P362),"",'DATA ENTRY'!P362)</f>
        <v/>
      </c>
      <c r="L362" s="26" t="str">
        <f>IF(ISBLANK('DATA ENTRY'!Q362),"",'DATA ENTRY'!Q362)</f>
        <v/>
      </c>
      <c r="M362" s="26" t="str">
        <f t="shared" si="103"/>
        <v/>
      </c>
      <c r="N362" s="26" t="str">
        <f>IF(ISBLANK('DATA ENTRY'!S362),"",'DATA ENTRY'!S362)</f>
        <v/>
      </c>
      <c r="O362" s="26" t="str">
        <f>IF(ISBLANK('DATA ENTRY'!T362),"",'DATA ENTRY'!T362)</f>
        <v/>
      </c>
      <c r="P362" s="26" t="str">
        <f t="shared" si="104"/>
        <v/>
      </c>
      <c r="Q362" s="26" t="str">
        <f>IF(ISBLANK('DATA ENTRY'!V362),"",'DATA ENTRY'!V362)</f>
        <v/>
      </c>
      <c r="R362" s="26" t="str">
        <f>IF(ISBLANK('DATA ENTRY'!W362),"",'DATA ENTRY'!W362)</f>
        <v/>
      </c>
      <c r="S362" s="26" t="str">
        <f t="shared" si="105"/>
        <v/>
      </c>
      <c r="T362" s="26" t="str">
        <f>IF(ISBLANK('DATA ENTRY'!Y362),"",'DATA ENTRY'!Y362)</f>
        <v/>
      </c>
      <c r="U362" s="26" t="str">
        <f>IF(ISBLANK('DATA ENTRY'!Z362),"",'DATA ENTRY'!Z362)</f>
        <v/>
      </c>
      <c r="V362" s="26" t="str">
        <f t="shared" si="106"/>
        <v/>
      </c>
      <c r="W362" s="26" t="str">
        <f>IF(ISBLANK('DATA ENTRY'!$F362),"",IF(LEDGER!B362="AB","AB",IF(LEDGER!B362&gt;=0.9*'MARK LOOKUP'!B362,"A+",IF(LEDGER!B362&gt;=0.8*'MARK LOOKUP'!B362,"A",IF(LEDGER!B362&gt;=0.7*'MARK LOOKUP'!B362,"B+",IF(LEDGER!B362&gt;=0.6*'MARK LOOKUP'!B362,"B",IF(LEDGER!B362&gt;=0.5*'MARK LOOKUP'!B362,"C+",IF(LEDGER!B362&gt;=0.4*'MARK LOOKUP'!B362,"C+",IF(LEDGER!B362&gt;=0.35*'MARK LOOKUP'!B362,"D","NG")))))))))</f>
        <v/>
      </c>
      <c r="X362" s="26" t="str">
        <f>IF(ISBLANK('DATA ENTRY'!$G362),"",IF(LEDGER!C362="AB","AB",IF(LEDGER!C362&gt;=0.9*'MARK LOOKUP'!C362,"A+",IF(LEDGER!C362&gt;=0.8*'MARK LOOKUP'!C362,"A",IF(LEDGER!C362&gt;=0.7*'MARK LOOKUP'!C362,"B+",IF(LEDGER!C362&gt;=0.6*'MARK LOOKUP'!C362,"B",IF(LEDGER!C362&gt;=0.5*'MARK LOOKUP'!C362,"C+",IF(LEDGER!C362&gt;=0.4*'MARK LOOKUP'!C362,"C+",IF(LEDGER!C362&gt;=0.35*'MARK LOOKUP'!C362,"D","N.G.")))))))))</f>
        <v/>
      </c>
      <c r="Y362" s="26" t="b">
        <f>IF(ISNUMBER(D362),IF(D362&gt;=0.9*'MARK LOOKUP'!D362,"A+",IF(D362&gt;=0.8*'MARK LOOKUP'!D362,"A",IF(D362&gt;=0.7*'MARK LOOKUP'!D362,"B+",IF(D362&gt;=0.6*'MARK LOOKUP'!D362,"B",IF(D362&gt;=0.5*'MARK LOOKUP'!D362,"C+",IF(D362&gt;=0.4*'MARK LOOKUP'!D362,"C",IF(D362&gt;=0.35*'MARK LOOKUP'!D362,"D","N.G."))))))))</f>
        <v>0</v>
      </c>
      <c r="Z362" s="26" t="str">
        <f>IF(ISBLANK('DATA ENTRY'!J362),"",IF(LEDGER!E362="AB","AB",IF(LEDGER!E362&gt;=0.9*'MARK LOOKUP'!E362,"A+",IF(LEDGER!E362&gt;=0.8*'MARK LOOKUP'!E362,"A",IF(LEDGER!E362&gt;=0.7*'MARK LOOKUP'!E362,"B+",IF(LEDGER!E362&gt;=0.6*'MARK LOOKUP'!E362,"B",IF(LEDGER!E362&gt;=0.5*'MARK LOOKUP'!E362,"C+",IF(LEDGER!E362&gt;=0.4*'MARK LOOKUP'!E362,"C",IF(LEDGER!E362&gt;=0.35*'MARK LOOKUP'!E362,"D","NG")))))))))</f>
        <v/>
      </c>
      <c r="AA362" s="26" t="str">
        <f>IF(ISBLANK('DATA ENTRY'!K362),"",IF(LEDGER!F362="AB","AB",IF(LEDGER!F362&gt;=0.9*'MARK LOOKUP'!F362,"A+",IF(LEDGER!F362&gt;=0.8*'MARK LOOKUP'!F362,"A",IF(LEDGER!F362&gt;=0.7*'MARK LOOKUP'!F362,"B+",IF(LEDGER!F362&gt;=0.6*'MARK LOOKUP'!F362,"B",IF(LEDGER!F362&gt;=0.5*'MARK LOOKUP'!F362,"C+",IF(LEDGER!F362&gt;=0.4*'MARK LOOKUP'!F362,"C",IF(LEDGER!F362&gt;=0.35*'MARK LOOKUP'!F362,"D","NG")))))))))</f>
        <v/>
      </c>
      <c r="AB362" s="26" t="b">
        <f>IF(ISNUMBER(G362),IF(D362&gt;=0.9*'MARK LOOKUP'!G362,"A+",IF(G362&gt;=0.8*'MARK LOOKUP'!G362,"A",IF(G362&gt;=0.7*'MARK LOOKUP'!G362,"B+",IF(G362&gt;=0.6*'MARK LOOKUP'!G362,"B",IF(G362&gt;=0.5*'MARK LOOKUP'!G362,"C+",IF(G362&gt;=0.4*'MARK LOOKUP'!G362,"C",IF(G362&gt;=0.35*'MARK LOOKUP'!G362,"D","NG"))))))))</f>
        <v>0</v>
      </c>
      <c r="AC362" s="26" t="str">
        <f>IF(ISBLANK('DATA ENTRY'!M362),"",IF(LEDGER!H362="AB","AB",IF(LEDGER!H362&gt;=0.9*'MARK LOOKUP'!H362,"A+",IF(LEDGER!H362&gt;=0.8*'MARK LOOKUP'!H362,"A",IF(LEDGER!H362&gt;=0.7*'MARK LOOKUP'!H362,"B+",IF(LEDGER!H362&gt;=0.6*'MARK LOOKUP'!H362,"B",IF(LEDGER!H362&gt;=0.5*'MARK LOOKUP'!H362,"C+",IF(LEDGER!H362&gt;=0.4*'MARK LOOKUP'!H362,"C",IF(LEDGER!H362&gt;=0.35*'MARK LOOKUP'!H362,"D","NG")))))))))</f>
        <v/>
      </c>
      <c r="AD362" s="26" t="str">
        <f>IF(ISBLANK('DATA ENTRY'!N362),"",IF(LEDGER!I362="AB","AB",IF(LEDGER!I362&gt;=0.9*'MARK LOOKUP'!I362,"A+",IF(LEDGER!I362&gt;=0.8*'MARK LOOKUP'!I362,"A",IF(LEDGER!I362&gt;=0.7*'MARK LOOKUP'!I362,"B+",IF(LEDGER!I362&gt;=0.6*'MARK LOOKUP'!I362,"B",IF(LEDGER!I362&gt;=0.5*'MARK LOOKUP'!I362,"C+",IF(LEDGER!I362&gt;=0.4*'MARK LOOKUP'!I362,"C",IF(LEDGER!I362&gt;=0.35*'MARK LOOKUP'!I362,"D","NG")))))))))</f>
        <v/>
      </c>
      <c r="AE362" s="26" t="str">
        <f>IF(ISNUMBER(J362),IF(J362&gt;=0.9*'MARK LOOKUP'!J362,"A+",IF(J362&gt;=0.8*'MARK LOOKUP'!J362,"A",IF(J362&gt;=0.7*'MARK LOOKUP'!J362,"B+",IF(J362&gt;=0.6*'MARK LOOKUP'!J362,"B",IF(J362&gt;=0.5*'MARK LOOKUP'!J362,"C+",IF(J362&gt;=0.4*'MARK LOOKUP'!J362,"C",IF(J362&gt;=0.35*'MARK LOOKUP'!J362,"D","NG"))))))),"")</f>
        <v/>
      </c>
      <c r="AF362" s="26" t="str">
        <f>IF(ISBLANK('DATA ENTRY'!P362),"",IF(LEDGER!K362="Ab","AB",IF(LEDGER!K362&gt;=0.9*'MARK LOOKUP'!K362,"A+",IF(LEDGER!K362&gt;=0.8*'MARK LOOKUP'!K362,"A",IF(LEDGER!K362&gt;=0.7*'MARK LOOKUP'!K362,"B+",IF(LEDGER!K362&gt;=0.6*'MARK LOOKUP'!K362,"B",IF(LEDGER!K362&gt;=0.5*'MARK LOOKUP'!K362,"C+",IF(LEDGER!K362&gt;=0.4*'MARK LOOKUP'!K362,"C",IF(LEDGER!K362&gt;=0.35*'MARK LOOKUP'!K362,"D","NG")))))))))</f>
        <v/>
      </c>
      <c r="AG362" s="26" t="str">
        <f>IF(ISBLANK('DATA ENTRY'!Q362),"",IF(LEDGER!L362="Ab","AB",IF(LEDGER!L362&gt;=0.9*'MARK LOOKUP'!L362,"A+",IF(LEDGER!L362&gt;=0.8*'MARK LOOKUP'!L362,"A",IF(LEDGER!L362&gt;=0.7*'MARK LOOKUP'!L362,"B+",IF(LEDGER!L362&gt;=0.6*'MARK LOOKUP'!L362,"B",IF(LEDGER!L362&gt;=0.5*'MARK LOOKUP'!L362,"C+",IF(LEDGER!L362&gt;=0.4*'MARK LOOKUP'!L362,"C",IF(LEDGER!L362&gt;=0.35*'MARK LOOKUP'!L362,"D","NG")))))))))</f>
        <v/>
      </c>
      <c r="AH362" s="26" t="str">
        <f>IF(ISNUMBER(M362),IF(M362&gt;=0.9*'MARK LOOKUP'!M362,"A+",IF(M362&gt;=0.8*'MARK LOOKUP'!M362,"A",IF(M362&gt;=0.7*'MARK LOOKUP'!M362,"B+",IF(M362&gt;=0.6*'MARK LOOKUP'!M362,"B",IF(M362&gt;=0.5*'MARK LOOKUP'!M362,"C+",IF(M362&gt;=0.4*'MARK LOOKUP'!M362,"C",IF(M362&gt;=0.35*'MARK LOOKUP'!M362,"D","NG"))))))),"")</f>
        <v/>
      </c>
      <c r="AI362" s="26" t="str">
        <f>IF(ISBLANK('DATA ENTRY'!S362),"",IF(N362="Ab","AB",IF(N362&gt;=0.9*'MARK LOOKUP'!N362,"A+",IF(N362&gt;=0.8*'MARK LOOKUP'!N362,"A",IF(N362&gt;=0.7*'MARK LOOKUP'!N362,"B+",IF(N362&gt;=0.6*'MARK LOOKUP'!N362,"B",IF(N362&gt;=0.5*'MARK LOOKUP'!N362,"C+",IF(N362&gt;=0.4*'MARK LOOKUP'!N362,"C",IF(N362&gt;=0.35*'MARK LOOKUP'!N362,"D","NG")))))))))</f>
        <v/>
      </c>
      <c r="AJ362" s="26" t="str">
        <f>IF(ISBLANK('DATA ENTRY'!T362),"",IF(O362="Ab","AB",IF(O362&gt;=0.9*'MARK LOOKUP'!O362,"A+",IF(O362&gt;=0.8*'MARK LOOKUP'!O362,"A",IF(O362&gt;=0.7*'MARK LOOKUP'!O362,"B+",IF(O362&gt;=0.6*'MARK LOOKUP'!O362,"B",IF(O362&gt;=0.5*'MARK LOOKUP'!O362,"C+",IF(O362&gt;=0.4*'MARK LOOKUP'!O362,"C",IF(O362&gt;=0.35*'MARK LOOKUP'!O362,"D","NG")))))))))</f>
        <v/>
      </c>
      <c r="AK362" s="26" t="str">
        <f>IF(ISNUMBER(P362),IF(P362&gt;=0.9*'MARK LOOKUP'!P362,"A+",IF(P362&gt;=0.8*'MARK LOOKUP'!P362,"A",IF(P362&gt;=0.7*'MARK LOOKUP'!P362,"B+",IF(P362&gt;=0.6*'MARK LOOKUP'!P362,"B",IF(P362&gt;=0.5*'MARK LOOKUP'!P362,"C+",IF(P362&gt;=0.4*'MARK LOOKUP'!P362,"C",IF(P362&gt;=0.35*'MARK LOOKUP'!P362,"D","NG"))))))),"")</f>
        <v/>
      </c>
      <c r="AL362" s="26" t="str">
        <f>IF(ISBLANK('DATA ENTRY'!V362),"",IF(Q362="Ab","AB",IF(Q362&gt;=0.9*'MARK LOOKUP'!Q362,"A+",IF(Q362&gt;=0.8*'MARK LOOKUP'!Q362,"A",IF(Q362&gt;=0.7*'MARK LOOKUP'!Q362,"B+",IF(Q362&gt;=0.6*'MARK LOOKUP'!Q362,"B",IF(Q362&gt;=0.5*'MARK LOOKUP'!Q362,"C+",IF(Q362&gt;=0.4*'MARK LOOKUP'!Q362,"C",IF(Q362&gt;=0.35*'MARK LOOKUP'!Q362,"D","NG")))))))))</f>
        <v/>
      </c>
      <c r="AM362" s="26" t="str">
        <f>IF(ISBLANK('DATA ENTRY'!W362),"",IF(R362="Ab","AB",IF(R362&gt;=0.9*'MARK LOOKUP'!R362,"A+",IF(R362&gt;=0.8*'MARK LOOKUP'!R362,"A",IF(R362&gt;=0.7*'MARK LOOKUP'!R362,"B+",IF(R362&gt;=0.6*'MARK LOOKUP'!R362,"B",IF(R362&gt;=0.5*'MARK LOOKUP'!R362,"C+",IF(R362&gt;=0.4*'MARK LOOKUP'!R362,"C",IF(R362&gt;=0.35*'MARK LOOKUP'!R362,"D","NG")))))))))</f>
        <v/>
      </c>
      <c r="AN362" s="26" t="str">
        <f>IF(ISNUMBER(S362),IF(S362&gt;=0.9*'MARK LOOKUP'!S362,"A+",IF(S362&gt;=0.8*'MARK LOOKUP'!S362,"A",IF(S362&gt;=0.7*'MARK LOOKUP'!S362,"B+",IF(S362&gt;=0.6*'MARK LOOKUP'!S362,"B",IF(S362&gt;=0.5*'MARK LOOKUP'!S362,"C+",IF(S362&gt;=0.4*'MARK LOOKUP'!S362,"C",IF(S362&gt;=0.35*'MARK LOOKUP'!S362,"D","NG"))))))),"")</f>
        <v/>
      </c>
      <c r="AO362" s="26" t="str">
        <f>IF(ISBLANK('DATA ENTRY'!Y362),"",IF(T362="AB","AB",IF(T362&gt;=0.9*'MARK LOOKUP'!T362,"A+",IF(T362&gt;=0.8*'MARK LOOKUP'!T362,"A",IF(T362&gt;=0.7*'MARK LOOKUP'!T362,"B+",IF(T362&gt;=0.6*'MARK LOOKUP'!T362,"B",IF(T362&gt;=0.5*'MARK LOOKUP'!T362,"C+",IF(T362&gt;=0.4*'MARK LOOKUP'!T362,"C",IF(T362&gt;=0.35*'MARK LOOKUP'!T362,"D","NG")))))))))</f>
        <v/>
      </c>
      <c r="AP362" s="26" t="str">
        <f>IF(ISBLANK('DATA ENTRY'!Z362),"",IF(U362="AB","AB",IF(U362&gt;=0.9*'MARK LOOKUP'!U362,"A+",IF(U362&gt;=0.8*'MARK LOOKUP'!U362,"A",IF(U362&gt;=0.7*'MARK LOOKUP'!U362,"B+",IF(U362&gt;=0.6*'MARK LOOKUP'!U362,"B",IF(U362&gt;=0.5*'MARK LOOKUP'!U362,"C+",IF(U362&gt;=0.4*'MARK LOOKUP'!U362,"C",IF(U362&gt;=0.35*'MARK LOOKUP'!U362,"D","NG")))))))))</f>
        <v/>
      </c>
      <c r="AQ362" s="26" t="str">
        <f>IF(ISNUMBER(V362),IF(V362&gt;=0.9*'MARK LOOKUP'!V362,"A+",IF(V362&gt;=0.8*'MARK LOOKUP'!V362,"A",IF(V362&gt;=0.7*'MARK LOOKUP'!V362,"B+",IF(V362&gt;=0.6*'MARK LOOKUP'!S362,"B",IF(V362&gt;=0.5*'MARK LOOKUP'!V362,"C+",IF(V362&gt;=0.4*'MARK LOOKUP'!V362,"C",IF(V362&gt;=0.35*'MARK LOOKUP'!V362,"D","NG"))))))),"")</f>
        <v/>
      </c>
      <c r="AR362" s="26" t="str">
        <f t="shared" si="107"/>
        <v/>
      </c>
      <c r="AS362" s="26" t="str">
        <f t="shared" si="108"/>
        <v/>
      </c>
      <c r="AT362" s="26" t="str">
        <f t="shared" si="109"/>
        <v/>
      </c>
      <c r="AU362" s="26" t="str">
        <f t="shared" si="110"/>
        <v/>
      </c>
      <c r="AV362" s="26" t="str">
        <f t="shared" si="111"/>
        <v/>
      </c>
      <c r="AW362" s="26" t="str">
        <f t="shared" si="112"/>
        <v/>
      </c>
      <c r="AX362" s="26" t="str">
        <f t="shared" si="113"/>
        <v/>
      </c>
      <c r="AY362" s="26" t="str">
        <f t="shared" si="114"/>
        <v/>
      </c>
      <c r="AZ362" s="26" t="str">
        <f t="shared" si="115"/>
        <v/>
      </c>
      <c r="BA362" s="26" t="str">
        <f t="shared" si="116"/>
        <v/>
      </c>
      <c r="BB362" s="26" t="str">
        <f t="shared" si="117"/>
        <v/>
      </c>
      <c r="BC362" s="26" t="str">
        <f t="shared" si="118"/>
        <v/>
      </c>
      <c r="BD362" s="26" t="str">
        <f t="shared" si="119"/>
        <v/>
      </c>
      <c r="BE362" s="26" t="str">
        <f>IF(ISBLANK('DATA ENTRY'!S362),"",IF(AJ362="A+","4",IF(AJ362="A","3.6",IF(AJ362="B+","3.2",IF(AJ362="B","2.8",IF(AJ362="C+","2.4",IF(AJ362="C","2",IF(AJ362="D+","1.6",IF(AJ362="D","1.2",IF(AJ362="E","0.8",""))))))))))</f>
        <v/>
      </c>
      <c r="BF362" s="26" t="str">
        <f>IF(ISBLANK('DATA ENTRY'!T362),"",IF(AK362="A+","4",IF(AK362="A","3.6",IF(AK362="B+","3.2",IF(AK362="B","2.8",IF(AK362="C+","2.4",IF(AK362="C","2",IF(AK362="D+","1.6",IF(AK362="D","1.2",IF(AK362="E","0.8",""))))))))))</f>
        <v/>
      </c>
      <c r="BG362" s="26" t="str">
        <f>IF(ISBLANK('DATA ENTRY'!U362),"",IF(AL362="A+","4",IF(AL362="A","3.6",IF(AL362="B+","3.2",IF(AL362="B","2.8",IF(AL362="C+","2.4",IF(AL362="C","2",IF(AL362="D+","1.6",IF(AL362="D","1.2",IF(AL362="E","0.8",""))))))))))</f>
        <v/>
      </c>
      <c r="BH362" s="26" t="str">
        <f>IF(ISBLANK('DATA ENTRY'!V362),"",IF(AM362="A+","4",IF(AM362="A","3.6",IF(AM362="B+","3.2",IF(AM362="B","2.8",IF(AM362="C+","2.4",IF(AM362="C","2",IF(AM362="D+","1.6",IF(AM362="D","1.2",IF(AM362="E","0.8",""))))))))))</f>
        <v/>
      </c>
      <c r="BI362" s="26" t="str">
        <f>IF(ISBLANK('DATA ENTRY'!W362),"",IF(AN362="A+","4",IF(AN362="A","3.6",IF(AN362="B+","3.2",IF(AN362="B","2.8",IF(AN362="C+","2.4",IF(AN362="C","2",IF(AN362="D+","1.6",IF(AN362="D","1.2",IF(AN362="E","0.8",""))))))))))</f>
        <v/>
      </c>
      <c r="BJ362" s="26" t="str">
        <f>IF(ISBLANK('DATA ENTRY'!X362),"",IF(AO362="A+","4",IF(AO362="A","3.6",IF(AO362="B+","3.2",IF(AO362="B","2.8",IF(AO362="C+","2.4",IF(AO362="C","2",IF(AO362="D+","1.6",IF(AO362="D","1.2",IF(AO362="E","0.8",""))))))))))</f>
        <v/>
      </c>
      <c r="BK362" s="26" t="str">
        <f>IF(ISBLANK('DATA ENTRY'!Y362),"",IF(AP362="A+","4",IF(AP362="A","3.6",IF(AP362="B+","3.2",IF(AP362="B","2.8",IF(AP362="C+","2.4",IF(AP362="C","2",IF(AP362="D+","1.6",IF(AP362="D","1.2",IF(AP362="E","0.8",""))))))))))</f>
        <v/>
      </c>
      <c r="BL362" s="26" t="str">
        <f>IF(ISBLANK('DATA ENTRY'!Z362),"",IF(AQ362="A+","4",IF(AQ362="A","3.6",IF(AQ362="B+","3.2",IF(AQ362="B","2.8",IF(AQ362="C+","2.4",IF(AQ362="C","2",IF(AQ362="D+","1.6",IF(AQ362="D","1.2",IF(AQ362="E","0.8",""))))))))))</f>
        <v/>
      </c>
    </row>
    <row r="363" spans="2:64" x14ac:dyDescent="0.25">
      <c r="B363" s="26" t="str">
        <f>IF(ISBLANK('DATA ENTRY'!G363),"",'DATA ENTRY'!G363)</f>
        <v/>
      </c>
      <c r="C363" s="26" t="str">
        <f>IF(ISBLANK('DATA ENTRY'!H363),"",'DATA ENTRY'!H363)</f>
        <v/>
      </c>
      <c r="D363" s="26" t="str">
        <f t="shared" si="101"/>
        <v/>
      </c>
      <c r="E363" s="26" t="str">
        <f>IF(ISBLANK('DATA ENTRY'!J363),"",'DATA ENTRY'!J363)</f>
        <v/>
      </c>
      <c r="F363" s="26" t="str">
        <f>IF(ISBLANK('DATA ENTRY'!K363),"",'DATA ENTRY'!K363)</f>
        <v/>
      </c>
      <c r="G363" s="26" t="str">
        <f t="shared" si="102"/>
        <v/>
      </c>
      <c r="H363" s="26" t="str">
        <f>IF(ISBLANK('DATA ENTRY'!M363),"",'DATA ENTRY'!M363)</f>
        <v/>
      </c>
      <c r="I363" s="26" t="str">
        <f>IF(ISBLANK('DATA ENTRY'!M363),"",'DATA ENTRY'!N363)</f>
        <v/>
      </c>
      <c r="J363" s="26" t="str">
        <f t="shared" si="120"/>
        <v/>
      </c>
      <c r="K363" s="26" t="str">
        <f>IF(ISBLANK('DATA ENTRY'!P363),"",'DATA ENTRY'!P363)</f>
        <v/>
      </c>
      <c r="L363" s="26" t="str">
        <f>IF(ISBLANK('DATA ENTRY'!Q363),"",'DATA ENTRY'!Q363)</f>
        <v/>
      </c>
      <c r="M363" s="26" t="str">
        <f t="shared" si="103"/>
        <v/>
      </c>
      <c r="N363" s="26" t="str">
        <f>IF(ISBLANK('DATA ENTRY'!S363),"",'DATA ENTRY'!S363)</f>
        <v/>
      </c>
      <c r="O363" s="26" t="str">
        <f>IF(ISBLANK('DATA ENTRY'!T363),"",'DATA ENTRY'!T363)</f>
        <v/>
      </c>
      <c r="P363" s="26" t="str">
        <f t="shared" si="104"/>
        <v/>
      </c>
      <c r="Q363" s="26" t="str">
        <f>IF(ISBLANK('DATA ENTRY'!V363),"",'DATA ENTRY'!V363)</f>
        <v/>
      </c>
      <c r="R363" s="26" t="str">
        <f>IF(ISBLANK('DATA ENTRY'!W363),"",'DATA ENTRY'!W363)</f>
        <v/>
      </c>
      <c r="S363" s="26" t="str">
        <f t="shared" si="105"/>
        <v/>
      </c>
      <c r="T363" s="26" t="str">
        <f>IF(ISBLANK('DATA ENTRY'!Y363),"",'DATA ENTRY'!Y363)</f>
        <v/>
      </c>
      <c r="U363" s="26" t="str">
        <f>IF(ISBLANK('DATA ENTRY'!Z363),"",'DATA ENTRY'!Z363)</f>
        <v/>
      </c>
      <c r="V363" s="26" t="str">
        <f t="shared" si="106"/>
        <v/>
      </c>
      <c r="W363" s="26" t="str">
        <f>IF(ISBLANK('DATA ENTRY'!$F363),"",IF(LEDGER!B363="AB","AB",IF(LEDGER!B363&gt;=0.9*'MARK LOOKUP'!B363,"A+",IF(LEDGER!B363&gt;=0.8*'MARK LOOKUP'!B363,"A",IF(LEDGER!B363&gt;=0.7*'MARK LOOKUP'!B363,"B+",IF(LEDGER!B363&gt;=0.6*'MARK LOOKUP'!B363,"B",IF(LEDGER!B363&gt;=0.5*'MARK LOOKUP'!B363,"C+",IF(LEDGER!B363&gt;=0.4*'MARK LOOKUP'!B363,"C+",IF(LEDGER!B363&gt;=0.35*'MARK LOOKUP'!B363,"D","NG")))))))))</f>
        <v/>
      </c>
      <c r="X363" s="26" t="str">
        <f>IF(ISBLANK('DATA ENTRY'!$G363),"",IF(LEDGER!C363="AB","AB",IF(LEDGER!C363&gt;=0.9*'MARK LOOKUP'!C363,"A+",IF(LEDGER!C363&gt;=0.8*'MARK LOOKUP'!C363,"A",IF(LEDGER!C363&gt;=0.7*'MARK LOOKUP'!C363,"B+",IF(LEDGER!C363&gt;=0.6*'MARK LOOKUP'!C363,"B",IF(LEDGER!C363&gt;=0.5*'MARK LOOKUP'!C363,"C+",IF(LEDGER!C363&gt;=0.4*'MARK LOOKUP'!C363,"C+",IF(LEDGER!C363&gt;=0.35*'MARK LOOKUP'!C363,"D","N.G.")))))))))</f>
        <v/>
      </c>
      <c r="Y363" s="26" t="b">
        <f>IF(ISNUMBER(D363),IF(D363&gt;=0.9*'MARK LOOKUP'!D363,"A+",IF(D363&gt;=0.8*'MARK LOOKUP'!D363,"A",IF(D363&gt;=0.7*'MARK LOOKUP'!D363,"B+",IF(D363&gt;=0.6*'MARK LOOKUP'!D363,"B",IF(D363&gt;=0.5*'MARK LOOKUP'!D363,"C+",IF(D363&gt;=0.4*'MARK LOOKUP'!D363,"C",IF(D363&gt;=0.35*'MARK LOOKUP'!D363,"D","N.G."))))))))</f>
        <v>0</v>
      </c>
      <c r="Z363" s="26" t="str">
        <f>IF(ISBLANK('DATA ENTRY'!J363),"",IF(LEDGER!E363="AB","AB",IF(LEDGER!E363&gt;=0.9*'MARK LOOKUP'!E363,"A+",IF(LEDGER!E363&gt;=0.8*'MARK LOOKUP'!E363,"A",IF(LEDGER!E363&gt;=0.7*'MARK LOOKUP'!E363,"B+",IF(LEDGER!E363&gt;=0.6*'MARK LOOKUP'!E363,"B",IF(LEDGER!E363&gt;=0.5*'MARK LOOKUP'!E363,"C+",IF(LEDGER!E363&gt;=0.4*'MARK LOOKUP'!E363,"C",IF(LEDGER!E363&gt;=0.35*'MARK LOOKUP'!E363,"D","NG")))))))))</f>
        <v/>
      </c>
      <c r="AA363" s="26" t="str">
        <f>IF(ISBLANK('DATA ENTRY'!K363),"",IF(LEDGER!F363="AB","AB",IF(LEDGER!F363&gt;=0.9*'MARK LOOKUP'!F363,"A+",IF(LEDGER!F363&gt;=0.8*'MARK LOOKUP'!F363,"A",IF(LEDGER!F363&gt;=0.7*'MARK LOOKUP'!F363,"B+",IF(LEDGER!F363&gt;=0.6*'MARK LOOKUP'!F363,"B",IF(LEDGER!F363&gt;=0.5*'MARK LOOKUP'!F363,"C+",IF(LEDGER!F363&gt;=0.4*'MARK LOOKUP'!F363,"C",IF(LEDGER!F363&gt;=0.35*'MARK LOOKUP'!F363,"D","NG")))))))))</f>
        <v/>
      </c>
      <c r="AB363" s="26" t="b">
        <f>IF(ISNUMBER(G363),IF(D363&gt;=0.9*'MARK LOOKUP'!G363,"A+",IF(G363&gt;=0.8*'MARK LOOKUP'!G363,"A",IF(G363&gt;=0.7*'MARK LOOKUP'!G363,"B+",IF(G363&gt;=0.6*'MARK LOOKUP'!G363,"B",IF(G363&gt;=0.5*'MARK LOOKUP'!G363,"C+",IF(G363&gt;=0.4*'MARK LOOKUP'!G363,"C",IF(G363&gt;=0.35*'MARK LOOKUP'!G363,"D","NG"))))))))</f>
        <v>0</v>
      </c>
      <c r="AC363" s="26" t="str">
        <f>IF(ISBLANK('DATA ENTRY'!M363),"",IF(LEDGER!H363="AB","AB",IF(LEDGER!H363&gt;=0.9*'MARK LOOKUP'!H363,"A+",IF(LEDGER!H363&gt;=0.8*'MARK LOOKUP'!H363,"A",IF(LEDGER!H363&gt;=0.7*'MARK LOOKUP'!H363,"B+",IF(LEDGER!H363&gt;=0.6*'MARK LOOKUP'!H363,"B",IF(LEDGER!H363&gt;=0.5*'MARK LOOKUP'!H363,"C+",IF(LEDGER!H363&gt;=0.4*'MARK LOOKUP'!H363,"C",IF(LEDGER!H363&gt;=0.35*'MARK LOOKUP'!H363,"D","NG")))))))))</f>
        <v/>
      </c>
      <c r="AD363" s="26" t="str">
        <f>IF(ISBLANK('DATA ENTRY'!N363),"",IF(LEDGER!I363="AB","AB",IF(LEDGER!I363&gt;=0.9*'MARK LOOKUP'!I363,"A+",IF(LEDGER!I363&gt;=0.8*'MARK LOOKUP'!I363,"A",IF(LEDGER!I363&gt;=0.7*'MARK LOOKUP'!I363,"B+",IF(LEDGER!I363&gt;=0.6*'MARK LOOKUP'!I363,"B",IF(LEDGER!I363&gt;=0.5*'MARK LOOKUP'!I363,"C+",IF(LEDGER!I363&gt;=0.4*'MARK LOOKUP'!I363,"C",IF(LEDGER!I363&gt;=0.35*'MARK LOOKUP'!I363,"D","NG")))))))))</f>
        <v/>
      </c>
      <c r="AE363" s="26" t="str">
        <f>IF(ISNUMBER(J363),IF(J363&gt;=0.9*'MARK LOOKUP'!J363,"A+",IF(J363&gt;=0.8*'MARK LOOKUP'!J363,"A",IF(J363&gt;=0.7*'MARK LOOKUP'!J363,"B+",IF(J363&gt;=0.6*'MARK LOOKUP'!J363,"B",IF(J363&gt;=0.5*'MARK LOOKUP'!J363,"C+",IF(J363&gt;=0.4*'MARK LOOKUP'!J363,"C",IF(J363&gt;=0.35*'MARK LOOKUP'!J363,"D","NG"))))))),"")</f>
        <v/>
      </c>
      <c r="AF363" s="26" t="str">
        <f>IF(ISBLANK('DATA ENTRY'!P363),"",IF(LEDGER!K363="Ab","AB",IF(LEDGER!K363&gt;=0.9*'MARK LOOKUP'!K363,"A+",IF(LEDGER!K363&gt;=0.8*'MARK LOOKUP'!K363,"A",IF(LEDGER!K363&gt;=0.7*'MARK LOOKUP'!K363,"B+",IF(LEDGER!K363&gt;=0.6*'MARK LOOKUP'!K363,"B",IF(LEDGER!K363&gt;=0.5*'MARK LOOKUP'!K363,"C+",IF(LEDGER!K363&gt;=0.4*'MARK LOOKUP'!K363,"C",IF(LEDGER!K363&gt;=0.35*'MARK LOOKUP'!K363,"D","NG")))))))))</f>
        <v/>
      </c>
      <c r="AG363" s="26" t="str">
        <f>IF(ISBLANK('DATA ENTRY'!Q363),"",IF(LEDGER!L363="Ab","AB",IF(LEDGER!L363&gt;=0.9*'MARK LOOKUP'!L363,"A+",IF(LEDGER!L363&gt;=0.8*'MARK LOOKUP'!L363,"A",IF(LEDGER!L363&gt;=0.7*'MARK LOOKUP'!L363,"B+",IF(LEDGER!L363&gt;=0.6*'MARK LOOKUP'!L363,"B",IF(LEDGER!L363&gt;=0.5*'MARK LOOKUP'!L363,"C+",IF(LEDGER!L363&gt;=0.4*'MARK LOOKUP'!L363,"C",IF(LEDGER!L363&gt;=0.35*'MARK LOOKUP'!L363,"D","NG")))))))))</f>
        <v/>
      </c>
      <c r="AH363" s="26" t="str">
        <f>IF(ISNUMBER(M363),IF(M363&gt;=0.9*'MARK LOOKUP'!M363,"A+",IF(M363&gt;=0.8*'MARK LOOKUP'!M363,"A",IF(M363&gt;=0.7*'MARK LOOKUP'!M363,"B+",IF(M363&gt;=0.6*'MARK LOOKUP'!M363,"B",IF(M363&gt;=0.5*'MARK LOOKUP'!M363,"C+",IF(M363&gt;=0.4*'MARK LOOKUP'!M363,"C",IF(M363&gt;=0.35*'MARK LOOKUP'!M363,"D","NG"))))))),"")</f>
        <v/>
      </c>
      <c r="AI363" s="26" t="str">
        <f>IF(ISBLANK('DATA ENTRY'!S363),"",IF(N363="Ab","AB",IF(N363&gt;=0.9*'MARK LOOKUP'!N363,"A+",IF(N363&gt;=0.8*'MARK LOOKUP'!N363,"A",IF(N363&gt;=0.7*'MARK LOOKUP'!N363,"B+",IF(N363&gt;=0.6*'MARK LOOKUP'!N363,"B",IF(N363&gt;=0.5*'MARK LOOKUP'!N363,"C+",IF(N363&gt;=0.4*'MARK LOOKUP'!N363,"C",IF(N363&gt;=0.35*'MARK LOOKUP'!N363,"D","NG")))))))))</f>
        <v/>
      </c>
      <c r="AJ363" s="26" t="str">
        <f>IF(ISBLANK('DATA ENTRY'!T363),"",IF(O363="Ab","AB",IF(O363&gt;=0.9*'MARK LOOKUP'!O363,"A+",IF(O363&gt;=0.8*'MARK LOOKUP'!O363,"A",IF(O363&gt;=0.7*'MARK LOOKUP'!O363,"B+",IF(O363&gt;=0.6*'MARK LOOKUP'!O363,"B",IF(O363&gt;=0.5*'MARK LOOKUP'!O363,"C+",IF(O363&gt;=0.4*'MARK LOOKUP'!O363,"C",IF(O363&gt;=0.35*'MARK LOOKUP'!O363,"D","NG")))))))))</f>
        <v/>
      </c>
      <c r="AK363" s="26" t="str">
        <f>IF(ISNUMBER(P363),IF(P363&gt;=0.9*'MARK LOOKUP'!P363,"A+",IF(P363&gt;=0.8*'MARK LOOKUP'!P363,"A",IF(P363&gt;=0.7*'MARK LOOKUP'!P363,"B+",IF(P363&gt;=0.6*'MARK LOOKUP'!P363,"B",IF(P363&gt;=0.5*'MARK LOOKUP'!P363,"C+",IF(P363&gt;=0.4*'MARK LOOKUP'!P363,"C",IF(P363&gt;=0.35*'MARK LOOKUP'!P363,"D","NG"))))))),"")</f>
        <v/>
      </c>
      <c r="AL363" s="26" t="str">
        <f>IF(ISBLANK('DATA ENTRY'!V363),"",IF(Q363="Ab","AB",IF(Q363&gt;=0.9*'MARK LOOKUP'!Q363,"A+",IF(Q363&gt;=0.8*'MARK LOOKUP'!Q363,"A",IF(Q363&gt;=0.7*'MARK LOOKUP'!Q363,"B+",IF(Q363&gt;=0.6*'MARK LOOKUP'!Q363,"B",IF(Q363&gt;=0.5*'MARK LOOKUP'!Q363,"C+",IF(Q363&gt;=0.4*'MARK LOOKUP'!Q363,"C",IF(Q363&gt;=0.35*'MARK LOOKUP'!Q363,"D","NG")))))))))</f>
        <v/>
      </c>
      <c r="AM363" s="26" t="str">
        <f>IF(ISBLANK('DATA ENTRY'!W363),"",IF(R363="Ab","AB",IF(R363&gt;=0.9*'MARK LOOKUP'!R363,"A+",IF(R363&gt;=0.8*'MARK LOOKUP'!R363,"A",IF(R363&gt;=0.7*'MARK LOOKUP'!R363,"B+",IF(R363&gt;=0.6*'MARK LOOKUP'!R363,"B",IF(R363&gt;=0.5*'MARK LOOKUP'!R363,"C+",IF(R363&gt;=0.4*'MARK LOOKUP'!R363,"C",IF(R363&gt;=0.35*'MARK LOOKUP'!R363,"D","NG")))))))))</f>
        <v/>
      </c>
      <c r="AN363" s="26" t="str">
        <f>IF(ISNUMBER(S363),IF(S363&gt;=0.9*'MARK LOOKUP'!S363,"A+",IF(S363&gt;=0.8*'MARK LOOKUP'!S363,"A",IF(S363&gt;=0.7*'MARK LOOKUP'!S363,"B+",IF(S363&gt;=0.6*'MARK LOOKUP'!S363,"B",IF(S363&gt;=0.5*'MARK LOOKUP'!S363,"C+",IF(S363&gt;=0.4*'MARK LOOKUP'!S363,"C",IF(S363&gt;=0.35*'MARK LOOKUP'!S363,"D","NG"))))))),"")</f>
        <v/>
      </c>
      <c r="AO363" s="26" t="str">
        <f>IF(ISBLANK('DATA ENTRY'!Y363),"",IF(T363="AB","AB",IF(T363&gt;=0.9*'MARK LOOKUP'!T363,"A+",IF(T363&gt;=0.8*'MARK LOOKUP'!T363,"A",IF(T363&gt;=0.7*'MARK LOOKUP'!T363,"B+",IF(T363&gt;=0.6*'MARK LOOKUP'!T363,"B",IF(T363&gt;=0.5*'MARK LOOKUP'!T363,"C+",IF(T363&gt;=0.4*'MARK LOOKUP'!T363,"C",IF(T363&gt;=0.35*'MARK LOOKUP'!T363,"D","NG")))))))))</f>
        <v/>
      </c>
      <c r="AP363" s="26" t="str">
        <f>IF(ISBLANK('DATA ENTRY'!Z363),"",IF(U363="AB","AB",IF(U363&gt;=0.9*'MARK LOOKUP'!U363,"A+",IF(U363&gt;=0.8*'MARK LOOKUP'!U363,"A",IF(U363&gt;=0.7*'MARK LOOKUP'!U363,"B+",IF(U363&gt;=0.6*'MARK LOOKUP'!U363,"B",IF(U363&gt;=0.5*'MARK LOOKUP'!U363,"C+",IF(U363&gt;=0.4*'MARK LOOKUP'!U363,"C",IF(U363&gt;=0.35*'MARK LOOKUP'!U363,"D","NG")))))))))</f>
        <v/>
      </c>
      <c r="AQ363" s="26" t="str">
        <f>IF(ISNUMBER(V363),IF(V363&gt;=0.9*'MARK LOOKUP'!V363,"A+",IF(V363&gt;=0.8*'MARK LOOKUP'!V363,"A",IF(V363&gt;=0.7*'MARK LOOKUP'!V363,"B+",IF(V363&gt;=0.6*'MARK LOOKUP'!S363,"B",IF(V363&gt;=0.5*'MARK LOOKUP'!V363,"C+",IF(V363&gt;=0.4*'MARK LOOKUP'!V363,"C",IF(V363&gt;=0.35*'MARK LOOKUP'!V363,"D","NG"))))))),"")</f>
        <v/>
      </c>
      <c r="AR363" s="26" t="str">
        <f t="shared" si="107"/>
        <v/>
      </c>
      <c r="AS363" s="26" t="str">
        <f t="shared" si="108"/>
        <v/>
      </c>
      <c r="AT363" s="26" t="str">
        <f t="shared" si="109"/>
        <v/>
      </c>
      <c r="AU363" s="26" t="str">
        <f t="shared" si="110"/>
        <v/>
      </c>
      <c r="AV363" s="26" t="str">
        <f t="shared" si="111"/>
        <v/>
      </c>
      <c r="AW363" s="26" t="str">
        <f t="shared" si="112"/>
        <v/>
      </c>
      <c r="AX363" s="26" t="str">
        <f t="shared" si="113"/>
        <v/>
      </c>
      <c r="AY363" s="26" t="str">
        <f t="shared" si="114"/>
        <v/>
      </c>
      <c r="AZ363" s="26" t="str">
        <f t="shared" si="115"/>
        <v/>
      </c>
      <c r="BA363" s="26" t="str">
        <f t="shared" si="116"/>
        <v/>
      </c>
      <c r="BB363" s="26" t="str">
        <f t="shared" si="117"/>
        <v/>
      </c>
      <c r="BC363" s="26" t="str">
        <f t="shared" si="118"/>
        <v/>
      </c>
      <c r="BD363" s="26" t="str">
        <f t="shared" si="119"/>
        <v/>
      </c>
      <c r="BE363" s="26" t="str">
        <f>IF(ISBLANK('DATA ENTRY'!S363),"",IF(AJ363="A+","4",IF(AJ363="A","3.6",IF(AJ363="B+","3.2",IF(AJ363="B","2.8",IF(AJ363="C+","2.4",IF(AJ363="C","2",IF(AJ363="D+","1.6",IF(AJ363="D","1.2",IF(AJ363="E","0.8",""))))))))))</f>
        <v/>
      </c>
      <c r="BF363" s="26" t="str">
        <f>IF(ISBLANK('DATA ENTRY'!T363),"",IF(AK363="A+","4",IF(AK363="A","3.6",IF(AK363="B+","3.2",IF(AK363="B","2.8",IF(AK363="C+","2.4",IF(AK363="C","2",IF(AK363="D+","1.6",IF(AK363="D","1.2",IF(AK363="E","0.8",""))))))))))</f>
        <v/>
      </c>
      <c r="BG363" s="26" t="str">
        <f>IF(ISBLANK('DATA ENTRY'!U363),"",IF(AL363="A+","4",IF(AL363="A","3.6",IF(AL363="B+","3.2",IF(AL363="B","2.8",IF(AL363="C+","2.4",IF(AL363="C","2",IF(AL363="D+","1.6",IF(AL363="D","1.2",IF(AL363="E","0.8",""))))))))))</f>
        <v/>
      </c>
      <c r="BH363" s="26" t="str">
        <f>IF(ISBLANK('DATA ENTRY'!V363),"",IF(AM363="A+","4",IF(AM363="A","3.6",IF(AM363="B+","3.2",IF(AM363="B","2.8",IF(AM363="C+","2.4",IF(AM363="C","2",IF(AM363="D+","1.6",IF(AM363="D","1.2",IF(AM363="E","0.8",""))))))))))</f>
        <v/>
      </c>
      <c r="BI363" s="26" t="str">
        <f>IF(ISBLANK('DATA ENTRY'!W363),"",IF(AN363="A+","4",IF(AN363="A","3.6",IF(AN363="B+","3.2",IF(AN363="B","2.8",IF(AN363="C+","2.4",IF(AN363="C","2",IF(AN363="D+","1.6",IF(AN363="D","1.2",IF(AN363="E","0.8",""))))))))))</f>
        <v/>
      </c>
      <c r="BJ363" s="26" t="str">
        <f>IF(ISBLANK('DATA ENTRY'!X363),"",IF(AO363="A+","4",IF(AO363="A","3.6",IF(AO363="B+","3.2",IF(AO363="B","2.8",IF(AO363="C+","2.4",IF(AO363="C","2",IF(AO363="D+","1.6",IF(AO363="D","1.2",IF(AO363="E","0.8",""))))))))))</f>
        <v/>
      </c>
      <c r="BK363" s="26" t="str">
        <f>IF(ISBLANK('DATA ENTRY'!Y363),"",IF(AP363="A+","4",IF(AP363="A","3.6",IF(AP363="B+","3.2",IF(AP363="B","2.8",IF(AP363="C+","2.4",IF(AP363="C","2",IF(AP363="D+","1.6",IF(AP363="D","1.2",IF(AP363="E","0.8",""))))))))))</f>
        <v/>
      </c>
      <c r="BL363" s="26" t="str">
        <f>IF(ISBLANK('DATA ENTRY'!Z363),"",IF(AQ363="A+","4",IF(AQ363="A","3.6",IF(AQ363="B+","3.2",IF(AQ363="B","2.8",IF(AQ363="C+","2.4",IF(AQ363="C","2",IF(AQ363="D+","1.6",IF(AQ363="D","1.2",IF(AQ363="E","0.8",""))))))))))</f>
        <v/>
      </c>
    </row>
    <row r="364" spans="2:64" x14ac:dyDescent="0.25">
      <c r="B364" s="26" t="str">
        <f>IF(ISBLANK('DATA ENTRY'!G364),"",'DATA ENTRY'!G364)</f>
        <v/>
      </c>
      <c r="C364" s="26" t="str">
        <f>IF(ISBLANK('DATA ENTRY'!H364),"",'DATA ENTRY'!H364)</f>
        <v/>
      </c>
      <c r="D364" s="26" t="str">
        <f t="shared" si="101"/>
        <v/>
      </c>
      <c r="E364" s="26" t="str">
        <f>IF(ISBLANK('DATA ENTRY'!J364),"",'DATA ENTRY'!J364)</f>
        <v/>
      </c>
      <c r="F364" s="26" t="str">
        <f>IF(ISBLANK('DATA ENTRY'!K364),"",'DATA ENTRY'!K364)</f>
        <v/>
      </c>
      <c r="G364" s="26" t="str">
        <f t="shared" si="102"/>
        <v/>
      </c>
      <c r="H364" s="26" t="str">
        <f>IF(ISBLANK('DATA ENTRY'!M364),"",'DATA ENTRY'!M364)</f>
        <v/>
      </c>
      <c r="I364" s="26" t="str">
        <f>IF(ISBLANK('DATA ENTRY'!M364),"",'DATA ENTRY'!N364)</f>
        <v/>
      </c>
      <c r="J364" s="26" t="str">
        <f t="shared" si="120"/>
        <v/>
      </c>
      <c r="K364" s="26" t="str">
        <f>IF(ISBLANK('DATA ENTRY'!P364),"",'DATA ENTRY'!P364)</f>
        <v/>
      </c>
      <c r="L364" s="26" t="str">
        <f>IF(ISBLANK('DATA ENTRY'!Q364),"",'DATA ENTRY'!Q364)</f>
        <v/>
      </c>
      <c r="M364" s="26" t="str">
        <f t="shared" si="103"/>
        <v/>
      </c>
      <c r="N364" s="26" t="str">
        <f>IF(ISBLANK('DATA ENTRY'!S364),"",'DATA ENTRY'!S364)</f>
        <v/>
      </c>
      <c r="O364" s="26" t="str">
        <f>IF(ISBLANK('DATA ENTRY'!T364),"",'DATA ENTRY'!T364)</f>
        <v/>
      </c>
      <c r="P364" s="26" t="str">
        <f t="shared" si="104"/>
        <v/>
      </c>
      <c r="Q364" s="26" t="str">
        <f>IF(ISBLANK('DATA ENTRY'!V364),"",'DATA ENTRY'!V364)</f>
        <v/>
      </c>
      <c r="R364" s="26" t="str">
        <f>IF(ISBLANK('DATA ENTRY'!W364),"",'DATA ENTRY'!W364)</f>
        <v/>
      </c>
      <c r="S364" s="26" t="str">
        <f t="shared" si="105"/>
        <v/>
      </c>
      <c r="T364" s="26" t="str">
        <f>IF(ISBLANK('DATA ENTRY'!Y364),"",'DATA ENTRY'!Y364)</f>
        <v/>
      </c>
      <c r="U364" s="26" t="str">
        <f>IF(ISBLANK('DATA ENTRY'!Z364),"",'DATA ENTRY'!Z364)</f>
        <v/>
      </c>
      <c r="V364" s="26" t="str">
        <f t="shared" si="106"/>
        <v/>
      </c>
      <c r="W364" s="26" t="str">
        <f>IF(ISBLANK('DATA ENTRY'!$F364),"",IF(LEDGER!B364="AB","AB",IF(LEDGER!B364&gt;=0.9*'MARK LOOKUP'!B364,"A+",IF(LEDGER!B364&gt;=0.8*'MARK LOOKUP'!B364,"A",IF(LEDGER!B364&gt;=0.7*'MARK LOOKUP'!B364,"B+",IF(LEDGER!B364&gt;=0.6*'MARK LOOKUP'!B364,"B",IF(LEDGER!B364&gt;=0.5*'MARK LOOKUP'!B364,"C+",IF(LEDGER!B364&gt;=0.4*'MARK LOOKUP'!B364,"C+",IF(LEDGER!B364&gt;=0.35*'MARK LOOKUP'!B364,"D","NG")))))))))</f>
        <v/>
      </c>
      <c r="X364" s="26" t="str">
        <f>IF(ISBLANK('DATA ENTRY'!$G364),"",IF(LEDGER!C364="AB","AB",IF(LEDGER!C364&gt;=0.9*'MARK LOOKUP'!C364,"A+",IF(LEDGER!C364&gt;=0.8*'MARK LOOKUP'!C364,"A",IF(LEDGER!C364&gt;=0.7*'MARK LOOKUP'!C364,"B+",IF(LEDGER!C364&gt;=0.6*'MARK LOOKUP'!C364,"B",IF(LEDGER!C364&gt;=0.5*'MARK LOOKUP'!C364,"C+",IF(LEDGER!C364&gt;=0.4*'MARK LOOKUP'!C364,"C+",IF(LEDGER!C364&gt;=0.35*'MARK LOOKUP'!C364,"D","N.G.")))))))))</f>
        <v/>
      </c>
      <c r="Y364" s="26" t="b">
        <f>IF(ISNUMBER(D364),IF(D364&gt;=0.9*'MARK LOOKUP'!D364,"A+",IF(D364&gt;=0.8*'MARK LOOKUP'!D364,"A",IF(D364&gt;=0.7*'MARK LOOKUP'!D364,"B+",IF(D364&gt;=0.6*'MARK LOOKUP'!D364,"B",IF(D364&gt;=0.5*'MARK LOOKUP'!D364,"C+",IF(D364&gt;=0.4*'MARK LOOKUP'!D364,"C",IF(D364&gt;=0.35*'MARK LOOKUP'!D364,"D","N.G."))))))))</f>
        <v>0</v>
      </c>
      <c r="Z364" s="26" t="str">
        <f>IF(ISBLANK('DATA ENTRY'!J364),"",IF(LEDGER!E364="AB","AB",IF(LEDGER!E364&gt;=0.9*'MARK LOOKUP'!E364,"A+",IF(LEDGER!E364&gt;=0.8*'MARK LOOKUP'!E364,"A",IF(LEDGER!E364&gt;=0.7*'MARK LOOKUP'!E364,"B+",IF(LEDGER!E364&gt;=0.6*'MARK LOOKUP'!E364,"B",IF(LEDGER!E364&gt;=0.5*'MARK LOOKUP'!E364,"C+",IF(LEDGER!E364&gt;=0.4*'MARK LOOKUP'!E364,"C",IF(LEDGER!E364&gt;=0.35*'MARK LOOKUP'!E364,"D","NG")))))))))</f>
        <v/>
      </c>
      <c r="AA364" s="26" t="str">
        <f>IF(ISBLANK('DATA ENTRY'!K364),"",IF(LEDGER!F364="AB","AB",IF(LEDGER!F364&gt;=0.9*'MARK LOOKUP'!F364,"A+",IF(LEDGER!F364&gt;=0.8*'MARK LOOKUP'!F364,"A",IF(LEDGER!F364&gt;=0.7*'MARK LOOKUP'!F364,"B+",IF(LEDGER!F364&gt;=0.6*'MARK LOOKUP'!F364,"B",IF(LEDGER!F364&gt;=0.5*'MARK LOOKUP'!F364,"C+",IF(LEDGER!F364&gt;=0.4*'MARK LOOKUP'!F364,"C",IF(LEDGER!F364&gt;=0.35*'MARK LOOKUP'!F364,"D","NG")))))))))</f>
        <v/>
      </c>
      <c r="AB364" s="26" t="b">
        <f>IF(ISNUMBER(G364),IF(D364&gt;=0.9*'MARK LOOKUP'!G364,"A+",IF(G364&gt;=0.8*'MARK LOOKUP'!G364,"A",IF(G364&gt;=0.7*'MARK LOOKUP'!G364,"B+",IF(G364&gt;=0.6*'MARK LOOKUP'!G364,"B",IF(G364&gt;=0.5*'MARK LOOKUP'!G364,"C+",IF(G364&gt;=0.4*'MARK LOOKUP'!G364,"C",IF(G364&gt;=0.35*'MARK LOOKUP'!G364,"D","NG"))))))))</f>
        <v>0</v>
      </c>
      <c r="AC364" s="26" t="str">
        <f>IF(ISBLANK('DATA ENTRY'!M364),"",IF(LEDGER!H364="AB","AB",IF(LEDGER!H364&gt;=0.9*'MARK LOOKUP'!H364,"A+",IF(LEDGER!H364&gt;=0.8*'MARK LOOKUP'!H364,"A",IF(LEDGER!H364&gt;=0.7*'MARK LOOKUP'!H364,"B+",IF(LEDGER!H364&gt;=0.6*'MARK LOOKUP'!H364,"B",IF(LEDGER!H364&gt;=0.5*'MARK LOOKUP'!H364,"C+",IF(LEDGER!H364&gt;=0.4*'MARK LOOKUP'!H364,"C",IF(LEDGER!H364&gt;=0.35*'MARK LOOKUP'!H364,"D","NG")))))))))</f>
        <v/>
      </c>
      <c r="AD364" s="26" t="str">
        <f>IF(ISBLANK('DATA ENTRY'!N364),"",IF(LEDGER!I364="AB","AB",IF(LEDGER!I364&gt;=0.9*'MARK LOOKUP'!I364,"A+",IF(LEDGER!I364&gt;=0.8*'MARK LOOKUP'!I364,"A",IF(LEDGER!I364&gt;=0.7*'MARK LOOKUP'!I364,"B+",IF(LEDGER!I364&gt;=0.6*'MARK LOOKUP'!I364,"B",IF(LEDGER!I364&gt;=0.5*'MARK LOOKUP'!I364,"C+",IF(LEDGER!I364&gt;=0.4*'MARK LOOKUP'!I364,"C",IF(LEDGER!I364&gt;=0.35*'MARK LOOKUP'!I364,"D","NG")))))))))</f>
        <v/>
      </c>
      <c r="AE364" s="26" t="str">
        <f>IF(ISNUMBER(J364),IF(J364&gt;=0.9*'MARK LOOKUP'!J364,"A+",IF(J364&gt;=0.8*'MARK LOOKUP'!J364,"A",IF(J364&gt;=0.7*'MARK LOOKUP'!J364,"B+",IF(J364&gt;=0.6*'MARK LOOKUP'!J364,"B",IF(J364&gt;=0.5*'MARK LOOKUP'!J364,"C+",IF(J364&gt;=0.4*'MARK LOOKUP'!J364,"C",IF(J364&gt;=0.35*'MARK LOOKUP'!J364,"D","NG"))))))),"")</f>
        <v/>
      </c>
      <c r="AF364" s="26" t="str">
        <f>IF(ISBLANK('DATA ENTRY'!P364),"",IF(LEDGER!K364="Ab","AB",IF(LEDGER!K364&gt;=0.9*'MARK LOOKUP'!K364,"A+",IF(LEDGER!K364&gt;=0.8*'MARK LOOKUP'!K364,"A",IF(LEDGER!K364&gt;=0.7*'MARK LOOKUP'!K364,"B+",IF(LEDGER!K364&gt;=0.6*'MARK LOOKUP'!K364,"B",IF(LEDGER!K364&gt;=0.5*'MARK LOOKUP'!K364,"C+",IF(LEDGER!K364&gt;=0.4*'MARK LOOKUP'!K364,"C",IF(LEDGER!K364&gt;=0.35*'MARK LOOKUP'!K364,"D","NG")))))))))</f>
        <v/>
      </c>
      <c r="AG364" s="26" t="str">
        <f>IF(ISBLANK('DATA ENTRY'!Q364),"",IF(LEDGER!L364="Ab","AB",IF(LEDGER!L364&gt;=0.9*'MARK LOOKUP'!L364,"A+",IF(LEDGER!L364&gt;=0.8*'MARK LOOKUP'!L364,"A",IF(LEDGER!L364&gt;=0.7*'MARK LOOKUP'!L364,"B+",IF(LEDGER!L364&gt;=0.6*'MARK LOOKUP'!L364,"B",IF(LEDGER!L364&gt;=0.5*'MARK LOOKUP'!L364,"C+",IF(LEDGER!L364&gt;=0.4*'MARK LOOKUP'!L364,"C",IF(LEDGER!L364&gt;=0.35*'MARK LOOKUP'!L364,"D","NG")))))))))</f>
        <v/>
      </c>
      <c r="AH364" s="26" t="str">
        <f>IF(ISNUMBER(M364),IF(M364&gt;=0.9*'MARK LOOKUP'!M364,"A+",IF(M364&gt;=0.8*'MARK LOOKUP'!M364,"A",IF(M364&gt;=0.7*'MARK LOOKUP'!M364,"B+",IF(M364&gt;=0.6*'MARK LOOKUP'!M364,"B",IF(M364&gt;=0.5*'MARK LOOKUP'!M364,"C+",IF(M364&gt;=0.4*'MARK LOOKUP'!M364,"C",IF(M364&gt;=0.35*'MARK LOOKUP'!M364,"D","NG"))))))),"")</f>
        <v/>
      </c>
      <c r="AI364" s="26" t="str">
        <f>IF(ISBLANK('DATA ENTRY'!S364),"",IF(N364="Ab","AB",IF(N364&gt;=0.9*'MARK LOOKUP'!N364,"A+",IF(N364&gt;=0.8*'MARK LOOKUP'!N364,"A",IF(N364&gt;=0.7*'MARK LOOKUP'!N364,"B+",IF(N364&gt;=0.6*'MARK LOOKUP'!N364,"B",IF(N364&gt;=0.5*'MARK LOOKUP'!N364,"C+",IF(N364&gt;=0.4*'MARK LOOKUP'!N364,"C",IF(N364&gt;=0.35*'MARK LOOKUP'!N364,"D","NG")))))))))</f>
        <v/>
      </c>
      <c r="AJ364" s="26" t="str">
        <f>IF(ISBLANK('DATA ENTRY'!T364),"",IF(O364="Ab","AB",IF(O364&gt;=0.9*'MARK LOOKUP'!O364,"A+",IF(O364&gt;=0.8*'MARK LOOKUP'!O364,"A",IF(O364&gt;=0.7*'MARK LOOKUP'!O364,"B+",IF(O364&gt;=0.6*'MARK LOOKUP'!O364,"B",IF(O364&gt;=0.5*'MARK LOOKUP'!O364,"C+",IF(O364&gt;=0.4*'MARK LOOKUP'!O364,"C",IF(O364&gt;=0.35*'MARK LOOKUP'!O364,"D","NG")))))))))</f>
        <v/>
      </c>
      <c r="AK364" s="26" t="str">
        <f>IF(ISNUMBER(P364),IF(P364&gt;=0.9*'MARK LOOKUP'!P364,"A+",IF(P364&gt;=0.8*'MARK LOOKUP'!P364,"A",IF(P364&gt;=0.7*'MARK LOOKUP'!P364,"B+",IF(P364&gt;=0.6*'MARK LOOKUP'!P364,"B",IF(P364&gt;=0.5*'MARK LOOKUP'!P364,"C+",IF(P364&gt;=0.4*'MARK LOOKUP'!P364,"C",IF(P364&gt;=0.35*'MARK LOOKUP'!P364,"D","NG"))))))),"")</f>
        <v/>
      </c>
      <c r="AL364" s="26" t="str">
        <f>IF(ISBLANK('DATA ENTRY'!V364),"",IF(Q364="Ab","AB",IF(Q364&gt;=0.9*'MARK LOOKUP'!Q364,"A+",IF(Q364&gt;=0.8*'MARK LOOKUP'!Q364,"A",IF(Q364&gt;=0.7*'MARK LOOKUP'!Q364,"B+",IF(Q364&gt;=0.6*'MARK LOOKUP'!Q364,"B",IF(Q364&gt;=0.5*'MARK LOOKUP'!Q364,"C+",IF(Q364&gt;=0.4*'MARK LOOKUP'!Q364,"C",IF(Q364&gt;=0.35*'MARK LOOKUP'!Q364,"D","NG")))))))))</f>
        <v/>
      </c>
      <c r="AM364" s="26" t="str">
        <f>IF(ISBLANK('DATA ENTRY'!W364),"",IF(R364="Ab","AB",IF(R364&gt;=0.9*'MARK LOOKUP'!R364,"A+",IF(R364&gt;=0.8*'MARK LOOKUP'!R364,"A",IF(R364&gt;=0.7*'MARK LOOKUP'!R364,"B+",IF(R364&gt;=0.6*'MARK LOOKUP'!R364,"B",IF(R364&gt;=0.5*'MARK LOOKUP'!R364,"C+",IF(R364&gt;=0.4*'MARK LOOKUP'!R364,"C",IF(R364&gt;=0.35*'MARK LOOKUP'!R364,"D","NG")))))))))</f>
        <v/>
      </c>
      <c r="AN364" s="26" t="str">
        <f>IF(ISNUMBER(S364),IF(S364&gt;=0.9*'MARK LOOKUP'!S364,"A+",IF(S364&gt;=0.8*'MARK LOOKUP'!S364,"A",IF(S364&gt;=0.7*'MARK LOOKUP'!S364,"B+",IF(S364&gt;=0.6*'MARK LOOKUP'!S364,"B",IF(S364&gt;=0.5*'MARK LOOKUP'!S364,"C+",IF(S364&gt;=0.4*'MARK LOOKUP'!S364,"C",IF(S364&gt;=0.35*'MARK LOOKUP'!S364,"D","NG"))))))),"")</f>
        <v/>
      </c>
      <c r="AO364" s="26" t="str">
        <f>IF(ISBLANK('DATA ENTRY'!Y364),"",IF(T364="AB","AB",IF(T364&gt;=0.9*'MARK LOOKUP'!T364,"A+",IF(T364&gt;=0.8*'MARK LOOKUP'!T364,"A",IF(T364&gt;=0.7*'MARK LOOKUP'!T364,"B+",IF(T364&gt;=0.6*'MARK LOOKUP'!T364,"B",IF(T364&gt;=0.5*'MARK LOOKUP'!T364,"C+",IF(T364&gt;=0.4*'MARK LOOKUP'!T364,"C",IF(T364&gt;=0.35*'MARK LOOKUP'!T364,"D","NG")))))))))</f>
        <v/>
      </c>
      <c r="AP364" s="26" t="str">
        <f>IF(ISBLANK('DATA ENTRY'!Z364),"",IF(U364="AB","AB",IF(U364&gt;=0.9*'MARK LOOKUP'!U364,"A+",IF(U364&gt;=0.8*'MARK LOOKUP'!U364,"A",IF(U364&gt;=0.7*'MARK LOOKUP'!U364,"B+",IF(U364&gt;=0.6*'MARK LOOKUP'!U364,"B",IF(U364&gt;=0.5*'MARK LOOKUP'!U364,"C+",IF(U364&gt;=0.4*'MARK LOOKUP'!U364,"C",IF(U364&gt;=0.35*'MARK LOOKUP'!U364,"D","NG")))))))))</f>
        <v/>
      </c>
      <c r="AQ364" s="26" t="str">
        <f>IF(ISNUMBER(V364),IF(V364&gt;=0.9*'MARK LOOKUP'!V364,"A+",IF(V364&gt;=0.8*'MARK LOOKUP'!V364,"A",IF(V364&gt;=0.7*'MARK LOOKUP'!V364,"B+",IF(V364&gt;=0.6*'MARK LOOKUP'!S364,"B",IF(V364&gt;=0.5*'MARK LOOKUP'!V364,"C+",IF(V364&gt;=0.4*'MARK LOOKUP'!V364,"C",IF(V364&gt;=0.35*'MARK LOOKUP'!V364,"D","NG"))))))),"")</f>
        <v/>
      </c>
      <c r="AR364" s="26" t="str">
        <f t="shared" si="107"/>
        <v/>
      </c>
      <c r="AS364" s="26" t="str">
        <f t="shared" si="108"/>
        <v/>
      </c>
      <c r="AT364" s="26" t="str">
        <f t="shared" si="109"/>
        <v/>
      </c>
      <c r="AU364" s="26" t="str">
        <f t="shared" si="110"/>
        <v/>
      </c>
      <c r="AV364" s="26" t="str">
        <f t="shared" si="111"/>
        <v/>
      </c>
      <c r="AW364" s="26" t="str">
        <f t="shared" si="112"/>
        <v/>
      </c>
      <c r="AX364" s="26" t="str">
        <f t="shared" si="113"/>
        <v/>
      </c>
      <c r="AY364" s="26" t="str">
        <f t="shared" si="114"/>
        <v/>
      </c>
      <c r="AZ364" s="26" t="str">
        <f t="shared" si="115"/>
        <v/>
      </c>
      <c r="BA364" s="26" t="str">
        <f t="shared" si="116"/>
        <v/>
      </c>
      <c r="BB364" s="26" t="str">
        <f t="shared" si="117"/>
        <v/>
      </c>
      <c r="BC364" s="26" t="str">
        <f t="shared" si="118"/>
        <v/>
      </c>
      <c r="BD364" s="26" t="str">
        <f t="shared" si="119"/>
        <v/>
      </c>
      <c r="BE364" s="26" t="str">
        <f>IF(ISBLANK('DATA ENTRY'!S364),"",IF(AJ364="A+","4",IF(AJ364="A","3.6",IF(AJ364="B+","3.2",IF(AJ364="B","2.8",IF(AJ364="C+","2.4",IF(AJ364="C","2",IF(AJ364="D+","1.6",IF(AJ364="D","1.2",IF(AJ364="E","0.8",""))))))))))</f>
        <v/>
      </c>
      <c r="BF364" s="26" t="str">
        <f>IF(ISBLANK('DATA ENTRY'!T364),"",IF(AK364="A+","4",IF(AK364="A","3.6",IF(AK364="B+","3.2",IF(AK364="B","2.8",IF(AK364="C+","2.4",IF(AK364="C","2",IF(AK364="D+","1.6",IF(AK364="D","1.2",IF(AK364="E","0.8",""))))))))))</f>
        <v/>
      </c>
      <c r="BG364" s="26" t="str">
        <f>IF(ISBLANK('DATA ENTRY'!U364),"",IF(AL364="A+","4",IF(AL364="A","3.6",IF(AL364="B+","3.2",IF(AL364="B","2.8",IF(AL364="C+","2.4",IF(AL364="C","2",IF(AL364="D+","1.6",IF(AL364="D","1.2",IF(AL364="E","0.8",""))))))))))</f>
        <v/>
      </c>
      <c r="BH364" s="26" t="str">
        <f>IF(ISBLANK('DATA ENTRY'!V364),"",IF(AM364="A+","4",IF(AM364="A","3.6",IF(AM364="B+","3.2",IF(AM364="B","2.8",IF(AM364="C+","2.4",IF(AM364="C","2",IF(AM364="D+","1.6",IF(AM364="D","1.2",IF(AM364="E","0.8",""))))))))))</f>
        <v/>
      </c>
      <c r="BI364" s="26" t="str">
        <f>IF(ISBLANK('DATA ENTRY'!W364),"",IF(AN364="A+","4",IF(AN364="A","3.6",IF(AN364="B+","3.2",IF(AN364="B","2.8",IF(AN364="C+","2.4",IF(AN364="C","2",IF(AN364="D+","1.6",IF(AN364="D","1.2",IF(AN364="E","0.8",""))))))))))</f>
        <v/>
      </c>
      <c r="BJ364" s="26" t="str">
        <f>IF(ISBLANK('DATA ENTRY'!X364),"",IF(AO364="A+","4",IF(AO364="A","3.6",IF(AO364="B+","3.2",IF(AO364="B","2.8",IF(AO364="C+","2.4",IF(AO364="C","2",IF(AO364="D+","1.6",IF(AO364="D","1.2",IF(AO364="E","0.8",""))))))))))</f>
        <v/>
      </c>
      <c r="BK364" s="26" t="str">
        <f>IF(ISBLANK('DATA ENTRY'!Y364),"",IF(AP364="A+","4",IF(AP364="A","3.6",IF(AP364="B+","3.2",IF(AP364="B","2.8",IF(AP364="C+","2.4",IF(AP364="C","2",IF(AP364="D+","1.6",IF(AP364="D","1.2",IF(AP364="E","0.8",""))))))))))</f>
        <v/>
      </c>
      <c r="BL364" s="26" t="str">
        <f>IF(ISBLANK('DATA ENTRY'!Z364),"",IF(AQ364="A+","4",IF(AQ364="A","3.6",IF(AQ364="B+","3.2",IF(AQ364="B","2.8",IF(AQ364="C+","2.4",IF(AQ364="C","2",IF(AQ364="D+","1.6",IF(AQ364="D","1.2",IF(AQ364="E","0.8",""))))))))))</f>
        <v/>
      </c>
    </row>
    <row r="365" spans="2:64" x14ac:dyDescent="0.25">
      <c r="B365" s="26" t="str">
        <f>IF(ISBLANK('DATA ENTRY'!G365),"",'DATA ENTRY'!G365)</f>
        <v/>
      </c>
      <c r="C365" s="26" t="str">
        <f>IF(ISBLANK('DATA ENTRY'!H365),"",'DATA ENTRY'!H365)</f>
        <v/>
      </c>
      <c r="D365" s="26" t="str">
        <f t="shared" si="101"/>
        <v/>
      </c>
      <c r="E365" s="26" t="str">
        <f>IF(ISBLANK('DATA ENTRY'!J365),"",'DATA ENTRY'!J365)</f>
        <v/>
      </c>
      <c r="F365" s="26" t="str">
        <f>IF(ISBLANK('DATA ENTRY'!K365),"",'DATA ENTRY'!K365)</f>
        <v/>
      </c>
      <c r="G365" s="26" t="str">
        <f t="shared" si="102"/>
        <v/>
      </c>
      <c r="H365" s="26" t="str">
        <f>IF(ISBLANK('DATA ENTRY'!M365),"",'DATA ENTRY'!M365)</f>
        <v/>
      </c>
      <c r="I365" s="26" t="str">
        <f>IF(ISBLANK('DATA ENTRY'!M365),"",'DATA ENTRY'!N365)</f>
        <v/>
      </c>
      <c r="J365" s="26" t="str">
        <f t="shared" si="120"/>
        <v/>
      </c>
      <c r="K365" s="26" t="str">
        <f>IF(ISBLANK('DATA ENTRY'!P365),"",'DATA ENTRY'!P365)</f>
        <v/>
      </c>
      <c r="L365" s="26" t="str">
        <f>IF(ISBLANK('DATA ENTRY'!Q365),"",'DATA ENTRY'!Q365)</f>
        <v/>
      </c>
      <c r="M365" s="26" t="str">
        <f t="shared" si="103"/>
        <v/>
      </c>
      <c r="N365" s="26" t="str">
        <f>IF(ISBLANK('DATA ENTRY'!S365),"",'DATA ENTRY'!S365)</f>
        <v/>
      </c>
      <c r="O365" s="26" t="str">
        <f>IF(ISBLANK('DATA ENTRY'!T365),"",'DATA ENTRY'!T365)</f>
        <v/>
      </c>
      <c r="P365" s="26" t="str">
        <f t="shared" si="104"/>
        <v/>
      </c>
      <c r="Q365" s="26" t="str">
        <f>IF(ISBLANK('DATA ENTRY'!V365),"",'DATA ENTRY'!V365)</f>
        <v/>
      </c>
      <c r="R365" s="26" t="str">
        <f>IF(ISBLANK('DATA ENTRY'!W365),"",'DATA ENTRY'!W365)</f>
        <v/>
      </c>
      <c r="S365" s="26" t="str">
        <f t="shared" si="105"/>
        <v/>
      </c>
      <c r="T365" s="26" t="str">
        <f>IF(ISBLANK('DATA ENTRY'!Y365),"",'DATA ENTRY'!Y365)</f>
        <v/>
      </c>
      <c r="U365" s="26" t="str">
        <f>IF(ISBLANK('DATA ENTRY'!Z365),"",'DATA ENTRY'!Z365)</f>
        <v/>
      </c>
      <c r="V365" s="26" t="str">
        <f t="shared" si="106"/>
        <v/>
      </c>
      <c r="W365" s="26" t="str">
        <f>IF(ISBLANK('DATA ENTRY'!$F365),"",IF(LEDGER!B365="AB","AB",IF(LEDGER!B365&gt;=0.9*'MARK LOOKUP'!B365,"A+",IF(LEDGER!B365&gt;=0.8*'MARK LOOKUP'!B365,"A",IF(LEDGER!B365&gt;=0.7*'MARK LOOKUP'!B365,"B+",IF(LEDGER!B365&gt;=0.6*'MARK LOOKUP'!B365,"B",IF(LEDGER!B365&gt;=0.5*'MARK LOOKUP'!B365,"C+",IF(LEDGER!B365&gt;=0.4*'MARK LOOKUP'!B365,"C+",IF(LEDGER!B365&gt;=0.35*'MARK LOOKUP'!B365,"D","NG")))))))))</f>
        <v/>
      </c>
      <c r="X365" s="26" t="str">
        <f>IF(ISBLANK('DATA ENTRY'!$G365),"",IF(LEDGER!C365="AB","AB",IF(LEDGER!C365&gt;=0.9*'MARK LOOKUP'!C365,"A+",IF(LEDGER!C365&gt;=0.8*'MARK LOOKUP'!C365,"A",IF(LEDGER!C365&gt;=0.7*'MARK LOOKUP'!C365,"B+",IF(LEDGER!C365&gt;=0.6*'MARK LOOKUP'!C365,"B",IF(LEDGER!C365&gt;=0.5*'MARK LOOKUP'!C365,"C+",IF(LEDGER!C365&gt;=0.4*'MARK LOOKUP'!C365,"C+",IF(LEDGER!C365&gt;=0.35*'MARK LOOKUP'!C365,"D","N.G.")))))))))</f>
        <v/>
      </c>
      <c r="Y365" s="26" t="b">
        <f>IF(ISNUMBER(D365),IF(D365&gt;=0.9*'MARK LOOKUP'!D365,"A+",IF(D365&gt;=0.8*'MARK LOOKUP'!D365,"A",IF(D365&gt;=0.7*'MARK LOOKUP'!D365,"B+",IF(D365&gt;=0.6*'MARK LOOKUP'!D365,"B",IF(D365&gt;=0.5*'MARK LOOKUP'!D365,"C+",IF(D365&gt;=0.4*'MARK LOOKUP'!D365,"C",IF(D365&gt;=0.35*'MARK LOOKUP'!D365,"D","N.G."))))))))</f>
        <v>0</v>
      </c>
      <c r="Z365" s="26" t="str">
        <f>IF(ISBLANK('DATA ENTRY'!J365),"",IF(LEDGER!E365="AB","AB",IF(LEDGER!E365&gt;=0.9*'MARK LOOKUP'!E365,"A+",IF(LEDGER!E365&gt;=0.8*'MARK LOOKUP'!E365,"A",IF(LEDGER!E365&gt;=0.7*'MARK LOOKUP'!E365,"B+",IF(LEDGER!E365&gt;=0.6*'MARK LOOKUP'!E365,"B",IF(LEDGER!E365&gt;=0.5*'MARK LOOKUP'!E365,"C+",IF(LEDGER!E365&gt;=0.4*'MARK LOOKUP'!E365,"C",IF(LEDGER!E365&gt;=0.35*'MARK LOOKUP'!E365,"D","NG")))))))))</f>
        <v/>
      </c>
      <c r="AA365" s="26" t="str">
        <f>IF(ISBLANK('DATA ENTRY'!K365),"",IF(LEDGER!F365="AB","AB",IF(LEDGER!F365&gt;=0.9*'MARK LOOKUP'!F365,"A+",IF(LEDGER!F365&gt;=0.8*'MARK LOOKUP'!F365,"A",IF(LEDGER!F365&gt;=0.7*'MARK LOOKUP'!F365,"B+",IF(LEDGER!F365&gt;=0.6*'MARK LOOKUP'!F365,"B",IF(LEDGER!F365&gt;=0.5*'MARK LOOKUP'!F365,"C+",IF(LEDGER!F365&gt;=0.4*'MARK LOOKUP'!F365,"C",IF(LEDGER!F365&gt;=0.35*'MARK LOOKUP'!F365,"D","NG")))))))))</f>
        <v/>
      </c>
      <c r="AB365" s="26" t="b">
        <f>IF(ISNUMBER(G365),IF(D365&gt;=0.9*'MARK LOOKUP'!G365,"A+",IF(G365&gt;=0.8*'MARK LOOKUP'!G365,"A",IF(G365&gt;=0.7*'MARK LOOKUP'!G365,"B+",IF(G365&gt;=0.6*'MARK LOOKUP'!G365,"B",IF(G365&gt;=0.5*'MARK LOOKUP'!G365,"C+",IF(G365&gt;=0.4*'MARK LOOKUP'!G365,"C",IF(G365&gt;=0.35*'MARK LOOKUP'!G365,"D","NG"))))))))</f>
        <v>0</v>
      </c>
      <c r="AC365" s="26" t="str">
        <f>IF(ISBLANK('DATA ENTRY'!M365),"",IF(LEDGER!H365="AB","AB",IF(LEDGER!H365&gt;=0.9*'MARK LOOKUP'!H365,"A+",IF(LEDGER!H365&gt;=0.8*'MARK LOOKUP'!H365,"A",IF(LEDGER!H365&gt;=0.7*'MARK LOOKUP'!H365,"B+",IF(LEDGER!H365&gt;=0.6*'MARK LOOKUP'!H365,"B",IF(LEDGER!H365&gt;=0.5*'MARK LOOKUP'!H365,"C+",IF(LEDGER!H365&gt;=0.4*'MARK LOOKUP'!H365,"C",IF(LEDGER!H365&gt;=0.35*'MARK LOOKUP'!H365,"D","NG")))))))))</f>
        <v/>
      </c>
      <c r="AD365" s="26" t="str">
        <f>IF(ISBLANK('DATA ENTRY'!N365),"",IF(LEDGER!I365="AB","AB",IF(LEDGER!I365&gt;=0.9*'MARK LOOKUP'!I365,"A+",IF(LEDGER!I365&gt;=0.8*'MARK LOOKUP'!I365,"A",IF(LEDGER!I365&gt;=0.7*'MARK LOOKUP'!I365,"B+",IF(LEDGER!I365&gt;=0.6*'MARK LOOKUP'!I365,"B",IF(LEDGER!I365&gt;=0.5*'MARK LOOKUP'!I365,"C+",IF(LEDGER!I365&gt;=0.4*'MARK LOOKUP'!I365,"C",IF(LEDGER!I365&gt;=0.35*'MARK LOOKUP'!I365,"D","NG")))))))))</f>
        <v/>
      </c>
      <c r="AE365" s="26" t="str">
        <f>IF(ISNUMBER(J365),IF(J365&gt;=0.9*'MARK LOOKUP'!J365,"A+",IF(J365&gt;=0.8*'MARK LOOKUP'!J365,"A",IF(J365&gt;=0.7*'MARK LOOKUP'!J365,"B+",IF(J365&gt;=0.6*'MARK LOOKUP'!J365,"B",IF(J365&gt;=0.5*'MARK LOOKUP'!J365,"C+",IF(J365&gt;=0.4*'MARK LOOKUP'!J365,"C",IF(J365&gt;=0.35*'MARK LOOKUP'!J365,"D","NG"))))))),"")</f>
        <v/>
      </c>
      <c r="AF365" s="26" t="str">
        <f>IF(ISBLANK('DATA ENTRY'!P365),"",IF(LEDGER!K365="Ab","AB",IF(LEDGER!K365&gt;=0.9*'MARK LOOKUP'!K365,"A+",IF(LEDGER!K365&gt;=0.8*'MARK LOOKUP'!K365,"A",IF(LEDGER!K365&gt;=0.7*'MARK LOOKUP'!K365,"B+",IF(LEDGER!K365&gt;=0.6*'MARK LOOKUP'!K365,"B",IF(LEDGER!K365&gt;=0.5*'MARK LOOKUP'!K365,"C+",IF(LEDGER!K365&gt;=0.4*'MARK LOOKUP'!K365,"C",IF(LEDGER!K365&gt;=0.35*'MARK LOOKUP'!K365,"D","NG")))))))))</f>
        <v/>
      </c>
      <c r="AG365" s="26" t="str">
        <f>IF(ISBLANK('DATA ENTRY'!Q365),"",IF(LEDGER!L365="Ab","AB",IF(LEDGER!L365&gt;=0.9*'MARK LOOKUP'!L365,"A+",IF(LEDGER!L365&gt;=0.8*'MARK LOOKUP'!L365,"A",IF(LEDGER!L365&gt;=0.7*'MARK LOOKUP'!L365,"B+",IF(LEDGER!L365&gt;=0.6*'MARK LOOKUP'!L365,"B",IF(LEDGER!L365&gt;=0.5*'MARK LOOKUP'!L365,"C+",IF(LEDGER!L365&gt;=0.4*'MARK LOOKUP'!L365,"C",IF(LEDGER!L365&gt;=0.35*'MARK LOOKUP'!L365,"D","NG")))))))))</f>
        <v/>
      </c>
      <c r="AH365" s="26" t="str">
        <f>IF(ISNUMBER(M365),IF(M365&gt;=0.9*'MARK LOOKUP'!M365,"A+",IF(M365&gt;=0.8*'MARK LOOKUP'!M365,"A",IF(M365&gt;=0.7*'MARK LOOKUP'!M365,"B+",IF(M365&gt;=0.6*'MARK LOOKUP'!M365,"B",IF(M365&gt;=0.5*'MARK LOOKUP'!M365,"C+",IF(M365&gt;=0.4*'MARK LOOKUP'!M365,"C",IF(M365&gt;=0.35*'MARK LOOKUP'!M365,"D","NG"))))))),"")</f>
        <v/>
      </c>
      <c r="AI365" s="26" t="str">
        <f>IF(ISBLANK('DATA ENTRY'!S365),"",IF(N365="Ab","AB",IF(N365&gt;=0.9*'MARK LOOKUP'!N365,"A+",IF(N365&gt;=0.8*'MARK LOOKUP'!N365,"A",IF(N365&gt;=0.7*'MARK LOOKUP'!N365,"B+",IF(N365&gt;=0.6*'MARK LOOKUP'!N365,"B",IF(N365&gt;=0.5*'MARK LOOKUP'!N365,"C+",IF(N365&gt;=0.4*'MARK LOOKUP'!N365,"C",IF(N365&gt;=0.35*'MARK LOOKUP'!N365,"D","NG")))))))))</f>
        <v/>
      </c>
      <c r="AJ365" s="26" t="str">
        <f>IF(ISBLANK('DATA ENTRY'!T365),"",IF(O365="Ab","AB",IF(O365&gt;=0.9*'MARK LOOKUP'!O365,"A+",IF(O365&gt;=0.8*'MARK LOOKUP'!O365,"A",IF(O365&gt;=0.7*'MARK LOOKUP'!O365,"B+",IF(O365&gt;=0.6*'MARK LOOKUP'!O365,"B",IF(O365&gt;=0.5*'MARK LOOKUP'!O365,"C+",IF(O365&gt;=0.4*'MARK LOOKUP'!O365,"C",IF(O365&gt;=0.35*'MARK LOOKUP'!O365,"D","NG")))))))))</f>
        <v/>
      </c>
      <c r="AK365" s="26" t="str">
        <f>IF(ISNUMBER(P365),IF(P365&gt;=0.9*'MARK LOOKUP'!P365,"A+",IF(P365&gt;=0.8*'MARK LOOKUP'!P365,"A",IF(P365&gt;=0.7*'MARK LOOKUP'!P365,"B+",IF(P365&gt;=0.6*'MARK LOOKUP'!P365,"B",IF(P365&gt;=0.5*'MARK LOOKUP'!P365,"C+",IF(P365&gt;=0.4*'MARK LOOKUP'!P365,"C",IF(P365&gt;=0.35*'MARK LOOKUP'!P365,"D","NG"))))))),"")</f>
        <v/>
      </c>
      <c r="AL365" s="26" t="str">
        <f>IF(ISBLANK('DATA ENTRY'!V365),"",IF(Q365="Ab","AB",IF(Q365&gt;=0.9*'MARK LOOKUP'!Q365,"A+",IF(Q365&gt;=0.8*'MARK LOOKUP'!Q365,"A",IF(Q365&gt;=0.7*'MARK LOOKUP'!Q365,"B+",IF(Q365&gt;=0.6*'MARK LOOKUP'!Q365,"B",IF(Q365&gt;=0.5*'MARK LOOKUP'!Q365,"C+",IF(Q365&gt;=0.4*'MARK LOOKUP'!Q365,"C",IF(Q365&gt;=0.35*'MARK LOOKUP'!Q365,"D","NG")))))))))</f>
        <v/>
      </c>
      <c r="AM365" s="26" t="str">
        <f>IF(ISBLANK('DATA ENTRY'!W365),"",IF(R365="Ab","AB",IF(R365&gt;=0.9*'MARK LOOKUP'!R365,"A+",IF(R365&gt;=0.8*'MARK LOOKUP'!R365,"A",IF(R365&gt;=0.7*'MARK LOOKUP'!R365,"B+",IF(R365&gt;=0.6*'MARK LOOKUP'!R365,"B",IF(R365&gt;=0.5*'MARK LOOKUP'!R365,"C+",IF(R365&gt;=0.4*'MARK LOOKUP'!R365,"C",IF(R365&gt;=0.35*'MARK LOOKUP'!R365,"D","NG")))))))))</f>
        <v/>
      </c>
      <c r="AN365" s="26" t="str">
        <f>IF(ISNUMBER(S365),IF(S365&gt;=0.9*'MARK LOOKUP'!S365,"A+",IF(S365&gt;=0.8*'MARK LOOKUP'!S365,"A",IF(S365&gt;=0.7*'MARK LOOKUP'!S365,"B+",IF(S365&gt;=0.6*'MARK LOOKUP'!S365,"B",IF(S365&gt;=0.5*'MARK LOOKUP'!S365,"C+",IF(S365&gt;=0.4*'MARK LOOKUP'!S365,"C",IF(S365&gt;=0.35*'MARK LOOKUP'!S365,"D","NG"))))))),"")</f>
        <v/>
      </c>
      <c r="AO365" s="26" t="str">
        <f>IF(ISBLANK('DATA ENTRY'!Y365),"",IF(T365="AB","AB",IF(T365&gt;=0.9*'MARK LOOKUP'!T365,"A+",IF(T365&gt;=0.8*'MARK LOOKUP'!T365,"A",IF(T365&gt;=0.7*'MARK LOOKUP'!T365,"B+",IF(T365&gt;=0.6*'MARK LOOKUP'!T365,"B",IF(T365&gt;=0.5*'MARK LOOKUP'!T365,"C+",IF(T365&gt;=0.4*'MARK LOOKUP'!T365,"C",IF(T365&gt;=0.35*'MARK LOOKUP'!T365,"D","NG")))))))))</f>
        <v/>
      </c>
      <c r="AP365" s="26" t="str">
        <f>IF(ISBLANK('DATA ENTRY'!Z365),"",IF(U365="AB","AB",IF(U365&gt;=0.9*'MARK LOOKUP'!U365,"A+",IF(U365&gt;=0.8*'MARK LOOKUP'!U365,"A",IF(U365&gt;=0.7*'MARK LOOKUP'!U365,"B+",IF(U365&gt;=0.6*'MARK LOOKUP'!U365,"B",IF(U365&gt;=0.5*'MARK LOOKUP'!U365,"C+",IF(U365&gt;=0.4*'MARK LOOKUP'!U365,"C",IF(U365&gt;=0.35*'MARK LOOKUP'!U365,"D","NG")))))))))</f>
        <v/>
      </c>
      <c r="AQ365" s="26" t="str">
        <f>IF(ISNUMBER(V365),IF(V365&gt;=0.9*'MARK LOOKUP'!V365,"A+",IF(V365&gt;=0.8*'MARK LOOKUP'!V365,"A",IF(V365&gt;=0.7*'MARK LOOKUP'!V365,"B+",IF(V365&gt;=0.6*'MARK LOOKUP'!S365,"B",IF(V365&gt;=0.5*'MARK LOOKUP'!V365,"C+",IF(V365&gt;=0.4*'MARK LOOKUP'!V365,"C",IF(V365&gt;=0.35*'MARK LOOKUP'!V365,"D","NG"))))))),"")</f>
        <v/>
      </c>
      <c r="AR365" s="26" t="str">
        <f t="shared" si="107"/>
        <v/>
      </c>
      <c r="AS365" s="26" t="str">
        <f t="shared" si="108"/>
        <v/>
      </c>
      <c r="AT365" s="26" t="str">
        <f t="shared" si="109"/>
        <v/>
      </c>
      <c r="AU365" s="26" t="str">
        <f t="shared" si="110"/>
        <v/>
      </c>
      <c r="AV365" s="26" t="str">
        <f t="shared" si="111"/>
        <v/>
      </c>
      <c r="AW365" s="26" t="str">
        <f t="shared" si="112"/>
        <v/>
      </c>
      <c r="AX365" s="26" t="str">
        <f t="shared" si="113"/>
        <v/>
      </c>
      <c r="AY365" s="26" t="str">
        <f t="shared" si="114"/>
        <v/>
      </c>
      <c r="AZ365" s="26" t="str">
        <f t="shared" si="115"/>
        <v/>
      </c>
      <c r="BA365" s="26" t="str">
        <f t="shared" si="116"/>
        <v/>
      </c>
      <c r="BB365" s="26" t="str">
        <f t="shared" si="117"/>
        <v/>
      </c>
      <c r="BC365" s="26" t="str">
        <f t="shared" si="118"/>
        <v/>
      </c>
      <c r="BD365" s="26" t="str">
        <f t="shared" si="119"/>
        <v/>
      </c>
      <c r="BE365" s="26" t="str">
        <f>IF(ISBLANK('DATA ENTRY'!S365),"",IF(AJ365="A+","4",IF(AJ365="A","3.6",IF(AJ365="B+","3.2",IF(AJ365="B","2.8",IF(AJ365="C+","2.4",IF(AJ365="C","2",IF(AJ365="D+","1.6",IF(AJ365="D","1.2",IF(AJ365="E","0.8",""))))))))))</f>
        <v/>
      </c>
      <c r="BF365" s="26" t="str">
        <f>IF(ISBLANK('DATA ENTRY'!T365),"",IF(AK365="A+","4",IF(AK365="A","3.6",IF(AK365="B+","3.2",IF(AK365="B","2.8",IF(AK365="C+","2.4",IF(AK365="C","2",IF(AK365="D+","1.6",IF(AK365="D","1.2",IF(AK365="E","0.8",""))))))))))</f>
        <v/>
      </c>
      <c r="BG365" s="26" t="str">
        <f>IF(ISBLANK('DATA ENTRY'!U365),"",IF(AL365="A+","4",IF(AL365="A","3.6",IF(AL365="B+","3.2",IF(AL365="B","2.8",IF(AL365="C+","2.4",IF(AL365="C","2",IF(AL365="D+","1.6",IF(AL365="D","1.2",IF(AL365="E","0.8",""))))))))))</f>
        <v/>
      </c>
      <c r="BH365" s="26" t="str">
        <f>IF(ISBLANK('DATA ENTRY'!V365),"",IF(AM365="A+","4",IF(AM365="A","3.6",IF(AM365="B+","3.2",IF(AM365="B","2.8",IF(AM365="C+","2.4",IF(AM365="C","2",IF(AM365="D+","1.6",IF(AM365="D","1.2",IF(AM365="E","0.8",""))))))))))</f>
        <v/>
      </c>
      <c r="BI365" s="26" t="str">
        <f>IF(ISBLANK('DATA ENTRY'!W365),"",IF(AN365="A+","4",IF(AN365="A","3.6",IF(AN365="B+","3.2",IF(AN365="B","2.8",IF(AN365="C+","2.4",IF(AN365="C","2",IF(AN365="D+","1.6",IF(AN365="D","1.2",IF(AN365="E","0.8",""))))))))))</f>
        <v/>
      </c>
      <c r="BJ365" s="26" t="str">
        <f>IF(ISBLANK('DATA ENTRY'!X365),"",IF(AO365="A+","4",IF(AO365="A","3.6",IF(AO365="B+","3.2",IF(AO365="B","2.8",IF(AO365="C+","2.4",IF(AO365="C","2",IF(AO365="D+","1.6",IF(AO365="D","1.2",IF(AO365="E","0.8",""))))))))))</f>
        <v/>
      </c>
      <c r="BK365" s="26" t="str">
        <f>IF(ISBLANK('DATA ENTRY'!Y365),"",IF(AP365="A+","4",IF(AP365="A","3.6",IF(AP365="B+","3.2",IF(AP365="B","2.8",IF(AP365="C+","2.4",IF(AP365="C","2",IF(AP365="D+","1.6",IF(AP365="D","1.2",IF(AP365="E","0.8",""))))))))))</f>
        <v/>
      </c>
      <c r="BL365" s="26" t="str">
        <f>IF(ISBLANK('DATA ENTRY'!Z365),"",IF(AQ365="A+","4",IF(AQ365="A","3.6",IF(AQ365="B+","3.2",IF(AQ365="B","2.8",IF(AQ365="C+","2.4",IF(AQ365="C","2",IF(AQ365="D+","1.6",IF(AQ365="D","1.2",IF(AQ365="E","0.8",""))))))))))</f>
        <v/>
      </c>
    </row>
    <row r="366" spans="2:64" x14ac:dyDescent="0.25">
      <c r="B366" s="26" t="str">
        <f>IF(ISBLANK('DATA ENTRY'!G366),"",'DATA ENTRY'!G366)</f>
        <v/>
      </c>
      <c r="C366" s="26" t="str">
        <f>IF(ISBLANK('DATA ENTRY'!H366),"",'DATA ENTRY'!H366)</f>
        <v/>
      </c>
      <c r="D366" s="26" t="str">
        <f t="shared" si="101"/>
        <v/>
      </c>
      <c r="E366" s="26" t="str">
        <f>IF(ISBLANK('DATA ENTRY'!J366),"",'DATA ENTRY'!J366)</f>
        <v/>
      </c>
      <c r="F366" s="26" t="str">
        <f>IF(ISBLANK('DATA ENTRY'!K366),"",'DATA ENTRY'!K366)</f>
        <v/>
      </c>
      <c r="G366" s="26" t="str">
        <f t="shared" si="102"/>
        <v/>
      </c>
      <c r="H366" s="26" t="str">
        <f>IF(ISBLANK('DATA ENTRY'!M366),"",'DATA ENTRY'!M366)</f>
        <v/>
      </c>
      <c r="I366" s="26" t="str">
        <f>IF(ISBLANK('DATA ENTRY'!M366),"",'DATA ENTRY'!N366)</f>
        <v/>
      </c>
      <c r="J366" s="26" t="str">
        <f t="shared" si="120"/>
        <v/>
      </c>
      <c r="K366" s="26" t="str">
        <f>IF(ISBLANK('DATA ENTRY'!P366),"",'DATA ENTRY'!P366)</f>
        <v/>
      </c>
      <c r="L366" s="26" t="str">
        <f>IF(ISBLANK('DATA ENTRY'!Q366),"",'DATA ENTRY'!Q366)</f>
        <v/>
      </c>
      <c r="M366" s="26" t="str">
        <f t="shared" si="103"/>
        <v/>
      </c>
      <c r="N366" s="26" t="str">
        <f>IF(ISBLANK('DATA ENTRY'!S366),"",'DATA ENTRY'!S366)</f>
        <v/>
      </c>
      <c r="O366" s="26" t="str">
        <f>IF(ISBLANK('DATA ENTRY'!T366),"",'DATA ENTRY'!T366)</f>
        <v/>
      </c>
      <c r="P366" s="26" t="str">
        <f t="shared" si="104"/>
        <v/>
      </c>
      <c r="Q366" s="26" t="str">
        <f>IF(ISBLANK('DATA ENTRY'!V366),"",'DATA ENTRY'!V366)</f>
        <v/>
      </c>
      <c r="R366" s="26" t="str">
        <f>IF(ISBLANK('DATA ENTRY'!W366),"",'DATA ENTRY'!W366)</f>
        <v/>
      </c>
      <c r="S366" s="26" t="str">
        <f t="shared" si="105"/>
        <v/>
      </c>
      <c r="T366" s="26" t="str">
        <f>IF(ISBLANK('DATA ENTRY'!Y366),"",'DATA ENTRY'!Y366)</f>
        <v/>
      </c>
      <c r="U366" s="26" t="str">
        <f>IF(ISBLANK('DATA ENTRY'!Z366),"",'DATA ENTRY'!Z366)</f>
        <v/>
      </c>
      <c r="V366" s="26" t="str">
        <f t="shared" si="106"/>
        <v/>
      </c>
      <c r="W366" s="26" t="str">
        <f>IF(ISBLANK('DATA ENTRY'!$F366),"",IF(LEDGER!B366="AB","AB",IF(LEDGER!B366&gt;=0.9*'MARK LOOKUP'!B366,"A+",IF(LEDGER!B366&gt;=0.8*'MARK LOOKUP'!B366,"A",IF(LEDGER!B366&gt;=0.7*'MARK LOOKUP'!B366,"B+",IF(LEDGER!B366&gt;=0.6*'MARK LOOKUP'!B366,"B",IF(LEDGER!B366&gt;=0.5*'MARK LOOKUP'!B366,"C+",IF(LEDGER!B366&gt;=0.4*'MARK LOOKUP'!B366,"C+",IF(LEDGER!B366&gt;=0.35*'MARK LOOKUP'!B366,"D","NG")))))))))</f>
        <v/>
      </c>
      <c r="X366" s="26" t="str">
        <f>IF(ISBLANK('DATA ENTRY'!$G366),"",IF(LEDGER!C366="AB","AB",IF(LEDGER!C366&gt;=0.9*'MARK LOOKUP'!C366,"A+",IF(LEDGER!C366&gt;=0.8*'MARK LOOKUP'!C366,"A",IF(LEDGER!C366&gt;=0.7*'MARK LOOKUP'!C366,"B+",IF(LEDGER!C366&gt;=0.6*'MARK LOOKUP'!C366,"B",IF(LEDGER!C366&gt;=0.5*'MARK LOOKUP'!C366,"C+",IF(LEDGER!C366&gt;=0.4*'MARK LOOKUP'!C366,"C+",IF(LEDGER!C366&gt;=0.35*'MARK LOOKUP'!C366,"D","N.G.")))))))))</f>
        <v/>
      </c>
      <c r="Y366" s="26" t="b">
        <f>IF(ISNUMBER(D366),IF(D366&gt;=0.9*'MARK LOOKUP'!D366,"A+",IF(D366&gt;=0.8*'MARK LOOKUP'!D366,"A",IF(D366&gt;=0.7*'MARK LOOKUP'!D366,"B+",IF(D366&gt;=0.6*'MARK LOOKUP'!D366,"B",IF(D366&gt;=0.5*'MARK LOOKUP'!D366,"C+",IF(D366&gt;=0.4*'MARK LOOKUP'!D366,"C",IF(D366&gt;=0.35*'MARK LOOKUP'!D366,"D","N.G."))))))))</f>
        <v>0</v>
      </c>
      <c r="Z366" s="26" t="str">
        <f>IF(ISBLANK('DATA ENTRY'!J366),"",IF(LEDGER!E366="AB","AB",IF(LEDGER!E366&gt;=0.9*'MARK LOOKUP'!E366,"A+",IF(LEDGER!E366&gt;=0.8*'MARK LOOKUP'!E366,"A",IF(LEDGER!E366&gt;=0.7*'MARK LOOKUP'!E366,"B+",IF(LEDGER!E366&gt;=0.6*'MARK LOOKUP'!E366,"B",IF(LEDGER!E366&gt;=0.5*'MARK LOOKUP'!E366,"C+",IF(LEDGER!E366&gt;=0.4*'MARK LOOKUP'!E366,"C",IF(LEDGER!E366&gt;=0.35*'MARK LOOKUP'!E366,"D","NG")))))))))</f>
        <v/>
      </c>
      <c r="AA366" s="26" t="str">
        <f>IF(ISBLANK('DATA ENTRY'!K366),"",IF(LEDGER!F366="AB","AB",IF(LEDGER!F366&gt;=0.9*'MARK LOOKUP'!F366,"A+",IF(LEDGER!F366&gt;=0.8*'MARK LOOKUP'!F366,"A",IF(LEDGER!F366&gt;=0.7*'MARK LOOKUP'!F366,"B+",IF(LEDGER!F366&gt;=0.6*'MARK LOOKUP'!F366,"B",IF(LEDGER!F366&gt;=0.5*'MARK LOOKUP'!F366,"C+",IF(LEDGER!F366&gt;=0.4*'MARK LOOKUP'!F366,"C",IF(LEDGER!F366&gt;=0.35*'MARK LOOKUP'!F366,"D","NG")))))))))</f>
        <v/>
      </c>
      <c r="AB366" s="26" t="b">
        <f>IF(ISNUMBER(G366),IF(D366&gt;=0.9*'MARK LOOKUP'!G366,"A+",IF(G366&gt;=0.8*'MARK LOOKUP'!G366,"A",IF(G366&gt;=0.7*'MARK LOOKUP'!G366,"B+",IF(G366&gt;=0.6*'MARK LOOKUP'!G366,"B",IF(G366&gt;=0.5*'MARK LOOKUP'!G366,"C+",IF(G366&gt;=0.4*'MARK LOOKUP'!G366,"C",IF(G366&gt;=0.35*'MARK LOOKUP'!G366,"D","NG"))))))))</f>
        <v>0</v>
      </c>
      <c r="AC366" s="26" t="str">
        <f>IF(ISBLANK('DATA ENTRY'!M366),"",IF(LEDGER!H366="AB","AB",IF(LEDGER!H366&gt;=0.9*'MARK LOOKUP'!H366,"A+",IF(LEDGER!H366&gt;=0.8*'MARK LOOKUP'!H366,"A",IF(LEDGER!H366&gt;=0.7*'MARK LOOKUP'!H366,"B+",IF(LEDGER!H366&gt;=0.6*'MARK LOOKUP'!H366,"B",IF(LEDGER!H366&gt;=0.5*'MARK LOOKUP'!H366,"C+",IF(LEDGER!H366&gt;=0.4*'MARK LOOKUP'!H366,"C",IF(LEDGER!H366&gt;=0.35*'MARK LOOKUP'!H366,"D","NG")))))))))</f>
        <v/>
      </c>
      <c r="AD366" s="26" t="str">
        <f>IF(ISBLANK('DATA ENTRY'!N366),"",IF(LEDGER!I366="AB","AB",IF(LEDGER!I366&gt;=0.9*'MARK LOOKUP'!I366,"A+",IF(LEDGER!I366&gt;=0.8*'MARK LOOKUP'!I366,"A",IF(LEDGER!I366&gt;=0.7*'MARK LOOKUP'!I366,"B+",IF(LEDGER!I366&gt;=0.6*'MARK LOOKUP'!I366,"B",IF(LEDGER!I366&gt;=0.5*'MARK LOOKUP'!I366,"C+",IF(LEDGER!I366&gt;=0.4*'MARK LOOKUP'!I366,"C",IF(LEDGER!I366&gt;=0.35*'MARK LOOKUP'!I366,"D","NG")))))))))</f>
        <v/>
      </c>
      <c r="AE366" s="26" t="str">
        <f>IF(ISNUMBER(J366),IF(J366&gt;=0.9*'MARK LOOKUP'!J366,"A+",IF(J366&gt;=0.8*'MARK LOOKUP'!J366,"A",IF(J366&gt;=0.7*'MARK LOOKUP'!J366,"B+",IF(J366&gt;=0.6*'MARK LOOKUP'!J366,"B",IF(J366&gt;=0.5*'MARK LOOKUP'!J366,"C+",IF(J366&gt;=0.4*'MARK LOOKUP'!J366,"C",IF(J366&gt;=0.35*'MARK LOOKUP'!J366,"D","NG"))))))),"")</f>
        <v/>
      </c>
      <c r="AF366" s="26" t="str">
        <f>IF(ISBLANK('DATA ENTRY'!P366),"",IF(LEDGER!K366="Ab","AB",IF(LEDGER!K366&gt;=0.9*'MARK LOOKUP'!K366,"A+",IF(LEDGER!K366&gt;=0.8*'MARK LOOKUP'!K366,"A",IF(LEDGER!K366&gt;=0.7*'MARK LOOKUP'!K366,"B+",IF(LEDGER!K366&gt;=0.6*'MARK LOOKUP'!K366,"B",IF(LEDGER!K366&gt;=0.5*'MARK LOOKUP'!K366,"C+",IF(LEDGER!K366&gt;=0.4*'MARK LOOKUP'!K366,"C",IF(LEDGER!K366&gt;=0.35*'MARK LOOKUP'!K366,"D","NG")))))))))</f>
        <v/>
      </c>
      <c r="AG366" s="26" t="str">
        <f>IF(ISBLANK('DATA ENTRY'!Q366),"",IF(LEDGER!L366="Ab","AB",IF(LEDGER!L366&gt;=0.9*'MARK LOOKUP'!L366,"A+",IF(LEDGER!L366&gt;=0.8*'MARK LOOKUP'!L366,"A",IF(LEDGER!L366&gt;=0.7*'MARK LOOKUP'!L366,"B+",IF(LEDGER!L366&gt;=0.6*'MARK LOOKUP'!L366,"B",IF(LEDGER!L366&gt;=0.5*'MARK LOOKUP'!L366,"C+",IF(LEDGER!L366&gt;=0.4*'MARK LOOKUP'!L366,"C",IF(LEDGER!L366&gt;=0.35*'MARK LOOKUP'!L366,"D","NG")))))))))</f>
        <v/>
      </c>
      <c r="AH366" s="26" t="str">
        <f>IF(ISNUMBER(M366),IF(M366&gt;=0.9*'MARK LOOKUP'!M366,"A+",IF(M366&gt;=0.8*'MARK LOOKUP'!M366,"A",IF(M366&gt;=0.7*'MARK LOOKUP'!M366,"B+",IF(M366&gt;=0.6*'MARK LOOKUP'!M366,"B",IF(M366&gt;=0.5*'MARK LOOKUP'!M366,"C+",IF(M366&gt;=0.4*'MARK LOOKUP'!M366,"C",IF(M366&gt;=0.35*'MARK LOOKUP'!M366,"D","NG"))))))),"")</f>
        <v/>
      </c>
      <c r="AI366" s="26" t="str">
        <f>IF(ISBLANK('DATA ENTRY'!S366),"",IF(N366="Ab","AB",IF(N366&gt;=0.9*'MARK LOOKUP'!N366,"A+",IF(N366&gt;=0.8*'MARK LOOKUP'!N366,"A",IF(N366&gt;=0.7*'MARK LOOKUP'!N366,"B+",IF(N366&gt;=0.6*'MARK LOOKUP'!N366,"B",IF(N366&gt;=0.5*'MARK LOOKUP'!N366,"C+",IF(N366&gt;=0.4*'MARK LOOKUP'!N366,"C",IF(N366&gt;=0.35*'MARK LOOKUP'!N366,"D","NG")))))))))</f>
        <v/>
      </c>
      <c r="AJ366" s="26" t="str">
        <f>IF(ISBLANK('DATA ENTRY'!T366),"",IF(O366="Ab","AB",IF(O366&gt;=0.9*'MARK LOOKUP'!O366,"A+",IF(O366&gt;=0.8*'MARK LOOKUP'!O366,"A",IF(O366&gt;=0.7*'MARK LOOKUP'!O366,"B+",IF(O366&gt;=0.6*'MARK LOOKUP'!O366,"B",IF(O366&gt;=0.5*'MARK LOOKUP'!O366,"C+",IF(O366&gt;=0.4*'MARK LOOKUP'!O366,"C",IF(O366&gt;=0.35*'MARK LOOKUP'!O366,"D","NG")))))))))</f>
        <v/>
      </c>
      <c r="AK366" s="26" t="str">
        <f>IF(ISNUMBER(P366),IF(P366&gt;=0.9*'MARK LOOKUP'!P366,"A+",IF(P366&gt;=0.8*'MARK LOOKUP'!P366,"A",IF(P366&gt;=0.7*'MARK LOOKUP'!P366,"B+",IF(P366&gt;=0.6*'MARK LOOKUP'!P366,"B",IF(P366&gt;=0.5*'MARK LOOKUP'!P366,"C+",IF(P366&gt;=0.4*'MARK LOOKUP'!P366,"C",IF(P366&gt;=0.35*'MARK LOOKUP'!P366,"D","NG"))))))),"")</f>
        <v/>
      </c>
      <c r="AL366" s="26" t="str">
        <f>IF(ISBLANK('DATA ENTRY'!V366),"",IF(Q366="Ab","AB",IF(Q366&gt;=0.9*'MARK LOOKUP'!Q366,"A+",IF(Q366&gt;=0.8*'MARK LOOKUP'!Q366,"A",IF(Q366&gt;=0.7*'MARK LOOKUP'!Q366,"B+",IF(Q366&gt;=0.6*'MARK LOOKUP'!Q366,"B",IF(Q366&gt;=0.5*'MARK LOOKUP'!Q366,"C+",IF(Q366&gt;=0.4*'MARK LOOKUP'!Q366,"C",IF(Q366&gt;=0.35*'MARK LOOKUP'!Q366,"D","NG")))))))))</f>
        <v/>
      </c>
      <c r="AM366" s="26" t="str">
        <f>IF(ISBLANK('DATA ENTRY'!W366),"",IF(R366="Ab","AB",IF(R366&gt;=0.9*'MARK LOOKUP'!R366,"A+",IF(R366&gt;=0.8*'MARK LOOKUP'!R366,"A",IF(R366&gt;=0.7*'MARK LOOKUP'!R366,"B+",IF(R366&gt;=0.6*'MARK LOOKUP'!R366,"B",IF(R366&gt;=0.5*'MARK LOOKUP'!R366,"C+",IF(R366&gt;=0.4*'MARK LOOKUP'!R366,"C",IF(R366&gt;=0.35*'MARK LOOKUP'!R366,"D","NG")))))))))</f>
        <v/>
      </c>
      <c r="AN366" s="26" t="str">
        <f>IF(ISNUMBER(S366),IF(S366&gt;=0.9*'MARK LOOKUP'!S366,"A+",IF(S366&gt;=0.8*'MARK LOOKUP'!S366,"A",IF(S366&gt;=0.7*'MARK LOOKUP'!S366,"B+",IF(S366&gt;=0.6*'MARK LOOKUP'!S366,"B",IF(S366&gt;=0.5*'MARK LOOKUP'!S366,"C+",IF(S366&gt;=0.4*'MARK LOOKUP'!S366,"C",IF(S366&gt;=0.35*'MARK LOOKUP'!S366,"D","NG"))))))),"")</f>
        <v/>
      </c>
      <c r="AO366" s="26" t="str">
        <f>IF(ISBLANK('DATA ENTRY'!Y366),"",IF(T366="AB","AB",IF(T366&gt;=0.9*'MARK LOOKUP'!T366,"A+",IF(T366&gt;=0.8*'MARK LOOKUP'!T366,"A",IF(T366&gt;=0.7*'MARK LOOKUP'!T366,"B+",IF(T366&gt;=0.6*'MARK LOOKUP'!T366,"B",IF(T366&gt;=0.5*'MARK LOOKUP'!T366,"C+",IF(T366&gt;=0.4*'MARK LOOKUP'!T366,"C",IF(T366&gt;=0.35*'MARK LOOKUP'!T366,"D","NG")))))))))</f>
        <v/>
      </c>
      <c r="AP366" s="26" t="str">
        <f>IF(ISBLANK('DATA ENTRY'!Z366),"",IF(U366="AB","AB",IF(U366&gt;=0.9*'MARK LOOKUP'!U366,"A+",IF(U366&gt;=0.8*'MARK LOOKUP'!U366,"A",IF(U366&gt;=0.7*'MARK LOOKUP'!U366,"B+",IF(U366&gt;=0.6*'MARK LOOKUP'!U366,"B",IF(U366&gt;=0.5*'MARK LOOKUP'!U366,"C+",IF(U366&gt;=0.4*'MARK LOOKUP'!U366,"C",IF(U366&gt;=0.35*'MARK LOOKUP'!U366,"D","NG")))))))))</f>
        <v/>
      </c>
      <c r="AQ366" s="26" t="str">
        <f>IF(ISNUMBER(V366),IF(V366&gt;=0.9*'MARK LOOKUP'!V366,"A+",IF(V366&gt;=0.8*'MARK LOOKUP'!V366,"A",IF(V366&gt;=0.7*'MARK LOOKUP'!V366,"B+",IF(V366&gt;=0.6*'MARK LOOKUP'!S366,"B",IF(V366&gt;=0.5*'MARK LOOKUP'!V366,"C+",IF(V366&gt;=0.4*'MARK LOOKUP'!V366,"C",IF(V366&gt;=0.35*'MARK LOOKUP'!V366,"D","NG"))))))),"")</f>
        <v/>
      </c>
      <c r="AR366" s="26" t="str">
        <f t="shared" si="107"/>
        <v/>
      </c>
      <c r="AS366" s="26" t="str">
        <f t="shared" si="108"/>
        <v/>
      </c>
      <c r="AT366" s="26" t="str">
        <f t="shared" si="109"/>
        <v/>
      </c>
      <c r="AU366" s="26" t="str">
        <f t="shared" si="110"/>
        <v/>
      </c>
      <c r="AV366" s="26" t="str">
        <f t="shared" si="111"/>
        <v/>
      </c>
      <c r="AW366" s="26" t="str">
        <f t="shared" si="112"/>
        <v/>
      </c>
      <c r="AX366" s="26" t="str">
        <f t="shared" si="113"/>
        <v/>
      </c>
      <c r="AY366" s="26" t="str">
        <f t="shared" si="114"/>
        <v/>
      </c>
      <c r="AZ366" s="26" t="str">
        <f t="shared" si="115"/>
        <v/>
      </c>
      <c r="BA366" s="26" t="str">
        <f t="shared" si="116"/>
        <v/>
      </c>
      <c r="BB366" s="26" t="str">
        <f t="shared" si="117"/>
        <v/>
      </c>
      <c r="BC366" s="26" t="str">
        <f t="shared" si="118"/>
        <v/>
      </c>
      <c r="BD366" s="26" t="str">
        <f t="shared" si="119"/>
        <v/>
      </c>
      <c r="BE366" s="26" t="str">
        <f>IF(ISBLANK('DATA ENTRY'!S366),"",IF(AJ366="A+","4",IF(AJ366="A","3.6",IF(AJ366="B+","3.2",IF(AJ366="B","2.8",IF(AJ366="C+","2.4",IF(AJ366="C","2",IF(AJ366="D+","1.6",IF(AJ366="D","1.2",IF(AJ366="E","0.8",""))))))))))</f>
        <v/>
      </c>
      <c r="BF366" s="26" t="str">
        <f>IF(ISBLANK('DATA ENTRY'!T366),"",IF(AK366="A+","4",IF(AK366="A","3.6",IF(AK366="B+","3.2",IF(AK366="B","2.8",IF(AK366="C+","2.4",IF(AK366="C","2",IF(AK366="D+","1.6",IF(AK366="D","1.2",IF(AK366="E","0.8",""))))))))))</f>
        <v/>
      </c>
      <c r="BG366" s="26" t="str">
        <f>IF(ISBLANK('DATA ENTRY'!U366),"",IF(AL366="A+","4",IF(AL366="A","3.6",IF(AL366="B+","3.2",IF(AL366="B","2.8",IF(AL366="C+","2.4",IF(AL366="C","2",IF(AL366="D+","1.6",IF(AL366="D","1.2",IF(AL366="E","0.8",""))))))))))</f>
        <v/>
      </c>
      <c r="BH366" s="26" t="str">
        <f>IF(ISBLANK('DATA ENTRY'!V366),"",IF(AM366="A+","4",IF(AM366="A","3.6",IF(AM366="B+","3.2",IF(AM366="B","2.8",IF(AM366="C+","2.4",IF(AM366="C","2",IF(AM366="D+","1.6",IF(AM366="D","1.2",IF(AM366="E","0.8",""))))))))))</f>
        <v/>
      </c>
      <c r="BI366" s="26" t="str">
        <f>IF(ISBLANK('DATA ENTRY'!W366),"",IF(AN366="A+","4",IF(AN366="A","3.6",IF(AN366="B+","3.2",IF(AN366="B","2.8",IF(AN366="C+","2.4",IF(AN366="C","2",IF(AN366="D+","1.6",IF(AN366="D","1.2",IF(AN366="E","0.8",""))))))))))</f>
        <v/>
      </c>
      <c r="BJ366" s="26" t="str">
        <f>IF(ISBLANK('DATA ENTRY'!X366),"",IF(AO366="A+","4",IF(AO366="A","3.6",IF(AO366="B+","3.2",IF(AO366="B","2.8",IF(AO366="C+","2.4",IF(AO366="C","2",IF(AO366="D+","1.6",IF(AO366="D","1.2",IF(AO366="E","0.8",""))))))))))</f>
        <v/>
      </c>
      <c r="BK366" s="26" t="str">
        <f>IF(ISBLANK('DATA ENTRY'!Y366),"",IF(AP366="A+","4",IF(AP366="A","3.6",IF(AP366="B+","3.2",IF(AP366="B","2.8",IF(AP366="C+","2.4",IF(AP366="C","2",IF(AP366="D+","1.6",IF(AP366="D","1.2",IF(AP366="E","0.8",""))))))))))</f>
        <v/>
      </c>
      <c r="BL366" s="26" t="str">
        <f>IF(ISBLANK('DATA ENTRY'!Z366),"",IF(AQ366="A+","4",IF(AQ366="A","3.6",IF(AQ366="B+","3.2",IF(AQ366="B","2.8",IF(AQ366="C+","2.4",IF(AQ366="C","2",IF(AQ366="D+","1.6",IF(AQ366="D","1.2",IF(AQ366="E","0.8",""))))))))))</f>
        <v/>
      </c>
    </row>
    <row r="367" spans="2:64" x14ac:dyDescent="0.25">
      <c r="B367" s="26" t="str">
        <f>IF(ISBLANK('DATA ENTRY'!G367),"",'DATA ENTRY'!G367)</f>
        <v/>
      </c>
      <c r="C367" s="26" t="str">
        <f>IF(ISBLANK('DATA ENTRY'!H367),"",'DATA ENTRY'!H367)</f>
        <v/>
      </c>
      <c r="D367" s="26" t="str">
        <f t="shared" si="101"/>
        <v/>
      </c>
      <c r="E367" s="26" t="str">
        <f>IF(ISBLANK('DATA ENTRY'!J367),"",'DATA ENTRY'!J367)</f>
        <v/>
      </c>
      <c r="F367" s="26" t="str">
        <f>IF(ISBLANK('DATA ENTRY'!K367),"",'DATA ENTRY'!K367)</f>
        <v/>
      </c>
      <c r="G367" s="26" t="str">
        <f t="shared" si="102"/>
        <v/>
      </c>
      <c r="H367" s="26" t="str">
        <f>IF(ISBLANK('DATA ENTRY'!M367),"",'DATA ENTRY'!M367)</f>
        <v/>
      </c>
      <c r="I367" s="26" t="str">
        <f>IF(ISBLANK('DATA ENTRY'!M367),"",'DATA ENTRY'!N367)</f>
        <v/>
      </c>
      <c r="J367" s="26" t="str">
        <f t="shared" si="120"/>
        <v/>
      </c>
      <c r="K367" s="26" t="str">
        <f>IF(ISBLANK('DATA ENTRY'!P367),"",'DATA ENTRY'!P367)</f>
        <v/>
      </c>
      <c r="L367" s="26" t="str">
        <f>IF(ISBLANK('DATA ENTRY'!Q367),"",'DATA ENTRY'!Q367)</f>
        <v/>
      </c>
      <c r="M367" s="26" t="str">
        <f t="shared" si="103"/>
        <v/>
      </c>
      <c r="N367" s="26" t="str">
        <f>IF(ISBLANK('DATA ENTRY'!S367),"",'DATA ENTRY'!S367)</f>
        <v/>
      </c>
      <c r="O367" s="26" t="str">
        <f>IF(ISBLANK('DATA ENTRY'!T367),"",'DATA ENTRY'!T367)</f>
        <v/>
      </c>
      <c r="P367" s="26" t="str">
        <f t="shared" si="104"/>
        <v/>
      </c>
      <c r="Q367" s="26" t="str">
        <f>IF(ISBLANK('DATA ENTRY'!V367),"",'DATA ENTRY'!V367)</f>
        <v/>
      </c>
      <c r="R367" s="26" t="str">
        <f>IF(ISBLANK('DATA ENTRY'!W367),"",'DATA ENTRY'!W367)</f>
        <v/>
      </c>
      <c r="S367" s="26" t="str">
        <f t="shared" si="105"/>
        <v/>
      </c>
      <c r="T367" s="26" t="str">
        <f>IF(ISBLANK('DATA ENTRY'!Y367),"",'DATA ENTRY'!Y367)</f>
        <v/>
      </c>
      <c r="U367" s="26" t="str">
        <f>IF(ISBLANK('DATA ENTRY'!Z367),"",'DATA ENTRY'!Z367)</f>
        <v/>
      </c>
      <c r="V367" s="26" t="str">
        <f t="shared" si="106"/>
        <v/>
      </c>
      <c r="W367" s="26" t="str">
        <f>IF(ISBLANK('DATA ENTRY'!$F367),"",IF(LEDGER!B367="AB","AB",IF(LEDGER!B367&gt;=0.9*'MARK LOOKUP'!B367,"A+",IF(LEDGER!B367&gt;=0.8*'MARK LOOKUP'!B367,"A",IF(LEDGER!B367&gt;=0.7*'MARK LOOKUP'!B367,"B+",IF(LEDGER!B367&gt;=0.6*'MARK LOOKUP'!B367,"B",IF(LEDGER!B367&gt;=0.5*'MARK LOOKUP'!B367,"C+",IF(LEDGER!B367&gt;=0.4*'MARK LOOKUP'!B367,"C+",IF(LEDGER!B367&gt;=0.35*'MARK LOOKUP'!B367,"D","NG")))))))))</f>
        <v/>
      </c>
      <c r="X367" s="26" t="str">
        <f>IF(ISBLANK('DATA ENTRY'!$G367),"",IF(LEDGER!C367="AB","AB",IF(LEDGER!C367&gt;=0.9*'MARK LOOKUP'!C367,"A+",IF(LEDGER!C367&gt;=0.8*'MARK LOOKUP'!C367,"A",IF(LEDGER!C367&gt;=0.7*'MARK LOOKUP'!C367,"B+",IF(LEDGER!C367&gt;=0.6*'MARK LOOKUP'!C367,"B",IF(LEDGER!C367&gt;=0.5*'MARK LOOKUP'!C367,"C+",IF(LEDGER!C367&gt;=0.4*'MARK LOOKUP'!C367,"C+",IF(LEDGER!C367&gt;=0.35*'MARK LOOKUP'!C367,"D","N.G.")))))))))</f>
        <v/>
      </c>
      <c r="Y367" s="26" t="b">
        <f>IF(ISNUMBER(D367),IF(D367&gt;=0.9*'MARK LOOKUP'!D367,"A+",IF(D367&gt;=0.8*'MARK LOOKUP'!D367,"A",IF(D367&gt;=0.7*'MARK LOOKUP'!D367,"B+",IF(D367&gt;=0.6*'MARK LOOKUP'!D367,"B",IF(D367&gt;=0.5*'MARK LOOKUP'!D367,"C+",IF(D367&gt;=0.4*'MARK LOOKUP'!D367,"C",IF(D367&gt;=0.35*'MARK LOOKUP'!D367,"D","N.G."))))))))</f>
        <v>0</v>
      </c>
      <c r="Z367" s="26" t="str">
        <f>IF(ISBLANK('DATA ENTRY'!J367),"",IF(LEDGER!E367="AB","AB",IF(LEDGER!E367&gt;=0.9*'MARK LOOKUP'!E367,"A+",IF(LEDGER!E367&gt;=0.8*'MARK LOOKUP'!E367,"A",IF(LEDGER!E367&gt;=0.7*'MARK LOOKUP'!E367,"B+",IF(LEDGER!E367&gt;=0.6*'MARK LOOKUP'!E367,"B",IF(LEDGER!E367&gt;=0.5*'MARK LOOKUP'!E367,"C+",IF(LEDGER!E367&gt;=0.4*'MARK LOOKUP'!E367,"C",IF(LEDGER!E367&gt;=0.35*'MARK LOOKUP'!E367,"D","NG")))))))))</f>
        <v/>
      </c>
      <c r="AA367" s="26" t="str">
        <f>IF(ISBLANK('DATA ENTRY'!K367),"",IF(LEDGER!F367="AB","AB",IF(LEDGER!F367&gt;=0.9*'MARK LOOKUP'!F367,"A+",IF(LEDGER!F367&gt;=0.8*'MARK LOOKUP'!F367,"A",IF(LEDGER!F367&gt;=0.7*'MARK LOOKUP'!F367,"B+",IF(LEDGER!F367&gt;=0.6*'MARK LOOKUP'!F367,"B",IF(LEDGER!F367&gt;=0.5*'MARK LOOKUP'!F367,"C+",IF(LEDGER!F367&gt;=0.4*'MARK LOOKUP'!F367,"C",IF(LEDGER!F367&gt;=0.35*'MARK LOOKUP'!F367,"D","NG")))))))))</f>
        <v/>
      </c>
      <c r="AB367" s="26" t="b">
        <f>IF(ISNUMBER(G367),IF(D367&gt;=0.9*'MARK LOOKUP'!G367,"A+",IF(G367&gt;=0.8*'MARK LOOKUP'!G367,"A",IF(G367&gt;=0.7*'MARK LOOKUP'!G367,"B+",IF(G367&gt;=0.6*'MARK LOOKUP'!G367,"B",IF(G367&gt;=0.5*'MARK LOOKUP'!G367,"C+",IF(G367&gt;=0.4*'MARK LOOKUP'!G367,"C",IF(G367&gt;=0.35*'MARK LOOKUP'!G367,"D","NG"))))))))</f>
        <v>0</v>
      </c>
      <c r="AC367" s="26" t="str">
        <f>IF(ISBLANK('DATA ENTRY'!M367),"",IF(LEDGER!H367="AB","AB",IF(LEDGER!H367&gt;=0.9*'MARK LOOKUP'!H367,"A+",IF(LEDGER!H367&gt;=0.8*'MARK LOOKUP'!H367,"A",IF(LEDGER!H367&gt;=0.7*'MARK LOOKUP'!H367,"B+",IF(LEDGER!H367&gt;=0.6*'MARK LOOKUP'!H367,"B",IF(LEDGER!H367&gt;=0.5*'MARK LOOKUP'!H367,"C+",IF(LEDGER!H367&gt;=0.4*'MARK LOOKUP'!H367,"C",IF(LEDGER!H367&gt;=0.35*'MARK LOOKUP'!H367,"D","NG")))))))))</f>
        <v/>
      </c>
      <c r="AD367" s="26" t="str">
        <f>IF(ISBLANK('DATA ENTRY'!N367),"",IF(LEDGER!I367="AB","AB",IF(LEDGER!I367&gt;=0.9*'MARK LOOKUP'!I367,"A+",IF(LEDGER!I367&gt;=0.8*'MARK LOOKUP'!I367,"A",IF(LEDGER!I367&gt;=0.7*'MARK LOOKUP'!I367,"B+",IF(LEDGER!I367&gt;=0.6*'MARK LOOKUP'!I367,"B",IF(LEDGER!I367&gt;=0.5*'MARK LOOKUP'!I367,"C+",IF(LEDGER!I367&gt;=0.4*'MARK LOOKUP'!I367,"C",IF(LEDGER!I367&gt;=0.35*'MARK LOOKUP'!I367,"D","NG")))))))))</f>
        <v/>
      </c>
      <c r="AE367" s="26" t="str">
        <f>IF(ISNUMBER(J367),IF(J367&gt;=0.9*'MARK LOOKUP'!J367,"A+",IF(J367&gt;=0.8*'MARK LOOKUP'!J367,"A",IF(J367&gt;=0.7*'MARK LOOKUP'!J367,"B+",IF(J367&gt;=0.6*'MARK LOOKUP'!J367,"B",IF(J367&gt;=0.5*'MARK LOOKUP'!J367,"C+",IF(J367&gt;=0.4*'MARK LOOKUP'!J367,"C",IF(J367&gt;=0.35*'MARK LOOKUP'!J367,"D","NG"))))))),"")</f>
        <v/>
      </c>
      <c r="AF367" s="26" t="str">
        <f>IF(ISBLANK('DATA ENTRY'!P367),"",IF(LEDGER!K367="Ab","AB",IF(LEDGER!K367&gt;=0.9*'MARK LOOKUP'!K367,"A+",IF(LEDGER!K367&gt;=0.8*'MARK LOOKUP'!K367,"A",IF(LEDGER!K367&gt;=0.7*'MARK LOOKUP'!K367,"B+",IF(LEDGER!K367&gt;=0.6*'MARK LOOKUP'!K367,"B",IF(LEDGER!K367&gt;=0.5*'MARK LOOKUP'!K367,"C+",IF(LEDGER!K367&gt;=0.4*'MARK LOOKUP'!K367,"C",IF(LEDGER!K367&gt;=0.35*'MARK LOOKUP'!K367,"D","NG")))))))))</f>
        <v/>
      </c>
      <c r="AG367" s="26" t="str">
        <f>IF(ISBLANK('DATA ENTRY'!Q367),"",IF(LEDGER!L367="Ab","AB",IF(LEDGER!L367&gt;=0.9*'MARK LOOKUP'!L367,"A+",IF(LEDGER!L367&gt;=0.8*'MARK LOOKUP'!L367,"A",IF(LEDGER!L367&gt;=0.7*'MARK LOOKUP'!L367,"B+",IF(LEDGER!L367&gt;=0.6*'MARK LOOKUP'!L367,"B",IF(LEDGER!L367&gt;=0.5*'MARK LOOKUP'!L367,"C+",IF(LEDGER!L367&gt;=0.4*'MARK LOOKUP'!L367,"C",IF(LEDGER!L367&gt;=0.35*'MARK LOOKUP'!L367,"D","NG")))))))))</f>
        <v/>
      </c>
      <c r="AH367" s="26" t="str">
        <f>IF(ISNUMBER(M367),IF(M367&gt;=0.9*'MARK LOOKUP'!M367,"A+",IF(M367&gt;=0.8*'MARK LOOKUP'!M367,"A",IF(M367&gt;=0.7*'MARK LOOKUP'!M367,"B+",IF(M367&gt;=0.6*'MARK LOOKUP'!M367,"B",IF(M367&gt;=0.5*'MARK LOOKUP'!M367,"C+",IF(M367&gt;=0.4*'MARK LOOKUP'!M367,"C",IF(M367&gt;=0.35*'MARK LOOKUP'!M367,"D","NG"))))))),"")</f>
        <v/>
      </c>
      <c r="AI367" s="26" t="str">
        <f>IF(ISBLANK('DATA ENTRY'!S367),"",IF(N367="Ab","AB",IF(N367&gt;=0.9*'MARK LOOKUP'!N367,"A+",IF(N367&gt;=0.8*'MARK LOOKUP'!N367,"A",IF(N367&gt;=0.7*'MARK LOOKUP'!N367,"B+",IF(N367&gt;=0.6*'MARK LOOKUP'!N367,"B",IF(N367&gt;=0.5*'MARK LOOKUP'!N367,"C+",IF(N367&gt;=0.4*'MARK LOOKUP'!N367,"C",IF(N367&gt;=0.35*'MARK LOOKUP'!N367,"D","NG")))))))))</f>
        <v/>
      </c>
      <c r="AJ367" s="26" t="str">
        <f>IF(ISBLANK('DATA ENTRY'!T367),"",IF(O367="Ab","AB",IF(O367&gt;=0.9*'MARK LOOKUP'!O367,"A+",IF(O367&gt;=0.8*'MARK LOOKUP'!O367,"A",IF(O367&gt;=0.7*'MARK LOOKUP'!O367,"B+",IF(O367&gt;=0.6*'MARK LOOKUP'!O367,"B",IF(O367&gt;=0.5*'MARK LOOKUP'!O367,"C+",IF(O367&gt;=0.4*'MARK LOOKUP'!O367,"C",IF(O367&gt;=0.35*'MARK LOOKUP'!O367,"D","NG")))))))))</f>
        <v/>
      </c>
      <c r="AK367" s="26" t="str">
        <f>IF(ISNUMBER(P367),IF(P367&gt;=0.9*'MARK LOOKUP'!P367,"A+",IF(P367&gt;=0.8*'MARK LOOKUP'!P367,"A",IF(P367&gt;=0.7*'MARK LOOKUP'!P367,"B+",IF(P367&gt;=0.6*'MARK LOOKUP'!P367,"B",IF(P367&gt;=0.5*'MARK LOOKUP'!P367,"C+",IF(P367&gt;=0.4*'MARK LOOKUP'!P367,"C",IF(P367&gt;=0.35*'MARK LOOKUP'!P367,"D","NG"))))))),"")</f>
        <v/>
      </c>
      <c r="AL367" s="26" t="str">
        <f>IF(ISBLANK('DATA ENTRY'!V367),"",IF(Q367="Ab","AB",IF(Q367&gt;=0.9*'MARK LOOKUP'!Q367,"A+",IF(Q367&gt;=0.8*'MARK LOOKUP'!Q367,"A",IF(Q367&gt;=0.7*'MARK LOOKUP'!Q367,"B+",IF(Q367&gt;=0.6*'MARK LOOKUP'!Q367,"B",IF(Q367&gt;=0.5*'MARK LOOKUP'!Q367,"C+",IF(Q367&gt;=0.4*'MARK LOOKUP'!Q367,"C",IF(Q367&gt;=0.35*'MARK LOOKUP'!Q367,"D","NG")))))))))</f>
        <v/>
      </c>
      <c r="AM367" s="26" t="str">
        <f>IF(ISBLANK('DATA ENTRY'!W367),"",IF(R367="Ab","AB",IF(R367&gt;=0.9*'MARK LOOKUP'!R367,"A+",IF(R367&gt;=0.8*'MARK LOOKUP'!R367,"A",IF(R367&gt;=0.7*'MARK LOOKUP'!R367,"B+",IF(R367&gt;=0.6*'MARK LOOKUP'!R367,"B",IF(R367&gt;=0.5*'MARK LOOKUP'!R367,"C+",IF(R367&gt;=0.4*'MARK LOOKUP'!R367,"C",IF(R367&gt;=0.35*'MARK LOOKUP'!R367,"D","NG")))))))))</f>
        <v/>
      </c>
      <c r="AN367" s="26" t="str">
        <f>IF(ISNUMBER(S367),IF(S367&gt;=0.9*'MARK LOOKUP'!S367,"A+",IF(S367&gt;=0.8*'MARK LOOKUP'!S367,"A",IF(S367&gt;=0.7*'MARK LOOKUP'!S367,"B+",IF(S367&gt;=0.6*'MARK LOOKUP'!S367,"B",IF(S367&gt;=0.5*'MARK LOOKUP'!S367,"C+",IF(S367&gt;=0.4*'MARK LOOKUP'!S367,"C",IF(S367&gt;=0.35*'MARK LOOKUP'!S367,"D","NG"))))))),"")</f>
        <v/>
      </c>
      <c r="AO367" s="26" t="str">
        <f>IF(ISBLANK('DATA ENTRY'!Y367),"",IF(T367="AB","AB",IF(T367&gt;=0.9*'MARK LOOKUP'!T367,"A+",IF(T367&gt;=0.8*'MARK LOOKUP'!T367,"A",IF(T367&gt;=0.7*'MARK LOOKUP'!T367,"B+",IF(T367&gt;=0.6*'MARK LOOKUP'!T367,"B",IF(T367&gt;=0.5*'MARK LOOKUP'!T367,"C+",IF(T367&gt;=0.4*'MARK LOOKUP'!T367,"C",IF(T367&gt;=0.35*'MARK LOOKUP'!T367,"D","NG")))))))))</f>
        <v/>
      </c>
      <c r="AP367" s="26" t="str">
        <f>IF(ISBLANK('DATA ENTRY'!Z367),"",IF(U367="AB","AB",IF(U367&gt;=0.9*'MARK LOOKUP'!U367,"A+",IF(U367&gt;=0.8*'MARK LOOKUP'!U367,"A",IF(U367&gt;=0.7*'MARK LOOKUP'!U367,"B+",IF(U367&gt;=0.6*'MARK LOOKUP'!U367,"B",IF(U367&gt;=0.5*'MARK LOOKUP'!U367,"C+",IF(U367&gt;=0.4*'MARK LOOKUP'!U367,"C",IF(U367&gt;=0.35*'MARK LOOKUP'!U367,"D","NG")))))))))</f>
        <v/>
      </c>
      <c r="AQ367" s="26" t="str">
        <f>IF(ISNUMBER(V367),IF(V367&gt;=0.9*'MARK LOOKUP'!V367,"A+",IF(V367&gt;=0.8*'MARK LOOKUP'!V367,"A",IF(V367&gt;=0.7*'MARK LOOKUP'!V367,"B+",IF(V367&gt;=0.6*'MARK LOOKUP'!S367,"B",IF(V367&gt;=0.5*'MARK LOOKUP'!V367,"C+",IF(V367&gt;=0.4*'MARK LOOKUP'!V367,"C",IF(V367&gt;=0.35*'MARK LOOKUP'!V367,"D","NG"))))))),"")</f>
        <v/>
      </c>
      <c r="AR367" s="26" t="str">
        <f t="shared" si="107"/>
        <v/>
      </c>
      <c r="AS367" s="26" t="str">
        <f t="shared" si="108"/>
        <v/>
      </c>
      <c r="AT367" s="26" t="str">
        <f t="shared" si="109"/>
        <v/>
      </c>
      <c r="AU367" s="26" t="str">
        <f t="shared" si="110"/>
        <v/>
      </c>
      <c r="AV367" s="26" t="str">
        <f t="shared" si="111"/>
        <v/>
      </c>
      <c r="AW367" s="26" t="str">
        <f t="shared" si="112"/>
        <v/>
      </c>
      <c r="AX367" s="26" t="str">
        <f t="shared" si="113"/>
        <v/>
      </c>
      <c r="AY367" s="26" t="str">
        <f t="shared" si="114"/>
        <v/>
      </c>
      <c r="AZ367" s="26" t="str">
        <f t="shared" si="115"/>
        <v/>
      </c>
      <c r="BA367" s="26" t="str">
        <f t="shared" si="116"/>
        <v/>
      </c>
      <c r="BB367" s="26" t="str">
        <f t="shared" si="117"/>
        <v/>
      </c>
      <c r="BC367" s="26" t="str">
        <f t="shared" si="118"/>
        <v/>
      </c>
      <c r="BD367" s="26" t="str">
        <f t="shared" si="119"/>
        <v/>
      </c>
      <c r="BE367" s="26" t="str">
        <f>IF(ISBLANK('DATA ENTRY'!S367),"",IF(AJ367="A+","4",IF(AJ367="A","3.6",IF(AJ367="B+","3.2",IF(AJ367="B","2.8",IF(AJ367="C+","2.4",IF(AJ367="C","2",IF(AJ367="D+","1.6",IF(AJ367="D","1.2",IF(AJ367="E","0.8",""))))))))))</f>
        <v/>
      </c>
      <c r="BF367" s="26" t="str">
        <f>IF(ISBLANK('DATA ENTRY'!T367),"",IF(AK367="A+","4",IF(AK367="A","3.6",IF(AK367="B+","3.2",IF(AK367="B","2.8",IF(AK367="C+","2.4",IF(AK367="C","2",IF(AK367="D+","1.6",IF(AK367="D","1.2",IF(AK367="E","0.8",""))))))))))</f>
        <v/>
      </c>
      <c r="BG367" s="26" t="str">
        <f>IF(ISBLANK('DATA ENTRY'!U367),"",IF(AL367="A+","4",IF(AL367="A","3.6",IF(AL367="B+","3.2",IF(AL367="B","2.8",IF(AL367="C+","2.4",IF(AL367="C","2",IF(AL367="D+","1.6",IF(AL367="D","1.2",IF(AL367="E","0.8",""))))))))))</f>
        <v/>
      </c>
      <c r="BH367" s="26" t="str">
        <f>IF(ISBLANK('DATA ENTRY'!V367),"",IF(AM367="A+","4",IF(AM367="A","3.6",IF(AM367="B+","3.2",IF(AM367="B","2.8",IF(AM367="C+","2.4",IF(AM367="C","2",IF(AM367="D+","1.6",IF(AM367="D","1.2",IF(AM367="E","0.8",""))))))))))</f>
        <v/>
      </c>
      <c r="BI367" s="26" t="str">
        <f>IF(ISBLANK('DATA ENTRY'!W367),"",IF(AN367="A+","4",IF(AN367="A","3.6",IF(AN367="B+","3.2",IF(AN367="B","2.8",IF(AN367="C+","2.4",IF(AN367="C","2",IF(AN367="D+","1.6",IF(AN367="D","1.2",IF(AN367="E","0.8",""))))))))))</f>
        <v/>
      </c>
      <c r="BJ367" s="26" t="str">
        <f>IF(ISBLANK('DATA ENTRY'!X367),"",IF(AO367="A+","4",IF(AO367="A","3.6",IF(AO367="B+","3.2",IF(AO367="B","2.8",IF(AO367="C+","2.4",IF(AO367="C","2",IF(AO367="D+","1.6",IF(AO367="D","1.2",IF(AO367="E","0.8",""))))))))))</f>
        <v/>
      </c>
      <c r="BK367" s="26" t="str">
        <f>IF(ISBLANK('DATA ENTRY'!Y367),"",IF(AP367="A+","4",IF(AP367="A","3.6",IF(AP367="B+","3.2",IF(AP367="B","2.8",IF(AP367="C+","2.4",IF(AP367="C","2",IF(AP367="D+","1.6",IF(AP367="D","1.2",IF(AP367="E","0.8",""))))))))))</f>
        <v/>
      </c>
      <c r="BL367" s="26" t="str">
        <f>IF(ISBLANK('DATA ENTRY'!Z367),"",IF(AQ367="A+","4",IF(AQ367="A","3.6",IF(AQ367="B+","3.2",IF(AQ367="B","2.8",IF(AQ367="C+","2.4",IF(AQ367="C","2",IF(AQ367="D+","1.6",IF(AQ367="D","1.2",IF(AQ367="E","0.8",""))))))))))</f>
        <v/>
      </c>
    </row>
    <row r="368" spans="2:64" x14ac:dyDescent="0.25">
      <c r="B368" s="26" t="str">
        <f>IF(ISBLANK('DATA ENTRY'!G368),"",'DATA ENTRY'!G368)</f>
        <v/>
      </c>
      <c r="C368" s="26" t="str">
        <f>IF(ISBLANK('DATA ENTRY'!H368),"",'DATA ENTRY'!H368)</f>
        <v/>
      </c>
      <c r="D368" s="26" t="str">
        <f t="shared" si="101"/>
        <v/>
      </c>
      <c r="E368" s="26" t="str">
        <f>IF(ISBLANK('DATA ENTRY'!J368),"",'DATA ENTRY'!J368)</f>
        <v/>
      </c>
      <c r="F368" s="26" t="str">
        <f>IF(ISBLANK('DATA ENTRY'!K368),"",'DATA ENTRY'!K368)</f>
        <v/>
      </c>
      <c r="G368" s="26" t="str">
        <f t="shared" si="102"/>
        <v/>
      </c>
      <c r="H368" s="26" t="str">
        <f>IF(ISBLANK('DATA ENTRY'!M368),"",'DATA ENTRY'!M368)</f>
        <v/>
      </c>
      <c r="I368" s="26" t="str">
        <f>IF(ISBLANK('DATA ENTRY'!M368),"",'DATA ENTRY'!N368)</f>
        <v/>
      </c>
      <c r="J368" s="26" t="str">
        <f t="shared" si="120"/>
        <v/>
      </c>
      <c r="K368" s="26" t="str">
        <f>IF(ISBLANK('DATA ENTRY'!P368),"",'DATA ENTRY'!P368)</f>
        <v/>
      </c>
      <c r="L368" s="26" t="str">
        <f>IF(ISBLANK('DATA ENTRY'!Q368),"",'DATA ENTRY'!Q368)</f>
        <v/>
      </c>
      <c r="M368" s="26" t="str">
        <f t="shared" si="103"/>
        <v/>
      </c>
      <c r="N368" s="26" t="str">
        <f>IF(ISBLANK('DATA ENTRY'!S368),"",'DATA ENTRY'!S368)</f>
        <v/>
      </c>
      <c r="O368" s="26" t="str">
        <f>IF(ISBLANK('DATA ENTRY'!T368),"",'DATA ENTRY'!T368)</f>
        <v/>
      </c>
      <c r="P368" s="26" t="str">
        <f t="shared" si="104"/>
        <v/>
      </c>
      <c r="Q368" s="26" t="str">
        <f>IF(ISBLANK('DATA ENTRY'!V368),"",'DATA ENTRY'!V368)</f>
        <v/>
      </c>
      <c r="R368" s="26" t="str">
        <f>IF(ISBLANK('DATA ENTRY'!W368),"",'DATA ENTRY'!W368)</f>
        <v/>
      </c>
      <c r="S368" s="26" t="str">
        <f t="shared" si="105"/>
        <v/>
      </c>
      <c r="T368" s="26" t="str">
        <f>IF(ISBLANK('DATA ENTRY'!Y368),"",'DATA ENTRY'!Y368)</f>
        <v/>
      </c>
      <c r="U368" s="26" t="str">
        <f>IF(ISBLANK('DATA ENTRY'!Z368),"",'DATA ENTRY'!Z368)</f>
        <v/>
      </c>
      <c r="V368" s="26" t="str">
        <f t="shared" si="106"/>
        <v/>
      </c>
      <c r="W368" s="26" t="str">
        <f>IF(ISBLANK('DATA ENTRY'!$F368),"",IF(LEDGER!B368="AB","AB",IF(LEDGER!B368&gt;=0.9*'MARK LOOKUP'!B368,"A+",IF(LEDGER!B368&gt;=0.8*'MARK LOOKUP'!B368,"A",IF(LEDGER!B368&gt;=0.7*'MARK LOOKUP'!B368,"B+",IF(LEDGER!B368&gt;=0.6*'MARK LOOKUP'!B368,"B",IF(LEDGER!B368&gt;=0.5*'MARK LOOKUP'!B368,"C+",IF(LEDGER!B368&gt;=0.4*'MARK LOOKUP'!B368,"C+",IF(LEDGER!B368&gt;=0.35*'MARK LOOKUP'!B368,"D","NG")))))))))</f>
        <v/>
      </c>
      <c r="X368" s="26" t="str">
        <f>IF(ISBLANK('DATA ENTRY'!$G368),"",IF(LEDGER!C368="AB","AB",IF(LEDGER!C368&gt;=0.9*'MARK LOOKUP'!C368,"A+",IF(LEDGER!C368&gt;=0.8*'MARK LOOKUP'!C368,"A",IF(LEDGER!C368&gt;=0.7*'MARK LOOKUP'!C368,"B+",IF(LEDGER!C368&gt;=0.6*'MARK LOOKUP'!C368,"B",IF(LEDGER!C368&gt;=0.5*'MARK LOOKUP'!C368,"C+",IF(LEDGER!C368&gt;=0.4*'MARK LOOKUP'!C368,"C+",IF(LEDGER!C368&gt;=0.35*'MARK LOOKUP'!C368,"D","N.G.")))))))))</f>
        <v/>
      </c>
      <c r="Y368" s="26" t="b">
        <f>IF(ISNUMBER(D368),IF(D368&gt;=0.9*'MARK LOOKUP'!D368,"A+",IF(D368&gt;=0.8*'MARK LOOKUP'!D368,"A",IF(D368&gt;=0.7*'MARK LOOKUP'!D368,"B+",IF(D368&gt;=0.6*'MARK LOOKUP'!D368,"B",IF(D368&gt;=0.5*'MARK LOOKUP'!D368,"C+",IF(D368&gt;=0.4*'MARK LOOKUP'!D368,"C",IF(D368&gt;=0.35*'MARK LOOKUP'!D368,"D","N.G."))))))))</f>
        <v>0</v>
      </c>
      <c r="Z368" s="26" t="str">
        <f>IF(ISBLANK('DATA ENTRY'!J368),"",IF(LEDGER!E368="AB","AB",IF(LEDGER!E368&gt;=0.9*'MARK LOOKUP'!E368,"A+",IF(LEDGER!E368&gt;=0.8*'MARK LOOKUP'!E368,"A",IF(LEDGER!E368&gt;=0.7*'MARK LOOKUP'!E368,"B+",IF(LEDGER!E368&gt;=0.6*'MARK LOOKUP'!E368,"B",IF(LEDGER!E368&gt;=0.5*'MARK LOOKUP'!E368,"C+",IF(LEDGER!E368&gt;=0.4*'MARK LOOKUP'!E368,"C",IF(LEDGER!E368&gt;=0.35*'MARK LOOKUP'!E368,"D","NG")))))))))</f>
        <v/>
      </c>
      <c r="AA368" s="26" t="str">
        <f>IF(ISBLANK('DATA ENTRY'!K368),"",IF(LEDGER!F368="AB","AB",IF(LEDGER!F368&gt;=0.9*'MARK LOOKUP'!F368,"A+",IF(LEDGER!F368&gt;=0.8*'MARK LOOKUP'!F368,"A",IF(LEDGER!F368&gt;=0.7*'MARK LOOKUP'!F368,"B+",IF(LEDGER!F368&gt;=0.6*'MARK LOOKUP'!F368,"B",IF(LEDGER!F368&gt;=0.5*'MARK LOOKUP'!F368,"C+",IF(LEDGER!F368&gt;=0.4*'MARK LOOKUP'!F368,"C",IF(LEDGER!F368&gt;=0.35*'MARK LOOKUP'!F368,"D","NG")))))))))</f>
        <v/>
      </c>
      <c r="AB368" s="26" t="b">
        <f>IF(ISNUMBER(G368),IF(D368&gt;=0.9*'MARK LOOKUP'!G368,"A+",IF(G368&gt;=0.8*'MARK LOOKUP'!G368,"A",IF(G368&gt;=0.7*'MARK LOOKUP'!G368,"B+",IF(G368&gt;=0.6*'MARK LOOKUP'!G368,"B",IF(G368&gt;=0.5*'MARK LOOKUP'!G368,"C+",IF(G368&gt;=0.4*'MARK LOOKUP'!G368,"C",IF(G368&gt;=0.35*'MARK LOOKUP'!G368,"D","NG"))))))))</f>
        <v>0</v>
      </c>
      <c r="AC368" s="26" t="str">
        <f>IF(ISBLANK('DATA ENTRY'!M368),"",IF(LEDGER!H368="AB","AB",IF(LEDGER!H368&gt;=0.9*'MARK LOOKUP'!H368,"A+",IF(LEDGER!H368&gt;=0.8*'MARK LOOKUP'!H368,"A",IF(LEDGER!H368&gt;=0.7*'MARK LOOKUP'!H368,"B+",IF(LEDGER!H368&gt;=0.6*'MARK LOOKUP'!H368,"B",IF(LEDGER!H368&gt;=0.5*'MARK LOOKUP'!H368,"C+",IF(LEDGER!H368&gt;=0.4*'MARK LOOKUP'!H368,"C",IF(LEDGER!H368&gt;=0.35*'MARK LOOKUP'!H368,"D","NG")))))))))</f>
        <v/>
      </c>
      <c r="AD368" s="26" t="str">
        <f>IF(ISBLANK('DATA ENTRY'!N368),"",IF(LEDGER!I368="AB","AB",IF(LEDGER!I368&gt;=0.9*'MARK LOOKUP'!I368,"A+",IF(LEDGER!I368&gt;=0.8*'MARK LOOKUP'!I368,"A",IF(LEDGER!I368&gt;=0.7*'MARK LOOKUP'!I368,"B+",IF(LEDGER!I368&gt;=0.6*'MARK LOOKUP'!I368,"B",IF(LEDGER!I368&gt;=0.5*'MARK LOOKUP'!I368,"C+",IF(LEDGER!I368&gt;=0.4*'MARK LOOKUP'!I368,"C",IF(LEDGER!I368&gt;=0.35*'MARK LOOKUP'!I368,"D","NG")))))))))</f>
        <v/>
      </c>
      <c r="AE368" s="26" t="str">
        <f>IF(ISNUMBER(J368),IF(J368&gt;=0.9*'MARK LOOKUP'!J368,"A+",IF(J368&gt;=0.8*'MARK LOOKUP'!J368,"A",IF(J368&gt;=0.7*'MARK LOOKUP'!J368,"B+",IF(J368&gt;=0.6*'MARK LOOKUP'!J368,"B",IF(J368&gt;=0.5*'MARK LOOKUP'!J368,"C+",IF(J368&gt;=0.4*'MARK LOOKUP'!J368,"C",IF(J368&gt;=0.35*'MARK LOOKUP'!J368,"D","NG"))))))),"")</f>
        <v/>
      </c>
      <c r="AF368" s="26" t="str">
        <f>IF(ISBLANK('DATA ENTRY'!P368),"",IF(LEDGER!K368="Ab","AB",IF(LEDGER!K368&gt;=0.9*'MARK LOOKUP'!K368,"A+",IF(LEDGER!K368&gt;=0.8*'MARK LOOKUP'!K368,"A",IF(LEDGER!K368&gt;=0.7*'MARK LOOKUP'!K368,"B+",IF(LEDGER!K368&gt;=0.6*'MARK LOOKUP'!K368,"B",IF(LEDGER!K368&gt;=0.5*'MARK LOOKUP'!K368,"C+",IF(LEDGER!K368&gt;=0.4*'MARK LOOKUP'!K368,"C",IF(LEDGER!K368&gt;=0.35*'MARK LOOKUP'!K368,"D","NG")))))))))</f>
        <v/>
      </c>
      <c r="AG368" s="26" t="str">
        <f>IF(ISBLANK('DATA ENTRY'!Q368),"",IF(LEDGER!L368="Ab","AB",IF(LEDGER!L368&gt;=0.9*'MARK LOOKUP'!L368,"A+",IF(LEDGER!L368&gt;=0.8*'MARK LOOKUP'!L368,"A",IF(LEDGER!L368&gt;=0.7*'MARK LOOKUP'!L368,"B+",IF(LEDGER!L368&gt;=0.6*'MARK LOOKUP'!L368,"B",IF(LEDGER!L368&gt;=0.5*'MARK LOOKUP'!L368,"C+",IF(LEDGER!L368&gt;=0.4*'MARK LOOKUP'!L368,"C",IF(LEDGER!L368&gt;=0.35*'MARK LOOKUP'!L368,"D","NG")))))))))</f>
        <v/>
      </c>
      <c r="AH368" s="26" t="str">
        <f>IF(ISNUMBER(M368),IF(M368&gt;=0.9*'MARK LOOKUP'!M368,"A+",IF(M368&gt;=0.8*'MARK LOOKUP'!M368,"A",IF(M368&gt;=0.7*'MARK LOOKUP'!M368,"B+",IF(M368&gt;=0.6*'MARK LOOKUP'!M368,"B",IF(M368&gt;=0.5*'MARK LOOKUP'!M368,"C+",IF(M368&gt;=0.4*'MARK LOOKUP'!M368,"C",IF(M368&gt;=0.35*'MARK LOOKUP'!M368,"D","NG"))))))),"")</f>
        <v/>
      </c>
      <c r="AI368" s="26" t="str">
        <f>IF(ISBLANK('DATA ENTRY'!S368),"",IF(N368="Ab","AB",IF(N368&gt;=0.9*'MARK LOOKUP'!N368,"A+",IF(N368&gt;=0.8*'MARK LOOKUP'!N368,"A",IF(N368&gt;=0.7*'MARK LOOKUP'!N368,"B+",IF(N368&gt;=0.6*'MARK LOOKUP'!N368,"B",IF(N368&gt;=0.5*'MARK LOOKUP'!N368,"C+",IF(N368&gt;=0.4*'MARK LOOKUP'!N368,"C",IF(N368&gt;=0.35*'MARK LOOKUP'!N368,"D","NG")))))))))</f>
        <v/>
      </c>
      <c r="AJ368" s="26" t="str">
        <f>IF(ISBLANK('DATA ENTRY'!T368),"",IF(O368="Ab","AB",IF(O368&gt;=0.9*'MARK LOOKUP'!O368,"A+",IF(O368&gt;=0.8*'MARK LOOKUP'!O368,"A",IF(O368&gt;=0.7*'MARK LOOKUP'!O368,"B+",IF(O368&gt;=0.6*'MARK LOOKUP'!O368,"B",IF(O368&gt;=0.5*'MARK LOOKUP'!O368,"C+",IF(O368&gt;=0.4*'MARK LOOKUP'!O368,"C",IF(O368&gt;=0.35*'MARK LOOKUP'!O368,"D","NG")))))))))</f>
        <v/>
      </c>
      <c r="AK368" s="26" t="str">
        <f>IF(ISNUMBER(P368),IF(P368&gt;=0.9*'MARK LOOKUP'!P368,"A+",IF(P368&gt;=0.8*'MARK LOOKUP'!P368,"A",IF(P368&gt;=0.7*'MARK LOOKUP'!P368,"B+",IF(P368&gt;=0.6*'MARK LOOKUP'!P368,"B",IF(P368&gt;=0.5*'MARK LOOKUP'!P368,"C+",IF(P368&gt;=0.4*'MARK LOOKUP'!P368,"C",IF(P368&gt;=0.35*'MARK LOOKUP'!P368,"D","NG"))))))),"")</f>
        <v/>
      </c>
      <c r="AL368" s="26" t="str">
        <f>IF(ISBLANK('DATA ENTRY'!V368),"",IF(Q368="Ab","AB",IF(Q368&gt;=0.9*'MARK LOOKUP'!Q368,"A+",IF(Q368&gt;=0.8*'MARK LOOKUP'!Q368,"A",IF(Q368&gt;=0.7*'MARK LOOKUP'!Q368,"B+",IF(Q368&gt;=0.6*'MARK LOOKUP'!Q368,"B",IF(Q368&gt;=0.5*'MARK LOOKUP'!Q368,"C+",IF(Q368&gt;=0.4*'MARK LOOKUP'!Q368,"C",IF(Q368&gt;=0.35*'MARK LOOKUP'!Q368,"D","NG")))))))))</f>
        <v/>
      </c>
      <c r="AM368" s="26" t="str">
        <f>IF(ISBLANK('DATA ENTRY'!W368),"",IF(R368="Ab","AB",IF(R368&gt;=0.9*'MARK LOOKUP'!R368,"A+",IF(R368&gt;=0.8*'MARK LOOKUP'!R368,"A",IF(R368&gt;=0.7*'MARK LOOKUP'!R368,"B+",IF(R368&gt;=0.6*'MARK LOOKUP'!R368,"B",IF(R368&gt;=0.5*'MARK LOOKUP'!R368,"C+",IF(R368&gt;=0.4*'MARK LOOKUP'!R368,"C",IF(R368&gt;=0.35*'MARK LOOKUP'!R368,"D","NG")))))))))</f>
        <v/>
      </c>
      <c r="AN368" s="26" t="str">
        <f>IF(ISNUMBER(S368),IF(S368&gt;=0.9*'MARK LOOKUP'!S368,"A+",IF(S368&gt;=0.8*'MARK LOOKUP'!S368,"A",IF(S368&gt;=0.7*'MARK LOOKUP'!S368,"B+",IF(S368&gt;=0.6*'MARK LOOKUP'!S368,"B",IF(S368&gt;=0.5*'MARK LOOKUP'!S368,"C+",IF(S368&gt;=0.4*'MARK LOOKUP'!S368,"C",IF(S368&gt;=0.35*'MARK LOOKUP'!S368,"D","NG"))))))),"")</f>
        <v/>
      </c>
      <c r="AO368" s="26" t="str">
        <f>IF(ISBLANK('DATA ENTRY'!Y368),"",IF(T368="AB","AB",IF(T368&gt;=0.9*'MARK LOOKUP'!T368,"A+",IF(T368&gt;=0.8*'MARK LOOKUP'!T368,"A",IF(T368&gt;=0.7*'MARK LOOKUP'!T368,"B+",IF(T368&gt;=0.6*'MARK LOOKUP'!T368,"B",IF(T368&gt;=0.5*'MARK LOOKUP'!T368,"C+",IF(T368&gt;=0.4*'MARK LOOKUP'!T368,"C",IF(T368&gt;=0.35*'MARK LOOKUP'!T368,"D","NG")))))))))</f>
        <v/>
      </c>
      <c r="AP368" s="26" t="str">
        <f>IF(ISBLANK('DATA ENTRY'!Z368),"",IF(U368="AB","AB",IF(U368&gt;=0.9*'MARK LOOKUP'!U368,"A+",IF(U368&gt;=0.8*'MARK LOOKUP'!U368,"A",IF(U368&gt;=0.7*'MARK LOOKUP'!U368,"B+",IF(U368&gt;=0.6*'MARK LOOKUP'!U368,"B",IF(U368&gt;=0.5*'MARK LOOKUP'!U368,"C+",IF(U368&gt;=0.4*'MARK LOOKUP'!U368,"C",IF(U368&gt;=0.35*'MARK LOOKUP'!U368,"D","NG")))))))))</f>
        <v/>
      </c>
      <c r="AQ368" s="26" t="str">
        <f>IF(ISNUMBER(V368),IF(V368&gt;=0.9*'MARK LOOKUP'!V368,"A+",IF(V368&gt;=0.8*'MARK LOOKUP'!V368,"A",IF(V368&gt;=0.7*'MARK LOOKUP'!V368,"B+",IF(V368&gt;=0.6*'MARK LOOKUP'!S368,"B",IF(V368&gt;=0.5*'MARK LOOKUP'!V368,"C+",IF(V368&gt;=0.4*'MARK LOOKUP'!V368,"C",IF(V368&gt;=0.35*'MARK LOOKUP'!V368,"D","NG"))))))),"")</f>
        <v/>
      </c>
      <c r="AR368" s="26" t="str">
        <f t="shared" si="107"/>
        <v/>
      </c>
      <c r="AS368" s="26" t="str">
        <f t="shared" si="108"/>
        <v/>
      </c>
      <c r="AT368" s="26" t="str">
        <f t="shared" si="109"/>
        <v/>
      </c>
      <c r="AU368" s="26" t="str">
        <f t="shared" si="110"/>
        <v/>
      </c>
      <c r="AV368" s="26" t="str">
        <f t="shared" si="111"/>
        <v/>
      </c>
      <c r="AW368" s="26" t="str">
        <f t="shared" si="112"/>
        <v/>
      </c>
      <c r="AX368" s="26" t="str">
        <f t="shared" si="113"/>
        <v/>
      </c>
      <c r="AY368" s="26" t="str">
        <f t="shared" si="114"/>
        <v/>
      </c>
      <c r="AZ368" s="26" t="str">
        <f t="shared" si="115"/>
        <v/>
      </c>
      <c r="BA368" s="26" t="str">
        <f t="shared" si="116"/>
        <v/>
      </c>
      <c r="BB368" s="26" t="str">
        <f t="shared" si="117"/>
        <v/>
      </c>
      <c r="BC368" s="26" t="str">
        <f t="shared" si="118"/>
        <v/>
      </c>
      <c r="BD368" s="26" t="str">
        <f t="shared" si="119"/>
        <v/>
      </c>
      <c r="BE368" s="26" t="str">
        <f>IF(ISBLANK('DATA ENTRY'!S368),"",IF(AJ368="A+","4",IF(AJ368="A","3.6",IF(AJ368="B+","3.2",IF(AJ368="B","2.8",IF(AJ368="C+","2.4",IF(AJ368="C","2",IF(AJ368="D+","1.6",IF(AJ368="D","1.2",IF(AJ368="E","0.8",""))))))))))</f>
        <v/>
      </c>
      <c r="BF368" s="26" t="str">
        <f>IF(ISBLANK('DATA ENTRY'!T368),"",IF(AK368="A+","4",IF(AK368="A","3.6",IF(AK368="B+","3.2",IF(AK368="B","2.8",IF(AK368="C+","2.4",IF(AK368="C","2",IF(AK368="D+","1.6",IF(AK368="D","1.2",IF(AK368="E","0.8",""))))))))))</f>
        <v/>
      </c>
      <c r="BG368" s="26" t="str">
        <f>IF(ISBLANK('DATA ENTRY'!U368),"",IF(AL368="A+","4",IF(AL368="A","3.6",IF(AL368="B+","3.2",IF(AL368="B","2.8",IF(AL368="C+","2.4",IF(AL368="C","2",IF(AL368="D+","1.6",IF(AL368="D","1.2",IF(AL368="E","0.8",""))))))))))</f>
        <v/>
      </c>
      <c r="BH368" s="26" t="str">
        <f>IF(ISBLANK('DATA ENTRY'!V368),"",IF(AM368="A+","4",IF(AM368="A","3.6",IF(AM368="B+","3.2",IF(AM368="B","2.8",IF(AM368="C+","2.4",IF(AM368="C","2",IF(AM368="D+","1.6",IF(AM368="D","1.2",IF(AM368="E","0.8",""))))))))))</f>
        <v/>
      </c>
      <c r="BI368" s="26" t="str">
        <f>IF(ISBLANK('DATA ENTRY'!W368),"",IF(AN368="A+","4",IF(AN368="A","3.6",IF(AN368="B+","3.2",IF(AN368="B","2.8",IF(AN368="C+","2.4",IF(AN368="C","2",IF(AN368="D+","1.6",IF(AN368="D","1.2",IF(AN368="E","0.8",""))))))))))</f>
        <v/>
      </c>
      <c r="BJ368" s="26" t="str">
        <f>IF(ISBLANK('DATA ENTRY'!X368),"",IF(AO368="A+","4",IF(AO368="A","3.6",IF(AO368="B+","3.2",IF(AO368="B","2.8",IF(AO368="C+","2.4",IF(AO368="C","2",IF(AO368="D+","1.6",IF(AO368="D","1.2",IF(AO368="E","0.8",""))))))))))</f>
        <v/>
      </c>
      <c r="BK368" s="26" t="str">
        <f>IF(ISBLANK('DATA ENTRY'!Y368),"",IF(AP368="A+","4",IF(AP368="A","3.6",IF(AP368="B+","3.2",IF(AP368="B","2.8",IF(AP368="C+","2.4",IF(AP368="C","2",IF(AP368="D+","1.6",IF(AP368="D","1.2",IF(AP368="E","0.8",""))))))))))</f>
        <v/>
      </c>
      <c r="BL368" s="26" t="str">
        <f>IF(ISBLANK('DATA ENTRY'!Z368),"",IF(AQ368="A+","4",IF(AQ368="A","3.6",IF(AQ368="B+","3.2",IF(AQ368="B","2.8",IF(AQ368="C+","2.4",IF(AQ368="C","2",IF(AQ368="D+","1.6",IF(AQ368="D","1.2",IF(AQ368="E","0.8",""))))))))))</f>
        <v/>
      </c>
    </row>
    <row r="369" spans="2:64" x14ac:dyDescent="0.25">
      <c r="B369" s="26" t="str">
        <f>IF(ISBLANK('DATA ENTRY'!G369),"",'DATA ENTRY'!G369)</f>
        <v/>
      </c>
      <c r="C369" s="26" t="str">
        <f>IF(ISBLANK('DATA ENTRY'!H369),"",'DATA ENTRY'!H369)</f>
        <v/>
      </c>
      <c r="D369" s="26" t="str">
        <f t="shared" si="101"/>
        <v/>
      </c>
      <c r="E369" s="26" t="str">
        <f>IF(ISBLANK('DATA ENTRY'!J369),"",'DATA ENTRY'!J369)</f>
        <v/>
      </c>
      <c r="F369" s="26" t="str">
        <f>IF(ISBLANK('DATA ENTRY'!K369),"",'DATA ENTRY'!K369)</f>
        <v/>
      </c>
      <c r="G369" s="26" t="str">
        <f t="shared" si="102"/>
        <v/>
      </c>
      <c r="H369" s="26" t="str">
        <f>IF(ISBLANK('DATA ENTRY'!M369),"",'DATA ENTRY'!M369)</f>
        <v/>
      </c>
      <c r="I369" s="26" t="str">
        <f>IF(ISBLANK('DATA ENTRY'!M369),"",'DATA ENTRY'!N369)</f>
        <v/>
      </c>
      <c r="J369" s="26" t="str">
        <f t="shared" si="120"/>
        <v/>
      </c>
      <c r="K369" s="26" t="str">
        <f>IF(ISBLANK('DATA ENTRY'!P369),"",'DATA ENTRY'!P369)</f>
        <v/>
      </c>
      <c r="L369" s="26" t="str">
        <f>IF(ISBLANK('DATA ENTRY'!Q369),"",'DATA ENTRY'!Q369)</f>
        <v/>
      </c>
      <c r="M369" s="26" t="str">
        <f t="shared" si="103"/>
        <v/>
      </c>
      <c r="N369" s="26" t="str">
        <f>IF(ISBLANK('DATA ENTRY'!S369),"",'DATA ENTRY'!S369)</f>
        <v/>
      </c>
      <c r="O369" s="26" t="str">
        <f>IF(ISBLANK('DATA ENTRY'!T369),"",'DATA ENTRY'!T369)</f>
        <v/>
      </c>
      <c r="P369" s="26" t="str">
        <f t="shared" si="104"/>
        <v/>
      </c>
      <c r="Q369" s="26" t="str">
        <f>IF(ISBLANK('DATA ENTRY'!V369),"",'DATA ENTRY'!V369)</f>
        <v/>
      </c>
      <c r="R369" s="26" t="str">
        <f>IF(ISBLANK('DATA ENTRY'!W369),"",'DATA ENTRY'!W369)</f>
        <v/>
      </c>
      <c r="S369" s="26" t="str">
        <f t="shared" si="105"/>
        <v/>
      </c>
      <c r="T369" s="26" t="str">
        <f>IF(ISBLANK('DATA ENTRY'!Y369),"",'DATA ENTRY'!Y369)</f>
        <v/>
      </c>
      <c r="U369" s="26" t="str">
        <f>IF(ISBLANK('DATA ENTRY'!Z369),"",'DATA ENTRY'!Z369)</f>
        <v/>
      </c>
      <c r="V369" s="26" t="str">
        <f t="shared" si="106"/>
        <v/>
      </c>
      <c r="W369" s="26" t="str">
        <f>IF(ISBLANK('DATA ENTRY'!$F369),"",IF(LEDGER!B369="AB","AB",IF(LEDGER!B369&gt;=0.9*'MARK LOOKUP'!B369,"A+",IF(LEDGER!B369&gt;=0.8*'MARK LOOKUP'!B369,"A",IF(LEDGER!B369&gt;=0.7*'MARK LOOKUP'!B369,"B+",IF(LEDGER!B369&gt;=0.6*'MARK LOOKUP'!B369,"B",IF(LEDGER!B369&gt;=0.5*'MARK LOOKUP'!B369,"C+",IF(LEDGER!B369&gt;=0.4*'MARK LOOKUP'!B369,"C+",IF(LEDGER!B369&gt;=0.35*'MARK LOOKUP'!B369,"D","NG")))))))))</f>
        <v/>
      </c>
      <c r="X369" s="26" t="str">
        <f>IF(ISBLANK('DATA ENTRY'!$G369),"",IF(LEDGER!C369="AB","AB",IF(LEDGER!C369&gt;=0.9*'MARK LOOKUP'!C369,"A+",IF(LEDGER!C369&gt;=0.8*'MARK LOOKUP'!C369,"A",IF(LEDGER!C369&gt;=0.7*'MARK LOOKUP'!C369,"B+",IF(LEDGER!C369&gt;=0.6*'MARK LOOKUP'!C369,"B",IF(LEDGER!C369&gt;=0.5*'MARK LOOKUP'!C369,"C+",IF(LEDGER!C369&gt;=0.4*'MARK LOOKUP'!C369,"C+",IF(LEDGER!C369&gt;=0.35*'MARK LOOKUP'!C369,"D","N.G.")))))))))</f>
        <v/>
      </c>
      <c r="Y369" s="26" t="b">
        <f>IF(ISNUMBER(D369),IF(D369&gt;=0.9*'MARK LOOKUP'!D369,"A+",IF(D369&gt;=0.8*'MARK LOOKUP'!D369,"A",IF(D369&gt;=0.7*'MARK LOOKUP'!D369,"B+",IF(D369&gt;=0.6*'MARK LOOKUP'!D369,"B",IF(D369&gt;=0.5*'MARK LOOKUP'!D369,"C+",IF(D369&gt;=0.4*'MARK LOOKUP'!D369,"C",IF(D369&gt;=0.35*'MARK LOOKUP'!D369,"D","N.G."))))))))</f>
        <v>0</v>
      </c>
      <c r="Z369" s="26" t="str">
        <f>IF(ISBLANK('DATA ENTRY'!J369),"",IF(LEDGER!E369="AB","AB",IF(LEDGER!E369&gt;=0.9*'MARK LOOKUP'!E369,"A+",IF(LEDGER!E369&gt;=0.8*'MARK LOOKUP'!E369,"A",IF(LEDGER!E369&gt;=0.7*'MARK LOOKUP'!E369,"B+",IF(LEDGER!E369&gt;=0.6*'MARK LOOKUP'!E369,"B",IF(LEDGER!E369&gt;=0.5*'MARK LOOKUP'!E369,"C+",IF(LEDGER!E369&gt;=0.4*'MARK LOOKUP'!E369,"C",IF(LEDGER!E369&gt;=0.35*'MARK LOOKUP'!E369,"D","NG")))))))))</f>
        <v/>
      </c>
      <c r="AA369" s="26" t="str">
        <f>IF(ISBLANK('DATA ENTRY'!K369),"",IF(LEDGER!F369="AB","AB",IF(LEDGER!F369&gt;=0.9*'MARK LOOKUP'!F369,"A+",IF(LEDGER!F369&gt;=0.8*'MARK LOOKUP'!F369,"A",IF(LEDGER!F369&gt;=0.7*'MARK LOOKUP'!F369,"B+",IF(LEDGER!F369&gt;=0.6*'MARK LOOKUP'!F369,"B",IF(LEDGER!F369&gt;=0.5*'MARK LOOKUP'!F369,"C+",IF(LEDGER!F369&gt;=0.4*'MARK LOOKUP'!F369,"C",IF(LEDGER!F369&gt;=0.35*'MARK LOOKUP'!F369,"D","NG")))))))))</f>
        <v/>
      </c>
      <c r="AB369" s="26" t="b">
        <f>IF(ISNUMBER(G369),IF(D369&gt;=0.9*'MARK LOOKUP'!G369,"A+",IF(G369&gt;=0.8*'MARK LOOKUP'!G369,"A",IF(G369&gt;=0.7*'MARK LOOKUP'!G369,"B+",IF(G369&gt;=0.6*'MARK LOOKUP'!G369,"B",IF(G369&gt;=0.5*'MARK LOOKUP'!G369,"C+",IF(G369&gt;=0.4*'MARK LOOKUP'!G369,"C",IF(G369&gt;=0.35*'MARK LOOKUP'!G369,"D","NG"))))))))</f>
        <v>0</v>
      </c>
      <c r="AC369" s="26" t="str">
        <f>IF(ISBLANK('DATA ENTRY'!M369),"",IF(LEDGER!H369="AB","AB",IF(LEDGER!H369&gt;=0.9*'MARK LOOKUP'!H369,"A+",IF(LEDGER!H369&gt;=0.8*'MARK LOOKUP'!H369,"A",IF(LEDGER!H369&gt;=0.7*'MARK LOOKUP'!H369,"B+",IF(LEDGER!H369&gt;=0.6*'MARK LOOKUP'!H369,"B",IF(LEDGER!H369&gt;=0.5*'MARK LOOKUP'!H369,"C+",IF(LEDGER!H369&gt;=0.4*'MARK LOOKUP'!H369,"C",IF(LEDGER!H369&gt;=0.35*'MARK LOOKUP'!H369,"D","NG")))))))))</f>
        <v/>
      </c>
      <c r="AD369" s="26" t="str">
        <f>IF(ISBLANK('DATA ENTRY'!N369),"",IF(LEDGER!I369="AB","AB",IF(LEDGER!I369&gt;=0.9*'MARK LOOKUP'!I369,"A+",IF(LEDGER!I369&gt;=0.8*'MARK LOOKUP'!I369,"A",IF(LEDGER!I369&gt;=0.7*'MARK LOOKUP'!I369,"B+",IF(LEDGER!I369&gt;=0.6*'MARK LOOKUP'!I369,"B",IF(LEDGER!I369&gt;=0.5*'MARK LOOKUP'!I369,"C+",IF(LEDGER!I369&gt;=0.4*'MARK LOOKUP'!I369,"C",IF(LEDGER!I369&gt;=0.35*'MARK LOOKUP'!I369,"D","NG")))))))))</f>
        <v/>
      </c>
      <c r="AE369" s="26" t="str">
        <f>IF(ISNUMBER(J369),IF(J369&gt;=0.9*'MARK LOOKUP'!J369,"A+",IF(J369&gt;=0.8*'MARK LOOKUP'!J369,"A",IF(J369&gt;=0.7*'MARK LOOKUP'!J369,"B+",IF(J369&gt;=0.6*'MARK LOOKUP'!J369,"B",IF(J369&gt;=0.5*'MARK LOOKUP'!J369,"C+",IF(J369&gt;=0.4*'MARK LOOKUP'!J369,"C",IF(J369&gt;=0.35*'MARK LOOKUP'!J369,"D","NG"))))))),"")</f>
        <v/>
      </c>
      <c r="AF369" s="26" t="str">
        <f>IF(ISBLANK('DATA ENTRY'!P369),"",IF(LEDGER!K369="Ab","AB",IF(LEDGER!K369&gt;=0.9*'MARK LOOKUP'!K369,"A+",IF(LEDGER!K369&gt;=0.8*'MARK LOOKUP'!K369,"A",IF(LEDGER!K369&gt;=0.7*'MARK LOOKUP'!K369,"B+",IF(LEDGER!K369&gt;=0.6*'MARK LOOKUP'!K369,"B",IF(LEDGER!K369&gt;=0.5*'MARK LOOKUP'!K369,"C+",IF(LEDGER!K369&gt;=0.4*'MARK LOOKUP'!K369,"C",IF(LEDGER!K369&gt;=0.35*'MARK LOOKUP'!K369,"D","NG")))))))))</f>
        <v/>
      </c>
      <c r="AG369" s="26" t="str">
        <f>IF(ISBLANK('DATA ENTRY'!Q369),"",IF(LEDGER!L369="Ab","AB",IF(LEDGER!L369&gt;=0.9*'MARK LOOKUP'!L369,"A+",IF(LEDGER!L369&gt;=0.8*'MARK LOOKUP'!L369,"A",IF(LEDGER!L369&gt;=0.7*'MARK LOOKUP'!L369,"B+",IF(LEDGER!L369&gt;=0.6*'MARK LOOKUP'!L369,"B",IF(LEDGER!L369&gt;=0.5*'MARK LOOKUP'!L369,"C+",IF(LEDGER!L369&gt;=0.4*'MARK LOOKUP'!L369,"C",IF(LEDGER!L369&gt;=0.35*'MARK LOOKUP'!L369,"D","NG")))))))))</f>
        <v/>
      </c>
      <c r="AH369" s="26" t="str">
        <f>IF(ISNUMBER(M369),IF(M369&gt;=0.9*'MARK LOOKUP'!M369,"A+",IF(M369&gt;=0.8*'MARK LOOKUP'!M369,"A",IF(M369&gt;=0.7*'MARK LOOKUP'!M369,"B+",IF(M369&gt;=0.6*'MARK LOOKUP'!M369,"B",IF(M369&gt;=0.5*'MARK LOOKUP'!M369,"C+",IF(M369&gt;=0.4*'MARK LOOKUP'!M369,"C",IF(M369&gt;=0.35*'MARK LOOKUP'!M369,"D","NG"))))))),"")</f>
        <v/>
      </c>
      <c r="AI369" s="26" t="str">
        <f>IF(ISBLANK('DATA ENTRY'!S369),"",IF(N369="Ab","AB",IF(N369&gt;=0.9*'MARK LOOKUP'!N369,"A+",IF(N369&gt;=0.8*'MARK LOOKUP'!N369,"A",IF(N369&gt;=0.7*'MARK LOOKUP'!N369,"B+",IF(N369&gt;=0.6*'MARK LOOKUP'!N369,"B",IF(N369&gt;=0.5*'MARK LOOKUP'!N369,"C+",IF(N369&gt;=0.4*'MARK LOOKUP'!N369,"C",IF(N369&gt;=0.35*'MARK LOOKUP'!N369,"D","NG")))))))))</f>
        <v/>
      </c>
      <c r="AJ369" s="26" t="str">
        <f>IF(ISBLANK('DATA ENTRY'!T369),"",IF(O369="Ab","AB",IF(O369&gt;=0.9*'MARK LOOKUP'!O369,"A+",IF(O369&gt;=0.8*'MARK LOOKUP'!O369,"A",IF(O369&gt;=0.7*'MARK LOOKUP'!O369,"B+",IF(O369&gt;=0.6*'MARK LOOKUP'!O369,"B",IF(O369&gt;=0.5*'MARK LOOKUP'!O369,"C+",IF(O369&gt;=0.4*'MARK LOOKUP'!O369,"C",IF(O369&gt;=0.35*'MARK LOOKUP'!O369,"D","NG")))))))))</f>
        <v/>
      </c>
      <c r="AK369" s="26" t="str">
        <f>IF(ISNUMBER(P369),IF(P369&gt;=0.9*'MARK LOOKUP'!P369,"A+",IF(P369&gt;=0.8*'MARK LOOKUP'!P369,"A",IF(P369&gt;=0.7*'MARK LOOKUP'!P369,"B+",IF(P369&gt;=0.6*'MARK LOOKUP'!P369,"B",IF(P369&gt;=0.5*'MARK LOOKUP'!P369,"C+",IF(P369&gt;=0.4*'MARK LOOKUP'!P369,"C",IF(P369&gt;=0.35*'MARK LOOKUP'!P369,"D","NG"))))))),"")</f>
        <v/>
      </c>
      <c r="AL369" s="26" t="str">
        <f>IF(ISBLANK('DATA ENTRY'!V369),"",IF(Q369="Ab","AB",IF(Q369&gt;=0.9*'MARK LOOKUP'!Q369,"A+",IF(Q369&gt;=0.8*'MARK LOOKUP'!Q369,"A",IF(Q369&gt;=0.7*'MARK LOOKUP'!Q369,"B+",IF(Q369&gt;=0.6*'MARK LOOKUP'!Q369,"B",IF(Q369&gt;=0.5*'MARK LOOKUP'!Q369,"C+",IF(Q369&gt;=0.4*'MARK LOOKUP'!Q369,"C",IF(Q369&gt;=0.35*'MARK LOOKUP'!Q369,"D","NG")))))))))</f>
        <v/>
      </c>
      <c r="AM369" s="26" t="str">
        <f>IF(ISBLANK('DATA ENTRY'!W369),"",IF(R369="Ab","AB",IF(R369&gt;=0.9*'MARK LOOKUP'!R369,"A+",IF(R369&gt;=0.8*'MARK LOOKUP'!R369,"A",IF(R369&gt;=0.7*'MARK LOOKUP'!R369,"B+",IF(R369&gt;=0.6*'MARK LOOKUP'!R369,"B",IF(R369&gt;=0.5*'MARK LOOKUP'!R369,"C+",IF(R369&gt;=0.4*'MARK LOOKUP'!R369,"C",IF(R369&gt;=0.35*'MARK LOOKUP'!R369,"D","NG")))))))))</f>
        <v/>
      </c>
      <c r="AN369" s="26" t="str">
        <f>IF(ISNUMBER(S369),IF(S369&gt;=0.9*'MARK LOOKUP'!S369,"A+",IF(S369&gt;=0.8*'MARK LOOKUP'!S369,"A",IF(S369&gt;=0.7*'MARK LOOKUP'!S369,"B+",IF(S369&gt;=0.6*'MARK LOOKUP'!S369,"B",IF(S369&gt;=0.5*'MARK LOOKUP'!S369,"C+",IF(S369&gt;=0.4*'MARK LOOKUP'!S369,"C",IF(S369&gt;=0.35*'MARK LOOKUP'!S369,"D","NG"))))))),"")</f>
        <v/>
      </c>
      <c r="AO369" s="26" t="str">
        <f>IF(ISBLANK('DATA ENTRY'!Y369),"",IF(T369="AB","AB",IF(T369&gt;=0.9*'MARK LOOKUP'!T369,"A+",IF(T369&gt;=0.8*'MARK LOOKUP'!T369,"A",IF(T369&gt;=0.7*'MARK LOOKUP'!T369,"B+",IF(T369&gt;=0.6*'MARK LOOKUP'!T369,"B",IF(T369&gt;=0.5*'MARK LOOKUP'!T369,"C+",IF(T369&gt;=0.4*'MARK LOOKUP'!T369,"C",IF(T369&gt;=0.35*'MARK LOOKUP'!T369,"D","NG")))))))))</f>
        <v/>
      </c>
      <c r="AP369" s="26" t="str">
        <f>IF(ISBLANK('DATA ENTRY'!Z369),"",IF(U369="AB","AB",IF(U369&gt;=0.9*'MARK LOOKUP'!U369,"A+",IF(U369&gt;=0.8*'MARK LOOKUP'!U369,"A",IF(U369&gt;=0.7*'MARK LOOKUP'!U369,"B+",IF(U369&gt;=0.6*'MARK LOOKUP'!U369,"B",IF(U369&gt;=0.5*'MARK LOOKUP'!U369,"C+",IF(U369&gt;=0.4*'MARK LOOKUP'!U369,"C",IF(U369&gt;=0.35*'MARK LOOKUP'!U369,"D","NG")))))))))</f>
        <v/>
      </c>
      <c r="AQ369" s="26" t="str">
        <f>IF(ISNUMBER(V369),IF(V369&gt;=0.9*'MARK LOOKUP'!V369,"A+",IF(V369&gt;=0.8*'MARK LOOKUP'!V369,"A",IF(V369&gt;=0.7*'MARK LOOKUP'!V369,"B+",IF(V369&gt;=0.6*'MARK LOOKUP'!S369,"B",IF(V369&gt;=0.5*'MARK LOOKUP'!V369,"C+",IF(V369&gt;=0.4*'MARK LOOKUP'!V369,"C",IF(V369&gt;=0.35*'MARK LOOKUP'!V369,"D","NG"))))))),"")</f>
        <v/>
      </c>
      <c r="AR369" s="26" t="str">
        <f t="shared" si="107"/>
        <v/>
      </c>
      <c r="AS369" s="26" t="str">
        <f t="shared" si="108"/>
        <v/>
      </c>
      <c r="AT369" s="26" t="str">
        <f t="shared" si="109"/>
        <v/>
      </c>
      <c r="AU369" s="26" t="str">
        <f t="shared" si="110"/>
        <v/>
      </c>
      <c r="AV369" s="26" t="str">
        <f t="shared" si="111"/>
        <v/>
      </c>
      <c r="AW369" s="26" t="str">
        <f t="shared" si="112"/>
        <v/>
      </c>
      <c r="AX369" s="26" t="str">
        <f t="shared" si="113"/>
        <v/>
      </c>
      <c r="AY369" s="26" t="str">
        <f t="shared" si="114"/>
        <v/>
      </c>
      <c r="AZ369" s="26" t="str">
        <f t="shared" si="115"/>
        <v/>
      </c>
      <c r="BA369" s="26" t="str">
        <f t="shared" si="116"/>
        <v/>
      </c>
      <c r="BB369" s="26" t="str">
        <f t="shared" si="117"/>
        <v/>
      </c>
      <c r="BC369" s="26" t="str">
        <f t="shared" si="118"/>
        <v/>
      </c>
      <c r="BD369" s="26" t="str">
        <f t="shared" si="119"/>
        <v/>
      </c>
      <c r="BE369" s="26" t="str">
        <f>IF(ISBLANK('DATA ENTRY'!S369),"",IF(AJ369="A+","4",IF(AJ369="A","3.6",IF(AJ369="B+","3.2",IF(AJ369="B","2.8",IF(AJ369="C+","2.4",IF(AJ369="C","2",IF(AJ369="D+","1.6",IF(AJ369="D","1.2",IF(AJ369="E","0.8",""))))))))))</f>
        <v/>
      </c>
      <c r="BF369" s="26" t="str">
        <f>IF(ISBLANK('DATA ENTRY'!T369),"",IF(AK369="A+","4",IF(AK369="A","3.6",IF(AK369="B+","3.2",IF(AK369="B","2.8",IF(AK369="C+","2.4",IF(AK369="C","2",IF(AK369="D+","1.6",IF(AK369="D","1.2",IF(AK369="E","0.8",""))))))))))</f>
        <v/>
      </c>
      <c r="BG369" s="26" t="str">
        <f>IF(ISBLANK('DATA ENTRY'!U369),"",IF(AL369="A+","4",IF(AL369="A","3.6",IF(AL369="B+","3.2",IF(AL369="B","2.8",IF(AL369="C+","2.4",IF(AL369="C","2",IF(AL369="D+","1.6",IF(AL369="D","1.2",IF(AL369="E","0.8",""))))))))))</f>
        <v/>
      </c>
      <c r="BH369" s="26" t="str">
        <f>IF(ISBLANK('DATA ENTRY'!V369),"",IF(AM369="A+","4",IF(AM369="A","3.6",IF(AM369="B+","3.2",IF(AM369="B","2.8",IF(AM369="C+","2.4",IF(AM369="C","2",IF(AM369="D+","1.6",IF(AM369="D","1.2",IF(AM369="E","0.8",""))))))))))</f>
        <v/>
      </c>
      <c r="BI369" s="26" t="str">
        <f>IF(ISBLANK('DATA ENTRY'!W369),"",IF(AN369="A+","4",IF(AN369="A","3.6",IF(AN369="B+","3.2",IF(AN369="B","2.8",IF(AN369="C+","2.4",IF(AN369="C","2",IF(AN369="D+","1.6",IF(AN369="D","1.2",IF(AN369="E","0.8",""))))))))))</f>
        <v/>
      </c>
      <c r="BJ369" s="26" t="str">
        <f>IF(ISBLANK('DATA ENTRY'!X369),"",IF(AO369="A+","4",IF(AO369="A","3.6",IF(AO369="B+","3.2",IF(AO369="B","2.8",IF(AO369="C+","2.4",IF(AO369="C","2",IF(AO369="D+","1.6",IF(AO369="D","1.2",IF(AO369="E","0.8",""))))))))))</f>
        <v/>
      </c>
      <c r="BK369" s="26" t="str">
        <f>IF(ISBLANK('DATA ENTRY'!Y369),"",IF(AP369="A+","4",IF(AP369="A","3.6",IF(AP369="B+","3.2",IF(AP369="B","2.8",IF(AP369="C+","2.4",IF(AP369="C","2",IF(AP369="D+","1.6",IF(AP369="D","1.2",IF(AP369="E","0.8",""))))))))))</f>
        <v/>
      </c>
      <c r="BL369" s="26" t="str">
        <f>IF(ISBLANK('DATA ENTRY'!Z369),"",IF(AQ369="A+","4",IF(AQ369="A","3.6",IF(AQ369="B+","3.2",IF(AQ369="B","2.8",IF(AQ369="C+","2.4",IF(AQ369="C","2",IF(AQ369="D+","1.6",IF(AQ369="D","1.2",IF(AQ369="E","0.8",""))))))))))</f>
        <v/>
      </c>
    </row>
    <row r="370" spans="2:64" x14ac:dyDescent="0.25">
      <c r="B370" s="26" t="str">
        <f>IF(ISBLANK('DATA ENTRY'!G370),"",'DATA ENTRY'!G370)</f>
        <v/>
      </c>
      <c r="C370" s="26" t="str">
        <f>IF(ISBLANK('DATA ENTRY'!H370),"",'DATA ENTRY'!H370)</f>
        <v/>
      </c>
      <c r="D370" s="26" t="str">
        <f t="shared" si="101"/>
        <v/>
      </c>
      <c r="E370" s="26" t="str">
        <f>IF(ISBLANK('DATA ENTRY'!J370),"",'DATA ENTRY'!J370)</f>
        <v/>
      </c>
      <c r="F370" s="26" t="str">
        <f>IF(ISBLANK('DATA ENTRY'!K370),"",'DATA ENTRY'!K370)</f>
        <v/>
      </c>
      <c r="G370" s="26" t="str">
        <f t="shared" si="102"/>
        <v/>
      </c>
      <c r="H370" s="26" t="str">
        <f>IF(ISBLANK('DATA ENTRY'!M370),"",'DATA ENTRY'!M370)</f>
        <v/>
      </c>
      <c r="I370" s="26" t="str">
        <f>IF(ISBLANK('DATA ENTRY'!M370),"",'DATA ENTRY'!N370)</f>
        <v/>
      </c>
      <c r="J370" s="26" t="str">
        <f t="shared" si="120"/>
        <v/>
      </c>
      <c r="K370" s="26" t="str">
        <f>IF(ISBLANK('DATA ENTRY'!P370),"",'DATA ENTRY'!P370)</f>
        <v/>
      </c>
      <c r="L370" s="26" t="str">
        <f>IF(ISBLANK('DATA ENTRY'!Q370),"",'DATA ENTRY'!Q370)</f>
        <v/>
      </c>
      <c r="M370" s="26" t="str">
        <f t="shared" si="103"/>
        <v/>
      </c>
      <c r="N370" s="26" t="str">
        <f>IF(ISBLANK('DATA ENTRY'!S370),"",'DATA ENTRY'!S370)</f>
        <v/>
      </c>
      <c r="O370" s="26" t="str">
        <f>IF(ISBLANK('DATA ENTRY'!T370),"",'DATA ENTRY'!T370)</f>
        <v/>
      </c>
      <c r="P370" s="26" t="str">
        <f t="shared" si="104"/>
        <v/>
      </c>
      <c r="Q370" s="26" t="str">
        <f>IF(ISBLANK('DATA ENTRY'!V370),"",'DATA ENTRY'!V370)</f>
        <v/>
      </c>
      <c r="R370" s="26" t="str">
        <f>IF(ISBLANK('DATA ENTRY'!W370),"",'DATA ENTRY'!W370)</f>
        <v/>
      </c>
      <c r="S370" s="26" t="str">
        <f t="shared" si="105"/>
        <v/>
      </c>
      <c r="T370" s="26" t="str">
        <f>IF(ISBLANK('DATA ENTRY'!Y370),"",'DATA ENTRY'!Y370)</f>
        <v/>
      </c>
      <c r="U370" s="26" t="str">
        <f>IF(ISBLANK('DATA ENTRY'!Z370),"",'DATA ENTRY'!Z370)</f>
        <v/>
      </c>
      <c r="V370" s="26" t="str">
        <f t="shared" si="106"/>
        <v/>
      </c>
      <c r="W370" s="26" t="str">
        <f>IF(ISBLANK('DATA ENTRY'!$F370),"",IF(LEDGER!B370="AB","AB",IF(LEDGER!B370&gt;=0.9*'MARK LOOKUP'!B370,"A+",IF(LEDGER!B370&gt;=0.8*'MARK LOOKUP'!B370,"A",IF(LEDGER!B370&gt;=0.7*'MARK LOOKUP'!B370,"B+",IF(LEDGER!B370&gt;=0.6*'MARK LOOKUP'!B370,"B",IF(LEDGER!B370&gt;=0.5*'MARK LOOKUP'!B370,"C+",IF(LEDGER!B370&gt;=0.4*'MARK LOOKUP'!B370,"C+",IF(LEDGER!B370&gt;=0.35*'MARK LOOKUP'!B370,"D","NG")))))))))</f>
        <v/>
      </c>
      <c r="X370" s="26" t="str">
        <f>IF(ISBLANK('DATA ENTRY'!$G370),"",IF(LEDGER!C370="AB","AB",IF(LEDGER!C370&gt;=0.9*'MARK LOOKUP'!C370,"A+",IF(LEDGER!C370&gt;=0.8*'MARK LOOKUP'!C370,"A",IF(LEDGER!C370&gt;=0.7*'MARK LOOKUP'!C370,"B+",IF(LEDGER!C370&gt;=0.6*'MARK LOOKUP'!C370,"B",IF(LEDGER!C370&gt;=0.5*'MARK LOOKUP'!C370,"C+",IF(LEDGER!C370&gt;=0.4*'MARK LOOKUP'!C370,"C+",IF(LEDGER!C370&gt;=0.35*'MARK LOOKUP'!C370,"D","N.G.")))))))))</f>
        <v/>
      </c>
      <c r="Y370" s="26" t="b">
        <f>IF(ISNUMBER(D370),IF(D370&gt;=0.9*'MARK LOOKUP'!D370,"A+",IF(D370&gt;=0.8*'MARK LOOKUP'!D370,"A",IF(D370&gt;=0.7*'MARK LOOKUP'!D370,"B+",IF(D370&gt;=0.6*'MARK LOOKUP'!D370,"B",IF(D370&gt;=0.5*'MARK LOOKUP'!D370,"C+",IF(D370&gt;=0.4*'MARK LOOKUP'!D370,"C",IF(D370&gt;=0.35*'MARK LOOKUP'!D370,"D","N.G."))))))))</f>
        <v>0</v>
      </c>
      <c r="Z370" s="26" t="str">
        <f>IF(ISBLANK('DATA ENTRY'!J370),"",IF(LEDGER!E370="AB","AB",IF(LEDGER!E370&gt;=0.9*'MARK LOOKUP'!E370,"A+",IF(LEDGER!E370&gt;=0.8*'MARK LOOKUP'!E370,"A",IF(LEDGER!E370&gt;=0.7*'MARK LOOKUP'!E370,"B+",IF(LEDGER!E370&gt;=0.6*'MARK LOOKUP'!E370,"B",IF(LEDGER!E370&gt;=0.5*'MARK LOOKUP'!E370,"C+",IF(LEDGER!E370&gt;=0.4*'MARK LOOKUP'!E370,"C",IF(LEDGER!E370&gt;=0.35*'MARK LOOKUP'!E370,"D","NG")))))))))</f>
        <v/>
      </c>
      <c r="AA370" s="26" t="str">
        <f>IF(ISBLANK('DATA ENTRY'!K370),"",IF(LEDGER!F370="AB","AB",IF(LEDGER!F370&gt;=0.9*'MARK LOOKUP'!F370,"A+",IF(LEDGER!F370&gt;=0.8*'MARK LOOKUP'!F370,"A",IF(LEDGER!F370&gt;=0.7*'MARK LOOKUP'!F370,"B+",IF(LEDGER!F370&gt;=0.6*'MARK LOOKUP'!F370,"B",IF(LEDGER!F370&gt;=0.5*'MARK LOOKUP'!F370,"C+",IF(LEDGER!F370&gt;=0.4*'MARK LOOKUP'!F370,"C",IF(LEDGER!F370&gt;=0.35*'MARK LOOKUP'!F370,"D","NG")))))))))</f>
        <v/>
      </c>
      <c r="AB370" s="26" t="b">
        <f>IF(ISNUMBER(G370),IF(D370&gt;=0.9*'MARK LOOKUP'!G370,"A+",IF(G370&gt;=0.8*'MARK LOOKUP'!G370,"A",IF(G370&gt;=0.7*'MARK LOOKUP'!G370,"B+",IF(G370&gt;=0.6*'MARK LOOKUP'!G370,"B",IF(G370&gt;=0.5*'MARK LOOKUP'!G370,"C+",IF(G370&gt;=0.4*'MARK LOOKUP'!G370,"C",IF(G370&gt;=0.35*'MARK LOOKUP'!G370,"D","NG"))))))))</f>
        <v>0</v>
      </c>
      <c r="AC370" s="26" t="str">
        <f>IF(ISBLANK('DATA ENTRY'!M370),"",IF(LEDGER!H370="AB","AB",IF(LEDGER!H370&gt;=0.9*'MARK LOOKUP'!H370,"A+",IF(LEDGER!H370&gt;=0.8*'MARK LOOKUP'!H370,"A",IF(LEDGER!H370&gt;=0.7*'MARK LOOKUP'!H370,"B+",IF(LEDGER!H370&gt;=0.6*'MARK LOOKUP'!H370,"B",IF(LEDGER!H370&gt;=0.5*'MARK LOOKUP'!H370,"C+",IF(LEDGER!H370&gt;=0.4*'MARK LOOKUP'!H370,"C",IF(LEDGER!H370&gt;=0.35*'MARK LOOKUP'!H370,"D","NG")))))))))</f>
        <v/>
      </c>
      <c r="AD370" s="26" t="str">
        <f>IF(ISBLANK('DATA ENTRY'!N370),"",IF(LEDGER!I370="AB","AB",IF(LEDGER!I370&gt;=0.9*'MARK LOOKUP'!I370,"A+",IF(LEDGER!I370&gt;=0.8*'MARK LOOKUP'!I370,"A",IF(LEDGER!I370&gt;=0.7*'MARK LOOKUP'!I370,"B+",IF(LEDGER!I370&gt;=0.6*'MARK LOOKUP'!I370,"B",IF(LEDGER!I370&gt;=0.5*'MARK LOOKUP'!I370,"C+",IF(LEDGER!I370&gt;=0.4*'MARK LOOKUP'!I370,"C",IF(LEDGER!I370&gt;=0.35*'MARK LOOKUP'!I370,"D","NG")))))))))</f>
        <v/>
      </c>
      <c r="AE370" s="26" t="str">
        <f>IF(ISNUMBER(J370),IF(J370&gt;=0.9*'MARK LOOKUP'!J370,"A+",IF(J370&gt;=0.8*'MARK LOOKUP'!J370,"A",IF(J370&gt;=0.7*'MARK LOOKUP'!J370,"B+",IF(J370&gt;=0.6*'MARK LOOKUP'!J370,"B",IF(J370&gt;=0.5*'MARK LOOKUP'!J370,"C+",IF(J370&gt;=0.4*'MARK LOOKUP'!J370,"C",IF(J370&gt;=0.35*'MARK LOOKUP'!J370,"D","NG"))))))),"")</f>
        <v/>
      </c>
      <c r="AF370" s="26" t="str">
        <f>IF(ISBLANK('DATA ENTRY'!P370),"",IF(LEDGER!K370="Ab","AB",IF(LEDGER!K370&gt;=0.9*'MARK LOOKUP'!K370,"A+",IF(LEDGER!K370&gt;=0.8*'MARK LOOKUP'!K370,"A",IF(LEDGER!K370&gt;=0.7*'MARK LOOKUP'!K370,"B+",IF(LEDGER!K370&gt;=0.6*'MARK LOOKUP'!K370,"B",IF(LEDGER!K370&gt;=0.5*'MARK LOOKUP'!K370,"C+",IF(LEDGER!K370&gt;=0.4*'MARK LOOKUP'!K370,"C",IF(LEDGER!K370&gt;=0.35*'MARK LOOKUP'!K370,"D","NG")))))))))</f>
        <v/>
      </c>
      <c r="AG370" s="26" t="str">
        <f>IF(ISBLANK('DATA ENTRY'!Q370),"",IF(LEDGER!L370="Ab","AB",IF(LEDGER!L370&gt;=0.9*'MARK LOOKUP'!L370,"A+",IF(LEDGER!L370&gt;=0.8*'MARK LOOKUP'!L370,"A",IF(LEDGER!L370&gt;=0.7*'MARK LOOKUP'!L370,"B+",IF(LEDGER!L370&gt;=0.6*'MARK LOOKUP'!L370,"B",IF(LEDGER!L370&gt;=0.5*'MARK LOOKUP'!L370,"C+",IF(LEDGER!L370&gt;=0.4*'MARK LOOKUP'!L370,"C",IF(LEDGER!L370&gt;=0.35*'MARK LOOKUP'!L370,"D","NG")))))))))</f>
        <v/>
      </c>
      <c r="AH370" s="26" t="str">
        <f>IF(ISNUMBER(M370),IF(M370&gt;=0.9*'MARK LOOKUP'!M370,"A+",IF(M370&gt;=0.8*'MARK LOOKUP'!M370,"A",IF(M370&gt;=0.7*'MARK LOOKUP'!M370,"B+",IF(M370&gt;=0.6*'MARK LOOKUP'!M370,"B",IF(M370&gt;=0.5*'MARK LOOKUP'!M370,"C+",IF(M370&gt;=0.4*'MARK LOOKUP'!M370,"C",IF(M370&gt;=0.35*'MARK LOOKUP'!M370,"D","NG"))))))),"")</f>
        <v/>
      </c>
      <c r="AI370" s="26" t="str">
        <f>IF(ISBLANK('DATA ENTRY'!S370),"",IF(N370="Ab","AB",IF(N370&gt;=0.9*'MARK LOOKUP'!N370,"A+",IF(N370&gt;=0.8*'MARK LOOKUP'!N370,"A",IF(N370&gt;=0.7*'MARK LOOKUP'!N370,"B+",IF(N370&gt;=0.6*'MARK LOOKUP'!N370,"B",IF(N370&gt;=0.5*'MARK LOOKUP'!N370,"C+",IF(N370&gt;=0.4*'MARK LOOKUP'!N370,"C",IF(N370&gt;=0.35*'MARK LOOKUP'!N370,"D","NG")))))))))</f>
        <v/>
      </c>
      <c r="AJ370" s="26" t="str">
        <f>IF(ISBLANK('DATA ENTRY'!T370),"",IF(O370="Ab","AB",IF(O370&gt;=0.9*'MARK LOOKUP'!O370,"A+",IF(O370&gt;=0.8*'MARK LOOKUP'!O370,"A",IF(O370&gt;=0.7*'MARK LOOKUP'!O370,"B+",IF(O370&gt;=0.6*'MARK LOOKUP'!O370,"B",IF(O370&gt;=0.5*'MARK LOOKUP'!O370,"C+",IF(O370&gt;=0.4*'MARK LOOKUP'!O370,"C",IF(O370&gt;=0.35*'MARK LOOKUP'!O370,"D","NG")))))))))</f>
        <v/>
      </c>
      <c r="AK370" s="26" t="str">
        <f>IF(ISNUMBER(P370),IF(P370&gt;=0.9*'MARK LOOKUP'!P370,"A+",IF(P370&gt;=0.8*'MARK LOOKUP'!P370,"A",IF(P370&gt;=0.7*'MARK LOOKUP'!P370,"B+",IF(P370&gt;=0.6*'MARK LOOKUP'!P370,"B",IF(P370&gt;=0.5*'MARK LOOKUP'!P370,"C+",IF(P370&gt;=0.4*'MARK LOOKUP'!P370,"C",IF(P370&gt;=0.35*'MARK LOOKUP'!P370,"D","NG"))))))),"")</f>
        <v/>
      </c>
      <c r="AL370" s="26" t="str">
        <f>IF(ISBLANK('DATA ENTRY'!V370),"",IF(Q370="Ab","AB",IF(Q370&gt;=0.9*'MARK LOOKUP'!Q370,"A+",IF(Q370&gt;=0.8*'MARK LOOKUP'!Q370,"A",IF(Q370&gt;=0.7*'MARK LOOKUP'!Q370,"B+",IF(Q370&gt;=0.6*'MARK LOOKUP'!Q370,"B",IF(Q370&gt;=0.5*'MARK LOOKUP'!Q370,"C+",IF(Q370&gt;=0.4*'MARK LOOKUP'!Q370,"C",IF(Q370&gt;=0.35*'MARK LOOKUP'!Q370,"D","NG")))))))))</f>
        <v/>
      </c>
      <c r="AM370" s="26" t="str">
        <f>IF(ISBLANK('DATA ENTRY'!W370),"",IF(R370="Ab","AB",IF(R370&gt;=0.9*'MARK LOOKUP'!R370,"A+",IF(R370&gt;=0.8*'MARK LOOKUP'!R370,"A",IF(R370&gt;=0.7*'MARK LOOKUP'!R370,"B+",IF(R370&gt;=0.6*'MARK LOOKUP'!R370,"B",IF(R370&gt;=0.5*'MARK LOOKUP'!R370,"C+",IF(R370&gt;=0.4*'MARK LOOKUP'!R370,"C",IF(R370&gt;=0.35*'MARK LOOKUP'!R370,"D","NG")))))))))</f>
        <v/>
      </c>
      <c r="AN370" s="26" t="str">
        <f>IF(ISNUMBER(S370),IF(S370&gt;=0.9*'MARK LOOKUP'!S370,"A+",IF(S370&gt;=0.8*'MARK LOOKUP'!S370,"A",IF(S370&gt;=0.7*'MARK LOOKUP'!S370,"B+",IF(S370&gt;=0.6*'MARK LOOKUP'!S370,"B",IF(S370&gt;=0.5*'MARK LOOKUP'!S370,"C+",IF(S370&gt;=0.4*'MARK LOOKUP'!S370,"C",IF(S370&gt;=0.35*'MARK LOOKUP'!S370,"D","NG"))))))),"")</f>
        <v/>
      </c>
      <c r="AO370" s="26" t="str">
        <f>IF(ISBLANK('DATA ENTRY'!Y370),"",IF(T370="AB","AB",IF(T370&gt;=0.9*'MARK LOOKUP'!T370,"A+",IF(T370&gt;=0.8*'MARK LOOKUP'!T370,"A",IF(T370&gt;=0.7*'MARK LOOKUP'!T370,"B+",IF(T370&gt;=0.6*'MARK LOOKUP'!T370,"B",IF(T370&gt;=0.5*'MARK LOOKUP'!T370,"C+",IF(T370&gt;=0.4*'MARK LOOKUP'!T370,"C",IF(T370&gt;=0.35*'MARK LOOKUP'!T370,"D","NG")))))))))</f>
        <v/>
      </c>
      <c r="AP370" s="26" t="str">
        <f>IF(ISBLANK('DATA ENTRY'!Z370),"",IF(U370="AB","AB",IF(U370&gt;=0.9*'MARK LOOKUP'!U370,"A+",IF(U370&gt;=0.8*'MARK LOOKUP'!U370,"A",IF(U370&gt;=0.7*'MARK LOOKUP'!U370,"B+",IF(U370&gt;=0.6*'MARK LOOKUP'!U370,"B",IF(U370&gt;=0.5*'MARK LOOKUP'!U370,"C+",IF(U370&gt;=0.4*'MARK LOOKUP'!U370,"C",IF(U370&gt;=0.35*'MARK LOOKUP'!U370,"D","NG")))))))))</f>
        <v/>
      </c>
      <c r="AQ370" s="26" t="str">
        <f>IF(ISNUMBER(V370),IF(V370&gt;=0.9*'MARK LOOKUP'!V370,"A+",IF(V370&gt;=0.8*'MARK LOOKUP'!V370,"A",IF(V370&gt;=0.7*'MARK LOOKUP'!V370,"B+",IF(V370&gt;=0.6*'MARK LOOKUP'!S370,"B",IF(V370&gt;=0.5*'MARK LOOKUP'!V370,"C+",IF(V370&gt;=0.4*'MARK LOOKUP'!V370,"C",IF(V370&gt;=0.35*'MARK LOOKUP'!V370,"D","NG"))))))),"")</f>
        <v/>
      </c>
      <c r="AR370" s="26" t="str">
        <f t="shared" si="107"/>
        <v/>
      </c>
      <c r="AS370" s="26" t="str">
        <f t="shared" si="108"/>
        <v/>
      </c>
      <c r="AT370" s="26" t="str">
        <f t="shared" si="109"/>
        <v/>
      </c>
      <c r="AU370" s="26" t="str">
        <f t="shared" si="110"/>
        <v/>
      </c>
      <c r="AV370" s="26" t="str">
        <f t="shared" si="111"/>
        <v/>
      </c>
      <c r="AW370" s="26" t="str">
        <f t="shared" si="112"/>
        <v/>
      </c>
      <c r="AX370" s="26" t="str">
        <f t="shared" si="113"/>
        <v/>
      </c>
      <c r="AY370" s="26" t="str">
        <f t="shared" si="114"/>
        <v/>
      </c>
      <c r="AZ370" s="26" t="str">
        <f t="shared" si="115"/>
        <v/>
      </c>
      <c r="BA370" s="26" t="str">
        <f t="shared" si="116"/>
        <v/>
      </c>
      <c r="BB370" s="26" t="str">
        <f t="shared" si="117"/>
        <v/>
      </c>
      <c r="BC370" s="26" t="str">
        <f t="shared" si="118"/>
        <v/>
      </c>
      <c r="BD370" s="26" t="str">
        <f t="shared" si="119"/>
        <v/>
      </c>
      <c r="BE370" s="26" t="str">
        <f>IF(ISBLANK('DATA ENTRY'!S370),"",IF(AJ370="A+","4",IF(AJ370="A","3.6",IF(AJ370="B+","3.2",IF(AJ370="B","2.8",IF(AJ370="C+","2.4",IF(AJ370="C","2",IF(AJ370="D+","1.6",IF(AJ370="D","1.2",IF(AJ370="E","0.8",""))))))))))</f>
        <v/>
      </c>
      <c r="BF370" s="26" t="str">
        <f>IF(ISBLANK('DATA ENTRY'!T370),"",IF(AK370="A+","4",IF(AK370="A","3.6",IF(AK370="B+","3.2",IF(AK370="B","2.8",IF(AK370="C+","2.4",IF(AK370="C","2",IF(AK370="D+","1.6",IF(AK370="D","1.2",IF(AK370="E","0.8",""))))))))))</f>
        <v/>
      </c>
      <c r="BG370" s="26" t="str">
        <f>IF(ISBLANK('DATA ENTRY'!U370),"",IF(AL370="A+","4",IF(AL370="A","3.6",IF(AL370="B+","3.2",IF(AL370="B","2.8",IF(AL370="C+","2.4",IF(AL370="C","2",IF(AL370="D+","1.6",IF(AL370="D","1.2",IF(AL370="E","0.8",""))))))))))</f>
        <v/>
      </c>
      <c r="BH370" s="26" t="str">
        <f>IF(ISBLANK('DATA ENTRY'!V370),"",IF(AM370="A+","4",IF(AM370="A","3.6",IF(AM370="B+","3.2",IF(AM370="B","2.8",IF(AM370="C+","2.4",IF(AM370="C","2",IF(AM370="D+","1.6",IF(AM370="D","1.2",IF(AM370="E","0.8",""))))))))))</f>
        <v/>
      </c>
      <c r="BI370" s="26" t="str">
        <f>IF(ISBLANK('DATA ENTRY'!W370),"",IF(AN370="A+","4",IF(AN370="A","3.6",IF(AN370="B+","3.2",IF(AN370="B","2.8",IF(AN370="C+","2.4",IF(AN370="C","2",IF(AN370="D+","1.6",IF(AN370="D","1.2",IF(AN370="E","0.8",""))))))))))</f>
        <v/>
      </c>
      <c r="BJ370" s="26" t="str">
        <f>IF(ISBLANK('DATA ENTRY'!X370),"",IF(AO370="A+","4",IF(AO370="A","3.6",IF(AO370="B+","3.2",IF(AO370="B","2.8",IF(AO370="C+","2.4",IF(AO370="C","2",IF(AO370="D+","1.6",IF(AO370="D","1.2",IF(AO370="E","0.8",""))))))))))</f>
        <v/>
      </c>
      <c r="BK370" s="26" t="str">
        <f>IF(ISBLANK('DATA ENTRY'!Y370),"",IF(AP370="A+","4",IF(AP370="A","3.6",IF(AP370="B+","3.2",IF(AP370="B","2.8",IF(AP370="C+","2.4",IF(AP370="C","2",IF(AP370="D+","1.6",IF(AP370="D","1.2",IF(AP370="E","0.8",""))))))))))</f>
        <v/>
      </c>
      <c r="BL370" s="26" t="str">
        <f>IF(ISBLANK('DATA ENTRY'!Z370),"",IF(AQ370="A+","4",IF(AQ370="A","3.6",IF(AQ370="B+","3.2",IF(AQ370="B","2.8",IF(AQ370="C+","2.4",IF(AQ370="C","2",IF(AQ370="D+","1.6",IF(AQ370="D","1.2",IF(AQ370="E","0.8",""))))))))))</f>
        <v/>
      </c>
    </row>
    <row r="371" spans="2:64" x14ac:dyDescent="0.25">
      <c r="B371" s="26" t="str">
        <f>IF(ISBLANK('DATA ENTRY'!G371),"",'DATA ENTRY'!G371)</f>
        <v/>
      </c>
      <c r="C371" s="26" t="str">
        <f>IF(ISBLANK('DATA ENTRY'!H371),"",'DATA ENTRY'!H371)</f>
        <v/>
      </c>
      <c r="D371" s="26" t="str">
        <f t="shared" si="101"/>
        <v/>
      </c>
      <c r="E371" s="26" t="str">
        <f>IF(ISBLANK('DATA ENTRY'!J371),"",'DATA ENTRY'!J371)</f>
        <v/>
      </c>
      <c r="F371" s="26" t="str">
        <f>IF(ISBLANK('DATA ENTRY'!K371),"",'DATA ENTRY'!K371)</f>
        <v/>
      </c>
      <c r="G371" s="26" t="str">
        <f t="shared" si="102"/>
        <v/>
      </c>
      <c r="H371" s="26" t="str">
        <f>IF(ISBLANK('DATA ENTRY'!M371),"",'DATA ENTRY'!M371)</f>
        <v/>
      </c>
      <c r="I371" s="26" t="str">
        <f>IF(ISBLANK('DATA ENTRY'!M371),"",'DATA ENTRY'!N371)</f>
        <v/>
      </c>
      <c r="J371" s="26" t="str">
        <f t="shared" si="120"/>
        <v/>
      </c>
      <c r="K371" s="26" t="str">
        <f>IF(ISBLANK('DATA ENTRY'!P371),"",'DATA ENTRY'!P371)</f>
        <v/>
      </c>
      <c r="L371" s="26" t="str">
        <f>IF(ISBLANK('DATA ENTRY'!Q371),"",'DATA ENTRY'!Q371)</f>
        <v/>
      </c>
      <c r="M371" s="26" t="str">
        <f t="shared" si="103"/>
        <v/>
      </c>
      <c r="N371" s="26" t="str">
        <f>IF(ISBLANK('DATA ENTRY'!S371),"",'DATA ENTRY'!S371)</f>
        <v/>
      </c>
      <c r="O371" s="26" t="str">
        <f>IF(ISBLANK('DATA ENTRY'!T371),"",'DATA ENTRY'!T371)</f>
        <v/>
      </c>
      <c r="P371" s="26" t="str">
        <f t="shared" si="104"/>
        <v/>
      </c>
      <c r="Q371" s="26" t="str">
        <f>IF(ISBLANK('DATA ENTRY'!V371),"",'DATA ENTRY'!V371)</f>
        <v/>
      </c>
      <c r="R371" s="26" t="str">
        <f>IF(ISBLANK('DATA ENTRY'!W371),"",'DATA ENTRY'!W371)</f>
        <v/>
      </c>
      <c r="S371" s="26" t="str">
        <f t="shared" si="105"/>
        <v/>
      </c>
      <c r="T371" s="26" t="str">
        <f>IF(ISBLANK('DATA ENTRY'!Y371),"",'DATA ENTRY'!Y371)</f>
        <v/>
      </c>
      <c r="U371" s="26" t="str">
        <f>IF(ISBLANK('DATA ENTRY'!Z371),"",'DATA ENTRY'!Z371)</f>
        <v/>
      </c>
      <c r="V371" s="26" t="str">
        <f t="shared" si="106"/>
        <v/>
      </c>
      <c r="W371" s="26" t="str">
        <f>IF(ISBLANK('DATA ENTRY'!$F371),"",IF(LEDGER!B371="AB","AB",IF(LEDGER!B371&gt;=0.9*'MARK LOOKUP'!B371,"A+",IF(LEDGER!B371&gt;=0.8*'MARK LOOKUP'!B371,"A",IF(LEDGER!B371&gt;=0.7*'MARK LOOKUP'!B371,"B+",IF(LEDGER!B371&gt;=0.6*'MARK LOOKUP'!B371,"B",IF(LEDGER!B371&gt;=0.5*'MARK LOOKUP'!B371,"C+",IF(LEDGER!B371&gt;=0.4*'MARK LOOKUP'!B371,"C+",IF(LEDGER!B371&gt;=0.35*'MARK LOOKUP'!B371,"D","NG")))))))))</f>
        <v/>
      </c>
      <c r="X371" s="26" t="str">
        <f>IF(ISBLANK('DATA ENTRY'!$G371),"",IF(LEDGER!C371="AB","AB",IF(LEDGER!C371&gt;=0.9*'MARK LOOKUP'!C371,"A+",IF(LEDGER!C371&gt;=0.8*'MARK LOOKUP'!C371,"A",IF(LEDGER!C371&gt;=0.7*'MARK LOOKUP'!C371,"B+",IF(LEDGER!C371&gt;=0.6*'MARK LOOKUP'!C371,"B",IF(LEDGER!C371&gt;=0.5*'MARK LOOKUP'!C371,"C+",IF(LEDGER!C371&gt;=0.4*'MARK LOOKUP'!C371,"C+",IF(LEDGER!C371&gt;=0.35*'MARK LOOKUP'!C371,"D","N.G.")))))))))</f>
        <v/>
      </c>
      <c r="Y371" s="26" t="b">
        <f>IF(ISNUMBER(D371),IF(D371&gt;=0.9*'MARK LOOKUP'!D371,"A+",IF(D371&gt;=0.8*'MARK LOOKUP'!D371,"A",IF(D371&gt;=0.7*'MARK LOOKUP'!D371,"B+",IF(D371&gt;=0.6*'MARK LOOKUP'!D371,"B",IF(D371&gt;=0.5*'MARK LOOKUP'!D371,"C+",IF(D371&gt;=0.4*'MARK LOOKUP'!D371,"C",IF(D371&gt;=0.35*'MARK LOOKUP'!D371,"D","N.G."))))))))</f>
        <v>0</v>
      </c>
      <c r="Z371" s="26" t="str">
        <f>IF(ISBLANK('DATA ENTRY'!J371),"",IF(LEDGER!E371="AB","AB",IF(LEDGER!E371&gt;=0.9*'MARK LOOKUP'!E371,"A+",IF(LEDGER!E371&gt;=0.8*'MARK LOOKUP'!E371,"A",IF(LEDGER!E371&gt;=0.7*'MARK LOOKUP'!E371,"B+",IF(LEDGER!E371&gt;=0.6*'MARK LOOKUP'!E371,"B",IF(LEDGER!E371&gt;=0.5*'MARK LOOKUP'!E371,"C+",IF(LEDGER!E371&gt;=0.4*'MARK LOOKUP'!E371,"C",IF(LEDGER!E371&gt;=0.35*'MARK LOOKUP'!E371,"D","NG")))))))))</f>
        <v/>
      </c>
      <c r="AA371" s="26" t="str">
        <f>IF(ISBLANK('DATA ENTRY'!K371),"",IF(LEDGER!F371="AB","AB",IF(LEDGER!F371&gt;=0.9*'MARK LOOKUP'!F371,"A+",IF(LEDGER!F371&gt;=0.8*'MARK LOOKUP'!F371,"A",IF(LEDGER!F371&gt;=0.7*'MARK LOOKUP'!F371,"B+",IF(LEDGER!F371&gt;=0.6*'MARK LOOKUP'!F371,"B",IF(LEDGER!F371&gt;=0.5*'MARK LOOKUP'!F371,"C+",IF(LEDGER!F371&gt;=0.4*'MARK LOOKUP'!F371,"C",IF(LEDGER!F371&gt;=0.35*'MARK LOOKUP'!F371,"D","NG")))))))))</f>
        <v/>
      </c>
      <c r="AB371" s="26" t="b">
        <f>IF(ISNUMBER(G371),IF(D371&gt;=0.9*'MARK LOOKUP'!G371,"A+",IF(G371&gt;=0.8*'MARK LOOKUP'!G371,"A",IF(G371&gt;=0.7*'MARK LOOKUP'!G371,"B+",IF(G371&gt;=0.6*'MARK LOOKUP'!G371,"B",IF(G371&gt;=0.5*'MARK LOOKUP'!G371,"C+",IF(G371&gt;=0.4*'MARK LOOKUP'!G371,"C",IF(G371&gt;=0.35*'MARK LOOKUP'!G371,"D","NG"))))))))</f>
        <v>0</v>
      </c>
      <c r="AC371" s="26" t="str">
        <f>IF(ISBLANK('DATA ENTRY'!M371),"",IF(LEDGER!H371="AB","AB",IF(LEDGER!H371&gt;=0.9*'MARK LOOKUP'!H371,"A+",IF(LEDGER!H371&gt;=0.8*'MARK LOOKUP'!H371,"A",IF(LEDGER!H371&gt;=0.7*'MARK LOOKUP'!H371,"B+",IF(LEDGER!H371&gt;=0.6*'MARK LOOKUP'!H371,"B",IF(LEDGER!H371&gt;=0.5*'MARK LOOKUP'!H371,"C+",IF(LEDGER!H371&gt;=0.4*'MARK LOOKUP'!H371,"C",IF(LEDGER!H371&gt;=0.35*'MARK LOOKUP'!H371,"D","NG")))))))))</f>
        <v/>
      </c>
      <c r="AD371" s="26" t="str">
        <f>IF(ISBLANK('DATA ENTRY'!N371),"",IF(LEDGER!I371="AB","AB",IF(LEDGER!I371&gt;=0.9*'MARK LOOKUP'!I371,"A+",IF(LEDGER!I371&gt;=0.8*'MARK LOOKUP'!I371,"A",IF(LEDGER!I371&gt;=0.7*'MARK LOOKUP'!I371,"B+",IF(LEDGER!I371&gt;=0.6*'MARK LOOKUP'!I371,"B",IF(LEDGER!I371&gt;=0.5*'MARK LOOKUP'!I371,"C+",IF(LEDGER!I371&gt;=0.4*'MARK LOOKUP'!I371,"C",IF(LEDGER!I371&gt;=0.35*'MARK LOOKUP'!I371,"D","NG")))))))))</f>
        <v/>
      </c>
      <c r="AE371" s="26" t="str">
        <f>IF(ISNUMBER(J371),IF(J371&gt;=0.9*'MARK LOOKUP'!J371,"A+",IF(J371&gt;=0.8*'MARK LOOKUP'!J371,"A",IF(J371&gt;=0.7*'MARK LOOKUP'!J371,"B+",IF(J371&gt;=0.6*'MARK LOOKUP'!J371,"B",IF(J371&gt;=0.5*'MARK LOOKUP'!J371,"C+",IF(J371&gt;=0.4*'MARK LOOKUP'!J371,"C",IF(J371&gt;=0.35*'MARK LOOKUP'!J371,"D","NG"))))))),"")</f>
        <v/>
      </c>
      <c r="AF371" s="26" t="str">
        <f>IF(ISBLANK('DATA ENTRY'!P371),"",IF(LEDGER!K371="Ab","AB",IF(LEDGER!K371&gt;=0.9*'MARK LOOKUP'!K371,"A+",IF(LEDGER!K371&gt;=0.8*'MARK LOOKUP'!K371,"A",IF(LEDGER!K371&gt;=0.7*'MARK LOOKUP'!K371,"B+",IF(LEDGER!K371&gt;=0.6*'MARK LOOKUP'!K371,"B",IF(LEDGER!K371&gt;=0.5*'MARK LOOKUP'!K371,"C+",IF(LEDGER!K371&gt;=0.4*'MARK LOOKUP'!K371,"C",IF(LEDGER!K371&gt;=0.35*'MARK LOOKUP'!K371,"D","NG")))))))))</f>
        <v/>
      </c>
      <c r="AG371" s="26" t="str">
        <f>IF(ISBLANK('DATA ENTRY'!Q371),"",IF(LEDGER!L371="Ab","AB",IF(LEDGER!L371&gt;=0.9*'MARK LOOKUP'!L371,"A+",IF(LEDGER!L371&gt;=0.8*'MARK LOOKUP'!L371,"A",IF(LEDGER!L371&gt;=0.7*'MARK LOOKUP'!L371,"B+",IF(LEDGER!L371&gt;=0.6*'MARK LOOKUP'!L371,"B",IF(LEDGER!L371&gt;=0.5*'MARK LOOKUP'!L371,"C+",IF(LEDGER!L371&gt;=0.4*'MARK LOOKUP'!L371,"C",IF(LEDGER!L371&gt;=0.35*'MARK LOOKUP'!L371,"D","NG")))))))))</f>
        <v/>
      </c>
      <c r="AH371" s="26" t="str">
        <f>IF(ISNUMBER(M371),IF(M371&gt;=0.9*'MARK LOOKUP'!M371,"A+",IF(M371&gt;=0.8*'MARK LOOKUP'!M371,"A",IF(M371&gt;=0.7*'MARK LOOKUP'!M371,"B+",IF(M371&gt;=0.6*'MARK LOOKUP'!M371,"B",IF(M371&gt;=0.5*'MARK LOOKUP'!M371,"C+",IF(M371&gt;=0.4*'MARK LOOKUP'!M371,"C",IF(M371&gt;=0.35*'MARK LOOKUP'!M371,"D","NG"))))))),"")</f>
        <v/>
      </c>
      <c r="AI371" s="26" t="str">
        <f>IF(ISBLANK('DATA ENTRY'!S371),"",IF(N371="Ab","AB",IF(N371&gt;=0.9*'MARK LOOKUP'!N371,"A+",IF(N371&gt;=0.8*'MARK LOOKUP'!N371,"A",IF(N371&gt;=0.7*'MARK LOOKUP'!N371,"B+",IF(N371&gt;=0.6*'MARK LOOKUP'!N371,"B",IF(N371&gt;=0.5*'MARK LOOKUP'!N371,"C+",IF(N371&gt;=0.4*'MARK LOOKUP'!N371,"C",IF(N371&gt;=0.35*'MARK LOOKUP'!N371,"D","NG")))))))))</f>
        <v/>
      </c>
      <c r="AJ371" s="26" t="str">
        <f>IF(ISBLANK('DATA ENTRY'!T371),"",IF(O371="Ab","AB",IF(O371&gt;=0.9*'MARK LOOKUP'!O371,"A+",IF(O371&gt;=0.8*'MARK LOOKUP'!O371,"A",IF(O371&gt;=0.7*'MARK LOOKUP'!O371,"B+",IF(O371&gt;=0.6*'MARK LOOKUP'!O371,"B",IF(O371&gt;=0.5*'MARK LOOKUP'!O371,"C+",IF(O371&gt;=0.4*'MARK LOOKUP'!O371,"C",IF(O371&gt;=0.35*'MARK LOOKUP'!O371,"D","NG")))))))))</f>
        <v/>
      </c>
      <c r="AK371" s="26" t="str">
        <f>IF(ISNUMBER(P371),IF(P371&gt;=0.9*'MARK LOOKUP'!P371,"A+",IF(P371&gt;=0.8*'MARK LOOKUP'!P371,"A",IF(P371&gt;=0.7*'MARK LOOKUP'!P371,"B+",IF(P371&gt;=0.6*'MARK LOOKUP'!P371,"B",IF(P371&gt;=0.5*'MARK LOOKUP'!P371,"C+",IF(P371&gt;=0.4*'MARK LOOKUP'!P371,"C",IF(P371&gt;=0.35*'MARK LOOKUP'!P371,"D","NG"))))))),"")</f>
        <v/>
      </c>
      <c r="AL371" s="26" t="str">
        <f>IF(ISBLANK('DATA ENTRY'!V371),"",IF(Q371="Ab","AB",IF(Q371&gt;=0.9*'MARK LOOKUP'!Q371,"A+",IF(Q371&gt;=0.8*'MARK LOOKUP'!Q371,"A",IF(Q371&gt;=0.7*'MARK LOOKUP'!Q371,"B+",IF(Q371&gt;=0.6*'MARK LOOKUP'!Q371,"B",IF(Q371&gt;=0.5*'MARK LOOKUP'!Q371,"C+",IF(Q371&gt;=0.4*'MARK LOOKUP'!Q371,"C",IF(Q371&gt;=0.35*'MARK LOOKUP'!Q371,"D","NG")))))))))</f>
        <v/>
      </c>
      <c r="AM371" s="26" t="str">
        <f>IF(ISBLANK('DATA ENTRY'!W371),"",IF(R371="Ab","AB",IF(R371&gt;=0.9*'MARK LOOKUP'!R371,"A+",IF(R371&gt;=0.8*'MARK LOOKUP'!R371,"A",IF(R371&gt;=0.7*'MARK LOOKUP'!R371,"B+",IF(R371&gt;=0.6*'MARK LOOKUP'!R371,"B",IF(R371&gt;=0.5*'MARK LOOKUP'!R371,"C+",IF(R371&gt;=0.4*'MARK LOOKUP'!R371,"C",IF(R371&gt;=0.35*'MARK LOOKUP'!R371,"D","NG")))))))))</f>
        <v/>
      </c>
      <c r="AN371" s="26" t="str">
        <f>IF(ISNUMBER(S371),IF(S371&gt;=0.9*'MARK LOOKUP'!S371,"A+",IF(S371&gt;=0.8*'MARK LOOKUP'!S371,"A",IF(S371&gt;=0.7*'MARK LOOKUP'!S371,"B+",IF(S371&gt;=0.6*'MARK LOOKUP'!S371,"B",IF(S371&gt;=0.5*'MARK LOOKUP'!S371,"C+",IF(S371&gt;=0.4*'MARK LOOKUP'!S371,"C",IF(S371&gt;=0.35*'MARK LOOKUP'!S371,"D","NG"))))))),"")</f>
        <v/>
      </c>
      <c r="AO371" s="26" t="str">
        <f>IF(ISBLANK('DATA ENTRY'!Y371),"",IF(T371="AB","AB",IF(T371&gt;=0.9*'MARK LOOKUP'!T371,"A+",IF(T371&gt;=0.8*'MARK LOOKUP'!T371,"A",IF(T371&gt;=0.7*'MARK LOOKUP'!T371,"B+",IF(T371&gt;=0.6*'MARK LOOKUP'!T371,"B",IF(T371&gt;=0.5*'MARK LOOKUP'!T371,"C+",IF(T371&gt;=0.4*'MARK LOOKUP'!T371,"C",IF(T371&gt;=0.35*'MARK LOOKUP'!T371,"D","NG")))))))))</f>
        <v/>
      </c>
      <c r="AP371" s="26" t="str">
        <f>IF(ISBLANK('DATA ENTRY'!Z371),"",IF(U371="AB","AB",IF(U371&gt;=0.9*'MARK LOOKUP'!U371,"A+",IF(U371&gt;=0.8*'MARK LOOKUP'!U371,"A",IF(U371&gt;=0.7*'MARK LOOKUP'!U371,"B+",IF(U371&gt;=0.6*'MARK LOOKUP'!U371,"B",IF(U371&gt;=0.5*'MARK LOOKUP'!U371,"C+",IF(U371&gt;=0.4*'MARK LOOKUP'!U371,"C",IF(U371&gt;=0.35*'MARK LOOKUP'!U371,"D","NG")))))))))</f>
        <v/>
      </c>
      <c r="AQ371" s="26" t="str">
        <f>IF(ISNUMBER(V371),IF(V371&gt;=0.9*'MARK LOOKUP'!V371,"A+",IF(V371&gt;=0.8*'MARK LOOKUP'!V371,"A",IF(V371&gt;=0.7*'MARK LOOKUP'!V371,"B+",IF(V371&gt;=0.6*'MARK LOOKUP'!S371,"B",IF(V371&gt;=0.5*'MARK LOOKUP'!V371,"C+",IF(V371&gt;=0.4*'MARK LOOKUP'!V371,"C",IF(V371&gt;=0.35*'MARK LOOKUP'!V371,"D","NG"))))))),"")</f>
        <v/>
      </c>
      <c r="AR371" s="26" t="str">
        <f t="shared" si="107"/>
        <v/>
      </c>
      <c r="AS371" s="26" t="str">
        <f t="shared" si="108"/>
        <v/>
      </c>
      <c r="AT371" s="26" t="str">
        <f t="shared" si="109"/>
        <v/>
      </c>
      <c r="AU371" s="26" t="str">
        <f t="shared" si="110"/>
        <v/>
      </c>
      <c r="AV371" s="26" t="str">
        <f t="shared" si="111"/>
        <v/>
      </c>
      <c r="AW371" s="26" t="str">
        <f t="shared" si="112"/>
        <v/>
      </c>
      <c r="AX371" s="26" t="str">
        <f t="shared" si="113"/>
        <v/>
      </c>
      <c r="AY371" s="26" t="str">
        <f t="shared" si="114"/>
        <v/>
      </c>
      <c r="AZ371" s="26" t="str">
        <f t="shared" si="115"/>
        <v/>
      </c>
      <c r="BA371" s="26" t="str">
        <f t="shared" si="116"/>
        <v/>
      </c>
      <c r="BB371" s="26" t="str">
        <f t="shared" si="117"/>
        <v/>
      </c>
      <c r="BC371" s="26" t="str">
        <f t="shared" si="118"/>
        <v/>
      </c>
      <c r="BD371" s="26" t="str">
        <f t="shared" si="119"/>
        <v/>
      </c>
      <c r="BE371" s="26" t="str">
        <f>IF(ISBLANK('DATA ENTRY'!S371),"",IF(AJ371="A+","4",IF(AJ371="A","3.6",IF(AJ371="B+","3.2",IF(AJ371="B","2.8",IF(AJ371="C+","2.4",IF(AJ371="C","2",IF(AJ371="D+","1.6",IF(AJ371="D","1.2",IF(AJ371="E","0.8",""))))))))))</f>
        <v/>
      </c>
      <c r="BF371" s="26" t="str">
        <f>IF(ISBLANK('DATA ENTRY'!T371),"",IF(AK371="A+","4",IF(AK371="A","3.6",IF(AK371="B+","3.2",IF(AK371="B","2.8",IF(AK371="C+","2.4",IF(AK371="C","2",IF(AK371="D+","1.6",IF(AK371="D","1.2",IF(AK371="E","0.8",""))))))))))</f>
        <v/>
      </c>
      <c r="BG371" s="26" t="str">
        <f>IF(ISBLANK('DATA ENTRY'!U371),"",IF(AL371="A+","4",IF(AL371="A","3.6",IF(AL371="B+","3.2",IF(AL371="B","2.8",IF(AL371="C+","2.4",IF(AL371="C","2",IF(AL371="D+","1.6",IF(AL371="D","1.2",IF(AL371="E","0.8",""))))))))))</f>
        <v/>
      </c>
      <c r="BH371" s="26" t="str">
        <f>IF(ISBLANK('DATA ENTRY'!V371),"",IF(AM371="A+","4",IF(AM371="A","3.6",IF(AM371="B+","3.2",IF(AM371="B","2.8",IF(AM371="C+","2.4",IF(AM371="C","2",IF(AM371="D+","1.6",IF(AM371="D","1.2",IF(AM371="E","0.8",""))))))))))</f>
        <v/>
      </c>
      <c r="BI371" s="26" t="str">
        <f>IF(ISBLANK('DATA ENTRY'!W371),"",IF(AN371="A+","4",IF(AN371="A","3.6",IF(AN371="B+","3.2",IF(AN371="B","2.8",IF(AN371="C+","2.4",IF(AN371="C","2",IF(AN371="D+","1.6",IF(AN371="D","1.2",IF(AN371="E","0.8",""))))))))))</f>
        <v/>
      </c>
      <c r="BJ371" s="26" t="str">
        <f>IF(ISBLANK('DATA ENTRY'!X371),"",IF(AO371="A+","4",IF(AO371="A","3.6",IF(AO371="B+","3.2",IF(AO371="B","2.8",IF(AO371="C+","2.4",IF(AO371="C","2",IF(AO371="D+","1.6",IF(AO371="D","1.2",IF(AO371="E","0.8",""))))))))))</f>
        <v/>
      </c>
      <c r="BK371" s="26" t="str">
        <f>IF(ISBLANK('DATA ENTRY'!Y371),"",IF(AP371="A+","4",IF(AP371="A","3.6",IF(AP371="B+","3.2",IF(AP371="B","2.8",IF(AP371="C+","2.4",IF(AP371="C","2",IF(AP371="D+","1.6",IF(AP371="D","1.2",IF(AP371="E","0.8",""))))))))))</f>
        <v/>
      </c>
      <c r="BL371" s="26" t="str">
        <f>IF(ISBLANK('DATA ENTRY'!Z371),"",IF(AQ371="A+","4",IF(AQ371="A","3.6",IF(AQ371="B+","3.2",IF(AQ371="B","2.8",IF(AQ371="C+","2.4",IF(AQ371="C","2",IF(AQ371="D+","1.6",IF(AQ371="D","1.2",IF(AQ371="E","0.8",""))))))))))</f>
        <v/>
      </c>
    </row>
    <row r="372" spans="2:64" x14ac:dyDescent="0.25">
      <c r="B372" s="26" t="str">
        <f>IF(ISBLANK('DATA ENTRY'!G372),"",'DATA ENTRY'!G372)</f>
        <v/>
      </c>
      <c r="C372" s="26" t="str">
        <f>IF(ISBLANK('DATA ENTRY'!H372),"",'DATA ENTRY'!H372)</f>
        <v/>
      </c>
      <c r="D372" s="26" t="str">
        <f t="shared" si="101"/>
        <v/>
      </c>
      <c r="E372" s="26" t="str">
        <f>IF(ISBLANK('DATA ENTRY'!J372),"",'DATA ENTRY'!J372)</f>
        <v/>
      </c>
      <c r="F372" s="26" t="str">
        <f>IF(ISBLANK('DATA ENTRY'!K372),"",'DATA ENTRY'!K372)</f>
        <v/>
      </c>
      <c r="G372" s="26" t="str">
        <f t="shared" si="102"/>
        <v/>
      </c>
      <c r="H372" s="26" t="str">
        <f>IF(ISBLANK('DATA ENTRY'!M372),"",'DATA ENTRY'!M372)</f>
        <v/>
      </c>
      <c r="I372" s="26" t="str">
        <f>IF(ISBLANK('DATA ENTRY'!M372),"",'DATA ENTRY'!N372)</f>
        <v/>
      </c>
      <c r="J372" s="26" t="str">
        <f t="shared" si="120"/>
        <v/>
      </c>
      <c r="K372" s="26" t="str">
        <f>IF(ISBLANK('DATA ENTRY'!P372),"",'DATA ENTRY'!P372)</f>
        <v/>
      </c>
      <c r="L372" s="26" t="str">
        <f>IF(ISBLANK('DATA ENTRY'!Q372),"",'DATA ENTRY'!Q372)</f>
        <v/>
      </c>
      <c r="M372" s="26" t="str">
        <f t="shared" si="103"/>
        <v/>
      </c>
      <c r="N372" s="26" t="str">
        <f>IF(ISBLANK('DATA ENTRY'!S372),"",'DATA ENTRY'!S372)</f>
        <v/>
      </c>
      <c r="O372" s="26" t="str">
        <f>IF(ISBLANK('DATA ENTRY'!T372),"",'DATA ENTRY'!T372)</f>
        <v/>
      </c>
      <c r="P372" s="26" t="str">
        <f t="shared" si="104"/>
        <v/>
      </c>
      <c r="Q372" s="26" t="str">
        <f>IF(ISBLANK('DATA ENTRY'!V372),"",'DATA ENTRY'!V372)</f>
        <v/>
      </c>
      <c r="R372" s="26" t="str">
        <f>IF(ISBLANK('DATA ENTRY'!W372),"",'DATA ENTRY'!W372)</f>
        <v/>
      </c>
      <c r="S372" s="26" t="str">
        <f t="shared" si="105"/>
        <v/>
      </c>
      <c r="T372" s="26" t="str">
        <f>IF(ISBLANK('DATA ENTRY'!Y372),"",'DATA ENTRY'!Y372)</f>
        <v/>
      </c>
      <c r="U372" s="26" t="str">
        <f>IF(ISBLANK('DATA ENTRY'!Z372),"",'DATA ENTRY'!Z372)</f>
        <v/>
      </c>
      <c r="V372" s="26" t="str">
        <f t="shared" si="106"/>
        <v/>
      </c>
      <c r="W372" s="26" t="str">
        <f>IF(ISBLANK('DATA ENTRY'!$F372),"",IF(LEDGER!B372="AB","AB",IF(LEDGER!B372&gt;=0.9*'MARK LOOKUP'!B372,"A+",IF(LEDGER!B372&gt;=0.8*'MARK LOOKUP'!B372,"A",IF(LEDGER!B372&gt;=0.7*'MARK LOOKUP'!B372,"B+",IF(LEDGER!B372&gt;=0.6*'MARK LOOKUP'!B372,"B",IF(LEDGER!B372&gt;=0.5*'MARK LOOKUP'!B372,"C+",IF(LEDGER!B372&gt;=0.4*'MARK LOOKUP'!B372,"C+",IF(LEDGER!B372&gt;=0.35*'MARK LOOKUP'!B372,"D","NG")))))))))</f>
        <v/>
      </c>
      <c r="X372" s="26" t="str">
        <f>IF(ISBLANK('DATA ENTRY'!$G372),"",IF(LEDGER!C372="AB","AB",IF(LEDGER!C372&gt;=0.9*'MARK LOOKUP'!C372,"A+",IF(LEDGER!C372&gt;=0.8*'MARK LOOKUP'!C372,"A",IF(LEDGER!C372&gt;=0.7*'MARK LOOKUP'!C372,"B+",IF(LEDGER!C372&gt;=0.6*'MARK LOOKUP'!C372,"B",IF(LEDGER!C372&gt;=0.5*'MARK LOOKUP'!C372,"C+",IF(LEDGER!C372&gt;=0.4*'MARK LOOKUP'!C372,"C+",IF(LEDGER!C372&gt;=0.35*'MARK LOOKUP'!C372,"D","N.G.")))))))))</f>
        <v/>
      </c>
      <c r="Y372" s="26" t="b">
        <f>IF(ISNUMBER(D372),IF(D372&gt;=0.9*'MARK LOOKUP'!D372,"A+",IF(D372&gt;=0.8*'MARK LOOKUP'!D372,"A",IF(D372&gt;=0.7*'MARK LOOKUP'!D372,"B+",IF(D372&gt;=0.6*'MARK LOOKUP'!D372,"B",IF(D372&gt;=0.5*'MARK LOOKUP'!D372,"C+",IF(D372&gt;=0.4*'MARK LOOKUP'!D372,"C",IF(D372&gt;=0.35*'MARK LOOKUP'!D372,"D","N.G."))))))))</f>
        <v>0</v>
      </c>
      <c r="Z372" s="26" t="str">
        <f>IF(ISBLANK('DATA ENTRY'!J372),"",IF(LEDGER!E372="AB","AB",IF(LEDGER!E372&gt;=0.9*'MARK LOOKUP'!E372,"A+",IF(LEDGER!E372&gt;=0.8*'MARK LOOKUP'!E372,"A",IF(LEDGER!E372&gt;=0.7*'MARK LOOKUP'!E372,"B+",IF(LEDGER!E372&gt;=0.6*'MARK LOOKUP'!E372,"B",IF(LEDGER!E372&gt;=0.5*'MARK LOOKUP'!E372,"C+",IF(LEDGER!E372&gt;=0.4*'MARK LOOKUP'!E372,"C",IF(LEDGER!E372&gt;=0.35*'MARK LOOKUP'!E372,"D","NG")))))))))</f>
        <v/>
      </c>
      <c r="AA372" s="26" t="str">
        <f>IF(ISBLANK('DATA ENTRY'!K372),"",IF(LEDGER!F372="AB","AB",IF(LEDGER!F372&gt;=0.9*'MARK LOOKUP'!F372,"A+",IF(LEDGER!F372&gt;=0.8*'MARK LOOKUP'!F372,"A",IF(LEDGER!F372&gt;=0.7*'MARK LOOKUP'!F372,"B+",IF(LEDGER!F372&gt;=0.6*'MARK LOOKUP'!F372,"B",IF(LEDGER!F372&gt;=0.5*'MARK LOOKUP'!F372,"C+",IF(LEDGER!F372&gt;=0.4*'MARK LOOKUP'!F372,"C",IF(LEDGER!F372&gt;=0.35*'MARK LOOKUP'!F372,"D","NG")))))))))</f>
        <v/>
      </c>
      <c r="AB372" s="26" t="b">
        <f>IF(ISNUMBER(G372),IF(D372&gt;=0.9*'MARK LOOKUP'!G372,"A+",IF(G372&gt;=0.8*'MARK LOOKUP'!G372,"A",IF(G372&gt;=0.7*'MARK LOOKUP'!G372,"B+",IF(G372&gt;=0.6*'MARK LOOKUP'!G372,"B",IF(G372&gt;=0.5*'MARK LOOKUP'!G372,"C+",IF(G372&gt;=0.4*'MARK LOOKUP'!G372,"C",IF(G372&gt;=0.35*'MARK LOOKUP'!G372,"D","NG"))))))))</f>
        <v>0</v>
      </c>
      <c r="AC372" s="26" t="str">
        <f>IF(ISBLANK('DATA ENTRY'!M372),"",IF(LEDGER!H372="AB","AB",IF(LEDGER!H372&gt;=0.9*'MARK LOOKUP'!H372,"A+",IF(LEDGER!H372&gt;=0.8*'MARK LOOKUP'!H372,"A",IF(LEDGER!H372&gt;=0.7*'MARK LOOKUP'!H372,"B+",IF(LEDGER!H372&gt;=0.6*'MARK LOOKUP'!H372,"B",IF(LEDGER!H372&gt;=0.5*'MARK LOOKUP'!H372,"C+",IF(LEDGER!H372&gt;=0.4*'MARK LOOKUP'!H372,"C",IF(LEDGER!H372&gt;=0.35*'MARK LOOKUP'!H372,"D","NG")))))))))</f>
        <v/>
      </c>
      <c r="AD372" s="26" t="str">
        <f>IF(ISBLANK('DATA ENTRY'!N372),"",IF(LEDGER!I372="AB","AB",IF(LEDGER!I372&gt;=0.9*'MARK LOOKUP'!I372,"A+",IF(LEDGER!I372&gt;=0.8*'MARK LOOKUP'!I372,"A",IF(LEDGER!I372&gt;=0.7*'MARK LOOKUP'!I372,"B+",IF(LEDGER!I372&gt;=0.6*'MARK LOOKUP'!I372,"B",IF(LEDGER!I372&gt;=0.5*'MARK LOOKUP'!I372,"C+",IF(LEDGER!I372&gt;=0.4*'MARK LOOKUP'!I372,"C",IF(LEDGER!I372&gt;=0.35*'MARK LOOKUP'!I372,"D","NG")))))))))</f>
        <v/>
      </c>
      <c r="AE372" s="26" t="str">
        <f>IF(ISNUMBER(J372),IF(J372&gt;=0.9*'MARK LOOKUP'!J372,"A+",IF(J372&gt;=0.8*'MARK LOOKUP'!J372,"A",IF(J372&gt;=0.7*'MARK LOOKUP'!J372,"B+",IF(J372&gt;=0.6*'MARK LOOKUP'!J372,"B",IF(J372&gt;=0.5*'MARK LOOKUP'!J372,"C+",IF(J372&gt;=0.4*'MARK LOOKUP'!J372,"C",IF(J372&gt;=0.35*'MARK LOOKUP'!J372,"D","NG"))))))),"")</f>
        <v/>
      </c>
      <c r="AF372" s="26" t="str">
        <f>IF(ISBLANK('DATA ENTRY'!P372),"",IF(LEDGER!K372="Ab","AB",IF(LEDGER!K372&gt;=0.9*'MARK LOOKUP'!K372,"A+",IF(LEDGER!K372&gt;=0.8*'MARK LOOKUP'!K372,"A",IF(LEDGER!K372&gt;=0.7*'MARK LOOKUP'!K372,"B+",IF(LEDGER!K372&gt;=0.6*'MARK LOOKUP'!K372,"B",IF(LEDGER!K372&gt;=0.5*'MARK LOOKUP'!K372,"C+",IF(LEDGER!K372&gt;=0.4*'MARK LOOKUP'!K372,"C",IF(LEDGER!K372&gt;=0.35*'MARK LOOKUP'!K372,"D","NG")))))))))</f>
        <v/>
      </c>
      <c r="AG372" s="26" t="str">
        <f>IF(ISBLANK('DATA ENTRY'!Q372),"",IF(LEDGER!L372="Ab","AB",IF(LEDGER!L372&gt;=0.9*'MARK LOOKUP'!L372,"A+",IF(LEDGER!L372&gt;=0.8*'MARK LOOKUP'!L372,"A",IF(LEDGER!L372&gt;=0.7*'MARK LOOKUP'!L372,"B+",IF(LEDGER!L372&gt;=0.6*'MARK LOOKUP'!L372,"B",IF(LEDGER!L372&gt;=0.5*'MARK LOOKUP'!L372,"C+",IF(LEDGER!L372&gt;=0.4*'MARK LOOKUP'!L372,"C",IF(LEDGER!L372&gt;=0.35*'MARK LOOKUP'!L372,"D","NG")))))))))</f>
        <v/>
      </c>
      <c r="AH372" s="26" t="str">
        <f>IF(ISNUMBER(M372),IF(M372&gt;=0.9*'MARK LOOKUP'!M372,"A+",IF(M372&gt;=0.8*'MARK LOOKUP'!M372,"A",IF(M372&gt;=0.7*'MARK LOOKUP'!M372,"B+",IF(M372&gt;=0.6*'MARK LOOKUP'!M372,"B",IF(M372&gt;=0.5*'MARK LOOKUP'!M372,"C+",IF(M372&gt;=0.4*'MARK LOOKUP'!M372,"C",IF(M372&gt;=0.35*'MARK LOOKUP'!M372,"D","NG"))))))),"")</f>
        <v/>
      </c>
      <c r="AI372" s="26" t="str">
        <f>IF(ISBLANK('DATA ENTRY'!S372),"",IF(N372="Ab","AB",IF(N372&gt;=0.9*'MARK LOOKUP'!N372,"A+",IF(N372&gt;=0.8*'MARK LOOKUP'!N372,"A",IF(N372&gt;=0.7*'MARK LOOKUP'!N372,"B+",IF(N372&gt;=0.6*'MARK LOOKUP'!N372,"B",IF(N372&gt;=0.5*'MARK LOOKUP'!N372,"C+",IF(N372&gt;=0.4*'MARK LOOKUP'!N372,"C",IF(N372&gt;=0.35*'MARK LOOKUP'!N372,"D","NG")))))))))</f>
        <v/>
      </c>
      <c r="AJ372" s="26" t="str">
        <f>IF(ISBLANK('DATA ENTRY'!T372),"",IF(O372="Ab","AB",IF(O372&gt;=0.9*'MARK LOOKUP'!O372,"A+",IF(O372&gt;=0.8*'MARK LOOKUP'!O372,"A",IF(O372&gt;=0.7*'MARK LOOKUP'!O372,"B+",IF(O372&gt;=0.6*'MARK LOOKUP'!O372,"B",IF(O372&gt;=0.5*'MARK LOOKUP'!O372,"C+",IF(O372&gt;=0.4*'MARK LOOKUP'!O372,"C",IF(O372&gt;=0.35*'MARK LOOKUP'!O372,"D","NG")))))))))</f>
        <v/>
      </c>
      <c r="AK372" s="26" t="str">
        <f>IF(ISNUMBER(P372),IF(P372&gt;=0.9*'MARK LOOKUP'!P372,"A+",IF(P372&gt;=0.8*'MARK LOOKUP'!P372,"A",IF(P372&gt;=0.7*'MARK LOOKUP'!P372,"B+",IF(P372&gt;=0.6*'MARK LOOKUP'!P372,"B",IF(P372&gt;=0.5*'MARK LOOKUP'!P372,"C+",IF(P372&gt;=0.4*'MARK LOOKUP'!P372,"C",IF(P372&gt;=0.35*'MARK LOOKUP'!P372,"D","NG"))))))),"")</f>
        <v/>
      </c>
      <c r="AL372" s="26" t="str">
        <f>IF(ISBLANK('DATA ENTRY'!V372),"",IF(Q372="Ab","AB",IF(Q372&gt;=0.9*'MARK LOOKUP'!Q372,"A+",IF(Q372&gt;=0.8*'MARK LOOKUP'!Q372,"A",IF(Q372&gt;=0.7*'MARK LOOKUP'!Q372,"B+",IF(Q372&gt;=0.6*'MARK LOOKUP'!Q372,"B",IF(Q372&gt;=0.5*'MARK LOOKUP'!Q372,"C+",IF(Q372&gt;=0.4*'MARK LOOKUP'!Q372,"C",IF(Q372&gt;=0.35*'MARK LOOKUP'!Q372,"D","NG")))))))))</f>
        <v/>
      </c>
      <c r="AM372" s="26" t="str">
        <f>IF(ISBLANK('DATA ENTRY'!W372),"",IF(R372="Ab","AB",IF(R372&gt;=0.9*'MARK LOOKUP'!R372,"A+",IF(R372&gt;=0.8*'MARK LOOKUP'!R372,"A",IF(R372&gt;=0.7*'MARK LOOKUP'!R372,"B+",IF(R372&gt;=0.6*'MARK LOOKUP'!R372,"B",IF(R372&gt;=0.5*'MARK LOOKUP'!R372,"C+",IF(R372&gt;=0.4*'MARK LOOKUP'!R372,"C",IF(R372&gt;=0.35*'MARK LOOKUP'!R372,"D","NG")))))))))</f>
        <v/>
      </c>
      <c r="AN372" s="26" t="str">
        <f>IF(ISNUMBER(S372),IF(S372&gt;=0.9*'MARK LOOKUP'!S372,"A+",IF(S372&gt;=0.8*'MARK LOOKUP'!S372,"A",IF(S372&gt;=0.7*'MARK LOOKUP'!S372,"B+",IF(S372&gt;=0.6*'MARK LOOKUP'!S372,"B",IF(S372&gt;=0.5*'MARK LOOKUP'!S372,"C+",IF(S372&gt;=0.4*'MARK LOOKUP'!S372,"C",IF(S372&gt;=0.35*'MARK LOOKUP'!S372,"D","NG"))))))),"")</f>
        <v/>
      </c>
      <c r="AO372" s="26" t="str">
        <f>IF(ISBLANK('DATA ENTRY'!Y372),"",IF(T372="AB","AB",IF(T372&gt;=0.9*'MARK LOOKUP'!T372,"A+",IF(T372&gt;=0.8*'MARK LOOKUP'!T372,"A",IF(T372&gt;=0.7*'MARK LOOKUP'!T372,"B+",IF(T372&gt;=0.6*'MARK LOOKUP'!T372,"B",IF(T372&gt;=0.5*'MARK LOOKUP'!T372,"C+",IF(T372&gt;=0.4*'MARK LOOKUP'!T372,"C",IF(T372&gt;=0.35*'MARK LOOKUP'!T372,"D","NG")))))))))</f>
        <v/>
      </c>
      <c r="AP372" s="26" t="str">
        <f>IF(ISBLANK('DATA ENTRY'!Z372),"",IF(U372="AB","AB",IF(U372&gt;=0.9*'MARK LOOKUP'!U372,"A+",IF(U372&gt;=0.8*'MARK LOOKUP'!U372,"A",IF(U372&gt;=0.7*'MARK LOOKUP'!U372,"B+",IF(U372&gt;=0.6*'MARK LOOKUP'!U372,"B",IF(U372&gt;=0.5*'MARK LOOKUP'!U372,"C+",IF(U372&gt;=0.4*'MARK LOOKUP'!U372,"C",IF(U372&gt;=0.35*'MARK LOOKUP'!U372,"D","NG")))))))))</f>
        <v/>
      </c>
      <c r="AQ372" s="26" t="str">
        <f>IF(ISNUMBER(V372),IF(V372&gt;=0.9*'MARK LOOKUP'!V372,"A+",IF(V372&gt;=0.8*'MARK LOOKUP'!V372,"A",IF(V372&gt;=0.7*'MARK LOOKUP'!V372,"B+",IF(V372&gt;=0.6*'MARK LOOKUP'!S372,"B",IF(V372&gt;=0.5*'MARK LOOKUP'!V372,"C+",IF(V372&gt;=0.4*'MARK LOOKUP'!V372,"C",IF(V372&gt;=0.35*'MARK LOOKUP'!V372,"D","NG"))))))),"")</f>
        <v/>
      </c>
      <c r="AR372" s="26" t="str">
        <f t="shared" si="107"/>
        <v/>
      </c>
      <c r="AS372" s="26" t="str">
        <f t="shared" si="108"/>
        <v/>
      </c>
      <c r="AT372" s="26" t="str">
        <f t="shared" si="109"/>
        <v/>
      </c>
      <c r="AU372" s="26" t="str">
        <f t="shared" si="110"/>
        <v/>
      </c>
      <c r="AV372" s="26" t="str">
        <f t="shared" si="111"/>
        <v/>
      </c>
      <c r="AW372" s="26" t="str">
        <f t="shared" si="112"/>
        <v/>
      </c>
      <c r="AX372" s="26" t="str">
        <f t="shared" si="113"/>
        <v/>
      </c>
      <c r="AY372" s="26" t="str">
        <f t="shared" si="114"/>
        <v/>
      </c>
      <c r="AZ372" s="26" t="str">
        <f t="shared" si="115"/>
        <v/>
      </c>
      <c r="BA372" s="26" t="str">
        <f t="shared" si="116"/>
        <v/>
      </c>
      <c r="BB372" s="26" t="str">
        <f t="shared" si="117"/>
        <v/>
      </c>
      <c r="BC372" s="26" t="str">
        <f t="shared" si="118"/>
        <v/>
      </c>
      <c r="BD372" s="26" t="str">
        <f t="shared" si="119"/>
        <v/>
      </c>
      <c r="BE372" s="26" t="str">
        <f>IF(ISBLANK('DATA ENTRY'!S372),"",IF(AJ372="A+","4",IF(AJ372="A","3.6",IF(AJ372="B+","3.2",IF(AJ372="B","2.8",IF(AJ372="C+","2.4",IF(AJ372="C","2",IF(AJ372="D+","1.6",IF(AJ372="D","1.2",IF(AJ372="E","0.8",""))))))))))</f>
        <v/>
      </c>
      <c r="BF372" s="26" t="str">
        <f>IF(ISBLANK('DATA ENTRY'!T372),"",IF(AK372="A+","4",IF(AK372="A","3.6",IF(AK372="B+","3.2",IF(AK372="B","2.8",IF(AK372="C+","2.4",IF(AK372="C","2",IF(AK372="D+","1.6",IF(AK372="D","1.2",IF(AK372="E","0.8",""))))))))))</f>
        <v/>
      </c>
      <c r="BG372" s="26" t="str">
        <f>IF(ISBLANK('DATA ENTRY'!U372),"",IF(AL372="A+","4",IF(AL372="A","3.6",IF(AL372="B+","3.2",IF(AL372="B","2.8",IF(AL372="C+","2.4",IF(AL372="C","2",IF(AL372="D+","1.6",IF(AL372="D","1.2",IF(AL372="E","0.8",""))))))))))</f>
        <v/>
      </c>
      <c r="BH372" s="26" t="str">
        <f>IF(ISBLANK('DATA ENTRY'!V372),"",IF(AM372="A+","4",IF(AM372="A","3.6",IF(AM372="B+","3.2",IF(AM372="B","2.8",IF(AM372="C+","2.4",IF(AM372="C","2",IF(AM372="D+","1.6",IF(AM372="D","1.2",IF(AM372="E","0.8",""))))))))))</f>
        <v/>
      </c>
      <c r="BI372" s="26" t="str">
        <f>IF(ISBLANK('DATA ENTRY'!W372),"",IF(AN372="A+","4",IF(AN372="A","3.6",IF(AN372="B+","3.2",IF(AN372="B","2.8",IF(AN372="C+","2.4",IF(AN372="C","2",IF(AN372="D+","1.6",IF(AN372="D","1.2",IF(AN372="E","0.8",""))))))))))</f>
        <v/>
      </c>
      <c r="BJ372" s="26" t="str">
        <f>IF(ISBLANK('DATA ENTRY'!X372),"",IF(AO372="A+","4",IF(AO372="A","3.6",IF(AO372="B+","3.2",IF(AO372="B","2.8",IF(AO372="C+","2.4",IF(AO372="C","2",IF(AO372="D+","1.6",IF(AO372="D","1.2",IF(AO372="E","0.8",""))))))))))</f>
        <v/>
      </c>
      <c r="BK372" s="26" t="str">
        <f>IF(ISBLANK('DATA ENTRY'!Y372),"",IF(AP372="A+","4",IF(AP372="A","3.6",IF(AP372="B+","3.2",IF(AP372="B","2.8",IF(AP372="C+","2.4",IF(AP372="C","2",IF(AP372="D+","1.6",IF(AP372="D","1.2",IF(AP372="E","0.8",""))))))))))</f>
        <v/>
      </c>
      <c r="BL372" s="26" t="str">
        <f>IF(ISBLANK('DATA ENTRY'!Z372),"",IF(AQ372="A+","4",IF(AQ372="A","3.6",IF(AQ372="B+","3.2",IF(AQ372="B","2.8",IF(AQ372="C+","2.4",IF(AQ372="C","2",IF(AQ372="D+","1.6",IF(AQ372="D","1.2",IF(AQ372="E","0.8",""))))))))))</f>
        <v/>
      </c>
    </row>
    <row r="373" spans="2:64" x14ac:dyDescent="0.25">
      <c r="B373" s="26" t="str">
        <f>IF(ISBLANK('DATA ENTRY'!G373),"",'DATA ENTRY'!G373)</f>
        <v/>
      </c>
      <c r="C373" s="26" t="str">
        <f>IF(ISBLANK('DATA ENTRY'!H373),"",'DATA ENTRY'!H373)</f>
        <v/>
      </c>
      <c r="D373" s="26" t="str">
        <f t="shared" si="101"/>
        <v/>
      </c>
      <c r="E373" s="26" t="str">
        <f>IF(ISBLANK('DATA ENTRY'!J373),"",'DATA ENTRY'!J373)</f>
        <v/>
      </c>
      <c r="F373" s="26" t="str">
        <f>IF(ISBLANK('DATA ENTRY'!K373),"",'DATA ENTRY'!K373)</f>
        <v/>
      </c>
      <c r="G373" s="26" t="str">
        <f t="shared" si="102"/>
        <v/>
      </c>
      <c r="H373" s="26" t="str">
        <f>IF(ISBLANK('DATA ENTRY'!M373),"",'DATA ENTRY'!M373)</f>
        <v/>
      </c>
      <c r="I373" s="26" t="str">
        <f>IF(ISBLANK('DATA ENTRY'!M373),"",'DATA ENTRY'!N373)</f>
        <v/>
      </c>
      <c r="J373" s="26" t="str">
        <f t="shared" si="120"/>
        <v/>
      </c>
      <c r="K373" s="26" t="str">
        <f>IF(ISBLANK('DATA ENTRY'!P373),"",'DATA ENTRY'!P373)</f>
        <v/>
      </c>
      <c r="L373" s="26" t="str">
        <f>IF(ISBLANK('DATA ENTRY'!Q373),"",'DATA ENTRY'!Q373)</f>
        <v/>
      </c>
      <c r="M373" s="26" t="str">
        <f t="shared" si="103"/>
        <v/>
      </c>
      <c r="N373" s="26" t="str">
        <f>IF(ISBLANK('DATA ENTRY'!S373),"",'DATA ENTRY'!S373)</f>
        <v/>
      </c>
      <c r="O373" s="26" t="str">
        <f>IF(ISBLANK('DATA ENTRY'!T373),"",'DATA ENTRY'!T373)</f>
        <v/>
      </c>
      <c r="P373" s="26" t="str">
        <f t="shared" si="104"/>
        <v/>
      </c>
      <c r="Q373" s="26" t="str">
        <f>IF(ISBLANK('DATA ENTRY'!V373),"",'DATA ENTRY'!V373)</f>
        <v/>
      </c>
      <c r="R373" s="26" t="str">
        <f>IF(ISBLANK('DATA ENTRY'!W373),"",'DATA ENTRY'!W373)</f>
        <v/>
      </c>
      <c r="S373" s="26" t="str">
        <f t="shared" si="105"/>
        <v/>
      </c>
      <c r="T373" s="26" t="str">
        <f>IF(ISBLANK('DATA ENTRY'!Y373),"",'DATA ENTRY'!Y373)</f>
        <v/>
      </c>
      <c r="U373" s="26" t="str">
        <f>IF(ISBLANK('DATA ENTRY'!Z373),"",'DATA ENTRY'!Z373)</f>
        <v/>
      </c>
      <c r="V373" s="26" t="str">
        <f t="shared" si="106"/>
        <v/>
      </c>
      <c r="W373" s="26" t="str">
        <f>IF(ISBLANK('DATA ENTRY'!$F373),"",IF(LEDGER!B373="AB","AB",IF(LEDGER!B373&gt;=0.9*'MARK LOOKUP'!B373,"A+",IF(LEDGER!B373&gt;=0.8*'MARK LOOKUP'!B373,"A",IF(LEDGER!B373&gt;=0.7*'MARK LOOKUP'!B373,"B+",IF(LEDGER!B373&gt;=0.6*'MARK LOOKUP'!B373,"B",IF(LEDGER!B373&gt;=0.5*'MARK LOOKUP'!B373,"C+",IF(LEDGER!B373&gt;=0.4*'MARK LOOKUP'!B373,"C+",IF(LEDGER!B373&gt;=0.35*'MARK LOOKUP'!B373,"D","NG")))))))))</f>
        <v/>
      </c>
      <c r="X373" s="26" t="str">
        <f>IF(ISBLANK('DATA ENTRY'!$G373),"",IF(LEDGER!C373="AB","AB",IF(LEDGER!C373&gt;=0.9*'MARK LOOKUP'!C373,"A+",IF(LEDGER!C373&gt;=0.8*'MARK LOOKUP'!C373,"A",IF(LEDGER!C373&gt;=0.7*'MARK LOOKUP'!C373,"B+",IF(LEDGER!C373&gt;=0.6*'MARK LOOKUP'!C373,"B",IF(LEDGER!C373&gt;=0.5*'MARK LOOKUP'!C373,"C+",IF(LEDGER!C373&gt;=0.4*'MARK LOOKUP'!C373,"C+",IF(LEDGER!C373&gt;=0.35*'MARK LOOKUP'!C373,"D","N.G.")))))))))</f>
        <v/>
      </c>
      <c r="Y373" s="26" t="b">
        <f>IF(ISNUMBER(D373),IF(D373&gt;=0.9*'MARK LOOKUP'!D373,"A+",IF(D373&gt;=0.8*'MARK LOOKUP'!D373,"A",IF(D373&gt;=0.7*'MARK LOOKUP'!D373,"B+",IF(D373&gt;=0.6*'MARK LOOKUP'!D373,"B",IF(D373&gt;=0.5*'MARK LOOKUP'!D373,"C+",IF(D373&gt;=0.4*'MARK LOOKUP'!D373,"C",IF(D373&gt;=0.35*'MARK LOOKUP'!D373,"D","N.G."))))))))</f>
        <v>0</v>
      </c>
      <c r="Z373" s="26" t="str">
        <f>IF(ISBLANK('DATA ENTRY'!J373),"",IF(LEDGER!E373="AB","AB",IF(LEDGER!E373&gt;=0.9*'MARK LOOKUP'!E373,"A+",IF(LEDGER!E373&gt;=0.8*'MARK LOOKUP'!E373,"A",IF(LEDGER!E373&gt;=0.7*'MARK LOOKUP'!E373,"B+",IF(LEDGER!E373&gt;=0.6*'MARK LOOKUP'!E373,"B",IF(LEDGER!E373&gt;=0.5*'MARK LOOKUP'!E373,"C+",IF(LEDGER!E373&gt;=0.4*'MARK LOOKUP'!E373,"C",IF(LEDGER!E373&gt;=0.35*'MARK LOOKUP'!E373,"D","NG")))))))))</f>
        <v/>
      </c>
      <c r="AA373" s="26" t="str">
        <f>IF(ISBLANK('DATA ENTRY'!K373),"",IF(LEDGER!F373="AB","AB",IF(LEDGER!F373&gt;=0.9*'MARK LOOKUP'!F373,"A+",IF(LEDGER!F373&gt;=0.8*'MARK LOOKUP'!F373,"A",IF(LEDGER!F373&gt;=0.7*'MARK LOOKUP'!F373,"B+",IF(LEDGER!F373&gt;=0.6*'MARK LOOKUP'!F373,"B",IF(LEDGER!F373&gt;=0.5*'MARK LOOKUP'!F373,"C+",IF(LEDGER!F373&gt;=0.4*'MARK LOOKUP'!F373,"C",IF(LEDGER!F373&gt;=0.35*'MARK LOOKUP'!F373,"D","NG")))))))))</f>
        <v/>
      </c>
      <c r="AB373" s="26" t="b">
        <f>IF(ISNUMBER(G373),IF(D373&gt;=0.9*'MARK LOOKUP'!G373,"A+",IF(G373&gt;=0.8*'MARK LOOKUP'!G373,"A",IF(G373&gt;=0.7*'MARK LOOKUP'!G373,"B+",IF(G373&gt;=0.6*'MARK LOOKUP'!G373,"B",IF(G373&gt;=0.5*'MARK LOOKUP'!G373,"C+",IF(G373&gt;=0.4*'MARK LOOKUP'!G373,"C",IF(G373&gt;=0.35*'MARK LOOKUP'!G373,"D","NG"))))))))</f>
        <v>0</v>
      </c>
      <c r="AC373" s="26" t="str">
        <f>IF(ISBLANK('DATA ENTRY'!M373),"",IF(LEDGER!H373="AB","AB",IF(LEDGER!H373&gt;=0.9*'MARK LOOKUP'!H373,"A+",IF(LEDGER!H373&gt;=0.8*'MARK LOOKUP'!H373,"A",IF(LEDGER!H373&gt;=0.7*'MARK LOOKUP'!H373,"B+",IF(LEDGER!H373&gt;=0.6*'MARK LOOKUP'!H373,"B",IF(LEDGER!H373&gt;=0.5*'MARK LOOKUP'!H373,"C+",IF(LEDGER!H373&gt;=0.4*'MARK LOOKUP'!H373,"C",IF(LEDGER!H373&gt;=0.35*'MARK LOOKUP'!H373,"D","NG")))))))))</f>
        <v/>
      </c>
      <c r="AD373" s="26" t="str">
        <f>IF(ISBLANK('DATA ENTRY'!N373),"",IF(LEDGER!I373="AB","AB",IF(LEDGER!I373&gt;=0.9*'MARK LOOKUP'!I373,"A+",IF(LEDGER!I373&gt;=0.8*'MARK LOOKUP'!I373,"A",IF(LEDGER!I373&gt;=0.7*'MARK LOOKUP'!I373,"B+",IF(LEDGER!I373&gt;=0.6*'MARK LOOKUP'!I373,"B",IF(LEDGER!I373&gt;=0.5*'MARK LOOKUP'!I373,"C+",IF(LEDGER!I373&gt;=0.4*'MARK LOOKUP'!I373,"C",IF(LEDGER!I373&gt;=0.35*'MARK LOOKUP'!I373,"D","NG")))))))))</f>
        <v/>
      </c>
      <c r="AE373" s="26" t="str">
        <f>IF(ISNUMBER(J373),IF(J373&gt;=0.9*'MARK LOOKUP'!J373,"A+",IF(J373&gt;=0.8*'MARK LOOKUP'!J373,"A",IF(J373&gt;=0.7*'MARK LOOKUP'!J373,"B+",IF(J373&gt;=0.6*'MARK LOOKUP'!J373,"B",IF(J373&gt;=0.5*'MARK LOOKUP'!J373,"C+",IF(J373&gt;=0.4*'MARK LOOKUP'!J373,"C",IF(J373&gt;=0.35*'MARK LOOKUP'!J373,"D","NG"))))))),"")</f>
        <v/>
      </c>
      <c r="AF373" s="26" t="str">
        <f>IF(ISBLANK('DATA ENTRY'!P373),"",IF(LEDGER!K373="Ab","AB",IF(LEDGER!K373&gt;=0.9*'MARK LOOKUP'!K373,"A+",IF(LEDGER!K373&gt;=0.8*'MARK LOOKUP'!K373,"A",IF(LEDGER!K373&gt;=0.7*'MARK LOOKUP'!K373,"B+",IF(LEDGER!K373&gt;=0.6*'MARK LOOKUP'!K373,"B",IF(LEDGER!K373&gt;=0.5*'MARK LOOKUP'!K373,"C+",IF(LEDGER!K373&gt;=0.4*'MARK LOOKUP'!K373,"C",IF(LEDGER!K373&gt;=0.35*'MARK LOOKUP'!K373,"D","NG")))))))))</f>
        <v/>
      </c>
      <c r="AG373" s="26" t="str">
        <f>IF(ISBLANK('DATA ENTRY'!Q373),"",IF(LEDGER!L373="Ab","AB",IF(LEDGER!L373&gt;=0.9*'MARK LOOKUP'!L373,"A+",IF(LEDGER!L373&gt;=0.8*'MARK LOOKUP'!L373,"A",IF(LEDGER!L373&gt;=0.7*'MARK LOOKUP'!L373,"B+",IF(LEDGER!L373&gt;=0.6*'MARK LOOKUP'!L373,"B",IF(LEDGER!L373&gt;=0.5*'MARK LOOKUP'!L373,"C+",IF(LEDGER!L373&gt;=0.4*'MARK LOOKUP'!L373,"C",IF(LEDGER!L373&gt;=0.35*'MARK LOOKUP'!L373,"D","NG")))))))))</f>
        <v/>
      </c>
      <c r="AH373" s="26" t="str">
        <f>IF(ISNUMBER(M373),IF(M373&gt;=0.9*'MARK LOOKUP'!M373,"A+",IF(M373&gt;=0.8*'MARK LOOKUP'!M373,"A",IF(M373&gt;=0.7*'MARK LOOKUP'!M373,"B+",IF(M373&gt;=0.6*'MARK LOOKUP'!M373,"B",IF(M373&gt;=0.5*'MARK LOOKUP'!M373,"C+",IF(M373&gt;=0.4*'MARK LOOKUP'!M373,"C",IF(M373&gt;=0.35*'MARK LOOKUP'!M373,"D","NG"))))))),"")</f>
        <v/>
      </c>
      <c r="AI373" s="26" t="str">
        <f>IF(ISBLANK('DATA ENTRY'!S373),"",IF(N373="Ab","AB",IF(N373&gt;=0.9*'MARK LOOKUP'!N373,"A+",IF(N373&gt;=0.8*'MARK LOOKUP'!N373,"A",IF(N373&gt;=0.7*'MARK LOOKUP'!N373,"B+",IF(N373&gt;=0.6*'MARK LOOKUP'!N373,"B",IF(N373&gt;=0.5*'MARK LOOKUP'!N373,"C+",IF(N373&gt;=0.4*'MARK LOOKUP'!N373,"C",IF(N373&gt;=0.35*'MARK LOOKUP'!N373,"D","NG")))))))))</f>
        <v/>
      </c>
      <c r="AJ373" s="26" t="str">
        <f>IF(ISBLANK('DATA ENTRY'!T373),"",IF(O373="Ab","AB",IF(O373&gt;=0.9*'MARK LOOKUP'!O373,"A+",IF(O373&gt;=0.8*'MARK LOOKUP'!O373,"A",IF(O373&gt;=0.7*'MARK LOOKUP'!O373,"B+",IF(O373&gt;=0.6*'MARK LOOKUP'!O373,"B",IF(O373&gt;=0.5*'MARK LOOKUP'!O373,"C+",IF(O373&gt;=0.4*'MARK LOOKUP'!O373,"C",IF(O373&gt;=0.35*'MARK LOOKUP'!O373,"D","NG")))))))))</f>
        <v/>
      </c>
      <c r="AK373" s="26" t="str">
        <f>IF(ISNUMBER(P373),IF(P373&gt;=0.9*'MARK LOOKUP'!P373,"A+",IF(P373&gt;=0.8*'MARK LOOKUP'!P373,"A",IF(P373&gt;=0.7*'MARK LOOKUP'!P373,"B+",IF(P373&gt;=0.6*'MARK LOOKUP'!P373,"B",IF(P373&gt;=0.5*'MARK LOOKUP'!P373,"C+",IF(P373&gt;=0.4*'MARK LOOKUP'!P373,"C",IF(P373&gt;=0.35*'MARK LOOKUP'!P373,"D","NG"))))))),"")</f>
        <v/>
      </c>
      <c r="AL373" s="26" t="str">
        <f>IF(ISBLANK('DATA ENTRY'!V373),"",IF(Q373="Ab","AB",IF(Q373&gt;=0.9*'MARK LOOKUP'!Q373,"A+",IF(Q373&gt;=0.8*'MARK LOOKUP'!Q373,"A",IF(Q373&gt;=0.7*'MARK LOOKUP'!Q373,"B+",IF(Q373&gt;=0.6*'MARK LOOKUP'!Q373,"B",IF(Q373&gt;=0.5*'MARK LOOKUP'!Q373,"C+",IF(Q373&gt;=0.4*'MARK LOOKUP'!Q373,"C",IF(Q373&gt;=0.35*'MARK LOOKUP'!Q373,"D","NG")))))))))</f>
        <v/>
      </c>
      <c r="AM373" s="26" t="str">
        <f>IF(ISBLANK('DATA ENTRY'!W373),"",IF(R373="Ab","AB",IF(R373&gt;=0.9*'MARK LOOKUP'!R373,"A+",IF(R373&gt;=0.8*'MARK LOOKUP'!R373,"A",IF(R373&gt;=0.7*'MARK LOOKUP'!R373,"B+",IF(R373&gt;=0.6*'MARK LOOKUP'!R373,"B",IF(R373&gt;=0.5*'MARK LOOKUP'!R373,"C+",IF(R373&gt;=0.4*'MARK LOOKUP'!R373,"C",IF(R373&gt;=0.35*'MARK LOOKUP'!R373,"D","NG")))))))))</f>
        <v/>
      </c>
      <c r="AN373" s="26" t="str">
        <f>IF(ISNUMBER(S373),IF(S373&gt;=0.9*'MARK LOOKUP'!S373,"A+",IF(S373&gt;=0.8*'MARK LOOKUP'!S373,"A",IF(S373&gt;=0.7*'MARK LOOKUP'!S373,"B+",IF(S373&gt;=0.6*'MARK LOOKUP'!S373,"B",IF(S373&gt;=0.5*'MARK LOOKUP'!S373,"C+",IF(S373&gt;=0.4*'MARK LOOKUP'!S373,"C",IF(S373&gt;=0.35*'MARK LOOKUP'!S373,"D","NG"))))))),"")</f>
        <v/>
      </c>
      <c r="AO373" s="26" t="str">
        <f>IF(ISBLANK('DATA ENTRY'!Y373),"",IF(T373="AB","AB",IF(T373&gt;=0.9*'MARK LOOKUP'!T373,"A+",IF(T373&gt;=0.8*'MARK LOOKUP'!T373,"A",IF(T373&gt;=0.7*'MARK LOOKUP'!T373,"B+",IF(T373&gt;=0.6*'MARK LOOKUP'!T373,"B",IF(T373&gt;=0.5*'MARK LOOKUP'!T373,"C+",IF(T373&gt;=0.4*'MARK LOOKUP'!T373,"C",IF(T373&gt;=0.35*'MARK LOOKUP'!T373,"D","NG")))))))))</f>
        <v/>
      </c>
      <c r="AP373" s="26" t="str">
        <f>IF(ISBLANK('DATA ENTRY'!Z373),"",IF(U373="AB","AB",IF(U373&gt;=0.9*'MARK LOOKUP'!U373,"A+",IF(U373&gt;=0.8*'MARK LOOKUP'!U373,"A",IF(U373&gt;=0.7*'MARK LOOKUP'!U373,"B+",IF(U373&gt;=0.6*'MARK LOOKUP'!U373,"B",IF(U373&gt;=0.5*'MARK LOOKUP'!U373,"C+",IF(U373&gt;=0.4*'MARK LOOKUP'!U373,"C",IF(U373&gt;=0.35*'MARK LOOKUP'!U373,"D","NG")))))))))</f>
        <v/>
      </c>
      <c r="AQ373" s="26" t="str">
        <f>IF(ISNUMBER(V373),IF(V373&gt;=0.9*'MARK LOOKUP'!V373,"A+",IF(V373&gt;=0.8*'MARK LOOKUP'!V373,"A",IF(V373&gt;=0.7*'MARK LOOKUP'!V373,"B+",IF(V373&gt;=0.6*'MARK LOOKUP'!S373,"B",IF(V373&gt;=0.5*'MARK LOOKUP'!V373,"C+",IF(V373&gt;=0.4*'MARK LOOKUP'!V373,"C",IF(V373&gt;=0.35*'MARK LOOKUP'!V373,"D","NG"))))))),"")</f>
        <v/>
      </c>
      <c r="AR373" s="26" t="str">
        <f t="shared" si="107"/>
        <v/>
      </c>
      <c r="AS373" s="26" t="str">
        <f t="shared" si="108"/>
        <v/>
      </c>
      <c r="AT373" s="26" t="str">
        <f t="shared" si="109"/>
        <v/>
      </c>
      <c r="AU373" s="26" t="str">
        <f t="shared" si="110"/>
        <v/>
      </c>
      <c r="AV373" s="26" t="str">
        <f t="shared" si="111"/>
        <v/>
      </c>
      <c r="AW373" s="26" t="str">
        <f t="shared" si="112"/>
        <v/>
      </c>
      <c r="AX373" s="26" t="str">
        <f t="shared" si="113"/>
        <v/>
      </c>
      <c r="AY373" s="26" t="str">
        <f t="shared" si="114"/>
        <v/>
      </c>
      <c r="AZ373" s="26" t="str">
        <f t="shared" si="115"/>
        <v/>
      </c>
      <c r="BA373" s="26" t="str">
        <f t="shared" si="116"/>
        <v/>
      </c>
      <c r="BB373" s="26" t="str">
        <f t="shared" si="117"/>
        <v/>
      </c>
      <c r="BC373" s="26" t="str">
        <f t="shared" si="118"/>
        <v/>
      </c>
      <c r="BD373" s="26" t="str">
        <f t="shared" si="119"/>
        <v/>
      </c>
      <c r="BE373" s="26" t="str">
        <f>IF(ISBLANK('DATA ENTRY'!S373),"",IF(AJ373="A+","4",IF(AJ373="A","3.6",IF(AJ373="B+","3.2",IF(AJ373="B","2.8",IF(AJ373="C+","2.4",IF(AJ373="C","2",IF(AJ373="D+","1.6",IF(AJ373="D","1.2",IF(AJ373="E","0.8",""))))))))))</f>
        <v/>
      </c>
      <c r="BF373" s="26" t="str">
        <f>IF(ISBLANK('DATA ENTRY'!T373),"",IF(AK373="A+","4",IF(AK373="A","3.6",IF(AK373="B+","3.2",IF(AK373="B","2.8",IF(AK373="C+","2.4",IF(AK373="C","2",IF(AK373="D+","1.6",IF(AK373="D","1.2",IF(AK373="E","0.8",""))))))))))</f>
        <v/>
      </c>
      <c r="BG373" s="26" t="str">
        <f>IF(ISBLANK('DATA ENTRY'!U373),"",IF(AL373="A+","4",IF(AL373="A","3.6",IF(AL373="B+","3.2",IF(AL373="B","2.8",IF(AL373="C+","2.4",IF(AL373="C","2",IF(AL373="D+","1.6",IF(AL373="D","1.2",IF(AL373="E","0.8",""))))))))))</f>
        <v/>
      </c>
      <c r="BH373" s="26" t="str">
        <f>IF(ISBLANK('DATA ENTRY'!V373),"",IF(AM373="A+","4",IF(AM373="A","3.6",IF(AM373="B+","3.2",IF(AM373="B","2.8",IF(AM373="C+","2.4",IF(AM373="C","2",IF(AM373="D+","1.6",IF(AM373="D","1.2",IF(AM373="E","0.8",""))))))))))</f>
        <v/>
      </c>
      <c r="BI373" s="26" t="str">
        <f>IF(ISBLANK('DATA ENTRY'!W373),"",IF(AN373="A+","4",IF(AN373="A","3.6",IF(AN373="B+","3.2",IF(AN373="B","2.8",IF(AN373="C+","2.4",IF(AN373="C","2",IF(AN373="D+","1.6",IF(AN373="D","1.2",IF(AN373="E","0.8",""))))))))))</f>
        <v/>
      </c>
      <c r="BJ373" s="26" t="str">
        <f>IF(ISBLANK('DATA ENTRY'!X373),"",IF(AO373="A+","4",IF(AO373="A","3.6",IF(AO373="B+","3.2",IF(AO373="B","2.8",IF(AO373="C+","2.4",IF(AO373="C","2",IF(AO373="D+","1.6",IF(AO373="D","1.2",IF(AO373="E","0.8",""))))))))))</f>
        <v/>
      </c>
      <c r="BK373" s="26" t="str">
        <f>IF(ISBLANK('DATA ENTRY'!Y373),"",IF(AP373="A+","4",IF(AP373="A","3.6",IF(AP373="B+","3.2",IF(AP373="B","2.8",IF(AP373="C+","2.4",IF(AP373="C","2",IF(AP373="D+","1.6",IF(AP373="D","1.2",IF(AP373="E","0.8",""))))))))))</f>
        <v/>
      </c>
      <c r="BL373" s="26" t="str">
        <f>IF(ISBLANK('DATA ENTRY'!Z373),"",IF(AQ373="A+","4",IF(AQ373="A","3.6",IF(AQ373="B+","3.2",IF(AQ373="B","2.8",IF(AQ373="C+","2.4",IF(AQ373="C","2",IF(AQ373="D+","1.6",IF(AQ373="D","1.2",IF(AQ373="E","0.8",""))))))))))</f>
        <v/>
      </c>
    </row>
    <row r="374" spans="2:64" x14ac:dyDescent="0.25">
      <c r="B374" s="26" t="str">
        <f>IF(ISBLANK('DATA ENTRY'!G374),"",'DATA ENTRY'!G374)</f>
        <v/>
      </c>
      <c r="C374" s="26" t="str">
        <f>IF(ISBLANK('DATA ENTRY'!H374),"",'DATA ENTRY'!H374)</f>
        <v/>
      </c>
      <c r="D374" s="26" t="str">
        <f t="shared" si="101"/>
        <v/>
      </c>
      <c r="E374" s="26" t="str">
        <f>IF(ISBLANK('DATA ENTRY'!J374),"",'DATA ENTRY'!J374)</f>
        <v/>
      </c>
      <c r="F374" s="26" t="str">
        <f>IF(ISBLANK('DATA ENTRY'!K374),"",'DATA ENTRY'!K374)</f>
        <v/>
      </c>
      <c r="G374" s="26" t="str">
        <f t="shared" si="102"/>
        <v/>
      </c>
      <c r="H374" s="26" t="str">
        <f>IF(ISBLANK('DATA ENTRY'!M374),"",'DATA ENTRY'!M374)</f>
        <v/>
      </c>
      <c r="I374" s="26" t="str">
        <f>IF(ISBLANK('DATA ENTRY'!M374),"",'DATA ENTRY'!N374)</f>
        <v/>
      </c>
      <c r="J374" s="26" t="str">
        <f t="shared" si="120"/>
        <v/>
      </c>
      <c r="K374" s="26" t="str">
        <f>IF(ISBLANK('DATA ENTRY'!P374),"",'DATA ENTRY'!P374)</f>
        <v/>
      </c>
      <c r="L374" s="26" t="str">
        <f>IF(ISBLANK('DATA ENTRY'!Q374),"",'DATA ENTRY'!Q374)</f>
        <v/>
      </c>
      <c r="M374" s="26" t="str">
        <f t="shared" si="103"/>
        <v/>
      </c>
      <c r="N374" s="26" t="str">
        <f>IF(ISBLANK('DATA ENTRY'!S374),"",'DATA ENTRY'!S374)</f>
        <v/>
      </c>
      <c r="O374" s="26" t="str">
        <f>IF(ISBLANK('DATA ENTRY'!T374),"",'DATA ENTRY'!T374)</f>
        <v/>
      </c>
      <c r="P374" s="26" t="str">
        <f t="shared" si="104"/>
        <v/>
      </c>
      <c r="Q374" s="26" t="str">
        <f>IF(ISBLANK('DATA ENTRY'!V374),"",'DATA ENTRY'!V374)</f>
        <v/>
      </c>
      <c r="R374" s="26" t="str">
        <f>IF(ISBLANK('DATA ENTRY'!W374),"",'DATA ENTRY'!W374)</f>
        <v/>
      </c>
      <c r="S374" s="26" t="str">
        <f t="shared" si="105"/>
        <v/>
      </c>
      <c r="T374" s="26" t="str">
        <f>IF(ISBLANK('DATA ENTRY'!Y374),"",'DATA ENTRY'!Y374)</f>
        <v/>
      </c>
      <c r="U374" s="26" t="str">
        <f>IF(ISBLANK('DATA ENTRY'!Z374),"",'DATA ENTRY'!Z374)</f>
        <v/>
      </c>
      <c r="V374" s="26" t="str">
        <f t="shared" si="106"/>
        <v/>
      </c>
      <c r="W374" s="26" t="str">
        <f>IF(ISBLANK('DATA ENTRY'!$F374),"",IF(LEDGER!B374="AB","AB",IF(LEDGER!B374&gt;=0.9*'MARK LOOKUP'!B374,"A+",IF(LEDGER!B374&gt;=0.8*'MARK LOOKUP'!B374,"A",IF(LEDGER!B374&gt;=0.7*'MARK LOOKUP'!B374,"B+",IF(LEDGER!B374&gt;=0.6*'MARK LOOKUP'!B374,"B",IF(LEDGER!B374&gt;=0.5*'MARK LOOKUP'!B374,"C+",IF(LEDGER!B374&gt;=0.4*'MARK LOOKUP'!B374,"C+",IF(LEDGER!B374&gt;=0.35*'MARK LOOKUP'!B374,"D","NG")))))))))</f>
        <v/>
      </c>
      <c r="X374" s="26" t="str">
        <f>IF(ISBLANK('DATA ENTRY'!$G374),"",IF(LEDGER!C374="AB","AB",IF(LEDGER!C374&gt;=0.9*'MARK LOOKUP'!C374,"A+",IF(LEDGER!C374&gt;=0.8*'MARK LOOKUP'!C374,"A",IF(LEDGER!C374&gt;=0.7*'MARK LOOKUP'!C374,"B+",IF(LEDGER!C374&gt;=0.6*'MARK LOOKUP'!C374,"B",IF(LEDGER!C374&gt;=0.5*'MARK LOOKUP'!C374,"C+",IF(LEDGER!C374&gt;=0.4*'MARK LOOKUP'!C374,"C+",IF(LEDGER!C374&gt;=0.35*'MARK LOOKUP'!C374,"D","N.G.")))))))))</f>
        <v/>
      </c>
      <c r="Y374" s="26" t="b">
        <f>IF(ISNUMBER(D374),IF(D374&gt;=0.9*'MARK LOOKUP'!D374,"A+",IF(D374&gt;=0.8*'MARK LOOKUP'!D374,"A",IF(D374&gt;=0.7*'MARK LOOKUP'!D374,"B+",IF(D374&gt;=0.6*'MARK LOOKUP'!D374,"B",IF(D374&gt;=0.5*'MARK LOOKUP'!D374,"C+",IF(D374&gt;=0.4*'MARK LOOKUP'!D374,"C",IF(D374&gt;=0.35*'MARK LOOKUP'!D374,"D","N.G."))))))))</f>
        <v>0</v>
      </c>
      <c r="Z374" s="26" t="str">
        <f>IF(ISBLANK('DATA ENTRY'!J374),"",IF(LEDGER!E374="AB","AB",IF(LEDGER!E374&gt;=0.9*'MARK LOOKUP'!E374,"A+",IF(LEDGER!E374&gt;=0.8*'MARK LOOKUP'!E374,"A",IF(LEDGER!E374&gt;=0.7*'MARK LOOKUP'!E374,"B+",IF(LEDGER!E374&gt;=0.6*'MARK LOOKUP'!E374,"B",IF(LEDGER!E374&gt;=0.5*'MARK LOOKUP'!E374,"C+",IF(LEDGER!E374&gt;=0.4*'MARK LOOKUP'!E374,"C",IF(LEDGER!E374&gt;=0.35*'MARK LOOKUP'!E374,"D","NG")))))))))</f>
        <v/>
      </c>
      <c r="AA374" s="26" t="str">
        <f>IF(ISBLANK('DATA ENTRY'!K374),"",IF(LEDGER!F374="AB","AB",IF(LEDGER!F374&gt;=0.9*'MARK LOOKUP'!F374,"A+",IF(LEDGER!F374&gt;=0.8*'MARK LOOKUP'!F374,"A",IF(LEDGER!F374&gt;=0.7*'MARK LOOKUP'!F374,"B+",IF(LEDGER!F374&gt;=0.6*'MARK LOOKUP'!F374,"B",IF(LEDGER!F374&gt;=0.5*'MARK LOOKUP'!F374,"C+",IF(LEDGER!F374&gt;=0.4*'MARK LOOKUP'!F374,"C",IF(LEDGER!F374&gt;=0.35*'MARK LOOKUP'!F374,"D","NG")))))))))</f>
        <v/>
      </c>
      <c r="AB374" s="26" t="b">
        <f>IF(ISNUMBER(G374),IF(D374&gt;=0.9*'MARK LOOKUP'!G374,"A+",IF(G374&gt;=0.8*'MARK LOOKUP'!G374,"A",IF(G374&gt;=0.7*'MARK LOOKUP'!G374,"B+",IF(G374&gt;=0.6*'MARK LOOKUP'!G374,"B",IF(G374&gt;=0.5*'MARK LOOKUP'!G374,"C+",IF(G374&gt;=0.4*'MARK LOOKUP'!G374,"C",IF(G374&gt;=0.35*'MARK LOOKUP'!G374,"D","NG"))))))))</f>
        <v>0</v>
      </c>
      <c r="AC374" s="26" t="str">
        <f>IF(ISBLANK('DATA ENTRY'!M374),"",IF(LEDGER!H374="AB","AB",IF(LEDGER!H374&gt;=0.9*'MARK LOOKUP'!H374,"A+",IF(LEDGER!H374&gt;=0.8*'MARK LOOKUP'!H374,"A",IF(LEDGER!H374&gt;=0.7*'MARK LOOKUP'!H374,"B+",IF(LEDGER!H374&gt;=0.6*'MARK LOOKUP'!H374,"B",IF(LEDGER!H374&gt;=0.5*'MARK LOOKUP'!H374,"C+",IF(LEDGER!H374&gt;=0.4*'MARK LOOKUP'!H374,"C",IF(LEDGER!H374&gt;=0.35*'MARK LOOKUP'!H374,"D","NG")))))))))</f>
        <v/>
      </c>
      <c r="AD374" s="26" t="str">
        <f>IF(ISBLANK('DATA ENTRY'!N374),"",IF(LEDGER!I374="AB","AB",IF(LEDGER!I374&gt;=0.9*'MARK LOOKUP'!I374,"A+",IF(LEDGER!I374&gt;=0.8*'MARK LOOKUP'!I374,"A",IF(LEDGER!I374&gt;=0.7*'MARK LOOKUP'!I374,"B+",IF(LEDGER!I374&gt;=0.6*'MARK LOOKUP'!I374,"B",IF(LEDGER!I374&gt;=0.5*'MARK LOOKUP'!I374,"C+",IF(LEDGER!I374&gt;=0.4*'MARK LOOKUP'!I374,"C",IF(LEDGER!I374&gt;=0.35*'MARK LOOKUP'!I374,"D","NG")))))))))</f>
        <v/>
      </c>
      <c r="AE374" s="26" t="str">
        <f>IF(ISNUMBER(J374),IF(J374&gt;=0.9*'MARK LOOKUP'!J374,"A+",IF(J374&gt;=0.8*'MARK LOOKUP'!J374,"A",IF(J374&gt;=0.7*'MARK LOOKUP'!J374,"B+",IF(J374&gt;=0.6*'MARK LOOKUP'!J374,"B",IF(J374&gt;=0.5*'MARK LOOKUP'!J374,"C+",IF(J374&gt;=0.4*'MARK LOOKUP'!J374,"C",IF(J374&gt;=0.35*'MARK LOOKUP'!J374,"D","NG"))))))),"")</f>
        <v/>
      </c>
      <c r="AF374" s="26" t="str">
        <f>IF(ISBLANK('DATA ENTRY'!P374),"",IF(LEDGER!K374="Ab","AB",IF(LEDGER!K374&gt;=0.9*'MARK LOOKUP'!K374,"A+",IF(LEDGER!K374&gt;=0.8*'MARK LOOKUP'!K374,"A",IF(LEDGER!K374&gt;=0.7*'MARK LOOKUP'!K374,"B+",IF(LEDGER!K374&gt;=0.6*'MARK LOOKUP'!K374,"B",IF(LEDGER!K374&gt;=0.5*'MARK LOOKUP'!K374,"C+",IF(LEDGER!K374&gt;=0.4*'MARK LOOKUP'!K374,"C",IF(LEDGER!K374&gt;=0.35*'MARK LOOKUP'!K374,"D","NG")))))))))</f>
        <v/>
      </c>
      <c r="AG374" s="26" t="str">
        <f>IF(ISBLANK('DATA ENTRY'!Q374),"",IF(LEDGER!L374="Ab","AB",IF(LEDGER!L374&gt;=0.9*'MARK LOOKUP'!L374,"A+",IF(LEDGER!L374&gt;=0.8*'MARK LOOKUP'!L374,"A",IF(LEDGER!L374&gt;=0.7*'MARK LOOKUP'!L374,"B+",IF(LEDGER!L374&gt;=0.6*'MARK LOOKUP'!L374,"B",IF(LEDGER!L374&gt;=0.5*'MARK LOOKUP'!L374,"C+",IF(LEDGER!L374&gt;=0.4*'MARK LOOKUP'!L374,"C",IF(LEDGER!L374&gt;=0.35*'MARK LOOKUP'!L374,"D","NG")))))))))</f>
        <v/>
      </c>
      <c r="AH374" s="26" t="str">
        <f>IF(ISNUMBER(M374),IF(M374&gt;=0.9*'MARK LOOKUP'!M374,"A+",IF(M374&gt;=0.8*'MARK LOOKUP'!M374,"A",IF(M374&gt;=0.7*'MARK LOOKUP'!M374,"B+",IF(M374&gt;=0.6*'MARK LOOKUP'!M374,"B",IF(M374&gt;=0.5*'MARK LOOKUP'!M374,"C+",IF(M374&gt;=0.4*'MARK LOOKUP'!M374,"C",IF(M374&gt;=0.35*'MARK LOOKUP'!M374,"D","NG"))))))),"")</f>
        <v/>
      </c>
      <c r="AI374" s="26" t="str">
        <f>IF(ISBLANK('DATA ENTRY'!S374),"",IF(N374="Ab","AB",IF(N374&gt;=0.9*'MARK LOOKUP'!N374,"A+",IF(N374&gt;=0.8*'MARK LOOKUP'!N374,"A",IF(N374&gt;=0.7*'MARK LOOKUP'!N374,"B+",IF(N374&gt;=0.6*'MARK LOOKUP'!N374,"B",IF(N374&gt;=0.5*'MARK LOOKUP'!N374,"C+",IF(N374&gt;=0.4*'MARK LOOKUP'!N374,"C",IF(N374&gt;=0.35*'MARK LOOKUP'!N374,"D","NG")))))))))</f>
        <v/>
      </c>
      <c r="AJ374" s="26" t="str">
        <f>IF(ISBLANK('DATA ENTRY'!T374),"",IF(O374="Ab","AB",IF(O374&gt;=0.9*'MARK LOOKUP'!O374,"A+",IF(O374&gt;=0.8*'MARK LOOKUP'!O374,"A",IF(O374&gt;=0.7*'MARK LOOKUP'!O374,"B+",IF(O374&gt;=0.6*'MARK LOOKUP'!O374,"B",IF(O374&gt;=0.5*'MARK LOOKUP'!O374,"C+",IF(O374&gt;=0.4*'MARK LOOKUP'!O374,"C",IF(O374&gt;=0.35*'MARK LOOKUP'!O374,"D","NG")))))))))</f>
        <v/>
      </c>
      <c r="AK374" s="26" t="str">
        <f>IF(ISNUMBER(P374),IF(P374&gt;=0.9*'MARK LOOKUP'!P374,"A+",IF(P374&gt;=0.8*'MARK LOOKUP'!P374,"A",IF(P374&gt;=0.7*'MARK LOOKUP'!P374,"B+",IF(P374&gt;=0.6*'MARK LOOKUP'!P374,"B",IF(P374&gt;=0.5*'MARK LOOKUP'!P374,"C+",IF(P374&gt;=0.4*'MARK LOOKUP'!P374,"C",IF(P374&gt;=0.35*'MARK LOOKUP'!P374,"D","NG"))))))),"")</f>
        <v/>
      </c>
      <c r="AL374" s="26" t="str">
        <f>IF(ISBLANK('DATA ENTRY'!V374),"",IF(Q374="Ab","AB",IF(Q374&gt;=0.9*'MARK LOOKUP'!Q374,"A+",IF(Q374&gt;=0.8*'MARK LOOKUP'!Q374,"A",IF(Q374&gt;=0.7*'MARK LOOKUP'!Q374,"B+",IF(Q374&gt;=0.6*'MARK LOOKUP'!Q374,"B",IF(Q374&gt;=0.5*'MARK LOOKUP'!Q374,"C+",IF(Q374&gt;=0.4*'MARK LOOKUP'!Q374,"C",IF(Q374&gt;=0.35*'MARK LOOKUP'!Q374,"D","NG")))))))))</f>
        <v/>
      </c>
      <c r="AM374" s="26" t="str">
        <f>IF(ISBLANK('DATA ENTRY'!W374),"",IF(R374="Ab","AB",IF(R374&gt;=0.9*'MARK LOOKUP'!R374,"A+",IF(R374&gt;=0.8*'MARK LOOKUP'!R374,"A",IF(R374&gt;=0.7*'MARK LOOKUP'!R374,"B+",IF(R374&gt;=0.6*'MARK LOOKUP'!R374,"B",IF(R374&gt;=0.5*'MARK LOOKUP'!R374,"C+",IF(R374&gt;=0.4*'MARK LOOKUP'!R374,"C",IF(R374&gt;=0.35*'MARK LOOKUP'!R374,"D","NG")))))))))</f>
        <v/>
      </c>
      <c r="AN374" s="26" t="str">
        <f>IF(ISNUMBER(S374),IF(S374&gt;=0.9*'MARK LOOKUP'!S374,"A+",IF(S374&gt;=0.8*'MARK LOOKUP'!S374,"A",IF(S374&gt;=0.7*'MARK LOOKUP'!S374,"B+",IF(S374&gt;=0.6*'MARK LOOKUP'!S374,"B",IF(S374&gt;=0.5*'MARK LOOKUP'!S374,"C+",IF(S374&gt;=0.4*'MARK LOOKUP'!S374,"C",IF(S374&gt;=0.35*'MARK LOOKUP'!S374,"D","NG"))))))),"")</f>
        <v/>
      </c>
      <c r="AO374" s="26" t="str">
        <f>IF(ISBLANK('DATA ENTRY'!Y374),"",IF(T374="AB","AB",IF(T374&gt;=0.9*'MARK LOOKUP'!T374,"A+",IF(T374&gt;=0.8*'MARK LOOKUP'!T374,"A",IF(T374&gt;=0.7*'MARK LOOKUP'!T374,"B+",IF(T374&gt;=0.6*'MARK LOOKUP'!T374,"B",IF(T374&gt;=0.5*'MARK LOOKUP'!T374,"C+",IF(T374&gt;=0.4*'MARK LOOKUP'!T374,"C",IF(T374&gt;=0.35*'MARK LOOKUP'!T374,"D","NG")))))))))</f>
        <v/>
      </c>
      <c r="AP374" s="26" t="str">
        <f>IF(ISBLANK('DATA ENTRY'!Z374),"",IF(U374="AB","AB",IF(U374&gt;=0.9*'MARK LOOKUP'!U374,"A+",IF(U374&gt;=0.8*'MARK LOOKUP'!U374,"A",IF(U374&gt;=0.7*'MARK LOOKUP'!U374,"B+",IF(U374&gt;=0.6*'MARK LOOKUP'!U374,"B",IF(U374&gt;=0.5*'MARK LOOKUP'!U374,"C+",IF(U374&gt;=0.4*'MARK LOOKUP'!U374,"C",IF(U374&gt;=0.35*'MARK LOOKUP'!U374,"D","NG")))))))))</f>
        <v/>
      </c>
      <c r="AQ374" s="26" t="str">
        <f>IF(ISNUMBER(V374),IF(V374&gt;=0.9*'MARK LOOKUP'!V374,"A+",IF(V374&gt;=0.8*'MARK LOOKUP'!V374,"A",IF(V374&gt;=0.7*'MARK LOOKUP'!V374,"B+",IF(V374&gt;=0.6*'MARK LOOKUP'!S374,"B",IF(V374&gt;=0.5*'MARK LOOKUP'!V374,"C+",IF(V374&gt;=0.4*'MARK LOOKUP'!V374,"C",IF(V374&gt;=0.35*'MARK LOOKUP'!V374,"D","NG"))))))),"")</f>
        <v/>
      </c>
      <c r="AR374" s="26" t="str">
        <f t="shared" si="107"/>
        <v/>
      </c>
      <c r="AS374" s="26" t="str">
        <f t="shared" si="108"/>
        <v/>
      </c>
      <c r="AT374" s="26" t="str">
        <f t="shared" si="109"/>
        <v/>
      </c>
      <c r="AU374" s="26" t="str">
        <f t="shared" si="110"/>
        <v/>
      </c>
      <c r="AV374" s="26" t="str">
        <f t="shared" si="111"/>
        <v/>
      </c>
      <c r="AW374" s="26" t="str">
        <f t="shared" si="112"/>
        <v/>
      </c>
      <c r="AX374" s="26" t="str">
        <f t="shared" si="113"/>
        <v/>
      </c>
      <c r="AY374" s="26" t="str">
        <f t="shared" si="114"/>
        <v/>
      </c>
      <c r="AZ374" s="26" t="str">
        <f t="shared" si="115"/>
        <v/>
      </c>
      <c r="BA374" s="26" t="str">
        <f t="shared" si="116"/>
        <v/>
      </c>
      <c r="BB374" s="26" t="str">
        <f t="shared" si="117"/>
        <v/>
      </c>
      <c r="BC374" s="26" t="str">
        <f t="shared" si="118"/>
        <v/>
      </c>
      <c r="BD374" s="26" t="str">
        <f t="shared" si="119"/>
        <v/>
      </c>
      <c r="BE374" s="26" t="str">
        <f>IF(ISBLANK('DATA ENTRY'!S374),"",IF(AJ374="A+","4",IF(AJ374="A","3.6",IF(AJ374="B+","3.2",IF(AJ374="B","2.8",IF(AJ374="C+","2.4",IF(AJ374="C","2",IF(AJ374="D+","1.6",IF(AJ374="D","1.2",IF(AJ374="E","0.8",""))))))))))</f>
        <v/>
      </c>
      <c r="BF374" s="26" t="str">
        <f>IF(ISBLANK('DATA ENTRY'!T374),"",IF(AK374="A+","4",IF(AK374="A","3.6",IF(AK374="B+","3.2",IF(AK374="B","2.8",IF(AK374="C+","2.4",IF(AK374="C","2",IF(AK374="D+","1.6",IF(AK374="D","1.2",IF(AK374="E","0.8",""))))))))))</f>
        <v/>
      </c>
      <c r="BG374" s="26" t="str">
        <f>IF(ISBLANK('DATA ENTRY'!U374),"",IF(AL374="A+","4",IF(AL374="A","3.6",IF(AL374="B+","3.2",IF(AL374="B","2.8",IF(AL374="C+","2.4",IF(AL374="C","2",IF(AL374="D+","1.6",IF(AL374="D","1.2",IF(AL374="E","0.8",""))))))))))</f>
        <v/>
      </c>
      <c r="BH374" s="26" t="str">
        <f>IF(ISBLANK('DATA ENTRY'!V374),"",IF(AM374="A+","4",IF(AM374="A","3.6",IF(AM374="B+","3.2",IF(AM374="B","2.8",IF(AM374="C+","2.4",IF(AM374="C","2",IF(AM374="D+","1.6",IF(AM374="D","1.2",IF(AM374="E","0.8",""))))))))))</f>
        <v/>
      </c>
      <c r="BI374" s="26" t="str">
        <f>IF(ISBLANK('DATA ENTRY'!W374),"",IF(AN374="A+","4",IF(AN374="A","3.6",IF(AN374="B+","3.2",IF(AN374="B","2.8",IF(AN374="C+","2.4",IF(AN374="C","2",IF(AN374="D+","1.6",IF(AN374="D","1.2",IF(AN374="E","0.8",""))))))))))</f>
        <v/>
      </c>
      <c r="BJ374" s="26" t="str">
        <f>IF(ISBLANK('DATA ENTRY'!X374),"",IF(AO374="A+","4",IF(AO374="A","3.6",IF(AO374="B+","3.2",IF(AO374="B","2.8",IF(AO374="C+","2.4",IF(AO374="C","2",IF(AO374="D+","1.6",IF(AO374="D","1.2",IF(AO374="E","0.8",""))))))))))</f>
        <v/>
      </c>
      <c r="BK374" s="26" t="str">
        <f>IF(ISBLANK('DATA ENTRY'!Y374),"",IF(AP374="A+","4",IF(AP374="A","3.6",IF(AP374="B+","3.2",IF(AP374="B","2.8",IF(AP374="C+","2.4",IF(AP374="C","2",IF(AP374="D+","1.6",IF(AP374="D","1.2",IF(AP374="E","0.8",""))))))))))</f>
        <v/>
      </c>
      <c r="BL374" s="26" t="str">
        <f>IF(ISBLANK('DATA ENTRY'!Z374),"",IF(AQ374="A+","4",IF(AQ374="A","3.6",IF(AQ374="B+","3.2",IF(AQ374="B","2.8",IF(AQ374="C+","2.4",IF(AQ374="C","2",IF(AQ374="D+","1.6",IF(AQ374="D","1.2",IF(AQ374="E","0.8",""))))))))))</f>
        <v/>
      </c>
    </row>
    <row r="375" spans="2:64" x14ac:dyDescent="0.25">
      <c r="B375" s="26" t="str">
        <f>IF(ISBLANK('DATA ENTRY'!G375),"",'DATA ENTRY'!G375)</f>
        <v/>
      </c>
      <c r="C375" s="26" t="str">
        <f>IF(ISBLANK('DATA ENTRY'!H375),"",'DATA ENTRY'!H375)</f>
        <v/>
      </c>
      <c r="D375" s="26" t="str">
        <f t="shared" si="101"/>
        <v/>
      </c>
      <c r="E375" s="26" t="str">
        <f>IF(ISBLANK('DATA ENTRY'!J375),"",'DATA ENTRY'!J375)</f>
        <v/>
      </c>
      <c r="F375" s="26" t="str">
        <f>IF(ISBLANK('DATA ENTRY'!K375),"",'DATA ENTRY'!K375)</f>
        <v/>
      </c>
      <c r="G375" s="26" t="str">
        <f t="shared" si="102"/>
        <v/>
      </c>
      <c r="H375" s="26" t="str">
        <f>IF(ISBLANK('DATA ENTRY'!M375),"",'DATA ENTRY'!M375)</f>
        <v/>
      </c>
      <c r="I375" s="26" t="str">
        <f>IF(ISBLANK('DATA ENTRY'!M375),"",'DATA ENTRY'!N375)</f>
        <v/>
      </c>
      <c r="J375" s="26" t="str">
        <f t="shared" si="120"/>
        <v/>
      </c>
      <c r="K375" s="26" t="str">
        <f>IF(ISBLANK('DATA ENTRY'!P375),"",'DATA ENTRY'!P375)</f>
        <v/>
      </c>
      <c r="L375" s="26" t="str">
        <f>IF(ISBLANK('DATA ENTRY'!Q375),"",'DATA ENTRY'!Q375)</f>
        <v/>
      </c>
      <c r="M375" s="26" t="str">
        <f t="shared" si="103"/>
        <v/>
      </c>
      <c r="N375" s="26" t="str">
        <f>IF(ISBLANK('DATA ENTRY'!S375),"",'DATA ENTRY'!S375)</f>
        <v/>
      </c>
      <c r="O375" s="26" t="str">
        <f>IF(ISBLANK('DATA ENTRY'!T375),"",'DATA ENTRY'!T375)</f>
        <v/>
      </c>
      <c r="P375" s="26" t="str">
        <f t="shared" si="104"/>
        <v/>
      </c>
      <c r="Q375" s="26" t="str">
        <f>IF(ISBLANK('DATA ENTRY'!V375),"",'DATA ENTRY'!V375)</f>
        <v/>
      </c>
      <c r="R375" s="26" t="str">
        <f>IF(ISBLANK('DATA ENTRY'!W375),"",'DATA ENTRY'!W375)</f>
        <v/>
      </c>
      <c r="S375" s="26" t="str">
        <f t="shared" si="105"/>
        <v/>
      </c>
      <c r="T375" s="26" t="str">
        <f>IF(ISBLANK('DATA ENTRY'!Y375),"",'DATA ENTRY'!Y375)</f>
        <v/>
      </c>
      <c r="U375" s="26" t="str">
        <f>IF(ISBLANK('DATA ENTRY'!Z375),"",'DATA ENTRY'!Z375)</f>
        <v/>
      </c>
      <c r="V375" s="26" t="str">
        <f t="shared" si="106"/>
        <v/>
      </c>
      <c r="W375" s="26" t="str">
        <f>IF(ISBLANK('DATA ENTRY'!$F375),"",IF(LEDGER!B375="AB","AB",IF(LEDGER!B375&gt;=0.9*'MARK LOOKUP'!B375,"A+",IF(LEDGER!B375&gt;=0.8*'MARK LOOKUP'!B375,"A",IF(LEDGER!B375&gt;=0.7*'MARK LOOKUP'!B375,"B+",IF(LEDGER!B375&gt;=0.6*'MARK LOOKUP'!B375,"B",IF(LEDGER!B375&gt;=0.5*'MARK LOOKUP'!B375,"C+",IF(LEDGER!B375&gt;=0.4*'MARK LOOKUP'!B375,"C+",IF(LEDGER!B375&gt;=0.35*'MARK LOOKUP'!B375,"D","NG")))))))))</f>
        <v/>
      </c>
      <c r="X375" s="26" t="str">
        <f>IF(ISBLANK('DATA ENTRY'!$G375),"",IF(LEDGER!C375="AB","AB",IF(LEDGER!C375&gt;=0.9*'MARK LOOKUP'!C375,"A+",IF(LEDGER!C375&gt;=0.8*'MARK LOOKUP'!C375,"A",IF(LEDGER!C375&gt;=0.7*'MARK LOOKUP'!C375,"B+",IF(LEDGER!C375&gt;=0.6*'MARK LOOKUP'!C375,"B",IF(LEDGER!C375&gt;=0.5*'MARK LOOKUP'!C375,"C+",IF(LEDGER!C375&gt;=0.4*'MARK LOOKUP'!C375,"C+",IF(LEDGER!C375&gt;=0.35*'MARK LOOKUP'!C375,"D","N.G.")))))))))</f>
        <v/>
      </c>
      <c r="Y375" s="26" t="b">
        <f>IF(ISNUMBER(D375),IF(D375&gt;=0.9*'MARK LOOKUP'!D375,"A+",IF(D375&gt;=0.8*'MARK LOOKUP'!D375,"A",IF(D375&gt;=0.7*'MARK LOOKUP'!D375,"B+",IF(D375&gt;=0.6*'MARK LOOKUP'!D375,"B",IF(D375&gt;=0.5*'MARK LOOKUP'!D375,"C+",IF(D375&gt;=0.4*'MARK LOOKUP'!D375,"C",IF(D375&gt;=0.35*'MARK LOOKUP'!D375,"D","N.G."))))))))</f>
        <v>0</v>
      </c>
      <c r="Z375" s="26" t="str">
        <f>IF(ISBLANK('DATA ENTRY'!J375),"",IF(LEDGER!E375="AB","AB",IF(LEDGER!E375&gt;=0.9*'MARK LOOKUP'!E375,"A+",IF(LEDGER!E375&gt;=0.8*'MARK LOOKUP'!E375,"A",IF(LEDGER!E375&gt;=0.7*'MARK LOOKUP'!E375,"B+",IF(LEDGER!E375&gt;=0.6*'MARK LOOKUP'!E375,"B",IF(LEDGER!E375&gt;=0.5*'MARK LOOKUP'!E375,"C+",IF(LEDGER!E375&gt;=0.4*'MARK LOOKUP'!E375,"C",IF(LEDGER!E375&gt;=0.35*'MARK LOOKUP'!E375,"D","NG")))))))))</f>
        <v/>
      </c>
      <c r="AA375" s="26" t="str">
        <f>IF(ISBLANK('DATA ENTRY'!K375),"",IF(LEDGER!F375="AB","AB",IF(LEDGER!F375&gt;=0.9*'MARK LOOKUP'!F375,"A+",IF(LEDGER!F375&gt;=0.8*'MARK LOOKUP'!F375,"A",IF(LEDGER!F375&gt;=0.7*'MARK LOOKUP'!F375,"B+",IF(LEDGER!F375&gt;=0.6*'MARK LOOKUP'!F375,"B",IF(LEDGER!F375&gt;=0.5*'MARK LOOKUP'!F375,"C+",IF(LEDGER!F375&gt;=0.4*'MARK LOOKUP'!F375,"C",IF(LEDGER!F375&gt;=0.35*'MARK LOOKUP'!F375,"D","NG")))))))))</f>
        <v/>
      </c>
      <c r="AB375" s="26" t="b">
        <f>IF(ISNUMBER(G375),IF(D375&gt;=0.9*'MARK LOOKUP'!G375,"A+",IF(G375&gt;=0.8*'MARK LOOKUP'!G375,"A",IF(G375&gt;=0.7*'MARK LOOKUP'!G375,"B+",IF(G375&gt;=0.6*'MARK LOOKUP'!G375,"B",IF(G375&gt;=0.5*'MARK LOOKUP'!G375,"C+",IF(G375&gt;=0.4*'MARK LOOKUP'!G375,"C",IF(G375&gt;=0.35*'MARK LOOKUP'!G375,"D","NG"))))))))</f>
        <v>0</v>
      </c>
      <c r="AC375" s="26" t="str">
        <f>IF(ISBLANK('DATA ENTRY'!M375),"",IF(LEDGER!H375="AB","AB",IF(LEDGER!H375&gt;=0.9*'MARK LOOKUP'!H375,"A+",IF(LEDGER!H375&gt;=0.8*'MARK LOOKUP'!H375,"A",IF(LEDGER!H375&gt;=0.7*'MARK LOOKUP'!H375,"B+",IF(LEDGER!H375&gt;=0.6*'MARK LOOKUP'!H375,"B",IF(LEDGER!H375&gt;=0.5*'MARK LOOKUP'!H375,"C+",IF(LEDGER!H375&gt;=0.4*'MARK LOOKUP'!H375,"C",IF(LEDGER!H375&gt;=0.35*'MARK LOOKUP'!H375,"D","NG")))))))))</f>
        <v/>
      </c>
      <c r="AD375" s="26" t="str">
        <f>IF(ISBLANK('DATA ENTRY'!N375),"",IF(LEDGER!I375="AB","AB",IF(LEDGER!I375&gt;=0.9*'MARK LOOKUP'!I375,"A+",IF(LEDGER!I375&gt;=0.8*'MARK LOOKUP'!I375,"A",IF(LEDGER!I375&gt;=0.7*'MARK LOOKUP'!I375,"B+",IF(LEDGER!I375&gt;=0.6*'MARK LOOKUP'!I375,"B",IF(LEDGER!I375&gt;=0.5*'MARK LOOKUP'!I375,"C+",IF(LEDGER!I375&gt;=0.4*'MARK LOOKUP'!I375,"C",IF(LEDGER!I375&gt;=0.35*'MARK LOOKUP'!I375,"D","NG")))))))))</f>
        <v/>
      </c>
      <c r="AE375" s="26" t="str">
        <f>IF(ISNUMBER(J375),IF(J375&gt;=0.9*'MARK LOOKUP'!J375,"A+",IF(J375&gt;=0.8*'MARK LOOKUP'!J375,"A",IF(J375&gt;=0.7*'MARK LOOKUP'!J375,"B+",IF(J375&gt;=0.6*'MARK LOOKUP'!J375,"B",IF(J375&gt;=0.5*'MARK LOOKUP'!J375,"C+",IF(J375&gt;=0.4*'MARK LOOKUP'!J375,"C",IF(J375&gt;=0.35*'MARK LOOKUP'!J375,"D","NG"))))))),"")</f>
        <v/>
      </c>
      <c r="AF375" s="26" t="str">
        <f>IF(ISBLANK('DATA ENTRY'!P375),"",IF(LEDGER!K375="Ab","AB",IF(LEDGER!K375&gt;=0.9*'MARK LOOKUP'!K375,"A+",IF(LEDGER!K375&gt;=0.8*'MARK LOOKUP'!K375,"A",IF(LEDGER!K375&gt;=0.7*'MARK LOOKUP'!K375,"B+",IF(LEDGER!K375&gt;=0.6*'MARK LOOKUP'!K375,"B",IF(LEDGER!K375&gt;=0.5*'MARK LOOKUP'!K375,"C+",IF(LEDGER!K375&gt;=0.4*'MARK LOOKUP'!K375,"C",IF(LEDGER!K375&gt;=0.35*'MARK LOOKUP'!K375,"D","NG")))))))))</f>
        <v/>
      </c>
      <c r="AG375" s="26" t="str">
        <f>IF(ISBLANK('DATA ENTRY'!Q375),"",IF(LEDGER!L375="Ab","AB",IF(LEDGER!L375&gt;=0.9*'MARK LOOKUP'!L375,"A+",IF(LEDGER!L375&gt;=0.8*'MARK LOOKUP'!L375,"A",IF(LEDGER!L375&gt;=0.7*'MARK LOOKUP'!L375,"B+",IF(LEDGER!L375&gt;=0.6*'MARK LOOKUP'!L375,"B",IF(LEDGER!L375&gt;=0.5*'MARK LOOKUP'!L375,"C+",IF(LEDGER!L375&gt;=0.4*'MARK LOOKUP'!L375,"C",IF(LEDGER!L375&gt;=0.35*'MARK LOOKUP'!L375,"D","NG")))))))))</f>
        <v/>
      </c>
      <c r="AH375" s="26" t="str">
        <f>IF(ISNUMBER(M375),IF(M375&gt;=0.9*'MARK LOOKUP'!M375,"A+",IF(M375&gt;=0.8*'MARK LOOKUP'!M375,"A",IF(M375&gt;=0.7*'MARK LOOKUP'!M375,"B+",IF(M375&gt;=0.6*'MARK LOOKUP'!M375,"B",IF(M375&gt;=0.5*'MARK LOOKUP'!M375,"C+",IF(M375&gt;=0.4*'MARK LOOKUP'!M375,"C",IF(M375&gt;=0.35*'MARK LOOKUP'!M375,"D","NG"))))))),"")</f>
        <v/>
      </c>
      <c r="AI375" s="26" t="str">
        <f>IF(ISBLANK('DATA ENTRY'!S375),"",IF(N375="Ab","AB",IF(N375&gt;=0.9*'MARK LOOKUP'!N375,"A+",IF(N375&gt;=0.8*'MARK LOOKUP'!N375,"A",IF(N375&gt;=0.7*'MARK LOOKUP'!N375,"B+",IF(N375&gt;=0.6*'MARK LOOKUP'!N375,"B",IF(N375&gt;=0.5*'MARK LOOKUP'!N375,"C+",IF(N375&gt;=0.4*'MARK LOOKUP'!N375,"C",IF(N375&gt;=0.35*'MARK LOOKUP'!N375,"D","NG")))))))))</f>
        <v/>
      </c>
      <c r="AJ375" s="26" t="str">
        <f>IF(ISBLANK('DATA ENTRY'!T375),"",IF(O375="Ab","AB",IF(O375&gt;=0.9*'MARK LOOKUP'!O375,"A+",IF(O375&gt;=0.8*'MARK LOOKUP'!O375,"A",IF(O375&gt;=0.7*'MARK LOOKUP'!O375,"B+",IF(O375&gt;=0.6*'MARK LOOKUP'!O375,"B",IF(O375&gt;=0.5*'MARK LOOKUP'!O375,"C+",IF(O375&gt;=0.4*'MARK LOOKUP'!O375,"C",IF(O375&gt;=0.35*'MARK LOOKUP'!O375,"D","NG")))))))))</f>
        <v/>
      </c>
      <c r="AK375" s="26" t="str">
        <f>IF(ISNUMBER(P375),IF(P375&gt;=0.9*'MARK LOOKUP'!P375,"A+",IF(P375&gt;=0.8*'MARK LOOKUP'!P375,"A",IF(P375&gt;=0.7*'MARK LOOKUP'!P375,"B+",IF(P375&gt;=0.6*'MARK LOOKUP'!P375,"B",IF(P375&gt;=0.5*'MARK LOOKUP'!P375,"C+",IF(P375&gt;=0.4*'MARK LOOKUP'!P375,"C",IF(P375&gt;=0.35*'MARK LOOKUP'!P375,"D","NG"))))))),"")</f>
        <v/>
      </c>
      <c r="AL375" s="26" t="str">
        <f>IF(ISBLANK('DATA ENTRY'!V375),"",IF(Q375="Ab","AB",IF(Q375&gt;=0.9*'MARK LOOKUP'!Q375,"A+",IF(Q375&gt;=0.8*'MARK LOOKUP'!Q375,"A",IF(Q375&gt;=0.7*'MARK LOOKUP'!Q375,"B+",IF(Q375&gt;=0.6*'MARK LOOKUP'!Q375,"B",IF(Q375&gt;=0.5*'MARK LOOKUP'!Q375,"C+",IF(Q375&gt;=0.4*'MARK LOOKUP'!Q375,"C",IF(Q375&gt;=0.35*'MARK LOOKUP'!Q375,"D","NG")))))))))</f>
        <v/>
      </c>
      <c r="AM375" s="26" t="str">
        <f>IF(ISBLANK('DATA ENTRY'!W375),"",IF(R375="Ab","AB",IF(R375&gt;=0.9*'MARK LOOKUP'!R375,"A+",IF(R375&gt;=0.8*'MARK LOOKUP'!R375,"A",IF(R375&gt;=0.7*'MARK LOOKUP'!R375,"B+",IF(R375&gt;=0.6*'MARK LOOKUP'!R375,"B",IF(R375&gt;=0.5*'MARK LOOKUP'!R375,"C+",IF(R375&gt;=0.4*'MARK LOOKUP'!R375,"C",IF(R375&gt;=0.35*'MARK LOOKUP'!R375,"D","NG")))))))))</f>
        <v/>
      </c>
      <c r="AN375" s="26" t="str">
        <f>IF(ISNUMBER(S375),IF(S375&gt;=0.9*'MARK LOOKUP'!S375,"A+",IF(S375&gt;=0.8*'MARK LOOKUP'!S375,"A",IF(S375&gt;=0.7*'MARK LOOKUP'!S375,"B+",IF(S375&gt;=0.6*'MARK LOOKUP'!S375,"B",IF(S375&gt;=0.5*'MARK LOOKUP'!S375,"C+",IF(S375&gt;=0.4*'MARK LOOKUP'!S375,"C",IF(S375&gt;=0.35*'MARK LOOKUP'!S375,"D","NG"))))))),"")</f>
        <v/>
      </c>
      <c r="AO375" s="26" t="str">
        <f>IF(ISBLANK('DATA ENTRY'!Y375),"",IF(T375="AB","AB",IF(T375&gt;=0.9*'MARK LOOKUP'!T375,"A+",IF(T375&gt;=0.8*'MARK LOOKUP'!T375,"A",IF(T375&gt;=0.7*'MARK LOOKUP'!T375,"B+",IF(T375&gt;=0.6*'MARK LOOKUP'!T375,"B",IF(T375&gt;=0.5*'MARK LOOKUP'!T375,"C+",IF(T375&gt;=0.4*'MARK LOOKUP'!T375,"C",IF(T375&gt;=0.35*'MARK LOOKUP'!T375,"D","NG")))))))))</f>
        <v/>
      </c>
      <c r="AP375" s="26" t="str">
        <f>IF(ISBLANK('DATA ENTRY'!Z375),"",IF(U375="AB","AB",IF(U375&gt;=0.9*'MARK LOOKUP'!U375,"A+",IF(U375&gt;=0.8*'MARK LOOKUP'!U375,"A",IF(U375&gt;=0.7*'MARK LOOKUP'!U375,"B+",IF(U375&gt;=0.6*'MARK LOOKUP'!U375,"B",IF(U375&gt;=0.5*'MARK LOOKUP'!U375,"C+",IF(U375&gt;=0.4*'MARK LOOKUP'!U375,"C",IF(U375&gt;=0.35*'MARK LOOKUP'!U375,"D","NG")))))))))</f>
        <v/>
      </c>
      <c r="AQ375" s="26" t="str">
        <f>IF(ISNUMBER(V375),IF(V375&gt;=0.9*'MARK LOOKUP'!V375,"A+",IF(V375&gt;=0.8*'MARK LOOKUP'!V375,"A",IF(V375&gt;=0.7*'MARK LOOKUP'!V375,"B+",IF(V375&gt;=0.6*'MARK LOOKUP'!S375,"B",IF(V375&gt;=0.5*'MARK LOOKUP'!V375,"C+",IF(V375&gt;=0.4*'MARK LOOKUP'!V375,"C",IF(V375&gt;=0.35*'MARK LOOKUP'!V375,"D","NG"))))))),"")</f>
        <v/>
      </c>
      <c r="AR375" s="26" t="str">
        <f t="shared" si="107"/>
        <v/>
      </c>
      <c r="AS375" s="26" t="str">
        <f t="shared" si="108"/>
        <v/>
      </c>
      <c r="AT375" s="26" t="str">
        <f t="shared" si="109"/>
        <v/>
      </c>
      <c r="AU375" s="26" t="str">
        <f t="shared" si="110"/>
        <v/>
      </c>
      <c r="AV375" s="26" t="str">
        <f t="shared" si="111"/>
        <v/>
      </c>
      <c r="AW375" s="26" t="str">
        <f t="shared" si="112"/>
        <v/>
      </c>
      <c r="AX375" s="26" t="str">
        <f t="shared" si="113"/>
        <v/>
      </c>
      <c r="AY375" s="26" t="str">
        <f t="shared" si="114"/>
        <v/>
      </c>
      <c r="AZ375" s="26" t="str">
        <f t="shared" si="115"/>
        <v/>
      </c>
      <c r="BA375" s="26" t="str">
        <f t="shared" si="116"/>
        <v/>
      </c>
      <c r="BB375" s="26" t="str">
        <f t="shared" si="117"/>
        <v/>
      </c>
      <c r="BC375" s="26" t="str">
        <f t="shared" si="118"/>
        <v/>
      </c>
      <c r="BD375" s="26" t="str">
        <f t="shared" si="119"/>
        <v/>
      </c>
      <c r="BE375" s="26" t="str">
        <f>IF(ISBLANK('DATA ENTRY'!S375),"",IF(AJ375="A+","4",IF(AJ375="A","3.6",IF(AJ375="B+","3.2",IF(AJ375="B","2.8",IF(AJ375="C+","2.4",IF(AJ375="C","2",IF(AJ375="D+","1.6",IF(AJ375="D","1.2",IF(AJ375="E","0.8",""))))))))))</f>
        <v/>
      </c>
      <c r="BF375" s="26" t="str">
        <f>IF(ISBLANK('DATA ENTRY'!T375),"",IF(AK375="A+","4",IF(AK375="A","3.6",IF(AK375="B+","3.2",IF(AK375="B","2.8",IF(AK375="C+","2.4",IF(AK375="C","2",IF(AK375="D+","1.6",IF(AK375="D","1.2",IF(AK375="E","0.8",""))))))))))</f>
        <v/>
      </c>
      <c r="BG375" s="26" t="str">
        <f>IF(ISBLANK('DATA ENTRY'!U375),"",IF(AL375="A+","4",IF(AL375="A","3.6",IF(AL375="B+","3.2",IF(AL375="B","2.8",IF(AL375="C+","2.4",IF(AL375="C","2",IF(AL375="D+","1.6",IF(AL375="D","1.2",IF(AL375="E","0.8",""))))))))))</f>
        <v/>
      </c>
      <c r="BH375" s="26" t="str">
        <f>IF(ISBLANK('DATA ENTRY'!V375),"",IF(AM375="A+","4",IF(AM375="A","3.6",IF(AM375="B+","3.2",IF(AM375="B","2.8",IF(AM375="C+","2.4",IF(AM375="C","2",IF(AM375="D+","1.6",IF(AM375="D","1.2",IF(AM375="E","0.8",""))))))))))</f>
        <v/>
      </c>
      <c r="BI375" s="26" t="str">
        <f>IF(ISBLANK('DATA ENTRY'!W375),"",IF(AN375="A+","4",IF(AN375="A","3.6",IF(AN375="B+","3.2",IF(AN375="B","2.8",IF(AN375="C+","2.4",IF(AN375="C","2",IF(AN375="D+","1.6",IF(AN375="D","1.2",IF(AN375="E","0.8",""))))))))))</f>
        <v/>
      </c>
      <c r="BJ375" s="26" t="str">
        <f>IF(ISBLANK('DATA ENTRY'!X375),"",IF(AO375="A+","4",IF(AO375="A","3.6",IF(AO375="B+","3.2",IF(AO375="B","2.8",IF(AO375="C+","2.4",IF(AO375="C","2",IF(AO375="D+","1.6",IF(AO375="D","1.2",IF(AO375="E","0.8",""))))))))))</f>
        <v/>
      </c>
      <c r="BK375" s="26" t="str">
        <f>IF(ISBLANK('DATA ENTRY'!Y375),"",IF(AP375="A+","4",IF(AP375="A","3.6",IF(AP375="B+","3.2",IF(AP375="B","2.8",IF(AP375="C+","2.4",IF(AP375="C","2",IF(AP375="D+","1.6",IF(AP375="D","1.2",IF(AP375="E","0.8",""))))))))))</f>
        <v/>
      </c>
      <c r="BL375" s="26" t="str">
        <f>IF(ISBLANK('DATA ENTRY'!Z375),"",IF(AQ375="A+","4",IF(AQ375="A","3.6",IF(AQ375="B+","3.2",IF(AQ375="B","2.8",IF(AQ375="C+","2.4",IF(AQ375="C","2",IF(AQ375="D+","1.6",IF(AQ375="D","1.2",IF(AQ375="E","0.8",""))))))))))</f>
        <v/>
      </c>
    </row>
    <row r="376" spans="2:64" x14ac:dyDescent="0.25">
      <c r="B376" s="26" t="str">
        <f>IF(ISBLANK('DATA ENTRY'!G376),"",'DATA ENTRY'!G376)</f>
        <v/>
      </c>
      <c r="C376" s="26" t="str">
        <f>IF(ISBLANK('DATA ENTRY'!H376),"",'DATA ENTRY'!H376)</f>
        <v/>
      </c>
      <c r="D376" s="26" t="str">
        <f t="shared" si="101"/>
        <v/>
      </c>
      <c r="E376" s="26" t="str">
        <f>IF(ISBLANK('DATA ENTRY'!J376),"",'DATA ENTRY'!J376)</f>
        <v/>
      </c>
      <c r="F376" s="26" t="str">
        <f>IF(ISBLANK('DATA ENTRY'!K376),"",'DATA ENTRY'!K376)</f>
        <v/>
      </c>
      <c r="G376" s="26" t="str">
        <f t="shared" si="102"/>
        <v/>
      </c>
      <c r="H376" s="26" t="str">
        <f>IF(ISBLANK('DATA ENTRY'!M376),"",'DATA ENTRY'!M376)</f>
        <v/>
      </c>
      <c r="I376" s="26" t="str">
        <f>IF(ISBLANK('DATA ENTRY'!M376),"",'DATA ENTRY'!N376)</f>
        <v/>
      </c>
      <c r="J376" s="26" t="str">
        <f t="shared" si="120"/>
        <v/>
      </c>
      <c r="K376" s="26" t="str">
        <f>IF(ISBLANK('DATA ENTRY'!P376),"",'DATA ENTRY'!P376)</f>
        <v/>
      </c>
      <c r="L376" s="26" t="str">
        <f>IF(ISBLANK('DATA ENTRY'!Q376),"",'DATA ENTRY'!Q376)</f>
        <v/>
      </c>
      <c r="M376" s="26" t="str">
        <f t="shared" si="103"/>
        <v/>
      </c>
      <c r="N376" s="26" t="str">
        <f>IF(ISBLANK('DATA ENTRY'!S376),"",'DATA ENTRY'!S376)</f>
        <v/>
      </c>
      <c r="O376" s="26" t="str">
        <f>IF(ISBLANK('DATA ENTRY'!T376),"",'DATA ENTRY'!T376)</f>
        <v/>
      </c>
      <c r="P376" s="26" t="str">
        <f t="shared" si="104"/>
        <v/>
      </c>
      <c r="Q376" s="26" t="str">
        <f>IF(ISBLANK('DATA ENTRY'!V376),"",'DATA ENTRY'!V376)</f>
        <v/>
      </c>
      <c r="R376" s="26" t="str">
        <f>IF(ISBLANK('DATA ENTRY'!W376),"",'DATA ENTRY'!W376)</f>
        <v/>
      </c>
      <c r="S376" s="26" t="str">
        <f t="shared" si="105"/>
        <v/>
      </c>
      <c r="T376" s="26" t="str">
        <f>IF(ISBLANK('DATA ENTRY'!Y376),"",'DATA ENTRY'!Y376)</f>
        <v/>
      </c>
      <c r="U376" s="26" t="str">
        <f>IF(ISBLANK('DATA ENTRY'!Z376),"",'DATA ENTRY'!Z376)</f>
        <v/>
      </c>
      <c r="V376" s="26" t="str">
        <f t="shared" si="106"/>
        <v/>
      </c>
      <c r="W376" s="26" t="str">
        <f>IF(ISBLANK('DATA ENTRY'!$F376),"",IF(LEDGER!B376="AB","AB",IF(LEDGER!B376&gt;=0.9*'MARK LOOKUP'!B376,"A+",IF(LEDGER!B376&gt;=0.8*'MARK LOOKUP'!B376,"A",IF(LEDGER!B376&gt;=0.7*'MARK LOOKUP'!B376,"B+",IF(LEDGER!B376&gt;=0.6*'MARK LOOKUP'!B376,"B",IF(LEDGER!B376&gt;=0.5*'MARK LOOKUP'!B376,"C+",IF(LEDGER!B376&gt;=0.4*'MARK LOOKUP'!B376,"C+",IF(LEDGER!B376&gt;=0.35*'MARK LOOKUP'!B376,"D","NG")))))))))</f>
        <v/>
      </c>
      <c r="X376" s="26" t="str">
        <f>IF(ISBLANK('DATA ENTRY'!$G376),"",IF(LEDGER!C376="AB","AB",IF(LEDGER!C376&gt;=0.9*'MARK LOOKUP'!C376,"A+",IF(LEDGER!C376&gt;=0.8*'MARK LOOKUP'!C376,"A",IF(LEDGER!C376&gt;=0.7*'MARK LOOKUP'!C376,"B+",IF(LEDGER!C376&gt;=0.6*'MARK LOOKUP'!C376,"B",IF(LEDGER!C376&gt;=0.5*'MARK LOOKUP'!C376,"C+",IF(LEDGER!C376&gt;=0.4*'MARK LOOKUP'!C376,"C+",IF(LEDGER!C376&gt;=0.35*'MARK LOOKUP'!C376,"D","N.G.")))))))))</f>
        <v/>
      </c>
      <c r="Y376" s="26" t="b">
        <f>IF(ISNUMBER(D376),IF(D376&gt;=0.9*'MARK LOOKUP'!D376,"A+",IF(D376&gt;=0.8*'MARK LOOKUP'!D376,"A",IF(D376&gt;=0.7*'MARK LOOKUP'!D376,"B+",IF(D376&gt;=0.6*'MARK LOOKUP'!D376,"B",IF(D376&gt;=0.5*'MARK LOOKUP'!D376,"C+",IF(D376&gt;=0.4*'MARK LOOKUP'!D376,"C",IF(D376&gt;=0.35*'MARK LOOKUP'!D376,"D","N.G."))))))))</f>
        <v>0</v>
      </c>
      <c r="Z376" s="26" t="str">
        <f>IF(ISBLANK('DATA ENTRY'!J376),"",IF(LEDGER!E376="AB","AB",IF(LEDGER!E376&gt;=0.9*'MARK LOOKUP'!E376,"A+",IF(LEDGER!E376&gt;=0.8*'MARK LOOKUP'!E376,"A",IF(LEDGER!E376&gt;=0.7*'MARK LOOKUP'!E376,"B+",IF(LEDGER!E376&gt;=0.6*'MARK LOOKUP'!E376,"B",IF(LEDGER!E376&gt;=0.5*'MARK LOOKUP'!E376,"C+",IF(LEDGER!E376&gt;=0.4*'MARK LOOKUP'!E376,"C",IF(LEDGER!E376&gt;=0.35*'MARK LOOKUP'!E376,"D","NG")))))))))</f>
        <v/>
      </c>
      <c r="AA376" s="26" t="str">
        <f>IF(ISBLANK('DATA ENTRY'!K376),"",IF(LEDGER!F376="AB","AB",IF(LEDGER!F376&gt;=0.9*'MARK LOOKUP'!F376,"A+",IF(LEDGER!F376&gt;=0.8*'MARK LOOKUP'!F376,"A",IF(LEDGER!F376&gt;=0.7*'MARK LOOKUP'!F376,"B+",IF(LEDGER!F376&gt;=0.6*'MARK LOOKUP'!F376,"B",IF(LEDGER!F376&gt;=0.5*'MARK LOOKUP'!F376,"C+",IF(LEDGER!F376&gt;=0.4*'MARK LOOKUP'!F376,"C",IF(LEDGER!F376&gt;=0.35*'MARK LOOKUP'!F376,"D","NG")))))))))</f>
        <v/>
      </c>
      <c r="AB376" s="26" t="b">
        <f>IF(ISNUMBER(G376),IF(D376&gt;=0.9*'MARK LOOKUP'!G376,"A+",IF(G376&gt;=0.8*'MARK LOOKUP'!G376,"A",IF(G376&gt;=0.7*'MARK LOOKUP'!G376,"B+",IF(G376&gt;=0.6*'MARK LOOKUP'!G376,"B",IF(G376&gt;=0.5*'MARK LOOKUP'!G376,"C+",IF(G376&gt;=0.4*'MARK LOOKUP'!G376,"C",IF(G376&gt;=0.35*'MARK LOOKUP'!G376,"D","NG"))))))))</f>
        <v>0</v>
      </c>
      <c r="AC376" s="26" t="str">
        <f>IF(ISBLANK('DATA ENTRY'!M376),"",IF(LEDGER!H376="AB","AB",IF(LEDGER!H376&gt;=0.9*'MARK LOOKUP'!H376,"A+",IF(LEDGER!H376&gt;=0.8*'MARK LOOKUP'!H376,"A",IF(LEDGER!H376&gt;=0.7*'MARK LOOKUP'!H376,"B+",IF(LEDGER!H376&gt;=0.6*'MARK LOOKUP'!H376,"B",IF(LEDGER!H376&gt;=0.5*'MARK LOOKUP'!H376,"C+",IF(LEDGER!H376&gt;=0.4*'MARK LOOKUP'!H376,"C",IF(LEDGER!H376&gt;=0.35*'MARK LOOKUP'!H376,"D","NG")))))))))</f>
        <v/>
      </c>
      <c r="AD376" s="26" t="str">
        <f>IF(ISBLANK('DATA ENTRY'!N376),"",IF(LEDGER!I376="AB","AB",IF(LEDGER!I376&gt;=0.9*'MARK LOOKUP'!I376,"A+",IF(LEDGER!I376&gt;=0.8*'MARK LOOKUP'!I376,"A",IF(LEDGER!I376&gt;=0.7*'MARK LOOKUP'!I376,"B+",IF(LEDGER!I376&gt;=0.6*'MARK LOOKUP'!I376,"B",IF(LEDGER!I376&gt;=0.5*'MARK LOOKUP'!I376,"C+",IF(LEDGER!I376&gt;=0.4*'MARK LOOKUP'!I376,"C",IF(LEDGER!I376&gt;=0.35*'MARK LOOKUP'!I376,"D","NG")))))))))</f>
        <v/>
      </c>
      <c r="AE376" s="26" t="str">
        <f>IF(ISNUMBER(J376),IF(J376&gt;=0.9*'MARK LOOKUP'!J376,"A+",IF(J376&gt;=0.8*'MARK LOOKUP'!J376,"A",IF(J376&gt;=0.7*'MARK LOOKUP'!J376,"B+",IF(J376&gt;=0.6*'MARK LOOKUP'!J376,"B",IF(J376&gt;=0.5*'MARK LOOKUP'!J376,"C+",IF(J376&gt;=0.4*'MARK LOOKUP'!J376,"C",IF(J376&gt;=0.35*'MARK LOOKUP'!J376,"D","NG"))))))),"")</f>
        <v/>
      </c>
      <c r="AF376" s="26" t="str">
        <f>IF(ISBLANK('DATA ENTRY'!P376),"",IF(LEDGER!K376="Ab","AB",IF(LEDGER!K376&gt;=0.9*'MARK LOOKUP'!K376,"A+",IF(LEDGER!K376&gt;=0.8*'MARK LOOKUP'!K376,"A",IF(LEDGER!K376&gt;=0.7*'MARK LOOKUP'!K376,"B+",IF(LEDGER!K376&gt;=0.6*'MARK LOOKUP'!K376,"B",IF(LEDGER!K376&gt;=0.5*'MARK LOOKUP'!K376,"C+",IF(LEDGER!K376&gt;=0.4*'MARK LOOKUP'!K376,"C",IF(LEDGER!K376&gt;=0.35*'MARK LOOKUP'!K376,"D","NG")))))))))</f>
        <v/>
      </c>
      <c r="AG376" s="26" t="str">
        <f>IF(ISBLANK('DATA ENTRY'!Q376),"",IF(LEDGER!L376="Ab","AB",IF(LEDGER!L376&gt;=0.9*'MARK LOOKUP'!L376,"A+",IF(LEDGER!L376&gt;=0.8*'MARK LOOKUP'!L376,"A",IF(LEDGER!L376&gt;=0.7*'MARK LOOKUP'!L376,"B+",IF(LEDGER!L376&gt;=0.6*'MARK LOOKUP'!L376,"B",IF(LEDGER!L376&gt;=0.5*'MARK LOOKUP'!L376,"C+",IF(LEDGER!L376&gt;=0.4*'MARK LOOKUP'!L376,"C",IF(LEDGER!L376&gt;=0.35*'MARK LOOKUP'!L376,"D","NG")))))))))</f>
        <v/>
      </c>
      <c r="AH376" s="26" t="str">
        <f>IF(ISNUMBER(M376),IF(M376&gt;=0.9*'MARK LOOKUP'!M376,"A+",IF(M376&gt;=0.8*'MARK LOOKUP'!M376,"A",IF(M376&gt;=0.7*'MARK LOOKUP'!M376,"B+",IF(M376&gt;=0.6*'MARK LOOKUP'!M376,"B",IF(M376&gt;=0.5*'MARK LOOKUP'!M376,"C+",IF(M376&gt;=0.4*'MARK LOOKUP'!M376,"C",IF(M376&gt;=0.35*'MARK LOOKUP'!M376,"D","NG"))))))),"")</f>
        <v/>
      </c>
      <c r="AI376" s="26" t="str">
        <f>IF(ISBLANK('DATA ENTRY'!S376),"",IF(N376="Ab","AB",IF(N376&gt;=0.9*'MARK LOOKUP'!N376,"A+",IF(N376&gt;=0.8*'MARK LOOKUP'!N376,"A",IF(N376&gt;=0.7*'MARK LOOKUP'!N376,"B+",IF(N376&gt;=0.6*'MARK LOOKUP'!N376,"B",IF(N376&gt;=0.5*'MARK LOOKUP'!N376,"C+",IF(N376&gt;=0.4*'MARK LOOKUP'!N376,"C",IF(N376&gt;=0.35*'MARK LOOKUP'!N376,"D","NG")))))))))</f>
        <v/>
      </c>
      <c r="AJ376" s="26" t="str">
        <f>IF(ISBLANK('DATA ENTRY'!T376),"",IF(O376="Ab","AB",IF(O376&gt;=0.9*'MARK LOOKUP'!O376,"A+",IF(O376&gt;=0.8*'MARK LOOKUP'!O376,"A",IF(O376&gt;=0.7*'MARK LOOKUP'!O376,"B+",IF(O376&gt;=0.6*'MARK LOOKUP'!O376,"B",IF(O376&gt;=0.5*'MARK LOOKUP'!O376,"C+",IF(O376&gt;=0.4*'MARK LOOKUP'!O376,"C",IF(O376&gt;=0.35*'MARK LOOKUP'!O376,"D","NG")))))))))</f>
        <v/>
      </c>
      <c r="AK376" s="26" t="str">
        <f>IF(ISNUMBER(P376),IF(P376&gt;=0.9*'MARK LOOKUP'!P376,"A+",IF(P376&gt;=0.8*'MARK LOOKUP'!P376,"A",IF(P376&gt;=0.7*'MARK LOOKUP'!P376,"B+",IF(P376&gt;=0.6*'MARK LOOKUP'!P376,"B",IF(P376&gt;=0.5*'MARK LOOKUP'!P376,"C+",IF(P376&gt;=0.4*'MARK LOOKUP'!P376,"C",IF(P376&gt;=0.35*'MARK LOOKUP'!P376,"D","NG"))))))),"")</f>
        <v/>
      </c>
      <c r="AL376" s="26" t="str">
        <f>IF(ISBLANK('DATA ENTRY'!V376),"",IF(Q376="Ab","AB",IF(Q376&gt;=0.9*'MARK LOOKUP'!Q376,"A+",IF(Q376&gt;=0.8*'MARK LOOKUP'!Q376,"A",IF(Q376&gt;=0.7*'MARK LOOKUP'!Q376,"B+",IF(Q376&gt;=0.6*'MARK LOOKUP'!Q376,"B",IF(Q376&gt;=0.5*'MARK LOOKUP'!Q376,"C+",IF(Q376&gt;=0.4*'MARK LOOKUP'!Q376,"C",IF(Q376&gt;=0.35*'MARK LOOKUP'!Q376,"D","NG")))))))))</f>
        <v/>
      </c>
      <c r="AM376" s="26" t="str">
        <f>IF(ISBLANK('DATA ENTRY'!W376),"",IF(R376="Ab","AB",IF(R376&gt;=0.9*'MARK LOOKUP'!R376,"A+",IF(R376&gt;=0.8*'MARK LOOKUP'!R376,"A",IF(R376&gt;=0.7*'MARK LOOKUP'!R376,"B+",IF(R376&gt;=0.6*'MARK LOOKUP'!R376,"B",IF(R376&gt;=0.5*'MARK LOOKUP'!R376,"C+",IF(R376&gt;=0.4*'MARK LOOKUP'!R376,"C",IF(R376&gt;=0.35*'MARK LOOKUP'!R376,"D","NG")))))))))</f>
        <v/>
      </c>
      <c r="AN376" s="26" t="str">
        <f>IF(ISNUMBER(S376),IF(S376&gt;=0.9*'MARK LOOKUP'!S376,"A+",IF(S376&gt;=0.8*'MARK LOOKUP'!S376,"A",IF(S376&gt;=0.7*'MARK LOOKUP'!S376,"B+",IF(S376&gt;=0.6*'MARK LOOKUP'!S376,"B",IF(S376&gt;=0.5*'MARK LOOKUP'!S376,"C+",IF(S376&gt;=0.4*'MARK LOOKUP'!S376,"C",IF(S376&gt;=0.35*'MARK LOOKUP'!S376,"D","NG"))))))),"")</f>
        <v/>
      </c>
      <c r="AO376" s="26" t="str">
        <f>IF(ISBLANK('DATA ENTRY'!Y376),"",IF(T376="AB","AB",IF(T376&gt;=0.9*'MARK LOOKUP'!T376,"A+",IF(T376&gt;=0.8*'MARK LOOKUP'!T376,"A",IF(T376&gt;=0.7*'MARK LOOKUP'!T376,"B+",IF(T376&gt;=0.6*'MARK LOOKUP'!T376,"B",IF(T376&gt;=0.5*'MARK LOOKUP'!T376,"C+",IF(T376&gt;=0.4*'MARK LOOKUP'!T376,"C",IF(T376&gt;=0.35*'MARK LOOKUP'!T376,"D","NG")))))))))</f>
        <v/>
      </c>
      <c r="AP376" s="26" t="str">
        <f>IF(ISBLANK('DATA ENTRY'!Z376),"",IF(U376="AB","AB",IF(U376&gt;=0.9*'MARK LOOKUP'!U376,"A+",IF(U376&gt;=0.8*'MARK LOOKUP'!U376,"A",IF(U376&gt;=0.7*'MARK LOOKUP'!U376,"B+",IF(U376&gt;=0.6*'MARK LOOKUP'!U376,"B",IF(U376&gt;=0.5*'MARK LOOKUP'!U376,"C+",IF(U376&gt;=0.4*'MARK LOOKUP'!U376,"C",IF(U376&gt;=0.35*'MARK LOOKUP'!U376,"D","NG")))))))))</f>
        <v/>
      </c>
      <c r="AQ376" s="26" t="str">
        <f>IF(ISNUMBER(V376),IF(V376&gt;=0.9*'MARK LOOKUP'!V376,"A+",IF(V376&gt;=0.8*'MARK LOOKUP'!V376,"A",IF(V376&gt;=0.7*'MARK LOOKUP'!V376,"B+",IF(V376&gt;=0.6*'MARK LOOKUP'!S376,"B",IF(V376&gt;=0.5*'MARK LOOKUP'!V376,"C+",IF(V376&gt;=0.4*'MARK LOOKUP'!V376,"C",IF(V376&gt;=0.35*'MARK LOOKUP'!V376,"D","NG"))))))),"")</f>
        <v/>
      </c>
      <c r="AR376" s="26" t="str">
        <f t="shared" si="107"/>
        <v/>
      </c>
      <c r="AS376" s="26" t="str">
        <f t="shared" si="108"/>
        <v/>
      </c>
      <c r="AT376" s="26" t="str">
        <f t="shared" si="109"/>
        <v/>
      </c>
      <c r="AU376" s="26" t="str">
        <f t="shared" si="110"/>
        <v/>
      </c>
      <c r="AV376" s="26" t="str">
        <f t="shared" si="111"/>
        <v/>
      </c>
      <c r="AW376" s="26" t="str">
        <f t="shared" si="112"/>
        <v/>
      </c>
      <c r="AX376" s="26" t="str">
        <f t="shared" si="113"/>
        <v/>
      </c>
      <c r="AY376" s="26" t="str">
        <f t="shared" si="114"/>
        <v/>
      </c>
      <c r="AZ376" s="26" t="str">
        <f t="shared" si="115"/>
        <v/>
      </c>
      <c r="BA376" s="26" t="str">
        <f t="shared" si="116"/>
        <v/>
      </c>
      <c r="BB376" s="26" t="str">
        <f t="shared" si="117"/>
        <v/>
      </c>
      <c r="BC376" s="26" t="str">
        <f t="shared" si="118"/>
        <v/>
      </c>
      <c r="BD376" s="26" t="str">
        <f t="shared" si="119"/>
        <v/>
      </c>
      <c r="BE376" s="26" t="str">
        <f>IF(ISBLANK('DATA ENTRY'!S376),"",IF(AJ376="A+","4",IF(AJ376="A","3.6",IF(AJ376="B+","3.2",IF(AJ376="B","2.8",IF(AJ376="C+","2.4",IF(AJ376="C","2",IF(AJ376="D+","1.6",IF(AJ376="D","1.2",IF(AJ376="E","0.8",""))))))))))</f>
        <v/>
      </c>
      <c r="BF376" s="26" t="str">
        <f>IF(ISBLANK('DATA ENTRY'!T376),"",IF(AK376="A+","4",IF(AK376="A","3.6",IF(AK376="B+","3.2",IF(AK376="B","2.8",IF(AK376="C+","2.4",IF(AK376="C","2",IF(AK376="D+","1.6",IF(AK376="D","1.2",IF(AK376="E","0.8",""))))))))))</f>
        <v/>
      </c>
      <c r="BG376" s="26" t="str">
        <f>IF(ISBLANK('DATA ENTRY'!U376),"",IF(AL376="A+","4",IF(AL376="A","3.6",IF(AL376="B+","3.2",IF(AL376="B","2.8",IF(AL376="C+","2.4",IF(AL376="C","2",IF(AL376="D+","1.6",IF(AL376="D","1.2",IF(AL376="E","0.8",""))))))))))</f>
        <v/>
      </c>
      <c r="BH376" s="26" t="str">
        <f>IF(ISBLANK('DATA ENTRY'!V376),"",IF(AM376="A+","4",IF(AM376="A","3.6",IF(AM376="B+","3.2",IF(AM376="B","2.8",IF(AM376="C+","2.4",IF(AM376="C","2",IF(AM376="D+","1.6",IF(AM376="D","1.2",IF(AM376="E","0.8",""))))))))))</f>
        <v/>
      </c>
      <c r="BI376" s="26" t="str">
        <f>IF(ISBLANK('DATA ENTRY'!W376),"",IF(AN376="A+","4",IF(AN376="A","3.6",IF(AN376="B+","3.2",IF(AN376="B","2.8",IF(AN376="C+","2.4",IF(AN376="C","2",IF(AN376="D+","1.6",IF(AN376="D","1.2",IF(AN376="E","0.8",""))))))))))</f>
        <v/>
      </c>
      <c r="BJ376" s="26" t="str">
        <f>IF(ISBLANK('DATA ENTRY'!X376),"",IF(AO376="A+","4",IF(AO376="A","3.6",IF(AO376="B+","3.2",IF(AO376="B","2.8",IF(AO376="C+","2.4",IF(AO376="C","2",IF(AO376="D+","1.6",IF(AO376="D","1.2",IF(AO376="E","0.8",""))))))))))</f>
        <v/>
      </c>
      <c r="BK376" s="26" t="str">
        <f>IF(ISBLANK('DATA ENTRY'!Y376),"",IF(AP376="A+","4",IF(AP376="A","3.6",IF(AP376="B+","3.2",IF(AP376="B","2.8",IF(AP376="C+","2.4",IF(AP376="C","2",IF(AP376="D+","1.6",IF(AP376="D","1.2",IF(AP376="E","0.8",""))))))))))</f>
        <v/>
      </c>
      <c r="BL376" s="26" t="str">
        <f>IF(ISBLANK('DATA ENTRY'!Z376),"",IF(AQ376="A+","4",IF(AQ376="A","3.6",IF(AQ376="B+","3.2",IF(AQ376="B","2.8",IF(AQ376="C+","2.4",IF(AQ376="C","2",IF(AQ376="D+","1.6",IF(AQ376="D","1.2",IF(AQ376="E","0.8",""))))))))))</f>
        <v/>
      </c>
    </row>
    <row r="377" spans="2:64" x14ac:dyDescent="0.25">
      <c r="B377" s="26" t="str">
        <f>IF(ISBLANK('DATA ENTRY'!G377),"",'DATA ENTRY'!G377)</f>
        <v/>
      </c>
      <c r="C377" s="26" t="str">
        <f>IF(ISBLANK('DATA ENTRY'!H377),"",'DATA ENTRY'!H377)</f>
        <v/>
      </c>
      <c r="D377" s="26" t="str">
        <f t="shared" si="101"/>
        <v/>
      </c>
      <c r="E377" s="26" t="str">
        <f>IF(ISBLANK('DATA ENTRY'!J377),"",'DATA ENTRY'!J377)</f>
        <v/>
      </c>
      <c r="F377" s="26" t="str">
        <f>IF(ISBLANK('DATA ENTRY'!K377),"",'DATA ENTRY'!K377)</f>
        <v/>
      </c>
      <c r="G377" s="26" t="str">
        <f t="shared" si="102"/>
        <v/>
      </c>
      <c r="H377" s="26" t="str">
        <f>IF(ISBLANK('DATA ENTRY'!M377),"",'DATA ENTRY'!M377)</f>
        <v/>
      </c>
      <c r="I377" s="26" t="str">
        <f>IF(ISBLANK('DATA ENTRY'!M377),"",'DATA ENTRY'!N377)</f>
        <v/>
      </c>
      <c r="J377" s="26" t="str">
        <f t="shared" si="120"/>
        <v/>
      </c>
      <c r="K377" s="26" t="str">
        <f>IF(ISBLANK('DATA ENTRY'!P377),"",'DATA ENTRY'!P377)</f>
        <v/>
      </c>
      <c r="L377" s="26" t="str">
        <f>IF(ISBLANK('DATA ENTRY'!Q377),"",'DATA ENTRY'!Q377)</f>
        <v/>
      </c>
      <c r="M377" s="26" t="str">
        <f t="shared" si="103"/>
        <v/>
      </c>
      <c r="N377" s="26" t="str">
        <f>IF(ISBLANK('DATA ENTRY'!S377),"",'DATA ENTRY'!S377)</f>
        <v/>
      </c>
      <c r="O377" s="26" t="str">
        <f>IF(ISBLANK('DATA ENTRY'!T377),"",'DATA ENTRY'!T377)</f>
        <v/>
      </c>
      <c r="P377" s="26" t="str">
        <f t="shared" si="104"/>
        <v/>
      </c>
      <c r="Q377" s="26" t="str">
        <f>IF(ISBLANK('DATA ENTRY'!V377),"",'DATA ENTRY'!V377)</f>
        <v/>
      </c>
      <c r="R377" s="26" t="str">
        <f>IF(ISBLANK('DATA ENTRY'!W377),"",'DATA ENTRY'!W377)</f>
        <v/>
      </c>
      <c r="S377" s="26" t="str">
        <f t="shared" si="105"/>
        <v/>
      </c>
      <c r="T377" s="26" t="str">
        <f>IF(ISBLANK('DATA ENTRY'!Y377),"",'DATA ENTRY'!Y377)</f>
        <v/>
      </c>
      <c r="U377" s="26" t="str">
        <f>IF(ISBLANK('DATA ENTRY'!Z377),"",'DATA ENTRY'!Z377)</f>
        <v/>
      </c>
      <c r="V377" s="26" t="str">
        <f t="shared" si="106"/>
        <v/>
      </c>
      <c r="W377" s="26" t="str">
        <f>IF(ISBLANK('DATA ENTRY'!$F377),"",IF(LEDGER!B377="AB","AB",IF(LEDGER!B377&gt;=0.9*'MARK LOOKUP'!B377,"A+",IF(LEDGER!B377&gt;=0.8*'MARK LOOKUP'!B377,"A",IF(LEDGER!B377&gt;=0.7*'MARK LOOKUP'!B377,"B+",IF(LEDGER!B377&gt;=0.6*'MARK LOOKUP'!B377,"B",IF(LEDGER!B377&gt;=0.5*'MARK LOOKUP'!B377,"C+",IF(LEDGER!B377&gt;=0.4*'MARK LOOKUP'!B377,"C+",IF(LEDGER!B377&gt;=0.35*'MARK LOOKUP'!B377,"D","NG")))))))))</f>
        <v/>
      </c>
      <c r="X377" s="26" t="str">
        <f>IF(ISBLANK('DATA ENTRY'!$G377),"",IF(LEDGER!C377="AB","AB",IF(LEDGER!C377&gt;=0.9*'MARK LOOKUP'!C377,"A+",IF(LEDGER!C377&gt;=0.8*'MARK LOOKUP'!C377,"A",IF(LEDGER!C377&gt;=0.7*'MARK LOOKUP'!C377,"B+",IF(LEDGER!C377&gt;=0.6*'MARK LOOKUP'!C377,"B",IF(LEDGER!C377&gt;=0.5*'MARK LOOKUP'!C377,"C+",IF(LEDGER!C377&gt;=0.4*'MARK LOOKUP'!C377,"C+",IF(LEDGER!C377&gt;=0.35*'MARK LOOKUP'!C377,"D","N.G.")))))))))</f>
        <v/>
      </c>
      <c r="Y377" s="26" t="b">
        <f>IF(ISNUMBER(D377),IF(D377&gt;=0.9*'MARK LOOKUP'!D377,"A+",IF(D377&gt;=0.8*'MARK LOOKUP'!D377,"A",IF(D377&gt;=0.7*'MARK LOOKUP'!D377,"B+",IF(D377&gt;=0.6*'MARK LOOKUP'!D377,"B",IF(D377&gt;=0.5*'MARK LOOKUP'!D377,"C+",IF(D377&gt;=0.4*'MARK LOOKUP'!D377,"C",IF(D377&gt;=0.35*'MARK LOOKUP'!D377,"D","N.G."))))))))</f>
        <v>0</v>
      </c>
      <c r="Z377" s="26" t="str">
        <f>IF(ISBLANK('DATA ENTRY'!J377),"",IF(LEDGER!E377="AB","AB",IF(LEDGER!E377&gt;=0.9*'MARK LOOKUP'!E377,"A+",IF(LEDGER!E377&gt;=0.8*'MARK LOOKUP'!E377,"A",IF(LEDGER!E377&gt;=0.7*'MARK LOOKUP'!E377,"B+",IF(LEDGER!E377&gt;=0.6*'MARK LOOKUP'!E377,"B",IF(LEDGER!E377&gt;=0.5*'MARK LOOKUP'!E377,"C+",IF(LEDGER!E377&gt;=0.4*'MARK LOOKUP'!E377,"C",IF(LEDGER!E377&gt;=0.35*'MARK LOOKUP'!E377,"D","NG")))))))))</f>
        <v/>
      </c>
      <c r="AA377" s="26" t="str">
        <f>IF(ISBLANK('DATA ENTRY'!K377),"",IF(LEDGER!F377="AB","AB",IF(LEDGER!F377&gt;=0.9*'MARK LOOKUP'!F377,"A+",IF(LEDGER!F377&gt;=0.8*'MARK LOOKUP'!F377,"A",IF(LEDGER!F377&gt;=0.7*'MARK LOOKUP'!F377,"B+",IF(LEDGER!F377&gt;=0.6*'MARK LOOKUP'!F377,"B",IF(LEDGER!F377&gt;=0.5*'MARK LOOKUP'!F377,"C+",IF(LEDGER!F377&gt;=0.4*'MARK LOOKUP'!F377,"C",IF(LEDGER!F377&gt;=0.35*'MARK LOOKUP'!F377,"D","NG")))))))))</f>
        <v/>
      </c>
      <c r="AB377" s="26" t="b">
        <f>IF(ISNUMBER(G377),IF(D377&gt;=0.9*'MARK LOOKUP'!G377,"A+",IF(G377&gt;=0.8*'MARK LOOKUP'!G377,"A",IF(G377&gt;=0.7*'MARK LOOKUP'!G377,"B+",IF(G377&gt;=0.6*'MARK LOOKUP'!G377,"B",IF(G377&gt;=0.5*'MARK LOOKUP'!G377,"C+",IF(G377&gt;=0.4*'MARK LOOKUP'!G377,"C",IF(G377&gt;=0.35*'MARK LOOKUP'!G377,"D","NG"))))))))</f>
        <v>0</v>
      </c>
      <c r="AC377" s="26" t="str">
        <f>IF(ISBLANK('DATA ENTRY'!M377),"",IF(LEDGER!H377="AB","AB",IF(LEDGER!H377&gt;=0.9*'MARK LOOKUP'!H377,"A+",IF(LEDGER!H377&gt;=0.8*'MARK LOOKUP'!H377,"A",IF(LEDGER!H377&gt;=0.7*'MARK LOOKUP'!H377,"B+",IF(LEDGER!H377&gt;=0.6*'MARK LOOKUP'!H377,"B",IF(LEDGER!H377&gt;=0.5*'MARK LOOKUP'!H377,"C+",IF(LEDGER!H377&gt;=0.4*'MARK LOOKUP'!H377,"C",IF(LEDGER!H377&gt;=0.35*'MARK LOOKUP'!H377,"D","NG")))))))))</f>
        <v/>
      </c>
      <c r="AD377" s="26" t="str">
        <f>IF(ISBLANK('DATA ENTRY'!N377),"",IF(LEDGER!I377="AB","AB",IF(LEDGER!I377&gt;=0.9*'MARK LOOKUP'!I377,"A+",IF(LEDGER!I377&gt;=0.8*'MARK LOOKUP'!I377,"A",IF(LEDGER!I377&gt;=0.7*'MARK LOOKUP'!I377,"B+",IF(LEDGER!I377&gt;=0.6*'MARK LOOKUP'!I377,"B",IF(LEDGER!I377&gt;=0.5*'MARK LOOKUP'!I377,"C+",IF(LEDGER!I377&gt;=0.4*'MARK LOOKUP'!I377,"C",IF(LEDGER!I377&gt;=0.35*'MARK LOOKUP'!I377,"D","NG")))))))))</f>
        <v/>
      </c>
      <c r="AE377" s="26" t="str">
        <f>IF(ISNUMBER(J377),IF(J377&gt;=0.9*'MARK LOOKUP'!J377,"A+",IF(J377&gt;=0.8*'MARK LOOKUP'!J377,"A",IF(J377&gt;=0.7*'MARK LOOKUP'!J377,"B+",IF(J377&gt;=0.6*'MARK LOOKUP'!J377,"B",IF(J377&gt;=0.5*'MARK LOOKUP'!J377,"C+",IF(J377&gt;=0.4*'MARK LOOKUP'!J377,"C",IF(J377&gt;=0.35*'MARK LOOKUP'!J377,"D","NG"))))))),"")</f>
        <v/>
      </c>
      <c r="AF377" s="26" t="str">
        <f>IF(ISBLANK('DATA ENTRY'!P377),"",IF(LEDGER!K377="Ab","AB",IF(LEDGER!K377&gt;=0.9*'MARK LOOKUP'!K377,"A+",IF(LEDGER!K377&gt;=0.8*'MARK LOOKUP'!K377,"A",IF(LEDGER!K377&gt;=0.7*'MARK LOOKUP'!K377,"B+",IF(LEDGER!K377&gt;=0.6*'MARK LOOKUP'!K377,"B",IF(LEDGER!K377&gt;=0.5*'MARK LOOKUP'!K377,"C+",IF(LEDGER!K377&gt;=0.4*'MARK LOOKUP'!K377,"C",IF(LEDGER!K377&gt;=0.35*'MARK LOOKUP'!K377,"D","NG")))))))))</f>
        <v/>
      </c>
      <c r="AG377" s="26" t="str">
        <f>IF(ISBLANK('DATA ENTRY'!Q377),"",IF(LEDGER!L377="Ab","AB",IF(LEDGER!L377&gt;=0.9*'MARK LOOKUP'!L377,"A+",IF(LEDGER!L377&gt;=0.8*'MARK LOOKUP'!L377,"A",IF(LEDGER!L377&gt;=0.7*'MARK LOOKUP'!L377,"B+",IF(LEDGER!L377&gt;=0.6*'MARK LOOKUP'!L377,"B",IF(LEDGER!L377&gt;=0.5*'MARK LOOKUP'!L377,"C+",IF(LEDGER!L377&gt;=0.4*'MARK LOOKUP'!L377,"C",IF(LEDGER!L377&gt;=0.35*'MARK LOOKUP'!L377,"D","NG")))))))))</f>
        <v/>
      </c>
      <c r="AH377" s="26" t="str">
        <f>IF(ISNUMBER(M377),IF(M377&gt;=0.9*'MARK LOOKUP'!M377,"A+",IF(M377&gt;=0.8*'MARK LOOKUP'!M377,"A",IF(M377&gt;=0.7*'MARK LOOKUP'!M377,"B+",IF(M377&gt;=0.6*'MARK LOOKUP'!M377,"B",IF(M377&gt;=0.5*'MARK LOOKUP'!M377,"C+",IF(M377&gt;=0.4*'MARK LOOKUP'!M377,"C",IF(M377&gt;=0.35*'MARK LOOKUP'!M377,"D","NG"))))))),"")</f>
        <v/>
      </c>
      <c r="AI377" s="26" t="str">
        <f>IF(ISBLANK('DATA ENTRY'!S377),"",IF(N377="Ab","AB",IF(N377&gt;=0.9*'MARK LOOKUP'!N377,"A+",IF(N377&gt;=0.8*'MARK LOOKUP'!N377,"A",IF(N377&gt;=0.7*'MARK LOOKUP'!N377,"B+",IF(N377&gt;=0.6*'MARK LOOKUP'!N377,"B",IF(N377&gt;=0.5*'MARK LOOKUP'!N377,"C+",IF(N377&gt;=0.4*'MARK LOOKUP'!N377,"C",IF(N377&gt;=0.35*'MARK LOOKUP'!N377,"D","NG")))))))))</f>
        <v/>
      </c>
      <c r="AJ377" s="26" t="str">
        <f>IF(ISBLANK('DATA ENTRY'!T377),"",IF(O377="Ab","AB",IF(O377&gt;=0.9*'MARK LOOKUP'!O377,"A+",IF(O377&gt;=0.8*'MARK LOOKUP'!O377,"A",IF(O377&gt;=0.7*'MARK LOOKUP'!O377,"B+",IF(O377&gt;=0.6*'MARK LOOKUP'!O377,"B",IF(O377&gt;=0.5*'MARK LOOKUP'!O377,"C+",IF(O377&gt;=0.4*'MARK LOOKUP'!O377,"C",IF(O377&gt;=0.35*'MARK LOOKUP'!O377,"D","NG")))))))))</f>
        <v/>
      </c>
      <c r="AK377" s="26" t="str">
        <f>IF(ISNUMBER(P377),IF(P377&gt;=0.9*'MARK LOOKUP'!P377,"A+",IF(P377&gt;=0.8*'MARK LOOKUP'!P377,"A",IF(P377&gt;=0.7*'MARK LOOKUP'!P377,"B+",IF(P377&gt;=0.6*'MARK LOOKUP'!P377,"B",IF(P377&gt;=0.5*'MARK LOOKUP'!P377,"C+",IF(P377&gt;=0.4*'MARK LOOKUP'!P377,"C",IF(P377&gt;=0.35*'MARK LOOKUP'!P377,"D","NG"))))))),"")</f>
        <v/>
      </c>
      <c r="AL377" s="26" t="str">
        <f>IF(ISBLANK('DATA ENTRY'!V377),"",IF(Q377="Ab","AB",IF(Q377&gt;=0.9*'MARK LOOKUP'!Q377,"A+",IF(Q377&gt;=0.8*'MARK LOOKUP'!Q377,"A",IF(Q377&gt;=0.7*'MARK LOOKUP'!Q377,"B+",IF(Q377&gt;=0.6*'MARK LOOKUP'!Q377,"B",IF(Q377&gt;=0.5*'MARK LOOKUP'!Q377,"C+",IF(Q377&gt;=0.4*'MARK LOOKUP'!Q377,"C",IF(Q377&gt;=0.35*'MARK LOOKUP'!Q377,"D","NG")))))))))</f>
        <v/>
      </c>
      <c r="AM377" s="26" t="str">
        <f>IF(ISBLANK('DATA ENTRY'!W377),"",IF(R377="Ab","AB",IF(R377&gt;=0.9*'MARK LOOKUP'!R377,"A+",IF(R377&gt;=0.8*'MARK LOOKUP'!R377,"A",IF(R377&gt;=0.7*'MARK LOOKUP'!R377,"B+",IF(R377&gt;=0.6*'MARK LOOKUP'!R377,"B",IF(R377&gt;=0.5*'MARK LOOKUP'!R377,"C+",IF(R377&gt;=0.4*'MARK LOOKUP'!R377,"C",IF(R377&gt;=0.35*'MARK LOOKUP'!R377,"D","NG")))))))))</f>
        <v/>
      </c>
      <c r="AN377" s="26" t="str">
        <f>IF(ISNUMBER(S377),IF(S377&gt;=0.9*'MARK LOOKUP'!S377,"A+",IF(S377&gt;=0.8*'MARK LOOKUP'!S377,"A",IF(S377&gt;=0.7*'MARK LOOKUP'!S377,"B+",IF(S377&gt;=0.6*'MARK LOOKUP'!S377,"B",IF(S377&gt;=0.5*'MARK LOOKUP'!S377,"C+",IF(S377&gt;=0.4*'MARK LOOKUP'!S377,"C",IF(S377&gt;=0.35*'MARK LOOKUP'!S377,"D","NG"))))))),"")</f>
        <v/>
      </c>
      <c r="AO377" s="26" t="str">
        <f>IF(ISBLANK('DATA ENTRY'!Y377),"",IF(T377="AB","AB",IF(T377&gt;=0.9*'MARK LOOKUP'!T377,"A+",IF(T377&gt;=0.8*'MARK LOOKUP'!T377,"A",IF(T377&gt;=0.7*'MARK LOOKUP'!T377,"B+",IF(T377&gt;=0.6*'MARK LOOKUP'!T377,"B",IF(T377&gt;=0.5*'MARK LOOKUP'!T377,"C+",IF(T377&gt;=0.4*'MARK LOOKUP'!T377,"C",IF(T377&gt;=0.35*'MARK LOOKUP'!T377,"D","NG")))))))))</f>
        <v/>
      </c>
      <c r="AP377" s="26" t="str">
        <f>IF(ISBLANK('DATA ENTRY'!Z377),"",IF(U377="AB","AB",IF(U377&gt;=0.9*'MARK LOOKUP'!U377,"A+",IF(U377&gt;=0.8*'MARK LOOKUP'!U377,"A",IF(U377&gt;=0.7*'MARK LOOKUP'!U377,"B+",IF(U377&gt;=0.6*'MARK LOOKUP'!U377,"B",IF(U377&gt;=0.5*'MARK LOOKUP'!U377,"C+",IF(U377&gt;=0.4*'MARK LOOKUP'!U377,"C",IF(U377&gt;=0.35*'MARK LOOKUP'!U377,"D","NG")))))))))</f>
        <v/>
      </c>
      <c r="AQ377" s="26" t="str">
        <f>IF(ISNUMBER(V377),IF(V377&gt;=0.9*'MARK LOOKUP'!V377,"A+",IF(V377&gt;=0.8*'MARK LOOKUP'!V377,"A",IF(V377&gt;=0.7*'MARK LOOKUP'!V377,"B+",IF(V377&gt;=0.6*'MARK LOOKUP'!S377,"B",IF(V377&gt;=0.5*'MARK LOOKUP'!V377,"C+",IF(V377&gt;=0.4*'MARK LOOKUP'!V377,"C",IF(V377&gt;=0.35*'MARK LOOKUP'!V377,"D","NG"))))))),"")</f>
        <v/>
      </c>
      <c r="AR377" s="26" t="str">
        <f t="shared" si="107"/>
        <v/>
      </c>
      <c r="AS377" s="26" t="str">
        <f t="shared" si="108"/>
        <v/>
      </c>
      <c r="AT377" s="26" t="str">
        <f t="shared" si="109"/>
        <v/>
      </c>
      <c r="AU377" s="26" t="str">
        <f t="shared" si="110"/>
        <v/>
      </c>
      <c r="AV377" s="26" t="str">
        <f t="shared" si="111"/>
        <v/>
      </c>
      <c r="AW377" s="26" t="str">
        <f t="shared" si="112"/>
        <v/>
      </c>
      <c r="AX377" s="26" t="str">
        <f t="shared" si="113"/>
        <v/>
      </c>
      <c r="AY377" s="26" t="str">
        <f t="shared" si="114"/>
        <v/>
      </c>
      <c r="AZ377" s="26" t="str">
        <f t="shared" si="115"/>
        <v/>
      </c>
      <c r="BA377" s="26" t="str">
        <f t="shared" si="116"/>
        <v/>
      </c>
      <c r="BB377" s="26" t="str">
        <f t="shared" si="117"/>
        <v/>
      </c>
      <c r="BC377" s="26" t="str">
        <f t="shared" si="118"/>
        <v/>
      </c>
      <c r="BD377" s="26" t="str">
        <f t="shared" si="119"/>
        <v/>
      </c>
      <c r="BE377" s="26" t="str">
        <f>IF(ISBLANK('DATA ENTRY'!S377),"",IF(AJ377="A+","4",IF(AJ377="A","3.6",IF(AJ377="B+","3.2",IF(AJ377="B","2.8",IF(AJ377="C+","2.4",IF(AJ377="C","2",IF(AJ377="D+","1.6",IF(AJ377="D","1.2",IF(AJ377="E","0.8",""))))))))))</f>
        <v/>
      </c>
      <c r="BF377" s="26" t="str">
        <f>IF(ISBLANK('DATA ENTRY'!T377),"",IF(AK377="A+","4",IF(AK377="A","3.6",IF(AK377="B+","3.2",IF(AK377="B","2.8",IF(AK377="C+","2.4",IF(AK377="C","2",IF(AK377="D+","1.6",IF(AK377="D","1.2",IF(AK377="E","0.8",""))))))))))</f>
        <v/>
      </c>
      <c r="BG377" s="26" t="str">
        <f>IF(ISBLANK('DATA ENTRY'!U377),"",IF(AL377="A+","4",IF(AL377="A","3.6",IF(AL377="B+","3.2",IF(AL377="B","2.8",IF(AL377="C+","2.4",IF(AL377="C","2",IF(AL377="D+","1.6",IF(AL377="D","1.2",IF(AL377="E","0.8",""))))))))))</f>
        <v/>
      </c>
      <c r="BH377" s="26" t="str">
        <f>IF(ISBLANK('DATA ENTRY'!V377),"",IF(AM377="A+","4",IF(AM377="A","3.6",IF(AM377="B+","3.2",IF(AM377="B","2.8",IF(AM377="C+","2.4",IF(AM377="C","2",IF(AM377="D+","1.6",IF(AM377="D","1.2",IF(AM377="E","0.8",""))))))))))</f>
        <v/>
      </c>
      <c r="BI377" s="26" t="str">
        <f>IF(ISBLANK('DATA ENTRY'!W377),"",IF(AN377="A+","4",IF(AN377="A","3.6",IF(AN377="B+","3.2",IF(AN377="B","2.8",IF(AN377="C+","2.4",IF(AN377="C","2",IF(AN377="D+","1.6",IF(AN377="D","1.2",IF(AN377="E","0.8",""))))))))))</f>
        <v/>
      </c>
      <c r="BJ377" s="26" t="str">
        <f>IF(ISBLANK('DATA ENTRY'!X377),"",IF(AO377="A+","4",IF(AO377="A","3.6",IF(AO377="B+","3.2",IF(AO377="B","2.8",IF(AO377="C+","2.4",IF(AO377="C","2",IF(AO377="D+","1.6",IF(AO377="D","1.2",IF(AO377="E","0.8",""))))))))))</f>
        <v/>
      </c>
      <c r="BK377" s="26" t="str">
        <f>IF(ISBLANK('DATA ENTRY'!Y377),"",IF(AP377="A+","4",IF(AP377="A","3.6",IF(AP377="B+","3.2",IF(AP377="B","2.8",IF(AP377="C+","2.4",IF(AP377="C","2",IF(AP377="D+","1.6",IF(AP377="D","1.2",IF(AP377="E","0.8",""))))))))))</f>
        <v/>
      </c>
      <c r="BL377" s="26" t="str">
        <f>IF(ISBLANK('DATA ENTRY'!Z377),"",IF(AQ377="A+","4",IF(AQ377="A","3.6",IF(AQ377="B+","3.2",IF(AQ377="B","2.8",IF(AQ377="C+","2.4",IF(AQ377="C","2",IF(AQ377="D+","1.6",IF(AQ377="D","1.2",IF(AQ377="E","0.8",""))))))))))</f>
        <v/>
      </c>
    </row>
    <row r="378" spans="2:64" x14ac:dyDescent="0.25">
      <c r="B378" s="26" t="str">
        <f>IF(ISBLANK('DATA ENTRY'!G378),"",'DATA ENTRY'!G378)</f>
        <v/>
      </c>
      <c r="C378" s="26" t="str">
        <f>IF(ISBLANK('DATA ENTRY'!H378),"",'DATA ENTRY'!H378)</f>
        <v/>
      </c>
      <c r="D378" s="26" t="str">
        <f t="shared" si="101"/>
        <v/>
      </c>
      <c r="E378" s="26" t="str">
        <f>IF(ISBLANK('DATA ENTRY'!J378),"",'DATA ENTRY'!J378)</f>
        <v/>
      </c>
      <c r="F378" s="26" t="str">
        <f>IF(ISBLANK('DATA ENTRY'!K378),"",'DATA ENTRY'!K378)</f>
        <v/>
      </c>
      <c r="G378" s="26" t="str">
        <f t="shared" si="102"/>
        <v/>
      </c>
      <c r="H378" s="26" t="str">
        <f>IF(ISBLANK('DATA ENTRY'!M378),"",'DATA ENTRY'!M378)</f>
        <v/>
      </c>
      <c r="I378" s="26" t="str">
        <f>IF(ISBLANK('DATA ENTRY'!M378),"",'DATA ENTRY'!N378)</f>
        <v/>
      </c>
      <c r="J378" s="26" t="str">
        <f t="shared" si="120"/>
        <v/>
      </c>
      <c r="K378" s="26" t="str">
        <f>IF(ISBLANK('DATA ENTRY'!P378),"",'DATA ENTRY'!P378)</f>
        <v/>
      </c>
      <c r="L378" s="26" t="str">
        <f>IF(ISBLANK('DATA ENTRY'!Q378),"",'DATA ENTRY'!Q378)</f>
        <v/>
      </c>
      <c r="M378" s="26" t="str">
        <f t="shared" si="103"/>
        <v/>
      </c>
      <c r="N378" s="26" t="str">
        <f>IF(ISBLANK('DATA ENTRY'!S378),"",'DATA ENTRY'!S378)</f>
        <v/>
      </c>
      <c r="O378" s="26" t="str">
        <f>IF(ISBLANK('DATA ENTRY'!T378),"",'DATA ENTRY'!T378)</f>
        <v/>
      </c>
      <c r="P378" s="26" t="str">
        <f t="shared" si="104"/>
        <v/>
      </c>
      <c r="Q378" s="26" t="str">
        <f>IF(ISBLANK('DATA ENTRY'!V378),"",'DATA ENTRY'!V378)</f>
        <v/>
      </c>
      <c r="R378" s="26" t="str">
        <f>IF(ISBLANK('DATA ENTRY'!W378),"",'DATA ENTRY'!W378)</f>
        <v/>
      </c>
      <c r="S378" s="26" t="str">
        <f t="shared" si="105"/>
        <v/>
      </c>
      <c r="T378" s="26" t="str">
        <f>IF(ISBLANK('DATA ENTRY'!Y378),"",'DATA ENTRY'!Y378)</f>
        <v/>
      </c>
      <c r="U378" s="26" t="str">
        <f>IF(ISBLANK('DATA ENTRY'!Z378),"",'DATA ENTRY'!Z378)</f>
        <v/>
      </c>
      <c r="V378" s="26" t="str">
        <f t="shared" si="106"/>
        <v/>
      </c>
      <c r="W378" s="26" t="str">
        <f>IF(ISBLANK('DATA ENTRY'!$F378),"",IF(LEDGER!B378="AB","AB",IF(LEDGER!B378&gt;=0.9*'MARK LOOKUP'!B378,"A+",IF(LEDGER!B378&gt;=0.8*'MARK LOOKUP'!B378,"A",IF(LEDGER!B378&gt;=0.7*'MARK LOOKUP'!B378,"B+",IF(LEDGER!B378&gt;=0.6*'MARK LOOKUP'!B378,"B",IF(LEDGER!B378&gt;=0.5*'MARK LOOKUP'!B378,"C+",IF(LEDGER!B378&gt;=0.4*'MARK LOOKUP'!B378,"C+",IF(LEDGER!B378&gt;=0.35*'MARK LOOKUP'!B378,"D","NG")))))))))</f>
        <v/>
      </c>
      <c r="X378" s="26" t="str">
        <f>IF(ISBLANK('DATA ENTRY'!$G378),"",IF(LEDGER!C378="AB","AB",IF(LEDGER!C378&gt;=0.9*'MARK LOOKUP'!C378,"A+",IF(LEDGER!C378&gt;=0.8*'MARK LOOKUP'!C378,"A",IF(LEDGER!C378&gt;=0.7*'MARK LOOKUP'!C378,"B+",IF(LEDGER!C378&gt;=0.6*'MARK LOOKUP'!C378,"B",IF(LEDGER!C378&gt;=0.5*'MARK LOOKUP'!C378,"C+",IF(LEDGER!C378&gt;=0.4*'MARK LOOKUP'!C378,"C+",IF(LEDGER!C378&gt;=0.35*'MARK LOOKUP'!C378,"D","N.G.")))))))))</f>
        <v/>
      </c>
      <c r="Y378" s="26" t="b">
        <f>IF(ISNUMBER(D378),IF(D378&gt;=0.9*'MARK LOOKUP'!D378,"A+",IF(D378&gt;=0.8*'MARK LOOKUP'!D378,"A",IF(D378&gt;=0.7*'MARK LOOKUP'!D378,"B+",IF(D378&gt;=0.6*'MARK LOOKUP'!D378,"B",IF(D378&gt;=0.5*'MARK LOOKUP'!D378,"C+",IF(D378&gt;=0.4*'MARK LOOKUP'!D378,"C",IF(D378&gt;=0.35*'MARK LOOKUP'!D378,"D","N.G."))))))))</f>
        <v>0</v>
      </c>
      <c r="Z378" s="26" t="str">
        <f>IF(ISBLANK('DATA ENTRY'!J378),"",IF(LEDGER!E378="AB","AB",IF(LEDGER!E378&gt;=0.9*'MARK LOOKUP'!E378,"A+",IF(LEDGER!E378&gt;=0.8*'MARK LOOKUP'!E378,"A",IF(LEDGER!E378&gt;=0.7*'MARK LOOKUP'!E378,"B+",IF(LEDGER!E378&gt;=0.6*'MARK LOOKUP'!E378,"B",IF(LEDGER!E378&gt;=0.5*'MARK LOOKUP'!E378,"C+",IF(LEDGER!E378&gt;=0.4*'MARK LOOKUP'!E378,"C",IF(LEDGER!E378&gt;=0.35*'MARK LOOKUP'!E378,"D","NG")))))))))</f>
        <v/>
      </c>
      <c r="AA378" s="26" t="str">
        <f>IF(ISBLANK('DATA ENTRY'!K378),"",IF(LEDGER!F378="AB","AB",IF(LEDGER!F378&gt;=0.9*'MARK LOOKUP'!F378,"A+",IF(LEDGER!F378&gt;=0.8*'MARK LOOKUP'!F378,"A",IF(LEDGER!F378&gt;=0.7*'MARK LOOKUP'!F378,"B+",IF(LEDGER!F378&gt;=0.6*'MARK LOOKUP'!F378,"B",IF(LEDGER!F378&gt;=0.5*'MARK LOOKUP'!F378,"C+",IF(LEDGER!F378&gt;=0.4*'MARK LOOKUP'!F378,"C",IF(LEDGER!F378&gt;=0.35*'MARK LOOKUP'!F378,"D","NG")))))))))</f>
        <v/>
      </c>
      <c r="AB378" s="26" t="b">
        <f>IF(ISNUMBER(G378),IF(D378&gt;=0.9*'MARK LOOKUP'!G378,"A+",IF(G378&gt;=0.8*'MARK LOOKUP'!G378,"A",IF(G378&gt;=0.7*'MARK LOOKUP'!G378,"B+",IF(G378&gt;=0.6*'MARK LOOKUP'!G378,"B",IF(G378&gt;=0.5*'MARK LOOKUP'!G378,"C+",IF(G378&gt;=0.4*'MARK LOOKUP'!G378,"C",IF(G378&gt;=0.35*'MARK LOOKUP'!G378,"D","NG"))))))))</f>
        <v>0</v>
      </c>
      <c r="AC378" s="26" t="str">
        <f>IF(ISBLANK('DATA ENTRY'!M378),"",IF(LEDGER!H378="AB","AB",IF(LEDGER!H378&gt;=0.9*'MARK LOOKUP'!H378,"A+",IF(LEDGER!H378&gt;=0.8*'MARK LOOKUP'!H378,"A",IF(LEDGER!H378&gt;=0.7*'MARK LOOKUP'!H378,"B+",IF(LEDGER!H378&gt;=0.6*'MARK LOOKUP'!H378,"B",IF(LEDGER!H378&gt;=0.5*'MARK LOOKUP'!H378,"C+",IF(LEDGER!H378&gt;=0.4*'MARK LOOKUP'!H378,"C",IF(LEDGER!H378&gt;=0.35*'MARK LOOKUP'!H378,"D","NG")))))))))</f>
        <v/>
      </c>
      <c r="AD378" s="26" t="str">
        <f>IF(ISBLANK('DATA ENTRY'!N378),"",IF(LEDGER!I378="AB","AB",IF(LEDGER!I378&gt;=0.9*'MARK LOOKUP'!I378,"A+",IF(LEDGER!I378&gt;=0.8*'MARK LOOKUP'!I378,"A",IF(LEDGER!I378&gt;=0.7*'MARK LOOKUP'!I378,"B+",IF(LEDGER!I378&gt;=0.6*'MARK LOOKUP'!I378,"B",IF(LEDGER!I378&gt;=0.5*'MARK LOOKUP'!I378,"C+",IF(LEDGER!I378&gt;=0.4*'MARK LOOKUP'!I378,"C",IF(LEDGER!I378&gt;=0.35*'MARK LOOKUP'!I378,"D","NG")))))))))</f>
        <v/>
      </c>
      <c r="AE378" s="26" t="str">
        <f>IF(ISNUMBER(J378),IF(J378&gt;=0.9*'MARK LOOKUP'!J378,"A+",IF(J378&gt;=0.8*'MARK LOOKUP'!J378,"A",IF(J378&gt;=0.7*'MARK LOOKUP'!J378,"B+",IF(J378&gt;=0.6*'MARK LOOKUP'!J378,"B",IF(J378&gt;=0.5*'MARK LOOKUP'!J378,"C+",IF(J378&gt;=0.4*'MARK LOOKUP'!J378,"C",IF(J378&gt;=0.35*'MARK LOOKUP'!J378,"D","NG"))))))),"")</f>
        <v/>
      </c>
      <c r="AF378" s="26" t="str">
        <f>IF(ISBLANK('DATA ENTRY'!P378),"",IF(LEDGER!K378="Ab","AB",IF(LEDGER!K378&gt;=0.9*'MARK LOOKUP'!K378,"A+",IF(LEDGER!K378&gt;=0.8*'MARK LOOKUP'!K378,"A",IF(LEDGER!K378&gt;=0.7*'MARK LOOKUP'!K378,"B+",IF(LEDGER!K378&gt;=0.6*'MARK LOOKUP'!K378,"B",IF(LEDGER!K378&gt;=0.5*'MARK LOOKUP'!K378,"C+",IF(LEDGER!K378&gt;=0.4*'MARK LOOKUP'!K378,"C",IF(LEDGER!K378&gt;=0.35*'MARK LOOKUP'!K378,"D","NG")))))))))</f>
        <v/>
      </c>
      <c r="AG378" s="26" t="str">
        <f>IF(ISBLANK('DATA ENTRY'!Q378),"",IF(LEDGER!L378="Ab","AB",IF(LEDGER!L378&gt;=0.9*'MARK LOOKUP'!L378,"A+",IF(LEDGER!L378&gt;=0.8*'MARK LOOKUP'!L378,"A",IF(LEDGER!L378&gt;=0.7*'MARK LOOKUP'!L378,"B+",IF(LEDGER!L378&gt;=0.6*'MARK LOOKUP'!L378,"B",IF(LEDGER!L378&gt;=0.5*'MARK LOOKUP'!L378,"C+",IF(LEDGER!L378&gt;=0.4*'MARK LOOKUP'!L378,"C",IF(LEDGER!L378&gt;=0.35*'MARK LOOKUP'!L378,"D","NG")))))))))</f>
        <v/>
      </c>
      <c r="AH378" s="26" t="str">
        <f>IF(ISNUMBER(M378),IF(M378&gt;=0.9*'MARK LOOKUP'!M378,"A+",IF(M378&gt;=0.8*'MARK LOOKUP'!M378,"A",IF(M378&gt;=0.7*'MARK LOOKUP'!M378,"B+",IF(M378&gt;=0.6*'MARK LOOKUP'!M378,"B",IF(M378&gt;=0.5*'MARK LOOKUP'!M378,"C+",IF(M378&gt;=0.4*'MARK LOOKUP'!M378,"C",IF(M378&gt;=0.35*'MARK LOOKUP'!M378,"D","NG"))))))),"")</f>
        <v/>
      </c>
      <c r="AI378" s="26" t="str">
        <f>IF(ISBLANK('DATA ENTRY'!S378),"",IF(N378="Ab","AB",IF(N378&gt;=0.9*'MARK LOOKUP'!N378,"A+",IF(N378&gt;=0.8*'MARK LOOKUP'!N378,"A",IF(N378&gt;=0.7*'MARK LOOKUP'!N378,"B+",IF(N378&gt;=0.6*'MARK LOOKUP'!N378,"B",IF(N378&gt;=0.5*'MARK LOOKUP'!N378,"C+",IF(N378&gt;=0.4*'MARK LOOKUP'!N378,"C",IF(N378&gt;=0.35*'MARK LOOKUP'!N378,"D","NG")))))))))</f>
        <v/>
      </c>
      <c r="AJ378" s="26" t="str">
        <f>IF(ISBLANK('DATA ENTRY'!T378),"",IF(O378="Ab","AB",IF(O378&gt;=0.9*'MARK LOOKUP'!O378,"A+",IF(O378&gt;=0.8*'MARK LOOKUP'!O378,"A",IF(O378&gt;=0.7*'MARK LOOKUP'!O378,"B+",IF(O378&gt;=0.6*'MARK LOOKUP'!O378,"B",IF(O378&gt;=0.5*'MARK LOOKUP'!O378,"C+",IF(O378&gt;=0.4*'MARK LOOKUP'!O378,"C",IF(O378&gt;=0.35*'MARK LOOKUP'!O378,"D","NG")))))))))</f>
        <v/>
      </c>
      <c r="AK378" s="26" t="str">
        <f>IF(ISNUMBER(P378),IF(P378&gt;=0.9*'MARK LOOKUP'!P378,"A+",IF(P378&gt;=0.8*'MARK LOOKUP'!P378,"A",IF(P378&gt;=0.7*'MARK LOOKUP'!P378,"B+",IF(P378&gt;=0.6*'MARK LOOKUP'!P378,"B",IF(P378&gt;=0.5*'MARK LOOKUP'!P378,"C+",IF(P378&gt;=0.4*'MARK LOOKUP'!P378,"C",IF(P378&gt;=0.35*'MARK LOOKUP'!P378,"D","NG"))))))),"")</f>
        <v/>
      </c>
      <c r="AL378" s="26" t="str">
        <f>IF(ISBLANK('DATA ENTRY'!V378),"",IF(Q378="Ab","AB",IF(Q378&gt;=0.9*'MARK LOOKUP'!Q378,"A+",IF(Q378&gt;=0.8*'MARK LOOKUP'!Q378,"A",IF(Q378&gt;=0.7*'MARK LOOKUP'!Q378,"B+",IF(Q378&gt;=0.6*'MARK LOOKUP'!Q378,"B",IF(Q378&gt;=0.5*'MARK LOOKUP'!Q378,"C+",IF(Q378&gt;=0.4*'MARK LOOKUP'!Q378,"C",IF(Q378&gt;=0.35*'MARK LOOKUP'!Q378,"D","NG")))))))))</f>
        <v/>
      </c>
      <c r="AM378" s="26" t="str">
        <f>IF(ISBLANK('DATA ENTRY'!W378),"",IF(R378="Ab","AB",IF(R378&gt;=0.9*'MARK LOOKUP'!R378,"A+",IF(R378&gt;=0.8*'MARK LOOKUP'!R378,"A",IF(R378&gt;=0.7*'MARK LOOKUP'!R378,"B+",IF(R378&gt;=0.6*'MARK LOOKUP'!R378,"B",IF(R378&gt;=0.5*'MARK LOOKUP'!R378,"C+",IF(R378&gt;=0.4*'MARK LOOKUP'!R378,"C",IF(R378&gt;=0.35*'MARK LOOKUP'!R378,"D","NG")))))))))</f>
        <v/>
      </c>
      <c r="AN378" s="26" t="str">
        <f>IF(ISNUMBER(S378),IF(S378&gt;=0.9*'MARK LOOKUP'!S378,"A+",IF(S378&gt;=0.8*'MARK LOOKUP'!S378,"A",IF(S378&gt;=0.7*'MARK LOOKUP'!S378,"B+",IF(S378&gt;=0.6*'MARK LOOKUP'!S378,"B",IF(S378&gt;=0.5*'MARK LOOKUP'!S378,"C+",IF(S378&gt;=0.4*'MARK LOOKUP'!S378,"C",IF(S378&gt;=0.35*'MARK LOOKUP'!S378,"D","NG"))))))),"")</f>
        <v/>
      </c>
      <c r="AO378" s="26" t="str">
        <f>IF(ISBLANK('DATA ENTRY'!Y378),"",IF(T378="AB","AB",IF(T378&gt;=0.9*'MARK LOOKUP'!T378,"A+",IF(T378&gt;=0.8*'MARK LOOKUP'!T378,"A",IF(T378&gt;=0.7*'MARK LOOKUP'!T378,"B+",IF(T378&gt;=0.6*'MARK LOOKUP'!T378,"B",IF(T378&gt;=0.5*'MARK LOOKUP'!T378,"C+",IF(T378&gt;=0.4*'MARK LOOKUP'!T378,"C",IF(T378&gt;=0.35*'MARK LOOKUP'!T378,"D","NG")))))))))</f>
        <v/>
      </c>
      <c r="AP378" s="26" t="str">
        <f>IF(ISBLANK('DATA ENTRY'!Z378),"",IF(U378="AB","AB",IF(U378&gt;=0.9*'MARK LOOKUP'!U378,"A+",IF(U378&gt;=0.8*'MARK LOOKUP'!U378,"A",IF(U378&gt;=0.7*'MARK LOOKUP'!U378,"B+",IF(U378&gt;=0.6*'MARK LOOKUP'!U378,"B",IF(U378&gt;=0.5*'MARK LOOKUP'!U378,"C+",IF(U378&gt;=0.4*'MARK LOOKUP'!U378,"C",IF(U378&gt;=0.35*'MARK LOOKUP'!U378,"D","NG")))))))))</f>
        <v/>
      </c>
      <c r="AQ378" s="26" t="str">
        <f>IF(ISNUMBER(V378),IF(V378&gt;=0.9*'MARK LOOKUP'!V378,"A+",IF(V378&gt;=0.8*'MARK LOOKUP'!V378,"A",IF(V378&gt;=0.7*'MARK LOOKUP'!V378,"B+",IF(V378&gt;=0.6*'MARK LOOKUP'!S378,"B",IF(V378&gt;=0.5*'MARK LOOKUP'!V378,"C+",IF(V378&gt;=0.4*'MARK LOOKUP'!V378,"C",IF(V378&gt;=0.35*'MARK LOOKUP'!V378,"D","NG"))))))),"")</f>
        <v/>
      </c>
      <c r="AR378" s="26" t="str">
        <f t="shared" si="107"/>
        <v/>
      </c>
      <c r="AS378" s="26" t="str">
        <f t="shared" si="108"/>
        <v/>
      </c>
      <c r="AT378" s="26" t="str">
        <f t="shared" si="109"/>
        <v/>
      </c>
      <c r="AU378" s="26" t="str">
        <f t="shared" si="110"/>
        <v/>
      </c>
      <c r="AV378" s="26" t="str">
        <f t="shared" si="111"/>
        <v/>
      </c>
      <c r="AW378" s="26" t="str">
        <f t="shared" si="112"/>
        <v/>
      </c>
      <c r="AX378" s="26" t="str">
        <f t="shared" si="113"/>
        <v/>
      </c>
      <c r="AY378" s="26" t="str">
        <f t="shared" si="114"/>
        <v/>
      </c>
      <c r="AZ378" s="26" t="str">
        <f t="shared" si="115"/>
        <v/>
      </c>
      <c r="BA378" s="26" t="str">
        <f t="shared" si="116"/>
        <v/>
      </c>
      <c r="BB378" s="26" t="str">
        <f t="shared" si="117"/>
        <v/>
      </c>
      <c r="BC378" s="26" t="str">
        <f t="shared" si="118"/>
        <v/>
      </c>
      <c r="BD378" s="26" t="str">
        <f t="shared" si="119"/>
        <v/>
      </c>
      <c r="BE378" s="26" t="str">
        <f>IF(ISBLANK('DATA ENTRY'!S378),"",IF(AJ378="A+","4",IF(AJ378="A","3.6",IF(AJ378="B+","3.2",IF(AJ378="B","2.8",IF(AJ378="C+","2.4",IF(AJ378="C","2",IF(AJ378="D+","1.6",IF(AJ378="D","1.2",IF(AJ378="E","0.8",""))))))))))</f>
        <v/>
      </c>
      <c r="BF378" s="26" t="str">
        <f>IF(ISBLANK('DATA ENTRY'!T378),"",IF(AK378="A+","4",IF(AK378="A","3.6",IF(AK378="B+","3.2",IF(AK378="B","2.8",IF(AK378="C+","2.4",IF(AK378="C","2",IF(AK378="D+","1.6",IF(AK378="D","1.2",IF(AK378="E","0.8",""))))))))))</f>
        <v/>
      </c>
      <c r="BG378" s="26" t="str">
        <f>IF(ISBLANK('DATA ENTRY'!U378),"",IF(AL378="A+","4",IF(AL378="A","3.6",IF(AL378="B+","3.2",IF(AL378="B","2.8",IF(AL378="C+","2.4",IF(AL378="C","2",IF(AL378="D+","1.6",IF(AL378="D","1.2",IF(AL378="E","0.8",""))))))))))</f>
        <v/>
      </c>
      <c r="BH378" s="26" t="str">
        <f>IF(ISBLANK('DATA ENTRY'!V378),"",IF(AM378="A+","4",IF(AM378="A","3.6",IF(AM378="B+","3.2",IF(AM378="B","2.8",IF(AM378="C+","2.4",IF(AM378="C","2",IF(AM378="D+","1.6",IF(AM378="D","1.2",IF(AM378="E","0.8",""))))))))))</f>
        <v/>
      </c>
      <c r="BI378" s="26" t="str">
        <f>IF(ISBLANK('DATA ENTRY'!W378),"",IF(AN378="A+","4",IF(AN378="A","3.6",IF(AN378="B+","3.2",IF(AN378="B","2.8",IF(AN378="C+","2.4",IF(AN378="C","2",IF(AN378="D+","1.6",IF(AN378="D","1.2",IF(AN378="E","0.8",""))))))))))</f>
        <v/>
      </c>
      <c r="BJ378" s="26" t="str">
        <f>IF(ISBLANK('DATA ENTRY'!X378),"",IF(AO378="A+","4",IF(AO378="A","3.6",IF(AO378="B+","3.2",IF(AO378="B","2.8",IF(AO378="C+","2.4",IF(AO378="C","2",IF(AO378="D+","1.6",IF(AO378="D","1.2",IF(AO378="E","0.8",""))))))))))</f>
        <v/>
      </c>
      <c r="BK378" s="26" t="str">
        <f>IF(ISBLANK('DATA ENTRY'!Y378),"",IF(AP378="A+","4",IF(AP378="A","3.6",IF(AP378="B+","3.2",IF(AP378="B","2.8",IF(AP378="C+","2.4",IF(AP378="C","2",IF(AP378="D+","1.6",IF(AP378="D","1.2",IF(AP378="E","0.8",""))))))))))</f>
        <v/>
      </c>
      <c r="BL378" s="26" t="str">
        <f>IF(ISBLANK('DATA ENTRY'!Z378),"",IF(AQ378="A+","4",IF(AQ378="A","3.6",IF(AQ378="B+","3.2",IF(AQ378="B","2.8",IF(AQ378="C+","2.4",IF(AQ378="C","2",IF(AQ378="D+","1.6",IF(AQ378="D","1.2",IF(AQ378="E","0.8",""))))))))))</f>
        <v/>
      </c>
    </row>
    <row r="379" spans="2:64" x14ac:dyDescent="0.25">
      <c r="B379" s="26" t="str">
        <f>IF(ISBLANK('DATA ENTRY'!G379),"",'DATA ENTRY'!G379)</f>
        <v/>
      </c>
      <c r="C379" s="26" t="str">
        <f>IF(ISBLANK('DATA ENTRY'!H379),"",'DATA ENTRY'!H379)</f>
        <v/>
      </c>
      <c r="D379" s="26" t="str">
        <f t="shared" si="101"/>
        <v/>
      </c>
      <c r="E379" s="26" t="str">
        <f>IF(ISBLANK('DATA ENTRY'!J379),"",'DATA ENTRY'!J379)</f>
        <v/>
      </c>
      <c r="F379" s="26" t="str">
        <f>IF(ISBLANK('DATA ENTRY'!K379),"",'DATA ENTRY'!K379)</f>
        <v/>
      </c>
      <c r="G379" s="26" t="str">
        <f t="shared" si="102"/>
        <v/>
      </c>
      <c r="H379" s="26" t="str">
        <f>IF(ISBLANK('DATA ENTRY'!M379),"",'DATA ENTRY'!M379)</f>
        <v/>
      </c>
      <c r="I379" s="26" t="str">
        <f>IF(ISBLANK('DATA ENTRY'!M379),"",'DATA ENTRY'!N379)</f>
        <v/>
      </c>
      <c r="J379" s="26" t="str">
        <f t="shared" si="120"/>
        <v/>
      </c>
      <c r="K379" s="26" t="str">
        <f>IF(ISBLANK('DATA ENTRY'!P379),"",'DATA ENTRY'!P379)</f>
        <v/>
      </c>
      <c r="L379" s="26" t="str">
        <f>IF(ISBLANK('DATA ENTRY'!Q379),"",'DATA ENTRY'!Q379)</f>
        <v/>
      </c>
      <c r="M379" s="26" t="str">
        <f t="shared" si="103"/>
        <v/>
      </c>
      <c r="N379" s="26" t="str">
        <f>IF(ISBLANK('DATA ENTRY'!S379),"",'DATA ENTRY'!S379)</f>
        <v/>
      </c>
      <c r="O379" s="26" t="str">
        <f>IF(ISBLANK('DATA ENTRY'!T379),"",'DATA ENTRY'!T379)</f>
        <v/>
      </c>
      <c r="P379" s="26" t="str">
        <f t="shared" si="104"/>
        <v/>
      </c>
      <c r="Q379" s="26" t="str">
        <f>IF(ISBLANK('DATA ENTRY'!V379),"",'DATA ENTRY'!V379)</f>
        <v/>
      </c>
      <c r="R379" s="26" t="str">
        <f>IF(ISBLANK('DATA ENTRY'!W379),"",'DATA ENTRY'!W379)</f>
        <v/>
      </c>
      <c r="S379" s="26" t="str">
        <f t="shared" si="105"/>
        <v/>
      </c>
      <c r="T379" s="26" t="str">
        <f>IF(ISBLANK('DATA ENTRY'!Y379),"",'DATA ENTRY'!Y379)</f>
        <v/>
      </c>
      <c r="U379" s="26" t="str">
        <f>IF(ISBLANK('DATA ENTRY'!Z379),"",'DATA ENTRY'!Z379)</f>
        <v/>
      </c>
      <c r="V379" s="26" t="str">
        <f t="shared" si="106"/>
        <v/>
      </c>
      <c r="W379" s="26" t="str">
        <f>IF(ISBLANK('DATA ENTRY'!$F379),"",IF(LEDGER!B379="AB","AB",IF(LEDGER!B379&gt;=0.9*'MARK LOOKUP'!B379,"A+",IF(LEDGER!B379&gt;=0.8*'MARK LOOKUP'!B379,"A",IF(LEDGER!B379&gt;=0.7*'MARK LOOKUP'!B379,"B+",IF(LEDGER!B379&gt;=0.6*'MARK LOOKUP'!B379,"B",IF(LEDGER!B379&gt;=0.5*'MARK LOOKUP'!B379,"C+",IF(LEDGER!B379&gt;=0.4*'MARK LOOKUP'!B379,"C+",IF(LEDGER!B379&gt;=0.35*'MARK LOOKUP'!B379,"D","NG")))))))))</f>
        <v/>
      </c>
      <c r="X379" s="26" t="str">
        <f>IF(ISBLANK('DATA ENTRY'!$G379),"",IF(LEDGER!C379="AB","AB",IF(LEDGER!C379&gt;=0.9*'MARK LOOKUP'!C379,"A+",IF(LEDGER!C379&gt;=0.8*'MARK LOOKUP'!C379,"A",IF(LEDGER!C379&gt;=0.7*'MARK LOOKUP'!C379,"B+",IF(LEDGER!C379&gt;=0.6*'MARK LOOKUP'!C379,"B",IF(LEDGER!C379&gt;=0.5*'MARK LOOKUP'!C379,"C+",IF(LEDGER!C379&gt;=0.4*'MARK LOOKUP'!C379,"C+",IF(LEDGER!C379&gt;=0.35*'MARK LOOKUP'!C379,"D","N.G.")))))))))</f>
        <v/>
      </c>
      <c r="Y379" s="26" t="b">
        <f>IF(ISNUMBER(D379),IF(D379&gt;=0.9*'MARK LOOKUP'!D379,"A+",IF(D379&gt;=0.8*'MARK LOOKUP'!D379,"A",IF(D379&gt;=0.7*'MARK LOOKUP'!D379,"B+",IF(D379&gt;=0.6*'MARK LOOKUP'!D379,"B",IF(D379&gt;=0.5*'MARK LOOKUP'!D379,"C+",IF(D379&gt;=0.4*'MARK LOOKUP'!D379,"C",IF(D379&gt;=0.35*'MARK LOOKUP'!D379,"D","N.G."))))))))</f>
        <v>0</v>
      </c>
      <c r="Z379" s="26" t="str">
        <f>IF(ISBLANK('DATA ENTRY'!J379),"",IF(LEDGER!E379="AB","AB",IF(LEDGER!E379&gt;=0.9*'MARK LOOKUP'!E379,"A+",IF(LEDGER!E379&gt;=0.8*'MARK LOOKUP'!E379,"A",IF(LEDGER!E379&gt;=0.7*'MARK LOOKUP'!E379,"B+",IF(LEDGER!E379&gt;=0.6*'MARK LOOKUP'!E379,"B",IF(LEDGER!E379&gt;=0.5*'MARK LOOKUP'!E379,"C+",IF(LEDGER!E379&gt;=0.4*'MARK LOOKUP'!E379,"C",IF(LEDGER!E379&gt;=0.35*'MARK LOOKUP'!E379,"D","NG")))))))))</f>
        <v/>
      </c>
      <c r="AA379" s="26" t="str">
        <f>IF(ISBLANK('DATA ENTRY'!K379),"",IF(LEDGER!F379="AB","AB",IF(LEDGER!F379&gt;=0.9*'MARK LOOKUP'!F379,"A+",IF(LEDGER!F379&gt;=0.8*'MARK LOOKUP'!F379,"A",IF(LEDGER!F379&gt;=0.7*'MARK LOOKUP'!F379,"B+",IF(LEDGER!F379&gt;=0.6*'MARK LOOKUP'!F379,"B",IF(LEDGER!F379&gt;=0.5*'MARK LOOKUP'!F379,"C+",IF(LEDGER!F379&gt;=0.4*'MARK LOOKUP'!F379,"C",IF(LEDGER!F379&gt;=0.35*'MARK LOOKUP'!F379,"D","NG")))))))))</f>
        <v/>
      </c>
      <c r="AB379" s="26" t="b">
        <f>IF(ISNUMBER(G379),IF(D379&gt;=0.9*'MARK LOOKUP'!G379,"A+",IF(G379&gt;=0.8*'MARK LOOKUP'!G379,"A",IF(G379&gt;=0.7*'MARK LOOKUP'!G379,"B+",IF(G379&gt;=0.6*'MARK LOOKUP'!G379,"B",IF(G379&gt;=0.5*'MARK LOOKUP'!G379,"C+",IF(G379&gt;=0.4*'MARK LOOKUP'!G379,"C",IF(G379&gt;=0.35*'MARK LOOKUP'!G379,"D","NG"))))))))</f>
        <v>0</v>
      </c>
      <c r="AC379" s="26" t="str">
        <f>IF(ISBLANK('DATA ENTRY'!M379),"",IF(LEDGER!H379="AB","AB",IF(LEDGER!H379&gt;=0.9*'MARK LOOKUP'!H379,"A+",IF(LEDGER!H379&gt;=0.8*'MARK LOOKUP'!H379,"A",IF(LEDGER!H379&gt;=0.7*'MARK LOOKUP'!H379,"B+",IF(LEDGER!H379&gt;=0.6*'MARK LOOKUP'!H379,"B",IF(LEDGER!H379&gt;=0.5*'MARK LOOKUP'!H379,"C+",IF(LEDGER!H379&gt;=0.4*'MARK LOOKUP'!H379,"C",IF(LEDGER!H379&gt;=0.35*'MARK LOOKUP'!H379,"D","NG")))))))))</f>
        <v/>
      </c>
      <c r="AD379" s="26" t="str">
        <f>IF(ISBLANK('DATA ENTRY'!N379),"",IF(LEDGER!I379="AB","AB",IF(LEDGER!I379&gt;=0.9*'MARK LOOKUP'!I379,"A+",IF(LEDGER!I379&gt;=0.8*'MARK LOOKUP'!I379,"A",IF(LEDGER!I379&gt;=0.7*'MARK LOOKUP'!I379,"B+",IF(LEDGER!I379&gt;=0.6*'MARK LOOKUP'!I379,"B",IF(LEDGER!I379&gt;=0.5*'MARK LOOKUP'!I379,"C+",IF(LEDGER!I379&gt;=0.4*'MARK LOOKUP'!I379,"C",IF(LEDGER!I379&gt;=0.35*'MARK LOOKUP'!I379,"D","NG")))))))))</f>
        <v/>
      </c>
      <c r="AE379" s="26" t="str">
        <f>IF(ISNUMBER(J379),IF(J379&gt;=0.9*'MARK LOOKUP'!J379,"A+",IF(J379&gt;=0.8*'MARK LOOKUP'!J379,"A",IF(J379&gt;=0.7*'MARK LOOKUP'!J379,"B+",IF(J379&gt;=0.6*'MARK LOOKUP'!J379,"B",IF(J379&gt;=0.5*'MARK LOOKUP'!J379,"C+",IF(J379&gt;=0.4*'MARK LOOKUP'!J379,"C",IF(J379&gt;=0.35*'MARK LOOKUP'!J379,"D","NG"))))))),"")</f>
        <v/>
      </c>
      <c r="AF379" s="26" t="str">
        <f>IF(ISBLANK('DATA ENTRY'!P379),"",IF(LEDGER!K379="Ab","AB",IF(LEDGER!K379&gt;=0.9*'MARK LOOKUP'!K379,"A+",IF(LEDGER!K379&gt;=0.8*'MARK LOOKUP'!K379,"A",IF(LEDGER!K379&gt;=0.7*'MARK LOOKUP'!K379,"B+",IF(LEDGER!K379&gt;=0.6*'MARK LOOKUP'!K379,"B",IF(LEDGER!K379&gt;=0.5*'MARK LOOKUP'!K379,"C+",IF(LEDGER!K379&gt;=0.4*'MARK LOOKUP'!K379,"C",IF(LEDGER!K379&gt;=0.35*'MARK LOOKUP'!K379,"D","NG")))))))))</f>
        <v/>
      </c>
      <c r="AG379" s="26" t="str">
        <f>IF(ISBLANK('DATA ENTRY'!Q379),"",IF(LEDGER!L379="Ab","AB",IF(LEDGER!L379&gt;=0.9*'MARK LOOKUP'!L379,"A+",IF(LEDGER!L379&gt;=0.8*'MARK LOOKUP'!L379,"A",IF(LEDGER!L379&gt;=0.7*'MARK LOOKUP'!L379,"B+",IF(LEDGER!L379&gt;=0.6*'MARK LOOKUP'!L379,"B",IF(LEDGER!L379&gt;=0.5*'MARK LOOKUP'!L379,"C+",IF(LEDGER!L379&gt;=0.4*'MARK LOOKUP'!L379,"C",IF(LEDGER!L379&gt;=0.35*'MARK LOOKUP'!L379,"D","NG")))))))))</f>
        <v/>
      </c>
      <c r="AH379" s="26" t="str">
        <f>IF(ISNUMBER(M379),IF(M379&gt;=0.9*'MARK LOOKUP'!M379,"A+",IF(M379&gt;=0.8*'MARK LOOKUP'!M379,"A",IF(M379&gt;=0.7*'MARK LOOKUP'!M379,"B+",IF(M379&gt;=0.6*'MARK LOOKUP'!M379,"B",IF(M379&gt;=0.5*'MARK LOOKUP'!M379,"C+",IF(M379&gt;=0.4*'MARK LOOKUP'!M379,"C",IF(M379&gt;=0.35*'MARK LOOKUP'!M379,"D","NG"))))))),"")</f>
        <v/>
      </c>
      <c r="AI379" s="26" t="str">
        <f>IF(ISBLANK('DATA ENTRY'!S379),"",IF(N379="Ab","AB",IF(N379&gt;=0.9*'MARK LOOKUP'!N379,"A+",IF(N379&gt;=0.8*'MARK LOOKUP'!N379,"A",IF(N379&gt;=0.7*'MARK LOOKUP'!N379,"B+",IF(N379&gt;=0.6*'MARK LOOKUP'!N379,"B",IF(N379&gt;=0.5*'MARK LOOKUP'!N379,"C+",IF(N379&gt;=0.4*'MARK LOOKUP'!N379,"C",IF(N379&gt;=0.35*'MARK LOOKUP'!N379,"D","NG")))))))))</f>
        <v/>
      </c>
      <c r="AJ379" s="26" t="str">
        <f>IF(ISBLANK('DATA ENTRY'!T379),"",IF(O379="Ab","AB",IF(O379&gt;=0.9*'MARK LOOKUP'!O379,"A+",IF(O379&gt;=0.8*'MARK LOOKUP'!O379,"A",IF(O379&gt;=0.7*'MARK LOOKUP'!O379,"B+",IF(O379&gt;=0.6*'MARK LOOKUP'!O379,"B",IF(O379&gt;=0.5*'MARK LOOKUP'!O379,"C+",IF(O379&gt;=0.4*'MARK LOOKUP'!O379,"C",IF(O379&gt;=0.35*'MARK LOOKUP'!O379,"D","NG")))))))))</f>
        <v/>
      </c>
      <c r="AK379" s="26" t="str">
        <f>IF(ISNUMBER(P379),IF(P379&gt;=0.9*'MARK LOOKUP'!P379,"A+",IF(P379&gt;=0.8*'MARK LOOKUP'!P379,"A",IF(P379&gt;=0.7*'MARK LOOKUP'!P379,"B+",IF(P379&gt;=0.6*'MARK LOOKUP'!P379,"B",IF(P379&gt;=0.5*'MARK LOOKUP'!P379,"C+",IF(P379&gt;=0.4*'MARK LOOKUP'!P379,"C",IF(P379&gt;=0.35*'MARK LOOKUP'!P379,"D","NG"))))))),"")</f>
        <v/>
      </c>
      <c r="AL379" s="26" t="str">
        <f>IF(ISBLANK('DATA ENTRY'!V379),"",IF(Q379="Ab","AB",IF(Q379&gt;=0.9*'MARK LOOKUP'!Q379,"A+",IF(Q379&gt;=0.8*'MARK LOOKUP'!Q379,"A",IF(Q379&gt;=0.7*'MARK LOOKUP'!Q379,"B+",IF(Q379&gt;=0.6*'MARK LOOKUP'!Q379,"B",IF(Q379&gt;=0.5*'MARK LOOKUP'!Q379,"C+",IF(Q379&gt;=0.4*'MARK LOOKUP'!Q379,"C",IF(Q379&gt;=0.35*'MARK LOOKUP'!Q379,"D","NG")))))))))</f>
        <v/>
      </c>
      <c r="AM379" s="26" t="str">
        <f>IF(ISBLANK('DATA ENTRY'!W379),"",IF(R379="Ab","AB",IF(R379&gt;=0.9*'MARK LOOKUP'!R379,"A+",IF(R379&gt;=0.8*'MARK LOOKUP'!R379,"A",IF(R379&gt;=0.7*'MARK LOOKUP'!R379,"B+",IF(R379&gt;=0.6*'MARK LOOKUP'!R379,"B",IF(R379&gt;=0.5*'MARK LOOKUP'!R379,"C+",IF(R379&gt;=0.4*'MARK LOOKUP'!R379,"C",IF(R379&gt;=0.35*'MARK LOOKUP'!R379,"D","NG")))))))))</f>
        <v/>
      </c>
      <c r="AN379" s="26" t="str">
        <f>IF(ISNUMBER(S379),IF(S379&gt;=0.9*'MARK LOOKUP'!S379,"A+",IF(S379&gt;=0.8*'MARK LOOKUP'!S379,"A",IF(S379&gt;=0.7*'MARK LOOKUP'!S379,"B+",IF(S379&gt;=0.6*'MARK LOOKUP'!S379,"B",IF(S379&gt;=0.5*'MARK LOOKUP'!S379,"C+",IF(S379&gt;=0.4*'MARK LOOKUP'!S379,"C",IF(S379&gt;=0.35*'MARK LOOKUP'!S379,"D","NG"))))))),"")</f>
        <v/>
      </c>
      <c r="AO379" s="26" t="str">
        <f>IF(ISBLANK('DATA ENTRY'!Y379),"",IF(T379="AB","AB",IF(T379&gt;=0.9*'MARK LOOKUP'!T379,"A+",IF(T379&gt;=0.8*'MARK LOOKUP'!T379,"A",IF(T379&gt;=0.7*'MARK LOOKUP'!T379,"B+",IF(T379&gt;=0.6*'MARK LOOKUP'!T379,"B",IF(T379&gt;=0.5*'MARK LOOKUP'!T379,"C+",IF(T379&gt;=0.4*'MARK LOOKUP'!T379,"C",IF(T379&gt;=0.35*'MARK LOOKUP'!T379,"D","NG")))))))))</f>
        <v/>
      </c>
      <c r="AP379" s="26" t="str">
        <f>IF(ISBLANK('DATA ENTRY'!Z379),"",IF(U379="AB","AB",IF(U379&gt;=0.9*'MARK LOOKUP'!U379,"A+",IF(U379&gt;=0.8*'MARK LOOKUP'!U379,"A",IF(U379&gt;=0.7*'MARK LOOKUP'!U379,"B+",IF(U379&gt;=0.6*'MARK LOOKUP'!U379,"B",IF(U379&gt;=0.5*'MARK LOOKUP'!U379,"C+",IF(U379&gt;=0.4*'MARK LOOKUP'!U379,"C",IF(U379&gt;=0.35*'MARK LOOKUP'!U379,"D","NG")))))))))</f>
        <v/>
      </c>
      <c r="AQ379" s="26" t="str">
        <f>IF(ISNUMBER(V379),IF(V379&gt;=0.9*'MARK LOOKUP'!V379,"A+",IF(V379&gt;=0.8*'MARK LOOKUP'!V379,"A",IF(V379&gt;=0.7*'MARK LOOKUP'!V379,"B+",IF(V379&gt;=0.6*'MARK LOOKUP'!S379,"B",IF(V379&gt;=0.5*'MARK LOOKUP'!V379,"C+",IF(V379&gt;=0.4*'MARK LOOKUP'!V379,"C",IF(V379&gt;=0.35*'MARK LOOKUP'!V379,"D","NG"))))))),"")</f>
        <v/>
      </c>
      <c r="AR379" s="26" t="str">
        <f t="shared" si="107"/>
        <v/>
      </c>
      <c r="AS379" s="26" t="str">
        <f t="shared" si="108"/>
        <v/>
      </c>
      <c r="AT379" s="26" t="str">
        <f t="shared" si="109"/>
        <v/>
      </c>
      <c r="AU379" s="26" t="str">
        <f t="shared" si="110"/>
        <v/>
      </c>
      <c r="AV379" s="26" t="str">
        <f t="shared" si="111"/>
        <v/>
      </c>
      <c r="AW379" s="26" t="str">
        <f t="shared" si="112"/>
        <v/>
      </c>
      <c r="AX379" s="26" t="str">
        <f t="shared" si="113"/>
        <v/>
      </c>
      <c r="AY379" s="26" t="str">
        <f t="shared" si="114"/>
        <v/>
      </c>
      <c r="AZ379" s="26" t="str">
        <f t="shared" si="115"/>
        <v/>
      </c>
      <c r="BA379" s="26" t="str">
        <f t="shared" si="116"/>
        <v/>
      </c>
      <c r="BB379" s="26" t="str">
        <f t="shared" si="117"/>
        <v/>
      </c>
      <c r="BC379" s="26" t="str">
        <f t="shared" si="118"/>
        <v/>
      </c>
      <c r="BD379" s="26" t="str">
        <f t="shared" si="119"/>
        <v/>
      </c>
      <c r="BE379" s="26" t="str">
        <f>IF(ISBLANK('DATA ENTRY'!S379),"",IF(AJ379="A+","4",IF(AJ379="A","3.6",IF(AJ379="B+","3.2",IF(AJ379="B","2.8",IF(AJ379="C+","2.4",IF(AJ379="C","2",IF(AJ379="D+","1.6",IF(AJ379="D","1.2",IF(AJ379="E","0.8",""))))))))))</f>
        <v/>
      </c>
      <c r="BF379" s="26" t="str">
        <f>IF(ISBLANK('DATA ENTRY'!T379),"",IF(AK379="A+","4",IF(AK379="A","3.6",IF(AK379="B+","3.2",IF(AK379="B","2.8",IF(AK379="C+","2.4",IF(AK379="C","2",IF(AK379="D+","1.6",IF(AK379="D","1.2",IF(AK379="E","0.8",""))))))))))</f>
        <v/>
      </c>
      <c r="BG379" s="26" t="str">
        <f>IF(ISBLANK('DATA ENTRY'!U379),"",IF(AL379="A+","4",IF(AL379="A","3.6",IF(AL379="B+","3.2",IF(AL379="B","2.8",IF(AL379="C+","2.4",IF(AL379="C","2",IF(AL379="D+","1.6",IF(AL379="D","1.2",IF(AL379="E","0.8",""))))))))))</f>
        <v/>
      </c>
      <c r="BH379" s="26" t="str">
        <f>IF(ISBLANK('DATA ENTRY'!V379),"",IF(AM379="A+","4",IF(AM379="A","3.6",IF(AM379="B+","3.2",IF(AM379="B","2.8",IF(AM379="C+","2.4",IF(AM379="C","2",IF(AM379="D+","1.6",IF(AM379="D","1.2",IF(AM379="E","0.8",""))))))))))</f>
        <v/>
      </c>
      <c r="BI379" s="26" t="str">
        <f>IF(ISBLANK('DATA ENTRY'!W379),"",IF(AN379="A+","4",IF(AN379="A","3.6",IF(AN379="B+","3.2",IF(AN379="B","2.8",IF(AN379="C+","2.4",IF(AN379="C","2",IF(AN379="D+","1.6",IF(AN379="D","1.2",IF(AN379="E","0.8",""))))))))))</f>
        <v/>
      </c>
      <c r="BJ379" s="26" t="str">
        <f>IF(ISBLANK('DATA ENTRY'!X379),"",IF(AO379="A+","4",IF(AO379="A","3.6",IF(AO379="B+","3.2",IF(AO379="B","2.8",IF(AO379="C+","2.4",IF(AO379="C","2",IF(AO379="D+","1.6",IF(AO379="D","1.2",IF(AO379="E","0.8",""))))))))))</f>
        <v/>
      </c>
      <c r="BK379" s="26" t="str">
        <f>IF(ISBLANK('DATA ENTRY'!Y379),"",IF(AP379="A+","4",IF(AP379="A","3.6",IF(AP379="B+","3.2",IF(AP379="B","2.8",IF(AP379="C+","2.4",IF(AP379="C","2",IF(AP379="D+","1.6",IF(AP379="D","1.2",IF(AP379="E","0.8",""))))))))))</f>
        <v/>
      </c>
      <c r="BL379" s="26" t="str">
        <f>IF(ISBLANK('DATA ENTRY'!Z379),"",IF(AQ379="A+","4",IF(AQ379="A","3.6",IF(AQ379="B+","3.2",IF(AQ379="B","2.8",IF(AQ379="C+","2.4",IF(AQ379="C","2",IF(AQ379="D+","1.6",IF(AQ379="D","1.2",IF(AQ379="E","0.8",""))))))))))</f>
        <v/>
      </c>
    </row>
    <row r="380" spans="2:64" x14ac:dyDescent="0.25">
      <c r="B380" s="26" t="str">
        <f>IF(ISBLANK('DATA ENTRY'!G380),"",'DATA ENTRY'!G380)</f>
        <v/>
      </c>
      <c r="C380" s="26" t="str">
        <f>IF(ISBLANK('DATA ENTRY'!H380),"",'DATA ENTRY'!H380)</f>
        <v/>
      </c>
      <c r="D380" s="26" t="str">
        <f t="shared" si="101"/>
        <v/>
      </c>
      <c r="E380" s="26" t="str">
        <f>IF(ISBLANK('DATA ENTRY'!J380),"",'DATA ENTRY'!J380)</f>
        <v/>
      </c>
      <c r="F380" s="26" t="str">
        <f>IF(ISBLANK('DATA ENTRY'!K380),"",'DATA ENTRY'!K380)</f>
        <v/>
      </c>
      <c r="G380" s="26" t="str">
        <f t="shared" si="102"/>
        <v/>
      </c>
      <c r="H380" s="26" t="str">
        <f>IF(ISBLANK('DATA ENTRY'!M380),"",'DATA ENTRY'!M380)</f>
        <v/>
      </c>
      <c r="I380" s="26" t="str">
        <f>IF(ISBLANK('DATA ENTRY'!M380),"",'DATA ENTRY'!N380)</f>
        <v/>
      </c>
      <c r="J380" s="26" t="str">
        <f t="shared" si="120"/>
        <v/>
      </c>
      <c r="K380" s="26" t="str">
        <f>IF(ISBLANK('DATA ENTRY'!P380),"",'DATA ENTRY'!P380)</f>
        <v/>
      </c>
      <c r="L380" s="26" t="str">
        <f>IF(ISBLANK('DATA ENTRY'!Q380),"",'DATA ENTRY'!Q380)</f>
        <v/>
      </c>
      <c r="M380" s="26" t="str">
        <f t="shared" si="103"/>
        <v/>
      </c>
      <c r="N380" s="26" t="str">
        <f>IF(ISBLANK('DATA ENTRY'!S380),"",'DATA ENTRY'!S380)</f>
        <v/>
      </c>
      <c r="O380" s="26" t="str">
        <f>IF(ISBLANK('DATA ENTRY'!T380),"",'DATA ENTRY'!T380)</f>
        <v/>
      </c>
      <c r="P380" s="26" t="str">
        <f t="shared" si="104"/>
        <v/>
      </c>
      <c r="Q380" s="26" t="str">
        <f>IF(ISBLANK('DATA ENTRY'!V380),"",'DATA ENTRY'!V380)</f>
        <v/>
      </c>
      <c r="R380" s="26" t="str">
        <f>IF(ISBLANK('DATA ENTRY'!W380),"",'DATA ENTRY'!W380)</f>
        <v/>
      </c>
      <c r="S380" s="26" t="str">
        <f t="shared" si="105"/>
        <v/>
      </c>
      <c r="T380" s="26" t="str">
        <f>IF(ISBLANK('DATA ENTRY'!Y380),"",'DATA ENTRY'!Y380)</f>
        <v/>
      </c>
      <c r="U380" s="26" t="str">
        <f>IF(ISBLANK('DATA ENTRY'!Z380),"",'DATA ENTRY'!Z380)</f>
        <v/>
      </c>
      <c r="V380" s="26" t="str">
        <f t="shared" si="106"/>
        <v/>
      </c>
      <c r="W380" s="26" t="str">
        <f>IF(ISBLANK('DATA ENTRY'!$F380),"",IF(LEDGER!B380="AB","AB",IF(LEDGER!B380&gt;=0.9*'MARK LOOKUP'!B380,"A+",IF(LEDGER!B380&gt;=0.8*'MARK LOOKUP'!B380,"A",IF(LEDGER!B380&gt;=0.7*'MARK LOOKUP'!B380,"B+",IF(LEDGER!B380&gt;=0.6*'MARK LOOKUP'!B380,"B",IF(LEDGER!B380&gt;=0.5*'MARK LOOKUP'!B380,"C+",IF(LEDGER!B380&gt;=0.4*'MARK LOOKUP'!B380,"C+",IF(LEDGER!B380&gt;=0.35*'MARK LOOKUP'!B380,"D","NG")))))))))</f>
        <v/>
      </c>
      <c r="X380" s="26" t="str">
        <f>IF(ISBLANK('DATA ENTRY'!$G380),"",IF(LEDGER!C380="AB","AB",IF(LEDGER!C380&gt;=0.9*'MARK LOOKUP'!C380,"A+",IF(LEDGER!C380&gt;=0.8*'MARK LOOKUP'!C380,"A",IF(LEDGER!C380&gt;=0.7*'MARK LOOKUP'!C380,"B+",IF(LEDGER!C380&gt;=0.6*'MARK LOOKUP'!C380,"B",IF(LEDGER!C380&gt;=0.5*'MARK LOOKUP'!C380,"C+",IF(LEDGER!C380&gt;=0.4*'MARK LOOKUP'!C380,"C+",IF(LEDGER!C380&gt;=0.35*'MARK LOOKUP'!C380,"D","N.G.")))))))))</f>
        <v/>
      </c>
      <c r="Y380" s="26" t="b">
        <f>IF(ISNUMBER(D380),IF(D380&gt;=0.9*'MARK LOOKUP'!D380,"A+",IF(D380&gt;=0.8*'MARK LOOKUP'!D380,"A",IF(D380&gt;=0.7*'MARK LOOKUP'!D380,"B+",IF(D380&gt;=0.6*'MARK LOOKUP'!D380,"B",IF(D380&gt;=0.5*'MARK LOOKUP'!D380,"C+",IF(D380&gt;=0.4*'MARK LOOKUP'!D380,"C",IF(D380&gt;=0.35*'MARK LOOKUP'!D380,"D","N.G."))))))))</f>
        <v>0</v>
      </c>
      <c r="Z380" s="26" t="str">
        <f>IF(ISBLANK('DATA ENTRY'!J380),"",IF(LEDGER!E380="AB","AB",IF(LEDGER!E380&gt;=0.9*'MARK LOOKUP'!E380,"A+",IF(LEDGER!E380&gt;=0.8*'MARK LOOKUP'!E380,"A",IF(LEDGER!E380&gt;=0.7*'MARK LOOKUP'!E380,"B+",IF(LEDGER!E380&gt;=0.6*'MARK LOOKUP'!E380,"B",IF(LEDGER!E380&gt;=0.5*'MARK LOOKUP'!E380,"C+",IF(LEDGER!E380&gt;=0.4*'MARK LOOKUP'!E380,"C",IF(LEDGER!E380&gt;=0.35*'MARK LOOKUP'!E380,"D","NG")))))))))</f>
        <v/>
      </c>
      <c r="AA380" s="26" t="str">
        <f>IF(ISBLANK('DATA ENTRY'!K380),"",IF(LEDGER!F380="AB","AB",IF(LEDGER!F380&gt;=0.9*'MARK LOOKUP'!F380,"A+",IF(LEDGER!F380&gt;=0.8*'MARK LOOKUP'!F380,"A",IF(LEDGER!F380&gt;=0.7*'MARK LOOKUP'!F380,"B+",IF(LEDGER!F380&gt;=0.6*'MARK LOOKUP'!F380,"B",IF(LEDGER!F380&gt;=0.5*'MARK LOOKUP'!F380,"C+",IF(LEDGER!F380&gt;=0.4*'MARK LOOKUP'!F380,"C",IF(LEDGER!F380&gt;=0.35*'MARK LOOKUP'!F380,"D","NG")))))))))</f>
        <v/>
      </c>
      <c r="AB380" s="26" t="b">
        <f>IF(ISNUMBER(G380),IF(D380&gt;=0.9*'MARK LOOKUP'!G380,"A+",IF(G380&gt;=0.8*'MARK LOOKUP'!G380,"A",IF(G380&gt;=0.7*'MARK LOOKUP'!G380,"B+",IF(G380&gt;=0.6*'MARK LOOKUP'!G380,"B",IF(G380&gt;=0.5*'MARK LOOKUP'!G380,"C+",IF(G380&gt;=0.4*'MARK LOOKUP'!G380,"C",IF(G380&gt;=0.35*'MARK LOOKUP'!G380,"D","NG"))))))))</f>
        <v>0</v>
      </c>
      <c r="AC380" s="26" t="str">
        <f>IF(ISBLANK('DATA ENTRY'!M380),"",IF(LEDGER!H380="AB","AB",IF(LEDGER!H380&gt;=0.9*'MARK LOOKUP'!H380,"A+",IF(LEDGER!H380&gt;=0.8*'MARK LOOKUP'!H380,"A",IF(LEDGER!H380&gt;=0.7*'MARK LOOKUP'!H380,"B+",IF(LEDGER!H380&gt;=0.6*'MARK LOOKUP'!H380,"B",IF(LEDGER!H380&gt;=0.5*'MARK LOOKUP'!H380,"C+",IF(LEDGER!H380&gt;=0.4*'MARK LOOKUP'!H380,"C",IF(LEDGER!H380&gt;=0.35*'MARK LOOKUP'!H380,"D","NG")))))))))</f>
        <v/>
      </c>
      <c r="AD380" s="26" t="str">
        <f>IF(ISBLANK('DATA ENTRY'!N380),"",IF(LEDGER!I380="AB","AB",IF(LEDGER!I380&gt;=0.9*'MARK LOOKUP'!I380,"A+",IF(LEDGER!I380&gt;=0.8*'MARK LOOKUP'!I380,"A",IF(LEDGER!I380&gt;=0.7*'MARK LOOKUP'!I380,"B+",IF(LEDGER!I380&gt;=0.6*'MARK LOOKUP'!I380,"B",IF(LEDGER!I380&gt;=0.5*'MARK LOOKUP'!I380,"C+",IF(LEDGER!I380&gt;=0.4*'MARK LOOKUP'!I380,"C",IF(LEDGER!I380&gt;=0.35*'MARK LOOKUP'!I380,"D","NG")))))))))</f>
        <v/>
      </c>
      <c r="AE380" s="26" t="str">
        <f>IF(ISNUMBER(J380),IF(J380&gt;=0.9*'MARK LOOKUP'!J380,"A+",IF(J380&gt;=0.8*'MARK LOOKUP'!J380,"A",IF(J380&gt;=0.7*'MARK LOOKUP'!J380,"B+",IF(J380&gt;=0.6*'MARK LOOKUP'!J380,"B",IF(J380&gt;=0.5*'MARK LOOKUP'!J380,"C+",IF(J380&gt;=0.4*'MARK LOOKUP'!J380,"C",IF(J380&gt;=0.35*'MARK LOOKUP'!J380,"D","NG"))))))),"")</f>
        <v/>
      </c>
      <c r="AF380" s="26" t="str">
        <f>IF(ISBLANK('DATA ENTRY'!P380),"",IF(LEDGER!K380="Ab","AB",IF(LEDGER!K380&gt;=0.9*'MARK LOOKUP'!K380,"A+",IF(LEDGER!K380&gt;=0.8*'MARK LOOKUP'!K380,"A",IF(LEDGER!K380&gt;=0.7*'MARK LOOKUP'!K380,"B+",IF(LEDGER!K380&gt;=0.6*'MARK LOOKUP'!K380,"B",IF(LEDGER!K380&gt;=0.5*'MARK LOOKUP'!K380,"C+",IF(LEDGER!K380&gt;=0.4*'MARK LOOKUP'!K380,"C",IF(LEDGER!K380&gt;=0.35*'MARK LOOKUP'!K380,"D","NG")))))))))</f>
        <v/>
      </c>
      <c r="AG380" s="26" t="str">
        <f>IF(ISBLANK('DATA ENTRY'!Q380),"",IF(LEDGER!L380="Ab","AB",IF(LEDGER!L380&gt;=0.9*'MARK LOOKUP'!L380,"A+",IF(LEDGER!L380&gt;=0.8*'MARK LOOKUP'!L380,"A",IF(LEDGER!L380&gt;=0.7*'MARK LOOKUP'!L380,"B+",IF(LEDGER!L380&gt;=0.6*'MARK LOOKUP'!L380,"B",IF(LEDGER!L380&gt;=0.5*'MARK LOOKUP'!L380,"C+",IF(LEDGER!L380&gt;=0.4*'MARK LOOKUP'!L380,"C",IF(LEDGER!L380&gt;=0.35*'MARK LOOKUP'!L380,"D","NG")))))))))</f>
        <v/>
      </c>
      <c r="AH380" s="26" t="str">
        <f>IF(ISNUMBER(M380),IF(M380&gt;=0.9*'MARK LOOKUP'!M380,"A+",IF(M380&gt;=0.8*'MARK LOOKUP'!M380,"A",IF(M380&gt;=0.7*'MARK LOOKUP'!M380,"B+",IF(M380&gt;=0.6*'MARK LOOKUP'!M380,"B",IF(M380&gt;=0.5*'MARK LOOKUP'!M380,"C+",IF(M380&gt;=0.4*'MARK LOOKUP'!M380,"C",IF(M380&gt;=0.35*'MARK LOOKUP'!M380,"D","NG"))))))),"")</f>
        <v/>
      </c>
      <c r="AI380" s="26" t="str">
        <f>IF(ISBLANK('DATA ENTRY'!S380),"",IF(N380="Ab","AB",IF(N380&gt;=0.9*'MARK LOOKUP'!N380,"A+",IF(N380&gt;=0.8*'MARK LOOKUP'!N380,"A",IF(N380&gt;=0.7*'MARK LOOKUP'!N380,"B+",IF(N380&gt;=0.6*'MARK LOOKUP'!N380,"B",IF(N380&gt;=0.5*'MARK LOOKUP'!N380,"C+",IF(N380&gt;=0.4*'MARK LOOKUP'!N380,"C",IF(N380&gt;=0.35*'MARK LOOKUP'!N380,"D","NG")))))))))</f>
        <v/>
      </c>
      <c r="AJ380" s="26" t="str">
        <f>IF(ISBLANK('DATA ENTRY'!T380),"",IF(O380="Ab","AB",IF(O380&gt;=0.9*'MARK LOOKUP'!O380,"A+",IF(O380&gt;=0.8*'MARK LOOKUP'!O380,"A",IF(O380&gt;=0.7*'MARK LOOKUP'!O380,"B+",IF(O380&gt;=0.6*'MARK LOOKUP'!O380,"B",IF(O380&gt;=0.5*'MARK LOOKUP'!O380,"C+",IF(O380&gt;=0.4*'MARK LOOKUP'!O380,"C",IF(O380&gt;=0.35*'MARK LOOKUP'!O380,"D","NG")))))))))</f>
        <v/>
      </c>
      <c r="AK380" s="26" t="str">
        <f>IF(ISNUMBER(P380),IF(P380&gt;=0.9*'MARK LOOKUP'!P380,"A+",IF(P380&gt;=0.8*'MARK LOOKUP'!P380,"A",IF(P380&gt;=0.7*'MARK LOOKUP'!P380,"B+",IF(P380&gt;=0.6*'MARK LOOKUP'!P380,"B",IF(P380&gt;=0.5*'MARK LOOKUP'!P380,"C+",IF(P380&gt;=0.4*'MARK LOOKUP'!P380,"C",IF(P380&gt;=0.35*'MARK LOOKUP'!P380,"D","NG"))))))),"")</f>
        <v/>
      </c>
      <c r="AL380" s="26" t="str">
        <f>IF(ISBLANK('DATA ENTRY'!V380),"",IF(Q380="Ab","AB",IF(Q380&gt;=0.9*'MARK LOOKUP'!Q380,"A+",IF(Q380&gt;=0.8*'MARK LOOKUP'!Q380,"A",IF(Q380&gt;=0.7*'MARK LOOKUP'!Q380,"B+",IF(Q380&gt;=0.6*'MARK LOOKUP'!Q380,"B",IF(Q380&gt;=0.5*'MARK LOOKUP'!Q380,"C+",IF(Q380&gt;=0.4*'MARK LOOKUP'!Q380,"C",IF(Q380&gt;=0.35*'MARK LOOKUP'!Q380,"D","NG")))))))))</f>
        <v/>
      </c>
      <c r="AM380" s="26" t="str">
        <f>IF(ISBLANK('DATA ENTRY'!W380),"",IF(R380="Ab","AB",IF(R380&gt;=0.9*'MARK LOOKUP'!R380,"A+",IF(R380&gt;=0.8*'MARK LOOKUP'!R380,"A",IF(R380&gt;=0.7*'MARK LOOKUP'!R380,"B+",IF(R380&gt;=0.6*'MARK LOOKUP'!R380,"B",IF(R380&gt;=0.5*'MARK LOOKUP'!R380,"C+",IF(R380&gt;=0.4*'MARK LOOKUP'!R380,"C",IF(R380&gt;=0.35*'MARK LOOKUP'!R380,"D","NG")))))))))</f>
        <v/>
      </c>
      <c r="AN380" s="26" t="str">
        <f>IF(ISNUMBER(S380),IF(S380&gt;=0.9*'MARK LOOKUP'!S380,"A+",IF(S380&gt;=0.8*'MARK LOOKUP'!S380,"A",IF(S380&gt;=0.7*'MARK LOOKUP'!S380,"B+",IF(S380&gt;=0.6*'MARK LOOKUP'!S380,"B",IF(S380&gt;=0.5*'MARK LOOKUP'!S380,"C+",IF(S380&gt;=0.4*'MARK LOOKUP'!S380,"C",IF(S380&gt;=0.35*'MARK LOOKUP'!S380,"D","NG"))))))),"")</f>
        <v/>
      </c>
      <c r="AO380" s="26" t="str">
        <f>IF(ISBLANK('DATA ENTRY'!Y380),"",IF(T380="AB","AB",IF(T380&gt;=0.9*'MARK LOOKUP'!T380,"A+",IF(T380&gt;=0.8*'MARK LOOKUP'!T380,"A",IF(T380&gt;=0.7*'MARK LOOKUP'!T380,"B+",IF(T380&gt;=0.6*'MARK LOOKUP'!T380,"B",IF(T380&gt;=0.5*'MARK LOOKUP'!T380,"C+",IF(T380&gt;=0.4*'MARK LOOKUP'!T380,"C",IF(T380&gt;=0.35*'MARK LOOKUP'!T380,"D","NG")))))))))</f>
        <v/>
      </c>
      <c r="AP380" s="26" t="str">
        <f>IF(ISBLANK('DATA ENTRY'!Z380),"",IF(U380="AB","AB",IF(U380&gt;=0.9*'MARK LOOKUP'!U380,"A+",IF(U380&gt;=0.8*'MARK LOOKUP'!U380,"A",IF(U380&gt;=0.7*'MARK LOOKUP'!U380,"B+",IF(U380&gt;=0.6*'MARK LOOKUP'!U380,"B",IF(U380&gt;=0.5*'MARK LOOKUP'!U380,"C+",IF(U380&gt;=0.4*'MARK LOOKUP'!U380,"C",IF(U380&gt;=0.35*'MARK LOOKUP'!U380,"D","NG")))))))))</f>
        <v/>
      </c>
      <c r="AQ380" s="26" t="str">
        <f>IF(ISNUMBER(V380),IF(V380&gt;=0.9*'MARK LOOKUP'!V380,"A+",IF(V380&gt;=0.8*'MARK LOOKUP'!V380,"A",IF(V380&gt;=0.7*'MARK LOOKUP'!V380,"B+",IF(V380&gt;=0.6*'MARK LOOKUP'!S380,"B",IF(V380&gt;=0.5*'MARK LOOKUP'!V380,"C+",IF(V380&gt;=0.4*'MARK LOOKUP'!V380,"C",IF(V380&gt;=0.35*'MARK LOOKUP'!V380,"D","NG"))))))),"")</f>
        <v/>
      </c>
      <c r="AR380" s="26" t="str">
        <f t="shared" si="107"/>
        <v/>
      </c>
      <c r="AS380" s="26" t="str">
        <f t="shared" si="108"/>
        <v/>
      </c>
      <c r="AT380" s="26" t="str">
        <f t="shared" si="109"/>
        <v/>
      </c>
      <c r="AU380" s="26" t="str">
        <f t="shared" si="110"/>
        <v/>
      </c>
      <c r="AV380" s="26" t="str">
        <f t="shared" si="111"/>
        <v/>
      </c>
      <c r="AW380" s="26" t="str">
        <f t="shared" si="112"/>
        <v/>
      </c>
      <c r="AX380" s="26" t="str">
        <f t="shared" si="113"/>
        <v/>
      </c>
      <c r="AY380" s="26" t="str">
        <f t="shared" si="114"/>
        <v/>
      </c>
      <c r="AZ380" s="26" t="str">
        <f t="shared" si="115"/>
        <v/>
      </c>
      <c r="BA380" s="26" t="str">
        <f t="shared" si="116"/>
        <v/>
      </c>
      <c r="BB380" s="26" t="str">
        <f t="shared" si="117"/>
        <v/>
      </c>
      <c r="BC380" s="26" t="str">
        <f t="shared" si="118"/>
        <v/>
      </c>
      <c r="BD380" s="26" t="str">
        <f t="shared" si="119"/>
        <v/>
      </c>
      <c r="BE380" s="26" t="str">
        <f>IF(ISBLANK('DATA ENTRY'!S380),"",IF(AJ380="A+","4",IF(AJ380="A","3.6",IF(AJ380="B+","3.2",IF(AJ380="B","2.8",IF(AJ380="C+","2.4",IF(AJ380="C","2",IF(AJ380="D+","1.6",IF(AJ380="D","1.2",IF(AJ380="E","0.8",""))))))))))</f>
        <v/>
      </c>
      <c r="BF380" s="26" t="str">
        <f>IF(ISBLANK('DATA ENTRY'!T380),"",IF(AK380="A+","4",IF(AK380="A","3.6",IF(AK380="B+","3.2",IF(AK380="B","2.8",IF(AK380="C+","2.4",IF(AK380="C","2",IF(AK380="D+","1.6",IF(AK380="D","1.2",IF(AK380="E","0.8",""))))))))))</f>
        <v/>
      </c>
      <c r="BG380" s="26" t="str">
        <f>IF(ISBLANK('DATA ENTRY'!U380),"",IF(AL380="A+","4",IF(AL380="A","3.6",IF(AL380="B+","3.2",IF(AL380="B","2.8",IF(AL380="C+","2.4",IF(AL380="C","2",IF(AL380="D+","1.6",IF(AL380="D","1.2",IF(AL380="E","0.8",""))))))))))</f>
        <v/>
      </c>
      <c r="BH380" s="26" t="str">
        <f>IF(ISBLANK('DATA ENTRY'!V380),"",IF(AM380="A+","4",IF(AM380="A","3.6",IF(AM380="B+","3.2",IF(AM380="B","2.8",IF(AM380="C+","2.4",IF(AM380="C","2",IF(AM380="D+","1.6",IF(AM380="D","1.2",IF(AM380="E","0.8",""))))))))))</f>
        <v/>
      </c>
      <c r="BI380" s="26" t="str">
        <f>IF(ISBLANK('DATA ENTRY'!W380),"",IF(AN380="A+","4",IF(AN380="A","3.6",IF(AN380="B+","3.2",IF(AN380="B","2.8",IF(AN380="C+","2.4",IF(AN380="C","2",IF(AN380="D+","1.6",IF(AN380="D","1.2",IF(AN380="E","0.8",""))))))))))</f>
        <v/>
      </c>
      <c r="BJ380" s="26" t="str">
        <f>IF(ISBLANK('DATA ENTRY'!X380),"",IF(AO380="A+","4",IF(AO380="A","3.6",IF(AO380="B+","3.2",IF(AO380="B","2.8",IF(AO380="C+","2.4",IF(AO380="C","2",IF(AO380="D+","1.6",IF(AO380="D","1.2",IF(AO380="E","0.8",""))))))))))</f>
        <v/>
      </c>
      <c r="BK380" s="26" t="str">
        <f>IF(ISBLANK('DATA ENTRY'!Y380),"",IF(AP380="A+","4",IF(AP380="A","3.6",IF(AP380="B+","3.2",IF(AP380="B","2.8",IF(AP380="C+","2.4",IF(AP380="C","2",IF(AP380="D+","1.6",IF(AP380="D","1.2",IF(AP380="E","0.8",""))))))))))</f>
        <v/>
      </c>
      <c r="BL380" s="26" t="str">
        <f>IF(ISBLANK('DATA ENTRY'!Z380),"",IF(AQ380="A+","4",IF(AQ380="A","3.6",IF(AQ380="B+","3.2",IF(AQ380="B","2.8",IF(AQ380="C+","2.4",IF(AQ380="C","2",IF(AQ380="D+","1.6",IF(AQ380="D","1.2",IF(AQ380="E","0.8",""))))))))))</f>
        <v/>
      </c>
    </row>
    <row r="381" spans="2:64" x14ac:dyDescent="0.25">
      <c r="B381" s="26" t="str">
        <f>IF(ISBLANK('DATA ENTRY'!G381),"",'DATA ENTRY'!G381)</f>
        <v/>
      </c>
      <c r="C381" s="26" t="str">
        <f>IF(ISBLANK('DATA ENTRY'!H381),"",'DATA ENTRY'!H381)</f>
        <v/>
      </c>
      <c r="D381" s="26" t="str">
        <f t="shared" si="101"/>
        <v/>
      </c>
      <c r="E381" s="26" t="str">
        <f>IF(ISBLANK('DATA ENTRY'!J381),"",'DATA ENTRY'!J381)</f>
        <v/>
      </c>
      <c r="F381" s="26" t="str">
        <f>IF(ISBLANK('DATA ENTRY'!K381),"",'DATA ENTRY'!K381)</f>
        <v/>
      </c>
      <c r="G381" s="26" t="str">
        <f t="shared" si="102"/>
        <v/>
      </c>
      <c r="H381" s="26" t="str">
        <f>IF(ISBLANK('DATA ENTRY'!M381),"",'DATA ENTRY'!M381)</f>
        <v/>
      </c>
      <c r="I381" s="26" t="str">
        <f>IF(ISBLANK('DATA ENTRY'!M381),"",'DATA ENTRY'!N381)</f>
        <v/>
      </c>
      <c r="J381" s="26" t="str">
        <f t="shared" si="120"/>
        <v/>
      </c>
      <c r="K381" s="26" t="str">
        <f>IF(ISBLANK('DATA ENTRY'!P381),"",'DATA ENTRY'!P381)</f>
        <v/>
      </c>
      <c r="L381" s="26" t="str">
        <f>IF(ISBLANK('DATA ENTRY'!Q381),"",'DATA ENTRY'!Q381)</f>
        <v/>
      </c>
      <c r="M381" s="26" t="str">
        <f t="shared" si="103"/>
        <v/>
      </c>
      <c r="N381" s="26" t="str">
        <f>IF(ISBLANK('DATA ENTRY'!S381),"",'DATA ENTRY'!S381)</f>
        <v/>
      </c>
      <c r="O381" s="26" t="str">
        <f>IF(ISBLANK('DATA ENTRY'!T381),"",'DATA ENTRY'!T381)</f>
        <v/>
      </c>
      <c r="P381" s="26" t="str">
        <f t="shared" si="104"/>
        <v/>
      </c>
      <c r="Q381" s="26" t="str">
        <f>IF(ISBLANK('DATA ENTRY'!V381),"",'DATA ENTRY'!V381)</f>
        <v/>
      </c>
      <c r="R381" s="26" t="str">
        <f>IF(ISBLANK('DATA ENTRY'!W381),"",'DATA ENTRY'!W381)</f>
        <v/>
      </c>
      <c r="S381" s="26" t="str">
        <f t="shared" si="105"/>
        <v/>
      </c>
      <c r="T381" s="26" t="str">
        <f>IF(ISBLANK('DATA ENTRY'!Y381),"",'DATA ENTRY'!Y381)</f>
        <v/>
      </c>
      <c r="U381" s="26" t="str">
        <f>IF(ISBLANK('DATA ENTRY'!Z381),"",'DATA ENTRY'!Z381)</f>
        <v/>
      </c>
      <c r="V381" s="26" t="str">
        <f t="shared" si="106"/>
        <v/>
      </c>
      <c r="W381" s="26" t="str">
        <f>IF(ISBLANK('DATA ENTRY'!$F381),"",IF(LEDGER!B381="AB","AB",IF(LEDGER!B381&gt;=0.9*'MARK LOOKUP'!B381,"A+",IF(LEDGER!B381&gt;=0.8*'MARK LOOKUP'!B381,"A",IF(LEDGER!B381&gt;=0.7*'MARK LOOKUP'!B381,"B+",IF(LEDGER!B381&gt;=0.6*'MARK LOOKUP'!B381,"B",IF(LEDGER!B381&gt;=0.5*'MARK LOOKUP'!B381,"C+",IF(LEDGER!B381&gt;=0.4*'MARK LOOKUP'!B381,"C+",IF(LEDGER!B381&gt;=0.35*'MARK LOOKUP'!B381,"D","NG")))))))))</f>
        <v/>
      </c>
      <c r="X381" s="26" t="str">
        <f>IF(ISBLANK('DATA ENTRY'!$G381),"",IF(LEDGER!C381="AB","AB",IF(LEDGER!C381&gt;=0.9*'MARK LOOKUP'!C381,"A+",IF(LEDGER!C381&gt;=0.8*'MARK LOOKUP'!C381,"A",IF(LEDGER!C381&gt;=0.7*'MARK LOOKUP'!C381,"B+",IF(LEDGER!C381&gt;=0.6*'MARK LOOKUP'!C381,"B",IF(LEDGER!C381&gt;=0.5*'MARK LOOKUP'!C381,"C+",IF(LEDGER!C381&gt;=0.4*'MARK LOOKUP'!C381,"C+",IF(LEDGER!C381&gt;=0.35*'MARK LOOKUP'!C381,"D","N.G.")))))))))</f>
        <v/>
      </c>
      <c r="Y381" s="26" t="b">
        <f>IF(ISNUMBER(D381),IF(D381&gt;=0.9*'MARK LOOKUP'!D381,"A+",IF(D381&gt;=0.8*'MARK LOOKUP'!D381,"A",IF(D381&gt;=0.7*'MARK LOOKUP'!D381,"B+",IF(D381&gt;=0.6*'MARK LOOKUP'!D381,"B",IF(D381&gt;=0.5*'MARK LOOKUP'!D381,"C+",IF(D381&gt;=0.4*'MARK LOOKUP'!D381,"C",IF(D381&gt;=0.35*'MARK LOOKUP'!D381,"D","N.G."))))))))</f>
        <v>0</v>
      </c>
      <c r="Z381" s="26" t="str">
        <f>IF(ISBLANK('DATA ENTRY'!J381),"",IF(LEDGER!E381="AB","AB",IF(LEDGER!E381&gt;=0.9*'MARK LOOKUP'!E381,"A+",IF(LEDGER!E381&gt;=0.8*'MARK LOOKUP'!E381,"A",IF(LEDGER!E381&gt;=0.7*'MARK LOOKUP'!E381,"B+",IF(LEDGER!E381&gt;=0.6*'MARK LOOKUP'!E381,"B",IF(LEDGER!E381&gt;=0.5*'MARK LOOKUP'!E381,"C+",IF(LEDGER!E381&gt;=0.4*'MARK LOOKUP'!E381,"C",IF(LEDGER!E381&gt;=0.35*'MARK LOOKUP'!E381,"D","NG")))))))))</f>
        <v/>
      </c>
      <c r="AA381" s="26" t="str">
        <f>IF(ISBLANK('DATA ENTRY'!K381),"",IF(LEDGER!F381="AB","AB",IF(LEDGER!F381&gt;=0.9*'MARK LOOKUP'!F381,"A+",IF(LEDGER!F381&gt;=0.8*'MARK LOOKUP'!F381,"A",IF(LEDGER!F381&gt;=0.7*'MARK LOOKUP'!F381,"B+",IF(LEDGER!F381&gt;=0.6*'MARK LOOKUP'!F381,"B",IF(LEDGER!F381&gt;=0.5*'MARK LOOKUP'!F381,"C+",IF(LEDGER!F381&gt;=0.4*'MARK LOOKUP'!F381,"C",IF(LEDGER!F381&gt;=0.35*'MARK LOOKUP'!F381,"D","NG")))))))))</f>
        <v/>
      </c>
      <c r="AB381" s="26" t="b">
        <f>IF(ISNUMBER(G381),IF(D381&gt;=0.9*'MARK LOOKUP'!G381,"A+",IF(G381&gt;=0.8*'MARK LOOKUP'!G381,"A",IF(G381&gt;=0.7*'MARK LOOKUP'!G381,"B+",IF(G381&gt;=0.6*'MARK LOOKUP'!G381,"B",IF(G381&gt;=0.5*'MARK LOOKUP'!G381,"C+",IF(G381&gt;=0.4*'MARK LOOKUP'!G381,"C",IF(G381&gt;=0.35*'MARK LOOKUP'!G381,"D","NG"))))))))</f>
        <v>0</v>
      </c>
      <c r="AC381" s="26" t="str">
        <f>IF(ISBLANK('DATA ENTRY'!M381),"",IF(LEDGER!H381="AB","AB",IF(LEDGER!H381&gt;=0.9*'MARK LOOKUP'!H381,"A+",IF(LEDGER!H381&gt;=0.8*'MARK LOOKUP'!H381,"A",IF(LEDGER!H381&gt;=0.7*'MARK LOOKUP'!H381,"B+",IF(LEDGER!H381&gt;=0.6*'MARK LOOKUP'!H381,"B",IF(LEDGER!H381&gt;=0.5*'MARK LOOKUP'!H381,"C+",IF(LEDGER!H381&gt;=0.4*'MARK LOOKUP'!H381,"C",IF(LEDGER!H381&gt;=0.35*'MARK LOOKUP'!H381,"D","NG")))))))))</f>
        <v/>
      </c>
      <c r="AD381" s="26" t="str">
        <f>IF(ISBLANK('DATA ENTRY'!N381),"",IF(LEDGER!I381="AB","AB",IF(LEDGER!I381&gt;=0.9*'MARK LOOKUP'!I381,"A+",IF(LEDGER!I381&gt;=0.8*'MARK LOOKUP'!I381,"A",IF(LEDGER!I381&gt;=0.7*'MARK LOOKUP'!I381,"B+",IF(LEDGER!I381&gt;=0.6*'MARK LOOKUP'!I381,"B",IF(LEDGER!I381&gt;=0.5*'MARK LOOKUP'!I381,"C+",IF(LEDGER!I381&gt;=0.4*'MARK LOOKUP'!I381,"C",IF(LEDGER!I381&gt;=0.35*'MARK LOOKUP'!I381,"D","NG")))))))))</f>
        <v/>
      </c>
      <c r="AE381" s="26" t="str">
        <f>IF(ISNUMBER(J381),IF(J381&gt;=0.9*'MARK LOOKUP'!J381,"A+",IF(J381&gt;=0.8*'MARK LOOKUP'!J381,"A",IF(J381&gt;=0.7*'MARK LOOKUP'!J381,"B+",IF(J381&gt;=0.6*'MARK LOOKUP'!J381,"B",IF(J381&gt;=0.5*'MARK LOOKUP'!J381,"C+",IF(J381&gt;=0.4*'MARK LOOKUP'!J381,"C",IF(J381&gt;=0.35*'MARK LOOKUP'!J381,"D","NG"))))))),"")</f>
        <v/>
      </c>
      <c r="AF381" s="26" t="str">
        <f>IF(ISBLANK('DATA ENTRY'!P381),"",IF(LEDGER!K381="Ab","AB",IF(LEDGER!K381&gt;=0.9*'MARK LOOKUP'!K381,"A+",IF(LEDGER!K381&gt;=0.8*'MARK LOOKUP'!K381,"A",IF(LEDGER!K381&gt;=0.7*'MARK LOOKUP'!K381,"B+",IF(LEDGER!K381&gt;=0.6*'MARK LOOKUP'!K381,"B",IF(LEDGER!K381&gt;=0.5*'MARK LOOKUP'!K381,"C+",IF(LEDGER!K381&gt;=0.4*'MARK LOOKUP'!K381,"C",IF(LEDGER!K381&gt;=0.35*'MARK LOOKUP'!K381,"D","NG")))))))))</f>
        <v/>
      </c>
      <c r="AG381" s="26" t="str">
        <f>IF(ISBLANK('DATA ENTRY'!Q381),"",IF(LEDGER!L381="Ab","AB",IF(LEDGER!L381&gt;=0.9*'MARK LOOKUP'!L381,"A+",IF(LEDGER!L381&gt;=0.8*'MARK LOOKUP'!L381,"A",IF(LEDGER!L381&gt;=0.7*'MARK LOOKUP'!L381,"B+",IF(LEDGER!L381&gt;=0.6*'MARK LOOKUP'!L381,"B",IF(LEDGER!L381&gt;=0.5*'MARK LOOKUP'!L381,"C+",IF(LEDGER!L381&gt;=0.4*'MARK LOOKUP'!L381,"C",IF(LEDGER!L381&gt;=0.35*'MARK LOOKUP'!L381,"D","NG")))))))))</f>
        <v/>
      </c>
      <c r="AH381" s="26" t="str">
        <f>IF(ISNUMBER(M381),IF(M381&gt;=0.9*'MARK LOOKUP'!M381,"A+",IF(M381&gt;=0.8*'MARK LOOKUP'!M381,"A",IF(M381&gt;=0.7*'MARK LOOKUP'!M381,"B+",IF(M381&gt;=0.6*'MARK LOOKUP'!M381,"B",IF(M381&gt;=0.5*'MARK LOOKUP'!M381,"C+",IF(M381&gt;=0.4*'MARK LOOKUP'!M381,"C",IF(M381&gt;=0.35*'MARK LOOKUP'!M381,"D","NG"))))))),"")</f>
        <v/>
      </c>
      <c r="AI381" s="26" t="str">
        <f>IF(ISBLANK('DATA ENTRY'!S381),"",IF(N381="Ab","AB",IF(N381&gt;=0.9*'MARK LOOKUP'!N381,"A+",IF(N381&gt;=0.8*'MARK LOOKUP'!N381,"A",IF(N381&gt;=0.7*'MARK LOOKUP'!N381,"B+",IF(N381&gt;=0.6*'MARK LOOKUP'!N381,"B",IF(N381&gt;=0.5*'MARK LOOKUP'!N381,"C+",IF(N381&gt;=0.4*'MARK LOOKUP'!N381,"C",IF(N381&gt;=0.35*'MARK LOOKUP'!N381,"D","NG")))))))))</f>
        <v/>
      </c>
      <c r="AJ381" s="26" t="str">
        <f>IF(ISBLANK('DATA ENTRY'!T381),"",IF(O381="Ab","AB",IF(O381&gt;=0.9*'MARK LOOKUP'!O381,"A+",IF(O381&gt;=0.8*'MARK LOOKUP'!O381,"A",IF(O381&gt;=0.7*'MARK LOOKUP'!O381,"B+",IF(O381&gt;=0.6*'MARK LOOKUP'!O381,"B",IF(O381&gt;=0.5*'MARK LOOKUP'!O381,"C+",IF(O381&gt;=0.4*'MARK LOOKUP'!O381,"C",IF(O381&gt;=0.35*'MARK LOOKUP'!O381,"D","NG")))))))))</f>
        <v/>
      </c>
      <c r="AK381" s="26" t="str">
        <f>IF(ISNUMBER(P381),IF(P381&gt;=0.9*'MARK LOOKUP'!P381,"A+",IF(P381&gt;=0.8*'MARK LOOKUP'!P381,"A",IF(P381&gt;=0.7*'MARK LOOKUP'!P381,"B+",IF(P381&gt;=0.6*'MARK LOOKUP'!P381,"B",IF(P381&gt;=0.5*'MARK LOOKUP'!P381,"C+",IF(P381&gt;=0.4*'MARK LOOKUP'!P381,"C",IF(P381&gt;=0.35*'MARK LOOKUP'!P381,"D","NG"))))))),"")</f>
        <v/>
      </c>
      <c r="AL381" s="26" t="str">
        <f>IF(ISBLANK('DATA ENTRY'!V381),"",IF(Q381="Ab","AB",IF(Q381&gt;=0.9*'MARK LOOKUP'!Q381,"A+",IF(Q381&gt;=0.8*'MARK LOOKUP'!Q381,"A",IF(Q381&gt;=0.7*'MARK LOOKUP'!Q381,"B+",IF(Q381&gt;=0.6*'MARK LOOKUP'!Q381,"B",IF(Q381&gt;=0.5*'MARK LOOKUP'!Q381,"C+",IF(Q381&gt;=0.4*'MARK LOOKUP'!Q381,"C",IF(Q381&gt;=0.35*'MARK LOOKUP'!Q381,"D","NG")))))))))</f>
        <v/>
      </c>
      <c r="AM381" s="26" t="str">
        <f>IF(ISBLANK('DATA ENTRY'!W381),"",IF(R381="Ab","AB",IF(R381&gt;=0.9*'MARK LOOKUP'!R381,"A+",IF(R381&gt;=0.8*'MARK LOOKUP'!R381,"A",IF(R381&gt;=0.7*'MARK LOOKUP'!R381,"B+",IF(R381&gt;=0.6*'MARK LOOKUP'!R381,"B",IF(R381&gt;=0.5*'MARK LOOKUP'!R381,"C+",IF(R381&gt;=0.4*'MARK LOOKUP'!R381,"C",IF(R381&gt;=0.35*'MARK LOOKUP'!R381,"D","NG")))))))))</f>
        <v/>
      </c>
      <c r="AN381" s="26" t="str">
        <f>IF(ISNUMBER(S381),IF(S381&gt;=0.9*'MARK LOOKUP'!S381,"A+",IF(S381&gt;=0.8*'MARK LOOKUP'!S381,"A",IF(S381&gt;=0.7*'MARK LOOKUP'!S381,"B+",IF(S381&gt;=0.6*'MARK LOOKUP'!S381,"B",IF(S381&gt;=0.5*'MARK LOOKUP'!S381,"C+",IF(S381&gt;=0.4*'MARK LOOKUP'!S381,"C",IF(S381&gt;=0.35*'MARK LOOKUP'!S381,"D","NG"))))))),"")</f>
        <v/>
      </c>
      <c r="AO381" s="26" t="str">
        <f>IF(ISBLANK('DATA ENTRY'!Y381),"",IF(T381="AB","AB",IF(T381&gt;=0.9*'MARK LOOKUP'!T381,"A+",IF(T381&gt;=0.8*'MARK LOOKUP'!T381,"A",IF(T381&gt;=0.7*'MARK LOOKUP'!T381,"B+",IF(T381&gt;=0.6*'MARK LOOKUP'!T381,"B",IF(T381&gt;=0.5*'MARK LOOKUP'!T381,"C+",IF(T381&gt;=0.4*'MARK LOOKUP'!T381,"C",IF(T381&gt;=0.35*'MARK LOOKUP'!T381,"D","NG")))))))))</f>
        <v/>
      </c>
      <c r="AP381" s="26" t="str">
        <f>IF(ISBLANK('DATA ENTRY'!Z381),"",IF(U381="AB","AB",IF(U381&gt;=0.9*'MARK LOOKUP'!U381,"A+",IF(U381&gt;=0.8*'MARK LOOKUP'!U381,"A",IF(U381&gt;=0.7*'MARK LOOKUP'!U381,"B+",IF(U381&gt;=0.6*'MARK LOOKUP'!U381,"B",IF(U381&gt;=0.5*'MARK LOOKUP'!U381,"C+",IF(U381&gt;=0.4*'MARK LOOKUP'!U381,"C",IF(U381&gt;=0.35*'MARK LOOKUP'!U381,"D","NG")))))))))</f>
        <v/>
      </c>
      <c r="AQ381" s="26" t="str">
        <f>IF(ISNUMBER(V381),IF(V381&gt;=0.9*'MARK LOOKUP'!V381,"A+",IF(V381&gt;=0.8*'MARK LOOKUP'!V381,"A",IF(V381&gt;=0.7*'MARK LOOKUP'!V381,"B+",IF(V381&gt;=0.6*'MARK LOOKUP'!S381,"B",IF(V381&gt;=0.5*'MARK LOOKUP'!V381,"C+",IF(V381&gt;=0.4*'MARK LOOKUP'!V381,"C",IF(V381&gt;=0.35*'MARK LOOKUP'!V381,"D","NG"))))))),"")</f>
        <v/>
      </c>
      <c r="AR381" s="26" t="str">
        <f t="shared" si="107"/>
        <v/>
      </c>
      <c r="AS381" s="26" t="str">
        <f t="shared" si="108"/>
        <v/>
      </c>
      <c r="AT381" s="26" t="str">
        <f t="shared" si="109"/>
        <v/>
      </c>
      <c r="AU381" s="26" t="str">
        <f t="shared" si="110"/>
        <v/>
      </c>
      <c r="AV381" s="26" t="str">
        <f t="shared" si="111"/>
        <v/>
      </c>
      <c r="AW381" s="26" t="str">
        <f t="shared" si="112"/>
        <v/>
      </c>
      <c r="AX381" s="26" t="str">
        <f t="shared" si="113"/>
        <v/>
      </c>
      <c r="AY381" s="26" t="str">
        <f t="shared" si="114"/>
        <v/>
      </c>
      <c r="AZ381" s="26" t="str">
        <f t="shared" si="115"/>
        <v/>
      </c>
      <c r="BA381" s="26" t="str">
        <f t="shared" si="116"/>
        <v/>
      </c>
      <c r="BB381" s="26" t="str">
        <f t="shared" si="117"/>
        <v/>
      </c>
      <c r="BC381" s="26" t="str">
        <f t="shared" si="118"/>
        <v/>
      </c>
      <c r="BD381" s="26" t="str">
        <f t="shared" si="119"/>
        <v/>
      </c>
      <c r="BE381" s="26" t="str">
        <f>IF(ISBLANK('DATA ENTRY'!S381),"",IF(AJ381="A+","4",IF(AJ381="A","3.6",IF(AJ381="B+","3.2",IF(AJ381="B","2.8",IF(AJ381="C+","2.4",IF(AJ381="C","2",IF(AJ381="D+","1.6",IF(AJ381="D","1.2",IF(AJ381="E","0.8",""))))))))))</f>
        <v/>
      </c>
      <c r="BF381" s="26" t="str">
        <f>IF(ISBLANK('DATA ENTRY'!T381),"",IF(AK381="A+","4",IF(AK381="A","3.6",IF(AK381="B+","3.2",IF(AK381="B","2.8",IF(AK381="C+","2.4",IF(AK381="C","2",IF(AK381="D+","1.6",IF(AK381="D","1.2",IF(AK381="E","0.8",""))))))))))</f>
        <v/>
      </c>
      <c r="BG381" s="26" t="str">
        <f>IF(ISBLANK('DATA ENTRY'!U381),"",IF(AL381="A+","4",IF(AL381="A","3.6",IF(AL381="B+","3.2",IF(AL381="B","2.8",IF(AL381="C+","2.4",IF(AL381="C","2",IF(AL381="D+","1.6",IF(AL381="D","1.2",IF(AL381="E","0.8",""))))))))))</f>
        <v/>
      </c>
      <c r="BH381" s="26" t="str">
        <f>IF(ISBLANK('DATA ENTRY'!V381),"",IF(AM381="A+","4",IF(AM381="A","3.6",IF(AM381="B+","3.2",IF(AM381="B","2.8",IF(AM381="C+","2.4",IF(AM381="C","2",IF(AM381="D+","1.6",IF(AM381="D","1.2",IF(AM381="E","0.8",""))))))))))</f>
        <v/>
      </c>
      <c r="BI381" s="26" t="str">
        <f>IF(ISBLANK('DATA ENTRY'!W381),"",IF(AN381="A+","4",IF(AN381="A","3.6",IF(AN381="B+","3.2",IF(AN381="B","2.8",IF(AN381="C+","2.4",IF(AN381="C","2",IF(AN381="D+","1.6",IF(AN381="D","1.2",IF(AN381="E","0.8",""))))))))))</f>
        <v/>
      </c>
      <c r="BJ381" s="26" t="str">
        <f>IF(ISBLANK('DATA ENTRY'!X381),"",IF(AO381="A+","4",IF(AO381="A","3.6",IF(AO381="B+","3.2",IF(AO381="B","2.8",IF(AO381="C+","2.4",IF(AO381="C","2",IF(AO381="D+","1.6",IF(AO381="D","1.2",IF(AO381="E","0.8",""))))))))))</f>
        <v/>
      </c>
      <c r="BK381" s="26" t="str">
        <f>IF(ISBLANK('DATA ENTRY'!Y381),"",IF(AP381="A+","4",IF(AP381="A","3.6",IF(AP381="B+","3.2",IF(AP381="B","2.8",IF(AP381="C+","2.4",IF(AP381="C","2",IF(AP381="D+","1.6",IF(AP381="D","1.2",IF(AP381="E","0.8",""))))))))))</f>
        <v/>
      </c>
      <c r="BL381" s="26" t="str">
        <f>IF(ISBLANK('DATA ENTRY'!Z381),"",IF(AQ381="A+","4",IF(AQ381="A","3.6",IF(AQ381="B+","3.2",IF(AQ381="B","2.8",IF(AQ381="C+","2.4",IF(AQ381="C","2",IF(AQ381="D+","1.6",IF(AQ381="D","1.2",IF(AQ381="E","0.8",""))))))))))</f>
        <v/>
      </c>
    </row>
    <row r="382" spans="2:64" x14ac:dyDescent="0.25">
      <c r="B382" s="26" t="str">
        <f>IF(ISBLANK('DATA ENTRY'!G382),"",'DATA ENTRY'!G382)</f>
        <v/>
      </c>
      <c r="C382" s="26" t="str">
        <f>IF(ISBLANK('DATA ENTRY'!H382),"",'DATA ENTRY'!H382)</f>
        <v/>
      </c>
      <c r="D382" s="26" t="str">
        <f t="shared" si="101"/>
        <v/>
      </c>
      <c r="E382" s="26" t="str">
        <f>IF(ISBLANK('DATA ENTRY'!J382),"",'DATA ENTRY'!J382)</f>
        <v/>
      </c>
      <c r="F382" s="26" t="str">
        <f>IF(ISBLANK('DATA ENTRY'!K382),"",'DATA ENTRY'!K382)</f>
        <v/>
      </c>
      <c r="G382" s="26" t="str">
        <f t="shared" si="102"/>
        <v/>
      </c>
      <c r="H382" s="26" t="str">
        <f>IF(ISBLANK('DATA ENTRY'!M382),"",'DATA ENTRY'!M382)</f>
        <v/>
      </c>
      <c r="I382" s="26" t="str">
        <f>IF(ISBLANK('DATA ENTRY'!M382),"",'DATA ENTRY'!N382)</f>
        <v/>
      </c>
      <c r="J382" s="26" t="str">
        <f t="shared" si="120"/>
        <v/>
      </c>
      <c r="K382" s="26" t="str">
        <f>IF(ISBLANK('DATA ENTRY'!P382),"",'DATA ENTRY'!P382)</f>
        <v/>
      </c>
      <c r="L382" s="26" t="str">
        <f>IF(ISBLANK('DATA ENTRY'!Q382),"",'DATA ENTRY'!Q382)</f>
        <v/>
      </c>
      <c r="M382" s="26" t="str">
        <f t="shared" si="103"/>
        <v/>
      </c>
      <c r="N382" s="26" t="str">
        <f>IF(ISBLANK('DATA ENTRY'!S382),"",'DATA ENTRY'!S382)</f>
        <v/>
      </c>
      <c r="O382" s="26" t="str">
        <f>IF(ISBLANK('DATA ENTRY'!T382),"",'DATA ENTRY'!T382)</f>
        <v/>
      </c>
      <c r="P382" s="26" t="str">
        <f t="shared" si="104"/>
        <v/>
      </c>
      <c r="Q382" s="26" t="str">
        <f>IF(ISBLANK('DATA ENTRY'!V382),"",'DATA ENTRY'!V382)</f>
        <v/>
      </c>
      <c r="R382" s="26" t="str">
        <f>IF(ISBLANK('DATA ENTRY'!W382),"",'DATA ENTRY'!W382)</f>
        <v/>
      </c>
      <c r="S382" s="26" t="str">
        <f t="shared" si="105"/>
        <v/>
      </c>
      <c r="T382" s="26" t="str">
        <f>IF(ISBLANK('DATA ENTRY'!Y382),"",'DATA ENTRY'!Y382)</f>
        <v/>
      </c>
      <c r="U382" s="26" t="str">
        <f>IF(ISBLANK('DATA ENTRY'!Z382),"",'DATA ENTRY'!Z382)</f>
        <v/>
      </c>
      <c r="V382" s="26" t="str">
        <f t="shared" si="106"/>
        <v/>
      </c>
      <c r="W382" s="26" t="str">
        <f>IF(ISBLANK('DATA ENTRY'!$F382),"",IF(LEDGER!B382="AB","AB",IF(LEDGER!B382&gt;=0.9*'MARK LOOKUP'!B382,"A+",IF(LEDGER!B382&gt;=0.8*'MARK LOOKUP'!B382,"A",IF(LEDGER!B382&gt;=0.7*'MARK LOOKUP'!B382,"B+",IF(LEDGER!B382&gt;=0.6*'MARK LOOKUP'!B382,"B",IF(LEDGER!B382&gt;=0.5*'MARK LOOKUP'!B382,"C+",IF(LEDGER!B382&gt;=0.4*'MARK LOOKUP'!B382,"C+",IF(LEDGER!B382&gt;=0.35*'MARK LOOKUP'!B382,"D","NG")))))))))</f>
        <v/>
      </c>
      <c r="X382" s="26" t="str">
        <f>IF(ISBLANK('DATA ENTRY'!$G382),"",IF(LEDGER!C382="AB","AB",IF(LEDGER!C382&gt;=0.9*'MARK LOOKUP'!C382,"A+",IF(LEDGER!C382&gt;=0.8*'MARK LOOKUP'!C382,"A",IF(LEDGER!C382&gt;=0.7*'MARK LOOKUP'!C382,"B+",IF(LEDGER!C382&gt;=0.6*'MARK LOOKUP'!C382,"B",IF(LEDGER!C382&gt;=0.5*'MARK LOOKUP'!C382,"C+",IF(LEDGER!C382&gt;=0.4*'MARK LOOKUP'!C382,"C+",IF(LEDGER!C382&gt;=0.35*'MARK LOOKUP'!C382,"D","N.G.")))))))))</f>
        <v/>
      </c>
      <c r="Y382" s="26" t="b">
        <f>IF(ISNUMBER(D382),IF(D382&gt;=0.9*'MARK LOOKUP'!D382,"A+",IF(D382&gt;=0.8*'MARK LOOKUP'!D382,"A",IF(D382&gt;=0.7*'MARK LOOKUP'!D382,"B+",IF(D382&gt;=0.6*'MARK LOOKUP'!D382,"B",IF(D382&gt;=0.5*'MARK LOOKUP'!D382,"C+",IF(D382&gt;=0.4*'MARK LOOKUP'!D382,"C",IF(D382&gt;=0.35*'MARK LOOKUP'!D382,"D","N.G."))))))))</f>
        <v>0</v>
      </c>
      <c r="Z382" s="26" t="str">
        <f>IF(ISBLANK('DATA ENTRY'!J382),"",IF(LEDGER!E382="AB","AB",IF(LEDGER!E382&gt;=0.9*'MARK LOOKUP'!E382,"A+",IF(LEDGER!E382&gt;=0.8*'MARK LOOKUP'!E382,"A",IF(LEDGER!E382&gt;=0.7*'MARK LOOKUP'!E382,"B+",IF(LEDGER!E382&gt;=0.6*'MARK LOOKUP'!E382,"B",IF(LEDGER!E382&gt;=0.5*'MARK LOOKUP'!E382,"C+",IF(LEDGER!E382&gt;=0.4*'MARK LOOKUP'!E382,"C",IF(LEDGER!E382&gt;=0.35*'MARK LOOKUP'!E382,"D","NG")))))))))</f>
        <v/>
      </c>
      <c r="AA382" s="26" t="str">
        <f>IF(ISBLANK('DATA ENTRY'!K382),"",IF(LEDGER!F382="AB","AB",IF(LEDGER!F382&gt;=0.9*'MARK LOOKUP'!F382,"A+",IF(LEDGER!F382&gt;=0.8*'MARK LOOKUP'!F382,"A",IF(LEDGER!F382&gt;=0.7*'MARK LOOKUP'!F382,"B+",IF(LEDGER!F382&gt;=0.6*'MARK LOOKUP'!F382,"B",IF(LEDGER!F382&gt;=0.5*'MARK LOOKUP'!F382,"C+",IF(LEDGER!F382&gt;=0.4*'MARK LOOKUP'!F382,"C",IF(LEDGER!F382&gt;=0.35*'MARK LOOKUP'!F382,"D","NG")))))))))</f>
        <v/>
      </c>
      <c r="AB382" s="26" t="b">
        <f>IF(ISNUMBER(G382),IF(D382&gt;=0.9*'MARK LOOKUP'!G382,"A+",IF(G382&gt;=0.8*'MARK LOOKUP'!G382,"A",IF(G382&gt;=0.7*'MARK LOOKUP'!G382,"B+",IF(G382&gt;=0.6*'MARK LOOKUP'!G382,"B",IF(G382&gt;=0.5*'MARK LOOKUP'!G382,"C+",IF(G382&gt;=0.4*'MARK LOOKUP'!G382,"C",IF(G382&gt;=0.35*'MARK LOOKUP'!G382,"D","NG"))))))))</f>
        <v>0</v>
      </c>
      <c r="AC382" s="26" t="str">
        <f>IF(ISBLANK('DATA ENTRY'!M382),"",IF(LEDGER!H382="AB","AB",IF(LEDGER!H382&gt;=0.9*'MARK LOOKUP'!H382,"A+",IF(LEDGER!H382&gt;=0.8*'MARK LOOKUP'!H382,"A",IF(LEDGER!H382&gt;=0.7*'MARK LOOKUP'!H382,"B+",IF(LEDGER!H382&gt;=0.6*'MARK LOOKUP'!H382,"B",IF(LEDGER!H382&gt;=0.5*'MARK LOOKUP'!H382,"C+",IF(LEDGER!H382&gt;=0.4*'MARK LOOKUP'!H382,"C",IF(LEDGER!H382&gt;=0.35*'MARK LOOKUP'!H382,"D","NG")))))))))</f>
        <v/>
      </c>
      <c r="AD382" s="26" t="str">
        <f>IF(ISBLANK('DATA ENTRY'!N382),"",IF(LEDGER!I382="AB","AB",IF(LEDGER!I382&gt;=0.9*'MARK LOOKUP'!I382,"A+",IF(LEDGER!I382&gt;=0.8*'MARK LOOKUP'!I382,"A",IF(LEDGER!I382&gt;=0.7*'MARK LOOKUP'!I382,"B+",IF(LEDGER!I382&gt;=0.6*'MARK LOOKUP'!I382,"B",IF(LEDGER!I382&gt;=0.5*'MARK LOOKUP'!I382,"C+",IF(LEDGER!I382&gt;=0.4*'MARK LOOKUP'!I382,"C",IF(LEDGER!I382&gt;=0.35*'MARK LOOKUP'!I382,"D","NG")))))))))</f>
        <v/>
      </c>
      <c r="AE382" s="26" t="str">
        <f>IF(ISNUMBER(J382),IF(J382&gt;=0.9*'MARK LOOKUP'!J382,"A+",IF(J382&gt;=0.8*'MARK LOOKUP'!J382,"A",IF(J382&gt;=0.7*'MARK LOOKUP'!J382,"B+",IF(J382&gt;=0.6*'MARK LOOKUP'!J382,"B",IF(J382&gt;=0.5*'MARK LOOKUP'!J382,"C+",IF(J382&gt;=0.4*'MARK LOOKUP'!J382,"C",IF(J382&gt;=0.35*'MARK LOOKUP'!J382,"D","NG"))))))),"")</f>
        <v/>
      </c>
      <c r="AF382" s="26" t="str">
        <f>IF(ISBLANK('DATA ENTRY'!P382),"",IF(LEDGER!K382="Ab","AB",IF(LEDGER!K382&gt;=0.9*'MARK LOOKUP'!K382,"A+",IF(LEDGER!K382&gt;=0.8*'MARK LOOKUP'!K382,"A",IF(LEDGER!K382&gt;=0.7*'MARK LOOKUP'!K382,"B+",IF(LEDGER!K382&gt;=0.6*'MARK LOOKUP'!K382,"B",IF(LEDGER!K382&gt;=0.5*'MARK LOOKUP'!K382,"C+",IF(LEDGER!K382&gt;=0.4*'MARK LOOKUP'!K382,"C",IF(LEDGER!K382&gt;=0.35*'MARK LOOKUP'!K382,"D","NG")))))))))</f>
        <v/>
      </c>
      <c r="AG382" s="26" t="str">
        <f>IF(ISBLANK('DATA ENTRY'!Q382),"",IF(LEDGER!L382="Ab","AB",IF(LEDGER!L382&gt;=0.9*'MARK LOOKUP'!L382,"A+",IF(LEDGER!L382&gt;=0.8*'MARK LOOKUP'!L382,"A",IF(LEDGER!L382&gt;=0.7*'MARK LOOKUP'!L382,"B+",IF(LEDGER!L382&gt;=0.6*'MARK LOOKUP'!L382,"B",IF(LEDGER!L382&gt;=0.5*'MARK LOOKUP'!L382,"C+",IF(LEDGER!L382&gt;=0.4*'MARK LOOKUP'!L382,"C",IF(LEDGER!L382&gt;=0.35*'MARK LOOKUP'!L382,"D","NG")))))))))</f>
        <v/>
      </c>
      <c r="AH382" s="26" t="str">
        <f>IF(ISNUMBER(M382),IF(M382&gt;=0.9*'MARK LOOKUP'!M382,"A+",IF(M382&gt;=0.8*'MARK LOOKUP'!M382,"A",IF(M382&gt;=0.7*'MARK LOOKUP'!M382,"B+",IF(M382&gt;=0.6*'MARK LOOKUP'!M382,"B",IF(M382&gt;=0.5*'MARK LOOKUP'!M382,"C+",IF(M382&gt;=0.4*'MARK LOOKUP'!M382,"C",IF(M382&gt;=0.35*'MARK LOOKUP'!M382,"D","NG"))))))),"")</f>
        <v/>
      </c>
      <c r="AI382" s="26" t="str">
        <f>IF(ISBLANK('DATA ENTRY'!S382),"",IF(N382="Ab","AB",IF(N382&gt;=0.9*'MARK LOOKUP'!N382,"A+",IF(N382&gt;=0.8*'MARK LOOKUP'!N382,"A",IF(N382&gt;=0.7*'MARK LOOKUP'!N382,"B+",IF(N382&gt;=0.6*'MARK LOOKUP'!N382,"B",IF(N382&gt;=0.5*'MARK LOOKUP'!N382,"C+",IF(N382&gt;=0.4*'MARK LOOKUP'!N382,"C",IF(N382&gt;=0.35*'MARK LOOKUP'!N382,"D","NG")))))))))</f>
        <v/>
      </c>
      <c r="AJ382" s="26" t="str">
        <f>IF(ISBLANK('DATA ENTRY'!T382),"",IF(O382="Ab","AB",IF(O382&gt;=0.9*'MARK LOOKUP'!O382,"A+",IF(O382&gt;=0.8*'MARK LOOKUP'!O382,"A",IF(O382&gt;=0.7*'MARK LOOKUP'!O382,"B+",IF(O382&gt;=0.6*'MARK LOOKUP'!O382,"B",IF(O382&gt;=0.5*'MARK LOOKUP'!O382,"C+",IF(O382&gt;=0.4*'MARK LOOKUP'!O382,"C",IF(O382&gt;=0.35*'MARK LOOKUP'!O382,"D","NG")))))))))</f>
        <v/>
      </c>
      <c r="AK382" s="26" t="str">
        <f>IF(ISNUMBER(P382),IF(P382&gt;=0.9*'MARK LOOKUP'!P382,"A+",IF(P382&gt;=0.8*'MARK LOOKUP'!P382,"A",IF(P382&gt;=0.7*'MARK LOOKUP'!P382,"B+",IF(P382&gt;=0.6*'MARK LOOKUP'!P382,"B",IF(P382&gt;=0.5*'MARK LOOKUP'!P382,"C+",IF(P382&gt;=0.4*'MARK LOOKUP'!P382,"C",IF(P382&gt;=0.35*'MARK LOOKUP'!P382,"D","NG"))))))),"")</f>
        <v/>
      </c>
      <c r="AL382" s="26" t="str">
        <f>IF(ISBLANK('DATA ENTRY'!V382),"",IF(Q382="Ab","AB",IF(Q382&gt;=0.9*'MARK LOOKUP'!Q382,"A+",IF(Q382&gt;=0.8*'MARK LOOKUP'!Q382,"A",IF(Q382&gt;=0.7*'MARK LOOKUP'!Q382,"B+",IF(Q382&gt;=0.6*'MARK LOOKUP'!Q382,"B",IF(Q382&gt;=0.5*'MARK LOOKUP'!Q382,"C+",IF(Q382&gt;=0.4*'MARK LOOKUP'!Q382,"C",IF(Q382&gt;=0.35*'MARK LOOKUP'!Q382,"D","NG")))))))))</f>
        <v/>
      </c>
      <c r="AM382" s="26" t="str">
        <f>IF(ISBLANK('DATA ENTRY'!W382),"",IF(R382="Ab","AB",IF(R382&gt;=0.9*'MARK LOOKUP'!R382,"A+",IF(R382&gt;=0.8*'MARK LOOKUP'!R382,"A",IF(R382&gt;=0.7*'MARK LOOKUP'!R382,"B+",IF(R382&gt;=0.6*'MARK LOOKUP'!R382,"B",IF(R382&gt;=0.5*'MARK LOOKUP'!R382,"C+",IF(R382&gt;=0.4*'MARK LOOKUP'!R382,"C",IF(R382&gt;=0.35*'MARK LOOKUP'!R382,"D","NG")))))))))</f>
        <v/>
      </c>
      <c r="AN382" s="26" t="str">
        <f>IF(ISNUMBER(S382),IF(S382&gt;=0.9*'MARK LOOKUP'!S382,"A+",IF(S382&gt;=0.8*'MARK LOOKUP'!S382,"A",IF(S382&gt;=0.7*'MARK LOOKUP'!S382,"B+",IF(S382&gt;=0.6*'MARK LOOKUP'!S382,"B",IF(S382&gt;=0.5*'MARK LOOKUP'!S382,"C+",IF(S382&gt;=0.4*'MARK LOOKUP'!S382,"C",IF(S382&gt;=0.35*'MARK LOOKUP'!S382,"D","NG"))))))),"")</f>
        <v/>
      </c>
      <c r="AO382" s="26" t="str">
        <f>IF(ISBLANK('DATA ENTRY'!Y382),"",IF(T382="AB","AB",IF(T382&gt;=0.9*'MARK LOOKUP'!T382,"A+",IF(T382&gt;=0.8*'MARK LOOKUP'!T382,"A",IF(T382&gt;=0.7*'MARK LOOKUP'!T382,"B+",IF(T382&gt;=0.6*'MARK LOOKUP'!T382,"B",IF(T382&gt;=0.5*'MARK LOOKUP'!T382,"C+",IF(T382&gt;=0.4*'MARK LOOKUP'!T382,"C",IF(T382&gt;=0.35*'MARK LOOKUP'!T382,"D","NG")))))))))</f>
        <v/>
      </c>
      <c r="AP382" s="26" t="str">
        <f>IF(ISBLANK('DATA ENTRY'!Z382),"",IF(U382="AB","AB",IF(U382&gt;=0.9*'MARK LOOKUP'!U382,"A+",IF(U382&gt;=0.8*'MARK LOOKUP'!U382,"A",IF(U382&gt;=0.7*'MARK LOOKUP'!U382,"B+",IF(U382&gt;=0.6*'MARK LOOKUP'!U382,"B",IF(U382&gt;=0.5*'MARK LOOKUP'!U382,"C+",IF(U382&gt;=0.4*'MARK LOOKUP'!U382,"C",IF(U382&gt;=0.35*'MARK LOOKUP'!U382,"D","NG")))))))))</f>
        <v/>
      </c>
      <c r="AQ382" s="26" t="str">
        <f>IF(ISNUMBER(V382),IF(V382&gt;=0.9*'MARK LOOKUP'!V382,"A+",IF(V382&gt;=0.8*'MARK LOOKUP'!V382,"A",IF(V382&gt;=0.7*'MARK LOOKUP'!V382,"B+",IF(V382&gt;=0.6*'MARK LOOKUP'!S382,"B",IF(V382&gt;=0.5*'MARK LOOKUP'!V382,"C+",IF(V382&gt;=0.4*'MARK LOOKUP'!V382,"C",IF(V382&gt;=0.35*'MARK LOOKUP'!V382,"D","NG"))))))),"")</f>
        <v/>
      </c>
      <c r="AR382" s="26" t="str">
        <f t="shared" si="107"/>
        <v/>
      </c>
      <c r="AS382" s="26" t="str">
        <f t="shared" si="108"/>
        <v/>
      </c>
      <c r="AT382" s="26" t="str">
        <f t="shared" si="109"/>
        <v/>
      </c>
      <c r="AU382" s="26" t="str">
        <f t="shared" si="110"/>
        <v/>
      </c>
      <c r="AV382" s="26" t="str">
        <f t="shared" si="111"/>
        <v/>
      </c>
      <c r="AW382" s="26" t="str">
        <f t="shared" si="112"/>
        <v/>
      </c>
      <c r="AX382" s="26" t="str">
        <f t="shared" si="113"/>
        <v/>
      </c>
      <c r="AY382" s="26" t="str">
        <f t="shared" si="114"/>
        <v/>
      </c>
      <c r="AZ382" s="26" t="str">
        <f t="shared" si="115"/>
        <v/>
      </c>
      <c r="BA382" s="26" t="str">
        <f t="shared" si="116"/>
        <v/>
      </c>
      <c r="BB382" s="26" t="str">
        <f t="shared" si="117"/>
        <v/>
      </c>
      <c r="BC382" s="26" t="str">
        <f t="shared" si="118"/>
        <v/>
      </c>
      <c r="BD382" s="26" t="str">
        <f t="shared" si="119"/>
        <v/>
      </c>
      <c r="BE382" s="26" t="str">
        <f>IF(ISBLANK('DATA ENTRY'!S382),"",IF(AJ382="A+","4",IF(AJ382="A","3.6",IF(AJ382="B+","3.2",IF(AJ382="B","2.8",IF(AJ382="C+","2.4",IF(AJ382="C","2",IF(AJ382="D+","1.6",IF(AJ382="D","1.2",IF(AJ382="E","0.8",""))))))))))</f>
        <v/>
      </c>
      <c r="BF382" s="26" t="str">
        <f>IF(ISBLANK('DATA ENTRY'!T382),"",IF(AK382="A+","4",IF(AK382="A","3.6",IF(AK382="B+","3.2",IF(AK382="B","2.8",IF(AK382="C+","2.4",IF(AK382="C","2",IF(AK382="D+","1.6",IF(AK382="D","1.2",IF(AK382="E","0.8",""))))))))))</f>
        <v/>
      </c>
      <c r="BG382" s="26" t="str">
        <f>IF(ISBLANK('DATA ENTRY'!U382),"",IF(AL382="A+","4",IF(AL382="A","3.6",IF(AL382="B+","3.2",IF(AL382="B","2.8",IF(AL382="C+","2.4",IF(AL382="C","2",IF(AL382="D+","1.6",IF(AL382="D","1.2",IF(AL382="E","0.8",""))))))))))</f>
        <v/>
      </c>
      <c r="BH382" s="26" t="str">
        <f>IF(ISBLANK('DATA ENTRY'!V382),"",IF(AM382="A+","4",IF(AM382="A","3.6",IF(AM382="B+","3.2",IF(AM382="B","2.8",IF(AM382="C+","2.4",IF(AM382="C","2",IF(AM382="D+","1.6",IF(AM382="D","1.2",IF(AM382="E","0.8",""))))))))))</f>
        <v/>
      </c>
      <c r="BI382" s="26" t="str">
        <f>IF(ISBLANK('DATA ENTRY'!W382),"",IF(AN382="A+","4",IF(AN382="A","3.6",IF(AN382="B+","3.2",IF(AN382="B","2.8",IF(AN382="C+","2.4",IF(AN382="C","2",IF(AN382="D+","1.6",IF(AN382="D","1.2",IF(AN382="E","0.8",""))))))))))</f>
        <v/>
      </c>
      <c r="BJ382" s="26" t="str">
        <f>IF(ISBLANK('DATA ENTRY'!X382),"",IF(AO382="A+","4",IF(AO382="A","3.6",IF(AO382="B+","3.2",IF(AO382="B","2.8",IF(AO382="C+","2.4",IF(AO382="C","2",IF(AO382="D+","1.6",IF(AO382="D","1.2",IF(AO382="E","0.8",""))))))))))</f>
        <v/>
      </c>
      <c r="BK382" s="26" t="str">
        <f>IF(ISBLANK('DATA ENTRY'!Y382),"",IF(AP382="A+","4",IF(AP382="A","3.6",IF(AP382="B+","3.2",IF(AP382="B","2.8",IF(AP382="C+","2.4",IF(AP382="C","2",IF(AP382="D+","1.6",IF(AP382="D","1.2",IF(AP382="E","0.8",""))))))))))</f>
        <v/>
      </c>
      <c r="BL382" s="26" t="str">
        <f>IF(ISBLANK('DATA ENTRY'!Z382),"",IF(AQ382="A+","4",IF(AQ382="A","3.6",IF(AQ382="B+","3.2",IF(AQ382="B","2.8",IF(AQ382="C+","2.4",IF(AQ382="C","2",IF(AQ382="D+","1.6",IF(AQ382="D","1.2",IF(AQ382="E","0.8",""))))))))))</f>
        <v/>
      </c>
    </row>
    <row r="383" spans="2:64" x14ac:dyDescent="0.25">
      <c r="B383" s="26" t="str">
        <f>IF(ISBLANK('DATA ENTRY'!G383),"",'DATA ENTRY'!G383)</f>
        <v/>
      </c>
      <c r="C383" s="26" t="str">
        <f>IF(ISBLANK('DATA ENTRY'!H383),"",'DATA ENTRY'!H383)</f>
        <v/>
      </c>
      <c r="D383" s="26" t="str">
        <f t="shared" si="101"/>
        <v/>
      </c>
      <c r="E383" s="26" t="str">
        <f>IF(ISBLANK('DATA ENTRY'!J383),"",'DATA ENTRY'!J383)</f>
        <v/>
      </c>
      <c r="F383" s="26" t="str">
        <f>IF(ISBLANK('DATA ENTRY'!K383),"",'DATA ENTRY'!K383)</f>
        <v/>
      </c>
      <c r="G383" s="26" t="str">
        <f t="shared" si="102"/>
        <v/>
      </c>
      <c r="H383" s="26" t="str">
        <f>IF(ISBLANK('DATA ENTRY'!M383),"",'DATA ENTRY'!M383)</f>
        <v/>
      </c>
      <c r="I383" s="26" t="str">
        <f>IF(ISBLANK('DATA ENTRY'!M383),"",'DATA ENTRY'!N383)</f>
        <v/>
      </c>
      <c r="J383" s="26" t="str">
        <f t="shared" si="120"/>
        <v/>
      </c>
      <c r="K383" s="26" t="str">
        <f>IF(ISBLANK('DATA ENTRY'!P383),"",'DATA ENTRY'!P383)</f>
        <v/>
      </c>
      <c r="L383" s="26" t="str">
        <f>IF(ISBLANK('DATA ENTRY'!Q383),"",'DATA ENTRY'!Q383)</f>
        <v/>
      </c>
      <c r="M383" s="26" t="str">
        <f t="shared" si="103"/>
        <v/>
      </c>
      <c r="N383" s="26" t="str">
        <f>IF(ISBLANK('DATA ENTRY'!S383),"",'DATA ENTRY'!S383)</f>
        <v/>
      </c>
      <c r="O383" s="26" t="str">
        <f>IF(ISBLANK('DATA ENTRY'!T383),"",'DATA ENTRY'!T383)</f>
        <v/>
      </c>
      <c r="P383" s="26" t="str">
        <f t="shared" si="104"/>
        <v/>
      </c>
      <c r="Q383" s="26" t="str">
        <f>IF(ISBLANK('DATA ENTRY'!V383),"",'DATA ENTRY'!V383)</f>
        <v/>
      </c>
      <c r="R383" s="26" t="str">
        <f>IF(ISBLANK('DATA ENTRY'!W383),"",'DATA ENTRY'!W383)</f>
        <v/>
      </c>
      <c r="S383" s="26" t="str">
        <f t="shared" si="105"/>
        <v/>
      </c>
      <c r="T383" s="26" t="str">
        <f>IF(ISBLANK('DATA ENTRY'!Y383),"",'DATA ENTRY'!Y383)</f>
        <v/>
      </c>
      <c r="U383" s="26" t="str">
        <f>IF(ISBLANK('DATA ENTRY'!Z383),"",'DATA ENTRY'!Z383)</f>
        <v/>
      </c>
      <c r="V383" s="26" t="str">
        <f t="shared" si="106"/>
        <v/>
      </c>
      <c r="W383" s="26" t="str">
        <f>IF(ISBLANK('DATA ENTRY'!$F383),"",IF(LEDGER!B383="AB","AB",IF(LEDGER!B383&gt;=0.9*'MARK LOOKUP'!B383,"A+",IF(LEDGER!B383&gt;=0.8*'MARK LOOKUP'!B383,"A",IF(LEDGER!B383&gt;=0.7*'MARK LOOKUP'!B383,"B+",IF(LEDGER!B383&gt;=0.6*'MARK LOOKUP'!B383,"B",IF(LEDGER!B383&gt;=0.5*'MARK LOOKUP'!B383,"C+",IF(LEDGER!B383&gt;=0.4*'MARK LOOKUP'!B383,"C+",IF(LEDGER!B383&gt;=0.35*'MARK LOOKUP'!B383,"D","NG")))))))))</f>
        <v/>
      </c>
      <c r="X383" s="26" t="str">
        <f>IF(ISBLANK('DATA ENTRY'!$G383),"",IF(LEDGER!C383="AB","AB",IF(LEDGER!C383&gt;=0.9*'MARK LOOKUP'!C383,"A+",IF(LEDGER!C383&gt;=0.8*'MARK LOOKUP'!C383,"A",IF(LEDGER!C383&gt;=0.7*'MARK LOOKUP'!C383,"B+",IF(LEDGER!C383&gt;=0.6*'MARK LOOKUP'!C383,"B",IF(LEDGER!C383&gt;=0.5*'MARK LOOKUP'!C383,"C+",IF(LEDGER!C383&gt;=0.4*'MARK LOOKUP'!C383,"C+",IF(LEDGER!C383&gt;=0.35*'MARK LOOKUP'!C383,"D","N.G.")))))))))</f>
        <v/>
      </c>
      <c r="Y383" s="26" t="b">
        <f>IF(ISNUMBER(D383),IF(D383&gt;=0.9*'MARK LOOKUP'!D383,"A+",IF(D383&gt;=0.8*'MARK LOOKUP'!D383,"A",IF(D383&gt;=0.7*'MARK LOOKUP'!D383,"B+",IF(D383&gt;=0.6*'MARK LOOKUP'!D383,"B",IF(D383&gt;=0.5*'MARK LOOKUP'!D383,"C+",IF(D383&gt;=0.4*'MARK LOOKUP'!D383,"C",IF(D383&gt;=0.35*'MARK LOOKUP'!D383,"D","N.G."))))))))</f>
        <v>0</v>
      </c>
      <c r="Z383" s="26" t="str">
        <f>IF(ISBLANK('DATA ENTRY'!J383),"",IF(LEDGER!E383="AB","AB",IF(LEDGER!E383&gt;=0.9*'MARK LOOKUP'!E383,"A+",IF(LEDGER!E383&gt;=0.8*'MARK LOOKUP'!E383,"A",IF(LEDGER!E383&gt;=0.7*'MARK LOOKUP'!E383,"B+",IF(LEDGER!E383&gt;=0.6*'MARK LOOKUP'!E383,"B",IF(LEDGER!E383&gt;=0.5*'MARK LOOKUP'!E383,"C+",IF(LEDGER!E383&gt;=0.4*'MARK LOOKUP'!E383,"C",IF(LEDGER!E383&gt;=0.35*'MARK LOOKUP'!E383,"D","NG")))))))))</f>
        <v/>
      </c>
      <c r="AA383" s="26" t="str">
        <f>IF(ISBLANK('DATA ENTRY'!K383),"",IF(LEDGER!F383="AB","AB",IF(LEDGER!F383&gt;=0.9*'MARK LOOKUP'!F383,"A+",IF(LEDGER!F383&gt;=0.8*'MARK LOOKUP'!F383,"A",IF(LEDGER!F383&gt;=0.7*'MARK LOOKUP'!F383,"B+",IF(LEDGER!F383&gt;=0.6*'MARK LOOKUP'!F383,"B",IF(LEDGER!F383&gt;=0.5*'MARK LOOKUP'!F383,"C+",IF(LEDGER!F383&gt;=0.4*'MARK LOOKUP'!F383,"C",IF(LEDGER!F383&gt;=0.35*'MARK LOOKUP'!F383,"D","NG")))))))))</f>
        <v/>
      </c>
      <c r="AB383" s="26" t="b">
        <f>IF(ISNUMBER(G383),IF(D383&gt;=0.9*'MARK LOOKUP'!G383,"A+",IF(G383&gt;=0.8*'MARK LOOKUP'!G383,"A",IF(G383&gt;=0.7*'MARK LOOKUP'!G383,"B+",IF(G383&gt;=0.6*'MARK LOOKUP'!G383,"B",IF(G383&gt;=0.5*'MARK LOOKUP'!G383,"C+",IF(G383&gt;=0.4*'MARK LOOKUP'!G383,"C",IF(G383&gt;=0.35*'MARK LOOKUP'!G383,"D","NG"))))))))</f>
        <v>0</v>
      </c>
      <c r="AC383" s="26" t="str">
        <f>IF(ISBLANK('DATA ENTRY'!M383),"",IF(LEDGER!H383="AB","AB",IF(LEDGER!H383&gt;=0.9*'MARK LOOKUP'!H383,"A+",IF(LEDGER!H383&gt;=0.8*'MARK LOOKUP'!H383,"A",IF(LEDGER!H383&gt;=0.7*'MARK LOOKUP'!H383,"B+",IF(LEDGER!H383&gt;=0.6*'MARK LOOKUP'!H383,"B",IF(LEDGER!H383&gt;=0.5*'MARK LOOKUP'!H383,"C+",IF(LEDGER!H383&gt;=0.4*'MARK LOOKUP'!H383,"C",IF(LEDGER!H383&gt;=0.35*'MARK LOOKUP'!H383,"D","NG")))))))))</f>
        <v/>
      </c>
      <c r="AD383" s="26" t="str">
        <f>IF(ISBLANK('DATA ENTRY'!N383),"",IF(LEDGER!I383="AB","AB",IF(LEDGER!I383&gt;=0.9*'MARK LOOKUP'!I383,"A+",IF(LEDGER!I383&gt;=0.8*'MARK LOOKUP'!I383,"A",IF(LEDGER!I383&gt;=0.7*'MARK LOOKUP'!I383,"B+",IF(LEDGER!I383&gt;=0.6*'MARK LOOKUP'!I383,"B",IF(LEDGER!I383&gt;=0.5*'MARK LOOKUP'!I383,"C+",IF(LEDGER!I383&gt;=0.4*'MARK LOOKUP'!I383,"C",IF(LEDGER!I383&gt;=0.35*'MARK LOOKUP'!I383,"D","NG")))))))))</f>
        <v/>
      </c>
      <c r="AE383" s="26" t="str">
        <f>IF(ISNUMBER(J383),IF(J383&gt;=0.9*'MARK LOOKUP'!J383,"A+",IF(J383&gt;=0.8*'MARK LOOKUP'!J383,"A",IF(J383&gt;=0.7*'MARK LOOKUP'!J383,"B+",IF(J383&gt;=0.6*'MARK LOOKUP'!J383,"B",IF(J383&gt;=0.5*'MARK LOOKUP'!J383,"C+",IF(J383&gt;=0.4*'MARK LOOKUP'!J383,"C",IF(J383&gt;=0.35*'MARK LOOKUP'!J383,"D","NG"))))))),"")</f>
        <v/>
      </c>
      <c r="AF383" s="26" t="str">
        <f>IF(ISBLANK('DATA ENTRY'!P383),"",IF(LEDGER!K383="Ab","AB",IF(LEDGER!K383&gt;=0.9*'MARK LOOKUP'!K383,"A+",IF(LEDGER!K383&gt;=0.8*'MARK LOOKUP'!K383,"A",IF(LEDGER!K383&gt;=0.7*'MARK LOOKUP'!K383,"B+",IF(LEDGER!K383&gt;=0.6*'MARK LOOKUP'!K383,"B",IF(LEDGER!K383&gt;=0.5*'MARK LOOKUP'!K383,"C+",IF(LEDGER!K383&gt;=0.4*'MARK LOOKUP'!K383,"C",IF(LEDGER!K383&gt;=0.35*'MARK LOOKUP'!K383,"D","NG")))))))))</f>
        <v/>
      </c>
      <c r="AG383" s="26" t="str">
        <f>IF(ISBLANK('DATA ENTRY'!Q383),"",IF(LEDGER!L383="Ab","AB",IF(LEDGER!L383&gt;=0.9*'MARK LOOKUP'!L383,"A+",IF(LEDGER!L383&gt;=0.8*'MARK LOOKUP'!L383,"A",IF(LEDGER!L383&gt;=0.7*'MARK LOOKUP'!L383,"B+",IF(LEDGER!L383&gt;=0.6*'MARK LOOKUP'!L383,"B",IF(LEDGER!L383&gt;=0.5*'MARK LOOKUP'!L383,"C+",IF(LEDGER!L383&gt;=0.4*'MARK LOOKUP'!L383,"C",IF(LEDGER!L383&gt;=0.35*'MARK LOOKUP'!L383,"D","NG")))))))))</f>
        <v/>
      </c>
      <c r="AH383" s="26" t="str">
        <f>IF(ISNUMBER(M383),IF(M383&gt;=0.9*'MARK LOOKUP'!M383,"A+",IF(M383&gt;=0.8*'MARK LOOKUP'!M383,"A",IF(M383&gt;=0.7*'MARK LOOKUP'!M383,"B+",IF(M383&gt;=0.6*'MARK LOOKUP'!M383,"B",IF(M383&gt;=0.5*'MARK LOOKUP'!M383,"C+",IF(M383&gt;=0.4*'MARK LOOKUP'!M383,"C",IF(M383&gt;=0.35*'MARK LOOKUP'!M383,"D","NG"))))))),"")</f>
        <v/>
      </c>
      <c r="AI383" s="26" t="str">
        <f>IF(ISBLANK('DATA ENTRY'!S383),"",IF(N383="Ab","AB",IF(N383&gt;=0.9*'MARK LOOKUP'!N383,"A+",IF(N383&gt;=0.8*'MARK LOOKUP'!N383,"A",IF(N383&gt;=0.7*'MARK LOOKUP'!N383,"B+",IF(N383&gt;=0.6*'MARK LOOKUP'!N383,"B",IF(N383&gt;=0.5*'MARK LOOKUP'!N383,"C+",IF(N383&gt;=0.4*'MARK LOOKUP'!N383,"C",IF(N383&gt;=0.35*'MARK LOOKUP'!N383,"D","NG")))))))))</f>
        <v/>
      </c>
      <c r="AJ383" s="26" t="str">
        <f>IF(ISBLANK('DATA ENTRY'!T383),"",IF(O383="Ab","AB",IF(O383&gt;=0.9*'MARK LOOKUP'!O383,"A+",IF(O383&gt;=0.8*'MARK LOOKUP'!O383,"A",IF(O383&gt;=0.7*'MARK LOOKUP'!O383,"B+",IF(O383&gt;=0.6*'MARK LOOKUP'!O383,"B",IF(O383&gt;=0.5*'MARK LOOKUP'!O383,"C+",IF(O383&gt;=0.4*'MARK LOOKUP'!O383,"C",IF(O383&gt;=0.35*'MARK LOOKUP'!O383,"D","NG")))))))))</f>
        <v/>
      </c>
      <c r="AK383" s="26" t="str">
        <f>IF(ISNUMBER(P383),IF(P383&gt;=0.9*'MARK LOOKUP'!P383,"A+",IF(P383&gt;=0.8*'MARK LOOKUP'!P383,"A",IF(P383&gt;=0.7*'MARK LOOKUP'!P383,"B+",IF(P383&gt;=0.6*'MARK LOOKUP'!P383,"B",IF(P383&gt;=0.5*'MARK LOOKUP'!P383,"C+",IF(P383&gt;=0.4*'MARK LOOKUP'!P383,"C",IF(P383&gt;=0.35*'MARK LOOKUP'!P383,"D","NG"))))))),"")</f>
        <v/>
      </c>
      <c r="AL383" s="26" t="str">
        <f>IF(ISBLANK('DATA ENTRY'!V383),"",IF(Q383="Ab","AB",IF(Q383&gt;=0.9*'MARK LOOKUP'!Q383,"A+",IF(Q383&gt;=0.8*'MARK LOOKUP'!Q383,"A",IF(Q383&gt;=0.7*'MARK LOOKUP'!Q383,"B+",IF(Q383&gt;=0.6*'MARK LOOKUP'!Q383,"B",IF(Q383&gt;=0.5*'MARK LOOKUP'!Q383,"C+",IF(Q383&gt;=0.4*'MARK LOOKUP'!Q383,"C",IF(Q383&gt;=0.35*'MARK LOOKUP'!Q383,"D","NG")))))))))</f>
        <v/>
      </c>
      <c r="AM383" s="26" t="str">
        <f>IF(ISBLANK('DATA ENTRY'!W383),"",IF(R383="Ab","AB",IF(R383&gt;=0.9*'MARK LOOKUP'!R383,"A+",IF(R383&gt;=0.8*'MARK LOOKUP'!R383,"A",IF(R383&gt;=0.7*'MARK LOOKUP'!R383,"B+",IF(R383&gt;=0.6*'MARK LOOKUP'!R383,"B",IF(R383&gt;=0.5*'MARK LOOKUP'!R383,"C+",IF(R383&gt;=0.4*'MARK LOOKUP'!R383,"C",IF(R383&gt;=0.35*'MARK LOOKUP'!R383,"D","NG")))))))))</f>
        <v/>
      </c>
      <c r="AN383" s="26" t="str">
        <f>IF(ISNUMBER(S383),IF(S383&gt;=0.9*'MARK LOOKUP'!S383,"A+",IF(S383&gt;=0.8*'MARK LOOKUP'!S383,"A",IF(S383&gt;=0.7*'MARK LOOKUP'!S383,"B+",IF(S383&gt;=0.6*'MARK LOOKUP'!S383,"B",IF(S383&gt;=0.5*'MARK LOOKUP'!S383,"C+",IF(S383&gt;=0.4*'MARK LOOKUP'!S383,"C",IF(S383&gt;=0.35*'MARK LOOKUP'!S383,"D","NG"))))))),"")</f>
        <v/>
      </c>
      <c r="AO383" s="26" t="str">
        <f>IF(ISBLANK('DATA ENTRY'!Y383),"",IF(T383="AB","AB",IF(T383&gt;=0.9*'MARK LOOKUP'!T383,"A+",IF(T383&gt;=0.8*'MARK LOOKUP'!T383,"A",IF(T383&gt;=0.7*'MARK LOOKUP'!T383,"B+",IF(T383&gt;=0.6*'MARK LOOKUP'!T383,"B",IF(T383&gt;=0.5*'MARK LOOKUP'!T383,"C+",IF(T383&gt;=0.4*'MARK LOOKUP'!T383,"C",IF(T383&gt;=0.35*'MARK LOOKUP'!T383,"D","NG")))))))))</f>
        <v/>
      </c>
      <c r="AP383" s="26" t="str">
        <f>IF(ISBLANK('DATA ENTRY'!Z383),"",IF(U383="AB","AB",IF(U383&gt;=0.9*'MARK LOOKUP'!U383,"A+",IF(U383&gt;=0.8*'MARK LOOKUP'!U383,"A",IF(U383&gt;=0.7*'MARK LOOKUP'!U383,"B+",IF(U383&gt;=0.6*'MARK LOOKUP'!U383,"B",IF(U383&gt;=0.5*'MARK LOOKUP'!U383,"C+",IF(U383&gt;=0.4*'MARK LOOKUP'!U383,"C",IF(U383&gt;=0.35*'MARK LOOKUP'!U383,"D","NG")))))))))</f>
        <v/>
      </c>
      <c r="AQ383" s="26" t="str">
        <f>IF(ISNUMBER(V383),IF(V383&gt;=0.9*'MARK LOOKUP'!V383,"A+",IF(V383&gt;=0.8*'MARK LOOKUP'!V383,"A",IF(V383&gt;=0.7*'MARK LOOKUP'!V383,"B+",IF(V383&gt;=0.6*'MARK LOOKUP'!S383,"B",IF(V383&gt;=0.5*'MARK LOOKUP'!V383,"C+",IF(V383&gt;=0.4*'MARK LOOKUP'!V383,"C",IF(V383&gt;=0.35*'MARK LOOKUP'!V383,"D","NG"))))))),"")</f>
        <v/>
      </c>
      <c r="AR383" s="26" t="str">
        <f t="shared" si="107"/>
        <v/>
      </c>
      <c r="AS383" s="26" t="str">
        <f t="shared" si="108"/>
        <v/>
      </c>
      <c r="AT383" s="26" t="str">
        <f t="shared" si="109"/>
        <v/>
      </c>
      <c r="AU383" s="26" t="str">
        <f t="shared" si="110"/>
        <v/>
      </c>
      <c r="AV383" s="26" t="str">
        <f t="shared" si="111"/>
        <v/>
      </c>
      <c r="AW383" s="26" t="str">
        <f t="shared" si="112"/>
        <v/>
      </c>
      <c r="AX383" s="26" t="str">
        <f t="shared" si="113"/>
        <v/>
      </c>
      <c r="AY383" s="26" t="str">
        <f t="shared" si="114"/>
        <v/>
      </c>
      <c r="AZ383" s="26" t="str">
        <f t="shared" si="115"/>
        <v/>
      </c>
      <c r="BA383" s="26" t="str">
        <f t="shared" si="116"/>
        <v/>
      </c>
      <c r="BB383" s="26" t="str">
        <f t="shared" si="117"/>
        <v/>
      </c>
      <c r="BC383" s="26" t="str">
        <f t="shared" si="118"/>
        <v/>
      </c>
      <c r="BD383" s="26" t="str">
        <f t="shared" si="119"/>
        <v/>
      </c>
      <c r="BE383" s="26" t="str">
        <f>IF(ISBLANK('DATA ENTRY'!S383),"",IF(AJ383="A+","4",IF(AJ383="A","3.6",IF(AJ383="B+","3.2",IF(AJ383="B","2.8",IF(AJ383="C+","2.4",IF(AJ383="C","2",IF(AJ383="D+","1.6",IF(AJ383="D","1.2",IF(AJ383="E","0.8",""))))))))))</f>
        <v/>
      </c>
      <c r="BF383" s="26" t="str">
        <f>IF(ISBLANK('DATA ENTRY'!T383),"",IF(AK383="A+","4",IF(AK383="A","3.6",IF(AK383="B+","3.2",IF(AK383="B","2.8",IF(AK383="C+","2.4",IF(AK383="C","2",IF(AK383="D+","1.6",IF(AK383="D","1.2",IF(AK383="E","0.8",""))))))))))</f>
        <v/>
      </c>
      <c r="BG383" s="26" t="str">
        <f>IF(ISBLANK('DATA ENTRY'!U383),"",IF(AL383="A+","4",IF(AL383="A","3.6",IF(AL383="B+","3.2",IF(AL383="B","2.8",IF(AL383="C+","2.4",IF(AL383="C","2",IF(AL383="D+","1.6",IF(AL383="D","1.2",IF(AL383="E","0.8",""))))))))))</f>
        <v/>
      </c>
      <c r="BH383" s="26" t="str">
        <f>IF(ISBLANK('DATA ENTRY'!V383),"",IF(AM383="A+","4",IF(AM383="A","3.6",IF(AM383="B+","3.2",IF(AM383="B","2.8",IF(AM383="C+","2.4",IF(AM383="C","2",IF(AM383="D+","1.6",IF(AM383="D","1.2",IF(AM383="E","0.8",""))))))))))</f>
        <v/>
      </c>
      <c r="BI383" s="26" t="str">
        <f>IF(ISBLANK('DATA ENTRY'!W383),"",IF(AN383="A+","4",IF(AN383="A","3.6",IF(AN383="B+","3.2",IF(AN383="B","2.8",IF(AN383="C+","2.4",IF(AN383="C","2",IF(AN383="D+","1.6",IF(AN383="D","1.2",IF(AN383="E","0.8",""))))))))))</f>
        <v/>
      </c>
      <c r="BJ383" s="26" t="str">
        <f>IF(ISBLANK('DATA ENTRY'!X383),"",IF(AO383="A+","4",IF(AO383="A","3.6",IF(AO383="B+","3.2",IF(AO383="B","2.8",IF(AO383="C+","2.4",IF(AO383="C","2",IF(AO383="D+","1.6",IF(AO383="D","1.2",IF(AO383="E","0.8",""))))))))))</f>
        <v/>
      </c>
      <c r="BK383" s="26" t="str">
        <f>IF(ISBLANK('DATA ENTRY'!Y383),"",IF(AP383="A+","4",IF(AP383="A","3.6",IF(AP383="B+","3.2",IF(AP383="B","2.8",IF(AP383="C+","2.4",IF(AP383="C","2",IF(AP383="D+","1.6",IF(AP383="D","1.2",IF(AP383="E","0.8",""))))))))))</f>
        <v/>
      </c>
      <c r="BL383" s="26" t="str">
        <f>IF(ISBLANK('DATA ENTRY'!Z383),"",IF(AQ383="A+","4",IF(AQ383="A","3.6",IF(AQ383="B+","3.2",IF(AQ383="B","2.8",IF(AQ383="C+","2.4",IF(AQ383="C","2",IF(AQ383="D+","1.6",IF(AQ383="D","1.2",IF(AQ383="E","0.8",""))))))))))</f>
        <v/>
      </c>
    </row>
    <row r="384" spans="2:64" x14ac:dyDescent="0.25">
      <c r="B384" s="26" t="str">
        <f>IF(ISBLANK('DATA ENTRY'!G384),"",'DATA ENTRY'!G384)</f>
        <v/>
      </c>
      <c r="C384" s="26" t="str">
        <f>IF(ISBLANK('DATA ENTRY'!H384),"",'DATA ENTRY'!H384)</f>
        <v/>
      </c>
      <c r="D384" s="26" t="str">
        <f t="shared" si="101"/>
        <v/>
      </c>
      <c r="E384" s="26" t="str">
        <f>IF(ISBLANK('DATA ENTRY'!J384),"",'DATA ENTRY'!J384)</f>
        <v/>
      </c>
      <c r="F384" s="26" t="str">
        <f>IF(ISBLANK('DATA ENTRY'!K384),"",'DATA ENTRY'!K384)</f>
        <v/>
      </c>
      <c r="G384" s="26" t="str">
        <f t="shared" si="102"/>
        <v/>
      </c>
      <c r="H384" s="26" t="str">
        <f>IF(ISBLANK('DATA ENTRY'!M384),"",'DATA ENTRY'!M384)</f>
        <v/>
      </c>
      <c r="I384" s="26" t="str">
        <f>IF(ISBLANK('DATA ENTRY'!M384),"",'DATA ENTRY'!N384)</f>
        <v/>
      </c>
      <c r="J384" s="26" t="str">
        <f t="shared" si="120"/>
        <v/>
      </c>
      <c r="K384" s="26" t="str">
        <f>IF(ISBLANK('DATA ENTRY'!P384),"",'DATA ENTRY'!P384)</f>
        <v/>
      </c>
      <c r="L384" s="26" t="str">
        <f>IF(ISBLANK('DATA ENTRY'!Q384),"",'DATA ENTRY'!Q384)</f>
        <v/>
      </c>
      <c r="M384" s="26" t="str">
        <f t="shared" si="103"/>
        <v/>
      </c>
      <c r="N384" s="26" t="str">
        <f>IF(ISBLANK('DATA ENTRY'!S384),"",'DATA ENTRY'!S384)</f>
        <v/>
      </c>
      <c r="O384" s="26" t="str">
        <f>IF(ISBLANK('DATA ENTRY'!T384),"",'DATA ENTRY'!T384)</f>
        <v/>
      </c>
      <c r="P384" s="26" t="str">
        <f t="shared" si="104"/>
        <v/>
      </c>
      <c r="Q384" s="26" t="str">
        <f>IF(ISBLANK('DATA ENTRY'!V384),"",'DATA ENTRY'!V384)</f>
        <v/>
      </c>
      <c r="R384" s="26" t="str">
        <f>IF(ISBLANK('DATA ENTRY'!W384),"",'DATA ENTRY'!W384)</f>
        <v/>
      </c>
      <c r="S384" s="26" t="str">
        <f t="shared" si="105"/>
        <v/>
      </c>
      <c r="T384" s="26" t="str">
        <f>IF(ISBLANK('DATA ENTRY'!Y384),"",'DATA ENTRY'!Y384)</f>
        <v/>
      </c>
      <c r="U384" s="26" t="str">
        <f>IF(ISBLANK('DATA ENTRY'!Z384),"",'DATA ENTRY'!Z384)</f>
        <v/>
      </c>
      <c r="V384" s="26" t="str">
        <f t="shared" si="106"/>
        <v/>
      </c>
      <c r="W384" s="26" t="str">
        <f>IF(ISBLANK('DATA ENTRY'!$F384),"",IF(LEDGER!B384="AB","AB",IF(LEDGER!B384&gt;=0.9*'MARK LOOKUP'!B384,"A+",IF(LEDGER!B384&gt;=0.8*'MARK LOOKUP'!B384,"A",IF(LEDGER!B384&gt;=0.7*'MARK LOOKUP'!B384,"B+",IF(LEDGER!B384&gt;=0.6*'MARK LOOKUP'!B384,"B",IF(LEDGER!B384&gt;=0.5*'MARK LOOKUP'!B384,"C+",IF(LEDGER!B384&gt;=0.4*'MARK LOOKUP'!B384,"C+",IF(LEDGER!B384&gt;=0.35*'MARK LOOKUP'!B384,"D","NG")))))))))</f>
        <v/>
      </c>
      <c r="X384" s="26" t="str">
        <f>IF(ISBLANK('DATA ENTRY'!$G384),"",IF(LEDGER!C384="AB","AB",IF(LEDGER!C384&gt;=0.9*'MARK LOOKUP'!C384,"A+",IF(LEDGER!C384&gt;=0.8*'MARK LOOKUP'!C384,"A",IF(LEDGER!C384&gt;=0.7*'MARK LOOKUP'!C384,"B+",IF(LEDGER!C384&gt;=0.6*'MARK LOOKUP'!C384,"B",IF(LEDGER!C384&gt;=0.5*'MARK LOOKUP'!C384,"C+",IF(LEDGER!C384&gt;=0.4*'MARK LOOKUP'!C384,"C+",IF(LEDGER!C384&gt;=0.35*'MARK LOOKUP'!C384,"D","N.G.")))))))))</f>
        <v/>
      </c>
      <c r="Y384" s="26" t="b">
        <f>IF(ISNUMBER(D384),IF(D384&gt;=0.9*'MARK LOOKUP'!D384,"A+",IF(D384&gt;=0.8*'MARK LOOKUP'!D384,"A",IF(D384&gt;=0.7*'MARK LOOKUP'!D384,"B+",IF(D384&gt;=0.6*'MARK LOOKUP'!D384,"B",IF(D384&gt;=0.5*'MARK LOOKUP'!D384,"C+",IF(D384&gt;=0.4*'MARK LOOKUP'!D384,"C",IF(D384&gt;=0.35*'MARK LOOKUP'!D384,"D","N.G."))))))))</f>
        <v>0</v>
      </c>
      <c r="Z384" s="26" t="str">
        <f>IF(ISBLANK('DATA ENTRY'!J384),"",IF(LEDGER!E384="AB","AB",IF(LEDGER!E384&gt;=0.9*'MARK LOOKUP'!E384,"A+",IF(LEDGER!E384&gt;=0.8*'MARK LOOKUP'!E384,"A",IF(LEDGER!E384&gt;=0.7*'MARK LOOKUP'!E384,"B+",IF(LEDGER!E384&gt;=0.6*'MARK LOOKUP'!E384,"B",IF(LEDGER!E384&gt;=0.5*'MARK LOOKUP'!E384,"C+",IF(LEDGER!E384&gt;=0.4*'MARK LOOKUP'!E384,"C",IF(LEDGER!E384&gt;=0.35*'MARK LOOKUP'!E384,"D","NG")))))))))</f>
        <v/>
      </c>
      <c r="AA384" s="26" t="str">
        <f>IF(ISBLANK('DATA ENTRY'!K384),"",IF(LEDGER!F384="AB","AB",IF(LEDGER!F384&gt;=0.9*'MARK LOOKUP'!F384,"A+",IF(LEDGER!F384&gt;=0.8*'MARK LOOKUP'!F384,"A",IF(LEDGER!F384&gt;=0.7*'MARK LOOKUP'!F384,"B+",IF(LEDGER!F384&gt;=0.6*'MARK LOOKUP'!F384,"B",IF(LEDGER!F384&gt;=0.5*'MARK LOOKUP'!F384,"C+",IF(LEDGER!F384&gt;=0.4*'MARK LOOKUP'!F384,"C",IF(LEDGER!F384&gt;=0.35*'MARK LOOKUP'!F384,"D","NG")))))))))</f>
        <v/>
      </c>
      <c r="AB384" s="26" t="b">
        <f>IF(ISNUMBER(G384),IF(D384&gt;=0.9*'MARK LOOKUP'!G384,"A+",IF(G384&gt;=0.8*'MARK LOOKUP'!G384,"A",IF(G384&gt;=0.7*'MARK LOOKUP'!G384,"B+",IF(G384&gt;=0.6*'MARK LOOKUP'!G384,"B",IF(G384&gt;=0.5*'MARK LOOKUP'!G384,"C+",IF(G384&gt;=0.4*'MARK LOOKUP'!G384,"C",IF(G384&gt;=0.35*'MARK LOOKUP'!G384,"D","NG"))))))))</f>
        <v>0</v>
      </c>
      <c r="AC384" s="26" t="str">
        <f>IF(ISBLANK('DATA ENTRY'!M384),"",IF(LEDGER!H384="AB","AB",IF(LEDGER!H384&gt;=0.9*'MARK LOOKUP'!H384,"A+",IF(LEDGER!H384&gt;=0.8*'MARK LOOKUP'!H384,"A",IF(LEDGER!H384&gt;=0.7*'MARK LOOKUP'!H384,"B+",IF(LEDGER!H384&gt;=0.6*'MARK LOOKUP'!H384,"B",IF(LEDGER!H384&gt;=0.5*'MARK LOOKUP'!H384,"C+",IF(LEDGER!H384&gt;=0.4*'MARK LOOKUP'!H384,"C",IF(LEDGER!H384&gt;=0.35*'MARK LOOKUP'!H384,"D","NG")))))))))</f>
        <v/>
      </c>
      <c r="AD384" s="26" t="str">
        <f>IF(ISBLANK('DATA ENTRY'!N384),"",IF(LEDGER!I384="AB","AB",IF(LEDGER!I384&gt;=0.9*'MARK LOOKUP'!I384,"A+",IF(LEDGER!I384&gt;=0.8*'MARK LOOKUP'!I384,"A",IF(LEDGER!I384&gt;=0.7*'MARK LOOKUP'!I384,"B+",IF(LEDGER!I384&gt;=0.6*'MARK LOOKUP'!I384,"B",IF(LEDGER!I384&gt;=0.5*'MARK LOOKUP'!I384,"C+",IF(LEDGER!I384&gt;=0.4*'MARK LOOKUP'!I384,"C",IF(LEDGER!I384&gt;=0.35*'MARK LOOKUP'!I384,"D","NG")))))))))</f>
        <v/>
      </c>
      <c r="AE384" s="26" t="str">
        <f>IF(ISNUMBER(J384),IF(J384&gt;=0.9*'MARK LOOKUP'!J384,"A+",IF(J384&gt;=0.8*'MARK LOOKUP'!J384,"A",IF(J384&gt;=0.7*'MARK LOOKUP'!J384,"B+",IF(J384&gt;=0.6*'MARK LOOKUP'!J384,"B",IF(J384&gt;=0.5*'MARK LOOKUP'!J384,"C+",IF(J384&gt;=0.4*'MARK LOOKUP'!J384,"C",IF(J384&gt;=0.35*'MARK LOOKUP'!J384,"D","NG"))))))),"")</f>
        <v/>
      </c>
      <c r="AF384" s="26" t="str">
        <f>IF(ISBLANK('DATA ENTRY'!P384),"",IF(LEDGER!K384="Ab","AB",IF(LEDGER!K384&gt;=0.9*'MARK LOOKUP'!K384,"A+",IF(LEDGER!K384&gt;=0.8*'MARK LOOKUP'!K384,"A",IF(LEDGER!K384&gt;=0.7*'MARK LOOKUP'!K384,"B+",IF(LEDGER!K384&gt;=0.6*'MARK LOOKUP'!K384,"B",IF(LEDGER!K384&gt;=0.5*'MARK LOOKUP'!K384,"C+",IF(LEDGER!K384&gt;=0.4*'MARK LOOKUP'!K384,"C",IF(LEDGER!K384&gt;=0.35*'MARK LOOKUP'!K384,"D","NG")))))))))</f>
        <v/>
      </c>
      <c r="AG384" s="26" t="str">
        <f>IF(ISBLANK('DATA ENTRY'!Q384),"",IF(LEDGER!L384="Ab","AB",IF(LEDGER!L384&gt;=0.9*'MARK LOOKUP'!L384,"A+",IF(LEDGER!L384&gt;=0.8*'MARK LOOKUP'!L384,"A",IF(LEDGER!L384&gt;=0.7*'MARK LOOKUP'!L384,"B+",IF(LEDGER!L384&gt;=0.6*'MARK LOOKUP'!L384,"B",IF(LEDGER!L384&gt;=0.5*'MARK LOOKUP'!L384,"C+",IF(LEDGER!L384&gt;=0.4*'MARK LOOKUP'!L384,"C",IF(LEDGER!L384&gt;=0.35*'MARK LOOKUP'!L384,"D","NG")))))))))</f>
        <v/>
      </c>
      <c r="AH384" s="26" t="str">
        <f>IF(ISNUMBER(M384),IF(M384&gt;=0.9*'MARK LOOKUP'!M384,"A+",IF(M384&gt;=0.8*'MARK LOOKUP'!M384,"A",IF(M384&gt;=0.7*'MARK LOOKUP'!M384,"B+",IF(M384&gt;=0.6*'MARK LOOKUP'!M384,"B",IF(M384&gt;=0.5*'MARK LOOKUP'!M384,"C+",IF(M384&gt;=0.4*'MARK LOOKUP'!M384,"C",IF(M384&gt;=0.35*'MARK LOOKUP'!M384,"D","NG"))))))),"")</f>
        <v/>
      </c>
      <c r="AI384" s="26" t="str">
        <f>IF(ISBLANK('DATA ENTRY'!S384),"",IF(N384="Ab","AB",IF(N384&gt;=0.9*'MARK LOOKUP'!N384,"A+",IF(N384&gt;=0.8*'MARK LOOKUP'!N384,"A",IF(N384&gt;=0.7*'MARK LOOKUP'!N384,"B+",IF(N384&gt;=0.6*'MARK LOOKUP'!N384,"B",IF(N384&gt;=0.5*'MARK LOOKUP'!N384,"C+",IF(N384&gt;=0.4*'MARK LOOKUP'!N384,"C",IF(N384&gt;=0.35*'MARK LOOKUP'!N384,"D","NG")))))))))</f>
        <v/>
      </c>
      <c r="AJ384" s="26" t="str">
        <f>IF(ISBLANK('DATA ENTRY'!T384),"",IF(O384="Ab","AB",IF(O384&gt;=0.9*'MARK LOOKUP'!O384,"A+",IF(O384&gt;=0.8*'MARK LOOKUP'!O384,"A",IF(O384&gt;=0.7*'MARK LOOKUP'!O384,"B+",IF(O384&gt;=0.6*'MARK LOOKUP'!O384,"B",IF(O384&gt;=0.5*'MARK LOOKUP'!O384,"C+",IF(O384&gt;=0.4*'MARK LOOKUP'!O384,"C",IF(O384&gt;=0.35*'MARK LOOKUP'!O384,"D","NG")))))))))</f>
        <v/>
      </c>
      <c r="AK384" s="26" t="str">
        <f>IF(ISNUMBER(P384),IF(P384&gt;=0.9*'MARK LOOKUP'!P384,"A+",IF(P384&gt;=0.8*'MARK LOOKUP'!P384,"A",IF(P384&gt;=0.7*'MARK LOOKUP'!P384,"B+",IF(P384&gt;=0.6*'MARK LOOKUP'!P384,"B",IF(P384&gt;=0.5*'MARK LOOKUP'!P384,"C+",IF(P384&gt;=0.4*'MARK LOOKUP'!P384,"C",IF(P384&gt;=0.35*'MARK LOOKUP'!P384,"D","NG"))))))),"")</f>
        <v/>
      </c>
      <c r="AL384" s="26" t="str">
        <f>IF(ISBLANK('DATA ENTRY'!V384),"",IF(Q384="Ab","AB",IF(Q384&gt;=0.9*'MARK LOOKUP'!Q384,"A+",IF(Q384&gt;=0.8*'MARK LOOKUP'!Q384,"A",IF(Q384&gt;=0.7*'MARK LOOKUP'!Q384,"B+",IF(Q384&gt;=0.6*'MARK LOOKUP'!Q384,"B",IF(Q384&gt;=0.5*'MARK LOOKUP'!Q384,"C+",IF(Q384&gt;=0.4*'MARK LOOKUP'!Q384,"C",IF(Q384&gt;=0.35*'MARK LOOKUP'!Q384,"D","NG")))))))))</f>
        <v/>
      </c>
      <c r="AM384" s="26" t="str">
        <f>IF(ISBLANK('DATA ENTRY'!W384),"",IF(R384="Ab","AB",IF(R384&gt;=0.9*'MARK LOOKUP'!R384,"A+",IF(R384&gt;=0.8*'MARK LOOKUP'!R384,"A",IF(R384&gt;=0.7*'MARK LOOKUP'!R384,"B+",IF(R384&gt;=0.6*'MARK LOOKUP'!R384,"B",IF(R384&gt;=0.5*'MARK LOOKUP'!R384,"C+",IF(R384&gt;=0.4*'MARK LOOKUP'!R384,"C",IF(R384&gt;=0.35*'MARK LOOKUP'!R384,"D","NG")))))))))</f>
        <v/>
      </c>
      <c r="AN384" s="26" t="str">
        <f>IF(ISNUMBER(S384),IF(S384&gt;=0.9*'MARK LOOKUP'!S384,"A+",IF(S384&gt;=0.8*'MARK LOOKUP'!S384,"A",IF(S384&gt;=0.7*'MARK LOOKUP'!S384,"B+",IF(S384&gt;=0.6*'MARK LOOKUP'!S384,"B",IF(S384&gt;=0.5*'MARK LOOKUP'!S384,"C+",IF(S384&gt;=0.4*'MARK LOOKUP'!S384,"C",IF(S384&gt;=0.35*'MARK LOOKUP'!S384,"D","NG"))))))),"")</f>
        <v/>
      </c>
      <c r="AO384" s="26" t="str">
        <f>IF(ISBLANK('DATA ENTRY'!Y384),"",IF(T384="AB","AB",IF(T384&gt;=0.9*'MARK LOOKUP'!T384,"A+",IF(T384&gt;=0.8*'MARK LOOKUP'!T384,"A",IF(T384&gt;=0.7*'MARK LOOKUP'!T384,"B+",IF(T384&gt;=0.6*'MARK LOOKUP'!T384,"B",IF(T384&gt;=0.5*'MARK LOOKUP'!T384,"C+",IF(T384&gt;=0.4*'MARK LOOKUP'!T384,"C",IF(T384&gt;=0.35*'MARK LOOKUP'!T384,"D","NG")))))))))</f>
        <v/>
      </c>
      <c r="AP384" s="26" t="str">
        <f>IF(ISBLANK('DATA ENTRY'!Z384),"",IF(U384="AB","AB",IF(U384&gt;=0.9*'MARK LOOKUP'!U384,"A+",IF(U384&gt;=0.8*'MARK LOOKUP'!U384,"A",IF(U384&gt;=0.7*'MARK LOOKUP'!U384,"B+",IF(U384&gt;=0.6*'MARK LOOKUP'!U384,"B",IF(U384&gt;=0.5*'MARK LOOKUP'!U384,"C+",IF(U384&gt;=0.4*'MARK LOOKUP'!U384,"C",IF(U384&gt;=0.35*'MARK LOOKUP'!U384,"D","NG")))))))))</f>
        <v/>
      </c>
      <c r="AQ384" s="26" t="str">
        <f>IF(ISNUMBER(V384),IF(V384&gt;=0.9*'MARK LOOKUP'!V384,"A+",IF(V384&gt;=0.8*'MARK LOOKUP'!V384,"A",IF(V384&gt;=0.7*'MARK LOOKUP'!V384,"B+",IF(V384&gt;=0.6*'MARK LOOKUP'!S384,"B",IF(V384&gt;=0.5*'MARK LOOKUP'!V384,"C+",IF(V384&gt;=0.4*'MARK LOOKUP'!V384,"C",IF(V384&gt;=0.35*'MARK LOOKUP'!V384,"D","NG"))))))),"")</f>
        <v/>
      </c>
      <c r="AR384" s="26" t="str">
        <f t="shared" si="107"/>
        <v/>
      </c>
      <c r="AS384" s="26" t="str">
        <f t="shared" si="108"/>
        <v/>
      </c>
      <c r="AT384" s="26" t="str">
        <f t="shared" si="109"/>
        <v/>
      </c>
      <c r="AU384" s="26" t="str">
        <f t="shared" si="110"/>
        <v/>
      </c>
      <c r="AV384" s="26" t="str">
        <f t="shared" si="111"/>
        <v/>
      </c>
      <c r="AW384" s="26" t="str">
        <f t="shared" si="112"/>
        <v/>
      </c>
      <c r="AX384" s="26" t="str">
        <f t="shared" si="113"/>
        <v/>
      </c>
      <c r="AY384" s="26" t="str">
        <f t="shared" si="114"/>
        <v/>
      </c>
      <c r="AZ384" s="26" t="str">
        <f t="shared" si="115"/>
        <v/>
      </c>
      <c r="BA384" s="26" t="str">
        <f t="shared" si="116"/>
        <v/>
      </c>
      <c r="BB384" s="26" t="str">
        <f t="shared" si="117"/>
        <v/>
      </c>
      <c r="BC384" s="26" t="str">
        <f t="shared" si="118"/>
        <v/>
      </c>
      <c r="BD384" s="26" t="str">
        <f t="shared" si="119"/>
        <v/>
      </c>
      <c r="BE384" s="26" t="str">
        <f>IF(ISBLANK('DATA ENTRY'!S384),"",IF(AJ384="A+","4",IF(AJ384="A","3.6",IF(AJ384="B+","3.2",IF(AJ384="B","2.8",IF(AJ384="C+","2.4",IF(AJ384="C","2",IF(AJ384="D+","1.6",IF(AJ384="D","1.2",IF(AJ384="E","0.8",""))))))))))</f>
        <v/>
      </c>
      <c r="BF384" s="26" t="str">
        <f>IF(ISBLANK('DATA ENTRY'!T384),"",IF(AK384="A+","4",IF(AK384="A","3.6",IF(AK384="B+","3.2",IF(AK384="B","2.8",IF(AK384="C+","2.4",IF(AK384="C","2",IF(AK384="D+","1.6",IF(AK384="D","1.2",IF(AK384="E","0.8",""))))))))))</f>
        <v/>
      </c>
      <c r="BG384" s="26" t="str">
        <f>IF(ISBLANK('DATA ENTRY'!U384),"",IF(AL384="A+","4",IF(AL384="A","3.6",IF(AL384="B+","3.2",IF(AL384="B","2.8",IF(AL384="C+","2.4",IF(AL384="C","2",IF(AL384="D+","1.6",IF(AL384="D","1.2",IF(AL384="E","0.8",""))))))))))</f>
        <v/>
      </c>
      <c r="BH384" s="26" t="str">
        <f>IF(ISBLANK('DATA ENTRY'!V384),"",IF(AM384="A+","4",IF(AM384="A","3.6",IF(AM384="B+","3.2",IF(AM384="B","2.8",IF(AM384="C+","2.4",IF(AM384="C","2",IF(AM384="D+","1.6",IF(AM384="D","1.2",IF(AM384="E","0.8",""))))))))))</f>
        <v/>
      </c>
      <c r="BI384" s="26" t="str">
        <f>IF(ISBLANK('DATA ENTRY'!W384),"",IF(AN384="A+","4",IF(AN384="A","3.6",IF(AN384="B+","3.2",IF(AN384="B","2.8",IF(AN384="C+","2.4",IF(AN384="C","2",IF(AN384="D+","1.6",IF(AN384="D","1.2",IF(AN384="E","0.8",""))))))))))</f>
        <v/>
      </c>
      <c r="BJ384" s="26" t="str">
        <f>IF(ISBLANK('DATA ENTRY'!X384),"",IF(AO384="A+","4",IF(AO384="A","3.6",IF(AO384="B+","3.2",IF(AO384="B","2.8",IF(AO384="C+","2.4",IF(AO384="C","2",IF(AO384="D+","1.6",IF(AO384="D","1.2",IF(AO384="E","0.8",""))))))))))</f>
        <v/>
      </c>
      <c r="BK384" s="26" t="str">
        <f>IF(ISBLANK('DATA ENTRY'!Y384),"",IF(AP384="A+","4",IF(AP384="A","3.6",IF(AP384="B+","3.2",IF(AP384="B","2.8",IF(AP384="C+","2.4",IF(AP384="C","2",IF(AP384="D+","1.6",IF(AP384="D","1.2",IF(AP384="E","0.8",""))))))))))</f>
        <v/>
      </c>
      <c r="BL384" s="26" t="str">
        <f>IF(ISBLANK('DATA ENTRY'!Z384),"",IF(AQ384="A+","4",IF(AQ384="A","3.6",IF(AQ384="B+","3.2",IF(AQ384="B","2.8",IF(AQ384="C+","2.4",IF(AQ384="C","2",IF(AQ384="D+","1.6",IF(AQ384="D","1.2",IF(AQ384="E","0.8",""))))))))))</f>
        <v/>
      </c>
    </row>
    <row r="385" spans="2:64" x14ac:dyDescent="0.25">
      <c r="B385" s="26" t="str">
        <f>IF(ISBLANK('DATA ENTRY'!G385),"",'DATA ENTRY'!G385)</f>
        <v/>
      </c>
      <c r="C385" s="26" t="str">
        <f>IF(ISBLANK('DATA ENTRY'!H385),"",'DATA ENTRY'!H385)</f>
        <v/>
      </c>
      <c r="D385" s="26" t="str">
        <f t="shared" si="101"/>
        <v/>
      </c>
      <c r="E385" s="26" t="str">
        <f>IF(ISBLANK('DATA ENTRY'!J385),"",'DATA ENTRY'!J385)</f>
        <v/>
      </c>
      <c r="F385" s="26" t="str">
        <f>IF(ISBLANK('DATA ENTRY'!K385),"",'DATA ENTRY'!K385)</f>
        <v/>
      </c>
      <c r="G385" s="26" t="str">
        <f t="shared" si="102"/>
        <v/>
      </c>
      <c r="H385" s="26" t="str">
        <f>IF(ISBLANK('DATA ENTRY'!M385),"",'DATA ENTRY'!M385)</f>
        <v/>
      </c>
      <c r="I385" s="26" t="str">
        <f>IF(ISBLANK('DATA ENTRY'!M385),"",'DATA ENTRY'!N385)</f>
        <v/>
      </c>
      <c r="J385" s="26" t="str">
        <f t="shared" si="120"/>
        <v/>
      </c>
      <c r="K385" s="26" t="str">
        <f>IF(ISBLANK('DATA ENTRY'!P385),"",'DATA ENTRY'!P385)</f>
        <v/>
      </c>
      <c r="L385" s="26" t="str">
        <f>IF(ISBLANK('DATA ENTRY'!Q385),"",'DATA ENTRY'!Q385)</f>
        <v/>
      </c>
      <c r="M385" s="26" t="str">
        <f t="shared" si="103"/>
        <v/>
      </c>
      <c r="N385" s="26" t="str">
        <f>IF(ISBLANK('DATA ENTRY'!S385),"",'DATA ENTRY'!S385)</f>
        <v/>
      </c>
      <c r="O385" s="26" t="str">
        <f>IF(ISBLANK('DATA ENTRY'!T385),"",'DATA ENTRY'!T385)</f>
        <v/>
      </c>
      <c r="P385" s="26" t="str">
        <f t="shared" si="104"/>
        <v/>
      </c>
      <c r="Q385" s="26" t="str">
        <f>IF(ISBLANK('DATA ENTRY'!V385),"",'DATA ENTRY'!V385)</f>
        <v/>
      </c>
      <c r="R385" s="26" t="str">
        <f>IF(ISBLANK('DATA ENTRY'!W385),"",'DATA ENTRY'!W385)</f>
        <v/>
      </c>
      <c r="S385" s="26" t="str">
        <f t="shared" si="105"/>
        <v/>
      </c>
      <c r="T385" s="26" t="str">
        <f>IF(ISBLANK('DATA ENTRY'!Y385),"",'DATA ENTRY'!Y385)</f>
        <v/>
      </c>
      <c r="U385" s="26" t="str">
        <f>IF(ISBLANK('DATA ENTRY'!Z385),"",'DATA ENTRY'!Z385)</f>
        <v/>
      </c>
      <c r="V385" s="26" t="str">
        <f t="shared" si="106"/>
        <v/>
      </c>
      <c r="W385" s="26" t="str">
        <f>IF(ISBLANK('DATA ENTRY'!$F385),"",IF(LEDGER!B385="AB","AB",IF(LEDGER!B385&gt;=0.9*'MARK LOOKUP'!B385,"A+",IF(LEDGER!B385&gt;=0.8*'MARK LOOKUP'!B385,"A",IF(LEDGER!B385&gt;=0.7*'MARK LOOKUP'!B385,"B+",IF(LEDGER!B385&gt;=0.6*'MARK LOOKUP'!B385,"B",IF(LEDGER!B385&gt;=0.5*'MARK LOOKUP'!B385,"C+",IF(LEDGER!B385&gt;=0.4*'MARK LOOKUP'!B385,"C+",IF(LEDGER!B385&gt;=0.35*'MARK LOOKUP'!B385,"D","NG")))))))))</f>
        <v/>
      </c>
      <c r="X385" s="26" t="str">
        <f>IF(ISBLANK('DATA ENTRY'!$G385),"",IF(LEDGER!C385="AB","AB",IF(LEDGER!C385&gt;=0.9*'MARK LOOKUP'!C385,"A+",IF(LEDGER!C385&gt;=0.8*'MARK LOOKUP'!C385,"A",IF(LEDGER!C385&gt;=0.7*'MARK LOOKUP'!C385,"B+",IF(LEDGER!C385&gt;=0.6*'MARK LOOKUP'!C385,"B",IF(LEDGER!C385&gt;=0.5*'MARK LOOKUP'!C385,"C+",IF(LEDGER!C385&gt;=0.4*'MARK LOOKUP'!C385,"C+",IF(LEDGER!C385&gt;=0.35*'MARK LOOKUP'!C385,"D","N.G.")))))))))</f>
        <v/>
      </c>
      <c r="Y385" s="26" t="b">
        <f>IF(ISNUMBER(D385),IF(D385&gt;=0.9*'MARK LOOKUP'!D385,"A+",IF(D385&gt;=0.8*'MARK LOOKUP'!D385,"A",IF(D385&gt;=0.7*'MARK LOOKUP'!D385,"B+",IF(D385&gt;=0.6*'MARK LOOKUP'!D385,"B",IF(D385&gt;=0.5*'MARK LOOKUP'!D385,"C+",IF(D385&gt;=0.4*'MARK LOOKUP'!D385,"C",IF(D385&gt;=0.35*'MARK LOOKUP'!D385,"D","N.G."))))))))</f>
        <v>0</v>
      </c>
      <c r="Z385" s="26" t="str">
        <f>IF(ISBLANK('DATA ENTRY'!J385),"",IF(LEDGER!E385="AB","AB",IF(LEDGER!E385&gt;=0.9*'MARK LOOKUP'!E385,"A+",IF(LEDGER!E385&gt;=0.8*'MARK LOOKUP'!E385,"A",IF(LEDGER!E385&gt;=0.7*'MARK LOOKUP'!E385,"B+",IF(LEDGER!E385&gt;=0.6*'MARK LOOKUP'!E385,"B",IF(LEDGER!E385&gt;=0.5*'MARK LOOKUP'!E385,"C+",IF(LEDGER!E385&gt;=0.4*'MARK LOOKUP'!E385,"C",IF(LEDGER!E385&gt;=0.35*'MARK LOOKUP'!E385,"D","NG")))))))))</f>
        <v/>
      </c>
      <c r="AA385" s="26" t="str">
        <f>IF(ISBLANK('DATA ENTRY'!K385),"",IF(LEDGER!F385="AB","AB",IF(LEDGER!F385&gt;=0.9*'MARK LOOKUP'!F385,"A+",IF(LEDGER!F385&gt;=0.8*'MARK LOOKUP'!F385,"A",IF(LEDGER!F385&gt;=0.7*'MARK LOOKUP'!F385,"B+",IF(LEDGER!F385&gt;=0.6*'MARK LOOKUP'!F385,"B",IF(LEDGER!F385&gt;=0.5*'MARK LOOKUP'!F385,"C+",IF(LEDGER!F385&gt;=0.4*'MARK LOOKUP'!F385,"C",IF(LEDGER!F385&gt;=0.35*'MARK LOOKUP'!F385,"D","NG")))))))))</f>
        <v/>
      </c>
      <c r="AB385" s="26" t="b">
        <f>IF(ISNUMBER(G385),IF(D385&gt;=0.9*'MARK LOOKUP'!G385,"A+",IF(G385&gt;=0.8*'MARK LOOKUP'!G385,"A",IF(G385&gt;=0.7*'MARK LOOKUP'!G385,"B+",IF(G385&gt;=0.6*'MARK LOOKUP'!G385,"B",IF(G385&gt;=0.5*'MARK LOOKUP'!G385,"C+",IF(G385&gt;=0.4*'MARK LOOKUP'!G385,"C",IF(G385&gt;=0.35*'MARK LOOKUP'!G385,"D","NG"))))))))</f>
        <v>0</v>
      </c>
      <c r="AC385" s="26" t="str">
        <f>IF(ISBLANK('DATA ENTRY'!M385),"",IF(LEDGER!H385="AB","AB",IF(LEDGER!H385&gt;=0.9*'MARK LOOKUP'!H385,"A+",IF(LEDGER!H385&gt;=0.8*'MARK LOOKUP'!H385,"A",IF(LEDGER!H385&gt;=0.7*'MARK LOOKUP'!H385,"B+",IF(LEDGER!H385&gt;=0.6*'MARK LOOKUP'!H385,"B",IF(LEDGER!H385&gt;=0.5*'MARK LOOKUP'!H385,"C+",IF(LEDGER!H385&gt;=0.4*'MARK LOOKUP'!H385,"C",IF(LEDGER!H385&gt;=0.35*'MARK LOOKUP'!H385,"D","NG")))))))))</f>
        <v/>
      </c>
      <c r="AD385" s="26" t="str">
        <f>IF(ISBLANK('DATA ENTRY'!N385),"",IF(LEDGER!I385="AB","AB",IF(LEDGER!I385&gt;=0.9*'MARK LOOKUP'!I385,"A+",IF(LEDGER!I385&gt;=0.8*'MARK LOOKUP'!I385,"A",IF(LEDGER!I385&gt;=0.7*'MARK LOOKUP'!I385,"B+",IF(LEDGER!I385&gt;=0.6*'MARK LOOKUP'!I385,"B",IF(LEDGER!I385&gt;=0.5*'MARK LOOKUP'!I385,"C+",IF(LEDGER!I385&gt;=0.4*'MARK LOOKUP'!I385,"C",IF(LEDGER!I385&gt;=0.35*'MARK LOOKUP'!I385,"D","NG")))))))))</f>
        <v/>
      </c>
      <c r="AE385" s="26" t="str">
        <f>IF(ISNUMBER(J385),IF(J385&gt;=0.9*'MARK LOOKUP'!J385,"A+",IF(J385&gt;=0.8*'MARK LOOKUP'!J385,"A",IF(J385&gt;=0.7*'MARK LOOKUP'!J385,"B+",IF(J385&gt;=0.6*'MARK LOOKUP'!J385,"B",IF(J385&gt;=0.5*'MARK LOOKUP'!J385,"C+",IF(J385&gt;=0.4*'MARK LOOKUP'!J385,"C",IF(J385&gt;=0.35*'MARK LOOKUP'!J385,"D","NG"))))))),"")</f>
        <v/>
      </c>
      <c r="AF385" s="26" t="str">
        <f>IF(ISBLANK('DATA ENTRY'!P385),"",IF(LEDGER!K385="Ab","AB",IF(LEDGER!K385&gt;=0.9*'MARK LOOKUP'!K385,"A+",IF(LEDGER!K385&gt;=0.8*'MARK LOOKUP'!K385,"A",IF(LEDGER!K385&gt;=0.7*'MARK LOOKUP'!K385,"B+",IF(LEDGER!K385&gt;=0.6*'MARK LOOKUP'!K385,"B",IF(LEDGER!K385&gt;=0.5*'MARK LOOKUP'!K385,"C+",IF(LEDGER!K385&gt;=0.4*'MARK LOOKUP'!K385,"C",IF(LEDGER!K385&gt;=0.35*'MARK LOOKUP'!K385,"D","NG")))))))))</f>
        <v/>
      </c>
      <c r="AG385" s="26" t="str">
        <f>IF(ISBLANK('DATA ENTRY'!Q385),"",IF(LEDGER!L385="Ab","AB",IF(LEDGER!L385&gt;=0.9*'MARK LOOKUP'!L385,"A+",IF(LEDGER!L385&gt;=0.8*'MARK LOOKUP'!L385,"A",IF(LEDGER!L385&gt;=0.7*'MARK LOOKUP'!L385,"B+",IF(LEDGER!L385&gt;=0.6*'MARK LOOKUP'!L385,"B",IF(LEDGER!L385&gt;=0.5*'MARK LOOKUP'!L385,"C+",IF(LEDGER!L385&gt;=0.4*'MARK LOOKUP'!L385,"C",IF(LEDGER!L385&gt;=0.35*'MARK LOOKUP'!L385,"D","NG")))))))))</f>
        <v/>
      </c>
      <c r="AH385" s="26" t="str">
        <f>IF(ISNUMBER(M385),IF(M385&gt;=0.9*'MARK LOOKUP'!M385,"A+",IF(M385&gt;=0.8*'MARK LOOKUP'!M385,"A",IF(M385&gt;=0.7*'MARK LOOKUP'!M385,"B+",IF(M385&gt;=0.6*'MARK LOOKUP'!M385,"B",IF(M385&gt;=0.5*'MARK LOOKUP'!M385,"C+",IF(M385&gt;=0.4*'MARK LOOKUP'!M385,"C",IF(M385&gt;=0.35*'MARK LOOKUP'!M385,"D","NG"))))))),"")</f>
        <v/>
      </c>
      <c r="AI385" s="26" t="str">
        <f>IF(ISBLANK('DATA ENTRY'!S385),"",IF(N385="Ab","AB",IF(N385&gt;=0.9*'MARK LOOKUP'!N385,"A+",IF(N385&gt;=0.8*'MARK LOOKUP'!N385,"A",IF(N385&gt;=0.7*'MARK LOOKUP'!N385,"B+",IF(N385&gt;=0.6*'MARK LOOKUP'!N385,"B",IF(N385&gt;=0.5*'MARK LOOKUP'!N385,"C+",IF(N385&gt;=0.4*'MARK LOOKUP'!N385,"C",IF(N385&gt;=0.35*'MARK LOOKUP'!N385,"D","NG")))))))))</f>
        <v/>
      </c>
      <c r="AJ385" s="26" t="str">
        <f>IF(ISBLANK('DATA ENTRY'!T385),"",IF(O385="Ab","AB",IF(O385&gt;=0.9*'MARK LOOKUP'!O385,"A+",IF(O385&gt;=0.8*'MARK LOOKUP'!O385,"A",IF(O385&gt;=0.7*'MARK LOOKUP'!O385,"B+",IF(O385&gt;=0.6*'MARK LOOKUP'!O385,"B",IF(O385&gt;=0.5*'MARK LOOKUP'!O385,"C+",IF(O385&gt;=0.4*'MARK LOOKUP'!O385,"C",IF(O385&gt;=0.35*'MARK LOOKUP'!O385,"D","NG")))))))))</f>
        <v/>
      </c>
      <c r="AK385" s="26" t="str">
        <f>IF(ISNUMBER(P385),IF(P385&gt;=0.9*'MARK LOOKUP'!P385,"A+",IF(P385&gt;=0.8*'MARK LOOKUP'!P385,"A",IF(P385&gt;=0.7*'MARK LOOKUP'!P385,"B+",IF(P385&gt;=0.6*'MARK LOOKUP'!P385,"B",IF(P385&gt;=0.5*'MARK LOOKUP'!P385,"C+",IF(P385&gt;=0.4*'MARK LOOKUP'!P385,"C",IF(P385&gt;=0.35*'MARK LOOKUP'!P385,"D","NG"))))))),"")</f>
        <v/>
      </c>
      <c r="AL385" s="26" t="str">
        <f>IF(ISBLANK('DATA ENTRY'!V385),"",IF(Q385="Ab","AB",IF(Q385&gt;=0.9*'MARK LOOKUP'!Q385,"A+",IF(Q385&gt;=0.8*'MARK LOOKUP'!Q385,"A",IF(Q385&gt;=0.7*'MARK LOOKUP'!Q385,"B+",IF(Q385&gt;=0.6*'MARK LOOKUP'!Q385,"B",IF(Q385&gt;=0.5*'MARK LOOKUP'!Q385,"C+",IF(Q385&gt;=0.4*'MARK LOOKUP'!Q385,"C",IF(Q385&gt;=0.35*'MARK LOOKUP'!Q385,"D","NG")))))))))</f>
        <v/>
      </c>
      <c r="AM385" s="26" t="str">
        <f>IF(ISBLANK('DATA ENTRY'!W385),"",IF(R385="Ab","AB",IF(R385&gt;=0.9*'MARK LOOKUP'!R385,"A+",IF(R385&gt;=0.8*'MARK LOOKUP'!R385,"A",IF(R385&gt;=0.7*'MARK LOOKUP'!R385,"B+",IF(R385&gt;=0.6*'MARK LOOKUP'!R385,"B",IF(R385&gt;=0.5*'MARK LOOKUP'!R385,"C+",IF(R385&gt;=0.4*'MARK LOOKUP'!R385,"C",IF(R385&gt;=0.35*'MARK LOOKUP'!R385,"D","NG")))))))))</f>
        <v/>
      </c>
      <c r="AN385" s="26" t="str">
        <f>IF(ISNUMBER(S385),IF(S385&gt;=0.9*'MARK LOOKUP'!S385,"A+",IF(S385&gt;=0.8*'MARK LOOKUP'!S385,"A",IF(S385&gt;=0.7*'MARK LOOKUP'!S385,"B+",IF(S385&gt;=0.6*'MARK LOOKUP'!S385,"B",IF(S385&gt;=0.5*'MARK LOOKUP'!S385,"C+",IF(S385&gt;=0.4*'MARK LOOKUP'!S385,"C",IF(S385&gt;=0.35*'MARK LOOKUP'!S385,"D","NG"))))))),"")</f>
        <v/>
      </c>
      <c r="AO385" s="26" t="str">
        <f>IF(ISBLANK('DATA ENTRY'!Y385),"",IF(T385="AB","AB",IF(T385&gt;=0.9*'MARK LOOKUP'!T385,"A+",IF(T385&gt;=0.8*'MARK LOOKUP'!T385,"A",IF(T385&gt;=0.7*'MARK LOOKUP'!T385,"B+",IF(T385&gt;=0.6*'MARK LOOKUP'!T385,"B",IF(T385&gt;=0.5*'MARK LOOKUP'!T385,"C+",IF(T385&gt;=0.4*'MARK LOOKUP'!T385,"C",IF(T385&gt;=0.35*'MARK LOOKUP'!T385,"D","NG")))))))))</f>
        <v/>
      </c>
      <c r="AP385" s="26" t="str">
        <f>IF(ISBLANK('DATA ENTRY'!Z385),"",IF(U385="AB","AB",IF(U385&gt;=0.9*'MARK LOOKUP'!U385,"A+",IF(U385&gt;=0.8*'MARK LOOKUP'!U385,"A",IF(U385&gt;=0.7*'MARK LOOKUP'!U385,"B+",IF(U385&gt;=0.6*'MARK LOOKUP'!U385,"B",IF(U385&gt;=0.5*'MARK LOOKUP'!U385,"C+",IF(U385&gt;=0.4*'MARK LOOKUP'!U385,"C",IF(U385&gt;=0.35*'MARK LOOKUP'!U385,"D","NG")))))))))</f>
        <v/>
      </c>
      <c r="AQ385" s="26" t="str">
        <f>IF(ISNUMBER(V385),IF(V385&gt;=0.9*'MARK LOOKUP'!V385,"A+",IF(V385&gt;=0.8*'MARK LOOKUP'!V385,"A",IF(V385&gt;=0.7*'MARK LOOKUP'!V385,"B+",IF(V385&gt;=0.6*'MARK LOOKUP'!S385,"B",IF(V385&gt;=0.5*'MARK LOOKUP'!V385,"C+",IF(V385&gt;=0.4*'MARK LOOKUP'!V385,"C",IF(V385&gt;=0.35*'MARK LOOKUP'!V385,"D","NG"))))))),"")</f>
        <v/>
      </c>
      <c r="AR385" s="26" t="str">
        <f t="shared" si="107"/>
        <v/>
      </c>
      <c r="AS385" s="26" t="str">
        <f t="shared" si="108"/>
        <v/>
      </c>
      <c r="AT385" s="26" t="str">
        <f t="shared" si="109"/>
        <v/>
      </c>
      <c r="AU385" s="26" t="str">
        <f t="shared" si="110"/>
        <v/>
      </c>
      <c r="AV385" s="26" t="str">
        <f t="shared" si="111"/>
        <v/>
      </c>
      <c r="AW385" s="26" t="str">
        <f t="shared" si="112"/>
        <v/>
      </c>
      <c r="AX385" s="26" t="str">
        <f t="shared" si="113"/>
        <v/>
      </c>
      <c r="AY385" s="26" t="str">
        <f t="shared" si="114"/>
        <v/>
      </c>
      <c r="AZ385" s="26" t="str">
        <f t="shared" si="115"/>
        <v/>
      </c>
      <c r="BA385" s="26" t="str">
        <f t="shared" si="116"/>
        <v/>
      </c>
      <c r="BB385" s="26" t="str">
        <f t="shared" si="117"/>
        <v/>
      </c>
      <c r="BC385" s="26" t="str">
        <f t="shared" si="118"/>
        <v/>
      </c>
      <c r="BD385" s="26" t="str">
        <f t="shared" si="119"/>
        <v/>
      </c>
      <c r="BE385" s="26" t="str">
        <f>IF(ISBLANK('DATA ENTRY'!S385),"",IF(AJ385="A+","4",IF(AJ385="A","3.6",IF(AJ385="B+","3.2",IF(AJ385="B","2.8",IF(AJ385="C+","2.4",IF(AJ385="C","2",IF(AJ385="D+","1.6",IF(AJ385="D","1.2",IF(AJ385="E","0.8",""))))))))))</f>
        <v/>
      </c>
      <c r="BF385" s="26" t="str">
        <f>IF(ISBLANK('DATA ENTRY'!T385),"",IF(AK385="A+","4",IF(AK385="A","3.6",IF(AK385="B+","3.2",IF(AK385="B","2.8",IF(AK385="C+","2.4",IF(AK385="C","2",IF(AK385="D+","1.6",IF(AK385="D","1.2",IF(AK385="E","0.8",""))))))))))</f>
        <v/>
      </c>
      <c r="BG385" s="26" t="str">
        <f>IF(ISBLANK('DATA ENTRY'!U385),"",IF(AL385="A+","4",IF(AL385="A","3.6",IF(AL385="B+","3.2",IF(AL385="B","2.8",IF(AL385="C+","2.4",IF(AL385="C","2",IF(AL385="D+","1.6",IF(AL385="D","1.2",IF(AL385="E","0.8",""))))))))))</f>
        <v/>
      </c>
      <c r="BH385" s="26" t="str">
        <f>IF(ISBLANK('DATA ENTRY'!V385),"",IF(AM385="A+","4",IF(AM385="A","3.6",IF(AM385="B+","3.2",IF(AM385="B","2.8",IF(AM385="C+","2.4",IF(AM385="C","2",IF(AM385="D+","1.6",IF(AM385="D","1.2",IF(AM385="E","0.8",""))))))))))</f>
        <v/>
      </c>
      <c r="BI385" s="26" t="str">
        <f>IF(ISBLANK('DATA ENTRY'!W385),"",IF(AN385="A+","4",IF(AN385="A","3.6",IF(AN385="B+","3.2",IF(AN385="B","2.8",IF(AN385="C+","2.4",IF(AN385="C","2",IF(AN385="D+","1.6",IF(AN385="D","1.2",IF(AN385="E","0.8",""))))))))))</f>
        <v/>
      </c>
      <c r="BJ385" s="26" t="str">
        <f>IF(ISBLANK('DATA ENTRY'!X385),"",IF(AO385="A+","4",IF(AO385="A","3.6",IF(AO385="B+","3.2",IF(AO385="B","2.8",IF(AO385="C+","2.4",IF(AO385="C","2",IF(AO385="D+","1.6",IF(AO385="D","1.2",IF(AO385="E","0.8",""))))))))))</f>
        <v/>
      </c>
      <c r="BK385" s="26" t="str">
        <f>IF(ISBLANK('DATA ENTRY'!Y385),"",IF(AP385="A+","4",IF(AP385="A","3.6",IF(AP385="B+","3.2",IF(AP385="B","2.8",IF(AP385="C+","2.4",IF(AP385="C","2",IF(AP385="D+","1.6",IF(AP385="D","1.2",IF(AP385="E","0.8",""))))))))))</f>
        <v/>
      </c>
      <c r="BL385" s="26" t="str">
        <f>IF(ISBLANK('DATA ENTRY'!Z385),"",IF(AQ385="A+","4",IF(AQ385="A","3.6",IF(AQ385="B+","3.2",IF(AQ385="B","2.8",IF(AQ385="C+","2.4",IF(AQ385="C","2",IF(AQ385="D+","1.6",IF(AQ385="D","1.2",IF(AQ385="E","0.8",""))))))))))</f>
        <v/>
      </c>
    </row>
    <row r="386" spans="2:64" x14ac:dyDescent="0.25">
      <c r="B386" s="26" t="str">
        <f>IF(ISBLANK('DATA ENTRY'!G386),"",'DATA ENTRY'!G386)</f>
        <v/>
      </c>
      <c r="C386" s="26" t="str">
        <f>IF(ISBLANK('DATA ENTRY'!H386),"",'DATA ENTRY'!H386)</f>
        <v/>
      </c>
      <c r="D386" s="26" t="str">
        <f t="shared" si="101"/>
        <v/>
      </c>
      <c r="E386" s="26" t="str">
        <f>IF(ISBLANK('DATA ENTRY'!J386),"",'DATA ENTRY'!J386)</f>
        <v/>
      </c>
      <c r="F386" s="26" t="str">
        <f>IF(ISBLANK('DATA ENTRY'!K386),"",'DATA ENTRY'!K386)</f>
        <v/>
      </c>
      <c r="G386" s="26" t="str">
        <f t="shared" si="102"/>
        <v/>
      </c>
      <c r="H386" s="26" t="str">
        <f>IF(ISBLANK('DATA ENTRY'!M386),"",'DATA ENTRY'!M386)</f>
        <v/>
      </c>
      <c r="I386" s="26" t="str">
        <f>IF(ISBLANK('DATA ENTRY'!M386),"",'DATA ENTRY'!N386)</f>
        <v/>
      </c>
      <c r="J386" s="26" t="str">
        <f t="shared" si="120"/>
        <v/>
      </c>
      <c r="K386" s="26" t="str">
        <f>IF(ISBLANK('DATA ENTRY'!P386),"",'DATA ENTRY'!P386)</f>
        <v/>
      </c>
      <c r="L386" s="26" t="str">
        <f>IF(ISBLANK('DATA ENTRY'!Q386),"",'DATA ENTRY'!Q386)</f>
        <v/>
      </c>
      <c r="M386" s="26" t="str">
        <f t="shared" si="103"/>
        <v/>
      </c>
      <c r="N386" s="26" t="str">
        <f>IF(ISBLANK('DATA ENTRY'!S386),"",'DATA ENTRY'!S386)</f>
        <v/>
      </c>
      <c r="O386" s="26" t="str">
        <f>IF(ISBLANK('DATA ENTRY'!T386),"",'DATA ENTRY'!T386)</f>
        <v/>
      </c>
      <c r="P386" s="26" t="str">
        <f t="shared" si="104"/>
        <v/>
      </c>
      <c r="Q386" s="26" t="str">
        <f>IF(ISBLANK('DATA ENTRY'!V386),"",'DATA ENTRY'!V386)</f>
        <v/>
      </c>
      <c r="R386" s="26" t="str">
        <f>IF(ISBLANK('DATA ENTRY'!W386),"",'DATA ENTRY'!W386)</f>
        <v/>
      </c>
      <c r="S386" s="26" t="str">
        <f t="shared" si="105"/>
        <v/>
      </c>
      <c r="T386" s="26" t="str">
        <f>IF(ISBLANK('DATA ENTRY'!Y386),"",'DATA ENTRY'!Y386)</f>
        <v/>
      </c>
      <c r="U386" s="26" t="str">
        <f>IF(ISBLANK('DATA ENTRY'!Z386),"",'DATA ENTRY'!Z386)</f>
        <v/>
      </c>
      <c r="V386" s="26" t="str">
        <f t="shared" si="106"/>
        <v/>
      </c>
      <c r="W386" s="26" t="str">
        <f>IF(ISBLANK('DATA ENTRY'!$F386),"",IF(LEDGER!B386="AB","AB",IF(LEDGER!B386&gt;=0.9*'MARK LOOKUP'!B386,"A+",IF(LEDGER!B386&gt;=0.8*'MARK LOOKUP'!B386,"A",IF(LEDGER!B386&gt;=0.7*'MARK LOOKUP'!B386,"B+",IF(LEDGER!B386&gt;=0.6*'MARK LOOKUP'!B386,"B",IF(LEDGER!B386&gt;=0.5*'MARK LOOKUP'!B386,"C+",IF(LEDGER!B386&gt;=0.4*'MARK LOOKUP'!B386,"C+",IF(LEDGER!B386&gt;=0.35*'MARK LOOKUP'!B386,"D","NG")))))))))</f>
        <v/>
      </c>
      <c r="X386" s="26" t="str">
        <f>IF(ISBLANK('DATA ENTRY'!$G386),"",IF(LEDGER!C386="AB","AB",IF(LEDGER!C386&gt;=0.9*'MARK LOOKUP'!C386,"A+",IF(LEDGER!C386&gt;=0.8*'MARK LOOKUP'!C386,"A",IF(LEDGER!C386&gt;=0.7*'MARK LOOKUP'!C386,"B+",IF(LEDGER!C386&gt;=0.6*'MARK LOOKUP'!C386,"B",IF(LEDGER!C386&gt;=0.5*'MARK LOOKUP'!C386,"C+",IF(LEDGER!C386&gt;=0.4*'MARK LOOKUP'!C386,"C+",IF(LEDGER!C386&gt;=0.35*'MARK LOOKUP'!C386,"D","N.G.")))))))))</f>
        <v/>
      </c>
      <c r="Y386" s="26" t="b">
        <f>IF(ISNUMBER(D386),IF(D386&gt;=0.9*'MARK LOOKUP'!D386,"A+",IF(D386&gt;=0.8*'MARK LOOKUP'!D386,"A",IF(D386&gt;=0.7*'MARK LOOKUP'!D386,"B+",IF(D386&gt;=0.6*'MARK LOOKUP'!D386,"B",IF(D386&gt;=0.5*'MARK LOOKUP'!D386,"C+",IF(D386&gt;=0.4*'MARK LOOKUP'!D386,"C",IF(D386&gt;=0.35*'MARK LOOKUP'!D386,"D","N.G."))))))))</f>
        <v>0</v>
      </c>
      <c r="Z386" s="26" t="str">
        <f>IF(ISBLANK('DATA ENTRY'!J386),"",IF(LEDGER!E386="AB","AB",IF(LEDGER!E386&gt;=0.9*'MARK LOOKUP'!E386,"A+",IF(LEDGER!E386&gt;=0.8*'MARK LOOKUP'!E386,"A",IF(LEDGER!E386&gt;=0.7*'MARK LOOKUP'!E386,"B+",IF(LEDGER!E386&gt;=0.6*'MARK LOOKUP'!E386,"B",IF(LEDGER!E386&gt;=0.5*'MARK LOOKUP'!E386,"C+",IF(LEDGER!E386&gt;=0.4*'MARK LOOKUP'!E386,"C",IF(LEDGER!E386&gt;=0.35*'MARK LOOKUP'!E386,"D","NG")))))))))</f>
        <v/>
      </c>
      <c r="AA386" s="26" t="str">
        <f>IF(ISBLANK('DATA ENTRY'!K386),"",IF(LEDGER!F386="AB","AB",IF(LEDGER!F386&gt;=0.9*'MARK LOOKUP'!F386,"A+",IF(LEDGER!F386&gt;=0.8*'MARK LOOKUP'!F386,"A",IF(LEDGER!F386&gt;=0.7*'MARK LOOKUP'!F386,"B+",IF(LEDGER!F386&gt;=0.6*'MARK LOOKUP'!F386,"B",IF(LEDGER!F386&gt;=0.5*'MARK LOOKUP'!F386,"C+",IF(LEDGER!F386&gt;=0.4*'MARK LOOKUP'!F386,"C",IF(LEDGER!F386&gt;=0.35*'MARK LOOKUP'!F386,"D","NG")))))))))</f>
        <v/>
      </c>
      <c r="AB386" s="26" t="b">
        <f>IF(ISNUMBER(G386),IF(D386&gt;=0.9*'MARK LOOKUP'!G386,"A+",IF(G386&gt;=0.8*'MARK LOOKUP'!G386,"A",IF(G386&gt;=0.7*'MARK LOOKUP'!G386,"B+",IF(G386&gt;=0.6*'MARK LOOKUP'!G386,"B",IF(G386&gt;=0.5*'MARK LOOKUP'!G386,"C+",IF(G386&gt;=0.4*'MARK LOOKUP'!G386,"C",IF(G386&gt;=0.35*'MARK LOOKUP'!G386,"D","NG"))))))))</f>
        <v>0</v>
      </c>
      <c r="AC386" s="26" t="str">
        <f>IF(ISBLANK('DATA ENTRY'!M386),"",IF(LEDGER!H386="AB","AB",IF(LEDGER!H386&gt;=0.9*'MARK LOOKUP'!H386,"A+",IF(LEDGER!H386&gt;=0.8*'MARK LOOKUP'!H386,"A",IF(LEDGER!H386&gt;=0.7*'MARK LOOKUP'!H386,"B+",IF(LEDGER!H386&gt;=0.6*'MARK LOOKUP'!H386,"B",IF(LEDGER!H386&gt;=0.5*'MARK LOOKUP'!H386,"C+",IF(LEDGER!H386&gt;=0.4*'MARK LOOKUP'!H386,"C",IF(LEDGER!H386&gt;=0.35*'MARK LOOKUP'!H386,"D","NG")))))))))</f>
        <v/>
      </c>
      <c r="AD386" s="26" t="str">
        <f>IF(ISBLANK('DATA ENTRY'!N386),"",IF(LEDGER!I386="AB","AB",IF(LEDGER!I386&gt;=0.9*'MARK LOOKUP'!I386,"A+",IF(LEDGER!I386&gt;=0.8*'MARK LOOKUP'!I386,"A",IF(LEDGER!I386&gt;=0.7*'MARK LOOKUP'!I386,"B+",IF(LEDGER!I386&gt;=0.6*'MARK LOOKUP'!I386,"B",IF(LEDGER!I386&gt;=0.5*'MARK LOOKUP'!I386,"C+",IF(LEDGER!I386&gt;=0.4*'MARK LOOKUP'!I386,"C",IF(LEDGER!I386&gt;=0.35*'MARK LOOKUP'!I386,"D","NG")))))))))</f>
        <v/>
      </c>
      <c r="AE386" s="26" t="str">
        <f>IF(ISNUMBER(J386),IF(J386&gt;=0.9*'MARK LOOKUP'!J386,"A+",IF(J386&gt;=0.8*'MARK LOOKUP'!J386,"A",IF(J386&gt;=0.7*'MARK LOOKUP'!J386,"B+",IF(J386&gt;=0.6*'MARK LOOKUP'!J386,"B",IF(J386&gt;=0.5*'MARK LOOKUP'!J386,"C+",IF(J386&gt;=0.4*'MARK LOOKUP'!J386,"C",IF(J386&gt;=0.35*'MARK LOOKUP'!J386,"D","NG"))))))),"")</f>
        <v/>
      </c>
      <c r="AF386" s="26" t="str">
        <f>IF(ISBLANK('DATA ENTRY'!P386),"",IF(LEDGER!K386="Ab","AB",IF(LEDGER!K386&gt;=0.9*'MARK LOOKUP'!K386,"A+",IF(LEDGER!K386&gt;=0.8*'MARK LOOKUP'!K386,"A",IF(LEDGER!K386&gt;=0.7*'MARK LOOKUP'!K386,"B+",IF(LEDGER!K386&gt;=0.6*'MARK LOOKUP'!K386,"B",IF(LEDGER!K386&gt;=0.5*'MARK LOOKUP'!K386,"C+",IF(LEDGER!K386&gt;=0.4*'MARK LOOKUP'!K386,"C",IF(LEDGER!K386&gt;=0.35*'MARK LOOKUP'!K386,"D","NG")))))))))</f>
        <v/>
      </c>
      <c r="AG386" s="26" t="str">
        <f>IF(ISBLANK('DATA ENTRY'!Q386),"",IF(LEDGER!L386="Ab","AB",IF(LEDGER!L386&gt;=0.9*'MARK LOOKUP'!L386,"A+",IF(LEDGER!L386&gt;=0.8*'MARK LOOKUP'!L386,"A",IF(LEDGER!L386&gt;=0.7*'MARK LOOKUP'!L386,"B+",IF(LEDGER!L386&gt;=0.6*'MARK LOOKUP'!L386,"B",IF(LEDGER!L386&gt;=0.5*'MARK LOOKUP'!L386,"C+",IF(LEDGER!L386&gt;=0.4*'MARK LOOKUP'!L386,"C",IF(LEDGER!L386&gt;=0.35*'MARK LOOKUP'!L386,"D","NG")))))))))</f>
        <v/>
      </c>
      <c r="AH386" s="26" t="str">
        <f>IF(ISNUMBER(M386),IF(M386&gt;=0.9*'MARK LOOKUP'!M386,"A+",IF(M386&gt;=0.8*'MARK LOOKUP'!M386,"A",IF(M386&gt;=0.7*'MARK LOOKUP'!M386,"B+",IF(M386&gt;=0.6*'MARK LOOKUP'!M386,"B",IF(M386&gt;=0.5*'MARK LOOKUP'!M386,"C+",IF(M386&gt;=0.4*'MARK LOOKUP'!M386,"C",IF(M386&gt;=0.35*'MARK LOOKUP'!M386,"D","NG"))))))),"")</f>
        <v/>
      </c>
      <c r="AI386" s="26" t="str">
        <f>IF(ISBLANK('DATA ENTRY'!S386),"",IF(N386="Ab","AB",IF(N386&gt;=0.9*'MARK LOOKUP'!N386,"A+",IF(N386&gt;=0.8*'MARK LOOKUP'!N386,"A",IF(N386&gt;=0.7*'MARK LOOKUP'!N386,"B+",IF(N386&gt;=0.6*'MARK LOOKUP'!N386,"B",IF(N386&gt;=0.5*'MARK LOOKUP'!N386,"C+",IF(N386&gt;=0.4*'MARK LOOKUP'!N386,"C",IF(N386&gt;=0.35*'MARK LOOKUP'!N386,"D","NG")))))))))</f>
        <v/>
      </c>
      <c r="AJ386" s="26" t="str">
        <f>IF(ISBLANK('DATA ENTRY'!T386),"",IF(O386="Ab","AB",IF(O386&gt;=0.9*'MARK LOOKUP'!O386,"A+",IF(O386&gt;=0.8*'MARK LOOKUP'!O386,"A",IF(O386&gt;=0.7*'MARK LOOKUP'!O386,"B+",IF(O386&gt;=0.6*'MARK LOOKUP'!O386,"B",IF(O386&gt;=0.5*'MARK LOOKUP'!O386,"C+",IF(O386&gt;=0.4*'MARK LOOKUP'!O386,"C",IF(O386&gt;=0.35*'MARK LOOKUP'!O386,"D","NG")))))))))</f>
        <v/>
      </c>
      <c r="AK386" s="26" t="str">
        <f>IF(ISNUMBER(P386),IF(P386&gt;=0.9*'MARK LOOKUP'!P386,"A+",IF(P386&gt;=0.8*'MARK LOOKUP'!P386,"A",IF(P386&gt;=0.7*'MARK LOOKUP'!P386,"B+",IF(P386&gt;=0.6*'MARK LOOKUP'!P386,"B",IF(P386&gt;=0.5*'MARK LOOKUP'!P386,"C+",IF(P386&gt;=0.4*'MARK LOOKUP'!P386,"C",IF(P386&gt;=0.35*'MARK LOOKUP'!P386,"D","NG"))))))),"")</f>
        <v/>
      </c>
      <c r="AL386" s="26" t="str">
        <f>IF(ISBLANK('DATA ENTRY'!V386),"",IF(Q386="Ab","AB",IF(Q386&gt;=0.9*'MARK LOOKUP'!Q386,"A+",IF(Q386&gt;=0.8*'MARK LOOKUP'!Q386,"A",IF(Q386&gt;=0.7*'MARK LOOKUP'!Q386,"B+",IF(Q386&gt;=0.6*'MARK LOOKUP'!Q386,"B",IF(Q386&gt;=0.5*'MARK LOOKUP'!Q386,"C+",IF(Q386&gt;=0.4*'MARK LOOKUP'!Q386,"C",IF(Q386&gt;=0.35*'MARK LOOKUP'!Q386,"D","NG")))))))))</f>
        <v/>
      </c>
      <c r="AM386" s="26" t="str">
        <f>IF(ISBLANK('DATA ENTRY'!W386),"",IF(R386="Ab","AB",IF(R386&gt;=0.9*'MARK LOOKUP'!R386,"A+",IF(R386&gt;=0.8*'MARK LOOKUP'!R386,"A",IF(R386&gt;=0.7*'MARK LOOKUP'!R386,"B+",IF(R386&gt;=0.6*'MARK LOOKUP'!R386,"B",IF(R386&gt;=0.5*'MARK LOOKUP'!R386,"C+",IF(R386&gt;=0.4*'MARK LOOKUP'!R386,"C",IF(R386&gt;=0.35*'MARK LOOKUP'!R386,"D","NG")))))))))</f>
        <v/>
      </c>
      <c r="AN386" s="26" t="str">
        <f>IF(ISNUMBER(S386),IF(S386&gt;=0.9*'MARK LOOKUP'!S386,"A+",IF(S386&gt;=0.8*'MARK LOOKUP'!S386,"A",IF(S386&gt;=0.7*'MARK LOOKUP'!S386,"B+",IF(S386&gt;=0.6*'MARK LOOKUP'!S386,"B",IF(S386&gt;=0.5*'MARK LOOKUP'!S386,"C+",IF(S386&gt;=0.4*'MARK LOOKUP'!S386,"C",IF(S386&gt;=0.35*'MARK LOOKUP'!S386,"D","NG"))))))),"")</f>
        <v/>
      </c>
      <c r="AO386" s="26" t="str">
        <f>IF(ISBLANK('DATA ENTRY'!Y386),"",IF(T386="AB","AB",IF(T386&gt;=0.9*'MARK LOOKUP'!T386,"A+",IF(T386&gt;=0.8*'MARK LOOKUP'!T386,"A",IF(T386&gt;=0.7*'MARK LOOKUP'!T386,"B+",IF(T386&gt;=0.6*'MARK LOOKUP'!T386,"B",IF(T386&gt;=0.5*'MARK LOOKUP'!T386,"C+",IF(T386&gt;=0.4*'MARK LOOKUP'!T386,"C",IF(T386&gt;=0.35*'MARK LOOKUP'!T386,"D","NG")))))))))</f>
        <v/>
      </c>
      <c r="AP386" s="26" t="str">
        <f>IF(ISBLANK('DATA ENTRY'!Z386),"",IF(U386="AB","AB",IF(U386&gt;=0.9*'MARK LOOKUP'!U386,"A+",IF(U386&gt;=0.8*'MARK LOOKUP'!U386,"A",IF(U386&gt;=0.7*'MARK LOOKUP'!U386,"B+",IF(U386&gt;=0.6*'MARK LOOKUP'!U386,"B",IF(U386&gt;=0.5*'MARK LOOKUP'!U386,"C+",IF(U386&gt;=0.4*'MARK LOOKUP'!U386,"C",IF(U386&gt;=0.35*'MARK LOOKUP'!U386,"D","NG")))))))))</f>
        <v/>
      </c>
      <c r="AQ386" s="26" t="str">
        <f>IF(ISNUMBER(V386),IF(V386&gt;=0.9*'MARK LOOKUP'!V386,"A+",IF(V386&gt;=0.8*'MARK LOOKUP'!V386,"A",IF(V386&gt;=0.7*'MARK LOOKUP'!V386,"B+",IF(V386&gt;=0.6*'MARK LOOKUP'!S386,"B",IF(V386&gt;=0.5*'MARK LOOKUP'!V386,"C+",IF(V386&gt;=0.4*'MARK LOOKUP'!V386,"C",IF(V386&gt;=0.35*'MARK LOOKUP'!V386,"D","NG"))))))),"")</f>
        <v/>
      </c>
      <c r="AR386" s="26" t="str">
        <f t="shared" si="107"/>
        <v/>
      </c>
      <c r="AS386" s="26" t="str">
        <f t="shared" si="108"/>
        <v/>
      </c>
      <c r="AT386" s="26" t="str">
        <f t="shared" si="109"/>
        <v/>
      </c>
      <c r="AU386" s="26" t="str">
        <f t="shared" si="110"/>
        <v/>
      </c>
      <c r="AV386" s="26" t="str">
        <f t="shared" si="111"/>
        <v/>
      </c>
      <c r="AW386" s="26" t="str">
        <f t="shared" si="112"/>
        <v/>
      </c>
      <c r="AX386" s="26" t="str">
        <f t="shared" si="113"/>
        <v/>
      </c>
      <c r="AY386" s="26" t="str">
        <f t="shared" si="114"/>
        <v/>
      </c>
      <c r="AZ386" s="26" t="str">
        <f t="shared" si="115"/>
        <v/>
      </c>
      <c r="BA386" s="26" t="str">
        <f t="shared" si="116"/>
        <v/>
      </c>
      <c r="BB386" s="26" t="str">
        <f t="shared" si="117"/>
        <v/>
      </c>
      <c r="BC386" s="26" t="str">
        <f t="shared" si="118"/>
        <v/>
      </c>
      <c r="BD386" s="26" t="str">
        <f t="shared" si="119"/>
        <v/>
      </c>
      <c r="BE386" s="26" t="str">
        <f>IF(ISBLANK('DATA ENTRY'!S386),"",IF(AJ386="A+","4",IF(AJ386="A","3.6",IF(AJ386="B+","3.2",IF(AJ386="B","2.8",IF(AJ386="C+","2.4",IF(AJ386="C","2",IF(AJ386="D+","1.6",IF(AJ386="D","1.2",IF(AJ386="E","0.8",""))))))))))</f>
        <v/>
      </c>
      <c r="BF386" s="26" t="str">
        <f>IF(ISBLANK('DATA ENTRY'!T386),"",IF(AK386="A+","4",IF(AK386="A","3.6",IF(AK386="B+","3.2",IF(AK386="B","2.8",IF(AK386="C+","2.4",IF(AK386="C","2",IF(AK386="D+","1.6",IF(AK386="D","1.2",IF(AK386="E","0.8",""))))))))))</f>
        <v/>
      </c>
      <c r="BG386" s="26" t="str">
        <f>IF(ISBLANK('DATA ENTRY'!U386),"",IF(AL386="A+","4",IF(AL386="A","3.6",IF(AL386="B+","3.2",IF(AL386="B","2.8",IF(AL386="C+","2.4",IF(AL386="C","2",IF(AL386="D+","1.6",IF(AL386="D","1.2",IF(AL386="E","0.8",""))))))))))</f>
        <v/>
      </c>
      <c r="BH386" s="26" t="str">
        <f>IF(ISBLANK('DATA ENTRY'!V386),"",IF(AM386="A+","4",IF(AM386="A","3.6",IF(AM386="B+","3.2",IF(AM386="B","2.8",IF(AM386="C+","2.4",IF(AM386="C","2",IF(AM386="D+","1.6",IF(AM386="D","1.2",IF(AM386="E","0.8",""))))))))))</f>
        <v/>
      </c>
      <c r="BI386" s="26" t="str">
        <f>IF(ISBLANK('DATA ENTRY'!W386),"",IF(AN386="A+","4",IF(AN386="A","3.6",IF(AN386="B+","3.2",IF(AN386="B","2.8",IF(AN386="C+","2.4",IF(AN386="C","2",IF(AN386="D+","1.6",IF(AN386="D","1.2",IF(AN386="E","0.8",""))))))))))</f>
        <v/>
      </c>
      <c r="BJ386" s="26" t="str">
        <f>IF(ISBLANK('DATA ENTRY'!X386),"",IF(AO386="A+","4",IF(AO386="A","3.6",IF(AO386="B+","3.2",IF(AO386="B","2.8",IF(AO386="C+","2.4",IF(AO386="C","2",IF(AO386="D+","1.6",IF(AO386="D","1.2",IF(AO386="E","0.8",""))))))))))</f>
        <v/>
      </c>
      <c r="BK386" s="26" t="str">
        <f>IF(ISBLANK('DATA ENTRY'!Y386),"",IF(AP386="A+","4",IF(AP386="A","3.6",IF(AP386="B+","3.2",IF(AP386="B","2.8",IF(AP386="C+","2.4",IF(AP386="C","2",IF(AP386="D+","1.6",IF(AP386="D","1.2",IF(AP386="E","0.8",""))))))))))</f>
        <v/>
      </c>
      <c r="BL386" s="26" t="str">
        <f>IF(ISBLANK('DATA ENTRY'!Z386),"",IF(AQ386="A+","4",IF(AQ386="A","3.6",IF(AQ386="B+","3.2",IF(AQ386="B","2.8",IF(AQ386="C+","2.4",IF(AQ386="C","2",IF(AQ386="D+","1.6",IF(AQ386="D","1.2",IF(AQ386="E","0.8",""))))))))))</f>
        <v/>
      </c>
    </row>
    <row r="387" spans="2:64" x14ac:dyDescent="0.25">
      <c r="B387" s="26" t="str">
        <f>IF(ISBLANK('DATA ENTRY'!G387),"",'DATA ENTRY'!G387)</f>
        <v/>
      </c>
      <c r="C387" s="26" t="str">
        <f>IF(ISBLANK('DATA ENTRY'!H387),"",'DATA ENTRY'!H387)</f>
        <v/>
      </c>
      <c r="D387" s="26" t="str">
        <f t="shared" ref="D387:D450" si="121">IF(OR(ISNUMBER(B387),ISNUMBER(C387)),SUM(B387:C387),"")</f>
        <v/>
      </c>
      <c r="E387" s="26" t="str">
        <f>IF(ISBLANK('DATA ENTRY'!J387),"",'DATA ENTRY'!J387)</f>
        <v/>
      </c>
      <c r="F387" s="26" t="str">
        <f>IF(ISBLANK('DATA ENTRY'!K387),"",'DATA ENTRY'!K387)</f>
        <v/>
      </c>
      <c r="G387" s="26" t="str">
        <f t="shared" ref="G387:G450" si="122">IF(OR(ISNUMBER(E387),ISNUMBER(F387)),SUM(E387:F387),"")</f>
        <v/>
      </c>
      <c r="H387" s="26" t="str">
        <f>IF(ISBLANK('DATA ENTRY'!M387),"",'DATA ENTRY'!M387)</f>
        <v/>
      </c>
      <c r="I387" s="26" t="str">
        <f>IF(ISBLANK('DATA ENTRY'!M387),"",'DATA ENTRY'!N387)</f>
        <v/>
      </c>
      <c r="J387" s="26" t="str">
        <f t="shared" si="120"/>
        <v/>
      </c>
      <c r="K387" s="26" t="str">
        <f>IF(ISBLANK('DATA ENTRY'!P387),"",'DATA ENTRY'!P387)</f>
        <v/>
      </c>
      <c r="L387" s="26" t="str">
        <f>IF(ISBLANK('DATA ENTRY'!Q387),"",'DATA ENTRY'!Q387)</f>
        <v/>
      </c>
      <c r="M387" s="26" t="str">
        <f t="shared" ref="M387:M450" si="123">IF(OR(ISNUMBER(K387),ISNUMBER(L387)),SUM(K387:L387),"")</f>
        <v/>
      </c>
      <c r="N387" s="26" t="str">
        <f>IF(ISBLANK('DATA ENTRY'!S387),"",'DATA ENTRY'!S387)</f>
        <v/>
      </c>
      <c r="O387" s="26" t="str">
        <f>IF(ISBLANK('DATA ENTRY'!T387),"",'DATA ENTRY'!T387)</f>
        <v/>
      </c>
      <c r="P387" s="26" t="str">
        <f t="shared" ref="P387:P450" si="124">IF(OR(ISNUMBER(N387),ISNUMBER(O387)),SUM(N387:O387),"")</f>
        <v/>
      </c>
      <c r="Q387" s="26" t="str">
        <f>IF(ISBLANK('DATA ENTRY'!V387),"",'DATA ENTRY'!V387)</f>
        <v/>
      </c>
      <c r="R387" s="26" t="str">
        <f>IF(ISBLANK('DATA ENTRY'!W387),"",'DATA ENTRY'!W387)</f>
        <v/>
      </c>
      <c r="S387" s="26" t="str">
        <f t="shared" ref="S387:S450" si="125">IF(OR(ISNUMBER(Q387),ISNUMBER(R387)),SUM(Q387:R387),"")</f>
        <v/>
      </c>
      <c r="T387" s="26" t="str">
        <f>IF(ISBLANK('DATA ENTRY'!Y387),"",'DATA ENTRY'!Y387)</f>
        <v/>
      </c>
      <c r="U387" s="26" t="str">
        <f>IF(ISBLANK('DATA ENTRY'!Z387),"",'DATA ENTRY'!Z387)</f>
        <v/>
      </c>
      <c r="V387" s="26" t="str">
        <f t="shared" ref="V387:V450" si="126">IF(OR(ISNUMBER(T387),ISNUMBER(U387)),SUM(T387:U387),"")</f>
        <v/>
      </c>
      <c r="W387" s="26" t="str">
        <f>IF(ISBLANK('DATA ENTRY'!$F387),"",IF(LEDGER!B387="AB","AB",IF(LEDGER!B387&gt;=0.9*'MARK LOOKUP'!B387,"A+",IF(LEDGER!B387&gt;=0.8*'MARK LOOKUP'!B387,"A",IF(LEDGER!B387&gt;=0.7*'MARK LOOKUP'!B387,"B+",IF(LEDGER!B387&gt;=0.6*'MARK LOOKUP'!B387,"B",IF(LEDGER!B387&gt;=0.5*'MARK LOOKUP'!B387,"C+",IF(LEDGER!B387&gt;=0.4*'MARK LOOKUP'!B387,"C+",IF(LEDGER!B387&gt;=0.35*'MARK LOOKUP'!B387,"D","NG")))))))))</f>
        <v/>
      </c>
      <c r="X387" s="26" t="str">
        <f>IF(ISBLANK('DATA ENTRY'!$G387),"",IF(LEDGER!C387="AB","AB",IF(LEDGER!C387&gt;=0.9*'MARK LOOKUP'!C387,"A+",IF(LEDGER!C387&gt;=0.8*'MARK LOOKUP'!C387,"A",IF(LEDGER!C387&gt;=0.7*'MARK LOOKUP'!C387,"B+",IF(LEDGER!C387&gt;=0.6*'MARK LOOKUP'!C387,"B",IF(LEDGER!C387&gt;=0.5*'MARK LOOKUP'!C387,"C+",IF(LEDGER!C387&gt;=0.4*'MARK LOOKUP'!C387,"C+",IF(LEDGER!C387&gt;=0.35*'MARK LOOKUP'!C387,"D","N.G.")))))))))</f>
        <v/>
      </c>
      <c r="Y387" s="26" t="b">
        <f>IF(ISNUMBER(D387),IF(D387&gt;=0.9*'MARK LOOKUP'!D387,"A+",IF(D387&gt;=0.8*'MARK LOOKUP'!D387,"A",IF(D387&gt;=0.7*'MARK LOOKUP'!D387,"B+",IF(D387&gt;=0.6*'MARK LOOKUP'!D387,"B",IF(D387&gt;=0.5*'MARK LOOKUP'!D387,"C+",IF(D387&gt;=0.4*'MARK LOOKUP'!D387,"C",IF(D387&gt;=0.35*'MARK LOOKUP'!D387,"D","N.G."))))))))</f>
        <v>0</v>
      </c>
      <c r="Z387" s="26" t="str">
        <f>IF(ISBLANK('DATA ENTRY'!J387),"",IF(LEDGER!E387="AB","AB",IF(LEDGER!E387&gt;=0.9*'MARK LOOKUP'!E387,"A+",IF(LEDGER!E387&gt;=0.8*'MARK LOOKUP'!E387,"A",IF(LEDGER!E387&gt;=0.7*'MARK LOOKUP'!E387,"B+",IF(LEDGER!E387&gt;=0.6*'MARK LOOKUP'!E387,"B",IF(LEDGER!E387&gt;=0.5*'MARK LOOKUP'!E387,"C+",IF(LEDGER!E387&gt;=0.4*'MARK LOOKUP'!E387,"C",IF(LEDGER!E387&gt;=0.35*'MARK LOOKUP'!E387,"D","NG")))))))))</f>
        <v/>
      </c>
      <c r="AA387" s="26" t="str">
        <f>IF(ISBLANK('DATA ENTRY'!K387),"",IF(LEDGER!F387="AB","AB",IF(LEDGER!F387&gt;=0.9*'MARK LOOKUP'!F387,"A+",IF(LEDGER!F387&gt;=0.8*'MARK LOOKUP'!F387,"A",IF(LEDGER!F387&gt;=0.7*'MARK LOOKUP'!F387,"B+",IF(LEDGER!F387&gt;=0.6*'MARK LOOKUP'!F387,"B",IF(LEDGER!F387&gt;=0.5*'MARK LOOKUP'!F387,"C+",IF(LEDGER!F387&gt;=0.4*'MARK LOOKUP'!F387,"C",IF(LEDGER!F387&gt;=0.35*'MARK LOOKUP'!F387,"D","NG")))))))))</f>
        <v/>
      </c>
      <c r="AB387" s="26" t="b">
        <f>IF(ISNUMBER(G387),IF(D387&gt;=0.9*'MARK LOOKUP'!G387,"A+",IF(G387&gt;=0.8*'MARK LOOKUP'!G387,"A",IF(G387&gt;=0.7*'MARK LOOKUP'!G387,"B+",IF(G387&gt;=0.6*'MARK LOOKUP'!G387,"B",IF(G387&gt;=0.5*'MARK LOOKUP'!G387,"C+",IF(G387&gt;=0.4*'MARK LOOKUP'!G387,"C",IF(G387&gt;=0.35*'MARK LOOKUP'!G387,"D","NG"))))))))</f>
        <v>0</v>
      </c>
      <c r="AC387" s="26" t="str">
        <f>IF(ISBLANK('DATA ENTRY'!M387),"",IF(LEDGER!H387="AB","AB",IF(LEDGER!H387&gt;=0.9*'MARK LOOKUP'!H387,"A+",IF(LEDGER!H387&gt;=0.8*'MARK LOOKUP'!H387,"A",IF(LEDGER!H387&gt;=0.7*'MARK LOOKUP'!H387,"B+",IF(LEDGER!H387&gt;=0.6*'MARK LOOKUP'!H387,"B",IF(LEDGER!H387&gt;=0.5*'MARK LOOKUP'!H387,"C+",IF(LEDGER!H387&gt;=0.4*'MARK LOOKUP'!H387,"C",IF(LEDGER!H387&gt;=0.35*'MARK LOOKUP'!H387,"D","NG")))))))))</f>
        <v/>
      </c>
      <c r="AD387" s="26" t="str">
        <f>IF(ISBLANK('DATA ENTRY'!N387),"",IF(LEDGER!I387="AB","AB",IF(LEDGER!I387&gt;=0.9*'MARK LOOKUP'!I387,"A+",IF(LEDGER!I387&gt;=0.8*'MARK LOOKUP'!I387,"A",IF(LEDGER!I387&gt;=0.7*'MARK LOOKUP'!I387,"B+",IF(LEDGER!I387&gt;=0.6*'MARK LOOKUP'!I387,"B",IF(LEDGER!I387&gt;=0.5*'MARK LOOKUP'!I387,"C+",IF(LEDGER!I387&gt;=0.4*'MARK LOOKUP'!I387,"C",IF(LEDGER!I387&gt;=0.35*'MARK LOOKUP'!I387,"D","NG")))))))))</f>
        <v/>
      </c>
      <c r="AE387" s="26" t="str">
        <f>IF(ISNUMBER(J387),IF(J387&gt;=0.9*'MARK LOOKUP'!J387,"A+",IF(J387&gt;=0.8*'MARK LOOKUP'!J387,"A",IF(J387&gt;=0.7*'MARK LOOKUP'!J387,"B+",IF(J387&gt;=0.6*'MARK LOOKUP'!J387,"B",IF(J387&gt;=0.5*'MARK LOOKUP'!J387,"C+",IF(J387&gt;=0.4*'MARK LOOKUP'!J387,"C",IF(J387&gt;=0.35*'MARK LOOKUP'!J387,"D","NG"))))))),"")</f>
        <v/>
      </c>
      <c r="AF387" s="26" t="str">
        <f>IF(ISBLANK('DATA ENTRY'!P387),"",IF(LEDGER!K387="Ab","AB",IF(LEDGER!K387&gt;=0.9*'MARK LOOKUP'!K387,"A+",IF(LEDGER!K387&gt;=0.8*'MARK LOOKUP'!K387,"A",IF(LEDGER!K387&gt;=0.7*'MARK LOOKUP'!K387,"B+",IF(LEDGER!K387&gt;=0.6*'MARK LOOKUP'!K387,"B",IF(LEDGER!K387&gt;=0.5*'MARK LOOKUP'!K387,"C+",IF(LEDGER!K387&gt;=0.4*'MARK LOOKUP'!K387,"C",IF(LEDGER!K387&gt;=0.35*'MARK LOOKUP'!K387,"D","NG")))))))))</f>
        <v/>
      </c>
      <c r="AG387" s="26" t="str">
        <f>IF(ISBLANK('DATA ENTRY'!Q387),"",IF(LEDGER!L387="Ab","AB",IF(LEDGER!L387&gt;=0.9*'MARK LOOKUP'!L387,"A+",IF(LEDGER!L387&gt;=0.8*'MARK LOOKUP'!L387,"A",IF(LEDGER!L387&gt;=0.7*'MARK LOOKUP'!L387,"B+",IF(LEDGER!L387&gt;=0.6*'MARK LOOKUP'!L387,"B",IF(LEDGER!L387&gt;=0.5*'MARK LOOKUP'!L387,"C+",IF(LEDGER!L387&gt;=0.4*'MARK LOOKUP'!L387,"C",IF(LEDGER!L387&gt;=0.35*'MARK LOOKUP'!L387,"D","NG")))))))))</f>
        <v/>
      </c>
      <c r="AH387" s="26" t="str">
        <f>IF(ISNUMBER(M387),IF(M387&gt;=0.9*'MARK LOOKUP'!M387,"A+",IF(M387&gt;=0.8*'MARK LOOKUP'!M387,"A",IF(M387&gt;=0.7*'MARK LOOKUP'!M387,"B+",IF(M387&gt;=0.6*'MARK LOOKUP'!M387,"B",IF(M387&gt;=0.5*'MARK LOOKUP'!M387,"C+",IF(M387&gt;=0.4*'MARK LOOKUP'!M387,"C",IF(M387&gt;=0.35*'MARK LOOKUP'!M387,"D","NG"))))))),"")</f>
        <v/>
      </c>
      <c r="AI387" s="26" t="str">
        <f>IF(ISBLANK('DATA ENTRY'!S387),"",IF(N387="Ab","AB",IF(N387&gt;=0.9*'MARK LOOKUP'!N387,"A+",IF(N387&gt;=0.8*'MARK LOOKUP'!N387,"A",IF(N387&gt;=0.7*'MARK LOOKUP'!N387,"B+",IF(N387&gt;=0.6*'MARK LOOKUP'!N387,"B",IF(N387&gt;=0.5*'MARK LOOKUP'!N387,"C+",IF(N387&gt;=0.4*'MARK LOOKUP'!N387,"C",IF(N387&gt;=0.35*'MARK LOOKUP'!N387,"D","NG")))))))))</f>
        <v/>
      </c>
      <c r="AJ387" s="26" t="str">
        <f>IF(ISBLANK('DATA ENTRY'!T387),"",IF(O387="Ab","AB",IF(O387&gt;=0.9*'MARK LOOKUP'!O387,"A+",IF(O387&gt;=0.8*'MARK LOOKUP'!O387,"A",IF(O387&gt;=0.7*'MARK LOOKUP'!O387,"B+",IF(O387&gt;=0.6*'MARK LOOKUP'!O387,"B",IF(O387&gt;=0.5*'MARK LOOKUP'!O387,"C+",IF(O387&gt;=0.4*'MARK LOOKUP'!O387,"C",IF(O387&gt;=0.35*'MARK LOOKUP'!O387,"D","NG")))))))))</f>
        <v/>
      </c>
      <c r="AK387" s="26" t="str">
        <f>IF(ISNUMBER(P387),IF(P387&gt;=0.9*'MARK LOOKUP'!P387,"A+",IF(P387&gt;=0.8*'MARK LOOKUP'!P387,"A",IF(P387&gt;=0.7*'MARK LOOKUP'!P387,"B+",IF(P387&gt;=0.6*'MARK LOOKUP'!P387,"B",IF(P387&gt;=0.5*'MARK LOOKUP'!P387,"C+",IF(P387&gt;=0.4*'MARK LOOKUP'!P387,"C",IF(P387&gt;=0.35*'MARK LOOKUP'!P387,"D","NG"))))))),"")</f>
        <v/>
      </c>
      <c r="AL387" s="26" t="str">
        <f>IF(ISBLANK('DATA ENTRY'!V387),"",IF(Q387="Ab","AB",IF(Q387&gt;=0.9*'MARK LOOKUP'!Q387,"A+",IF(Q387&gt;=0.8*'MARK LOOKUP'!Q387,"A",IF(Q387&gt;=0.7*'MARK LOOKUP'!Q387,"B+",IF(Q387&gt;=0.6*'MARK LOOKUP'!Q387,"B",IF(Q387&gt;=0.5*'MARK LOOKUP'!Q387,"C+",IF(Q387&gt;=0.4*'MARK LOOKUP'!Q387,"C",IF(Q387&gt;=0.35*'MARK LOOKUP'!Q387,"D","NG")))))))))</f>
        <v/>
      </c>
      <c r="AM387" s="26" t="str">
        <f>IF(ISBLANK('DATA ENTRY'!W387),"",IF(R387="Ab","AB",IF(R387&gt;=0.9*'MARK LOOKUP'!R387,"A+",IF(R387&gt;=0.8*'MARK LOOKUP'!R387,"A",IF(R387&gt;=0.7*'MARK LOOKUP'!R387,"B+",IF(R387&gt;=0.6*'MARK LOOKUP'!R387,"B",IF(R387&gt;=0.5*'MARK LOOKUP'!R387,"C+",IF(R387&gt;=0.4*'MARK LOOKUP'!R387,"C",IF(R387&gt;=0.35*'MARK LOOKUP'!R387,"D","NG")))))))))</f>
        <v/>
      </c>
      <c r="AN387" s="26" t="str">
        <f>IF(ISNUMBER(S387),IF(S387&gt;=0.9*'MARK LOOKUP'!S387,"A+",IF(S387&gt;=0.8*'MARK LOOKUP'!S387,"A",IF(S387&gt;=0.7*'MARK LOOKUP'!S387,"B+",IF(S387&gt;=0.6*'MARK LOOKUP'!S387,"B",IF(S387&gt;=0.5*'MARK LOOKUP'!S387,"C+",IF(S387&gt;=0.4*'MARK LOOKUP'!S387,"C",IF(S387&gt;=0.35*'MARK LOOKUP'!S387,"D","NG"))))))),"")</f>
        <v/>
      </c>
      <c r="AO387" s="26" t="str">
        <f>IF(ISBLANK('DATA ENTRY'!Y387),"",IF(T387="AB","AB",IF(T387&gt;=0.9*'MARK LOOKUP'!T387,"A+",IF(T387&gt;=0.8*'MARK LOOKUP'!T387,"A",IF(T387&gt;=0.7*'MARK LOOKUP'!T387,"B+",IF(T387&gt;=0.6*'MARK LOOKUP'!T387,"B",IF(T387&gt;=0.5*'MARK LOOKUP'!T387,"C+",IF(T387&gt;=0.4*'MARK LOOKUP'!T387,"C",IF(T387&gt;=0.35*'MARK LOOKUP'!T387,"D","NG")))))))))</f>
        <v/>
      </c>
      <c r="AP387" s="26" t="str">
        <f>IF(ISBLANK('DATA ENTRY'!Z387),"",IF(U387="AB","AB",IF(U387&gt;=0.9*'MARK LOOKUP'!U387,"A+",IF(U387&gt;=0.8*'MARK LOOKUP'!U387,"A",IF(U387&gt;=0.7*'MARK LOOKUP'!U387,"B+",IF(U387&gt;=0.6*'MARK LOOKUP'!U387,"B",IF(U387&gt;=0.5*'MARK LOOKUP'!U387,"C+",IF(U387&gt;=0.4*'MARK LOOKUP'!U387,"C",IF(U387&gt;=0.35*'MARK LOOKUP'!U387,"D","NG")))))))))</f>
        <v/>
      </c>
      <c r="AQ387" s="26" t="str">
        <f>IF(ISNUMBER(V387),IF(V387&gt;=0.9*'MARK LOOKUP'!V387,"A+",IF(V387&gt;=0.8*'MARK LOOKUP'!V387,"A",IF(V387&gt;=0.7*'MARK LOOKUP'!V387,"B+",IF(V387&gt;=0.6*'MARK LOOKUP'!S387,"B",IF(V387&gt;=0.5*'MARK LOOKUP'!V387,"C+",IF(V387&gt;=0.4*'MARK LOOKUP'!V387,"C",IF(V387&gt;=0.35*'MARK LOOKUP'!V387,"D","NG"))))))),"")</f>
        <v/>
      </c>
      <c r="AR387" s="26" t="str">
        <f t="shared" ref="AR387:AR450" si="127">IF(W387="A+","4",IF(W387="A","3.6",IF(W387="B+","3.2",IF(W387="B","2.8",IF(W387="C+","2.4",IF(W387="C","2",IF(W387="D+","1.6",IF(W387="D","1.2",IF(W387="E","0.8","")))))))))</f>
        <v/>
      </c>
      <c r="AS387" s="26" t="str">
        <f t="shared" ref="AS387:AS450" si="128">IF(X387="A+","4",IF(X387="A","3.6",IF(X387="B+","3.2",IF(X387="B","2.8",IF(X387="C+","2.4",IF(X387="C","2",IF(X387="D+","1.6",IF(X387="D","1.2",IF(X387="E","0.8","")))))))))</f>
        <v/>
      </c>
      <c r="AT387" s="26" t="str">
        <f t="shared" ref="AT387:AT450" si="129">IF(Y387="A+","4",IF(Y387="A","3.6",IF(Y387="B+","3.2",IF(Y387="B","2.8",IF(Y387="C+","2.4",IF(Y387="C","2",IF(Y387="D+","1.6",IF(Y387="D","1.2",IF(Y387="E","0.8","")))))))))</f>
        <v/>
      </c>
      <c r="AU387" s="26" t="str">
        <f t="shared" ref="AU387:AU450" si="130">IF(Z387="A+","4",IF(Z387="A","3.6",IF(Z387="B+","3.2",IF(Z387="B","2.8",IF(Z387="C+","2.4",IF(Z387="C","2",IF(Z387="D+","1.6",IF(Z387="D","1.2",IF(Z387="E","0.8","")))))))))</f>
        <v/>
      </c>
      <c r="AV387" s="26" t="str">
        <f t="shared" ref="AV387:AV450" si="131">IF(AA387="A+","4",IF(AA387="A","3.6",IF(AA387="B+","3.2",IF(AA387="B","2.8",IF(AA387="C+","2.4",IF(AA387="C","2",IF(AA387="D+","1.6",IF(AA387="D","1.2",IF(AA387="E","0.8","")))))))))</f>
        <v/>
      </c>
      <c r="AW387" s="26" t="str">
        <f t="shared" ref="AW387:AW450" si="132">IF(AB387="A+","4",IF(AB387="A","3.6",IF(AB387="B+","3.2",IF(AB387="B","2.8",IF(AB387="C+","2.4",IF(AB387="C","2",IF(AB387="D+","1.6",IF(AB387="D","1.2",IF(AB387="E","0.8","")))))))))</f>
        <v/>
      </c>
      <c r="AX387" s="26" t="str">
        <f t="shared" ref="AX387:AX450" si="133">IF(AC387="A+","4",IF(AC387="A","3.6",IF(AC387="B+","3.2",IF(AC387="B","2.8",IF(AC387="C+","2.4",IF(AC387="C","2",IF(AC387="D+","1.6",IF(AC387="D","1.2",IF(AC387="E","0.8","")))))))))</f>
        <v/>
      </c>
      <c r="AY387" s="26" t="str">
        <f t="shared" ref="AY387:AY450" si="134">IF(AD387="A+","4",IF(AD387="A","3.6",IF(AD387="B+","3.2",IF(AD387="B","2.8",IF(AD387="C+","2.4",IF(AD387="C","2",IF(AD387="D+","1.6",IF(AD387="D","1.2",IF(AD387="E","0.8","")))))))))</f>
        <v/>
      </c>
      <c r="AZ387" s="26" t="str">
        <f t="shared" ref="AZ387:AZ450" si="135">IF(AE387="A+","4",IF(AE387="A","3.6",IF(AE387="B+","3.2",IF(AE387="B","2.8",IF(AE387="C+","2.4",IF(AE387="C","2",IF(AE387="D+","1.6",IF(AE387="D","1.2",IF(AE387="E","0.8","")))))))))</f>
        <v/>
      </c>
      <c r="BA387" s="26" t="str">
        <f t="shared" ref="BA387:BA450" si="136">IF(AF387="A+","4",IF(AF387="A","3.6",IF(AF387="B+","3.2",IF(AF387="B","2.8",IF(AF387="C+","2.4",IF(AF387="C","2",IF(AF387="D+","1.6",IF(AF387="D","1.2",IF(AF387="E","0.8","")))))))))</f>
        <v/>
      </c>
      <c r="BB387" s="26" t="str">
        <f t="shared" ref="BB387:BB450" si="137">IF(AG387="A+","4",IF(AG387="A","3.6",IF(AG387="B+","3.2",IF(AG387="B","2.8",IF(AG387="C+","2.4",IF(AG387="C","2",IF(AG387="D+","1.6",IF(AG387="D","1.2",IF(AG387="E","0.8","")))))))))</f>
        <v/>
      </c>
      <c r="BC387" s="26" t="str">
        <f t="shared" ref="BC387:BC450" si="138">IF(AH387="A+","4",IF(AH387="A","3.6",IF(AH387="B+","3.2",IF(AH387="B","2.8",IF(AH387="C+","2.4",IF(AH387="C","2",IF(AH387="D+","1.6",IF(AH387="D","1.2",IF(AH387="E","0.8","")))))))))</f>
        <v/>
      </c>
      <c r="BD387" s="26" t="str">
        <f t="shared" ref="BD387:BD450" si="139">IF(AI387="A+","4",IF(AI387="A","3.6",IF(AI387="B+","3.2",IF(AI387="B","2.8",IF(AI387="C+","2.4",IF(AI387="C","2",IF(AI387="D+","1.6",IF(AI387="D","1.2",IF(AI387="E","0.8","")))))))))</f>
        <v/>
      </c>
      <c r="BE387" s="26" t="str">
        <f>IF(ISBLANK('DATA ENTRY'!S387),"",IF(AJ387="A+","4",IF(AJ387="A","3.6",IF(AJ387="B+","3.2",IF(AJ387="B","2.8",IF(AJ387="C+","2.4",IF(AJ387="C","2",IF(AJ387="D+","1.6",IF(AJ387="D","1.2",IF(AJ387="E","0.8",""))))))))))</f>
        <v/>
      </c>
      <c r="BF387" s="26" t="str">
        <f>IF(ISBLANK('DATA ENTRY'!T387),"",IF(AK387="A+","4",IF(AK387="A","3.6",IF(AK387="B+","3.2",IF(AK387="B","2.8",IF(AK387="C+","2.4",IF(AK387="C","2",IF(AK387="D+","1.6",IF(AK387="D","1.2",IF(AK387="E","0.8",""))))))))))</f>
        <v/>
      </c>
      <c r="BG387" s="26" t="str">
        <f>IF(ISBLANK('DATA ENTRY'!U387),"",IF(AL387="A+","4",IF(AL387="A","3.6",IF(AL387="B+","3.2",IF(AL387="B","2.8",IF(AL387="C+","2.4",IF(AL387="C","2",IF(AL387="D+","1.6",IF(AL387="D","1.2",IF(AL387="E","0.8",""))))))))))</f>
        <v/>
      </c>
      <c r="BH387" s="26" t="str">
        <f>IF(ISBLANK('DATA ENTRY'!V387),"",IF(AM387="A+","4",IF(AM387="A","3.6",IF(AM387="B+","3.2",IF(AM387="B","2.8",IF(AM387="C+","2.4",IF(AM387="C","2",IF(AM387="D+","1.6",IF(AM387="D","1.2",IF(AM387="E","0.8",""))))))))))</f>
        <v/>
      </c>
      <c r="BI387" s="26" t="str">
        <f>IF(ISBLANK('DATA ENTRY'!W387),"",IF(AN387="A+","4",IF(AN387="A","3.6",IF(AN387="B+","3.2",IF(AN387="B","2.8",IF(AN387="C+","2.4",IF(AN387="C","2",IF(AN387="D+","1.6",IF(AN387="D","1.2",IF(AN387="E","0.8",""))))))))))</f>
        <v/>
      </c>
      <c r="BJ387" s="26" t="str">
        <f>IF(ISBLANK('DATA ENTRY'!X387),"",IF(AO387="A+","4",IF(AO387="A","3.6",IF(AO387="B+","3.2",IF(AO387="B","2.8",IF(AO387="C+","2.4",IF(AO387="C","2",IF(AO387="D+","1.6",IF(AO387="D","1.2",IF(AO387="E","0.8",""))))))))))</f>
        <v/>
      </c>
      <c r="BK387" s="26" t="str">
        <f>IF(ISBLANK('DATA ENTRY'!Y387),"",IF(AP387="A+","4",IF(AP387="A","3.6",IF(AP387="B+","3.2",IF(AP387="B","2.8",IF(AP387="C+","2.4",IF(AP387="C","2",IF(AP387="D+","1.6",IF(AP387="D","1.2",IF(AP387="E","0.8",""))))))))))</f>
        <v/>
      </c>
      <c r="BL387" s="26" t="str">
        <f>IF(ISBLANK('DATA ENTRY'!Z387),"",IF(AQ387="A+","4",IF(AQ387="A","3.6",IF(AQ387="B+","3.2",IF(AQ387="B","2.8",IF(AQ387="C+","2.4",IF(AQ387="C","2",IF(AQ387="D+","1.6",IF(AQ387="D","1.2",IF(AQ387="E","0.8",""))))))))))</f>
        <v/>
      </c>
    </row>
    <row r="388" spans="2:64" x14ac:dyDescent="0.25">
      <c r="B388" s="26" t="str">
        <f>IF(ISBLANK('DATA ENTRY'!G388),"",'DATA ENTRY'!G388)</f>
        <v/>
      </c>
      <c r="C388" s="26" t="str">
        <f>IF(ISBLANK('DATA ENTRY'!H388),"",'DATA ENTRY'!H388)</f>
        <v/>
      </c>
      <c r="D388" s="26" t="str">
        <f t="shared" si="121"/>
        <v/>
      </c>
      <c r="E388" s="26" t="str">
        <f>IF(ISBLANK('DATA ENTRY'!J388),"",'DATA ENTRY'!J388)</f>
        <v/>
      </c>
      <c r="F388" s="26" t="str">
        <f>IF(ISBLANK('DATA ENTRY'!K388),"",'DATA ENTRY'!K388)</f>
        <v/>
      </c>
      <c r="G388" s="26" t="str">
        <f t="shared" si="122"/>
        <v/>
      </c>
      <c r="H388" s="26" t="str">
        <f>IF(ISBLANK('DATA ENTRY'!M388),"",'DATA ENTRY'!M388)</f>
        <v/>
      </c>
      <c r="I388" s="26" t="str">
        <f>IF(ISBLANK('DATA ENTRY'!M388),"",'DATA ENTRY'!N388)</f>
        <v/>
      </c>
      <c r="J388" s="26" t="str">
        <f t="shared" ref="J388:J451" si="140">IF(OR(ISNUMBER(H388),ISNUMBER(I388)),SUM(H388:I388),"")</f>
        <v/>
      </c>
      <c r="K388" s="26" t="str">
        <f>IF(ISBLANK('DATA ENTRY'!P388),"",'DATA ENTRY'!P388)</f>
        <v/>
      </c>
      <c r="L388" s="26" t="str">
        <f>IF(ISBLANK('DATA ENTRY'!Q388),"",'DATA ENTRY'!Q388)</f>
        <v/>
      </c>
      <c r="M388" s="26" t="str">
        <f t="shared" si="123"/>
        <v/>
      </c>
      <c r="N388" s="26" t="str">
        <f>IF(ISBLANK('DATA ENTRY'!S388),"",'DATA ENTRY'!S388)</f>
        <v/>
      </c>
      <c r="O388" s="26" t="str">
        <f>IF(ISBLANK('DATA ENTRY'!T388),"",'DATA ENTRY'!T388)</f>
        <v/>
      </c>
      <c r="P388" s="26" t="str">
        <f t="shared" si="124"/>
        <v/>
      </c>
      <c r="Q388" s="26" t="str">
        <f>IF(ISBLANK('DATA ENTRY'!V388),"",'DATA ENTRY'!V388)</f>
        <v/>
      </c>
      <c r="R388" s="26" t="str">
        <f>IF(ISBLANK('DATA ENTRY'!W388),"",'DATA ENTRY'!W388)</f>
        <v/>
      </c>
      <c r="S388" s="26" t="str">
        <f t="shared" si="125"/>
        <v/>
      </c>
      <c r="T388" s="26" t="str">
        <f>IF(ISBLANK('DATA ENTRY'!Y388),"",'DATA ENTRY'!Y388)</f>
        <v/>
      </c>
      <c r="U388" s="26" t="str">
        <f>IF(ISBLANK('DATA ENTRY'!Z388),"",'DATA ENTRY'!Z388)</f>
        <v/>
      </c>
      <c r="V388" s="26" t="str">
        <f t="shared" si="126"/>
        <v/>
      </c>
      <c r="W388" s="26" t="str">
        <f>IF(ISBLANK('DATA ENTRY'!$F388),"",IF(LEDGER!B388="AB","AB",IF(LEDGER!B388&gt;=0.9*'MARK LOOKUP'!B388,"A+",IF(LEDGER!B388&gt;=0.8*'MARK LOOKUP'!B388,"A",IF(LEDGER!B388&gt;=0.7*'MARK LOOKUP'!B388,"B+",IF(LEDGER!B388&gt;=0.6*'MARK LOOKUP'!B388,"B",IF(LEDGER!B388&gt;=0.5*'MARK LOOKUP'!B388,"C+",IF(LEDGER!B388&gt;=0.4*'MARK LOOKUP'!B388,"C+",IF(LEDGER!B388&gt;=0.35*'MARK LOOKUP'!B388,"D","NG")))))))))</f>
        <v/>
      </c>
      <c r="X388" s="26" t="str">
        <f>IF(ISBLANK('DATA ENTRY'!$G388),"",IF(LEDGER!C388="AB","AB",IF(LEDGER!C388&gt;=0.9*'MARK LOOKUP'!C388,"A+",IF(LEDGER!C388&gt;=0.8*'MARK LOOKUP'!C388,"A",IF(LEDGER!C388&gt;=0.7*'MARK LOOKUP'!C388,"B+",IF(LEDGER!C388&gt;=0.6*'MARK LOOKUP'!C388,"B",IF(LEDGER!C388&gt;=0.5*'MARK LOOKUP'!C388,"C+",IF(LEDGER!C388&gt;=0.4*'MARK LOOKUP'!C388,"C+",IF(LEDGER!C388&gt;=0.35*'MARK LOOKUP'!C388,"D","N.G.")))))))))</f>
        <v/>
      </c>
      <c r="Y388" s="26" t="b">
        <f>IF(ISNUMBER(D388),IF(D388&gt;=0.9*'MARK LOOKUP'!D388,"A+",IF(D388&gt;=0.8*'MARK LOOKUP'!D388,"A",IF(D388&gt;=0.7*'MARK LOOKUP'!D388,"B+",IF(D388&gt;=0.6*'MARK LOOKUP'!D388,"B",IF(D388&gt;=0.5*'MARK LOOKUP'!D388,"C+",IF(D388&gt;=0.4*'MARK LOOKUP'!D388,"C",IF(D388&gt;=0.35*'MARK LOOKUP'!D388,"D","N.G."))))))))</f>
        <v>0</v>
      </c>
      <c r="Z388" s="26" t="str">
        <f>IF(ISBLANK('DATA ENTRY'!J388),"",IF(LEDGER!E388="AB","AB",IF(LEDGER!E388&gt;=0.9*'MARK LOOKUP'!E388,"A+",IF(LEDGER!E388&gt;=0.8*'MARK LOOKUP'!E388,"A",IF(LEDGER!E388&gt;=0.7*'MARK LOOKUP'!E388,"B+",IF(LEDGER!E388&gt;=0.6*'MARK LOOKUP'!E388,"B",IF(LEDGER!E388&gt;=0.5*'MARK LOOKUP'!E388,"C+",IF(LEDGER!E388&gt;=0.4*'MARK LOOKUP'!E388,"C",IF(LEDGER!E388&gt;=0.35*'MARK LOOKUP'!E388,"D","NG")))))))))</f>
        <v/>
      </c>
      <c r="AA388" s="26" t="str">
        <f>IF(ISBLANK('DATA ENTRY'!K388),"",IF(LEDGER!F388="AB","AB",IF(LEDGER!F388&gt;=0.9*'MARK LOOKUP'!F388,"A+",IF(LEDGER!F388&gt;=0.8*'MARK LOOKUP'!F388,"A",IF(LEDGER!F388&gt;=0.7*'MARK LOOKUP'!F388,"B+",IF(LEDGER!F388&gt;=0.6*'MARK LOOKUP'!F388,"B",IF(LEDGER!F388&gt;=0.5*'MARK LOOKUP'!F388,"C+",IF(LEDGER!F388&gt;=0.4*'MARK LOOKUP'!F388,"C",IF(LEDGER!F388&gt;=0.35*'MARK LOOKUP'!F388,"D","NG")))))))))</f>
        <v/>
      </c>
      <c r="AB388" s="26" t="b">
        <f>IF(ISNUMBER(G388),IF(D388&gt;=0.9*'MARK LOOKUP'!G388,"A+",IF(G388&gt;=0.8*'MARK LOOKUP'!G388,"A",IF(G388&gt;=0.7*'MARK LOOKUP'!G388,"B+",IF(G388&gt;=0.6*'MARK LOOKUP'!G388,"B",IF(G388&gt;=0.5*'MARK LOOKUP'!G388,"C+",IF(G388&gt;=0.4*'MARK LOOKUP'!G388,"C",IF(G388&gt;=0.35*'MARK LOOKUP'!G388,"D","NG"))))))))</f>
        <v>0</v>
      </c>
      <c r="AC388" s="26" t="str">
        <f>IF(ISBLANK('DATA ENTRY'!M388),"",IF(LEDGER!H388="AB","AB",IF(LEDGER!H388&gt;=0.9*'MARK LOOKUP'!H388,"A+",IF(LEDGER!H388&gt;=0.8*'MARK LOOKUP'!H388,"A",IF(LEDGER!H388&gt;=0.7*'MARK LOOKUP'!H388,"B+",IF(LEDGER!H388&gt;=0.6*'MARK LOOKUP'!H388,"B",IF(LEDGER!H388&gt;=0.5*'MARK LOOKUP'!H388,"C+",IF(LEDGER!H388&gt;=0.4*'MARK LOOKUP'!H388,"C",IF(LEDGER!H388&gt;=0.35*'MARK LOOKUP'!H388,"D","NG")))))))))</f>
        <v/>
      </c>
      <c r="AD388" s="26" t="str">
        <f>IF(ISBLANK('DATA ENTRY'!N388),"",IF(LEDGER!I388="AB","AB",IF(LEDGER!I388&gt;=0.9*'MARK LOOKUP'!I388,"A+",IF(LEDGER!I388&gt;=0.8*'MARK LOOKUP'!I388,"A",IF(LEDGER!I388&gt;=0.7*'MARK LOOKUP'!I388,"B+",IF(LEDGER!I388&gt;=0.6*'MARK LOOKUP'!I388,"B",IF(LEDGER!I388&gt;=0.5*'MARK LOOKUP'!I388,"C+",IF(LEDGER!I388&gt;=0.4*'MARK LOOKUP'!I388,"C",IF(LEDGER!I388&gt;=0.35*'MARK LOOKUP'!I388,"D","NG")))))))))</f>
        <v/>
      </c>
      <c r="AE388" s="26" t="str">
        <f>IF(ISNUMBER(J388),IF(J388&gt;=0.9*'MARK LOOKUP'!J388,"A+",IF(J388&gt;=0.8*'MARK LOOKUP'!J388,"A",IF(J388&gt;=0.7*'MARK LOOKUP'!J388,"B+",IF(J388&gt;=0.6*'MARK LOOKUP'!J388,"B",IF(J388&gt;=0.5*'MARK LOOKUP'!J388,"C+",IF(J388&gt;=0.4*'MARK LOOKUP'!J388,"C",IF(J388&gt;=0.35*'MARK LOOKUP'!J388,"D","NG"))))))),"")</f>
        <v/>
      </c>
      <c r="AF388" s="26" t="str">
        <f>IF(ISBLANK('DATA ENTRY'!P388),"",IF(LEDGER!K388="Ab","AB",IF(LEDGER!K388&gt;=0.9*'MARK LOOKUP'!K388,"A+",IF(LEDGER!K388&gt;=0.8*'MARK LOOKUP'!K388,"A",IF(LEDGER!K388&gt;=0.7*'MARK LOOKUP'!K388,"B+",IF(LEDGER!K388&gt;=0.6*'MARK LOOKUP'!K388,"B",IF(LEDGER!K388&gt;=0.5*'MARK LOOKUP'!K388,"C+",IF(LEDGER!K388&gt;=0.4*'MARK LOOKUP'!K388,"C",IF(LEDGER!K388&gt;=0.35*'MARK LOOKUP'!K388,"D","NG")))))))))</f>
        <v/>
      </c>
      <c r="AG388" s="26" t="str">
        <f>IF(ISBLANK('DATA ENTRY'!Q388),"",IF(LEDGER!L388="Ab","AB",IF(LEDGER!L388&gt;=0.9*'MARK LOOKUP'!L388,"A+",IF(LEDGER!L388&gt;=0.8*'MARK LOOKUP'!L388,"A",IF(LEDGER!L388&gt;=0.7*'MARK LOOKUP'!L388,"B+",IF(LEDGER!L388&gt;=0.6*'MARK LOOKUP'!L388,"B",IF(LEDGER!L388&gt;=0.5*'MARK LOOKUP'!L388,"C+",IF(LEDGER!L388&gt;=0.4*'MARK LOOKUP'!L388,"C",IF(LEDGER!L388&gt;=0.35*'MARK LOOKUP'!L388,"D","NG")))))))))</f>
        <v/>
      </c>
      <c r="AH388" s="26" t="str">
        <f>IF(ISNUMBER(M388),IF(M388&gt;=0.9*'MARK LOOKUP'!M388,"A+",IF(M388&gt;=0.8*'MARK LOOKUP'!M388,"A",IF(M388&gt;=0.7*'MARK LOOKUP'!M388,"B+",IF(M388&gt;=0.6*'MARK LOOKUP'!M388,"B",IF(M388&gt;=0.5*'MARK LOOKUP'!M388,"C+",IF(M388&gt;=0.4*'MARK LOOKUP'!M388,"C",IF(M388&gt;=0.35*'MARK LOOKUP'!M388,"D","NG"))))))),"")</f>
        <v/>
      </c>
      <c r="AI388" s="26" t="str">
        <f>IF(ISBLANK('DATA ENTRY'!S388),"",IF(N388="Ab","AB",IF(N388&gt;=0.9*'MARK LOOKUP'!N388,"A+",IF(N388&gt;=0.8*'MARK LOOKUP'!N388,"A",IF(N388&gt;=0.7*'MARK LOOKUP'!N388,"B+",IF(N388&gt;=0.6*'MARK LOOKUP'!N388,"B",IF(N388&gt;=0.5*'MARK LOOKUP'!N388,"C+",IF(N388&gt;=0.4*'MARK LOOKUP'!N388,"C",IF(N388&gt;=0.35*'MARK LOOKUP'!N388,"D","NG")))))))))</f>
        <v/>
      </c>
      <c r="AJ388" s="26" t="str">
        <f>IF(ISBLANK('DATA ENTRY'!T388),"",IF(O388="Ab","AB",IF(O388&gt;=0.9*'MARK LOOKUP'!O388,"A+",IF(O388&gt;=0.8*'MARK LOOKUP'!O388,"A",IF(O388&gt;=0.7*'MARK LOOKUP'!O388,"B+",IF(O388&gt;=0.6*'MARK LOOKUP'!O388,"B",IF(O388&gt;=0.5*'MARK LOOKUP'!O388,"C+",IF(O388&gt;=0.4*'MARK LOOKUP'!O388,"C",IF(O388&gt;=0.35*'MARK LOOKUP'!O388,"D","NG")))))))))</f>
        <v/>
      </c>
      <c r="AK388" s="26" t="str">
        <f>IF(ISNUMBER(P388),IF(P388&gt;=0.9*'MARK LOOKUP'!P388,"A+",IF(P388&gt;=0.8*'MARK LOOKUP'!P388,"A",IF(P388&gt;=0.7*'MARK LOOKUP'!P388,"B+",IF(P388&gt;=0.6*'MARK LOOKUP'!P388,"B",IF(P388&gt;=0.5*'MARK LOOKUP'!P388,"C+",IF(P388&gt;=0.4*'MARK LOOKUP'!P388,"C",IF(P388&gt;=0.35*'MARK LOOKUP'!P388,"D","NG"))))))),"")</f>
        <v/>
      </c>
      <c r="AL388" s="26" t="str">
        <f>IF(ISBLANK('DATA ENTRY'!V388),"",IF(Q388="Ab","AB",IF(Q388&gt;=0.9*'MARK LOOKUP'!Q388,"A+",IF(Q388&gt;=0.8*'MARK LOOKUP'!Q388,"A",IF(Q388&gt;=0.7*'MARK LOOKUP'!Q388,"B+",IF(Q388&gt;=0.6*'MARK LOOKUP'!Q388,"B",IF(Q388&gt;=0.5*'MARK LOOKUP'!Q388,"C+",IF(Q388&gt;=0.4*'MARK LOOKUP'!Q388,"C",IF(Q388&gt;=0.35*'MARK LOOKUP'!Q388,"D","NG")))))))))</f>
        <v/>
      </c>
      <c r="AM388" s="26" t="str">
        <f>IF(ISBLANK('DATA ENTRY'!W388),"",IF(R388="Ab","AB",IF(R388&gt;=0.9*'MARK LOOKUP'!R388,"A+",IF(R388&gt;=0.8*'MARK LOOKUP'!R388,"A",IF(R388&gt;=0.7*'MARK LOOKUP'!R388,"B+",IF(R388&gt;=0.6*'MARK LOOKUP'!R388,"B",IF(R388&gt;=0.5*'MARK LOOKUP'!R388,"C+",IF(R388&gt;=0.4*'MARK LOOKUP'!R388,"C",IF(R388&gt;=0.35*'MARK LOOKUP'!R388,"D","NG")))))))))</f>
        <v/>
      </c>
      <c r="AN388" s="26" t="str">
        <f>IF(ISNUMBER(S388),IF(S388&gt;=0.9*'MARK LOOKUP'!S388,"A+",IF(S388&gt;=0.8*'MARK LOOKUP'!S388,"A",IF(S388&gt;=0.7*'MARK LOOKUP'!S388,"B+",IF(S388&gt;=0.6*'MARK LOOKUP'!S388,"B",IF(S388&gt;=0.5*'MARK LOOKUP'!S388,"C+",IF(S388&gt;=0.4*'MARK LOOKUP'!S388,"C",IF(S388&gt;=0.35*'MARK LOOKUP'!S388,"D","NG"))))))),"")</f>
        <v/>
      </c>
      <c r="AO388" s="26" t="str">
        <f>IF(ISBLANK('DATA ENTRY'!Y388),"",IF(T388="AB","AB",IF(T388&gt;=0.9*'MARK LOOKUP'!T388,"A+",IF(T388&gt;=0.8*'MARK LOOKUP'!T388,"A",IF(T388&gt;=0.7*'MARK LOOKUP'!T388,"B+",IF(T388&gt;=0.6*'MARK LOOKUP'!T388,"B",IF(T388&gt;=0.5*'MARK LOOKUP'!T388,"C+",IF(T388&gt;=0.4*'MARK LOOKUP'!T388,"C",IF(T388&gt;=0.35*'MARK LOOKUP'!T388,"D","NG")))))))))</f>
        <v/>
      </c>
      <c r="AP388" s="26" t="str">
        <f>IF(ISBLANK('DATA ENTRY'!Z388),"",IF(U388="AB","AB",IF(U388&gt;=0.9*'MARK LOOKUP'!U388,"A+",IF(U388&gt;=0.8*'MARK LOOKUP'!U388,"A",IF(U388&gt;=0.7*'MARK LOOKUP'!U388,"B+",IF(U388&gt;=0.6*'MARK LOOKUP'!U388,"B",IF(U388&gt;=0.5*'MARK LOOKUP'!U388,"C+",IF(U388&gt;=0.4*'MARK LOOKUP'!U388,"C",IF(U388&gt;=0.35*'MARK LOOKUP'!U388,"D","NG")))))))))</f>
        <v/>
      </c>
      <c r="AQ388" s="26" t="str">
        <f>IF(ISNUMBER(V388),IF(V388&gt;=0.9*'MARK LOOKUP'!V388,"A+",IF(V388&gt;=0.8*'MARK LOOKUP'!V388,"A",IF(V388&gt;=0.7*'MARK LOOKUP'!V388,"B+",IF(V388&gt;=0.6*'MARK LOOKUP'!S388,"B",IF(V388&gt;=0.5*'MARK LOOKUP'!V388,"C+",IF(V388&gt;=0.4*'MARK LOOKUP'!V388,"C",IF(V388&gt;=0.35*'MARK LOOKUP'!V388,"D","NG"))))))),"")</f>
        <v/>
      </c>
      <c r="AR388" s="26" t="str">
        <f t="shared" si="127"/>
        <v/>
      </c>
      <c r="AS388" s="26" t="str">
        <f t="shared" si="128"/>
        <v/>
      </c>
      <c r="AT388" s="26" t="str">
        <f t="shared" si="129"/>
        <v/>
      </c>
      <c r="AU388" s="26" t="str">
        <f t="shared" si="130"/>
        <v/>
      </c>
      <c r="AV388" s="26" t="str">
        <f t="shared" si="131"/>
        <v/>
      </c>
      <c r="AW388" s="26" t="str">
        <f t="shared" si="132"/>
        <v/>
      </c>
      <c r="AX388" s="26" t="str">
        <f t="shared" si="133"/>
        <v/>
      </c>
      <c r="AY388" s="26" t="str">
        <f t="shared" si="134"/>
        <v/>
      </c>
      <c r="AZ388" s="26" t="str">
        <f t="shared" si="135"/>
        <v/>
      </c>
      <c r="BA388" s="26" t="str">
        <f t="shared" si="136"/>
        <v/>
      </c>
      <c r="BB388" s="26" t="str">
        <f t="shared" si="137"/>
        <v/>
      </c>
      <c r="BC388" s="26" t="str">
        <f t="shared" si="138"/>
        <v/>
      </c>
      <c r="BD388" s="26" t="str">
        <f t="shared" si="139"/>
        <v/>
      </c>
      <c r="BE388" s="26" t="str">
        <f>IF(ISBLANK('DATA ENTRY'!S388),"",IF(AJ388="A+","4",IF(AJ388="A","3.6",IF(AJ388="B+","3.2",IF(AJ388="B","2.8",IF(AJ388="C+","2.4",IF(AJ388="C","2",IF(AJ388="D+","1.6",IF(AJ388="D","1.2",IF(AJ388="E","0.8",""))))))))))</f>
        <v/>
      </c>
      <c r="BF388" s="26" t="str">
        <f>IF(ISBLANK('DATA ENTRY'!T388),"",IF(AK388="A+","4",IF(AK388="A","3.6",IF(AK388="B+","3.2",IF(AK388="B","2.8",IF(AK388="C+","2.4",IF(AK388="C","2",IF(AK388="D+","1.6",IF(AK388="D","1.2",IF(AK388="E","0.8",""))))))))))</f>
        <v/>
      </c>
      <c r="BG388" s="26" t="str">
        <f>IF(ISBLANK('DATA ENTRY'!U388),"",IF(AL388="A+","4",IF(AL388="A","3.6",IF(AL388="B+","3.2",IF(AL388="B","2.8",IF(AL388="C+","2.4",IF(AL388="C","2",IF(AL388="D+","1.6",IF(AL388="D","1.2",IF(AL388="E","0.8",""))))))))))</f>
        <v/>
      </c>
      <c r="BH388" s="26" t="str">
        <f>IF(ISBLANK('DATA ENTRY'!V388),"",IF(AM388="A+","4",IF(AM388="A","3.6",IF(AM388="B+","3.2",IF(AM388="B","2.8",IF(AM388="C+","2.4",IF(AM388="C","2",IF(AM388="D+","1.6",IF(AM388="D","1.2",IF(AM388="E","0.8",""))))))))))</f>
        <v/>
      </c>
      <c r="BI388" s="26" t="str">
        <f>IF(ISBLANK('DATA ENTRY'!W388),"",IF(AN388="A+","4",IF(AN388="A","3.6",IF(AN388="B+","3.2",IF(AN388="B","2.8",IF(AN388="C+","2.4",IF(AN388="C","2",IF(AN388="D+","1.6",IF(AN388="D","1.2",IF(AN388="E","0.8",""))))))))))</f>
        <v/>
      </c>
      <c r="BJ388" s="26" t="str">
        <f>IF(ISBLANK('DATA ENTRY'!X388),"",IF(AO388="A+","4",IF(AO388="A","3.6",IF(AO388="B+","3.2",IF(AO388="B","2.8",IF(AO388="C+","2.4",IF(AO388="C","2",IF(AO388="D+","1.6",IF(AO388="D","1.2",IF(AO388="E","0.8",""))))))))))</f>
        <v/>
      </c>
      <c r="BK388" s="26" t="str">
        <f>IF(ISBLANK('DATA ENTRY'!Y388),"",IF(AP388="A+","4",IF(AP388="A","3.6",IF(AP388="B+","3.2",IF(AP388="B","2.8",IF(AP388="C+","2.4",IF(AP388="C","2",IF(AP388="D+","1.6",IF(AP388="D","1.2",IF(AP388="E","0.8",""))))))))))</f>
        <v/>
      </c>
      <c r="BL388" s="26" t="str">
        <f>IF(ISBLANK('DATA ENTRY'!Z388),"",IF(AQ388="A+","4",IF(AQ388="A","3.6",IF(AQ388="B+","3.2",IF(AQ388="B","2.8",IF(AQ388="C+","2.4",IF(AQ388="C","2",IF(AQ388="D+","1.6",IF(AQ388="D","1.2",IF(AQ388="E","0.8",""))))))))))</f>
        <v/>
      </c>
    </row>
    <row r="389" spans="2:64" x14ac:dyDescent="0.25">
      <c r="B389" s="26" t="str">
        <f>IF(ISBLANK('DATA ENTRY'!G389),"",'DATA ENTRY'!G389)</f>
        <v/>
      </c>
      <c r="C389" s="26" t="str">
        <f>IF(ISBLANK('DATA ENTRY'!H389),"",'DATA ENTRY'!H389)</f>
        <v/>
      </c>
      <c r="D389" s="26" t="str">
        <f t="shared" si="121"/>
        <v/>
      </c>
      <c r="E389" s="26" t="str">
        <f>IF(ISBLANK('DATA ENTRY'!J389),"",'DATA ENTRY'!J389)</f>
        <v/>
      </c>
      <c r="F389" s="26" t="str">
        <f>IF(ISBLANK('DATA ENTRY'!K389),"",'DATA ENTRY'!K389)</f>
        <v/>
      </c>
      <c r="G389" s="26" t="str">
        <f t="shared" si="122"/>
        <v/>
      </c>
      <c r="H389" s="26" t="str">
        <f>IF(ISBLANK('DATA ENTRY'!M389),"",'DATA ENTRY'!M389)</f>
        <v/>
      </c>
      <c r="I389" s="26" t="str">
        <f>IF(ISBLANK('DATA ENTRY'!M389),"",'DATA ENTRY'!N389)</f>
        <v/>
      </c>
      <c r="J389" s="26" t="str">
        <f t="shared" si="140"/>
        <v/>
      </c>
      <c r="K389" s="26" t="str">
        <f>IF(ISBLANK('DATA ENTRY'!P389),"",'DATA ENTRY'!P389)</f>
        <v/>
      </c>
      <c r="L389" s="26" t="str">
        <f>IF(ISBLANK('DATA ENTRY'!Q389),"",'DATA ENTRY'!Q389)</f>
        <v/>
      </c>
      <c r="M389" s="26" t="str">
        <f t="shared" si="123"/>
        <v/>
      </c>
      <c r="N389" s="26" t="str">
        <f>IF(ISBLANK('DATA ENTRY'!S389),"",'DATA ENTRY'!S389)</f>
        <v/>
      </c>
      <c r="O389" s="26" t="str">
        <f>IF(ISBLANK('DATA ENTRY'!T389),"",'DATA ENTRY'!T389)</f>
        <v/>
      </c>
      <c r="P389" s="26" t="str">
        <f t="shared" si="124"/>
        <v/>
      </c>
      <c r="Q389" s="26" t="str">
        <f>IF(ISBLANK('DATA ENTRY'!V389),"",'DATA ENTRY'!V389)</f>
        <v/>
      </c>
      <c r="R389" s="26" t="str">
        <f>IF(ISBLANK('DATA ENTRY'!W389),"",'DATA ENTRY'!W389)</f>
        <v/>
      </c>
      <c r="S389" s="26" t="str">
        <f t="shared" si="125"/>
        <v/>
      </c>
      <c r="T389" s="26" t="str">
        <f>IF(ISBLANK('DATA ENTRY'!Y389),"",'DATA ENTRY'!Y389)</f>
        <v/>
      </c>
      <c r="U389" s="26" t="str">
        <f>IF(ISBLANK('DATA ENTRY'!Z389),"",'DATA ENTRY'!Z389)</f>
        <v/>
      </c>
      <c r="V389" s="26" t="str">
        <f t="shared" si="126"/>
        <v/>
      </c>
      <c r="W389" s="26" t="str">
        <f>IF(ISBLANK('DATA ENTRY'!$F389),"",IF(LEDGER!B389="AB","AB",IF(LEDGER!B389&gt;=0.9*'MARK LOOKUP'!B389,"A+",IF(LEDGER!B389&gt;=0.8*'MARK LOOKUP'!B389,"A",IF(LEDGER!B389&gt;=0.7*'MARK LOOKUP'!B389,"B+",IF(LEDGER!B389&gt;=0.6*'MARK LOOKUP'!B389,"B",IF(LEDGER!B389&gt;=0.5*'MARK LOOKUP'!B389,"C+",IF(LEDGER!B389&gt;=0.4*'MARK LOOKUP'!B389,"C+",IF(LEDGER!B389&gt;=0.35*'MARK LOOKUP'!B389,"D","NG")))))))))</f>
        <v/>
      </c>
      <c r="X389" s="26" t="str">
        <f>IF(ISBLANK('DATA ENTRY'!$G389),"",IF(LEDGER!C389="AB","AB",IF(LEDGER!C389&gt;=0.9*'MARK LOOKUP'!C389,"A+",IF(LEDGER!C389&gt;=0.8*'MARK LOOKUP'!C389,"A",IF(LEDGER!C389&gt;=0.7*'MARK LOOKUP'!C389,"B+",IF(LEDGER!C389&gt;=0.6*'MARK LOOKUP'!C389,"B",IF(LEDGER!C389&gt;=0.5*'MARK LOOKUP'!C389,"C+",IF(LEDGER!C389&gt;=0.4*'MARK LOOKUP'!C389,"C+",IF(LEDGER!C389&gt;=0.35*'MARK LOOKUP'!C389,"D","N.G.")))))))))</f>
        <v/>
      </c>
      <c r="Y389" s="26" t="b">
        <f>IF(ISNUMBER(D389),IF(D389&gt;=0.9*'MARK LOOKUP'!D389,"A+",IF(D389&gt;=0.8*'MARK LOOKUP'!D389,"A",IF(D389&gt;=0.7*'MARK LOOKUP'!D389,"B+",IF(D389&gt;=0.6*'MARK LOOKUP'!D389,"B",IF(D389&gt;=0.5*'MARK LOOKUP'!D389,"C+",IF(D389&gt;=0.4*'MARK LOOKUP'!D389,"C",IF(D389&gt;=0.35*'MARK LOOKUP'!D389,"D","N.G."))))))))</f>
        <v>0</v>
      </c>
      <c r="Z389" s="26" t="str">
        <f>IF(ISBLANK('DATA ENTRY'!J389),"",IF(LEDGER!E389="AB","AB",IF(LEDGER!E389&gt;=0.9*'MARK LOOKUP'!E389,"A+",IF(LEDGER!E389&gt;=0.8*'MARK LOOKUP'!E389,"A",IF(LEDGER!E389&gt;=0.7*'MARK LOOKUP'!E389,"B+",IF(LEDGER!E389&gt;=0.6*'MARK LOOKUP'!E389,"B",IF(LEDGER!E389&gt;=0.5*'MARK LOOKUP'!E389,"C+",IF(LEDGER!E389&gt;=0.4*'MARK LOOKUP'!E389,"C",IF(LEDGER!E389&gt;=0.35*'MARK LOOKUP'!E389,"D","NG")))))))))</f>
        <v/>
      </c>
      <c r="AA389" s="26" t="str">
        <f>IF(ISBLANK('DATA ENTRY'!K389),"",IF(LEDGER!F389="AB","AB",IF(LEDGER!F389&gt;=0.9*'MARK LOOKUP'!F389,"A+",IF(LEDGER!F389&gt;=0.8*'MARK LOOKUP'!F389,"A",IF(LEDGER!F389&gt;=0.7*'MARK LOOKUP'!F389,"B+",IF(LEDGER!F389&gt;=0.6*'MARK LOOKUP'!F389,"B",IF(LEDGER!F389&gt;=0.5*'MARK LOOKUP'!F389,"C+",IF(LEDGER!F389&gt;=0.4*'MARK LOOKUP'!F389,"C",IF(LEDGER!F389&gt;=0.35*'MARK LOOKUP'!F389,"D","NG")))))))))</f>
        <v/>
      </c>
      <c r="AB389" s="26" t="b">
        <f>IF(ISNUMBER(G389),IF(D389&gt;=0.9*'MARK LOOKUP'!G389,"A+",IF(G389&gt;=0.8*'MARK LOOKUP'!G389,"A",IF(G389&gt;=0.7*'MARK LOOKUP'!G389,"B+",IF(G389&gt;=0.6*'MARK LOOKUP'!G389,"B",IF(G389&gt;=0.5*'MARK LOOKUP'!G389,"C+",IF(G389&gt;=0.4*'MARK LOOKUP'!G389,"C",IF(G389&gt;=0.35*'MARK LOOKUP'!G389,"D","NG"))))))))</f>
        <v>0</v>
      </c>
      <c r="AC389" s="26" t="str">
        <f>IF(ISBLANK('DATA ENTRY'!M389),"",IF(LEDGER!H389="AB","AB",IF(LEDGER!H389&gt;=0.9*'MARK LOOKUP'!H389,"A+",IF(LEDGER!H389&gt;=0.8*'MARK LOOKUP'!H389,"A",IF(LEDGER!H389&gt;=0.7*'MARK LOOKUP'!H389,"B+",IF(LEDGER!H389&gt;=0.6*'MARK LOOKUP'!H389,"B",IF(LEDGER!H389&gt;=0.5*'MARK LOOKUP'!H389,"C+",IF(LEDGER!H389&gt;=0.4*'MARK LOOKUP'!H389,"C",IF(LEDGER!H389&gt;=0.35*'MARK LOOKUP'!H389,"D","NG")))))))))</f>
        <v/>
      </c>
      <c r="AD389" s="26" t="str">
        <f>IF(ISBLANK('DATA ENTRY'!N389),"",IF(LEDGER!I389="AB","AB",IF(LEDGER!I389&gt;=0.9*'MARK LOOKUP'!I389,"A+",IF(LEDGER!I389&gt;=0.8*'MARK LOOKUP'!I389,"A",IF(LEDGER!I389&gt;=0.7*'MARK LOOKUP'!I389,"B+",IF(LEDGER!I389&gt;=0.6*'MARK LOOKUP'!I389,"B",IF(LEDGER!I389&gt;=0.5*'MARK LOOKUP'!I389,"C+",IF(LEDGER!I389&gt;=0.4*'MARK LOOKUP'!I389,"C",IF(LEDGER!I389&gt;=0.35*'MARK LOOKUP'!I389,"D","NG")))))))))</f>
        <v/>
      </c>
      <c r="AE389" s="26" t="str">
        <f>IF(ISNUMBER(J389),IF(J389&gt;=0.9*'MARK LOOKUP'!J389,"A+",IF(J389&gt;=0.8*'MARK LOOKUP'!J389,"A",IF(J389&gt;=0.7*'MARK LOOKUP'!J389,"B+",IF(J389&gt;=0.6*'MARK LOOKUP'!J389,"B",IF(J389&gt;=0.5*'MARK LOOKUP'!J389,"C+",IF(J389&gt;=0.4*'MARK LOOKUP'!J389,"C",IF(J389&gt;=0.35*'MARK LOOKUP'!J389,"D","NG"))))))),"")</f>
        <v/>
      </c>
      <c r="AF389" s="26" t="str">
        <f>IF(ISBLANK('DATA ENTRY'!P389),"",IF(LEDGER!K389="Ab","AB",IF(LEDGER!K389&gt;=0.9*'MARK LOOKUP'!K389,"A+",IF(LEDGER!K389&gt;=0.8*'MARK LOOKUP'!K389,"A",IF(LEDGER!K389&gt;=0.7*'MARK LOOKUP'!K389,"B+",IF(LEDGER!K389&gt;=0.6*'MARK LOOKUP'!K389,"B",IF(LEDGER!K389&gt;=0.5*'MARK LOOKUP'!K389,"C+",IF(LEDGER!K389&gt;=0.4*'MARK LOOKUP'!K389,"C",IF(LEDGER!K389&gt;=0.35*'MARK LOOKUP'!K389,"D","NG")))))))))</f>
        <v/>
      </c>
      <c r="AG389" s="26" t="str">
        <f>IF(ISBLANK('DATA ENTRY'!Q389),"",IF(LEDGER!L389="Ab","AB",IF(LEDGER!L389&gt;=0.9*'MARK LOOKUP'!L389,"A+",IF(LEDGER!L389&gt;=0.8*'MARK LOOKUP'!L389,"A",IF(LEDGER!L389&gt;=0.7*'MARK LOOKUP'!L389,"B+",IF(LEDGER!L389&gt;=0.6*'MARK LOOKUP'!L389,"B",IF(LEDGER!L389&gt;=0.5*'MARK LOOKUP'!L389,"C+",IF(LEDGER!L389&gt;=0.4*'MARK LOOKUP'!L389,"C",IF(LEDGER!L389&gt;=0.35*'MARK LOOKUP'!L389,"D","NG")))))))))</f>
        <v/>
      </c>
      <c r="AH389" s="26" t="str">
        <f>IF(ISNUMBER(M389),IF(M389&gt;=0.9*'MARK LOOKUP'!M389,"A+",IF(M389&gt;=0.8*'MARK LOOKUP'!M389,"A",IF(M389&gt;=0.7*'MARK LOOKUP'!M389,"B+",IF(M389&gt;=0.6*'MARK LOOKUP'!M389,"B",IF(M389&gt;=0.5*'MARK LOOKUP'!M389,"C+",IF(M389&gt;=0.4*'MARK LOOKUP'!M389,"C",IF(M389&gt;=0.35*'MARK LOOKUP'!M389,"D","NG"))))))),"")</f>
        <v/>
      </c>
      <c r="AI389" s="26" t="str">
        <f>IF(ISBLANK('DATA ENTRY'!S389),"",IF(N389="Ab","AB",IF(N389&gt;=0.9*'MARK LOOKUP'!N389,"A+",IF(N389&gt;=0.8*'MARK LOOKUP'!N389,"A",IF(N389&gt;=0.7*'MARK LOOKUP'!N389,"B+",IF(N389&gt;=0.6*'MARK LOOKUP'!N389,"B",IF(N389&gt;=0.5*'MARK LOOKUP'!N389,"C+",IF(N389&gt;=0.4*'MARK LOOKUP'!N389,"C",IF(N389&gt;=0.35*'MARK LOOKUP'!N389,"D","NG")))))))))</f>
        <v/>
      </c>
      <c r="AJ389" s="26" t="str">
        <f>IF(ISBLANK('DATA ENTRY'!T389),"",IF(O389="Ab","AB",IF(O389&gt;=0.9*'MARK LOOKUP'!O389,"A+",IF(O389&gt;=0.8*'MARK LOOKUP'!O389,"A",IF(O389&gt;=0.7*'MARK LOOKUP'!O389,"B+",IF(O389&gt;=0.6*'MARK LOOKUP'!O389,"B",IF(O389&gt;=0.5*'MARK LOOKUP'!O389,"C+",IF(O389&gt;=0.4*'MARK LOOKUP'!O389,"C",IF(O389&gt;=0.35*'MARK LOOKUP'!O389,"D","NG")))))))))</f>
        <v/>
      </c>
      <c r="AK389" s="26" t="str">
        <f>IF(ISNUMBER(P389),IF(P389&gt;=0.9*'MARK LOOKUP'!P389,"A+",IF(P389&gt;=0.8*'MARK LOOKUP'!P389,"A",IF(P389&gt;=0.7*'MARK LOOKUP'!P389,"B+",IF(P389&gt;=0.6*'MARK LOOKUP'!P389,"B",IF(P389&gt;=0.5*'MARK LOOKUP'!P389,"C+",IF(P389&gt;=0.4*'MARK LOOKUP'!P389,"C",IF(P389&gt;=0.35*'MARK LOOKUP'!P389,"D","NG"))))))),"")</f>
        <v/>
      </c>
      <c r="AL389" s="26" t="str">
        <f>IF(ISBLANK('DATA ENTRY'!V389),"",IF(Q389="Ab","AB",IF(Q389&gt;=0.9*'MARK LOOKUP'!Q389,"A+",IF(Q389&gt;=0.8*'MARK LOOKUP'!Q389,"A",IF(Q389&gt;=0.7*'MARK LOOKUP'!Q389,"B+",IF(Q389&gt;=0.6*'MARK LOOKUP'!Q389,"B",IF(Q389&gt;=0.5*'MARK LOOKUP'!Q389,"C+",IF(Q389&gt;=0.4*'MARK LOOKUP'!Q389,"C",IF(Q389&gt;=0.35*'MARK LOOKUP'!Q389,"D","NG")))))))))</f>
        <v/>
      </c>
      <c r="AM389" s="26" t="str">
        <f>IF(ISBLANK('DATA ENTRY'!W389),"",IF(R389="Ab","AB",IF(R389&gt;=0.9*'MARK LOOKUP'!R389,"A+",IF(R389&gt;=0.8*'MARK LOOKUP'!R389,"A",IF(R389&gt;=0.7*'MARK LOOKUP'!R389,"B+",IF(R389&gt;=0.6*'MARK LOOKUP'!R389,"B",IF(R389&gt;=0.5*'MARK LOOKUP'!R389,"C+",IF(R389&gt;=0.4*'MARK LOOKUP'!R389,"C",IF(R389&gt;=0.35*'MARK LOOKUP'!R389,"D","NG")))))))))</f>
        <v/>
      </c>
      <c r="AN389" s="26" t="str">
        <f>IF(ISNUMBER(S389),IF(S389&gt;=0.9*'MARK LOOKUP'!S389,"A+",IF(S389&gt;=0.8*'MARK LOOKUP'!S389,"A",IF(S389&gt;=0.7*'MARK LOOKUP'!S389,"B+",IF(S389&gt;=0.6*'MARK LOOKUP'!S389,"B",IF(S389&gt;=0.5*'MARK LOOKUP'!S389,"C+",IF(S389&gt;=0.4*'MARK LOOKUP'!S389,"C",IF(S389&gt;=0.35*'MARK LOOKUP'!S389,"D","NG"))))))),"")</f>
        <v/>
      </c>
      <c r="AO389" s="26" t="str">
        <f>IF(ISBLANK('DATA ENTRY'!Y389),"",IF(T389="AB","AB",IF(T389&gt;=0.9*'MARK LOOKUP'!T389,"A+",IF(T389&gt;=0.8*'MARK LOOKUP'!T389,"A",IF(T389&gt;=0.7*'MARK LOOKUP'!T389,"B+",IF(T389&gt;=0.6*'MARK LOOKUP'!T389,"B",IF(T389&gt;=0.5*'MARK LOOKUP'!T389,"C+",IF(T389&gt;=0.4*'MARK LOOKUP'!T389,"C",IF(T389&gt;=0.35*'MARK LOOKUP'!T389,"D","NG")))))))))</f>
        <v/>
      </c>
      <c r="AP389" s="26" t="str">
        <f>IF(ISBLANK('DATA ENTRY'!Z389),"",IF(U389="AB","AB",IF(U389&gt;=0.9*'MARK LOOKUP'!U389,"A+",IF(U389&gt;=0.8*'MARK LOOKUP'!U389,"A",IF(U389&gt;=0.7*'MARK LOOKUP'!U389,"B+",IF(U389&gt;=0.6*'MARK LOOKUP'!U389,"B",IF(U389&gt;=0.5*'MARK LOOKUP'!U389,"C+",IF(U389&gt;=0.4*'MARK LOOKUP'!U389,"C",IF(U389&gt;=0.35*'MARK LOOKUP'!U389,"D","NG")))))))))</f>
        <v/>
      </c>
      <c r="AQ389" s="26" t="str">
        <f>IF(ISNUMBER(V389),IF(V389&gt;=0.9*'MARK LOOKUP'!V389,"A+",IF(V389&gt;=0.8*'MARK LOOKUP'!V389,"A",IF(V389&gt;=0.7*'MARK LOOKUP'!V389,"B+",IF(V389&gt;=0.6*'MARK LOOKUP'!S389,"B",IF(V389&gt;=0.5*'MARK LOOKUP'!V389,"C+",IF(V389&gt;=0.4*'MARK LOOKUP'!V389,"C",IF(V389&gt;=0.35*'MARK LOOKUP'!V389,"D","NG"))))))),"")</f>
        <v/>
      </c>
      <c r="AR389" s="26" t="str">
        <f t="shared" si="127"/>
        <v/>
      </c>
      <c r="AS389" s="26" t="str">
        <f t="shared" si="128"/>
        <v/>
      </c>
      <c r="AT389" s="26" t="str">
        <f t="shared" si="129"/>
        <v/>
      </c>
      <c r="AU389" s="26" t="str">
        <f t="shared" si="130"/>
        <v/>
      </c>
      <c r="AV389" s="26" t="str">
        <f t="shared" si="131"/>
        <v/>
      </c>
      <c r="AW389" s="26" t="str">
        <f t="shared" si="132"/>
        <v/>
      </c>
      <c r="AX389" s="26" t="str">
        <f t="shared" si="133"/>
        <v/>
      </c>
      <c r="AY389" s="26" t="str">
        <f t="shared" si="134"/>
        <v/>
      </c>
      <c r="AZ389" s="26" t="str">
        <f t="shared" si="135"/>
        <v/>
      </c>
      <c r="BA389" s="26" t="str">
        <f t="shared" si="136"/>
        <v/>
      </c>
      <c r="BB389" s="26" t="str">
        <f t="shared" si="137"/>
        <v/>
      </c>
      <c r="BC389" s="26" t="str">
        <f t="shared" si="138"/>
        <v/>
      </c>
      <c r="BD389" s="26" t="str">
        <f t="shared" si="139"/>
        <v/>
      </c>
      <c r="BE389" s="26" t="str">
        <f>IF(ISBLANK('DATA ENTRY'!S389),"",IF(AJ389="A+","4",IF(AJ389="A","3.6",IF(AJ389="B+","3.2",IF(AJ389="B","2.8",IF(AJ389="C+","2.4",IF(AJ389="C","2",IF(AJ389="D+","1.6",IF(AJ389="D","1.2",IF(AJ389="E","0.8",""))))))))))</f>
        <v/>
      </c>
      <c r="BF389" s="26" t="str">
        <f>IF(ISBLANK('DATA ENTRY'!T389),"",IF(AK389="A+","4",IF(AK389="A","3.6",IF(AK389="B+","3.2",IF(AK389="B","2.8",IF(AK389="C+","2.4",IF(AK389="C","2",IF(AK389="D+","1.6",IF(AK389="D","1.2",IF(AK389="E","0.8",""))))))))))</f>
        <v/>
      </c>
      <c r="BG389" s="26" t="str">
        <f>IF(ISBLANK('DATA ENTRY'!U389),"",IF(AL389="A+","4",IF(AL389="A","3.6",IF(AL389="B+","3.2",IF(AL389="B","2.8",IF(AL389="C+","2.4",IF(AL389="C","2",IF(AL389="D+","1.6",IF(AL389="D","1.2",IF(AL389="E","0.8",""))))))))))</f>
        <v/>
      </c>
      <c r="BH389" s="26" t="str">
        <f>IF(ISBLANK('DATA ENTRY'!V389),"",IF(AM389="A+","4",IF(AM389="A","3.6",IF(AM389="B+","3.2",IF(AM389="B","2.8",IF(AM389="C+","2.4",IF(AM389="C","2",IF(AM389="D+","1.6",IF(AM389="D","1.2",IF(AM389="E","0.8",""))))))))))</f>
        <v/>
      </c>
      <c r="BI389" s="26" t="str">
        <f>IF(ISBLANK('DATA ENTRY'!W389),"",IF(AN389="A+","4",IF(AN389="A","3.6",IF(AN389="B+","3.2",IF(AN389="B","2.8",IF(AN389="C+","2.4",IF(AN389="C","2",IF(AN389="D+","1.6",IF(AN389="D","1.2",IF(AN389="E","0.8",""))))))))))</f>
        <v/>
      </c>
      <c r="BJ389" s="26" t="str">
        <f>IF(ISBLANK('DATA ENTRY'!X389),"",IF(AO389="A+","4",IF(AO389="A","3.6",IF(AO389="B+","3.2",IF(AO389="B","2.8",IF(AO389="C+","2.4",IF(AO389="C","2",IF(AO389="D+","1.6",IF(AO389="D","1.2",IF(AO389="E","0.8",""))))))))))</f>
        <v/>
      </c>
      <c r="BK389" s="26" t="str">
        <f>IF(ISBLANK('DATA ENTRY'!Y389),"",IF(AP389="A+","4",IF(AP389="A","3.6",IF(AP389="B+","3.2",IF(AP389="B","2.8",IF(AP389="C+","2.4",IF(AP389="C","2",IF(AP389="D+","1.6",IF(AP389="D","1.2",IF(AP389="E","0.8",""))))))))))</f>
        <v/>
      </c>
      <c r="BL389" s="26" t="str">
        <f>IF(ISBLANK('DATA ENTRY'!Z389),"",IF(AQ389="A+","4",IF(AQ389="A","3.6",IF(AQ389="B+","3.2",IF(AQ389="B","2.8",IF(AQ389="C+","2.4",IF(AQ389="C","2",IF(AQ389="D+","1.6",IF(AQ389="D","1.2",IF(AQ389="E","0.8",""))))))))))</f>
        <v/>
      </c>
    </row>
    <row r="390" spans="2:64" x14ac:dyDescent="0.25">
      <c r="B390" s="26" t="str">
        <f>IF(ISBLANK('DATA ENTRY'!G390),"",'DATA ENTRY'!G390)</f>
        <v/>
      </c>
      <c r="C390" s="26" t="str">
        <f>IF(ISBLANK('DATA ENTRY'!H390),"",'DATA ENTRY'!H390)</f>
        <v/>
      </c>
      <c r="D390" s="26" t="str">
        <f t="shared" si="121"/>
        <v/>
      </c>
      <c r="E390" s="26" t="str">
        <f>IF(ISBLANK('DATA ENTRY'!J390),"",'DATA ENTRY'!J390)</f>
        <v/>
      </c>
      <c r="F390" s="26" t="str">
        <f>IF(ISBLANK('DATA ENTRY'!K390),"",'DATA ENTRY'!K390)</f>
        <v/>
      </c>
      <c r="G390" s="26" t="str">
        <f t="shared" si="122"/>
        <v/>
      </c>
      <c r="H390" s="26" t="str">
        <f>IF(ISBLANK('DATA ENTRY'!M390),"",'DATA ENTRY'!M390)</f>
        <v/>
      </c>
      <c r="I390" s="26" t="str">
        <f>IF(ISBLANK('DATA ENTRY'!M390),"",'DATA ENTRY'!N390)</f>
        <v/>
      </c>
      <c r="J390" s="26" t="str">
        <f t="shared" si="140"/>
        <v/>
      </c>
      <c r="K390" s="26" t="str">
        <f>IF(ISBLANK('DATA ENTRY'!P390),"",'DATA ENTRY'!P390)</f>
        <v/>
      </c>
      <c r="L390" s="26" t="str">
        <f>IF(ISBLANK('DATA ENTRY'!Q390),"",'DATA ENTRY'!Q390)</f>
        <v/>
      </c>
      <c r="M390" s="26" t="str">
        <f t="shared" si="123"/>
        <v/>
      </c>
      <c r="N390" s="26" t="str">
        <f>IF(ISBLANK('DATA ENTRY'!S390),"",'DATA ENTRY'!S390)</f>
        <v/>
      </c>
      <c r="O390" s="26" t="str">
        <f>IF(ISBLANK('DATA ENTRY'!T390),"",'DATA ENTRY'!T390)</f>
        <v/>
      </c>
      <c r="P390" s="26" t="str">
        <f t="shared" si="124"/>
        <v/>
      </c>
      <c r="Q390" s="26" t="str">
        <f>IF(ISBLANK('DATA ENTRY'!V390),"",'DATA ENTRY'!V390)</f>
        <v/>
      </c>
      <c r="R390" s="26" t="str">
        <f>IF(ISBLANK('DATA ENTRY'!W390),"",'DATA ENTRY'!W390)</f>
        <v/>
      </c>
      <c r="S390" s="26" t="str">
        <f t="shared" si="125"/>
        <v/>
      </c>
      <c r="T390" s="26" t="str">
        <f>IF(ISBLANK('DATA ENTRY'!Y390),"",'DATA ENTRY'!Y390)</f>
        <v/>
      </c>
      <c r="U390" s="26" t="str">
        <f>IF(ISBLANK('DATA ENTRY'!Z390),"",'DATA ENTRY'!Z390)</f>
        <v/>
      </c>
      <c r="V390" s="26" t="str">
        <f t="shared" si="126"/>
        <v/>
      </c>
      <c r="W390" s="26" t="str">
        <f>IF(ISBLANK('DATA ENTRY'!$F390),"",IF(LEDGER!B390="AB","AB",IF(LEDGER!B390&gt;=0.9*'MARK LOOKUP'!B390,"A+",IF(LEDGER!B390&gt;=0.8*'MARK LOOKUP'!B390,"A",IF(LEDGER!B390&gt;=0.7*'MARK LOOKUP'!B390,"B+",IF(LEDGER!B390&gt;=0.6*'MARK LOOKUP'!B390,"B",IF(LEDGER!B390&gt;=0.5*'MARK LOOKUP'!B390,"C+",IF(LEDGER!B390&gt;=0.4*'MARK LOOKUP'!B390,"C+",IF(LEDGER!B390&gt;=0.35*'MARK LOOKUP'!B390,"D","NG")))))))))</f>
        <v/>
      </c>
      <c r="X390" s="26" t="str">
        <f>IF(ISBLANK('DATA ENTRY'!$G390),"",IF(LEDGER!C390="AB","AB",IF(LEDGER!C390&gt;=0.9*'MARK LOOKUP'!C390,"A+",IF(LEDGER!C390&gt;=0.8*'MARK LOOKUP'!C390,"A",IF(LEDGER!C390&gt;=0.7*'MARK LOOKUP'!C390,"B+",IF(LEDGER!C390&gt;=0.6*'MARK LOOKUP'!C390,"B",IF(LEDGER!C390&gt;=0.5*'MARK LOOKUP'!C390,"C+",IF(LEDGER!C390&gt;=0.4*'MARK LOOKUP'!C390,"C+",IF(LEDGER!C390&gt;=0.35*'MARK LOOKUP'!C390,"D","N.G.")))))))))</f>
        <v/>
      </c>
      <c r="Y390" s="26" t="b">
        <f>IF(ISNUMBER(D390),IF(D390&gt;=0.9*'MARK LOOKUP'!D390,"A+",IF(D390&gt;=0.8*'MARK LOOKUP'!D390,"A",IF(D390&gt;=0.7*'MARK LOOKUP'!D390,"B+",IF(D390&gt;=0.6*'MARK LOOKUP'!D390,"B",IF(D390&gt;=0.5*'MARK LOOKUP'!D390,"C+",IF(D390&gt;=0.4*'MARK LOOKUP'!D390,"C",IF(D390&gt;=0.35*'MARK LOOKUP'!D390,"D","N.G."))))))))</f>
        <v>0</v>
      </c>
      <c r="Z390" s="26" t="str">
        <f>IF(ISBLANK('DATA ENTRY'!J390),"",IF(LEDGER!E390="AB","AB",IF(LEDGER!E390&gt;=0.9*'MARK LOOKUP'!E390,"A+",IF(LEDGER!E390&gt;=0.8*'MARK LOOKUP'!E390,"A",IF(LEDGER!E390&gt;=0.7*'MARK LOOKUP'!E390,"B+",IF(LEDGER!E390&gt;=0.6*'MARK LOOKUP'!E390,"B",IF(LEDGER!E390&gt;=0.5*'MARK LOOKUP'!E390,"C+",IF(LEDGER!E390&gt;=0.4*'MARK LOOKUP'!E390,"C",IF(LEDGER!E390&gt;=0.35*'MARK LOOKUP'!E390,"D","NG")))))))))</f>
        <v/>
      </c>
      <c r="AA390" s="26" t="str">
        <f>IF(ISBLANK('DATA ENTRY'!K390),"",IF(LEDGER!F390="AB","AB",IF(LEDGER!F390&gt;=0.9*'MARK LOOKUP'!F390,"A+",IF(LEDGER!F390&gt;=0.8*'MARK LOOKUP'!F390,"A",IF(LEDGER!F390&gt;=0.7*'MARK LOOKUP'!F390,"B+",IF(LEDGER!F390&gt;=0.6*'MARK LOOKUP'!F390,"B",IF(LEDGER!F390&gt;=0.5*'MARK LOOKUP'!F390,"C+",IF(LEDGER!F390&gt;=0.4*'MARK LOOKUP'!F390,"C",IF(LEDGER!F390&gt;=0.35*'MARK LOOKUP'!F390,"D","NG")))))))))</f>
        <v/>
      </c>
      <c r="AB390" s="26" t="b">
        <f>IF(ISNUMBER(G390),IF(D390&gt;=0.9*'MARK LOOKUP'!G390,"A+",IF(G390&gt;=0.8*'MARK LOOKUP'!G390,"A",IF(G390&gt;=0.7*'MARK LOOKUP'!G390,"B+",IF(G390&gt;=0.6*'MARK LOOKUP'!G390,"B",IF(G390&gt;=0.5*'MARK LOOKUP'!G390,"C+",IF(G390&gt;=0.4*'MARK LOOKUP'!G390,"C",IF(G390&gt;=0.35*'MARK LOOKUP'!G390,"D","NG"))))))))</f>
        <v>0</v>
      </c>
      <c r="AC390" s="26" t="str">
        <f>IF(ISBLANK('DATA ENTRY'!M390),"",IF(LEDGER!H390="AB","AB",IF(LEDGER!H390&gt;=0.9*'MARK LOOKUP'!H390,"A+",IF(LEDGER!H390&gt;=0.8*'MARK LOOKUP'!H390,"A",IF(LEDGER!H390&gt;=0.7*'MARK LOOKUP'!H390,"B+",IF(LEDGER!H390&gt;=0.6*'MARK LOOKUP'!H390,"B",IF(LEDGER!H390&gt;=0.5*'MARK LOOKUP'!H390,"C+",IF(LEDGER!H390&gt;=0.4*'MARK LOOKUP'!H390,"C",IF(LEDGER!H390&gt;=0.35*'MARK LOOKUP'!H390,"D","NG")))))))))</f>
        <v/>
      </c>
      <c r="AD390" s="26" t="str">
        <f>IF(ISBLANK('DATA ENTRY'!N390),"",IF(LEDGER!I390="AB","AB",IF(LEDGER!I390&gt;=0.9*'MARK LOOKUP'!I390,"A+",IF(LEDGER!I390&gt;=0.8*'MARK LOOKUP'!I390,"A",IF(LEDGER!I390&gt;=0.7*'MARK LOOKUP'!I390,"B+",IF(LEDGER!I390&gt;=0.6*'MARK LOOKUP'!I390,"B",IF(LEDGER!I390&gt;=0.5*'MARK LOOKUP'!I390,"C+",IF(LEDGER!I390&gt;=0.4*'MARK LOOKUP'!I390,"C",IF(LEDGER!I390&gt;=0.35*'MARK LOOKUP'!I390,"D","NG")))))))))</f>
        <v/>
      </c>
      <c r="AE390" s="26" t="str">
        <f>IF(ISNUMBER(J390),IF(J390&gt;=0.9*'MARK LOOKUP'!J390,"A+",IF(J390&gt;=0.8*'MARK LOOKUP'!J390,"A",IF(J390&gt;=0.7*'MARK LOOKUP'!J390,"B+",IF(J390&gt;=0.6*'MARK LOOKUP'!J390,"B",IF(J390&gt;=0.5*'MARK LOOKUP'!J390,"C+",IF(J390&gt;=0.4*'MARK LOOKUP'!J390,"C",IF(J390&gt;=0.35*'MARK LOOKUP'!J390,"D","NG"))))))),"")</f>
        <v/>
      </c>
      <c r="AF390" s="26" t="str">
        <f>IF(ISBLANK('DATA ENTRY'!P390),"",IF(LEDGER!K390="Ab","AB",IF(LEDGER!K390&gt;=0.9*'MARK LOOKUP'!K390,"A+",IF(LEDGER!K390&gt;=0.8*'MARK LOOKUP'!K390,"A",IF(LEDGER!K390&gt;=0.7*'MARK LOOKUP'!K390,"B+",IF(LEDGER!K390&gt;=0.6*'MARK LOOKUP'!K390,"B",IF(LEDGER!K390&gt;=0.5*'MARK LOOKUP'!K390,"C+",IF(LEDGER!K390&gt;=0.4*'MARK LOOKUP'!K390,"C",IF(LEDGER!K390&gt;=0.35*'MARK LOOKUP'!K390,"D","NG")))))))))</f>
        <v/>
      </c>
      <c r="AG390" s="26" t="str">
        <f>IF(ISBLANK('DATA ENTRY'!Q390),"",IF(LEDGER!L390="Ab","AB",IF(LEDGER!L390&gt;=0.9*'MARK LOOKUP'!L390,"A+",IF(LEDGER!L390&gt;=0.8*'MARK LOOKUP'!L390,"A",IF(LEDGER!L390&gt;=0.7*'MARK LOOKUP'!L390,"B+",IF(LEDGER!L390&gt;=0.6*'MARK LOOKUP'!L390,"B",IF(LEDGER!L390&gt;=0.5*'MARK LOOKUP'!L390,"C+",IF(LEDGER!L390&gt;=0.4*'MARK LOOKUP'!L390,"C",IF(LEDGER!L390&gt;=0.35*'MARK LOOKUP'!L390,"D","NG")))))))))</f>
        <v/>
      </c>
      <c r="AH390" s="26" t="str">
        <f>IF(ISNUMBER(M390),IF(M390&gt;=0.9*'MARK LOOKUP'!M390,"A+",IF(M390&gt;=0.8*'MARK LOOKUP'!M390,"A",IF(M390&gt;=0.7*'MARK LOOKUP'!M390,"B+",IF(M390&gt;=0.6*'MARK LOOKUP'!M390,"B",IF(M390&gt;=0.5*'MARK LOOKUP'!M390,"C+",IF(M390&gt;=0.4*'MARK LOOKUP'!M390,"C",IF(M390&gt;=0.35*'MARK LOOKUP'!M390,"D","NG"))))))),"")</f>
        <v/>
      </c>
      <c r="AI390" s="26" t="str">
        <f>IF(ISBLANK('DATA ENTRY'!S390),"",IF(N390="Ab","AB",IF(N390&gt;=0.9*'MARK LOOKUP'!N390,"A+",IF(N390&gt;=0.8*'MARK LOOKUP'!N390,"A",IF(N390&gt;=0.7*'MARK LOOKUP'!N390,"B+",IF(N390&gt;=0.6*'MARK LOOKUP'!N390,"B",IF(N390&gt;=0.5*'MARK LOOKUP'!N390,"C+",IF(N390&gt;=0.4*'MARK LOOKUP'!N390,"C",IF(N390&gt;=0.35*'MARK LOOKUP'!N390,"D","NG")))))))))</f>
        <v/>
      </c>
      <c r="AJ390" s="26" t="str">
        <f>IF(ISBLANK('DATA ENTRY'!T390),"",IF(O390="Ab","AB",IF(O390&gt;=0.9*'MARK LOOKUP'!O390,"A+",IF(O390&gt;=0.8*'MARK LOOKUP'!O390,"A",IF(O390&gt;=0.7*'MARK LOOKUP'!O390,"B+",IF(O390&gt;=0.6*'MARK LOOKUP'!O390,"B",IF(O390&gt;=0.5*'MARK LOOKUP'!O390,"C+",IF(O390&gt;=0.4*'MARK LOOKUP'!O390,"C",IF(O390&gt;=0.35*'MARK LOOKUP'!O390,"D","NG")))))))))</f>
        <v/>
      </c>
      <c r="AK390" s="26" t="str">
        <f>IF(ISNUMBER(P390),IF(P390&gt;=0.9*'MARK LOOKUP'!P390,"A+",IF(P390&gt;=0.8*'MARK LOOKUP'!P390,"A",IF(P390&gt;=0.7*'MARK LOOKUP'!P390,"B+",IF(P390&gt;=0.6*'MARK LOOKUP'!P390,"B",IF(P390&gt;=0.5*'MARK LOOKUP'!P390,"C+",IF(P390&gt;=0.4*'MARK LOOKUP'!P390,"C",IF(P390&gt;=0.35*'MARK LOOKUP'!P390,"D","NG"))))))),"")</f>
        <v/>
      </c>
      <c r="AL390" s="26" t="str">
        <f>IF(ISBLANK('DATA ENTRY'!V390),"",IF(Q390="Ab","AB",IF(Q390&gt;=0.9*'MARK LOOKUP'!Q390,"A+",IF(Q390&gt;=0.8*'MARK LOOKUP'!Q390,"A",IF(Q390&gt;=0.7*'MARK LOOKUP'!Q390,"B+",IF(Q390&gt;=0.6*'MARK LOOKUP'!Q390,"B",IF(Q390&gt;=0.5*'MARK LOOKUP'!Q390,"C+",IF(Q390&gt;=0.4*'MARK LOOKUP'!Q390,"C",IF(Q390&gt;=0.35*'MARK LOOKUP'!Q390,"D","NG")))))))))</f>
        <v/>
      </c>
      <c r="AM390" s="26" t="str">
        <f>IF(ISBLANK('DATA ENTRY'!W390),"",IF(R390="Ab","AB",IF(R390&gt;=0.9*'MARK LOOKUP'!R390,"A+",IF(R390&gt;=0.8*'MARK LOOKUP'!R390,"A",IF(R390&gt;=0.7*'MARK LOOKUP'!R390,"B+",IF(R390&gt;=0.6*'MARK LOOKUP'!R390,"B",IF(R390&gt;=0.5*'MARK LOOKUP'!R390,"C+",IF(R390&gt;=0.4*'MARK LOOKUP'!R390,"C",IF(R390&gt;=0.35*'MARK LOOKUP'!R390,"D","NG")))))))))</f>
        <v/>
      </c>
      <c r="AN390" s="26" t="str">
        <f>IF(ISNUMBER(S390),IF(S390&gt;=0.9*'MARK LOOKUP'!S390,"A+",IF(S390&gt;=0.8*'MARK LOOKUP'!S390,"A",IF(S390&gt;=0.7*'MARK LOOKUP'!S390,"B+",IF(S390&gt;=0.6*'MARK LOOKUP'!S390,"B",IF(S390&gt;=0.5*'MARK LOOKUP'!S390,"C+",IF(S390&gt;=0.4*'MARK LOOKUP'!S390,"C",IF(S390&gt;=0.35*'MARK LOOKUP'!S390,"D","NG"))))))),"")</f>
        <v/>
      </c>
      <c r="AO390" s="26" t="str">
        <f>IF(ISBLANK('DATA ENTRY'!Y390),"",IF(T390="AB","AB",IF(T390&gt;=0.9*'MARK LOOKUP'!T390,"A+",IF(T390&gt;=0.8*'MARK LOOKUP'!T390,"A",IF(T390&gt;=0.7*'MARK LOOKUP'!T390,"B+",IF(T390&gt;=0.6*'MARK LOOKUP'!T390,"B",IF(T390&gt;=0.5*'MARK LOOKUP'!T390,"C+",IF(T390&gt;=0.4*'MARK LOOKUP'!T390,"C",IF(T390&gt;=0.35*'MARK LOOKUP'!T390,"D","NG")))))))))</f>
        <v/>
      </c>
      <c r="AP390" s="26" t="str">
        <f>IF(ISBLANK('DATA ENTRY'!Z390),"",IF(U390="AB","AB",IF(U390&gt;=0.9*'MARK LOOKUP'!U390,"A+",IF(U390&gt;=0.8*'MARK LOOKUP'!U390,"A",IF(U390&gt;=0.7*'MARK LOOKUP'!U390,"B+",IF(U390&gt;=0.6*'MARK LOOKUP'!U390,"B",IF(U390&gt;=0.5*'MARK LOOKUP'!U390,"C+",IF(U390&gt;=0.4*'MARK LOOKUP'!U390,"C",IF(U390&gt;=0.35*'MARK LOOKUP'!U390,"D","NG")))))))))</f>
        <v/>
      </c>
      <c r="AQ390" s="26" t="str">
        <f>IF(ISNUMBER(V390),IF(V390&gt;=0.9*'MARK LOOKUP'!V390,"A+",IF(V390&gt;=0.8*'MARK LOOKUP'!V390,"A",IF(V390&gt;=0.7*'MARK LOOKUP'!V390,"B+",IF(V390&gt;=0.6*'MARK LOOKUP'!S390,"B",IF(V390&gt;=0.5*'MARK LOOKUP'!V390,"C+",IF(V390&gt;=0.4*'MARK LOOKUP'!V390,"C",IF(V390&gt;=0.35*'MARK LOOKUP'!V390,"D","NG"))))))),"")</f>
        <v/>
      </c>
      <c r="AR390" s="26" t="str">
        <f t="shared" si="127"/>
        <v/>
      </c>
      <c r="AS390" s="26" t="str">
        <f t="shared" si="128"/>
        <v/>
      </c>
      <c r="AT390" s="26" t="str">
        <f t="shared" si="129"/>
        <v/>
      </c>
      <c r="AU390" s="26" t="str">
        <f t="shared" si="130"/>
        <v/>
      </c>
      <c r="AV390" s="26" t="str">
        <f t="shared" si="131"/>
        <v/>
      </c>
      <c r="AW390" s="26" t="str">
        <f t="shared" si="132"/>
        <v/>
      </c>
      <c r="AX390" s="26" t="str">
        <f t="shared" si="133"/>
        <v/>
      </c>
      <c r="AY390" s="26" t="str">
        <f t="shared" si="134"/>
        <v/>
      </c>
      <c r="AZ390" s="26" t="str">
        <f t="shared" si="135"/>
        <v/>
      </c>
      <c r="BA390" s="26" t="str">
        <f t="shared" si="136"/>
        <v/>
      </c>
      <c r="BB390" s="26" t="str">
        <f t="shared" si="137"/>
        <v/>
      </c>
      <c r="BC390" s="26" t="str">
        <f t="shared" si="138"/>
        <v/>
      </c>
      <c r="BD390" s="26" t="str">
        <f t="shared" si="139"/>
        <v/>
      </c>
      <c r="BE390" s="26" t="str">
        <f>IF(ISBLANK('DATA ENTRY'!S390),"",IF(AJ390="A+","4",IF(AJ390="A","3.6",IF(AJ390="B+","3.2",IF(AJ390="B","2.8",IF(AJ390="C+","2.4",IF(AJ390="C","2",IF(AJ390="D+","1.6",IF(AJ390="D","1.2",IF(AJ390="E","0.8",""))))))))))</f>
        <v/>
      </c>
      <c r="BF390" s="26" t="str">
        <f>IF(ISBLANK('DATA ENTRY'!T390),"",IF(AK390="A+","4",IF(AK390="A","3.6",IF(AK390="B+","3.2",IF(AK390="B","2.8",IF(AK390="C+","2.4",IF(AK390="C","2",IF(AK390="D+","1.6",IF(AK390="D","1.2",IF(AK390="E","0.8",""))))))))))</f>
        <v/>
      </c>
      <c r="BG390" s="26" t="str">
        <f>IF(ISBLANK('DATA ENTRY'!U390),"",IF(AL390="A+","4",IF(AL390="A","3.6",IF(AL390="B+","3.2",IF(AL390="B","2.8",IF(AL390="C+","2.4",IF(AL390="C","2",IF(AL390="D+","1.6",IF(AL390="D","1.2",IF(AL390="E","0.8",""))))))))))</f>
        <v/>
      </c>
      <c r="BH390" s="26" t="str">
        <f>IF(ISBLANK('DATA ENTRY'!V390),"",IF(AM390="A+","4",IF(AM390="A","3.6",IF(AM390="B+","3.2",IF(AM390="B","2.8",IF(AM390="C+","2.4",IF(AM390="C","2",IF(AM390="D+","1.6",IF(AM390="D","1.2",IF(AM390="E","0.8",""))))))))))</f>
        <v/>
      </c>
      <c r="BI390" s="26" t="str">
        <f>IF(ISBLANK('DATA ENTRY'!W390),"",IF(AN390="A+","4",IF(AN390="A","3.6",IF(AN390="B+","3.2",IF(AN390="B","2.8",IF(AN390="C+","2.4",IF(AN390="C","2",IF(AN390="D+","1.6",IF(AN390="D","1.2",IF(AN390="E","0.8",""))))))))))</f>
        <v/>
      </c>
      <c r="BJ390" s="26" t="str">
        <f>IF(ISBLANK('DATA ENTRY'!X390),"",IF(AO390="A+","4",IF(AO390="A","3.6",IF(AO390="B+","3.2",IF(AO390="B","2.8",IF(AO390="C+","2.4",IF(AO390="C","2",IF(AO390="D+","1.6",IF(AO390="D","1.2",IF(AO390="E","0.8",""))))))))))</f>
        <v/>
      </c>
      <c r="BK390" s="26" t="str">
        <f>IF(ISBLANK('DATA ENTRY'!Y390),"",IF(AP390="A+","4",IF(AP390="A","3.6",IF(AP390="B+","3.2",IF(AP390="B","2.8",IF(AP390="C+","2.4",IF(AP390="C","2",IF(AP390="D+","1.6",IF(AP390="D","1.2",IF(AP390="E","0.8",""))))))))))</f>
        <v/>
      </c>
      <c r="BL390" s="26" t="str">
        <f>IF(ISBLANK('DATA ENTRY'!Z390),"",IF(AQ390="A+","4",IF(AQ390="A","3.6",IF(AQ390="B+","3.2",IF(AQ390="B","2.8",IF(AQ390="C+","2.4",IF(AQ390="C","2",IF(AQ390="D+","1.6",IF(AQ390="D","1.2",IF(AQ390="E","0.8",""))))))))))</f>
        <v/>
      </c>
    </row>
    <row r="391" spans="2:64" x14ac:dyDescent="0.25">
      <c r="B391" s="26" t="str">
        <f>IF(ISBLANK('DATA ENTRY'!G391),"",'DATA ENTRY'!G391)</f>
        <v/>
      </c>
      <c r="C391" s="26" t="str">
        <f>IF(ISBLANK('DATA ENTRY'!H391),"",'DATA ENTRY'!H391)</f>
        <v/>
      </c>
      <c r="D391" s="26" t="str">
        <f t="shared" si="121"/>
        <v/>
      </c>
      <c r="E391" s="26" t="str">
        <f>IF(ISBLANK('DATA ENTRY'!J391),"",'DATA ENTRY'!J391)</f>
        <v/>
      </c>
      <c r="F391" s="26" t="str">
        <f>IF(ISBLANK('DATA ENTRY'!K391),"",'DATA ENTRY'!K391)</f>
        <v/>
      </c>
      <c r="G391" s="26" t="str">
        <f t="shared" si="122"/>
        <v/>
      </c>
      <c r="H391" s="26" t="str">
        <f>IF(ISBLANK('DATA ENTRY'!M391),"",'DATA ENTRY'!M391)</f>
        <v/>
      </c>
      <c r="I391" s="26" t="str">
        <f>IF(ISBLANK('DATA ENTRY'!M391),"",'DATA ENTRY'!N391)</f>
        <v/>
      </c>
      <c r="J391" s="26" t="str">
        <f t="shared" si="140"/>
        <v/>
      </c>
      <c r="K391" s="26" t="str">
        <f>IF(ISBLANK('DATA ENTRY'!P391),"",'DATA ENTRY'!P391)</f>
        <v/>
      </c>
      <c r="L391" s="26" t="str">
        <f>IF(ISBLANK('DATA ENTRY'!Q391),"",'DATA ENTRY'!Q391)</f>
        <v/>
      </c>
      <c r="M391" s="26" t="str">
        <f t="shared" si="123"/>
        <v/>
      </c>
      <c r="N391" s="26" t="str">
        <f>IF(ISBLANK('DATA ENTRY'!S391),"",'DATA ENTRY'!S391)</f>
        <v/>
      </c>
      <c r="O391" s="26" t="str">
        <f>IF(ISBLANK('DATA ENTRY'!T391),"",'DATA ENTRY'!T391)</f>
        <v/>
      </c>
      <c r="P391" s="26" t="str">
        <f t="shared" si="124"/>
        <v/>
      </c>
      <c r="Q391" s="26" t="str">
        <f>IF(ISBLANK('DATA ENTRY'!V391),"",'DATA ENTRY'!V391)</f>
        <v/>
      </c>
      <c r="R391" s="26" t="str">
        <f>IF(ISBLANK('DATA ENTRY'!W391),"",'DATA ENTRY'!W391)</f>
        <v/>
      </c>
      <c r="S391" s="26" t="str">
        <f t="shared" si="125"/>
        <v/>
      </c>
      <c r="T391" s="26" t="str">
        <f>IF(ISBLANK('DATA ENTRY'!Y391),"",'DATA ENTRY'!Y391)</f>
        <v/>
      </c>
      <c r="U391" s="26" t="str">
        <f>IF(ISBLANK('DATA ENTRY'!Z391),"",'DATA ENTRY'!Z391)</f>
        <v/>
      </c>
      <c r="V391" s="26" t="str">
        <f t="shared" si="126"/>
        <v/>
      </c>
      <c r="W391" s="26" t="str">
        <f>IF(ISBLANK('DATA ENTRY'!$F391),"",IF(LEDGER!B391="AB","AB",IF(LEDGER!B391&gt;=0.9*'MARK LOOKUP'!B391,"A+",IF(LEDGER!B391&gt;=0.8*'MARK LOOKUP'!B391,"A",IF(LEDGER!B391&gt;=0.7*'MARK LOOKUP'!B391,"B+",IF(LEDGER!B391&gt;=0.6*'MARK LOOKUP'!B391,"B",IF(LEDGER!B391&gt;=0.5*'MARK LOOKUP'!B391,"C+",IF(LEDGER!B391&gt;=0.4*'MARK LOOKUP'!B391,"C+",IF(LEDGER!B391&gt;=0.35*'MARK LOOKUP'!B391,"D","NG")))))))))</f>
        <v/>
      </c>
      <c r="X391" s="26" t="str">
        <f>IF(ISBLANK('DATA ENTRY'!$G391),"",IF(LEDGER!C391="AB","AB",IF(LEDGER!C391&gt;=0.9*'MARK LOOKUP'!C391,"A+",IF(LEDGER!C391&gt;=0.8*'MARK LOOKUP'!C391,"A",IF(LEDGER!C391&gt;=0.7*'MARK LOOKUP'!C391,"B+",IF(LEDGER!C391&gt;=0.6*'MARK LOOKUP'!C391,"B",IF(LEDGER!C391&gt;=0.5*'MARK LOOKUP'!C391,"C+",IF(LEDGER!C391&gt;=0.4*'MARK LOOKUP'!C391,"C+",IF(LEDGER!C391&gt;=0.35*'MARK LOOKUP'!C391,"D","N.G.")))))))))</f>
        <v/>
      </c>
      <c r="Y391" s="26" t="b">
        <f>IF(ISNUMBER(D391),IF(D391&gt;=0.9*'MARK LOOKUP'!D391,"A+",IF(D391&gt;=0.8*'MARK LOOKUP'!D391,"A",IF(D391&gt;=0.7*'MARK LOOKUP'!D391,"B+",IF(D391&gt;=0.6*'MARK LOOKUP'!D391,"B",IF(D391&gt;=0.5*'MARK LOOKUP'!D391,"C+",IF(D391&gt;=0.4*'MARK LOOKUP'!D391,"C",IF(D391&gt;=0.35*'MARK LOOKUP'!D391,"D","N.G."))))))))</f>
        <v>0</v>
      </c>
      <c r="Z391" s="26" t="str">
        <f>IF(ISBLANK('DATA ENTRY'!J391),"",IF(LEDGER!E391="AB","AB",IF(LEDGER!E391&gt;=0.9*'MARK LOOKUP'!E391,"A+",IF(LEDGER!E391&gt;=0.8*'MARK LOOKUP'!E391,"A",IF(LEDGER!E391&gt;=0.7*'MARK LOOKUP'!E391,"B+",IF(LEDGER!E391&gt;=0.6*'MARK LOOKUP'!E391,"B",IF(LEDGER!E391&gt;=0.5*'MARK LOOKUP'!E391,"C+",IF(LEDGER!E391&gt;=0.4*'MARK LOOKUP'!E391,"C",IF(LEDGER!E391&gt;=0.35*'MARK LOOKUP'!E391,"D","NG")))))))))</f>
        <v/>
      </c>
      <c r="AA391" s="26" t="str">
        <f>IF(ISBLANK('DATA ENTRY'!K391),"",IF(LEDGER!F391="AB","AB",IF(LEDGER!F391&gt;=0.9*'MARK LOOKUP'!F391,"A+",IF(LEDGER!F391&gt;=0.8*'MARK LOOKUP'!F391,"A",IF(LEDGER!F391&gt;=0.7*'MARK LOOKUP'!F391,"B+",IF(LEDGER!F391&gt;=0.6*'MARK LOOKUP'!F391,"B",IF(LEDGER!F391&gt;=0.5*'MARK LOOKUP'!F391,"C+",IF(LEDGER!F391&gt;=0.4*'MARK LOOKUP'!F391,"C",IF(LEDGER!F391&gt;=0.35*'MARK LOOKUP'!F391,"D","NG")))))))))</f>
        <v/>
      </c>
      <c r="AB391" s="26" t="b">
        <f>IF(ISNUMBER(G391),IF(D391&gt;=0.9*'MARK LOOKUP'!G391,"A+",IF(G391&gt;=0.8*'MARK LOOKUP'!G391,"A",IF(G391&gt;=0.7*'MARK LOOKUP'!G391,"B+",IF(G391&gt;=0.6*'MARK LOOKUP'!G391,"B",IF(G391&gt;=0.5*'MARK LOOKUP'!G391,"C+",IF(G391&gt;=0.4*'MARK LOOKUP'!G391,"C",IF(G391&gt;=0.35*'MARK LOOKUP'!G391,"D","NG"))))))))</f>
        <v>0</v>
      </c>
      <c r="AC391" s="26" t="str">
        <f>IF(ISBLANK('DATA ENTRY'!M391),"",IF(LEDGER!H391="AB","AB",IF(LEDGER!H391&gt;=0.9*'MARK LOOKUP'!H391,"A+",IF(LEDGER!H391&gt;=0.8*'MARK LOOKUP'!H391,"A",IF(LEDGER!H391&gt;=0.7*'MARK LOOKUP'!H391,"B+",IF(LEDGER!H391&gt;=0.6*'MARK LOOKUP'!H391,"B",IF(LEDGER!H391&gt;=0.5*'MARK LOOKUP'!H391,"C+",IF(LEDGER!H391&gt;=0.4*'MARK LOOKUP'!H391,"C",IF(LEDGER!H391&gt;=0.35*'MARK LOOKUP'!H391,"D","NG")))))))))</f>
        <v/>
      </c>
      <c r="AD391" s="26" t="str">
        <f>IF(ISBLANK('DATA ENTRY'!N391),"",IF(LEDGER!I391="AB","AB",IF(LEDGER!I391&gt;=0.9*'MARK LOOKUP'!I391,"A+",IF(LEDGER!I391&gt;=0.8*'MARK LOOKUP'!I391,"A",IF(LEDGER!I391&gt;=0.7*'MARK LOOKUP'!I391,"B+",IF(LEDGER!I391&gt;=0.6*'MARK LOOKUP'!I391,"B",IF(LEDGER!I391&gt;=0.5*'MARK LOOKUP'!I391,"C+",IF(LEDGER!I391&gt;=0.4*'MARK LOOKUP'!I391,"C",IF(LEDGER!I391&gt;=0.35*'MARK LOOKUP'!I391,"D","NG")))))))))</f>
        <v/>
      </c>
      <c r="AE391" s="26" t="str">
        <f>IF(ISNUMBER(J391),IF(J391&gt;=0.9*'MARK LOOKUP'!J391,"A+",IF(J391&gt;=0.8*'MARK LOOKUP'!J391,"A",IF(J391&gt;=0.7*'MARK LOOKUP'!J391,"B+",IF(J391&gt;=0.6*'MARK LOOKUP'!J391,"B",IF(J391&gt;=0.5*'MARK LOOKUP'!J391,"C+",IF(J391&gt;=0.4*'MARK LOOKUP'!J391,"C",IF(J391&gt;=0.35*'MARK LOOKUP'!J391,"D","NG"))))))),"")</f>
        <v/>
      </c>
      <c r="AF391" s="26" t="str">
        <f>IF(ISBLANK('DATA ENTRY'!P391),"",IF(LEDGER!K391="Ab","AB",IF(LEDGER!K391&gt;=0.9*'MARK LOOKUP'!K391,"A+",IF(LEDGER!K391&gt;=0.8*'MARK LOOKUP'!K391,"A",IF(LEDGER!K391&gt;=0.7*'MARK LOOKUP'!K391,"B+",IF(LEDGER!K391&gt;=0.6*'MARK LOOKUP'!K391,"B",IF(LEDGER!K391&gt;=0.5*'MARK LOOKUP'!K391,"C+",IF(LEDGER!K391&gt;=0.4*'MARK LOOKUP'!K391,"C",IF(LEDGER!K391&gt;=0.35*'MARK LOOKUP'!K391,"D","NG")))))))))</f>
        <v/>
      </c>
      <c r="AG391" s="26" t="str">
        <f>IF(ISBLANK('DATA ENTRY'!Q391),"",IF(LEDGER!L391="Ab","AB",IF(LEDGER!L391&gt;=0.9*'MARK LOOKUP'!L391,"A+",IF(LEDGER!L391&gt;=0.8*'MARK LOOKUP'!L391,"A",IF(LEDGER!L391&gt;=0.7*'MARK LOOKUP'!L391,"B+",IF(LEDGER!L391&gt;=0.6*'MARK LOOKUP'!L391,"B",IF(LEDGER!L391&gt;=0.5*'MARK LOOKUP'!L391,"C+",IF(LEDGER!L391&gt;=0.4*'MARK LOOKUP'!L391,"C",IF(LEDGER!L391&gt;=0.35*'MARK LOOKUP'!L391,"D","NG")))))))))</f>
        <v/>
      </c>
      <c r="AH391" s="26" t="str">
        <f>IF(ISNUMBER(M391),IF(M391&gt;=0.9*'MARK LOOKUP'!M391,"A+",IF(M391&gt;=0.8*'MARK LOOKUP'!M391,"A",IF(M391&gt;=0.7*'MARK LOOKUP'!M391,"B+",IF(M391&gt;=0.6*'MARK LOOKUP'!M391,"B",IF(M391&gt;=0.5*'MARK LOOKUP'!M391,"C+",IF(M391&gt;=0.4*'MARK LOOKUP'!M391,"C",IF(M391&gt;=0.35*'MARK LOOKUP'!M391,"D","NG"))))))),"")</f>
        <v/>
      </c>
      <c r="AI391" s="26" t="str">
        <f>IF(ISBLANK('DATA ENTRY'!S391),"",IF(N391="Ab","AB",IF(N391&gt;=0.9*'MARK LOOKUP'!N391,"A+",IF(N391&gt;=0.8*'MARK LOOKUP'!N391,"A",IF(N391&gt;=0.7*'MARK LOOKUP'!N391,"B+",IF(N391&gt;=0.6*'MARK LOOKUP'!N391,"B",IF(N391&gt;=0.5*'MARK LOOKUP'!N391,"C+",IF(N391&gt;=0.4*'MARK LOOKUP'!N391,"C",IF(N391&gt;=0.35*'MARK LOOKUP'!N391,"D","NG")))))))))</f>
        <v/>
      </c>
      <c r="AJ391" s="26" t="str">
        <f>IF(ISBLANK('DATA ENTRY'!T391),"",IF(O391="Ab","AB",IF(O391&gt;=0.9*'MARK LOOKUP'!O391,"A+",IF(O391&gt;=0.8*'MARK LOOKUP'!O391,"A",IF(O391&gt;=0.7*'MARK LOOKUP'!O391,"B+",IF(O391&gt;=0.6*'MARK LOOKUP'!O391,"B",IF(O391&gt;=0.5*'MARK LOOKUP'!O391,"C+",IF(O391&gt;=0.4*'MARK LOOKUP'!O391,"C",IF(O391&gt;=0.35*'MARK LOOKUP'!O391,"D","NG")))))))))</f>
        <v/>
      </c>
      <c r="AK391" s="26" t="str">
        <f>IF(ISNUMBER(P391),IF(P391&gt;=0.9*'MARK LOOKUP'!P391,"A+",IF(P391&gt;=0.8*'MARK LOOKUP'!P391,"A",IF(P391&gt;=0.7*'MARK LOOKUP'!P391,"B+",IF(P391&gt;=0.6*'MARK LOOKUP'!P391,"B",IF(P391&gt;=0.5*'MARK LOOKUP'!P391,"C+",IF(P391&gt;=0.4*'MARK LOOKUP'!P391,"C",IF(P391&gt;=0.35*'MARK LOOKUP'!P391,"D","NG"))))))),"")</f>
        <v/>
      </c>
      <c r="AL391" s="26" t="str">
        <f>IF(ISBLANK('DATA ENTRY'!V391),"",IF(Q391="Ab","AB",IF(Q391&gt;=0.9*'MARK LOOKUP'!Q391,"A+",IF(Q391&gt;=0.8*'MARK LOOKUP'!Q391,"A",IF(Q391&gt;=0.7*'MARK LOOKUP'!Q391,"B+",IF(Q391&gt;=0.6*'MARK LOOKUP'!Q391,"B",IF(Q391&gt;=0.5*'MARK LOOKUP'!Q391,"C+",IF(Q391&gt;=0.4*'MARK LOOKUP'!Q391,"C",IF(Q391&gt;=0.35*'MARK LOOKUP'!Q391,"D","NG")))))))))</f>
        <v/>
      </c>
      <c r="AM391" s="26" t="str">
        <f>IF(ISBLANK('DATA ENTRY'!W391),"",IF(R391="Ab","AB",IF(R391&gt;=0.9*'MARK LOOKUP'!R391,"A+",IF(R391&gt;=0.8*'MARK LOOKUP'!R391,"A",IF(R391&gt;=0.7*'MARK LOOKUP'!R391,"B+",IF(R391&gt;=0.6*'MARK LOOKUP'!R391,"B",IF(R391&gt;=0.5*'MARK LOOKUP'!R391,"C+",IF(R391&gt;=0.4*'MARK LOOKUP'!R391,"C",IF(R391&gt;=0.35*'MARK LOOKUP'!R391,"D","NG")))))))))</f>
        <v/>
      </c>
      <c r="AN391" s="26" t="str">
        <f>IF(ISNUMBER(S391),IF(S391&gt;=0.9*'MARK LOOKUP'!S391,"A+",IF(S391&gt;=0.8*'MARK LOOKUP'!S391,"A",IF(S391&gt;=0.7*'MARK LOOKUP'!S391,"B+",IF(S391&gt;=0.6*'MARK LOOKUP'!S391,"B",IF(S391&gt;=0.5*'MARK LOOKUP'!S391,"C+",IF(S391&gt;=0.4*'MARK LOOKUP'!S391,"C",IF(S391&gt;=0.35*'MARK LOOKUP'!S391,"D","NG"))))))),"")</f>
        <v/>
      </c>
      <c r="AO391" s="26" t="str">
        <f>IF(ISBLANK('DATA ENTRY'!Y391),"",IF(T391="AB","AB",IF(T391&gt;=0.9*'MARK LOOKUP'!T391,"A+",IF(T391&gt;=0.8*'MARK LOOKUP'!T391,"A",IF(T391&gt;=0.7*'MARK LOOKUP'!T391,"B+",IF(T391&gt;=0.6*'MARK LOOKUP'!T391,"B",IF(T391&gt;=0.5*'MARK LOOKUP'!T391,"C+",IF(T391&gt;=0.4*'MARK LOOKUP'!T391,"C",IF(T391&gt;=0.35*'MARK LOOKUP'!T391,"D","NG")))))))))</f>
        <v/>
      </c>
      <c r="AP391" s="26" t="str">
        <f>IF(ISBLANK('DATA ENTRY'!Z391),"",IF(U391="AB","AB",IF(U391&gt;=0.9*'MARK LOOKUP'!U391,"A+",IF(U391&gt;=0.8*'MARK LOOKUP'!U391,"A",IF(U391&gt;=0.7*'MARK LOOKUP'!U391,"B+",IF(U391&gt;=0.6*'MARK LOOKUP'!U391,"B",IF(U391&gt;=0.5*'MARK LOOKUP'!U391,"C+",IF(U391&gt;=0.4*'MARK LOOKUP'!U391,"C",IF(U391&gt;=0.35*'MARK LOOKUP'!U391,"D","NG")))))))))</f>
        <v/>
      </c>
      <c r="AQ391" s="26" t="str">
        <f>IF(ISNUMBER(V391),IF(V391&gt;=0.9*'MARK LOOKUP'!V391,"A+",IF(V391&gt;=0.8*'MARK LOOKUP'!V391,"A",IF(V391&gt;=0.7*'MARK LOOKUP'!V391,"B+",IF(V391&gt;=0.6*'MARK LOOKUP'!S391,"B",IF(V391&gt;=0.5*'MARK LOOKUP'!V391,"C+",IF(V391&gt;=0.4*'MARK LOOKUP'!V391,"C",IF(V391&gt;=0.35*'MARK LOOKUP'!V391,"D","NG"))))))),"")</f>
        <v/>
      </c>
      <c r="AR391" s="26" t="str">
        <f t="shared" si="127"/>
        <v/>
      </c>
      <c r="AS391" s="26" t="str">
        <f t="shared" si="128"/>
        <v/>
      </c>
      <c r="AT391" s="26" t="str">
        <f t="shared" si="129"/>
        <v/>
      </c>
      <c r="AU391" s="26" t="str">
        <f t="shared" si="130"/>
        <v/>
      </c>
      <c r="AV391" s="26" t="str">
        <f t="shared" si="131"/>
        <v/>
      </c>
      <c r="AW391" s="26" t="str">
        <f t="shared" si="132"/>
        <v/>
      </c>
      <c r="AX391" s="26" t="str">
        <f t="shared" si="133"/>
        <v/>
      </c>
      <c r="AY391" s="26" t="str">
        <f t="shared" si="134"/>
        <v/>
      </c>
      <c r="AZ391" s="26" t="str">
        <f t="shared" si="135"/>
        <v/>
      </c>
      <c r="BA391" s="26" t="str">
        <f t="shared" si="136"/>
        <v/>
      </c>
      <c r="BB391" s="26" t="str">
        <f t="shared" si="137"/>
        <v/>
      </c>
      <c r="BC391" s="26" t="str">
        <f t="shared" si="138"/>
        <v/>
      </c>
      <c r="BD391" s="26" t="str">
        <f t="shared" si="139"/>
        <v/>
      </c>
      <c r="BE391" s="26" t="str">
        <f>IF(ISBLANK('DATA ENTRY'!S391),"",IF(AJ391="A+","4",IF(AJ391="A","3.6",IF(AJ391="B+","3.2",IF(AJ391="B","2.8",IF(AJ391="C+","2.4",IF(AJ391="C","2",IF(AJ391="D+","1.6",IF(AJ391="D","1.2",IF(AJ391="E","0.8",""))))))))))</f>
        <v/>
      </c>
      <c r="BF391" s="26" t="str">
        <f>IF(ISBLANK('DATA ENTRY'!T391),"",IF(AK391="A+","4",IF(AK391="A","3.6",IF(AK391="B+","3.2",IF(AK391="B","2.8",IF(AK391="C+","2.4",IF(AK391="C","2",IF(AK391="D+","1.6",IF(AK391="D","1.2",IF(AK391="E","0.8",""))))))))))</f>
        <v/>
      </c>
      <c r="BG391" s="26" t="str">
        <f>IF(ISBLANK('DATA ENTRY'!U391),"",IF(AL391="A+","4",IF(AL391="A","3.6",IF(AL391="B+","3.2",IF(AL391="B","2.8",IF(AL391="C+","2.4",IF(AL391="C","2",IF(AL391="D+","1.6",IF(AL391="D","1.2",IF(AL391="E","0.8",""))))))))))</f>
        <v/>
      </c>
      <c r="BH391" s="26" t="str">
        <f>IF(ISBLANK('DATA ENTRY'!V391),"",IF(AM391="A+","4",IF(AM391="A","3.6",IF(AM391="B+","3.2",IF(AM391="B","2.8",IF(AM391="C+","2.4",IF(AM391="C","2",IF(AM391="D+","1.6",IF(AM391="D","1.2",IF(AM391="E","0.8",""))))))))))</f>
        <v/>
      </c>
      <c r="BI391" s="26" t="str">
        <f>IF(ISBLANK('DATA ENTRY'!W391),"",IF(AN391="A+","4",IF(AN391="A","3.6",IF(AN391="B+","3.2",IF(AN391="B","2.8",IF(AN391="C+","2.4",IF(AN391="C","2",IF(AN391="D+","1.6",IF(AN391="D","1.2",IF(AN391="E","0.8",""))))))))))</f>
        <v/>
      </c>
      <c r="BJ391" s="26" t="str">
        <f>IF(ISBLANK('DATA ENTRY'!X391),"",IF(AO391="A+","4",IF(AO391="A","3.6",IF(AO391="B+","3.2",IF(AO391="B","2.8",IF(AO391="C+","2.4",IF(AO391="C","2",IF(AO391="D+","1.6",IF(AO391="D","1.2",IF(AO391="E","0.8",""))))))))))</f>
        <v/>
      </c>
      <c r="BK391" s="26" t="str">
        <f>IF(ISBLANK('DATA ENTRY'!Y391),"",IF(AP391="A+","4",IF(AP391="A","3.6",IF(AP391="B+","3.2",IF(AP391="B","2.8",IF(AP391="C+","2.4",IF(AP391="C","2",IF(AP391="D+","1.6",IF(AP391="D","1.2",IF(AP391="E","0.8",""))))))))))</f>
        <v/>
      </c>
      <c r="BL391" s="26" t="str">
        <f>IF(ISBLANK('DATA ENTRY'!Z391),"",IF(AQ391="A+","4",IF(AQ391="A","3.6",IF(AQ391="B+","3.2",IF(AQ391="B","2.8",IF(AQ391="C+","2.4",IF(AQ391="C","2",IF(AQ391="D+","1.6",IF(AQ391="D","1.2",IF(AQ391="E","0.8",""))))))))))</f>
        <v/>
      </c>
    </row>
    <row r="392" spans="2:64" x14ac:dyDescent="0.25">
      <c r="B392" s="26" t="str">
        <f>IF(ISBLANK('DATA ENTRY'!G392),"",'DATA ENTRY'!G392)</f>
        <v/>
      </c>
      <c r="C392" s="26" t="str">
        <f>IF(ISBLANK('DATA ENTRY'!H392),"",'DATA ENTRY'!H392)</f>
        <v/>
      </c>
      <c r="D392" s="26" t="str">
        <f t="shared" si="121"/>
        <v/>
      </c>
      <c r="E392" s="26" t="str">
        <f>IF(ISBLANK('DATA ENTRY'!J392),"",'DATA ENTRY'!J392)</f>
        <v/>
      </c>
      <c r="F392" s="26" t="str">
        <f>IF(ISBLANK('DATA ENTRY'!K392),"",'DATA ENTRY'!K392)</f>
        <v/>
      </c>
      <c r="G392" s="26" t="str">
        <f t="shared" si="122"/>
        <v/>
      </c>
      <c r="H392" s="26" t="str">
        <f>IF(ISBLANK('DATA ENTRY'!M392),"",'DATA ENTRY'!M392)</f>
        <v/>
      </c>
      <c r="I392" s="26" t="str">
        <f>IF(ISBLANK('DATA ENTRY'!M392),"",'DATA ENTRY'!N392)</f>
        <v/>
      </c>
      <c r="J392" s="26" t="str">
        <f t="shared" si="140"/>
        <v/>
      </c>
      <c r="K392" s="26" t="str">
        <f>IF(ISBLANK('DATA ENTRY'!P392),"",'DATA ENTRY'!P392)</f>
        <v/>
      </c>
      <c r="L392" s="26" t="str">
        <f>IF(ISBLANK('DATA ENTRY'!Q392),"",'DATA ENTRY'!Q392)</f>
        <v/>
      </c>
      <c r="M392" s="26" t="str">
        <f t="shared" si="123"/>
        <v/>
      </c>
      <c r="N392" s="26" t="str">
        <f>IF(ISBLANK('DATA ENTRY'!S392),"",'DATA ENTRY'!S392)</f>
        <v/>
      </c>
      <c r="O392" s="26" t="str">
        <f>IF(ISBLANK('DATA ENTRY'!T392),"",'DATA ENTRY'!T392)</f>
        <v/>
      </c>
      <c r="P392" s="26" t="str">
        <f t="shared" si="124"/>
        <v/>
      </c>
      <c r="Q392" s="26" t="str">
        <f>IF(ISBLANK('DATA ENTRY'!V392),"",'DATA ENTRY'!V392)</f>
        <v/>
      </c>
      <c r="R392" s="26" t="str">
        <f>IF(ISBLANK('DATA ENTRY'!W392),"",'DATA ENTRY'!W392)</f>
        <v/>
      </c>
      <c r="S392" s="26" t="str">
        <f t="shared" si="125"/>
        <v/>
      </c>
      <c r="T392" s="26" t="str">
        <f>IF(ISBLANK('DATA ENTRY'!Y392),"",'DATA ENTRY'!Y392)</f>
        <v/>
      </c>
      <c r="U392" s="26" t="str">
        <f>IF(ISBLANK('DATA ENTRY'!Z392),"",'DATA ENTRY'!Z392)</f>
        <v/>
      </c>
      <c r="V392" s="26" t="str">
        <f t="shared" si="126"/>
        <v/>
      </c>
      <c r="W392" s="26" t="str">
        <f>IF(ISBLANK('DATA ENTRY'!$F392),"",IF(LEDGER!B392="AB","AB",IF(LEDGER!B392&gt;=0.9*'MARK LOOKUP'!B392,"A+",IF(LEDGER!B392&gt;=0.8*'MARK LOOKUP'!B392,"A",IF(LEDGER!B392&gt;=0.7*'MARK LOOKUP'!B392,"B+",IF(LEDGER!B392&gt;=0.6*'MARK LOOKUP'!B392,"B",IF(LEDGER!B392&gt;=0.5*'MARK LOOKUP'!B392,"C+",IF(LEDGER!B392&gt;=0.4*'MARK LOOKUP'!B392,"C+",IF(LEDGER!B392&gt;=0.35*'MARK LOOKUP'!B392,"D","NG")))))))))</f>
        <v/>
      </c>
      <c r="X392" s="26" t="str">
        <f>IF(ISBLANK('DATA ENTRY'!$G392),"",IF(LEDGER!C392="AB","AB",IF(LEDGER!C392&gt;=0.9*'MARK LOOKUP'!C392,"A+",IF(LEDGER!C392&gt;=0.8*'MARK LOOKUP'!C392,"A",IF(LEDGER!C392&gt;=0.7*'MARK LOOKUP'!C392,"B+",IF(LEDGER!C392&gt;=0.6*'MARK LOOKUP'!C392,"B",IF(LEDGER!C392&gt;=0.5*'MARK LOOKUP'!C392,"C+",IF(LEDGER!C392&gt;=0.4*'MARK LOOKUP'!C392,"C+",IF(LEDGER!C392&gt;=0.35*'MARK LOOKUP'!C392,"D","N.G.")))))))))</f>
        <v/>
      </c>
      <c r="Y392" s="26" t="b">
        <f>IF(ISNUMBER(D392),IF(D392&gt;=0.9*'MARK LOOKUP'!D392,"A+",IF(D392&gt;=0.8*'MARK LOOKUP'!D392,"A",IF(D392&gt;=0.7*'MARK LOOKUP'!D392,"B+",IF(D392&gt;=0.6*'MARK LOOKUP'!D392,"B",IF(D392&gt;=0.5*'MARK LOOKUP'!D392,"C+",IF(D392&gt;=0.4*'MARK LOOKUP'!D392,"C",IF(D392&gt;=0.35*'MARK LOOKUP'!D392,"D","N.G."))))))))</f>
        <v>0</v>
      </c>
      <c r="Z392" s="26" t="str">
        <f>IF(ISBLANK('DATA ENTRY'!J392),"",IF(LEDGER!E392="AB","AB",IF(LEDGER!E392&gt;=0.9*'MARK LOOKUP'!E392,"A+",IF(LEDGER!E392&gt;=0.8*'MARK LOOKUP'!E392,"A",IF(LEDGER!E392&gt;=0.7*'MARK LOOKUP'!E392,"B+",IF(LEDGER!E392&gt;=0.6*'MARK LOOKUP'!E392,"B",IF(LEDGER!E392&gt;=0.5*'MARK LOOKUP'!E392,"C+",IF(LEDGER!E392&gt;=0.4*'MARK LOOKUP'!E392,"C",IF(LEDGER!E392&gt;=0.35*'MARK LOOKUP'!E392,"D","NG")))))))))</f>
        <v/>
      </c>
      <c r="AA392" s="26" t="str">
        <f>IF(ISBLANK('DATA ENTRY'!K392),"",IF(LEDGER!F392="AB","AB",IF(LEDGER!F392&gt;=0.9*'MARK LOOKUP'!F392,"A+",IF(LEDGER!F392&gt;=0.8*'MARK LOOKUP'!F392,"A",IF(LEDGER!F392&gt;=0.7*'MARK LOOKUP'!F392,"B+",IF(LEDGER!F392&gt;=0.6*'MARK LOOKUP'!F392,"B",IF(LEDGER!F392&gt;=0.5*'MARK LOOKUP'!F392,"C+",IF(LEDGER!F392&gt;=0.4*'MARK LOOKUP'!F392,"C",IF(LEDGER!F392&gt;=0.35*'MARK LOOKUP'!F392,"D","NG")))))))))</f>
        <v/>
      </c>
      <c r="AB392" s="26" t="b">
        <f>IF(ISNUMBER(G392),IF(D392&gt;=0.9*'MARK LOOKUP'!G392,"A+",IF(G392&gt;=0.8*'MARK LOOKUP'!G392,"A",IF(G392&gt;=0.7*'MARK LOOKUP'!G392,"B+",IF(G392&gt;=0.6*'MARK LOOKUP'!G392,"B",IF(G392&gt;=0.5*'MARK LOOKUP'!G392,"C+",IF(G392&gt;=0.4*'MARK LOOKUP'!G392,"C",IF(G392&gt;=0.35*'MARK LOOKUP'!G392,"D","NG"))))))))</f>
        <v>0</v>
      </c>
      <c r="AC392" s="26" t="str">
        <f>IF(ISBLANK('DATA ENTRY'!M392),"",IF(LEDGER!H392="AB","AB",IF(LEDGER!H392&gt;=0.9*'MARK LOOKUP'!H392,"A+",IF(LEDGER!H392&gt;=0.8*'MARK LOOKUP'!H392,"A",IF(LEDGER!H392&gt;=0.7*'MARK LOOKUP'!H392,"B+",IF(LEDGER!H392&gt;=0.6*'MARK LOOKUP'!H392,"B",IF(LEDGER!H392&gt;=0.5*'MARK LOOKUP'!H392,"C+",IF(LEDGER!H392&gt;=0.4*'MARK LOOKUP'!H392,"C",IF(LEDGER!H392&gt;=0.35*'MARK LOOKUP'!H392,"D","NG")))))))))</f>
        <v/>
      </c>
      <c r="AD392" s="26" t="str">
        <f>IF(ISBLANK('DATA ENTRY'!N392),"",IF(LEDGER!I392="AB","AB",IF(LEDGER!I392&gt;=0.9*'MARK LOOKUP'!I392,"A+",IF(LEDGER!I392&gt;=0.8*'MARK LOOKUP'!I392,"A",IF(LEDGER!I392&gt;=0.7*'MARK LOOKUP'!I392,"B+",IF(LEDGER!I392&gt;=0.6*'MARK LOOKUP'!I392,"B",IF(LEDGER!I392&gt;=0.5*'MARK LOOKUP'!I392,"C+",IF(LEDGER!I392&gt;=0.4*'MARK LOOKUP'!I392,"C",IF(LEDGER!I392&gt;=0.35*'MARK LOOKUP'!I392,"D","NG")))))))))</f>
        <v/>
      </c>
      <c r="AE392" s="26" t="str">
        <f>IF(ISNUMBER(J392),IF(J392&gt;=0.9*'MARK LOOKUP'!J392,"A+",IF(J392&gt;=0.8*'MARK LOOKUP'!J392,"A",IF(J392&gt;=0.7*'MARK LOOKUP'!J392,"B+",IF(J392&gt;=0.6*'MARK LOOKUP'!J392,"B",IF(J392&gt;=0.5*'MARK LOOKUP'!J392,"C+",IF(J392&gt;=0.4*'MARK LOOKUP'!J392,"C",IF(J392&gt;=0.35*'MARK LOOKUP'!J392,"D","NG"))))))),"")</f>
        <v/>
      </c>
      <c r="AF392" s="26" t="str">
        <f>IF(ISBLANK('DATA ENTRY'!P392),"",IF(LEDGER!K392="Ab","AB",IF(LEDGER!K392&gt;=0.9*'MARK LOOKUP'!K392,"A+",IF(LEDGER!K392&gt;=0.8*'MARK LOOKUP'!K392,"A",IF(LEDGER!K392&gt;=0.7*'MARK LOOKUP'!K392,"B+",IF(LEDGER!K392&gt;=0.6*'MARK LOOKUP'!K392,"B",IF(LEDGER!K392&gt;=0.5*'MARK LOOKUP'!K392,"C+",IF(LEDGER!K392&gt;=0.4*'MARK LOOKUP'!K392,"C",IF(LEDGER!K392&gt;=0.35*'MARK LOOKUP'!K392,"D","NG")))))))))</f>
        <v/>
      </c>
      <c r="AG392" s="26" t="str">
        <f>IF(ISBLANK('DATA ENTRY'!Q392),"",IF(LEDGER!L392="Ab","AB",IF(LEDGER!L392&gt;=0.9*'MARK LOOKUP'!L392,"A+",IF(LEDGER!L392&gt;=0.8*'MARK LOOKUP'!L392,"A",IF(LEDGER!L392&gt;=0.7*'MARK LOOKUP'!L392,"B+",IF(LEDGER!L392&gt;=0.6*'MARK LOOKUP'!L392,"B",IF(LEDGER!L392&gt;=0.5*'MARK LOOKUP'!L392,"C+",IF(LEDGER!L392&gt;=0.4*'MARK LOOKUP'!L392,"C",IF(LEDGER!L392&gt;=0.35*'MARK LOOKUP'!L392,"D","NG")))))))))</f>
        <v/>
      </c>
      <c r="AH392" s="26" t="str">
        <f>IF(ISNUMBER(M392),IF(M392&gt;=0.9*'MARK LOOKUP'!M392,"A+",IF(M392&gt;=0.8*'MARK LOOKUP'!M392,"A",IF(M392&gt;=0.7*'MARK LOOKUP'!M392,"B+",IF(M392&gt;=0.6*'MARK LOOKUP'!M392,"B",IF(M392&gt;=0.5*'MARK LOOKUP'!M392,"C+",IF(M392&gt;=0.4*'MARK LOOKUP'!M392,"C",IF(M392&gt;=0.35*'MARK LOOKUP'!M392,"D","NG"))))))),"")</f>
        <v/>
      </c>
      <c r="AI392" s="26" t="str">
        <f>IF(ISBLANK('DATA ENTRY'!S392),"",IF(N392="Ab","AB",IF(N392&gt;=0.9*'MARK LOOKUP'!N392,"A+",IF(N392&gt;=0.8*'MARK LOOKUP'!N392,"A",IF(N392&gt;=0.7*'MARK LOOKUP'!N392,"B+",IF(N392&gt;=0.6*'MARK LOOKUP'!N392,"B",IF(N392&gt;=0.5*'MARK LOOKUP'!N392,"C+",IF(N392&gt;=0.4*'MARK LOOKUP'!N392,"C",IF(N392&gt;=0.35*'MARK LOOKUP'!N392,"D","NG")))))))))</f>
        <v/>
      </c>
      <c r="AJ392" s="26" t="str">
        <f>IF(ISBLANK('DATA ENTRY'!T392),"",IF(O392="Ab","AB",IF(O392&gt;=0.9*'MARK LOOKUP'!O392,"A+",IF(O392&gt;=0.8*'MARK LOOKUP'!O392,"A",IF(O392&gt;=0.7*'MARK LOOKUP'!O392,"B+",IF(O392&gt;=0.6*'MARK LOOKUP'!O392,"B",IF(O392&gt;=0.5*'MARK LOOKUP'!O392,"C+",IF(O392&gt;=0.4*'MARK LOOKUP'!O392,"C",IF(O392&gt;=0.35*'MARK LOOKUP'!O392,"D","NG")))))))))</f>
        <v/>
      </c>
      <c r="AK392" s="26" t="str">
        <f>IF(ISNUMBER(P392),IF(P392&gt;=0.9*'MARK LOOKUP'!P392,"A+",IF(P392&gt;=0.8*'MARK LOOKUP'!P392,"A",IF(P392&gt;=0.7*'MARK LOOKUP'!P392,"B+",IF(P392&gt;=0.6*'MARK LOOKUP'!P392,"B",IF(P392&gt;=0.5*'MARK LOOKUP'!P392,"C+",IF(P392&gt;=0.4*'MARK LOOKUP'!P392,"C",IF(P392&gt;=0.35*'MARK LOOKUP'!P392,"D","NG"))))))),"")</f>
        <v/>
      </c>
      <c r="AL392" s="26" t="str">
        <f>IF(ISBLANK('DATA ENTRY'!V392),"",IF(Q392="Ab","AB",IF(Q392&gt;=0.9*'MARK LOOKUP'!Q392,"A+",IF(Q392&gt;=0.8*'MARK LOOKUP'!Q392,"A",IF(Q392&gt;=0.7*'MARK LOOKUP'!Q392,"B+",IF(Q392&gt;=0.6*'MARK LOOKUP'!Q392,"B",IF(Q392&gt;=0.5*'MARK LOOKUP'!Q392,"C+",IF(Q392&gt;=0.4*'MARK LOOKUP'!Q392,"C",IF(Q392&gt;=0.35*'MARK LOOKUP'!Q392,"D","NG")))))))))</f>
        <v/>
      </c>
      <c r="AM392" s="26" t="str">
        <f>IF(ISBLANK('DATA ENTRY'!W392),"",IF(R392="Ab","AB",IF(R392&gt;=0.9*'MARK LOOKUP'!R392,"A+",IF(R392&gt;=0.8*'MARK LOOKUP'!R392,"A",IF(R392&gt;=0.7*'MARK LOOKUP'!R392,"B+",IF(R392&gt;=0.6*'MARK LOOKUP'!R392,"B",IF(R392&gt;=0.5*'MARK LOOKUP'!R392,"C+",IF(R392&gt;=0.4*'MARK LOOKUP'!R392,"C",IF(R392&gt;=0.35*'MARK LOOKUP'!R392,"D","NG")))))))))</f>
        <v/>
      </c>
      <c r="AN392" s="26" t="str">
        <f>IF(ISNUMBER(S392),IF(S392&gt;=0.9*'MARK LOOKUP'!S392,"A+",IF(S392&gt;=0.8*'MARK LOOKUP'!S392,"A",IF(S392&gt;=0.7*'MARK LOOKUP'!S392,"B+",IF(S392&gt;=0.6*'MARK LOOKUP'!S392,"B",IF(S392&gt;=0.5*'MARK LOOKUP'!S392,"C+",IF(S392&gt;=0.4*'MARK LOOKUP'!S392,"C",IF(S392&gt;=0.35*'MARK LOOKUP'!S392,"D","NG"))))))),"")</f>
        <v/>
      </c>
      <c r="AO392" s="26" t="str">
        <f>IF(ISBLANK('DATA ENTRY'!Y392),"",IF(T392="AB","AB",IF(T392&gt;=0.9*'MARK LOOKUP'!T392,"A+",IF(T392&gt;=0.8*'MARK LOOKUP'!T392,"A",IF(T392&gt;=0.7*'MARK LOOKUP'!T392,"B+",IF(T392&gt;=0.6*'MARK LOOKUP'!T392,"B",IF(T392&gt;=0.5*'MARK LOOKUP'!T392,"C+",IF(T392&gt;=0.4*'MARK LOOKUP'!T392,"C",IF(T392&gt;=0.35*'MARK LOOKUP'!T392,"D","NG")))))))))</f>
        <v/>
      </c>
      <c r="AP392" s="26" t="str">
        <f>IF(ISBLANK('DATA ENTRY'!Z392),"",IF(U392="AB","AB",IF(U392&gt;=0.9*'MARK LOOKUP'!U392,"A+",IF(U392&gt;=0.8*'MARK LOOKUP'!U392,"A",IF(U392&gt;=0.7*'MARK LOOKUP'!U392,"B+",IF(U392&gt;=0.6*'MARK LOOKUP'!U392,"B",IF(U392&gt;=0.5*'MARK LOOKUP'!U392,"C+",IF(U392&gt;=0.4*'MARK LOOKUP'!U392,"C",IF(U392&gt;=0.35*'MARK LOOKUP'!U392,"D","NG")))))))))</f>
        <v/>
      </c>
      <c r="AQ392" s="26" t="str">
        <f>IF(ISNUMBER(V392),IF(V392&gt;=0.9*'MARK LOOKUP'!V392,"A+",IF(V392&gt;=0.8*'MARK LOOKUP'!V392,"A",IF(V392&gt;=0.7*'MARK LOOKUP'!V392,"B+",IF(V392&gt;=0.6*'MARK LOOKUP'!S392,"B",IF(V392&gt;=0.5*'MARK LOOKUP'!V392,"C+",IF(V392&gt;=0.4*'MARK LOOKUP'!V392,"C",IF(V392&gt;=0.35*'MARK LOOKUP'!V392,"D","NG"))))))),"")</f>
        <v/>
      </c>
      <c r="AR392" s="26" t="str">
        <f t="shared" si="127"/>
        <v/>
      </c>
      <c r="AS392" s="26" t="str">
        <f t="shared" si="128"/>
        <v/>
      </c>
      <c r="AT392" s="26" t="str">
        <f t="shared" si="129"/>
        <v/>
      </c>
      <c r="AU392" s="26" t="str">
        <f t="shared" si="130"/>
        <v/>
      </c>
      <c r="AV392" s="26" t="str">
        <f t="shared" si="131"/>
        <v/>
      </c>
      <c r="AW392" s="26" t="str">
        <f t="shared" si="132"/>
        <v/>
      </c>
      <c r="AX392" s="26" t="str">
        <f t="shared" si="133"/>
        <v/>
      </c>
      <c r="AY392" s="26" t="str">
        <f t="shared" si="134"/>
        <v/>
      </c>
      <c r="AZ392" s="26" t="str">
        <f t="shared" si="135"/>
        <v/>
      </c>
      <c r="BA392" s="26" t="str">
        <f t="shared" si="136"/>
        <v/>
      </c>
      <c r="BB392" s="26" t="str">
        <f t="shared" si="137"/>
        <v/>
      </c>
      <c r="BC392" s="26" t="str">
        <f t="shared" si="138"/>
        <v/>
      </c>
      <c r="BD392" s="26" t="str">
        <f t="shared" si="139"/>
        <v/>
      </c>
      <c r="BE392" s="26" t="str">
        <f>IF(ISBLANK('DATA ENTRY'!S392),"",IF(AJ392="A+","4",IF(AJ392="A","3.6",IF(AJ392="B+","3.2",IF(AJ392="B","2.8",IF(AJ392="C+","2.4",IF(AJ392="C","2",IF(AJ392="D+","1.6",IF(AJ392="D","1.2",IF(AJ392="E","0.8",""))))))))))</f>
        <v/>
      </c>
      <c r="BF392" s="26" t="str">
        <f>IF(ISBLANK('DATA ENTRY'!T392),"",IF(AK392="A+","4",IF(AK392="A","3.6",IF(AK392="B+","3.2",IF(AK392="B","2.8",IF(AK392="C+","2.4",IF(AK392="C","2",IF(AK392="D+","1.6",IF(AK392="D","1.2",IF(AK392="E","0.8",""))))))))))</f>
        <v/>
      </c>
      <c r="BG392" s="26" t="str">
        <f>IF(ISBLANK('DATA ENTRY'!U392),"",IF(AL392="A+","4",IF(AL392="A","3.6",IF(AL392="B+","3.2",IF(AL392="B","2.8",IF(AL392="C+","2.4",IF(AL392="C","2",IF(AL392="D+","1.6",IF(AL392="D","1.2",IF(AL392="E","0.8",""))))))))))</f>
        <v/>
      </c>
      <c r="BH392" s="26" t="str">
        <f>IF(ISBLANK('DATA ENTRY'!V392),"",IF(AM392="A+","4",IF(AM392="A","3.6",IF(AM392="B+","3.2",IF(AM392="B","2.8",IF(AM392="C+","2.4",IF(AM392="C","2",IF(AM392="D+","1.6",IF(AM392="D","1.2",IF(AM392="E","0.8",""))))))))))</f>
        <v/>
      </c>
      <c r="BI392" s="26" t="str">
        <f>IF(ISBLANK('DATA ENTRY'!W392),"",IF(AN392="A+","4",IF(AN392="A","3.6",IF(AN392="B+","3.2",IF(AN392="B","2.8",IF(AN392="C+","2.4",IF(AN392="C","2",IF(AN392="D+","1.6",IF(AN392="D","1.2",IF(AN392="E","0.8",""))))))))))</f>
        <v/>
      </c>
      <c r="BJ392" s="26" t="str">
        <f>IF(ISBLANK('DATA ENTRY'!X392),"",IF(AO392="A+","4",IF(AO392="A","3.6",IF(AO392="B+","3.2",IF(AO392="B","2.8",IF(AO392="C+","2.4",IF(AO392="C","2",IF(AO392="D+","1.6",IF(AO392="D","1.2",IF(AO392="E","0.8",""))))))))))</f>
        <v/>
      </c>
      <c r="BK392" s="26" t="str">
        <f>IF(ISBLANK('DATA ENTRY'!Y392),"",IF(AP392="A+","4",IF(AP392="A","3.6",IF(AP392="B+","3.2",IF(AP392="B","2.8",IF(AP392="C+","2.4",IF(AP392="C","2",IF(AP392="D+","1.6",IF(AP392="D","1.2",IF(AP392="E","0.8",""))))))))))</f>
        <v/>
      </c>
      <c r="BL392" s="26" t="str">
        <f>IF(ISBLANK('DATA ENTRY'!Z392),"",IF(AQ392="A+","4",IF(AQ392="A","3.6",IF(AQ392="B+","3.2",IF(AQ392="B","2.8",IF(AQ392="C+","2.4",IF(AQ392="C","2",IF(AQ392="D+","1.6",IF(AQ392="D","1.2",IF(AQ392="E","0.8",""))))))))))</f>
        <v/>
      </c>
    </row>
    <row r="393" spans="2:64" x14ac:dyDescent="0.25">
      <c r="B393" s="26" t="str">
        <f>IF(ISBLANK('DATA ENTRY'!G393),"",'DATA ENTRY'!G393)</f>
        <v/>
      </c>
      <c r="C393" s="26" t="str">
        <f>IF(ISBLANK('DATA ENTRY'!H393),"",'DATA ENTRY'!H393)</f>
        <v/>
      </c>
      <c r="D393" s="26" t="str">
        <f t="shared" si="121"/>
        <v/>
      </c>
      <c r="E393" s="26" t="str">
        <f>IF(ISBLANK('DATA ENTRY'!J393),"",'DATA ENTRY'!J393)</f>
        <v/>
      </c>
      <c r="F393" s="26" t="str">
        <f>IF(ISBLANK('DATA ENTRY'!K393),"",'DATA ENTRY'!K393)</f>
        <v/>
      </c>
      <c r="G393" s="26" t="str">
        <f t="shared" si="122"/>
        <v/>
      </c>
      <c r="H393" s="26" t="str">
        <f>IF(ISBLANK('DATA ENTRY'!M393),"",'DATA ENTRY'!M393)</f>
        <v/>
      </c>
      <c r="I393" s="26" t="str">
        <f>IF(ISBLANK('DATA ENTRY'!M393),"",'DATA ENTRY'!N393)</f>
        <v/>
      </c>
      <c r="J393" s="26" t="str">
        <f t="shared" si="140"/>
        <v/>
      </c>
      <c r="K393" s="26" t="str">
        <f>IF(ISBLANK('DATA ENTRY'!P393),"",'DATA ENTRY'!P393)</f>
        <v/>
      </c>
      <c r="L393" s="26" t="str">
        <f>IF(ISBLANK('DATA ENTRY'!Q393),"",'DATA ENTRY'!Q393)</f>
        <v/>
      </c>
      <c r="M393" s="26" t="str">
        <f t="shared" si="123"/>
        <v/>
      </c>
      <c r="N393" s="26" t="str">
        <f>IF(ISBLANK('DATA ENTRY'!S393),"",'DATA ENTRY'!S393)</f>
        <v/>
      </c>
      <c r="O393" s="26" t="str">
        <f>IF(ISBLANK('DATA ENTRY'!T393),"",'DATA ENTRY'!T393)</f>
        <v/>
      </c>
      <c r="P393" s="26" t="str">
        <f t="shared" si="124"/>
        <v/>
      </c>
      <c r="Q393" s="26" t="str">
        <f>IF(ISBLANK('DATA ENTRY'!V393),"",'DATA ENTRY'!V393)</f>
        <v/>
      </c>
      <c r="R393" s="26" t="str">
        <f>IF(ISBLANK('DATA ENTRY'!W393),"",'DATA ENTRY'!W393)</f>
        <v/>
      </c>
      <c r="S393" s="26" t="str">
        <f t="shared" si="125"/>
        <v/>
      </c>
      <c r="T393" s="26" t="str">
        <f>IF(ISBLANK('DATA ENTRY'!Y393),"",'DATA ENTRY'!Y393)</f>
        <v/>
      </c>
      <c r="U393" s="26" t="str">
        <f>IF(ISBLANK('DATA ENTRY'!Z393),"",'DATA ENTRY'!Z393)</f>
        <v/>
      </c>
      <c r="V393" s="26" t="str">
        <f t="shared" si="126"/>
        <v/>
      </c>
      <c r="W393" s="26" t="str">
        <f>IF(ISBLANK('DATA ENTRY'!$F393),"",IF(LEDGER!B393="AB","AB",IF(LEDGER!B393&gt;=0.9*'MARK LOOKUP'!B393,"A+",IF(LEDGER!B393&gt;=0.8*'MARK LOOKUP'!B393,"A",IF(LEDGER!B393&gt;=0.7*'MARK LOOKUP'!B393,"B+",IF(LEDGER!B393&gt;=0.6*'MARK LOOKUP'!B393,"B",IF(LEDGER!B393&gt;=0.5*'MARK LOOKUP'!B393,"C+",IF(LEDGER!B393&gt;=0.4*'MARK LOOKUP'!B393,"C+",IF(LEDGER!B393&gt;=0.35*'MARK LOOKUP'!B393,"D","NG")))))))))</f>
        <v/>
      </c>
      <c r="X393" s="26" t="str">
        <f>IF(ISBLANK('DATA ENTRY'!$G393),"",IF(LEDGER!C393="AB","AB",IF(LEDGER!C393&gt;=0.9*'MARK LOOKUP'!C393,"A+",IF(LEDGER!C393&gt;=0.8*'MARK LOOKUP'!C393,"A",IF(LEDGER!C393&gt;=0.7*'MARK LOOKUP'!C393,"B+",IF(LEDGER!C393&gt;=0.6*'MARK LOOKUP'!C393,"B",IF(LEDGER!C393&gt;=0.5*'MARK LOOKUP'!C393,"C+",IF(LEDGER!C393&gt;=0.4*'MARK LOOKUP'!C393,"C+",IF(LEDGER!C393&gt;=0.35*'MARK LOOKUP'!C393,"D","N.G.")))))))))</f>
        <v/>
      </c>
      <c r="Y393" s="26" t="b">
        <f>IF(ISNUMBER(D393),IF(D393&gt;=0.9*'MARK LOOKUP'!D393,"A+",IF(D393&gt;=0.8*'MARK LOOKUP'!D393,"A",IF(D393&gt;=0.7*'MARK LOOKUP'!D393,"B+",IF(D393&gt;=0.6*'MARK LOOKUP'!D393,"B",IF(D393&gt;=0.5*'MARK LOOKUP'!D393,"C+",IF(D393&gt;=0.4*'MARK LOOKUP'!D393,"C",IF(D393&gt;=0.35*'MARK LOOKUP'!D393,"D","N.G."))))))))</f>
        <v>0</v>
      </c>
      <c r="Z393" s="26" t="str">
        <f>IF(ISBLANK('DATA ENTRY'!J393),"",IF(LEDGER!E393="AB","AB",IF(LEDGER!E393&gt;=0.9*'MARK LOOKUP'!E393,"A+",IF(LEDGER!E393&gt;=0.8*'MARK LOOKUP'!E393,"A",IF(LEDGER!E393&gt;=0.7*'MARK LOOKUP'!E393,"B+",IF(LEDGER!E393&gt;=0.6*'MARK LOOKUP'!E393,"B",IF(LEDGER!E393&gt;=0.5*'MARK LOOKUP'!E393,"C+",IF(LEDGER!E393&gt;=0.4*'MARK LOOKUP'!E393,"C",IF(LEDGER!E393&gt;=0.35*'MARK LOOKUP'!E393,"D","NG")))))))))</f>
        <v/>
      </c>
      <c r="AA393" s="26" t="str">
        <f>IF(ISBLANK('DATA ENTRY'!K393),"",IF(LEDGER!F393="AB","AB",IF(LEDGER!F393&gt;=0.9*'MARK LOOKUP'!F393,"A+",IF(LEDGER!F393&gt;=0.8*'MARK LOOKUP'!F393,"A",IF(LEDGER!F393&gt;=0.7*'MARK LOOKUP'!F393,"B+",IF(LEDGER!F393&gt;=0.6*'MARK LOOKUP'!F393,"B",IF(LEDGER!F393&gt;=0.5*'MARK LOOKUP'!F393,"C+",IF(LEDGER!F393&gt;=0.4*'MARK LOOKUP'!F393,"C",IF(LEDGER!F393&gt;=0.35*'MARK LOOKUP'!F393,"D","NG")))))))))</f>
        <v/>
      </c>
      <c r="AB393" s="26" t="b">
        <f>IF(ISNUMBER(G393),IF(D393&gt;=0.9*'MARK LOOKUP'!G393,"A+",IF(G393&gt;=0.8*'MARK LOOKUP'!G393,"A",IF(G393&gt;=0.7*'MARK LOOKUP'!G393,"B+",IF(G393&gt;=0.6*'MARK LOOKUP'!G393,"B",IF(G393&gt;=0.5*'MARK LOOKUP'!G393,"C+",IF(G393&gt;=0.4*'MARK LOOKUP'!G393,"C",IF(G393&gt;=0.35*'MARK LOOKUP'!G393,"D","NG"))))))))</f>
        <v>0</v>
      </c>
      <c r="AC393" s="26" t="str">
        <f>IF(ISBLANK('DATA ENTRY'!M393),"",IF(LEDGER!H393="AB","AB",IF(LEDGER!H393&gt;=0.9*'MARK LOOKUP'!H393,"A+",IF(LEDGER!H393&gt;=0.8*'MARK LOOKUP'!H393,"A",IF(LEDGER!H393&gt;=0.7*'MARK LOOKUP'!H393,"B+",IF(LEDGER!H393&gt;=0.6*'MARK LOOKUP'!H393,"B",IF(LEDGER!H393&gt;=0.5*'MARK LOOKUP'!H393,"C+",IF(LEDGER!H393&gt;=0.4*'MARK LOOKUP'!H393,"C",IF(LEDGER!H393&gt;=0.35*'MARK LOOKUP'!H393,"D","NG")))))))))</f>
        <v/>
      </c>
      <c r="AD393" s="26" t="str">
        <f>IF(ISBLANK('DATA ENTRY'!N393),"",IF(LEDGER!I393="AB","AB",IF(LEDGER!I393&gt;=0.9*'MARK LOOKUP'!I393,"A+",IF(LEDGER!I393&gt;=0.8*'MARK LOOKUP'!I393,"A",IF(LEDGER!I393&gt;=0.7*'MARK LOOKUP'!I393,"B+",IF(LEDGER!I393&gt;=0.6*'MARK LOOKUP'!I393,"B",IF(LEDGER!I393&gt;=0.5*'MARK LOOKUP'!I393,"C+",IF(LEDGER!I393&gt;=0.4*'MARK LOOKUP'!I393,"C",IF(LEDGER!I393&gt;=0.35*'MARK LOOKUP'!I393,"D","NG")))))))))</f>
        <v/>
      </c>
      <c r="AE393" s="26" t="str">
        <f>IF(ISNUMBER(J393),IF(J393&gt;=0.9*'MARK LOOKUP'!J393,"A+",IF(J393&gt;=0.8*'MARK LOOKUP'!J393,"A",IF(J393&gt;=0.7*'MARK LOOKUP'!J393,"B+",IF(J393&gt;=0.6*'MARK LOOKUP'!J393,"B",IF(J393&gt;=0.5*'MARK LOOKUP'!J393,"C+",IF(J393&gt;=0.4*'MARK LOOKUP'!J393,"C",IF(J393&gt;=0.35*'MARK LOOKUP'!J393,"D","NG"))))))),"")</f>
        <v/>
      </c>
      <c r="AF393" s="26" t="str">
        <f>IF(ISBLANK('DATA ENTRY'!P393),"",IF(LEDGER!K393="Ab","AB",IF(LEDGER!K393&gt;=0.9*'MARK LOOKUP'!K393,"A+",IF(LEDGER!K393&gt;=0.8*'MARK LOOKUP'!K393,"A",IF(LEDGER!K393&gt;=0.7*'MARK LOOKUP'!K393,"B+",IF(LEDGER!K393&gt;=0.6*'MARK LOOKUP'!K393,"B",IF(LEDGER!K393&gt;=0.5*'MARK LOOKUP'!K393,"C+",IF(LEDGER!K393&gt;=0.4*'MARK LOOKUP'!K393,"C",IF(LEDGER!K393&gt;=0.35*'MARK LOOKUP'!K393,"D","NG")))))))))</f>
        <v/>
      </c>
      <c r="AG393" s="26" t="str">
        <f>IF(ISBLANK('DATA ENTRY'!Q393),"",IF(LEDGER!L393="Ab","AB",IF(LEDGER!L393&gt;=0.9*'MARK LOOKUP'!L393,"A+",IF(LEDGER!L393&gt;=0.8*'MARK LOOKUP'!L393,"A",IF(LEDGER!L393&gt;=0.7*'MARK LOOKUP'!L393,"B+",IF(LEDGER!L393&gt;=0.6*'MARK LOOKUP'!L393,"B",IF(LEDGER!L393&gt;=0.5*'MARK LOOKUP'!L393,"C+",IF(LEDGER!L393&gt;=0.4*'MARK LOOKUP'!L393,"C",IF(LEDGER!L393&gt;=0.35*'MARK LOOKUP'!L393,"D","NG")))))))))</f>
        <v/>
      </c>
      <c r="AH393" s="26" t="str">
        <f>IF(ISNUMBER(M393),IF(M393&gt;=0.9*'MARK LOOKUP'!M393,"A+",IF(M393&gt;=0.8*'MARK LOOKUP'!M393,"A",IF(M393&gt;=0.7*'MARK LOOKUP'!M393,"B+",IF(M393&gt;=0.6*'MARK LOOKUP'!M393,"B",IF(M393&gt;=0.5*'MARK LOOKUP'!M393,"C+",IF(M393&gt;=0.4*'MARK LOOKUP'!M393,"C",IF(M393&gt;=0.35*'MARK LOOKUP'!M393,"D","NG"))))))),"")</f>
        <v/>
      </c>
      <c r="AI393" s="26" t="str">
        <f>IF(ISBLANK('DATA ENTRY'!S393),"",IF(N393="Ab","AB",IF(N393&gt;=0.9*'MARK LOOKUP'!N393,"A+",IF(N393&gt;=0.8*'MARK LOOKUP'!N393,"A",IF(N393&gt;=0.7*'MARK LOOKUP'!N393,"B+",IF(N393&gt;=0.6*'MARK LOOKUP'!N393,"B",IF(N393&gt;=0.5*'MARK LOOKUP'!N393,"C+",IF(N393&gt;=0.4*'MARK LOOKUP'!N393,"C",IF(N393&gt;=0.35*'MARK LOOKUP'!N393,"D","NG")))))))))</f>
        <v/>
      </c>
      <c r="AJ393" s="26" t="str">
        <f>IF(ISBLANK('DATA ENTRY'!T393),"",IF(O393="Ab","AB",IF(O393&gt;=0.9*'MARK LOOKUP'!O393,"A+",IF(O393&gt;=0.8*'MARK LOOKUP'!O393,"A",IF(O393&gt;=0.7*'MARK LOOKUP'!O393,"B+",IF(O393&gt;=0.6*'MARK LOOKUP'!O393,"B",IF(O393&gt;=0.5*'MARK LOOKUP'!O393,"C+",IF(O393&gt;=0.4*'MARK LOOKUP'!O393,"C",IF(O393&gt;=0.35*'MARK LOOKUP'!O393,"D","NG")))))))))</f>
        <v/>
      </c>
      <c r="AK393" s="26" t="str">
        <f>IF(ISNUMBER(P393),IF(P393&gt;=0.9*'MARK LOOKUP'!P393,"A+",IF(P393&gt;=0.8*'MARK LOOKUP'!P393,"A",IF(P393&gt;=0.7*'MARK LOOKUP'!P393,"B+",IF(P393&gt;=0.6*'MARK LOOKUP'!P393,"B",IF(P393&gt;=0.5*'MARK LOOKUP'!P393,"C+",IF(P393&gt;=0.4*'MARK LOOKUP'!P393,"C",IF(P393&gt;=0.35*'MARK LOOKUP'!P393,"D","NG"))))))),"")</f>
        <v/>
      </c>
      <c r="AL393" s="26" t="str">
        <f>IF(ISBLANK('DATA ENTRY'!V393),"",IF(Q393="Ab","AB",IF(Q393&gt;=0.9*'MARK LOOKUP'!Q393,"A+",IF(Q393&gt;=0.8*'MARK LOOKUP'!Q393,"A",IF(Q393&gt;=0.7*'MARK LOOKUP'!Q393,"B+",IF(Q393&gt;=0.6*'MARK LOOKUP'!Q393,"B",IF(Q393&gt;=0.5*'MARK LOOKUP'!Q393,"C+",IF(Q393&gt;=0.4*'MARK LOOKUP'!Q393,"C",IF(Q393&gt;=0.35*'MARK LOOKUP'!Q393,"D","NG")))))))))</f>
        <v/>
      </c>
      <c r="AM393" s="26" t="str">
        <f>IF(ISBLANK('DATA ENTRY'!W393),"",IF(R393="Ab","AB",IF(R393&gt;=0.9*'MARK LOOKUP'!R393,"A+",IF(R393&gt;=0.8*'MARK LOOKUP'!R393,"A",IF(R393&gt;=0.7*'MARK LOOKUP'!R393,"B+",IF(R393&gt;=0.6*'MARK LOOKUP'!R393,"B",IF(R393&gt;=0.5*'MARK LOOKUP'!R393,"C+",IF(R393&gt;=0.4*'MARK LOOKUP'!R393,"C",IF(R393&gt;=0.35*'MARK LOOKUP'!R393,"D","NG")))))))))</f>
        <v/>
      </c>
      <c r="AN393" s="26" t="str">
        <f>IF(ISNUMBER(S393),IF(S393&gt;=0.9*'MARK LOOKUP'!S393,"A+",IF(S393&gt;=0.8*'MARK LOOKUP'!S393,"A",IF(S393&gt;=0.7*'MARK LOOKUP'!S393,"B+",IF(S393&gt;=0.6*'MARK LOOKUP'!S393,"B",IF(S393&gt;=0.5*'MARK LOOKUP'!S393,"C+",IF(S393&gt;=0.4*'MARK LOOKUP'!S393,"C",IF(S393&gt;=0.35*'MARK LOOKUP'!S393,"D","NG"))))))),"")</f>
        <v/>
      </c>
      <c r="AO393" s="26" t="str">
        <f>IF(ISBLANK('DATA ENTRY'!Y393),"",IF(T393="AB","AB",IF(T393&gt;=0.9*'MARK LOOKUP'!T393,"A+",IF(T393&gt;=0.8*'MARK LOOKUP'!T393,"A",IF(T393&gt;=0.7*'MARK LOOKUP'!T393,"B+",IF(T393&gt;=0.6*'MARK LOOKUP'!T393,"B",IF(T393&gt;=0.5*'MARK LOOKUP'!T393,"C+",IF(T393&gt;=0.4*'MARK LOOKUP'!T393,"C",IF(T393&gt;=0.35*'MARK LOOKUP'!T393,"D","NG")))))))))</f>
        <v/>
      </c>
      <c r="AP393" s="26" t="str">
        <f>IF(ISBLANK('DATA ENTRY'!Z393),"",IF(U393="AB","AB",IF(U393&gt;=0.9*'MARK LOOKUP'!U393,"A+",IF(U393&gt;=0.8*'MARK LOOKUP'!U393,"A",IF(U393&gt;=0.7*'MARK LOOKUP'!U393,"B+",IF(U393&gt;=0.6*'MARK LOOKUP'!U393,"B",IF(U393&gt;=0.5*'MARK LOOKUP'!U393,"C+",IF(U393&gt;=0.4*'MARK LOOKUP'!U393,"C",IF(U393&gt;=0.35*'MARK LOOKUP'!U393,"D","NG")))))))))</f>
        <v/>
      </c>
      <c r="AQ393" s="26" t="str">
        <f>IF(ISNUMBER(V393),IF(V393&gt;=0.9*'MARK LOOKUP'!V393,"A+",IF(V393&gt;=0.8*'MARK LOOKUP'!V393,"A",IF(V393&gt;=0.7*'MARK LOOKUP'!V393,"B+",IF(V393&gt;=0.6*'MARK LOOKUP'!S393,"B",IF(V393&gt;=0.5*'MARK LOOKUP'!V393,"C+",IF(V393&gt;=0.4*'MARK LOOKUP'!V393,"C",IF(V393&gt;=0.35*'MARK LOOKUP'!V393,"D","NG"))))))),"")</f>
        <v/>
      </c>
      <c r="AR393" s="26" t="str">
        <f t="shared" si="127"/>
        <v/>
      </c>
      <c r="AS393" s="26" t="str">
        <f t="shared" si="128"/>
        <v/>
      </c>
      <c r="AT393" s="26" t="str">
        <f t="shared" si="129"/>
        <v/>
      </c>
      <c r="AU393" s="26" t="str">
        <f t="shared" si="130"/>
        <v/>
      </c>
      <c r="AV393" s="26" t="str">
        <f t="shared" si="131"/>
        <v/>
      </c>
      <c r="AW393" s="26" t="str">
        <f t="shared" si="132"/>
        <v/>
      </c>
      <c r="AX393" s="26" t="str">
        <f t="shared" si="133"/>
        <v/>
      </c>
      <c r="AY393" s="26" t="str">
        <f t="shared" si="134"/>
        <v/>
      </c>
      <c r="AZ393" s="26" t="str">
        <f t="shared" si="135"/>
        <v/>
      </c>
      <c r="BA393" s="26" t="str">
        <f t="shared" si="136"/>
        <v/>
      </c>
      <c r="BB393" s="26" t="str">
        <f t="shared" si="137"/>
        <v/>
      </c>
      <c r="BC393" s="26" t="str">
        <f t="shared" si="138"/>
        <v/>
      </c>
      <c r="BD393" s="26" t="str">
        <f t="shared" si="139"/>
        <v/>
      </c>
      <c r="BE393" s="26" t="str">
        <f>IF(ISBLANK('DATA ENTRY'!S393),"",IF(AJ393="A+","4",IF(AJ393="A","3.6",IF(AJ393="B+","3.2",IF(AJ393="B","2.8",IF(AJ393="C+","2.4",IF(AJ393="C","2",IF(AJ393="D+","1.6",IF(AJ393="D","1.2",IF(AJ393="E","0.8",""))))))))))</f>
        <v/>
      </c>
      <c r="BF393" s="26" t="str">
        <f>IF(ISBLANK('DATA ENTRY'!T393),"",IF(AK393="A+","4",IF(AK393="A","3.6",IF(AK393="B+","3.2",IF(AK393="B","2.8",IF(AK393="C+","2.4",IF(AK393="C","2",IF(AK393="D+","1.6",IF(AK393="D","1.2",IF(AK393="E","0.8",""))))))))))</f>
        <v/>
      </c>
      <c r="BG393" s="26" t="str">
        <f>IF(ISBLANK('DATA ENTRY'!U393),"",IF(AL393="A+","4",IF(AL393="A","3.6",IF(AL393="B+","3.2",IF(AL393="B","2.8",IF(AL393="C+","2.4",IF(AL393="C","2",IF(AL393="D+","1.6",IF(AL393="D","1.2",IF(AL393="E","0.8",""))))))))))</f>
        <v/>
      </c>
      <c r="BH393" s="26" t="str">
        <f>IF(ISBLANK('DATA ENTRY'!V393),"",IF(AM393="A+","4",IF(AM393="A","3.6",IF(AM393="B+","3.2",IF(AM393="B","2.8",IF(AM393="C+","2.4",IF(AM393="C","2",IF(AM393="D+","1.6",IF(AM393="D","1.2",IF(AM393="E","0.8",""))))))))))</f>
        <v/>
      </c>
      <c r="BI393" s="26" t="str">
        <f>IF(ISBLANK('DATA ENTRY'!W393),"",IF(AN393="A+","4",IF(AN393="A","3.6",IF(AN393="B+","3.2",IF(AN393="B","2.8",IF(AN393="C+","2.4",IF(AN393="C","2",IF(AN393="D+","1.6",IF(AN393="D","1.2",IF(AN393="E","0.8",""))))))))))</f>
        <v/>
      </c>
      <c r="BJ393" s="26" t="str">
        <f>IF(ISBLANK('DATA ENTRY'!X393),"",IF(AO393="A+","4",IF(AO393="A","3.6",IF(AO393="B+","3.2",IF(AO393="B","2.8",IF(AO393="C+","2.4",IF(AO393="C","2",IF(AO393="D+","1.6",IF(AO393="D","1.2",IF(AO393="E","0.8",""))))))))))</f>
        <v/>
      </c>
      <c r="BK393" s="26" t="str">
        <f>IF(ISBLANK('DATA ENTRY'!Y393),"",IF(AP393="A+","4",IF(AP393="A","3.6",IF(AP393="B+","3.2",IF(AP393="B","2.8",IF(AP393="C+","2.4",IF(AP393="C","2",IF(AP393="D+","1.6",IF(AP393="D","1.2",IF(AP393="E","0.8",""))))))))))</f>
        <v/>
      </c>
      <c r="BL393" s="26" t="str">
        <f>IF(ISBLANK('DATA ENTRY'!Z393),"",IF(AQ393="A+","4",IF(AQ393="A","3.6",IF(AQ393="B+","3.2",IF(AQ393="B","2.8",IF(AQ393="C+","2.4",IF(AQ393="C","2",IF(AQ393="D+","1.6",IF(AQ393="D","1.2",IF(AQ393="E","0.8",""))))))))))</f>
        <v/>
      </c>
    </row>
    <row r="394" spans="2:64" x14ac:dyDescent="0.25">
      <c r="B394" s="26" t="str">
        <f>IF(ISBLANK('DATA ENTRY'!G394),"",'DATA ENTRY'!G394)</f>
        <v/>
      </c>
      <c r="C394" s="26" t="str">
        <f>IF(ISBLANK('DATA ENTRY'!H394),"",'DATA ENTRY'!H394)</f>
        <v/>
      </c>
      <c r="D394" s="26" t="str">
        <f t="shared" si="121"/>
        <v/>
      </c>
      <c r="E394" s="26" t="str">
        <f>IF(ISBLANK('DATA ENTRY'!J394),"",'DATA ENTRY'!J394)</f>
        <v/>
      </c>
      <c r="F394" s="26" t="str">
        <f>IF(ISBLANK('DATA ENTRY'!K394),"",'DATA ENTRY'!K394)</f>
        <v/>
      </c>
      <c r="G394" s="26" t="str">
        <f t="shared" si="122"/>
        <v/>
      </c>
      <c r="H394" s="26" t="str">
        <f>IF(ISBLANK('DATA ENTRY'!M394),"",'DATA ENTRY'!M394)</f>
        <v/>
      </c>
      <c r="I394" s="26" t="str">
        <f>IF(ISBLANK('DATA ENTRY'!M394),"",'DATA ENTRY'!N394)</f>
        <v/>
      </c>
      <c r="J394" s="26" t="str">
        <f t="shared" si="140"/>
        <v/>
      </c>
      <c r="K394" s="26" t="str">
        <f>IF(ISBLANK('DATA ENTRY'!P394),"",'DATA ENTRY'!P394)</f>
        <v/>
      </c>
      <c r="L394" s="26" t="str">
        <f>IF(ISBLANK('DATA ENTRY'!Q394),"",'DATA ENTRY'!Q394)</f>
        <v/>
      </c>
      <c r="M394" s="26" t="str">
        <f t="shared" si="123"/>
        <v/>
      </c>
      <c r="N394" s="26" t="str">
        <f>IF(ISBLANK('DATA ENTRY'!S394),"",'DATA ENTRY'!S394)</f>
        <v/>
      </c>
      <c r="O394" s="26" t="str">
        <f>IF(ISBLANK('DATA ENTRY'!T394),"",'DATA ENTRY'!T394)</f>
        <v/>
      </c>
      <c r="P394" s="26" t="str">
        <f t="shared" si="124"/>
        <v/>
      </c>
      <c r="Q394" s="26" t="str">
        <f>IF(ISBLANK('DATA ENTRY'!V394),"",'DATA ENTRY'!V394)</f>
        <v/>
      </c>
      <c r="R394" s="26" t="str">
        <f>IF(ISBLANK('DATA ENTRY'!W394),"",'DATA ENTRY'!W394)</f>
        <v/>
      </c>
      <c r="S394" s="26" t="str">
        <f t="shared" si="125"/>
        <v/>
      </c>
      <c r="T394" s="26" t="str">
        <f>IF(ISBLANK('DATA ENTRY'!Y394),"",'DATA ENTRY'!Y394)</f>
        <v/>
      </c>
      <c r="U394" s="26" t="str">
        <f>IF(ISBLANK('DATA ENTRY'!Z394),"",'DATA ENTRY'!Z394)</f>
        <v/>
      </c>
      <c r="V394" s="26" t="str">
        <f t="shared" si="126"/>
        <v/>
      </c>
      <c r="W394" s="26" t="str">
        <f>IF(ISBLANK('DATA ENTRY'!$F394),"",IF(LEDGER!B394="AB","AB",IF(LEDGER!B394&gt;=0.9*'MARK LOOKUP'!B394,"A+",IF(LEDGER!B394&gt;=0.8*'MARK LOOKUP'!B394,"A",IF(LEDGER!B394&gt;=0.7*'MARK LOOKUP'!B394,"B+",IF(LEDGER!B394&gt;=0.6*'MARK LOOKUP'!B394,"B",IF(LEDGER!B394&gt;=0.5*'MARK LOOKUP'!B394,"C+",IF(LEDGER!B394&gt;=0.4*'MARK LOOKUP'!B394,"C+",IF(LEDGER!B394&gt;=0.35*'MARK LOOKUP'!B394,"D","NG")))))))))</f>
        <v/>
      </c>
      <c r="X394" s="26" t="str">
        <f>IF(ISBLANK('DATA ENTRY'!$G394),"",IF(LEDGER!C394="AB","AB",IF(LEDGER!C394&gt;=0.9*'MARK LOOKUP'!C394,"A+",IF(LEDGER!C394&gt;=0.8*'MARK LOOKUP'!C394,"A",IF(LEDGER!C394&gt;=0.7*'MARK LOOKUP'!C394,"B+",IF(LEDGER!C394&gt;=0.6*'MARK LOOKUP'!C394,"B",IF(LEDGER!C394&gt;=0.5*'MARK LOOKUP'!C394,"C+",IF(LEDGER!C394&gt;=0.4*'MARK LOOKUP'!C394,"C+",IF(LEDGER!C394&gt;=0.35*'MARK LOOKUP'!C394,"D","N.G.")))))))))</f>
        <v/>
      </c>
      <c r="Y394" s="26" t="b">
        <f>IF(ISNUMBER(D394),IF(D394&gt;=0.9*'MARK LOOKUP'!D394,"A+",IF(D394&gt;=0.8*'MARK LOOKUP'!D394,"A",IF(D394&gt;=0.7*'MARK LOOKUP'!D394,"B+",IF(D394&gt;=0.6*'MARK LOOKUP'!D394,"B",IF(D394&gt;=0.5*'MARK LOOKUP'!D394,"C+",IF(D394&gt;=0.4*'MARK LOOKUP'!D394,"C",IF(D394&gt;=0.35*'MARK LOOKUP'!D394,"D","N.G."))))))))</f>
        <v>0</v>
      </c>
      <c r="Z394" s="26" t="str">
        <f>IF(ISBLANK('DATA ENTRY'!J394),"",IF(LEDGER!E394="AB","AB",IF(LEDGER!E394&gt;=0.9*'MARK LOOKUP'!E394,"A+",IF(LEDGER!E394&gt;=0.8*'MARK LOOKUP'!E394,"A",IF(LEDGER!E394&gt;=0.7*'MARK LOOKUP'!E394,"B+",IF(LEDGER!E394&gt;=0.6*'MARK LOOKUP'!E394,"B",IF(LEDGER!E394&gt;=0.5*'MARK LOOKUP'!E394,"C+",IF(LEDGER!E394&gt;=0.4*'MARK LOOKUP'!E394,"C",IF(LEDGER!E394&gt;=0.35*'MARK LOOKUP'!E394,"D","NG")))))))))</f>
        <v/>
      </c>
      <c r="AA394" s="26" t="str">
        <f>IF(ISBLANK('DATA ENTRY'!K394),"",IF(LEDGER!F394="AB","AB",IF(LEDGER!F394&gt;=0.9*'MARK LOOKUP'!F394,"A+",IF(LEDGER!F394&gt;=0.8*'MARK LOOKUP'!F394,"A",IF(LEDGER!F394&gt;=0.7*'MARK LOOKUP'!F394,"B+",IF(LEDGER!F394&gt;=0.6*'MARK LOOKUP'!F394,"B",IF(LEDGER!F394&gt;=0.5*'MARK LOOKUP'!F394,"C+",IF(LEDGER!F394&gt;=0.4*'MARK LOOKUP'!F394,"C",IF(LEDGER!F394&gt;=0.35*'MARK LOOKUP'!F394,"D","NG")))))))))</f>
        <v/>
      </c>
      <c r="AB394" s="26" t="b">
        <f>IF(ISNUMBER(G394),IF(D394&gt;=0.9*'MARK LOOKUP'!G394,"A+",IF(G394&gt;=0.8*'MARK LOOKUP'!G394,"A",IF(G394&gt;=0.7*'MARK LOOKUP'!G394,"B+",IF(G394&gt;=0.6*'MARK LOOKUP'!G394,"B",IF(G394&gt;=0.5*'MARK LOOKUP'!G394,"C+",IF(G394&gt;=0.4*'MARK LOOKUP'!G394,"C",IF(G394&gt;=0.35*'MARK LOOKUP'!G394,"D","NG"))))))))</f>
        <v>0</v>
      </c>
      <c r="AC394" s="26" t="str">
        <f>IF(ISBLANK('DATA ENTRY'!M394),"",IF(LEDGER!H394="AB","AB",IF(LEDGER!H394&gt;=0.9*'MARK LOOKUP'!H394,"A+",IF(LEDGER!H394&gt;=0.8*'MARK LOOKUP'!H394,"A",IF(LEDGER!H394&gt;=0.7*'MARK LOOKUP'!H394,"B+",IF(LEDGER!H394&gt;=0.6*'MARK LOOKUP'!H394,"B",IF(LEDGER!H394&gt;=0.5*'MARK LOOKUP'!H394,"C+",IF(LEDGER!H394&gt;=0.4*'MARK LOOKUP'!H394,"C",IF(LEDGER!H394&gt;=0.35*'MARK LOOKUP'!H394,"D","NG")))))))))</f>
        <v/>
      </c>
      <c r="AD394" s="26" t="str">
        <f>IF(ISBLANK('DATA ENTRY'!N394),"",IF(LEDGER!I394="AB","AB",IF(LEDGER!I394&gt;=0.9*'MARK LOOKUP'!I394,"A+",IF(LEDGER!I394&gt;=0.8*'MARK LOOKUP'!I394,"A",IF(LEDGER!I394&gt;=0.7*'MARK LOOKUP'!I394,"B+",IF(LEDGER!I394&gt;=0.6*'MARK LOOKUP'!I394,"B",IF(LEDGER!I394&gt;=0.5*'MARK LOOKUP'!I394,"C+",IF(LEDGER!I394&gt;=0.4*'MARK LOOKUP'!I394,"C",IF(LEDGER!I394&gt;=0.35*'MARK LOOKUP'!I394,"D","NG")))))))))</f>
        <v/>
      </c>
      <c r="AE394" s="26" t="str">
        <f>IF(ISNUMBER(J394),IF(J394&gt;=0.9*'MARK LOOKUP'!J394,"A+",IF(J394&gt;=0.8*'MARK LOOKUP'!J394,"A",IF(J394&gt;=0.7*'MARK LOOKUP'!J394,"B+",IF(J394&gt;=0.6*'MARK LOOKUP'!J394,"B",IF(J394&gt;=0.5*'MARK LOOKUP'!J394,"C+",IF(J394&gt;=0.4*'MARK LOOKUP'!J394,"C",IF(J394&gt;=0.35*'MARK LOOKUP'!J394,"D","NG"))))))),"")</f>
        <v/>
      </c>
      <c r="AF394" s="26" t="str">
        <f>IF(ISBLANK('DATA ENTRY'!P394),"",IF(LEDGER!K394="Ab","AB",IF(LEDGER!K394&gt;=0.9*'MARK LOOKUP'!K394,"A+",IF(LEDGER!K394&gt;=0.8*'MARK LOOKUP'!K394,"A",IF(LEDGER!K394&gt;=0.7*'MARK LOOKUP'!K394,"B+",IF(LEDGER!K394&gt;=0.6*'MARK LOOKUP'!K394,"B",IF(LEDGER!K394&gt;=0.5*'MARK LOOKUP'!K394,"C+",IF(LEDGER!K394&gt;=0.4*'MARK LOOKUP'!K394,"C",IF(LEDGER!K394&gt;=0.35*'MARK LOOKUP'!K394,"D","NG")))))))))</f>
        <v/>
      </c>
      <c r="AG394" s="26" t="str">
        <f>IF(ISBLANK('DATA ENTRY'!Q394),"",IF(LEDGER!L394="Ab","AB",IF(LEDGER!L394&gt;=0.9*'MARK LOOKUP'!L394,"A+",IF(LEDGER!L394&gt;=0.8*'MARK LOOKUP'!L394,"A",IF(LEDGER!L394&gt;=0.7*'MARK LOOKUP'!L394,"B+",IF(LEDGER!L394&gt;=0.6*'MARK LOOKUP'!L394,"B",IF(LEDGER!L394&gt;=0.5*'MARK LOOKUP'!L394,"C+",IF(LEDGER!L394&gt;=0.4*'MARK LOOKUP'!L394,"C",IF(LEDGER!L394&gt;=0.35*'MARK LOOKUP'!L394,"D","NG")))))))))</f>
        <v/>
      </c>
      <c r="AH394" s="26" t="str">
        <f>IF(ISNUMBER(M394),IF(M394&gt;=0.9*'MARK LOOKUP'!M394,"A+",IF(M394&gt;=0.8*'MARK LOOKUP'!M394,"A",IF(M394&gt;=0.7*'MARK LOOKUP'!M394,"B+",IF(M394&gt;=0.6*'MARK LOOKUP'!M394,"B",IF(M394&gt;=0.5*'MARK LOOKUP'!M394,"C+",IF(M394&gt;=0.4*'MARK LOOKUP'!M394,"C",IF(M394&gt;=0.35*'MARK LOOKUP'!M394,"D","NG"))))))),"")</f>
        <v/>
      </c>
      <c r="AI394" s="26" t="str">
        <f>IF(ISBLANK('DATA ENTRY'!S394),"",IF(N394="Ab","AB",IF(N394&gt;=0.9*'MARK LOOKUP'!N394,"A+",IF(N394&gt;=0.8*'MARK LOOKUP'!N394,"A",IF(N394&gt;=0.7*'MARK LOOKUP'!N394,"B+",IF(N394&gt;=0.6*'MARK LOOKUP'!N394,"B",IF(N394&gt;=0.5*'MARK LOOKUP'!N394,"C+",IF(N394&gt;=0.4*'MARK LOOKUP'!N394,"C",IF(N394&gt;=0.35*'MARK LOOKUP'!N394,"D","NG")))))))))</f>
        <v/>
      </c>
      <c r="AJ394" s="26" t="str">
        <f>IF(ISBLANK('DATA ENTRY'!T394),"",IF(O394="Ab","AB",IF(O394&gt;=0.9*'MARK LOOKUP'!O394,"A+",IF(O394&gt;=0.8*'MARK LOOKUP'!O394,"A",IF(O394&gt;=0.7*'MARK LOOKUP'!O394,"B+",IF(O394&gt;=0.6*'MARK LOOKUP'!O394,"B",IF(O394&gt;=0.5*'MARK LOOKUP'!O394,"C+",IF(O394&gt;=0.4*'MARK LOOKUP'!O394,"C",IF(O394&gt;=0.35*'MARK LOOKUP'!O394,"D","NG")))))))))</f>
        <v/>
      </c>
      <c r="AK394" s="26" t="str">
        <f>IF(ISNUMBER(P394),IF(P394&gt;=0.9*'MARK LOOKUP'!P394,"A+",IF(P394&gt;=0.8*'MARK LOOKUP'!P394,"A",IF(P394&gt;=0.7*'MARK LOOKUP'!P394,"B+",IF(P394&gt;=0.6*'MARK LOOKUP'!P394,"B",IF(P394&gt;=0.5*'MARK LOOKUP'!P394,"C+",IF(P394&gt;=0.4*'MARK LOOKUP'!P394,"C",IF(P394&gt;=0.35*'MARK LOOKUP'!P394,"D","NG"))))))),"")</f>
        <v/>
      </c>
      <c r="AL394" s="26" t="str">
        <f>IF(ISBLANK('DATA ENTRY'!V394),"",IF(Q394="Ab","AB",IF(Q394&gt;=0.9*'MARK LOOKUP'!Q394,"A+",IF(Q394&gt;=0.8*'MARK LOOKUP'!Q394,"A",IF(Q394&gt;=0.7*'MARK LOOKUP'!Q394,"B+",IF(Q394&gt;=0.6*'MARK LOOKUP'!Q394,"B",IF(Q394&gt;=0.5*'MARK LOOKUP'!Q394,"C+",IF(Q394&gt;=0.4*'MARK LOOKUP'!Q394,"C",IF(Q394&gt;=0.35*'MARK LOOKUP'!Q394,"D","NG")))))))))</f>
        <v/>
      </c>
      <c r="AM394" s="26" t="str">
        <f>IF(ISBLANK('DATA ENTRY'!W394),"",IF(R394="Ab","AB",IF(R394&gt;=0.9*'MARK LOOKUP'!R394,"A+",IF(R394&gt;=0.8*'MARK LOOKUP'!R394,"A",IF(R394&gt;=0.7*'MARK LOOKUP'!R394,"B+",IF(R394&gt;=0.6*'MARK LOOKUP'!R394,"B",IF(R394&gt;=0.5*'MARK LOOKUP'!R394,"C+",IF(R394&gt;=0.4*'MARK LOOKUP'!R394,"C",IF(R394&gt;=0.35*'MARK LOOKUP'!R394,"D","NG")))))))))</f>
        <v/>
      </c>
      <c r="AN394" s="26" t="str">
        <f>IF(ISNUMBER(S394),IF(S394&gt;=0.9*'MARK LOOKUP'!S394,"A+",IF(S394&gt;=0.8*'MARK LOOKUP'!S394,"A",IF(S394&gt;=0.7*'MARK LOOKUP'!S394,"B+",IF(S394&gt;=0.6*'MARK LOOKUP'!S394,"B",IF(S394&gt;=0.5*'MARK LOOKUP'!S394,"C+",IF(S394&gt;=0.4*'MARK LOOKUP'!S394,"C",IF(S394&gt;=0.35*'MARK LOOKUP'!S394,"D","NG"))))))),"")</f>
        <v/>
      </c>
      <c r="AO394" s="26" t="str">
        <f>IF(ISBLANK('DATA ENTRY'!Y394),"",IF(T394="AB","AB",IF(T394&gt;=0.9*'MARK LOOKUP'!T394,"A+",IF(T394&gt;=0.8*'MARK LOOKUP'!T394,"A",IF(T394&gt;=0.7*'MARK LOOKUP'!T394,"B+",IF(T394&gt;=0.6*'MARK LOOKUP'!T394,"B",IF(T394&gt;=0.5*'MARK LOOKUP'!T394,"C+",IF(T394&gt;=0.4*'MARK LOOKUP'!T394,"C",IF(T394&gt;=0.35*'MARK LOOKUP'!T394,"D","NG")))))))))</f>
        <v/>
      </c>
      <c r="AP394" s="26" t="str">
        <f>IF(ISBLANK('DATA ENTRY'!Z394),"",IF(U394="AB","AB",IF(U394&gt;=0.9*'MARK LOOKUP'!U394,"A+",IF(U394&gt;=0.8*'MARK LOOKUP'!U394,"A",IF(U394&gt;=0.7*'MARK LOOKUP'!U394,"B+",IF(U394&gt;=0.6*'MARK LOOKUP'!U394,"B",IF(U394&gt;=0.5*'MARK LOOKUP'!U394,"C+",IF(U394&gt;=0.4*'MARK LOOKUP'!U394,"C",IF(U394&gt;=0.35*'MARK LOOKUP'!U394,"D","NG")))))))))</f>
        <v/>
      </c>
      <c r="AQ394" s="26" t="str">
        <f>IF(ISNUMBER(V394),IF(V394&gt;=0.9*'MARK LOOKUP'!V394,"A+",IF(V394&gt;=0.8*'MARK LOOKUP'!V394,"A",IF(V394&gt;=0.7*'MARK LOOKUP'!V394,"B+",IF(V394&gt;=0.6*'MARK LOOKUP'!S394,"B",IF(V394&gt;=0.5*'MARK LOOKUP'!V394,"C+",IF(V394&gt;=0.4*'MARK LOOKUP'!V394,"C",IF(V394&gt;=0.35*'MARK LOOKUP'!V394,"D","NG"))))))),"")</f>
        <v/>
      </c>
      <c r="AR394" s="26" t="str">
        <f t="shared" si="127"/>
        <v/>
      </c>
      <c r="AS394" s="26" t="str">
        <f t="shared" si="128"/>
        <v/>
      </c>
      <c r="AT394" s="26" t="str">
        <f t="shared" si="129"/>
        <v/>
      </c>
      <c r="AU394" s="26" t="str">
        <f t="shared" si="130"/>
        <v/>
      </c>
      <c r="AV394" s="26" t="str">
        <f t="shared" si="131"/>
        <v/>
      </c>
      <c r="AW394" s="26" t="str">
        <f t="shared" si="132"/>
        <v/>
      </c>
      <c r="AX394" s="26" t="str">
        <f t="shared" si="133"/>
        <v/>
      </c>
      <c r="AY394" s="26" t="str">
        <f t="shared" si="134"/>
        <v/>
      </c>
      <c r="AZ394" s="26" t="str">
        <f t="shared" si="135"/>
        <v/>
      </c>
      <c r="BA394" s="26" t="str">
        <f t="shared" si="136"/>
        <v/>
      </c>
      <c r="BB394" s="26" t="str">
        <f t="shared" si="137"/>
        <v/>
      </c>
      <c r="BC394" s="26" t="str">
        <f t="shared" si="138"/>
        <v/>
      </c>
      <c r="BD394" s="26" t="str">
        <f t="shared" si="139"/>
        <v/>
      </c>
      <c r="BE394" s="26" t="str">
        <f>IF(ISBLANK('DATA ENTRY'!S394),"",IF(AJ394="A+","4",IF(AJ394="A","3.6",IF(AJ394="B+","3.2",IF(AJ394="B","2.8",IF(AJ394="C+","2.4",IF(AJ394="C","2",IF(AJ394="D+","1.6",IF(AJ394="D","1.2",IF(AJ394="E","0.8",""))))))))))</f>
        <v/>
      </c>
      <c r="BF394" s="26" t="str">
        <f>IF(ISBLANK('DATA ENTRY'!T394),"",IF(AK394="A+","4",IF(AK394="A","3.6",IF(AK394="B+","3.2",IF(AK394="B","2.8",IF(AK394="C+","2.4",IF(AK394="C","2",IF(AK394="D+","1.6",IF(AK394="D","1.2",IF(AK394="E","0.8",""))))))))))</f>
        <v/>
      </c>
      <c r="BG394" s="26" t="str">
        <f>IF(ISBLANK('DATA ENTRY'!U394),"",IF(AL394="A+","4",IF(AL394="A","3.6",IF(AL394="B+","3.2",IF(AL394="B","2.8",IF(AL394="C+","2.4",IF(AL394="C","2",IF(AL394="D+","1.6",IF(AL394="D","1.2",IF(AL394="E","0.8",""))))))))))</f>
        <v/>
      </c>
      <c r="BH394" s="26" t="str">
        <f>IF(ISBLANK('DATA ENTRY'!V394),"",IF(AM394="A+","4",IF(AM394="A","3.6",IF(AM394="B+","3.2",IF(AM394="B","2.8",IF(AM394="C+","2.4",IF(AM394="C","2",IF(AM394="D+","1.6",IF(AM394="D","1.2",IF(AM394="E","0.8",""))))))))))</f>
        <v/>
      </c>
      <c r="BI394" s="26" t="str">
        <f>IF(ISBLANK('DATA ENTRY'!W394),"",IF(AN394="A+","4",IF(AN394="A","3.6",IF(AN394="B+","3.2",IF(AN394="B","2.8",IF(AN394="C+","2.4",IF(AN394="C","2",IF(AN394="D+","1.6",IF(AN394="D","1.2",IF(AN394="E","0.8",""))))))))))</f>
        <v/>
      </c>
      <c r="BJ394" s="26" t="str">
        <f>IF(ISBLANK('DATA ENTRY'!X394),"",IF(AO394="A+","4",IF(AO394="A","3.6",IF(AO394="B+","3.2",IF(AO394="B","2.8",IF(AO394="C+","2.4",IF(AO394="C","2",IF(AO394="D+","1.6",IF(AO394="D","1.2",IF(AO394="E","0.8",""))))))))))</f>
        <v/>
      </c>
      <c r="BK394" s="26" t="str">
        <f>IF(ISBLANK('DATA ENTRY'!Y394),"",IF(AP394="A+","4",IF(AP394="A","3.6",IF(AP394="B+","3.2",IF(AP394="B","2.8",IF(AP394="C+","2.4",IF(AP394="C","2",IF(AP394="D+","1.6",IF(AP394="D","1.2",IF(AP394="E","0.8",""))))))))))</f>
        <v/>
      </c>
      <c r="BL394" s="26" t="str">
        <f>IF(ISBLANK('DATA ENTRY'!Z394),"",IF(AQ394="A+","4",IF(AQ394="A","3.6",IF(AQ394="B+","3.2",IF(AQ394="B","2.8",IF(AQ394="C+","2.4",IF(AQ394="C","2",IF(AQ394="D+","1.6",IF(AQ394="D","1.2",IF(AQ394="E","0.8",""))))))))))</f>
        <v/>
      </c>
    </row>
    <row r="395" spans="2:64" x14ac:dyDescent="0.25">
      <c r="B395" s="26" t="str">
        <f>IF(ISBLANK('DATA ENTRY'!G395),"",'DATA ENTRY'!G395)</f>
        <v/>
      </c>
      <c r="C395" s="26" t="str">
        <f>IF(ISBLANK('DATA ENTRY'!H395),"",'DATA ENTRY'!H395)</f>
        <v/>
      </c>
      <c r="D395" s="26" t="str">
        <f t="shared" si="121"/>
        <v/>
      </c>
      <c r="E395" s="26" t="str">
        <f>IF(ISBLANK('DATA ENTRY'!J395),"",'DATA ENTRY'!J395)</f>
        <v/>
      </c>
      <c r="F395" s="26" t="str">
        <f>IF(ISBLANK('DATA ENTRY'!K395),"",'DATA ENTRY'!K395)</f>
        <v/>
      </c>
      <c r="G395" s="26" t="str">
        <f t="shared" si="122"/>
        <v/>
      </c>
      <c r="H395" s="26" t="str">
        <f>IF(ISBLANK('DATA ENTRY'!M395),"",'DATA ENTRY'!M395)</f>
        <v/>
      </c>
      <c r="I395" s="26" t="str">
        <f>IF(ISBLANK('DATA ENTRY'!M395),"",'DATA ENTRY'!N395)</f>
        <v/>
      </c>
      <c r="J395" s="26" t="str">
        <f t="shared" si="140"/>
        <v/>
      </c>
      <c r="K395" s="26" t="str">
        <f>IF(ISBLANK('DATA ENTRY'!P395),"",'DATA ENTRY'!P395)</f>
        <v/>
      </c>
      <c r="L395" s="26" t="str">
        <f>IF(ISBLANK('DATA ENTRY'!Q395),"",'DATA ENTRY'!Q395)</f>
        <v/>
      </c>
      <c r="M395" s="26" t="str">
        <f t="shared" si="123"/>
        <v/>
      </c>
      <c r="N395" s="26" t="str">
        <f>IF(ISBLANK('DATA ENTRY'!S395),"",'DATA ENTRY'!S395)</f>
        <v/>
      </c>
      <c r="O395" s="26" t="str">
        <f>IF(ISBLANK('DATA ENTRY'!T395),"",'DATA ENTRY'!T395)</f>
        <v/>
      </c>
      <c r="P395" s="26" t="str">
        <f t="shared" si="124"/>
        <v/>
      </c>
      <c r="Q395" s="26" t="str">
        <f>IF(ISBLANK('DATA ENTRY'!V395),"",'DATA ENTRY'!V395)</f>
        <v/>
      </c>
      <c r="R395" s="26" t="str">
        <f>IF(ISBLANK('DATA ENTRY'!W395),"",'DATA ENTRY'!W395)</f>
        <v/>
      </c>
      <c r="S395" s="26" t="str">
        <f t="shared" si="125"/>
        <v/>
      </c>
      <c r="T395" s="26" t="str">
        <f>IF(ISBLANK('DATA ENTRY'!Y395),"",'DATA ENTRY'!Y395)</f>
        <v/>
      </c>
      <c r="U395" s="26" t="str">
        <f>IF(ISBLANK('DATA ENTRY'!Z395),"",'DATA ENTRY'!Z395)</f>
        <v/>
      </c>
      <c r="V395" s="26" t="str">
        <f t="shared" si="126"/>
        <v/>
      </c>
      <c r="W395" s="26" t="str">
        <f>IF(ISBLANK('DATA ENTRY'!$F395),"",IF(LEDGER!B395="AB","AB",IF(LEDGER!B395&gt;=0.9*'MARK LOOKUP'!B395,"A+",IF(LEDGER!B395&gt;=0.8*'MARK LOOKUP'!B395,"A",IF(LEDGER!B395&gt;=0.7*'MARK LOOKUP'!B395,"B+",IF(LEDGER!B395&gt;=0.6*'MARK LOOKUP'!B395,"B",IF(LEDGER!B395&gt;=0.5*'MARK LOOKUP'!B395,"C+",IF(LEDGER!B395&gt;=0.4*'MARK LOOKUP'!B395,"C+",IF(LEDGER!B395&gt;=0.35*'MARK LOOKUP'!B395,"D","NG")))))))))</f>
        <v/>
      </c>
      <c r="X395" s="26" t="str">
        <f>IF(ISBLANK('DATA ENTRY'!$G395),"",IF(LEDGER!C395="AB","AB",IF(LEDGER!C395&gt;=0.9*'MARK LOOKUP'!C395,"A+",IF(LEDGER!C395&gt;=0.8*'MARK LOOKUP'!C395,"A",IF(LEDGER!C395&gt;=0.7*'MARK LOOKUP'!C395,"B+",IF(LEDGER!C395&gt;=0.6*'MARK LOOKUP'!C395,"B",IF(LEDGER!C395&gt;=0.5*'MARK LOOKUP'!C395,"C+",IF(LEDGER!C395&gt;=0.4*'MARK LOOKUP'!C395,"C+",IF(LEDGER!C395&gt;=0.35*'MARK LOOKUP'!C395,"D","N.G.")))))))))</f>
        <v/>
      </c>
      <c r="Y395" s="26" t="b">
        <f>IF(ISNUMBER(D395),IF(D395&gt;=0.9*'MARK LOOKUP'!D395,"A+",IF(D395&gt;=0.8*'MARK LOOKUP'!D395,"A",IF(D395&gt;=0.7*'MARK LOOKUP'!D395,"B+",IF(D395&gt;=0.6*'MARK LOOKUP'!D395,"B",IF(D395&gt;=0.5*'MARK LOOKUP'!D395,"C+",IF(D395&gt;=0.4*'MARK LOOKUP'!D395,"C",IF(D395&gt;=0.35*'MARK LOOKUP'!D395,"D","N.G."))))))))</f>
        <v>0</v>
      </c>
      <c r="Z395" s="26" t="str">
        <f>IF(ISBLANK('DATA ENTRY'!J395),"",IF(LEDGER!E395="AB","AB",IF(LEDGER!E395&gt;=0.9*'MARK LOOKUP'!E395,"A+",IF(LEDGER!E395&gt;=0.8*'MARK LOOKUP'!E395,"A",IF(LEDGER!E395&gt;=0.7*'MARK LOOKUP'!E395,"B+",IF(LEDGER!E395&gt;=0.6*'MARK LOOKUP'!E395,"B",IF(LEDGER!E395&gt;=0.5*'MARK LOOKUP'!E395,"C+",IF(LEDGER!E395&gt;=0.4*'MARK LOOKUP'!E395,"C",IF(LEDGER!E395&gt;=0.35*'MARK LOOKUP'!E395,"D","NG")))))))))</f>
        <v/>
      </c>
      <c r="AA395" s="26" t="str">
        <f>IF(ISBLANK('DATA ENTRY'!K395),"",IF(LEDGER!F395="AB","AB",IF(LEDGER!F395&gt;=0.9*'MARK LOOKUP'!F395,"A+",IF(LEDGER!F395&gt;=0.8*'MARK LOOKUP'!F395,"A",IF(LEDGER!F395&gt;=0.7*'MARK LOOKUP'!F395,"B+",IF(LEDGER!F395&gt;=0.6*'MARK LOOKUP'!F395,"B",IF(LEDGER!F395&gt;=0.5*'MARK LOOKUP'!F395,"C+",IF(LEDGER!F395&gt;=0.4*'MARK LOOKUP'!F395,"C",IF(LEDGER!F395&gt;=0.35*'MARK LOOKUP'!F395,"D","NG")))))))))</f>
        <v/>
      </c>
      <c r="AB395" s="26" t="b">
        <f>IF(ISNUMBER(G395),IF(D395&gt;=0.9*'MARK LOOKUP'!G395,"A+",IF(G395&gt;=0.8*'MARK LOOKUP'!G395,"A",IF(G395&gt;=0.7*'MARK LOOKUP'!G395,"B+",IF(G395&gt;=0.6*'MARK LOOKUP'!G395,"B",IF(G395&gt;=0.5*'MARK LOOKUP'!G395,"C+",IF(G395&gt;=0.4*'MARK LOOKUP'!G395,"C",IF(G395&gt;=0.35*'MARK LOOKUP'!G395,"D","NG"))))))))</f>
        <v>0</v>
      </c>
      <c r="AC395" s="26" t="str">
        <f>IF(ISBLANK('DATA ENTRY'!M395),"",IF(LEDGER!H395="AB","AB",IF(LEDGER!H395&gt;=0.9*'MARK LOOKUP'!H395,"A+",IF(LEDGER!H395&gt;=0.8*'MARK LOOKUP'!H395,"A",IF(LEDGER!H395&gt;=0.7*'MARK LOOKUP'!H395,"B+",IF(LEDGER!H395&gt;=0.6*'MARK LOOKUP'!H395,"B",IF(LEDGER!H395&gt;=0.5*'MARK LOOKUP'!H395,"C+",IF(LEDGER!H395&gt;=0.4*'MARK LOOKUP'!H395,"C",IF(LEDGER!H395&gt;=0.35*'MARK LOOKUP'!H395,"D","NG")))))))))</f>
        <v/>
      </c>
      <c r="AD395" s="26" t="str">
        <f>IF(ISBLANK('DATA ENTRY'!N395),"",IF(LEDGER!I395="AB","AB",IF(LEDGER!I395&gt;=0.9*'MARK LOOKUP'!I395,"A+",IF(LEDGER!I395&gt;=0.8*'MARK LOOKUP'!I395,"A",IF(LEDGER!I395&gt;=0.7*'MARK LOOKUP'!I395,"B+",IF(LEDGER!I395&gt;=0.6*'MARK LOOKUP'!I395,"B",IF(LEDGER!I395&gt;=0.5*'MARK LOOKUP'!I395,"C+",IF(LEDGER!I395&gt;=0.4*'MARK LOOKUP'!I395,"C",IF(LEDGER!I395&gt;=0.35*'MARK LOOKUP'!I395,"D","NG")))))))))</f>
        <v/>
      </c>
      <c r="AE395" s="26" t="str">
        <f>IF(ISNUMBER(J395),IF(J395&gt;=0.9*'MARK LOOKUP'!J395,"A+",IF(J395&gt;=0.8*'MARK LOOKUP'!J395,"A",IF(J395&gt;=0.7*'MARK LOOKUP'!J395,"B+",IF(J395&gt;=0.6*'MARK LOOKUP'!J395,"B",IF(J395&gt;=0.5*'MARK LOOKUP'!J395,"C+",IF(J395&gt;=0.4*'MARK LOOKUP'!J395,"C",IF(J395&gt;=0.35*'MARK LOOKUP'!J395,"D","NG"))))))),"")</f>
        <v/>
      </c>
      <c r="AF395" s="26" t="str">
        <f>IF(ISBLANK('DATA ENTRY'!P395),"",IF(LEDGER!K395="Ab","AB",IF(LEDGER!K395&gt;=0.9*'MARK LOOKUP'!K395,"A+",IF(LEDGER!K395&gt;=0.8*'MARK LOOKUP'!K395,"A",IF(LEDGER!K395&gt;=0.7*'MARK LOOKUP'!K395,"B+",IF(LEDGER!K395&gt;=0.6*'MARK LOOKUP'!K395,"B",IF(LEDGER!K395&gt;=0.5*'MARK LOOKUP'!K395,"C+",IF(LEDGER!K395&gt;=0.4*'MARK LOOKUP'!K395,"C",IF(LEDGER!K395&gt;=0.35*'MARK LOOKUP'!K395,"D","NG")))))))))</f>
        <v/>
      </c>
      <c r="AG395" s="26" t="str">
        <f>IF(ISBLANK('DATA ENTRY'!Q395),"",IF(LEDGER!L395="Ab","AB",IF(LEDGER!L395&gt;=0.9*'MARK LOOKUP'!L395,"A+",IF(LEDGER!L395&gt;=0.8*'MARK LOOKUP'!L395,"A",IF(LEDGER!L395&gt;=0.7*'MARK LOOKUP'!L395,"B+",IF(LEDGER!L395&gt;=0.6*'MARK LOOKUP'!L395,"B",IF(LEDGER!L395&gt;=0.5*'MARK LOOKUP'!L395,"C+",IF(LEDGER!L395&gt;=0.4*'MARK LOOKUP'!L395,"C",IF(LEDGER!L395&gt;=0.35*'MARK LOOKUP'!L395,"D","NG")))))))))</f>
        <v/>
      </c>
      <c r="AH395" s="26" t="str">
        <f>IF(ISNUMBER(M395),IF(M395&gt;=0.9*'MARK LOOKUP'!M395,"A+",IF(M395&gt;=0.8*'MARK LOOKUP'!M395,"A",IF(M395&gt;=0.7*'MARK LOOKUP'!M395,"B+",IF(M395&gt;=0.6*'MARK LOOKUP'!M395,"B",IF(M395&gt;=0.5*'MARK LOOKUP'!M395,"C+",IF(M395&gt;=0.4*'MARK LOOKUP'!M395,"C",IF(M395&gt;=0.35*'MARK LOOKUP'!M395,"D","NG"))))))),"")</f>
        <v/>
      </c>
      <c r="AI395" s="26" t="str">
        <f>IF(ISBLANK('DATA ENTRY'!S395),"",IF(N395="Ab","AB",IF(N395&gt;=0.9*'MARK LOOKUP'!N395,"A+",IF(N395&gt;=0.8*'MARK LOOKUP'!N395,"A",IF(N395&gt;=0.7*'MARK LOOKUP'!N395,"B+",IF(N395&gt;=0.6*'MARK LOOKUP'!N395,"B",IF(N395&gt;=0.5*'MARK LOOKUP'!N395,"C+",IF(N395&gt;=0.4*'MARK LOOKUP'!N395,"C",IF(N395&gt;=0.35*'MARK LOOKUP'!N395,"D","NG")))))))))</f>
        <v/>
      </c>
      <c r="AJ395" s="26" t="str">
        <f>IF(ISBLANK('DATA ENTRY'!T395),"",IF(O395="Ab","AB",IF(O395&gt;=0.9*'MARK LOOKUP'!O395,"A+",IF(O395&gt;=0.8*'MARK LOOKUP'!O395,"A",IF(O395&gt;=0.7*'MARK LOOKUP'!O395,"B+",IF(O395&gt;=0.6*'MARK LOOKUP'!O395,"B",IF(O395&gt;=0.5*'MARK LOOKUP'!O395,"C+",IF(O395&gt;=0.4*'MARK LOOKUP'!O395,"C",IF(O395&gt;=0.35*'MARK LOOKUP'!O395,"D","NG")))))))))</f>
        <v/>
      </c>
      <c r="AK395" s="26" t="str">
        <f>IF(ISNUMBER(P395),IF(P395&gt;=0.9*'MARK LOOKUP'!P395,"A+",IF(P395&gt;=0.8*'MARK LOOKUP'!P395,"A",IF(P395&gt;=0.7*'MARK LOOKUP'!P395,"B+",IF(P395&gt;=0.6*'MARK LOOKUP'!P395,"B",IF(P395&gt;=0.5*'MARK LOOKUP'!P395,"C+",IF(P395&gt;=0.4*'MARK LOOKUP'!P395,"C",IF(P395&gt;=0.35*'MARK LOOKUP'!P395,"D","NG"))))))),"")</f>
        <v/>
      </c>
      <c r="AL395" s="26" t="str">
        <f>IF(ISBLANK('DATA ENTRY'!V395),"",IF(Q395="Ab","AB",IF(Q395&gt;=0.9*'MARK LOOKUP'!Q395,"A+",IF(Q395&gt;=0.8*'MARK LOOKUP'!Q395,"A",IF(Q395&gt;=0.7*'MARK LOOKUP'!Q395,"B+",IF(Q395&gt;=0.6*'MARK LOOKUP'!Q395,"B",IF(Q395&gt;=0.5*'MARK LOOKUP'!Q395,"C+",IF(Q395&gt;=0.4*'MARK LOOKUP'!Q395,"C",IF(Q395&gt;=0.35*'MARK LOOKUP'!Q395,"D","NG")))))))))</f>
        <v/>
      </c>
      <c r="AM395" s="26" t="str">
        <f>IF(ISBLANK('DATA ENTRY'!W395),"",IF(R395="Ab","AB",IF(R395&gt;=0.9*'MARK LOOKUP'!R395,"A+",IF(R395&gt;=0.8*'MARK LOOKUP'!R395,"A",IF(R395&gt;=0.7*'MARK LOOKUP'!R395,"B+",IF(R395&gt;=0.6*'MARK LOOKUP'!R395,"B",IF(R395&gt;=0.5*'MARK LOOKUP'!R395,"C+",IF(R395&gt;=0.4*'MARK LOOKUP'!R395,"C",IF(R395&gt;=0.35*'MARK LOOKUP'!R395,"D","NG")))))))))</f>
        <v/>
      </c>
      <c r="AN395" s="26" t="str">
        <f>IF(ISNUMBER(S395),IF(S395&gt;=0.9*'MARK LOOKUP'!S395,"A+",IF(S395&gt;=0.8*'MARK LOOKUP'!S395,"A",IF(S395&gt;=0.7*'MARK LOOKUP'!S395,"B+",IF(S395&gt;=0.6*'MARK LOOKUP'!S395,"B",IF(S395&gt;=0.5*'MARK LOOKUP'!S395,"C+",IF(S395&gt;=0.4*'MARK LOOKUP'!S395,"C",IF(S395&gt;=0.35*'MARK LOOKUP'!S395,"D","NG"))))))),"")</f>
        <v/>
      </c>
      <c r="AO395" s="26" t="str">
        <f>IF(ISBLANK('DATA ENTRY'!Y395),"",IF(T395="AB","AB",IF(T395&gt;=0.9*'MARK LOOKUP'!T395,"A+",IF(T395&gt;=0.8*'MARK LOOKUP'!T395,"A",IF(T395&gt;=0.7*'MARK LOOKUP'!T395,"B+",IF(T395&gt;=0.6*'MARK LOOKUP'!T395,"B",IF(T395&gt;=0.5*'MARK LOOKUP'!T395,"C+",IF(T395&gt;=0.4*'MARK LOOKUP'!T395,"C",IF(T395&gt;=0.35*'MARK LOOKUP'!T395,"D","NG")))))))))</f>
        <v/>
      </c>
      <c r="AP395" s="26" t="str">
        <f>IF(ISBLANK('DATA ENTRY'!Z395),"",IF(U395="AB","AB",IF(U395&gt;=0.9*'MARK LOOKUP'!U395,"A+",IF(U395&gt;=0.8*'MARK LOOKUP'!U395,"A",IF(U395&gt;=0.7*'MARK LOOKUP'!U395,"B+",IF(U395&gt;=0.6*'MARK LOOKUP'!U395,"B",IF(U395&gt;=0.5*'MARK LOOKUP'!U395,"C+",IF(U395&gt;=0.4*'MARK LOOKUP'!U395,"C",IF(U395&gt;=0.35*'MARK LOOKUP'!U395,"D","NG")))))))))</f>
        <v/>
      </c>
      <c r="AQ395" s="26" t="str">
        <f>IF(ISNUMBER(V395),IF(V395&gt;=0.9*'MARK LOOKUP'!V395,"A+",IF(V395&gt;=0.8*'MARK LOOKUP'!V395,"A",IF(V395&gt;=0.7*'MARK LOOKUP'!V395,"B+",IF(V395&gt;=0.6*'MARK LOOKUP'!S395,"B",IF(V395&gt;=0.5*'MARK LOOKUP'!V395,"C+",IF(V395&gt;=0.4*'MARK LOOKUP'!V395,"C",IF(V395&gt;=0.35*'MARK LOOKUP'!V395,"D","NG"))))))),"")</f>
        <v/>
      </c>
      <c r="AR395" s="26" t="str">
        <f t="shared" si="127"/>
        <v/>
      </c>
      <c r="AS395" s="26" t="str">
        <f t="shared" si="128"/>
        <v/>
      </c>
      <c r="AT395" s="26" t="str">
        <f t="shared" si="129"/>
        <v/>
      </c>
      <c r="AU395" s="26" t="str">
        <f t="shared" si="130"/>
        <v/>
      </c>
      <c r="AV395" s="26" t="str">
        <f t="shared" si="131"/>
        <v/>
      </c>
      <c r="AW395" s="26" t="str">
        <f t="shared" si="132"/>
        <v/>
      </c>
      <c r="AX395" s="26" t="str">
        <f t="shared" si="133"/>
        <v/>
      </c>
      <c r="AY395" s="26" t="str">
        <f t="shared" si="134"/>
        <v/>
      </c>
      <c r="AZ395" s="26" t="str">
        <f t="shared" si="135"/>
        <v/>
      </c>
      <c r="BA395" s="26" t="str">
        <f t="shared" si="136"/>
        <v/>
      </c>
      <c r="BB395" s="26" t="str">
        <f t="shared" si="137"/>
        <v/>
      </c>
      <c r="BC395" s="26" t="str">
        <f t="shared" si="138"/>
        <v/>
      </c>
      <c r="BD395" s="26" t="str">
        <f t="shared" si="139"/>
        <v/>
      </c>
      <c r="BE395" s="26" t="str">
        <f>IF(ISBLANK('DATA ENTRY'!S395),"",IF(AJ395="A+","4",IF(AJ395="A","3.6",IF(AJ395="B+","3.2",IF(AJ395="B","2.8",IF(AJ395="C+","2.4",IF(AJ395="C","2",IF(AJ395="D+","1.6",IF(AJ395="D","1.2",IF(AJ395="E","0.8",""))))))))))</f>
        <v/>
      </c>
      <c r="BF395" s="26" t="str">
        <f>IF(ISBLANK('DATA ENTRY'!T395),"",IF(AK395="A+","4",IF(AK395="A","3.6",IF(AK395="B+","3.2",IF(AK395="B","2.8",IF(AK395="C+","2.4",IF(AK395="C","2",IF(AK395="D+","1.6",IF(AK395="D","1.2",IF(AK395="E","0.8",""))))))))))</f>
        <v/>
      </c>
      <c r="BG395" s="26" t="str">
        <f>IF(ISBLANK('DATA ENTRY'!U395),"",IF(AL395="A+","4",IF(AL395="A","3.6",IF(AL395="B+","3.2",IF(AL395="B","2.8",IF(AL395="C+","2.4",IF(AL395="C","2",IF(AL395="D+","1.6",IF(AL395="D","1.2",IF(AL395="E","0.8",""))))))))))</f>
        <v/>
      </c>
      <c r="BH395" s="26" t="str">
        <f>IF(ISBLANK('DATA ENTRY'!V395),"",IF(AM395="A+","4",IF(AM395="A","3.6",IF(AM395="B+","3.2",IF(AM395="B","2.8",IF(AM395="C+","2.4",IF(AM395="C","2",IF(AM395="D+","1.6",IF(AM395="D","1.2",IF(AM395="E","0.8",""))))))))))</f>
        <v/>
      </c>
      <c r="BI395" s="26" t="str">
        <f>IF(ISBLANK('DATA ENTRY'!W395),"",IF(AN395="A+","4",IF(AN395="A","3.6",IF(AN395="B+","3.2",IF(AN395="B","2.8",IF(AN395="C+","2.4",IF(AN395="C","2",IF(AN395="D+","1.6",IF(AN395="D","1.2",IF(AN395="E","0.8",""))))))))))</f>
        <v/>
      </c>
      <c r="BJ395" s="26" t="str">
        <f>IF(ISBLANK('DATA ENTRY'!X395),"",IF(AO395="A+","4",IF(AO395="A","3.6",IF(AO395="B+","3.2",IF(AO395="B","2.8",IF(AO395="C+","2.4",IF(AO395="C","2",IF(AO395="D+","1.6",IF(AO395="D","1.2",IF(AO395="E","0.8",""))))))))))</f>
        <v/>
      </c>
      <c r="BK395" s="26" t="str">
        <f>IF(ISBLANK('DATA ENTRY'!Y395),"",IF(AP395="A+","4",IF(AP395="A","3.6",IF(AP395="B+","3.2",IF(AP395="B","2.8",IF(AP395="C+","2.4",IF(AP395="C","2",IF(AP395="D+","1.6",IF(AP395="D","1.2",IF(AP395="E","0.8",""))))))))))</f>
        <v/>
      </c>
      <c r="BL395" s="26" t="str">
        <f>IF(ISBLANK('DATA ENTRY'!Z395),"",IF(AQ395="A+","4",IF(AQ395="A","3.6",IF(AQ395="B+","3.2",IF(AQ395="B","2.8",IF(AQ395="C+","2.4",IF(AQ395="C","2",IF(AQ395="D+","1.6",IF(AQ395="D","1.2",IF(AQ395="E","0.8",""))))))))))</f>
        <v/>
      </c>
    </row>
    <row r="396" spans="2:64" x14ac:dyDescent="0.25">
      <c r="B396" s="26" t="str">
        <f>IF(ISBLANK('DATA ENTRY'!G396),"",'DATA ENTRY'!G396)</f>
        <v/>
      </c>
      <c r="C396" s="26" t="str">
        <f>IF(ISBLANK('DATA ENTRY'!H396),"",'DATA ENTRY'!H396)</f>
        <v/>
      </c>
      <c r="D396" s="26" t="str">
        <f t="shared" si="121"/>
        <v/>
      </c>
      <c r="E396" s="26" t="str">
        <f>IF(ISBLANK('DATA ENTRY'!J396),"",'DATA ENTRY'!J396)</f>
        <v/>
      </c>
      <c r="F396" s="26" t="str">
        <f>IF(ISBLANK('DATA ENTRY'!K396),"",'DATA ENTRY'!K396)</f>
        <v/>
      </c>
      <c r="G396" s="26" t="str">
        <f t="shared" si="122"/>
        <v/>
      </c>
      <c r="H396" s="26" t="str">
        <f>IF(ISBLANK('DATA ENTRY'!M396),"",'DATA ENTRY'!M396)</f>
        <v/>
      </c>
      <c r="I396" s="26" t="str">
        <f>IF(ISBLANK('DATA ENTRY'!M396),"",'DATA ENTRY'!N396)</f>
        <v/>
      </c>
      <c r="J396" s="26" t="str">
        <f t="shared" si="140"/>
        <v/>
      </c>
      <c r="K396" s="26" t="str">
        <f>IF(ISBLANK('DATA ENTRY'!P396),"",'DATA ENTRY'!P396)</f>
        <v/>
      </c>
      <c r="L396" s="26" t="str">
        <f>IF(ISBLANK('DATA ENTRY'!Q396),"",'DATA ENTRY'!Q396)</f>
        <v/>
      </c>
      <c r="M396" s="26" t="str">
        <f t="shared" si="123"/>
        <v/>
      </c>
      <c r="N396" s="26" t="str">
        <f>IF(ISBLANK('DATA ENTRY'!S396),"",'DATA ENTRY'!S396)</f>
        <v/>
      </c>
      <c r="O396" s="26" t="str">
        <f>IF(ISBLANK('DATA ENTRY'!T396),"",'DATA ENTRY'!T396)</f>
        <v/>
      </c>
      <c r="P396" s="26" t="str">
        <f t="shared" si="124"/>
        <v/>
      </c>
      <c r="Q396" s="26" t="str">
        <f>IF(ISBLANK('DATA ENTRY'!V396),"",'DATA ENTRY'!V396)</f>
        <v/>
      </c>
      <c r="R396" s="26" t="str">
        <f>IF(ISBLANK('DATA ENTRY'!W396),"",'DATA ENTRY'!W396)</f>
        <v/>
      </c>
      <c r="S396" s="26" t="str">
        <f t="shared" si="125"/>
        <v/>
      </c>
      <c r="T396" s="26" t="str">
        <f>IF(ISBLANK('DATA ENTRY'!Y396),"",'DATA ENTRY'!Y396)</f>
        <v/>
      </c>
      <c r="U396" s="26" t="str">
        <f>IF(ISBLANK('DATA ENTRY'!Z396),"",'DATA ENTRY'!Z396)</f>
        <v/>
      </c>
      <c r="V396" s="26" t="str">
        <f t="shared" si="126"/>
        <v/>
      </c>
      <c r="W396" s="26" t="str">
        <f>IF(ISBLANK('DATA ENTRY'!$F396),"",IF(LEDGER!B396="AB","AB",IF(LEDGER!B396&gt;=0.9*'MARK LOOKUP'!B396,"A+",IF(LEDGER!B396&gt;=0.8*'MARK LOOKUP'!B396,"A",IF(LEDGER!B396&gt;=0.7*'MARK LOOKUP'!B396,"B+",IF(LEDGER!B396&gt;=0.6*'MARK LOOKUP'!B396,"B",IF(LEDGER!B396&gt;=0.5*'MARK LOOKUP'!B396,"C+",IF(LEDGER!B396&gt;=0.4*'MARK LOOKUP'!B396,"C+",IF(LEDGER!B396&gt;=0.35*'MARK LOOKUP'!B396,"D","NG")))))))))</f>
        <v/>
      </c>
      <c r="X396" s="26" t="str">
        <f>IF(ISBLANK('DATA ENTRY'!$G396),"",IF(LEDGER!C396="AB","AB",IF(LEDGER!C396&gt;=0.9*'MARK LOOKUP'!C396,"A+",IF(LEDGER!C396&gt;=0.8*'MARK LOOKUP'!C396,"A",IF(LEDGER!C396&gt;=0.7*'MARK LOOKUP'!C396,"B+",IF(LEDGER!C396&gt;=0.6*'MARK LOOKUP'!C396,"B",IF(LEDGER!C396&gt;=0.5*'MARK LOOKUP'!C396,"C+",IF(LEDGER!C396&gt;=0.4*'MARK LOOKUP'!C396,"C+",IF(LEDGER!C396&gt;=0.35*'MARK LOOKUP'!C396,"D","N.G.")))))))))</f>
        <v/>
      </c>
      <c r="Y396" s="26" t="b">
        <f>IF(ISNUMBER(D396),IF(D396&gt;=0.9*'MARK LOOKUP'!D396,"A+",IF(D396&gt;=0.8*'MARK LOOKUP'!D396,"A",IF(D396&gt;=0.7*'MARK LOOKUP'!D396,"B+",IF(D396&gt;=0.6*'MARK LOOKUP'!D396,"B",IF(D396&gt;=0.5*'MARK LOOKUP'!D396,"C+",IF(D396&gt;=0.4*'MARK LOOKUP'!D396,"C",IF(D396&gt;=0.35*'MARK LOOKUP'!D396,"D","N.G."))))))))</f>
        <v>0</v>
      </c>
      <c r="Z396" s="26" t="str">
        <f>IF(ISBLANK('DATA ENTRY'!J396),"",IF(LEDGER!E396="AB","AB",IF(LEDGER!E396&gt;=0.9*'MARK LOOKUP'!E396,"A+",IF(LEDGER!E396&gt;=0.8*'MARK LOOKUP'!E396,"A",IF(LEDGER!E396&gt;=0.7*'MARK LOOKUP'!E396,"B+",IF(LEDGER!E396&gt;=0.6*'MARK LOOKUP'!E396,"B",IF(LEDGER!E396&gt;=0.5*'MARK LOOKUP'!E396,"C+",IF(LEDGER!E396&gt;=0.4*'MARK LOOKUP'!E396,"C",IF(LEDGER!E396&gt;=0.35*'MARK LOOKUP'!E396,"D","NG")))))))))</f>
        <v/>
      </c>
      <c r="AA396" s="26" t="str">
        <f>IF(ISBLANK('DATA ENTRY'!K396),"",IF(LEDGER!F396="AB","AB",IF(LEDGER!F396&gt;=0.9*'MARK LOOKUP'!F396,"A+",IF(LEDGER!F396&gt;=0.8*'MARK LOOKUP'!F396,"A",IF(LEDGER!F396&gt;=0.7*'MARK LOOKUP'!F396,"B+",IF(LEDGER!F396&gt;=0.6*'MARK LOOKUP'!F396,"B",IF(LEDGER!F396&gt;=0.5*'MARK LOOKUP'!F396,"C+",IF(LEDGER!F396&gt;=0.4*'MARK LOOKUP'!F396,"C",IF(LEDGER!F396&gt;=0.35*'MARK LOOKUP'!F396,"D","NG")))))))))</f>
        <v/>
      </c>
      <c r="AB396" s="26" t="b">
        <f>IF(ISNUMBER(G396),IF(D396&gt;=0.9*'MARK LOOKUP'!G396,"A+",IF(G396&gt;=0.8*'MARK LOOKUP'!G396,"A",IF(G396&gt;=0.7*'MARK LOOKUP'!G396,"B+",IF(G396&gt;=0.6*'MARK LOOKUP'!G396,"B",IF(G396&gt;=0.5*'MARK LOOKUP'!G396,"C+",IF(G396&gt;=0.4*'MARK LOOKUP'!G396,"C",IF(G396&gt;=0.35*'MARK LOOKUP'!G396,"D","NG"))))))))</f>
        <v>0</v>
      </c>
      <c r="AC396" s="26" t="str">
        <f>IF(ISBLANK('DATA ENTRY'!M396),"",IF(LEDGER!H396="AB","AB",IF(LEDGER!H396&gt;=0.9*'MARK LOOKUP'!H396,"A+",IF(LEDGER!H396&gt;=0.8*'MARK LOOKUP'!H396,"A",IF(LEDGER!H396&gt;=0.7*'MARK LOOKUP'!H396,"B+",IF(LEDGER!H396&gt;=0.6*'MARK LOOKUP'!H396,"B",IF(LEDGER!H396&gt;=0.5*'MARK LOOKUP'!H396,"C+",IF(LEDGER!H396&gt;=0.4*'MARK LOOKUP'!H396,"C",IF(LEDGER!H396&gt;=0.35*'MARK LOOKUP'!H396,"D","NG")))))))))</f>
        <v/>
      </c>
      <c r="AD396" s="26" t="str">
        <f>IF(ISBLANK('DATA ENTRY'!N396),"",IF(LEDGER!I396="AB","AB",IF(LEDGER!I396&gt;=0.9*'MARK LOOKUP'!I396,"A+",IF(LEDGER!I396&gt;=0.8*'MARK LOOKUP'!I396,"A",IF(LEDGER!I396&gt;=0.7*'MARK LOOKUP'!I396,"B+",IF(LEDGER!I396&gt;=0.6*'MARK LOOKUP'!I396,"B",IF(LEDGER!I396&gt;=0.5*'MARK LOOKUP'!I396,"C+",IF(LEDGER!I396&gt;=0.4*'MARK LOOKUP'!I396,"C",IF(LEDGER!I396&gt;=0.35*'MARK LOOKUP'!I396,"D","NG")))))))))</f>
        <v/>
      </c>
      <c r="AE396" s="26" t="str">
        <f>IF(ISNUMBER(J396),IF(J396&gt;=0.9*'MARK LOOKUP'!J396,"A+",IF(J396&gt;=0.8*'MARK LOOKUP'!J396,"A",IF(J396&gt;=0.7*'MARK LOOKUP'!J396,"B+",IF(J396&gt;=0.6*'MARK LOOKUP'!J396,"B",IF(J396&gt;=0.5*'MARK LOOKUP'!J396,"C+",IF(J396&gt;=0.4*'MARK LOOKUP'!J396,"C",IF(J396&gt;=0.35*'MARK LOOKUP'!J396,"D","NG"))))))),"")</f>
        <v/>
      </c>
      <c r="AF396" s="26" t="str">
        <f>IF(ISBLANK('DATA ENTRY'!P396),"",IF(LEDGER!K396="Ab","AB",IF(LEDGER!K396&gt;=0.9*'MARK LOOKUP'!K396,"A+",IF(LEDGER!K396&gt;=0.8*'MARK LOOKUP'!K396,"A",IF(LEDGER!K396&gt;=0.7*'MARK LOOKUP'!K396,"B+",IF(LEDGER!K396&gt;=0.6*'MARK LOOKUP'!K396,"B",IF(LEDGER!K396&gt;=0.5*'MARK LOOKUP'!K396,"C+",IF(LEDGER!K396&gt;=0.4*'MARK LOOKUP'!K396,"C",IF(LEDGER!K396&gt;=0.35*'MARK LOOKUP'!K396,"D","NG")))))))))</f>
        <v/>
      </c>
      <c r="AG396" s="26" t="str">
        <f>IF(ISBLANK('DATA ENTRY'!Q396),"",IF(LEDGER!L396="Ab","AB",IF(LEDGER!L396&gt;=0.9*'MARK LOOKUP'!L396,"A+",IF(LEDGER!L396&gt;=0.8*'MARK LOOKUP'!L396,"A",IF(LEDGER!L396&gt;=0.7*'MARK LOOKUP'!L396,"B+",IF(LEDGER!L396&gt;=0.6*'MARK LOOKUP'!L396,"B",IF(LEDGER!L396&gt;=0.5*'MARK LOOKUP'!L396,"C+",IF(LEDGER!L396&gt;=0.4*'MARK LOOKUP'!L396,"C",IF(LEDGER!L396&gt;=0.35*'MARK LOOKUP'!L396,"D","NG")))))))))</f>
        <v/>
      </c>
      <c r="AH396" s="26" t="str">
        <f>IF(ISNUMBER(M396),IF(M396&gt;=0.9*'MARK LOOKUP'!M396,"A+",IF(M396&gt;=0.8*'MARK LOOKUP'!M396,"A",IF(M396&gt;=0.7*'MARK LOOKUP'!M396,"B+",IF(M396&gt;=0.6*'MARK LOOKUP'!M396,"B",IF(M396&gt;=0.5*'MARK LOOKUP'!M396,"C+",IF(M396&gt;=0.4*'MARK LOOKUP'!M396,"C",IF(M396&gt;=0.35*'MARK LOOKUP'!M396,"D","NG"))))))),"")</f>
        <v/>
      </c>
      <c r="AI396" s="26" t="str">
        <f>IF(ISBLANK('DATA ENTRY'!S396),"",IF(N396="Ab","AB",IF(N396&gt;=0.9*'MARK LOOKUP'!N396,"A+",IF(N396&gt;=0.8*'MARK LOOKUP'!N396,"A",IF(N396&gt;=0.7*'MARK LOOKUP'!N396,"B+",IF(N396&gt;=0.6*'MARK LOOKUP'!N396,"B",IF(N396&gt;=0.5*'MARK LOOKUP'!N396,"C+",IF(N396&gt;=0.4*'MARK LOOKUP'!N396,"C",IF(N396&gt;=0.35*'MARK LOOKUP'!N396,"D","NG")))))))))</f>
        <v/>
      </c>
      <c r="AJ396" s="26" t="str">
        <f>IF(ISBLANK('DATA ENTRY'!T396),"",IF(O396="Ab","AB",IF(O396&gt;=0.9*'MARK LOOKUP'!O396,"A+",IF(O396&gt;=0.8*'MARK LOOKUP'!O396,"A",IF(O396&gt;=0.7*'MARK LOOKUP'!O396,"B+",IF(O396&gt;=0.6*'MARK LOOKUP'!O396,"B",IF(O396&gt;=0.5*'MARK LOOKUP'!O396,"C+",IF(O396&gt;=0.4*'MARK LOOKUP'!O396,"C",IF(O396&gt;=0.35*'MARK LOOKUP'!O396,"D","NG")))))))))</f>
        <v/>
      </c>
      <c r="AK396" s="26" t="str">
        <f>IF(ISNUMBER(P396),IF(P396&gt;=0.9*'MARK LOOKUP'!P396,"A+",IF(P396&gt;=0.8*'MARK LOOKUP'!P396,"A",IF(P396&gt;=0.7*'MARK LOOKUP'!P396,"B+",IF(P396&gt;=0.6*'MARK LOOKUP'!P396,"B",IF(P396&gt;=0.5*'MARK LOOKUP'!P396,"C+",IF(P396&gt;=0.4*'MARK LOOKUP'!P396,"C",IF(P396&gt;=0.35*'MARK LOOKUP'!P396,"D","NG"))))))),"")</f>
        <v/>
      </c>
      <c r="AL396" s="26" t="str">
        <f>IF(ISBLANK('DATA ENTRY'!V396),"",IF(Q396="Ab","AB",IF(Q396&gt;=0.9*'MARK LOOKUP'!Q396,"A+",IF(Q396&gt;=0.8*'MARK LOOKUP'!Q396,"A",IF(Q396&gt;=0.7*'MARK LOOKUP'!Q396,"B+",IF(Q396&gt;=0.6*'MARK LOOKUP'!Q396,"B",IF(Q396&gt;=0.5*'MARK LOOKUP'!Q396,"C+",IF(Q396&gt;=0.4*'MARK LOOKUP'!Q396,"C",IF(Q396&gt;=0.35*'MARK LOOKUP'!Q396,"D","NG")))))))))</f>
        <v/>
      </c>
      <c r="AM396" s="26" t="str">
        <f>IF(ISBLANK('DATA ENTRY'!W396),"",IF(R396="Ab","AB",IF(R396&gt;=0.9*'MARK LOOKUP'!R396,"A+",IF(R396&gt;=0.8*'MARK LOOKUP'!R396,"A",IF(R396&gt;=0.7*'MARK LOOKUP'!R396,"B+",IF(R396&gt;=0.6*'MARK LOOKUP'!R396,"B",IF(R396&gt;=0.5*'MARK LOOKUP'!R396,"C+",IF(R396&gt;=0.4*'MARK LOOKUP'!R396,"C",IF(R396&gt;=0.35*'MARK LOOKUP'!R396,"D","NG")))))))))</f>
        <v/>
      </c>
      <c r="AN396" s="26" t="str">
        <f>IF(ISNUMBER(S396),IF(S396&gt;=0.9*'MARK LOOKUP'!S396,"A+",IF(S396&gt;=0.8*'MARK LOOKUP'!S396,"A",IF(S396&gt;=0.7*'MARK LOOKUP'!S396,"B+",IF(S396&gt;=0.6*'MARK LOOKUP'!S396,"B",IF(S396&gt;=0.5*'MARK LOOKUP'!S396,"C+",IF(S396&gt;=0.4*'MARK LOOKUP'!S396,"C",IF(S396&gt;=0.35*'MARK LOOKUP'!S396,"D","NG"))))))),"")</f>
        <v/>
      </c>
      <c r="AO396" s="26" t="str">
        <f>IF(ISBLANK('DATA ENTRY'!Y396),"",IF(T396="AB","AB",IF(T396&gt;=0.9*'MARK LOOKUP'!T396,"A+",IF(T396&gt;=0.8*'MARK LOOKUP'!T396,"A",IF(T396&gt;=0.7*'MARK LOOKUP'!T396,"B+",IF(T396&gt;=0.6*'MARK LOOKUP'!T396,"B",IF(T396&gt;=0.5*'MARK LOOKUP'!T396,"C+",IF(T396&gt;=0.4*'MARK LOOKUP'!T396,"C",IF(T396&gt;=0.35*'MARK LOOKUP'!T396,"D","NG")))))))))</f>
        <v/>
      </c>
      <c r="AP396" s="26" t="str">
        <f>IF(ISBLANK('DATA ENTRY'!Z396),"",IF(U396="AB","AB",IF(U396&gt;=0.9*'MARK LOOKUP'!U396,"A+",IF(U396&gt;=0.8*'MARK LOOKUP'!U396,"A",IF(U396&gt;=0.7*'MARK LOOKUP'!U396,"B+",IF(U396&gt;=0.6*'MARK LOOKUP'!U396,"B",IF(U396&gt;=0.5*'MARK LOOKUP'!U396,"C+",IF(U396&gt;=0.4*'MARK LOOKUP'!U396,"C",IF(U396&gt;=0.35*'MARK LOOKUP'!U396,"D","NG")))))))))</f>
        <v/>
      </c>
      <c r="AQ396" s="26" t="str">
        <f>IF(ISNUMBER(V396),IF(V396&gt;=0.9*'MARK LOOKUP'!V396,"A+",IF(V396&gt;=0.8*'MARK LOOKUP'!V396,"A",IF(V396&gt;=0.7*'MARK LOOKUP'!V396,"B+",IF(V396&gt;=0.6*'MARK LOOKUP'!S396,"B",IF(V396&gt;=0.5*'MARK LOOKUP'!V396,"C+",IF(V396&gt;=0.4*'MARK LOOKUP'!V396,"C",IF(V396&gt;=0.35*'MARK LOOKUP'!V396,"D","NG"))))))),"")</f>
        <v/>
      </c>
      <c r="AR396" s="26" t="str">
        <f t="shared" si="127"/>
        <v/>
      </c>
      <c r="AS396" s="26" t="str">
        <f t="shared" si="128"/>
        <v/>
      </c>
      <c r="AT396" s="26" t="str">
        <f t="shared" si="129"/>
        <v/>
      </c>
      <c r="AU396" s="26" t="str">
        <f t="shared" si="130"/>
        <v/>
      </c>
      <c r="AV396" s="26" t="str">
        <f t="shared" si="131"/>
        <v/>
      </c>
      <c r="AW396" s="26" t="str">
        <f t="shared" si="132"/>
        <v/>
      </c>
      <c r="AX396" s="26" t="str">
        <f t="shared" si="133"/>
        <v/>
      </c>
      <c r="AY396" s="26" t="str">
        <f t="shared" si="134"/>
        <v/>
      </c>
      <c r="AZ396" s="26" t="str">
        <f t="shared" si="135"/>
        <v/>
      </c>
      <c r="BA396" s="26" t="str">
        <f t="shared" si="136"/>
        <v/>
      </c>
      <c r="BB396" s="26" t="str">
        <f t="shared" si="137"/>
        <v/>
      </c>
      <c r="BC396" s="26" t="str">
        <f t="shared" si="138"/>
        <v/>
      </c>
      <c r="BD396" s="26" t="str">
        <f t="shared" si="139"/>
        <v/>
      </c>
      <c r="BE396" s="26" t="str">
        <f>IF(ISBLANK('DATA ENTRY'!S396),"",IF(AJ396="A+","4",IF(AJ396="A","3.6",IF(AJ396="B+","3.2",IF(AJ396="B","2.8",IF(AJ396="C+","2.4",IF(AJ396="C","2",IF(AJ396="D+","1.6",IF(AJ396="D","1.2",IF(AJ396="E","0.8",""))))))))))</f>
        <v/>
      </c>
      <c r="BF396" s="26" t="str">
        <f>IF(ISBLANK('DATA ENTRY'!T396),"",IF(AK396="A+","4",IF(AK396="A","3.6",IF(AK396="B+","3.2",IF(AK396="B","2.8",IF(AK396="C+","2.4",IF(AK396="C","2",IF(AK396="D+","1.6",IF(AK396="D","1.2",IF(AK396="E","0.8",""))))))))))</f>
        <v/>
      </c>
      <c r="BG396" s="26" t="str">
        <f>IF(ISBLANK('DATA ENTRY'!U396),"",IF(AL396="A+","4",IF(AL396="A","3.6",IF(AL396="B+","3.2",IF(AL396="B","2.8",IF(AL396="C+","2.4",IF(AL396="C","2",IF(AL396="D+","1.6",IF(AL396="D","1.2",IF(AL396="E","0.8",""))))))))))</f>
        <v/>
      </c>
      <c r="BH396" s="26" t="str">
        <f>IF(ISBLANK('DATA ENTRY'!V396),"",IF(AM396="A+","4",IF(AM396="A","3.6",IF(AM396="B+","3.2",IF(AM396="B","2.8",IF(AM396="C+","2.4",IF(AM396="C","2",IF(AM396="D+","1.6",IF(AM396="D","1.2",IF(AM396="E","0.8",""))))))))))</f>
        <v/>
      </c>
      <c r="BI396" s="26" t="str">
        <f>IF(ISBLANK('DATA ENTRY'!W396),"",IF(AN396="A+","4",IF(AN396="A","3.6",IF(AN396="B+","3.2",IF(AN396="B","2.8",IF(AN396="C+","2.4",IF(AN396="C","2",IF(AN396="D+","1.6",IF(AN396="D","1.2",IF(AN396="E","0.8",""))))))))))</f>
        <v/>
      </c>
      <c r="BJ396" s="26" t="str">
        <f>IF(ISBLANK('DATA ENTRY'!X396),"",IF(AO396="A+","4",IF(AO396="A","3.6",IF(AO396="B+","3.2",IF(AO396="B","2.8",IF(AO396="C+","2.4",IF(AO396="C","2",IF(AO396="D+","1.6",IF(AO396="D","1.2",IF(AO396="E","0.8",""))))))))))</f>
        <v/>
      </c>
      <c r="BK396" s="26" t="str">
        <f>IF(ISBLANK('DATA ENTRY'!Y396),"",IF(AP396="A+","4",IF(AP396="A","3.6",IF(AP396="B+","3.2",IF(AP396="B","2.8",IF(AP396="C+","2.4",IF(AP396="C","2",IF(AP396="D+","1.6",IF(AP396="D","1.2",IF(AP396="E","0.8",""))))))))))</f>
        <v/>
      </c>
      <c r="BL396" s="26" t="str">
        <f>IF(ISBLANK('DATA ENTRY'!Z396),"",IF(AQ396="A+","4",IF(AQ396="A","3.6",IF(AQ396="B+","3.2",IF(AQ396="B","2.8",IF(AQ396="C+","2.4",IF(AQ396="C","2",IF(AQ396="D+","1.6",IF(AQ396="D","1.2",IF(AQ396="E","0.8",""))))))))))</f>
        <v/>
      </c>
    </row>
    <row r="397" spans="2:64" x14ac:dyDescent="0.25">
      <c r="B397" s="26" t="str">
        <f>IF(ISBLANK('DATA ENTRY'!G397),"",'DATA ENTRY'!G397)</f>
        <v/>
      </c>
      <c r="C397" s="26" t="str">
        <f>IF(ISBLANK('DATA ENTRY'!H397),"",'DATA ENTRY'!H397)</f>
        <v/>
      </c>
      <c r="D397" s="26" t="str">
        <f t="shared" si="121"/>
        <v/>
      </c>
      <c r="E397" s="26" t="str">
        <f>IF(ISBLANK('DATA ENTRY'!J397),"",'DATA ENTRY'!J397)</f>
        <v/>
      </c>
      <c r="F397" s="26" t="str">
        <f>IF(ISBLANK('DATA ENTRY'!K397),"",'DATA ENTRY'!K397)</f>
        <v/>
      </c>
      <c r="G397" s="26" t="str">
        <f t="shared" si="122"/>
        <v/>
      </c>
      <c r="H397" s="26" t="str">
        <f>IF(ISBLANK('DATA ENTRY'!M397),"",'DATA ENTRY'!M397)</f>
        <v/>
      </c>
      <c r="I397" s="26" t="str">
        <f>IF(ISBLANK('DATA ENTRY'!M397),"",'DATA ENTRY'!N397)</f>
        <v/>
      </c>
      <c r="J397" s="26" t="str">
        <f t="shared" si="140"/>
        <v/>
      </c>
      <c r="K397" s="26" t="str">
        <f>IF(ISBLANK('DATA ENTRY'!P397),"",'DATA ENTRY'!P397)</f>
        <v/>
      </c>
      <c r="L397" s="26" t="str">
        <f>IF(ISBLANK('DATA ENTRY'!Q397),"",'DATA ENTRY'!Q397)</f>
        <v/>
      </c>
      <c r="M397" s="26" t="str">
        <f t="shared" si="123"/>
        <v/>
      </c>
      <c r="N397" s="26" t="str">
        <f>IF(ISBLANK('DATA ENTRY'!S397),"",'DATA ENTRY'!S397)</f>
        <v/>
      </c>
      <c r="O397" s="26" t="str">
        <f>IF(ISBLANK('DATA ENTRY'!T397),"",'DATA ENTRY'!T397)</f>
        <v/>
      </c>
      <c r="P397" s="26" t="str">
        <f t="shared" si="124"/>
        <v/>
      </c>
      <c r="Q397" s="26" t="str">
        <f>IF(ISBLANK('DATA ENTRY'!V397),"",'DATA ENTRY'!V397)</f>
        <v/>
      </c>
      <c r="R397" s="26" t="str">
        <f>IF(ISBLANK('DATA ENTRY'!W397),"",'DATA ENTRY'!W397)</f>
        <v/>
      </c>
      <c r="S397" s="26" t="str">
        <f t="shared" si="125"/>
        <v/>
      </c>
      <c r="T397" s="26" t="str">
        <f>IF(ISBLANK('DATA ENTRY'!Y397),"",'DATA ENTRY'!Y397)</f>
        <v/>
      </c>
      <c r="U397" s="26" t="str">
        <f>IF(ISBLANK('DATA ENTRY'!Z397),"",'DATA ENTRY'!Z397)</f>
        <v/>
      </c>
      <c r="V397" s="26" t="str">
        <f t="shared" si="126"/>
        <v/>
      </c>
      <c r="W397" s="26" t="str">
        <f>IF(ISBLANK('DATA ENTRY'!$F397),"",IF(LEDGER!B397="AB","AB",IF(LEDGER!B397&gt;=0.9*'MARK LOOKUP'!B397,"A+",IF(LEDGER!B397&gt;=0.8*'MARK LOOKUP'!B397,"A",IF(LEDGER!B397&gt;=0.7*'MARK LOOKUP'!B397,"B+",IF(LEDGER!B397&gt;=0.6*'MARK LOOKUP'!B397,"B",IF(LEDGER!B397&gt;=0.5*'MARK LOOKUP'!B397,"C+",IF(LEDGER!B397&gt;=0.4*'MARK LOOKUP'!B397,"C+",IF(LEDGER!B397&gt;=0.35*'MARK LOOKUP'!B397,"D","NG")))))))))</f>
        <v/>
      </c>
      <c r="X397" s="26" t="str">
        <f>IF(ISBLANK('DATA ENTRY'!$G397),"",IF(LEDGER!C397="AB","AB",IF(LEDGER!C397&gt;=0.9*'MARK LOOKUP'!C397,"A+",IF(LEDGER!C397&gt;=0.8*'MARK LOOKUP'!C397,"A",IF(LEDGER!C397&gt;=0.7*'MARK LOOKUP'!C397,"B+",IF(LEDGER!C397&gt;=0.6*'MARK LOOKUP'!C397,"B",IF(LEDGER!C397&gt;=0.5*'MARK LOOKUP'!C397,"C+",IF(LEDGER!C397&gt;=0.4*'MARK LOOKUP'!C397,"C+",IF(LEDGER!C397&gt;=0.35*'MARK LOOKUP'!C397,"D","N.G.")))))))))</f>
        <v/>
      </c>
      <c r="Y397" s="26" t="b">
        <f>IF(ISNUMBER(D397),IF(D397&gt;=0.9*'MARK LOOKUP'!D397,"A+",IF(D397&gt;=0.8*'MARK LOOKUP'!D397,"A",IF(D397&gt;=0.7*'MARK LOOKUP'!D397,"B+",IF(D397&gt;=0.6*'MARK LOOKUP'!D397,"B",IF(D397&gt;=0.5*'MARK LOOKUP'!D397,"C+",IF(D397&gt;=0.4*'MARK LOOKUP'!D397,"C",IF(D397&gt;=0.35*'MARK LOOKUP'!D397,"D","N.G."))))))))</f>
        <v>0</v>
      </c>
      <c r="Z397" s="26" t="str">
        <f>IF(ISBLANK('DATA ENTRY'!J397),"",IF(LEDGER!E397="AB","AB",IF(LEDGER!E397&gt;=0.9*'MARK LOOKUP'!E397,"A+",IF(LEDGER!E397&gt;=0.8*'MARK LOOKUP'!E397,"A",IF(LEDGER!E397&gt;=0.7*'MARK LOOKUP'!E397,"B+",IF(LEDGER!E397&gt;=0.6*'MARK LOOKUP'!E397,"B",IF(LEDGER!E397&gt;=0.5*'MARK LOOKUP'!E397,"C+",IF(LEDGER!E397&gt;=0.4*'MARK LOOKUP'!E397,"C",IF(LEDGER!E397&gt;=0.35*'MARK LOOKUP'!E397,"D","NG")))))))))</f>
        <v/>
      </c>
      <c r="AA397" s="26" t="str">
        <f>IF(ISBLANK('DATA ENTRY'!K397),"",IF(LEDGER!F397="AB","AB",IF(LEDGER!F397&gt;=0.9*'MARK LOOKUP'!F397,"A+",IF(LEDGER!F397&gt;=0.8*'MARK LOOKUP'!F397,"A",IF(LEDGER!F397&gt;=0.7*'MARK LOOKUP'!F397,"B+",IF(LEDGER!F397&gt;=0.6*'MARK LOOKUP'!F397,"B",IF(LEDGER!F397&gt;=0.5*'MARK LOOKUP'!F397,"C+",IF(LEDGER!F397&gt;=0.4*'MARK LOOKUP'!F397,"C",IF(LEDGER!F397&gt;=0.35*'MARK LOOKUP'!F397,"D","NG")))))))))</f>
        <v/>
      </c>
      <c r="AB397" s="26" t="b">
        <f>IF(ISNUMBER(G397),IF(D397&gt;=0.9*'MARK LOOKUP'!G397,"A+",IF(G397&gt;=0.8*'MARK LOOKUP'!G397,"A",IF(G397&gt;=0.7*'MARK LOOKUP'!G397,"B+",IF(G397&gt;=0.6*'MARK LOOKUP'!G397,"B",IF(G397&gt;=0.5*'MARK LOOKUP'!G397,"C+",IF(G397&gt;=0.4*'MARK LOOKUP'!G397,"C",IF(G397&gt;=0.35*'MARK LOOKUP'!G397,"D","NG"))))))))</f>
        <v>0</v>
      </c>
      <c r="AC397" s="26" t="str">
        <f>IF(ISBLANK('DATA ENTRY'!M397),"",IF(LEDGER!H397="AB","AB",IF(LEDGER!H397&gt;=0.9*'MARK LOOKUP'!H397,"A+",IF(LEDGER!H397&gt;=0.8*'MARK LOOKUP'!H397,"A",IF(LEDGER!H397&gt;=0.7*'MARK LOOKUP'!H397,"B+",IF(LEDGER!H397&gt;=0.6*'MARK LOOKUP'!H397,"B",IF(LEDGER!H397&gt;=0.5*'MARK LOOKUP'!H397,"C+",IF(LEDGER!H397&gt;=0.4*'MARK LOOKUP'!H397,"C",IF(LEDGER!H397&gt;=0.35*'MARK LOOKUP'!H397,"D","NG")))))))))</f>
        <v/>
      </c>
      <c r="AD397" s="26" t="str">
        <f>IF(ISBLANK('DATA ENTRY'!N397),"",IF(LEDGER!I397="AB","AB",IF(LEDGER!I397&gt;=0.9*'MARK LOOKUP'!I397,"A+",IF(LEDGER!I397&gt;=0.8*'MARK LOOKUP'!I397,"A",IF(LEDGER!I397&gt;=0.7*'MARK LOOKUP'!I397,"B+",IF(LEDGER!I397&gt;=0.6*'MARK LOOKUP'!I397,"B",IF(LEDGER!I397&gt;=0.5*'MARK LOOKUP'!I397,"C+",IF(LEDGER!I397&gt;=0.4*'MARK LOOKUP'!I397,"C",IF(LEDGER!I397&gt;=0.35*'MARK LOOKUP'!I397,"D","NG")))))))))</f>
        <v/>
      </c>
      <c r="AE397" s="26" t="str">
        <f>IF(ISNUMBER(J397),IF(J397&gt;=0.9*'MARK LOOKUP'!J397,"A+",IF(J397&gt;=0.8*'MARK LOOKUP'!J397,"A",IF(J397&gt;=0.7*'MARK LOOKUP'!J397,"B+",IF(J397&gt;=0.6*'MARK LOOKUP'!J397,"B",IF(J397&gt;=0.5*'MARK LOOKUP'!J397,"C+",IF(J397&gt;=0.4*'MARK LOOKUP'!J397,"C",IF(J397&gt;=0.35*'MARK LOOKUP'!J397,"D","NG"))))))),"")</f>
        <v/>
      </c>
      <c r="AF397" s="26" t="str">
        <f>IF(ISBLANK('DATA ENTRY'!P397),"",IF(LEDGER!K397="Ab","AB",IF(LEDGER!K397&gt;=0.9*'MARK LOOKUP'!K397,"A+",IF(LEDGER!K397&gt;=0.8*'MARK LOOKUP'!K397,"A",IF(LEDGER!K397&gt;=0.7*'MARK LOOKUP'!K397,"B+",IF(LEDGER!K397&gt;=0.6*'MARK LOOKUP'!K397,"B",IF(LEDGER!K397&gt;=0.5*'MARK LOOKUP'!K397,"C+",IF(LEDGER!K397&gt;=0.4*'MARK LOOKUP'!K397,"C",IF(LEDGER!K397&gt;=0.35*'MARK LOOKUP'!K397,"D","NG")))))))))</f>
        <v/>
      </c>
      <c r="AG397" s="26" t="str">
        <f>IF(ISBLANK('DATA ENTRY'!Q397),"",IF(LEDGER!L397="Ab","AB",IF(LEDGER!L397&gt;=0.9*'MARK LOOKUP'!L397,"A+",IF(LEDGER!L397&gt;=0.8*'MARK LOOKUP'!L397,"A",IF(LEDGER!L397&gt;=0.7*'MARK LOOKUP'!L397,"B+",IF(LEDGER!L397&gt;=0.6*'MARK LOOKUP'!L397,"B",IF(LEDGER!L397&gt;=0.5*'MARK LOOKUP'!L397,"C+",IF(LEDGER!L397&gt;=0.4*'MARK LOOKUP'!L397,"C",IF(LEDGER!L397&gt;=0.35*'MARK LOOKUP'!L397,"D","NG")))))))))</f>
        <v/>
      </c>
      <c r="AH397" s="26" t="str">
        <f>IF(ISNUMBER(M397),IF(M397&gt;=0.9*'MARK LOOKUP'!M397,"A+",IF(M397&gt;=0.8*'MARK LOOKUP'!M397,"A",IF(M397&gt;=0.7*'MARK LOOKUP'!M397,"B+",IF(M397&gt;=0.6*'MARK LOOKUP'!M397,"B",IF(M397&gt;=0.5*'MARK LOOKUP'!M397,"C+",IF(M397&gt;=0.4*'MARK LOOKUP'!M397,"C",IF(M397&gt;=0.35*'MARK LOOKUP'!M397,"D","NG"))))))),"")</f>
        <v/>
      </c>
      <c r="AI397" s="26" t="str">
        <f>IF(ISBLANK('DATA ENTRY'!S397),"",IF(N397="Ab","AB",IF(N397&gt;=0.9*'MARK LOOKUP'!N397,"A+",IF(N397&gt;=0.8*'MARK LOOKUP'!N397,"A",IF(N397&gt;=0.7*'MARK LOOKUP'!N397,"B+",IF(N397&gt;=0.6*'MARK LOOKUP'!N397,"B",IF(N397&gt;=0.5*'MARK LOOKUP'!N397,"C+",IF(N397&gt;=0.4*'MARK LOOKUP'!N397,"C",IF(N397&gt;=0.35*'MARK LOOKUP'!N397,"D","NG")))))))))</f>
        <v/>
      </c>
      <c r="AJ397" s="26" t="str">
        <f>IF(ISBLANK('DATA ENTRY'!T397),"",IF(O397="Ab","AB",IF(O397&gt;=0.9*'MARK LOOKUP'!O397,"A+",IF(O397&gt;=0.8*'MARK LOOKUP'!O397,"A",IF(O397&gt;=0.7*'MARK LOOKUP'!O397,"B+",IF(O397&gt;=0.6*'MARK LOOKUP'!O397,"B",IF(O397&gt;=0.5*'MARK LOOKUP'!O397,"C+",IF(O397&gt;=0.4*'MARK LOOKUP'!O397,"C",IF(O397&gt;=0.35*'MARK LOOKUP'!O397,"D","NG")))))))))</f>
        <v/>
      </c>
      <c r="AK397" s="26" t="str">
        <f>IF(ISNUMBER(P397),IF(P397&gt;=0.9*'MARK LOOKUP'!P397,"A+",IF(P397&gt;=0.8*'MARK LOOKUP'!P397,"A",IF(P397&gt;=0.7*'MARK LOOKUP'!P397,"B+",IF(P397&gt;=0.6*'MARK LOOKUP'!P397,"B",IF(P397&gt;=0.5*'MARK LOOKUP'!P397,"C+",IF(P397&gt;=0.4*'MARK LOOKUP'!P397,"C",IF(P397&gt;=0.35*'MARK LOOKUP'!P397,"D","NG"))))))),"")</f>
        <v/>
      </c>
      <c r="AL397" s="26" t="str">
        <f>IF(ISBLANK('DATA ENTRY'!V397),"",IF(Q397="Ab","AB",IF(Q397&gt;=0.9*'MARK LOOKUP'!Q397,"A+",IF(Q397&gt;=0.8*'MARK LOOKUP'!Q397,"A",IF(Q397&gt;=0.7*'MARK LOOKUP'!Q397,"B+",IF(Q397&gt;=0.6*'MARK LOOKUP'!Q397,"B",IF(Q397&gt;=0.5*'MARK LOOKUP'!Q397,"C+",IF(Q397&gt;=0.4*'MARK LOOKUP'!Q397,"C",IF(Q397&gt;=0.35*'MARK LOOKUP'!Q397,"D","NG")))))))))</f>
        <v/>
      </c>
      <c r="AM397" s="26" t="str">
        <f>IF(ISBLANK('DATA ENTRY'!W397),"",IF(R397="Ab","AB",IF(R397&gt;=0.9*'MARK LOOKUP'!R397,"A+",IF(R397&gt;=0.8*'MARK LOOKUP'!R397,"A",IF(R397&gt;=0.7*'MARK LOOKUP'!R397,"B+",IF(R397&gt;=0.6*'MARK LOOKUP'!R397,"B",IF(R397&gt;=0.5*'MARK LOOKUP'!R397,"C+",IF(R397&gt;=0.4*'MARK LOOKUP'!R397,"C",IF(R397&gt;=0.35*'MARK LOOKUP'!R397,"D","NG")))))))))</f>
        <v/>
      </c>
      <c r="AN397" s="26" t="str">
        <f>IF(ISNUMBER(S397),IF(S397&gt;=0.9*'MARK LOOKUP'!S397,"A+",IF(S397&gt;=0.8*'MARK LOOKUP'!S397,"A",IF(S397&gt;=0.7*'MARK LOOKUP'!S397,"B+",IF(S397&gt;=0.6*'MARK LOOKUP'!S397,"B",IF(S397&gt;=0.5*'MARK LOOKUP'!S397,"C+",IF(S397&gt;=0.4*'MARK LOOKUP'!S397,"C",IF(S397&gt;=0.35*'MARK LOOKUP'!S397,"D","NG"))))))),"")</f>
        <v/>
      </c>
      <c r="AO397" s="26" t="str">
        <f>IF(ISBLANK('DATA ENTRY'!Y397),"",IF(T397="AB","AB",IF(T397&gt;=0.9*'MARK LOOKUP'!T397,"A+",IF(T397&gt;=0.8*'MARK LOOKUP'!T397,"A",IF(T397&gt;=0.7*'MARK LOOKUP'!T397,"B+",IF(T397&gt;=0.6*'MARK LOOKUP'!T397,"B",IF(T397&gt;=0.5*'MARK LOOKUP'!T397,"C+",IF(T397&gt;=0.4*'MARK LOOKUP'!T397,"C",IF(T397&gt;=0.35*'MARK LOOKUP'!T397,"D","NG")))))))))</f>
        <v/>
      </c>
      <c r="AP397" s="26" t="str">
        <f>IF(ISBLANK('DATA ENTRY'!Z397),"",IF(U397="AB","AB",IF(U397&gt;=0.9*'MARK LOOKUP'!U397,"A+",IF(U397&gt;=0.8*'MARK LOOKUP'!U397,"A",IF(U397&gt;=0.7*'MARK LOOKUP'!U397,"B+",IF(U397&gt;=0.6*'MARK LOOKUP'!U397,"B",IF(U397&gt;=0.5*'MARK LOOKUP'!U397,"C+",IF(U397&gt;=0.4*'MARK LOOKUP'!U397,"C",IF(U397&gt;=0.35*'MARK LOOKUP'!U397,"D","NG")))))))))</f>
        <v/>
      </c>
      <c r="AQ397" s="26" t="str">
        <f>IF(ISNUMBER(V397),IF(V397&gt;=0.9*'MARK LOOKUP'!V397,"A+",IF(V397&gt;=0.8*'MARK LOOKUP'!V397,"A",IF(V397&gt;=0.7*'MARK LOOKUP'!V397,"B+",IF(V397&gt;=0.6*'MARK LOOKUP'!S397,"B",IF(V397&gt;=0.5*'MARK LOOKUP'!V397,"C+",IF(V397&gt;=0.4*'MARK LOOKUP'!V397,"C",IF(V397&gt;=0.35*'MARK LOOKUP'!V397,"D","NG"))))))),"")</f>
        <v/>
      </c>
      <c r="AR397" s="26" t="str">
        <f t="shared" si="127"/>
        <v/>
      </c>
      <c r="AS397" s="26" t="str">
        <f t="shared" si="128"/>
        <v/>
      </c>
      <c r="AT397" s="26" t="str">
        <f t="shared" si="129"/>
        <v/>
      </c>
      <c r="AU397" s="26" t="str">
        <f t="shared" si="130"/>
        <v/>
      </c>
      <c r="AV397" s="26" t="str">
        <f t="shared" si="131"/>
        <v/>
      </c>
      <c r="AW397" s="26" t="str">
        <f t="shared" si="132"/>
        <v/>
      </c>
      <c r="AX397" s="26" t="str">
        <f t="shared" si="133"/>
        <v/>
      </c>
      <c r="AY397" s="26" t="str">
        <f t="shared" si="134"/>
        <v/>
      </c>
      <c r="AZ397" s="26" t="str">
        <f t="shared" si="135"/>
        <v/>
      </c>
      <c r="BA397" s="26" t="str">
        <f t="shared" si="136"/>
        <v/>
      </c>
      <c r="BB397" s="26" t="str">
        <f t="shared" si="137"/>
        <v/>
      </c>
      <c r="BC397" s="26" t="str">
        <f t="shared" si="138"/>
        <v/>
      </c>
      <c r="BD397" s="26" t="str">
        <f t="shared" si="139"/>
        <v/>
      </c>
      <c r="BE397" s="26" t="str">
        <f>IF(ISBLANK('DATA ENTRY'!S397),"",IF(AJ397="A+","4",IF(AJ397="A","3.6",IF(AJ397="B+","3.2",IF(AJ397="B","2.8",IF(AJ397="C+","2.4",IF(AJ397="C","2",IF(AJ397="D+","1.6",IF(AJ397="D","1.2",IF(AJ397="E","0.8",""))))))))))</f>
        <v/>
      </c>
      <c r="BF397" s="26" t="str">
        <f>IF(ISBLANK('DATA ENTRY'!T397),"",IF(AK397="A+","4",IF(AK397="A","3.6",IF(AK397="B+","3.2",IF(AK397="B","2.8",IF(AK397="C+","2.4",IF(AK397="C","2",IF(AK397="D+","1.6",IF(AK397="D","1.2",IF(AK397="E","0.8",""))))))))))</f>
        <v/>
      </c>
      <c r="BG397" s="26" t="str">
        <f>IF(ISBLANK('DATA ENTRY'!U397),"",IF(AL397="A+","4",IF(AL397="A","3.6",IF(AL397="B+","3.2",IF(AL397="B","2.8",IF(AL397="C+","2.4",IF(AL397="C","2",IF(AL397="D+","1.6",IF(AL397="D","1.2",IF(AL397="E","0.8",""))))))))))</f>
        <v/>
      </c>
      <c r="BH397" s="26" t="str">
        <f>IF(ISBLANK('DATA ENTRY'!V397),"",IF(AM397="A+","4",IF(AM397="A","3.6",IF(AM397="B+","3.2",IF(AM397="B","2.8",IF(AM397="C+","2.4",IF(AM397="C","2",IF(AM397="D+","1.6",IF(AM397="D","1.2",IF(AM397="E","0.8",""))))))))))</f>
        <v/>
      </c>
      <c r="BI397" s="26" t="str">
        <f>IF(ISBLANK('DATA ENTRY'!W397),"",IF(AN397="A+","4",IF(AN397="A","3.6",IF(AN397="B+","3.2",IF(AN397="B","2.8",IF(AN397="C+","2.4",IF(AN397="C","2",IF(AN397="D+","1.6",IF(AN397="D","1.2",IF(AN397="E","0.8",""))))))))))</f>
        <v/>
      </c>
      <c r="BJ397" s="26" t="str">
        <f>IF(ISBLANK('DATA ENTRY'!X397),"",IF(AO397="A+","4",IF(AO397="A","3.6",IF(AO397="B+","3.2",IF(AO397="B","2.8",IF(AO397="C+","2.4",IF(AO397="C","2",IF(AO397="D+","1.6",IF(AO397="D","1.2",IF(AO397="E","0.8",""))))))))))</f>
        <v/>
      </c>
      <c r="BK397" s="26" t="str">
        <f>IF(ISBLANK('DATA ENTRY'!Y397),"",IF(AP397="A+","4",IF(AP397="A","3.6",IF(AP397="B+","3.2",IF(AP397="B","2.8",IF(AP397="C+","2.4",IF(AP397="C","2",IF(AP397="D+","1.6",IF(AP397="D","1.2",IF(AP397="E","0.8",""))))))))))</f>
        <v/>
      </c>
      <c r="BL397" s="26" t="str">
        <f>IF(ISBLANK('DATA ENTRY'!Z397),"",IF(AQ397="A+","4",IF(AQ397="A","3.6",IF(AQ397="B+","3.2",IF(AQ397="B","2.8",IF(AQ397="C+","2.4",IF(AQ397="C","2",IF(AQ397="D+","1.6",IF(AQ397="D","1.2",IF(AQ397="E","0.8",""))))))))))</f>
        <v/>
      </c>
    </row>
    <row r="398" spans="2:64" x14ac:dyDescent="0.25">
      <c r="B398" s="26" t="str">
        <f>IF(ISBLANK('DATA ENTRY'!G398),"",'DATA ENTRY'!G398)</f>
        <v/>
      </c>
      <c r="C398" s="26" t="str">
        <f>IF(ISBLANK('DATA ENTRY'!H398),"",'DATA ENTRY'!H398)</f>
        <v/>
      </c>
      <c r="D398" s="26" t="str">
        <f t="shared" si="121"/>
        <v/>
      </c>
      <c r="E398" s="26" t="str">
        <f>IF(ISBLANK('DATA ENTRY'!J398),"",'DATA ENTRY'!J398)</f>
        <v/>
      </c>
      <c r="F398" s="26" t="str">
        <f>IF(ISBLANK('DATA ENTRY'!K398),"",'DATA ENTRY'!K398)</f>
        <v/>
      </c>
      <c r="G398" s="26" t="str">
        <f t="shared" si="122"/>
        <v/>
      </c>
      <c r="H398" s="26" t="str">
        <f>IF(ISBLANK('DATA ENTRY'!M398),"",'DATA ENTRY'!M398)</f>
        <v/>
      </c>
      <c r="I398" s="26" t="str">
        <f>IF(ISBLANK('DATA ENTRY'!M398),"",'DATA ENTRY'!N398)</f>
        <v/>
      </c>
      <c r="J398" s="26" t="str">
        <f t="shared" si="140"/>
        <v/>
      </c>
      <c r="K398" s="26" t="str">
        <f>IF(ISBLANK('DATA ENTRY'!P398),"",'DATA ENTRY'!P398)</f>
        <v/>
      </c>
      <c r="L398" s="26" t="str">
        <f>IF(ISBLANK('DATA ENTRY'!Q398),"",'DATA ENTRY'!Q398)</f>
        <v/>
      </c>
      <c r="M398" s="26" t="str">
        <f t="shared" si="123"/>
        <v/>
      </c>
      <c r="N398" s="26" t="str">
        <f>IF(ISBLANK('DATA ENTRY'!S398),"",'DATA ENTRY'!S398)</f>
        <v/>
      </c>
      <c r="O398" s="26" t="str">
        <f>IF(ISBLANK('DATA ENTRY'!T398),"",'DATA ENTRY'!T398)</f>
        <v/>
      </c>
      <c r="P398" s="26" t="str">
        <f t="shared" si="124"/>
        <v/>
      </c>
      <c r="Q398" s="26" t="str">
        <f>IF(ISBLANK('DATA ENTRY'!V398),"",'DATA ENTRY'!V398)</f>
        <v/>
      </c>
      <c r="R398" s="26" t="str">
        <f>IF(ISBLANK('DATA ENTRY'!W398),"",'DATA ENTRY'!W398)</f>
        <v/>
      </c>
      <c r="S398" s="26" t="str">
        <f t="shared" si="125"/>
        <v/>
      </c>
      <c r="T398" s="26" t="str">
        <f>IF(ISBLANK('DATA ENTRY'!Y398),"",'DATA ENTRY'!Y398)</f>
        <v/>
      </c>
      <c r="U398" s="26" t="str">
        <f>IF(ISBLANK('DATA ENTRY'!Z398),"",'DATA ENTRY'!Z398)</f>
        <v/>
      </c>
      <c r="V398" s="26" t="str">
        <f t="shared" si="126"/>
        <v/>
      </c>
      <c r="W398" s="26" t="str">
        <f>IF(ISBLANK('DATA ENTRY'!$F398),"",IF(LEDGER!B398="AB","AB",IF(LEDGER!B398&gt;=0.9*'MARK LOOKUP'!B398,"A+",IF(LEDGER!B398&gt;=0.8*'MARK LOOKUP'!B398,"A",IF(LEDGER!B398&gt;=0.7*'MARK LOOKUP'!B398,"B+",IF(LEDGER!B398&gt;=0.6*'MARK LOOKUP'!B398,"B",IF(LEDGER!B398&gt;=0.5*'MARK LOOKUP'!B398,"C+",IF(LEDGER!B398&gt;=0.4*'MARK LOOKUP'!B398,"C+",IF(LEDGER!B398&gt;=0.35*'MARK LOOKUP'!B398,"D","NG")))))))))</f>
        <v/>
      </c>
      <c r="X398" s="26" t="str">
        <f>IF(ISBLANK('DATA ENTRY'!$G398),"",IF(LEDGER!C398="AB","AB",IF(LEDGER!C398&gt;=0.9*'MARK LOOKUP'!C398,"A+",IF(LEDGER!C398&gt;=0.8*'MARK LOOKUP'!C398,"A",IF(LEDGER!C398&gt;=0.7*'MARK LOOKUP'!C398,"B+",IF(LEDGER!C398&gt;=0.6*'MARK LOOKUP'!C398,"B",IF(LEDGER!C398&gt;=0.5*'MARK LOOKUP'!C398,"C+",IF(LEDGER!C398&gt;=0.4*'MARK LOOKUP'!C398,"C+",IF(LEDGER!C398&gt;=0.35*'MARK LOOKUP'!C398,"D","N.G.")))))))))</f>
        <v/>
      </c>
      <c r="Y398" s="26" t="b">
        <f>IF(ISNUMBER(D398),IF(D398&gt;=0.9*'MARK LOOKUP'!D398,"A+",IF(D398&gt;=0.8*'MARK LOOKUP'!D398,"A",IF(D398&gt;=0.7*'MARK LOOKUP'!D398,"B+",IF(D398&gt;=0.6*'MARK LOOKUP'!D398,"B",IF(D398&gt;=0.5*'MARK LOOKUP'!D398,"C+",IF(D398&gt;=0.4*'MARK LOOKUP'!D398,"C",IF(D398&gt;=0.35*'MARK LOOKUP'!D398,"D","N.G."))))))))</f>
        <v>0</v>
      </c>
      <c r="Z398" s="26" t="str">
        <f>IF(ISBLANK('DATA ENTRY'!J398),"",IF(LEDGER!E398="AB","AB",IF(LEDGER!E398&gt;=0.9*'MARK LOOKUP'!E398,"A+",IF(LEDGER!E398&gt;=0.8*'MARK LOOKUP'!E398,"A",IF(LEDGER!E398&gt;=0.7*'MARK LOOKUP'!E398,"B+",IF(LEDGER!E398&gt;=0.6*'MARK LOOKUP'!E398,"B",IF(LEDGER!E398&gt;=0.5*'MARK LOOKUP'!E398,"C+",IF(LEDGER!E398&gt;=0.4*'MARK LOOKUP'!E398,"C",IF(LEDGER!E398&gt;=0.35*'MARK LOOKUP'!E398,"D","NG")))))))))</f>
        <v/>
      </c>
      <c r="AA398" s="26" t="str">
        <f>IF(ISBLANK('DATA ENTRY'!K398),"",IF(LEDGER!F398="AB","AB",IF(LEDGER!F398&gt;=0.9*'MARK LOOKUP'!F398,"A+",IF(LEDGER!F398&gt;=0.8*'MARK LOOKUP'!F398,"A",IF(LEDGER!F398&gt;=0.7*'MARK LOOKUP'!F398,"B+",IF(LEDGER!F398&gt;=0.6*'MARK LOOKUP'!F398,"B",IF(LEDGER!F398&gt;=0.5*'MARK LOOKUP'!F398,"C+",IF(LEDGER!F398&gt;=0.4*'MARK LOOKUP'!F398,"C",IF(LEDGER!F398&gt;=0.35*'MARK LOOKUP'!F398,"D","NG")))))))))</f>
        <v/>
      </c>
      <c r="AB398" s="26" t="b">
        <f>IF(ISNUMBER(G398),IF(D398&gt;=0.9*'MARK LOOKUP'!G398,"A+",IF(G398&gt;=0.8*'MARK LOOKUP'!G398,"A",IF(G398&gt;=0.7*'MARK LOOKUP'!G398,"B+",IF(G398&gt;=0.6*'MARK LOOKUP'!G398,"B",IF(G398&gt;=0.5*'MARK LOOKUP'!G398,"C+",IF(G398&gt;=0.4*'MARK LOOKUP'!G398,"C",IF(G398&gt;=0.35*'MARK LOOKUP'!G398,"D","NG"))))))))</f>
        <v>0</v>
      </c>
      <c r="AC398" s="26" t="str">
        <f>IF(ISBLANK('DATA ENTRY'!M398),"",IF(LEDGER!H398="AB","AB",IF(LEDGER!H398&gt;=0.9*'MARK LOOKUP'!H398,"A+",IF(LEDGER!H398&gt;=0.8*'MARK LOOKUP'!H398,"A",IF(LEDGER!H398&gt;=0.7*'MARK LOOKUP'!H398,"B+",IF(LEDGER!H398&gt;=0.6*'MARK LOOKUP'!H398,"B",IF(LEDGER!H398&gt;=0.5*'MARK LOOKUP'!H398,"C+",IF(LEDGER!H398&gt;=0.4*'MARK LOOKUP'!H398,"C",IF(LEDGER!H398&gt;=0.35*'MARK LOOKUP'!H398,"D","NG")))))))))</f>
        <v/>
      </c>
      <c r="AD398" s="26" t="str">
        <f>IF(ISBLANK('DATA ENTRY'!N398),"",IF(LEDGER!I398="AB","AB",IF(LEDGER!I398&gt;=0.9*'MARK LOOKUP'!I398,"A+",IF(LEDGER!I398&gt;=0.8*'MARK LOOKUP'!I398,"A",IF(LEDGER!I398&gt;=0.7*'MARK LOOKUP'!I398,"B+",IF(LEDGER!I398&gt;=0.6*'MARK LOOKUP'!I398,"B",IF(LEDGER!I398&gt;=0.5*'MARK LOOKUP'!I398,"C+",IF(LEDGER!I398&gt;=0.4*'MARK LOOKUP'!I398,"C",IF(LEDGER!I398&gt;=0.35*'MARK LOOKUP'!I398,"D","NG")))))))))</f>
        <v/>
      </c>
      <c r="AE398" s="26" t="str">
        <f>IF(ISNUMBER(J398),IF(J398&gt;=0.9*'MARK LOOKUP'!J398,"A+",IF(J398&gt;=0.8*'MARK LOOKUP'!J398,"A",IF(J398&gt;=0.7*'MARK LOOKUP'!J398,"B+",IF(J398&gt;=0.6*'MARK LOOKUP'!J398,"B",IF(J398&gt;=0.5*'MARK LOOKUP'!J398,"C+",IF(J398&gt;=0.4*'MARK LOOKUP'!J398,"C",IF(J398&gt;=0.35*'MARK LOOKUP'!J398,"D","NG"))))))),"")</f>
        <v/>
      </c>
      <c r="AF398" s="26" t="str">
        <f>IF(ISBLANK('DATA ENTRY'!P398),"",IF(LEDGER!K398="Ab","AB",IF(LEDGER!K398&gt;=0.9*'MARK LOOKUP'!K398,"A+",IF(LEDGER!K398&gt;=0.8*'MARK LOOKUP'!K398,"A",IF(LEDGER!K398&gt;=0.7*'MARK LOOKUP'!K398,"B+",IF(LEDGER!K398&gt;=0.6*'MARK LOOKUP'!K398,"B",IF(LEDGER!K398&gt;=0.5*'MARK LOOKUP'!K398,"C+",IF(LEDGER!K398&gt;=0.4*'MARK LOOKUP'!K398,"C",IF(LEDGER!K398&gt;=0.35*'MARK LOOKUP'!K398,"D","NG")))))))))</f>
        <v/>
      </c>
      <c r="AG398" s="26" t="str">
        <f>IF(ISBLANK('DATA ENTRY'!Q398),"",IF(LEDGER!L398="Ab","AB",IF(LEDGER!L398&gt;=0.9*'MARK LOOKUP'!L398,"A+",IF(LEDGER!L398&gt;=0.8*'MARK LOOKUP'!L398,"A",IF(LEDGER!L398&gt;=0.7*'MARK LOOKUP'!L398,"B+",IF(LEDGER!L398&gt;=0.6*'MARK LOOKUP'!L398,"B",IF(LEDGER!L398&gt;=0.5*'MARK LOOKUP'!L398,"C+",IF(LEDGER!L398&gt;=0.4*'MARK LOOKUP'!L398,"C",IF(LEDGER!L398&gt;=0.35*'MARK LOOKUP'!L398,"D","NG")))))))))</f>
        <v/>
      </c>
      <c r="AH398" s="26" t="str">
        <f>IF(ISNUMBER(M398),IF(M398&gt;=0.9*'MARK LOOKUP'!M398,"A+",IF(M398&gt;=0.8*'MARK LOOKUP'!M398,"A",IF(M398&gt;=0.7*'MARK LOOKUP'!M398,"B+",IF(M398&gt;=0.6*'MARK LOOKUP'!M398,"B",IF(M398&gt;=0.5*'MARK LOOKUP'!M398,"C+",IF(M398&gt;=0.4*'MARK LOOKUP'!M398,"C",IF(M398&gt;=0.35*'MARK LOOKUP'!M398,"D","NG"))))))),"")</f>
        <v/>
      </c>
      <c r="AI398" s="26" t="str">
        <f>IF(ISBLANK('DATA ENTRY'!S398),"",IF(N398="Ab","AB",IF(N398&gt;=0.9*'MARK LOOKUP'!N398,"A+",IF(N398&gt;=0.8*'MARK LOOKUP'!N398,"A",IF(N398&gt;=0.7*'MARK LOOKUP'!N398,"B+",IF(N398&gt;=0.6*'MARK LOOKUP'!N398,"B",IF(N398&gt;=0.5*'MARK LOOKUP'!N398,"C+",IF(N398&gt;=0.4*'MARK LOOKUP'!N398,"C",IF(N398&gt;=0.35*'MARK LOOKUP'!N398,"D","NG")))))))))</f>
        <v/>
      </c>
      <c r="AJ398" s="26" t="str">
        <f>IF(ISBLANK('DATA ENTRY'!T398),"",IF(O398="Ab","AB",IF(O398&gt;=0.9*'MARK LOOKUP'!O398,"A+",IF(O398&gt;=0.8*'MARK LOOKUP'!O398,"A",IF(O398&gt;=0.7*'MARK LOOKUP'!O398,"B+",IF(O398&gt;=0.6*'MARK LOOKUP'!O398,"B",IF(O398&gt;=0.5*'MARK LOOKUP'!O398,"C+",IF(O398&gt;=0.4*'MARK LOOKUP'!O398,"C",IF(O398&gt;=0.35*'MARK LOOKUP'!O398,"D","NG")))))))))</f>
        <v/>
      </c>
      <c r="AK398" s="26" t="str">
        <f>IF(ISNUMBER(P398),IF(P398&gt;=0.9*'MARK LOOKUP'!P398,"A+",IF(P398&gt;=0.8*'MARK LOOKUP'!P398,"A",IF(P398&gt;=0.7*'MARK LOOKUP'!P398,"B+",IF(P398&gt;=0.6*'MARK LOOKUP'!P398,"B",IF(P398&gt;=0.5*'MARK LOOKUP'!P398,"C+",IF(P398&gt;=0.4*'MARK LOOKUP'!P398,"C",IF(P398&gt;=0.35*'MARK LOOKUP'!P398,"D","NG"))))))),"")</f>
        <v/>
      </c>
      <c r="AL398" s="26" t="str">
        <f>IF(ISBLANK('DATA ENTRY'!V398),"",IF(Q398="Ab","AB",IF(Q398&gt;=0.9*'MARK LOOKUP'!Q398,"A+",IF(Q398&gt;=0.8*'MARK LOOKUP'!Q398,"A",IF(Q398&gt;=0.7*'MARK LOOKUP'!Q398,"B+",IF(Q398&gt;=0.6*'MARK LOOKUP'!Q398,"B",IF(Q398&gt;=0.5*'MARK LOOKUP'!Q398,"C+",IF(Q398&gt;=0.4*'MARK LOOKUP'!Q398,"C",IF(Q398&gt;=0.35*'MARK LOOKUP'!Q398,"D","NG")))))))))</f>
        <v/>
      </c>
      <c r="AM398" s="26" t="str">
        <f>IF(ISBLANK('DATA ENTRY'!W398),"",IF(R398="Ab","AB",IF(R398&gt;=0.9*'MARK LOOKUP'!R398,"A+",IF(R398&gt;=0.8*'MARK LOOKUP'!R398,"A",IF(R398&gt;=0.7*'MARK LOOKUP'!R398,"B+",IF(R398&gt;=0.6*'MARK LOOKUP'!R398,"B",IF(R398&gt;=0.5*'MARK LOOKUP'!R398,"C+",IF(R398&gt;=0.4*'MARK LOOKUP'!R398,"C",IF(R398&gt;=0.35*'MARK LOOKUP'!R398,"D","NG")))))))))</f>
        <v/>
      </c>
      <c r="AN398" s="26" t="str">
        <f>IF(ISNUMBER(S398),IF(S398&gt;=0.9*'MARK LOOKUP'!S398,"A+",IF(S398&gt;=0.8*'MARK LOOKUP'!S398,"A",IF(S398&gt;=0.7*'MARK LOOKUP'!S398,"B+",IF(S398&gt;=0.6*'MARK LOOKUP'!S398,"B",IF(S398&gt;=0.5*'MARK LOOKUP'!S398,"C+",IF(S398&gt;=0.4*'MARK LOOKUP'!S398,"C",IF(S398&gt;=0.35*'MARK LOOKUP'!S398,"D","NG"))))))),"")</f>
        <v/>
      </c>
      <c r="AO398" s="26" t="str">
        <f>IF(ISBLANK('DATA ENTRY'!Y398),"",IF(T398="AB","AB",IF(T398&gt;=0.9*'MARK LOOKUP'!T398,"A+",IF(T398&gt;=0.8*'MARK LOOKUP'!T398,"A",IF(T398&gt;=0.7*'MARK LOOKUP'!T398,"B+",IF(T398&gt;=0.6*'MARK LOOKUP'!T398,"B",IF(T398&gt;=0.5*'MARK LOOKUP'!T398,"C+",IF(T398&gt;=0.4*'MARK LOOKUP'!T398,"C",IF(T398&gt;=0.35*'MARK LOOKUP'!T398,"D","NG")))))))))</f>
        <v/>
      </c>
      <c r="AP398" s="26" t="str">
        <f>IF(ISBLANK('DATA ENTRY'!Z398),"",IF(U398="AB","AB",IF(U398&gt;=0.9*'MARK LOOKUP'!U398,"A+",IF(U398&gt;=0.8*'MARK LOOKUP'!U398,"A",IF(U398&gt;=0.7*'MARK LOOKUP'!U398,"B+",IF(U398&gt;=0.6*'MARK LOOKUP'!U398,"B",IF(U398&gt;=0.5*'MARK LOOKUP'!U398,"C+",IF(U398&gt;=0.4*'MARK LOOKUP'!U398,"C",IF(U398&gt;=0.35*'MARK LOOKUP'!U398,"D","NG")))))))))</f>
        <v/>
      </c>
      <c r="AQ398" s="26" t="str">
        <f>IF(ISNUMBER(V398),IF(V398&gt;=0.9*'MARK LOOKUP'!V398,"A+",IF(V398&gt;=0.8*'MARK LOOKUP'!V398,"A",IF(V398&gt;=0.7*'MARK LOOKUP'!V398,"B+",IF(V398&gt;=0.6*'MARK LOOKUP'!S398,"B",IF(V398&gt;=0.5*'MARK LOOKUP'!V398,"C+",IF(V398&gt;=0.4*'MARK LOOKUP'!V398,"C",IF(V398&gt;=0.35*'MARK LOOKUP'!V398,"D","NG"))))))),"")</f>
        <v/>
      </c>
      <c r="AR398" s="26" t="str">
        <f t="shared" si="127"/>
        <v/>
      </c>
      <c r="AS398" s="26" t="str">
        <f t="shared" si="128"/>
        <v/>
      </c>
      <c r="AT398" s="26" t="str">
        <f t="shared" si="129"/>
        <v/>
      </c>
      <c r="AU398" s="26" t="str">
        <f t="shared" si="130"/>
        <v/>
      </c>
      <c r="AV398" s="26" t="str">
        <f t="shared" si="131"/>
        <v/>
      </c>
      <c r="AW398" s="26" t="str">
        <f t="shared" si="132"/>
        <v/>
      </c>
      <c r="AX398" s="26" t="str">
        <f t="shared" si="133"/>
        <v/>
      </c>
      <c r="AY398" s="26" t="str">
        <f t="shared" si="134"/>
        <v/>
      </c>
      <c r="AZ398" s="26" t="str">
        <f t="shared" si="135"/>
        <v/>
      </c>
      <c r="BA398" s="26" t="str">
        <f t="shared" si="136"/>
        <v/>
      </c>
      <c r="BB398" s="26" t="str">
        <f t="shared" si="137"/>
        <v/>
      </c>
      <c r="BC398" s="26" t="str">
        <f t="shared" si="138"/>
        <v/>
      </c>
      <c r="BD398" s="26" t="str">
        <f t="shared" si="139"/>
        <v/>
      </c>
      <c r="BE398" s="26" t="str">
        <f>IF(ISBLANK('DATA ENTRY'!S398),"",IF(AJ398="A+","4",IF(AJ398="A","3.6",IF(AJ398="B+","3.2",IF(AJ398="B","2.8",IF(AJ398="C+","2.4",IF(AJ398="C","2",IF(AJ398="D+","1.6",IF(AJ398="D","1.2",IF(AJ398="E","0.8",""))))))))))</f>
        <v/>
      </c>
      <c r="BF398" s="26" t="str">
        <f>IF(ISBLANK('DATA ENTRY'!T398),"",IF(AK398="A+","4",IF(AK398="A","3.6",IF(AK398="B+","3.2",IF(AK398="B","2.8",IF(AK398="C+","2.4",IF(AK398="C","2",IF(AK398="D+","1.6",IF(AK398="D","1.2",IF(AK398="E","0.8",""))))))))))</f>
        <v/>
      </c>
      <c r="BG398" s="26" t="str">
        <f>IF(ISBLANK('DATA ENTRY'!U398),"",IF(AL398="A+","4",IF(AL398="A","3.6",IF(AL398="B+","3.2",IF(AL398="B","2.8",IF(AL398="C+","2.4",IF(AL398="C","2",IF(AL398="D+","1.6",IF(AL398="D","1.2",IF(AL398="E","0.8",""))))))))))</f>
        <v/>
      </c>
      <c r="BH398" s="26" t="str">
        <f>IF(ISBLANK('DATA ENTRY'!V398),"",IF(AM398="A+","4",IF(AM398="A","3.6",IF(AM398="B+","3.2",IF(AM398="B","2.8",IF(AM398="C+","2.4",IF(AM398="C","2",IF(AM398="D+","1.6",IF(AM398="D","1.2",IF(AM398="E","0.8",""))))))))))</f>
        <v/>
      </c>
      <c r="BI398" s="26" t="str">
        <f>IF(ISBLANK('DATA ENTRY'!W398),"",IF(AN398="A+","4",IF(AN398="A","3.6",IF(AN398="B+","3.2",IF(AN398="B","2.8",IF(AN398="C+","2.4",IF(AN398="C","2",IF(AN398="D+","1.6",IF(AN398="D","1.2",IF(AN398="E","0.8",""))))))))))</f>
        <v/>
      </c>
      <c r="BJ398" s="26" t="str">
        <f>IF(ISBLANK('DATA ENTRY'!X398),"",IF(AO398="A+","4",IF(AO398="A","3.6",IF(AO398="B+","3.2",IF(AO398="B","2.8",IF(AO398="C+","2.4",IF(AO398="C","2",IF(AO398="D+","1.6",IF(AO398="D","1.2",IF(AO398="E","0.8",""))))))))))</f>
        <v/>
      </c>
      <c r="BK398" s="26" t="str">
        <f>IF(ISBLANK('DATA ENTRY'!Y398),"",IF(AP398="A+","4",IF(AP398="A","3.6",IF(AP398="B+","3.2",IF(AP398="B","2.8",IF(AP398="C+","2.4",IF(AP398="C","2",IF(AP398="D+","1.6",IF(AP398="D","1.2",IF(AP398="E","0.8",""))))))))))</f>
        <v/>
      </c>
      <c r="BL398" s="26" t="str">
        <f>IF(ISBLANK('DATA ENTRY'!Z398),"",IF(AQ398="A+","4",IF(AQ398="A","3.6",IF(AQ398="B+","3.2",IF(AQ398="B","2.8",IF(AQ398="C+","2.4",IF(AQ398="C","2",IF(AQ398="D+","1.6",IF(AQ398="D","1.2",IF(AQ398="E","0.8",""))))))))))</f>
        <v/>
      </c>
    </row>
    <row r="399" spans="2:64" x14ac:dyDescent="0.25">
      <c r="B399" s="26" t="str">
        <f>IF(ISBLANK('DATA ENTRY'!G399),"",'DATA ENTRY'!G399)</f>
        <v/>
      </c>
      <c r="C399" s="26" t="str">
        <f>IF(ISBLANK('DATA ENTRY'!H399),"",'DATA ENTRY'!H399)</f>
        <v/>
      </c>
      <c r="D399" s="26" t="str">
        <f t="shared" si="121"/>
        <v/>
      </c>
      <c r="E399" s="26" t="str">
        <f>IF(ISBLANK('DATA ENTRY'!J399),"",'DATA ENTRY'!J399)</f>
        <v/>
      </c>
      <c r="F399" s="26" t="str">
        <f>IF(ISBLANK('DATA ENTRY'!K399),"",'DATA ENTRY'!K399)</f>
        <v/>
      </c>
      <c r="G399" s="26" t="str">
        <f t="shared" si="122"/>
        <v/>
      </c>
      <c r="H399" s="26" t="str">
        <f>IF(ISBLANK('DATA ENTRY'!M399),"",'DATA ENTRY'!M399)</f>
        <v/>
      </c>
      <c r="I399" s="26" t="str">
        <f>IF(ISBLANK('DATA ENTRY'!M399),"",'DATA ENTRY'!N399)</f>
        <v/>
      </c>
      <c r="J399" s="26" t="str">
        <f t="shared" si="140"/>
        <v/>
      </c>
      <c r="K399" s="26" t="str">
        <f>IF(ISBLANK('DATA ENTRY'!P399),"",'DATA ENTRY'!P399)</f>
        <v/>
      </c>
      <c r="L399" s="26" t="str">
        <f>IF(ISBLANK('DATA ENTRY'!Q399),"",'DATA ENTRY'!Q399)</f>
        <v/>
      </c>
      <c r="M399" s="26" t="str">
        <f t="shared" si="123"/>
        <v/>
      </c>
      <c r="N399" s="26" t="str">
        <f>IF(ISBLANK('DATA ENTRY'!S399),"",'DATA ENTRY'!S399)</f>
        <v/>
      </c>
      <c r="O399" s="26" t="str">
        <f>IF(ISBLANK('DATA ENTRY'!T399),"",'DATA ENTRY'!T399)</f>
        <v/>
      </c>
      <c r="P399" s="26" t="str">
        <f t="shared" si="124"/>
        <v/>
      </c>
      <c r="Q399" s="26" t="str">
        <f>IF(ISBLANK('DATA ENTRY'!V399),"",'DATA ENTRY'!V399)</f>
        <v/>
      </c>
      <c r="R399" s="26" t="str">
        <f>IF(ISBLANK('DATA ENTRY'!W399),"",'DATA ENTRY'!W399)</f>
        <v/>
      </c>
      <c r="S399" s="26" t="str">
        <f t="shared" si="125"/>
        <v/>
      </c>
      <c r="T399" s="26" t="str">
        <f>IF(ISBLANK('DATA ENTRY'!Y399),"",'DATA ENTRY'!Y399)</f>
        <v/>
      </c>
      <c r="U399" s="26" t="str">
        <f>IF(ISBLANK('DATA ENTRY'!Z399),"",'DATA ENTRY'!Z399)</f>
        <v/>
      </c>
      <c r="V399" s="26" t="str">
        <f t="shared" si="126"/>
        <v/>
      </c>
      <c r="W399" s="26" t="str">
        <f>IF(ISBLANK('DATA ENTRY'!$F399),"",IF(LEDGER!B399="AB","AB",IF(LEDGER!B399&gt;=0.9*'MARK LOOKUP'!B399,"A+",IF(LEDGER!B399&gt;=0.8*'MARK LOOKUP'!B399,"A",IF(LEDGER!B399&gt;=0.7*'MARK LOOKUP'!B399,"B+",IF(LEDGER!B399&gt;=0.6*'MARK LOOKUP'!B399,"B",IF(LEDGER!B399&gt;=0.5*'MARK LOOKUP'!B399,"C+",IF(LEDGER!B399&gt;=0.4*'MARK LOOKUP'!B399,"C+",IF(LEDGER!B399&gt;=0.35*'MARK LOOKUP'!B399,"D","NG")))))))))</f>
        <v/>
      </c>
      <c r="X399" s="26" t="str">
        <f>IF(ISBLANK('DATA ENTRY'!$G399),"",IF(LEDGER!C399="AB","AB",IF(LEDGER!C399&gt;=0.9*'MARK LOOKUP'!C399,"A+",IF(LEDGER!C399&gt;=0.8*'MARK LOOKUP'!C399,"A",IF(LEDGER!C399&gt;=0.7*'MARK LOOKUP'!C399,"B+",IF(LEDGER!C399&gt;=0.6*'MARK LOOKUP'!C399,"B",IF(LEDGER!C399&gt;=0.5*'MARK LOOKUP'!C399,"C+",IF(LEDGER!C399&gt;=0.4*'MARK LOOKUP'!C399,"C+",IF(LEDGER!C399&gt;=0.35*'MARK LOOKUP'!C399,"D","N.G.")))))))))</f>
        <v/>
      </c>
      <c r="Y399" s="26" t="b">
        <f>IF(ISNUMBER(D399),IF(D399&gt;=0.9*'MARK LOOKUP'!D399,"A+",IF(D399&gt;=0.8*'MARK LOOKUP'!D399,"A",IF(D399&gt;=0.7*'MARK LOOKUP'!D399,"B+",IF(D399&gt;=0.6*'MARK LOOKUP'!D399,"B",IF(D399&gt;=0.5*'MARK LOOKUP'!D399,"C+",IF(D399&gt;=0.4*'MARK LOOKUP'!D399,"C",IF(D399&gt;=0.35*'MARK LOOKUP'!D399,"D","N.G."))))))))</f>
        <v>0</v>
      </c>
      <c r="Z399" s="26" t="str">
        <f>IF(ISBLANK('DATA ENTRY'!J399),"",IF(LEDGER!E399="AB","AB",IF(LEDGER!E399&gt;=0.9*'MARK LOOKUP'!E399,"A+",IF(LEDGER!E399&gt;=0.8*'MARK LOOKUP'!E399,"A",IF(LEDGER!E399&gt;=0.7*'MARK LOOKUP'!E399,"B+",IF(LEDGER!E399&gt;=0.6*'MARK LOOKUP'!E399,"B",IF(LEDGER!E399&gt;=0.5*'MARK LOOKUP'!E399,"C+",IF(LEDGER!E399&gt;=0.4*'MARK LOOKUP'!E399,"C",IF(LEDGER!E399&gt;=0.35*'MARK LOOKUP'!E399,"D","NG")))))))))</f>
        <v/>
      </c>
      <c r="AA399" s="26" t="str">
        <f>IF(ISBLANK('DATA ENTRY'!K399),"",IF(LEDGER!F399="AB","AB",IF(LEDGER!F399&gt;=0.9*'MARK LOOKUP'!F399,"A+",IF(LEDGER!F399&gt;=0.8*'MARK LOOKUP'!F399,"A",IF(LEDGER!F399&gt;=0.7*'MARK LOOKUP'!F399,"B+",IF(LEDGER!F399&gt;=0.6*'MARK LOOKUP'!F399,"B",IF(LEDGER!F399&gt;=0.5*'MARK LOOKUP'!F399,"C+",IF(LEDGER!F399&gt;=0.4*'MARK LOOKUP'!F399,"C",IF(LEDGER!F399&gt;=0.35*'MARK LOOKUP'!F399,"D","NG")))))))))</f>
        <v/>
      </c>
      <c r="AB399" s="26" t="b">
        <f>IF(ISNUMBER(G399),IF(D399&gt;=0.9*'MARK LOOKUP'!G399,"A+",IF(G399&gt;=0.8*'MARK LOOKUP'!G399,"A",IF(G399&gt;=0.7*'MARK LOOKUP'!G399,"B+",IF(G399&gt;=0.6*'MARK LOOKUP'!G399,"B",IF(G399&gt;=0.5*'MARK LOOKUP'!G399,"C+",IF(G399&gt;=0.4*'MARK LOOKUP'!G399,"C",IF(G399&gt;=0.35*'MARK LOOKUP'!G399,"D","NG"))))))))</f>
        <v>0</v>
      </c>
      <c r="AC399" s="26" t="str">
        <f>IF(ISBLANK('DATA ENTRY'!M399),"",IF(LEDGER!H399="AB","AB",IF(LEDGER!H399&gt;=0.9*'MARK LOOKUP'!H399,"A+",IF(LEDGER!H399&gt;=0.8*'MARK LOOKUP'!H399,"A",IF(LEDGER!H399&gt;=0.7*'MARK LOOKUP'!H399,"B+",IF(LEDGER!H399&gt;=0.6*'MARK LOOKUP'!H399,"B",IF(LEDGER!H399&gt;=0.5*'MARK LOOKUP'!H399,"C+",IF(LEDGER!H399&gt;=0.4*'MARK LOOKUP'!H399,"C",IF(LEDGER!H399&gt;=0.35*'MARK LOOKUP'!H399,"D","NG")))))))))</f>
        <v/>
      </c>
      <c r="AD399" s="26" t="str">
        <f>IF(ISBLANK('DATA ENTRY'!N399),"",IF(LEDGER!I399="AB","AB",IF(LEDGER!I399&gt;=0.9*'MARK LOOKUP'!I399,"A+",IF(LEDGER!I399&gt;=0.8*'MARK LOOKUP'!I399,"A",IF(LEDGER!I399&gt;=0.7*'MARK LOOKUP'!I399,"B+",IF(LEDGER!I399&gt;=0.6*'MARK LOOKUP'!I399,"B",IF(LEDGER!I399&gt;=0.5*'MARK LOOKUP'!I399,"C+",IF(LEDGER!I399&gt;=0.4*'MARK LOOKUP'!I399,"C",IF(LEDGER!I399&gt;=0.35*'MARK LOOKUP'!I399,"D","NG")))))))))</f>
        <v/>
      </c>
      <c r="AE399" s="26" t="str">
        <f>IF(ISNUMBER(J399),IF(J399&gt;=0.9*'MARK LOOKUP'!J399,"A+",IF(J399&gt;=0.8*'MARK LOOKUP'!J399,"A",IF(J399&gt;=0.7*'MARK LOOKUP'!J399,"B+",IF(J399&gt;=0.6*'MARK LOOKUP'!J399,"B",IF(J399&gt;=0.5*'MARK LOOKUP'!J399,"C+",IF(J399&gt;=0.4*'MARK LOOKUP'!J399,"C",IF(J399&gt;=0.35*'MARK LOOKUP'!J399,"D","NG"))))))),"")</f>
        <v/>
      </c>
      <c r="AF399" s="26" t="str">
        <f>IF(ISBLANK('DATA ENTRY'!P399),"",IF(LEDGER!K399="Ab","AB",IF(LEDGER!K399&gt;=0.9*'MARK LOOKUP'!K399,"A+",IF(LEDGER!K399&gt;=0.8*'MARK LOOKUP'!K399,"A",IF(LEDGER!K399&gt;=0.7*'MARK LOOKUP'!K399,"B+",IF(LEDGER!K399&gt;=0.6*'MARK LOOKUP'!K399,"B",IF(LEDGER!K399&gt;=0.5*'MARK LOOKUP'!K399,"C+",IF(LEDGER!K399&gt;=0.4*'MARK LOOKUP'!K399,"C",IF(LEDGER!K399&gt;=0.35*'MARK LOOKUP'!K399,"D","NG")))))))))</f>
        <v/>
      </c>
      <c r="AG399" s="26" t="str">
        <f>IF(ISBLANK('DATA ENTRY'!Q399),"",IF(LEDGER!L399="Ab","AB",IF(LEDGER!L399&gt;=0.9*'MARK LOOKUP'!L399,"A+",IF(LEDGER!L399&gt;=0.8*'MARK LOOKUP'!L399,"A",IF(LEDGER!L399&gt;=0.7*'MARK LOOKUP'!L399,"B+",IF(LEDGER!L399&gt;=0.6*'MARK LOOKUP'!L399,"B",IF(LEDGER!L399&gt;=0.5*'MARK LOOKUP'!L399,"C+",IF(LEDGER!L399&gt;=0.4*'MARK LOOKUP'!L399,"C",IF(LEDGER!L399&gt;=0.35*'MARK LOOKUP'!L399,"D","NG")))))))))</f>
        <v/>
      </c>
      <c r="AH399" s="26" t="str">
        <f>IF(ISNUMBER(M399),IF(M399&gt;=0.9*'MARK LOOKUP'!M399,"A+",IF(M399&gt;=0.8*'MARK LOOKUP'!M399,"A",IF(M399&gt;=0.7*'MARK LOOKUP'!M399,"B+",IF(M399&gt;=0.6*'MARK LOOKUP'!M399,"B",IF(M399&gt;=0.5*'MARK LOOKUP'!M399,"C+",IF(M399&gt;=0.4*'MARK LOOKUP'!M399,"C",IF(M399&gt;=0.35*'MARK LOOKUP'!M399,"D","NG"))))))),"")</f>
        <v/>
      </c>
      <c r="AI399" s="26" t="str">
        <f>IF(ISBLANK('DATA ENTRY'!S399),"",IF(N399="Ab","AB",IF(N399&gt;=0.9*'MARK LOOKUP'!N399,"A+",IF(N399&gt;=0.8*'MARK LOOKUP'!N399,"A",IF(N399&gt;=0.7*'MARK LOOKUP'!N399,"B+",IF(N399&gt;=0.6*'MARK LOOKUP'!N399,"B",IF(N399&gt;=0.5*'MARK LOOKUP'!N399,"C+",IF(N399&gt;=0.4*'MARK LOOKUP'!N399,"C",IF(N399&gt;=0.35*'MARK LOOKUP'!N399,"D","NG")))))))))</f>
        <v/>
      </c>
      <c r="AJ399" s="26" t="str">
        <f>IF(ISBLANK('DATA ENTRY'!T399),"",IF(O399="Ab","AB",IF(O399&gt;=0.9*'MARK LOOKUP'!O399,"A+",IF(O399&gt;=0.8*'MARK LOOKUP'!O399,"A",IF(O399&gt;=0.7*'MARK LOOKUP'!O399,"B+",IF(O399&gt;=0.6*'MARK LOOKUP'!O399,"B",IF(O399&gt;=0.5*'MARK LOOKUP'!O399,"C+",IF(O399&gt;=0.4*'MARK LOOKUP'!O399,"C",IF(O399&gt;=0.35*'MARK LOOKUP'!O399,"D","NG")))))))))</f>
        <v/>
      </c>
      <c r="AK399" s="26" t="str">
        <f>IF(ISNUMBER(P399),IF(P399&gt;=0.9*'MARK LOOKUP'!P399,"A+",IF(P399&gt;=0.8*'MARK LOOKUP'!P399,"A",IF(P399&gt;=0.7*'MARK LOOKUP'!P399,"B+",IF(P399&gt;=0.6*'MARK LOOKUP'!P399,"B",IF(P399&gt;=0.5*'MARK LOOKUP'!P399,"C+",IF(P399&gt;=0.4*'MARK LOOKUP'!P399,"C",IF(P399&gt;=0.35*'MARK LOOKUP'!P399,"D","NG"))))))),"")</f>
        <v/>
      </c>
      <c r="AL399" s="26" t="str">
        <f>IF(ISBLANK('DATA ENTRY'!V399),"",IF(Q399="Ab","AB",IF(Q399&gt;=0.9*'MARK LOOKUP'!Q399,"A+",IF(Q399&gt;=0.8*'MARK LOOKUP'!Q399,"A",IF(Q399&gt;=0.7*'MARK LOOKUP'!Q399,"B+",IF(Q399&gt;=0.6*'MARK LOOKUP'!Q399,"B",IF(Q399&gt;=0.5*'MARK LOOKUP'!Q399,"C+",IF(Q399&gt;=0.4*'MARK LOOKUP'!Q399,"C",IF(Q399&gt;=0.35*'MARK LOOKUP'!Q399,"D","NG")))))))))</f>
        <v/>
      </c>
      <c r="AM399" s="26" t="str">
        <f>IF(ISBLANK('DATA ENTRY'!W399),"",IF(R399="Ab","AB",IF(R399&gt;=0.9*'MARK LOOKUP'!R399,"A+",IF(R399&gt;=0.8*'MARK LOOKUP'!R399,"A",IF(R399&gt;=0.7*'MARK LOOKUP'!R399,"B+",IF(R399&gt;=0.6*'MARK LOOKUP'!R399,"B",IF(R399&gt;=0.5*'MARK LOOKUP'!R399,"C+",IF(R399&gt;=0.4*'MARK LOOKUP'!R399,"C",IF(R399&gt;=0.35*'MARK LOOKUP'!R399,"D","NG")))))))))</f>
        <v/>
      </c>
      <c r="AN399" s="26" t="str">
        <f>IF(ISNUMBER(S399),IF(S399&gt;=0.9*'MARK LOOKUP'!S399,"A+",IF(S399&gt;=0.8*'MARK LOOKUP'!S399,"A",IF(S399&gt;=0.7*'MARK LOOKUP'!S399,"B+",IF(S399&gt;=0.6*'MARK LOOKUP'!S399,"B",IF(S399&gt;=0.5*'MARK LOOKUP'!S399,"C+",IF(S399&gt;=0.4*'MARK LOOKUP'!S399,"C",IF(S399&gt;=0.35*'MARK LOOKUP'!S399,"D","NG"))))))),"")</f>
        <v/>
      </c>
      <c r="AO399" s="26" t="str">
        <f>IF(ISBLANK('DATA ENTRY'!Y399),"",IF(T399="AB","AB",IF(T399&gt;=0.9*'MARK LOOKUP'!T399,"A+",IF(T399&gt;=0.8*'MARK LOOKUP'!T399,"A",IF(T399&gt;=0.7*'MARK LOOKUP'!T399,"B+",IF(T399&gt;=0.6*'MARK LOOKUP'!T399,"B",IF(T399&gt;=0.5*'MARK LOOKUP'!T399,"C+",IF(T399&gt;=0.4*'MARK LOOKUP'!T399,"C",IF(T399&gt;=0.35*'MARK LOOKUP'!T399,"D","NG")))))))))</f>
        <v/>
      </c>
      <c r="AP399" s="26" t="str">
        <f>IF(ISBLANK('DATA ENTRY'!Z399),"",IF(U399="AB","AB",IF(U399&gt;=0.9*'MARK LOOKUP'!U399,"A+",IF(U399&gt;=0.8*'MARK LOOKUP'!U399,"A",IF(U399&gt;=0.7*'MARK LOOKUP'!U399,"B+",IF(U399&gt;=0.6*'MARK LOOKUP'!U399,"B",IF(U399&gt;=0.5*'MARK LOOKUP'!U399,"C+",IF(U399&gt;=0.4*'MARK LOOKUP'!U399,"C",IF(U399&gt;=0.35*'MARK LOOKUP'!U399,"D","NG")))))))))</f>
        <v/>
      </c>
      <c r="AQ399" s="26" t="str">
        <f>IF(ISNUMBER(V399),IF(V399&gt;=0.9*'MARK LOOKUP'!V399,"A+",IF(V399&gt;=0.8*'MARK LOOKUP'!V399,"A",IF(V399&gt;=0.7*'MARK LOOKUP'!V399,"B+",IF(V399&gt;=0.6*'MARK LOOKUP'!S399,"B",IF(V399&gt;=0.5*'MARK LOOKUP'!V399,"C+",IF(V399&gt;=0.4*'MARK LOOKUP'!V399,"C",IF(V399&gt;=0.35*'MARK LOOKUP'!V399,"D","NG"))))))),"")</f>
        <v/>
      </c>
      <c r="AR399" s="26" t="str">
        <f t="shared" si="127"/>
        <v/>
      </c>
      <c r="AS399" s="26" t="str">
        <f t="shared" si="128"/>
        <v/>
      </c>
      <c r="AT399" s="26" t="str">
        <f t="shared" si="129"/>
        <v/>
      </c>
      <c r="AU399" s="26" t="str">
        <f t="shared" si="130"/>
        <v/>
      </c>
      <c r="AV399" s="26" t="str">
        <f t="shared" si="131"/>
        <v/>
      </c>
      <c r="AW399" s="26" t="str">
        <f t="shared" si="132"/>
        <v/>
      </c>
      <c r="AX399" s="26" t="str">
        <f t="shared" si="133"/>
        <v/>
      </c>
      <c r="AY399" s="26" t="str">
        <f t="shared" si="134"/>
        <v/>
      </c>
      <c r="AZ399" s="26" t="str">
        <f t="shared" si="135"/>
        <v/>
      </c>
      <c r="BA399" s="26" t="str">
        <f t="shared" si="136"/>
        <v/>
      </c>
      <c r="BB399" s="26" t="str">
        <f t="shared" si="137"/>
        <v/>
      </c>
      <c r="BC399" s="26" t="str">
        <f t="shared" si="138"/>
        <v/>
      </c>
      <c r="BD399" s="26" t="str">
        <f t="shared" si="139"/>
        <v/>
      </c>
      <c r="BE399" s="26" t="str">
        <f>IF(ISBLANK('DATA ENTRY'!S399),"",IF(AJ399="A+","4",IF(AJ399="A","3.6",IF(AJ399="B+","3.2",IF(AJ399="B","2.8",IF(AJ399="C+","2.4",IF(AJ399="C","2",IF(AJ399="D+","1.6",IF(AJ399="D","1.2",IF(AJ399="E","0.8",""))))))))))</f>
        <v/>
      </c>
      <c r="BF399" s="26" t="str">
        <f>IF(ISBLANK('DATA ENTRY'!T399),"",IF(AK399="A+","4",IF(AK399="A","3.6",IF(AK399="B+","3.2",IF(AK399="B","2.8",IF(AK399="C+","2.4",IF(AK399="C","2",IF(AK399="D+","1.6",IF(AK399="D","1.2",IF(AK399="E","0.8",""))))))))))</f>
        <v/>
      </c>
      <c r="BG399" s="26" t="str">
        <f>IF(ISBLANK('DATA ENTRY'!U399),"",IF(AL399="A+","4",IF(AL399="A","3.6",IF(AL399="B+","3.2",IF(AL399="B","2.8",IF(AL399="C+","2.4",IF(AL399="C","2",IF(AL399="D+","1.6",IF(AL399="D","1.2",IF(AL399="E","0.8",""))))))))))</f>
        <v/>
      </c>
      <c r="BH399" s="26" t="str">
        <f>IF(ISBLANK('DATA ENTRY'!V399),"",IF(AM399="A+","4",IF(AM399="A","3.6",IF(AM399="B+","3.2",IF(AM399="B","2.8",IF(AM399="C+","2.4",IF(AM399="C","2",IF(AM399="D+","1.6",IF(AM399="D","1.2",IF(AM399="E","0.8",""))))))))))</f>
        <v/>
      </c>
      <c r="BI399" s="26" t="str">
        <f>IF(ISBLANK('DATA ENTRY'!W399),"",IF(AN399="A+","4",IF(AN399="A","3.6",IF(AN399="B+","3.2",IF(AN399="B","2.8",IF(AN399="C+","2.4",IF(AN399="C","2",IF(AN399="D+","1.6",IF(AN399="D","1.2",IF(AN399="E","0.8",""))))))))))</f>
        <v/>
      </c>
      <c r="BJ399" s="26" t="str">
        <f>IF(ISBLANK('DATA ENTRY'!X399),"",IF(AO399="A+","4",IF(AO399="A","3.6",IF(AO399="B+","3.2",IF(AO399="B","2.8",IF(AO399="C+","2.4",IF(AO399="C","2",IF(AO399="D+","1.6",IF(AO399="D","1.2",IF(AO399="E","0.8",""))))))))))</f>
        <v/>
      </c>
      <c r="BK399" s="26" t="str">
        <f>IF(ISBLANK('DATA ENTRY'!Y399),"",IF(AP399="A+","4",IF(AP399="A","3.6",IF(AP399="B+","3.2",IF(AP399="B","2.8",IF(AP399="C+","2.4",IF(AP399="C","2",IF(AP399="D+","1.6",IF(AP399="D","1.2",IF(AP399="E","0.8",""))))))))))</f>
        <v/>
      </c>
      <c r="BL399" s="26" t="str">
        <f>IF(ISBLANK('DATA ENTRY'!Z399),"",IF(AQ399="A+","4",IF(AQ399="A","3.6",IF(AQ399="B+","3.2",IF(AQ399="B","2.8",IF(AQ399="C+","2.4",IF(AQ399="C","2",IF(AQ399="D+","1.6",IF(AQ399="D","1.2",IF(AQ399="E","0.8",""))))))))))</f>
        <v/>
      </c>
    </row>
    <row r="400" spans="2:64" x14ac:dyDescent="0.25">
      <c r="B400" s="26" t="str">
        <f>IF(ISBLANK('DATA ENTRY'!G400),"",'DATA ENTRY'!G400)</f>
        <v/>
      </c>
      <c r="C400" s="26" t="str">
        <f>IF(ISBLANK('DATA ENTRY'!H400),"",'DATA ENTRY'!H400)</f>
        <v/>
      </c>
      <c r="D400" s="26" t="str">
        <f t="shared" si="121"/>
        <v/>
      </c>
      <c r="E400" s="26" t="str">
        <f>IF(ISBLANK('DATA ENTRY'!J400),"",'DATA ENTRY'!J400)</f>
        <v/>
      </c>
      <c r="F400" s="26" t="str">
        <f>IF(ISBLANK('DATA ENTRY'!K400),"",'DATA ENTRY'!K400)</f>
        <v/>
      </c>
      <c r="G400" s="26" t="str">
        <f t="shared" si="122"/>
        <v/>
      </c>
      <c r="H400" s="26" t="str">
        <f>IF(ISBLANK('DATA ENTRY'!M400),"",'DATA ENTRY'!M400)</f>
        <v/>
      </c>
      <c r="I400" s="26" t="str">
        <f>IF(ISBLANK('DATA ENTRY'!M400),"",'DATA ENTRY'!N400)</f>
        <v/>
      </c>
      <c r="J400" s="26" t="str">
        <f t="shared" si="140"/>
        <v/>
      </c>
      <c r="K400" s="26" t="str">
        <f>IF(ISBLANK('DATA ENTRY'!P400),"",'DATA ENTRY'!P400)</f>
        <v/>
      </c>
      <c r="L400" s="26" t="str">
        <f>IF(ISBLANK('DATA ENTRY'!Q400),"",'DATA ENTRY'!Q400)</f>
        <v/>
      </c>
      <c r="M400" s="26" t="str">
        <f t="shared" si="123"/>
        <v/>
      </c>
      <c r="N400" s="26" t="str">
        <f>IF(ISBLANK('DATA ENTRY'!S400),"",'DATA ENTRY'!S400)</f>
        <v/>
      </c>
      <c r="O400" s="26" t="str">
        <f>IF(ISBLANK('DATA ENTRY'!T400),"",'DATA ENTRY'!T400)</f>
        <v/>
      </c>
      <c r="P400" s="26" t="str">
        <f t="shared" si="124"/>
        <v/>
      </c>
      <c r="Q400" s="26" t="str">
        <f>IF(ISBLANK('DATA ENTRY'!V400),"",'DATA ENTRY'!V400)</f>
        <v/>
      </c>
      <c r="R400" s="26" t="str">
        <f>IF(ISBLANK('DATA ENTRY'!W400),"",'DATA ENTRY'!W400)</f>
        <v/>
      </c>
      <c r="S400" s="26" t="str">
        <f t="shared" si="125"/>
        <v/>
      </c>
      <c r="T400" s="26" t="str">
        <f>IF(ISBLANK('DATA ENTRY'!Y400),"",'DATA ENTRY'!Y400)</f>
        <v/>
      </c>
      <c r="U400" s="26" t="str">
        <f>IF(ISBLANK('DATA ENTRY'!Z400),"",'DATA ENTRY'!Z400)</f>
        <v/>
      </c>
      <c r="V400" s="26" t="str">
        <f t="shared" si="126"/>
        <v/>
      </c>
      <c r="W400" s="26" t="str">
        <f>IF(ISBLANK('DATA ENTRY'!$F400),"",IF(LEDGER!B400="AB","AB",IF(LEDGER!B400&gt;=0.9*'MARK LOOKUP'!B400,"A+",IF(LEDGER!B400&gt;=0.8*'MARK LOOKUP'!B400,"A",IF(LEDGER!B400&gt;=0.7*'MARK LOOKUP'!B400,"B+",IF(LEDGER!B400&gt;=0.6*'MARK LOOKUP'!B400,"B",IF(LEDGER!B400&gt;=0.5*'MARK LOOKUP'!B400,"C+",IF(LEDGER!B400&gt;=0.4*'MARK LOOKUP'!B400,"C+",IF(LEDGER!B400&gt;=0.35*'MARK LOOKUP'!B400,"D","NG")))))))))</f>
        <v/>
      </c>
      <c r="X400" s="26" t="str">
        <f>IF(ISBLANK('DATA ENTRY'!$G400),"",IF(LEDGER!C400="AB","AB",IF(LEDGER!C400&gt;=0.9*'MARK LOOKUP'!C400,"A+",IF(LEDGER!C400&gt;=0.8*'MARK LOOKUP'!C400,"A",IF(LEDGER!C400&gt;=0.7*'MARK LOOKUP'!C400,"B+",IF(LEDGER!C400&gt;=0.6*'MARK LOOKUP'!C400,"B",IF(LEDGER!C400&gt;=0.5*'MARK LOOKUP'!C400,"C+",IF(LEDGER!C400&gt;=0.4*'MARK LOOKUP'!C400,"C+",IF(LEDGER!C400&gt;=0.35*'MARK LOOKUP'!C400,"D","N.G.")))))))))</f>
        <v/>
      </c>
      <c r="Y400" s="26" t="b">
        <f>IF(ISNUMBER(D400),IF(D400&gt;=0.9*'MARK LOOKUP'!D400,"A+",IF(D400&gt;=0.8*'MARK LOOKUP'!D400,"A",IF(D400&gt;=0.7*'MARK LOOKUP'!D400,"B+",IF(D400&gt;=0.6*'MARK LOOKUP'!D400,"B",IF(D400&gt;=0.5*'MARK LOOKUP'!D400,"C+",IF(D400&gt;=0.4*'MARK LOOKUP'!D400,"C",IF(D400&gt;=0.35*'MARK LOOKUP'!D400,"D","N.G."))))))))</f>
        <v>0</v>
      </c>
      <c r="Z400" s="26" t="str">
        <f>IF(ISBLANK('DATA ENTRY'!J400),"",IF(LEDGER!E400="AB","AB",IF(LEDGER!E400&gt;=0.9*'MARK LOOKUP'!E400,"A+",IF(LEDGER!E400&gt;=0.8*'MARK LOOKUP'!E400,"A",IF(LEDGER!E400&gt;=0.7*'MARK LOOKUP'!E400,"B+",IF(LEDGER!E400&gt;=0.6*'MARK LOOKUP'!E400,"B",IF(LEDGER!E400&gt;=0.5*'MARK LOOKUP'!E400,"C+",IF(LEDGER!E400&gt;=0.4*'MARK LOOKUP'!E400,"C",IF(LEDGER!E400&gt;=0.35*'MARK LOOKUP'!E400,"D","NG")))))))))</f>
        <v/>
      </c>
      <c r="AA400" s="26" t="str">
        <f>IF(ISBLANK('DATA ENTRY'!K400),"",IF(LEDGER!F400="AB","AB",IF(LEDGER!F400&gt;=0.9*'MARK LOOKUP'!F400,"A+",IF(LEDGER!F400&gt;=0.8*'MARK LOOKUP'!F400,"A",IF(LEDGER!F400&gt;=0.7*'MARK LOOKUP'!F400,"B+",IF(LEDGER!F400&gt;=0.6*'MARK LOOKUP'!F400,"B",IF(LEDGER!F400&gt;=0.5*'MARK LOOKUP'!F400,"C+",IF(LEDGER!F400&gt;=0.4*'MARK LOOKUP'!F400,"C",IF(LEDGER!F400&gt;=0.35*'MARK LOOKUP'!F400,"D","NG")))))))))</f>
        <v/>
      </c>
      <c r="AB400" s="26" t="b">
        <f>IF(ISNUMBER(G400),IF(D400&gt;=0.9*'MARK LOOKUP'!G400,"A+",IF(G400&gt;=0.8*'MARK LOOKUP'!G400,"A",IF(G400&gt;=0.7*'MARK LOOKUP'!G400,"B+",IF(G400&gt;=0.6*'MARK LOOKUP'!G400,"B",IF(G400&gt;=0.5*'MARK LOOKUP'!G400,"C+",IF(G400&gt;=0.4*'MARK LOOKUP'!G400,"C",IF(G400&gt;=0.35*'MARK LOOKUP'!G400,"D","NG"))))))))</f>
        <v>0</v>
      </c>
      <c r="AC400" s="26" t="str">
        <f>IF(ISBLANK('DATA ENTRY'!M400),"",IF(LEDGER!H400="AB","AB",IF(LEDGER!H400&gt;=0.9*'MARK LOOKUP'!H400,"A+",IF(LEDGER!H400&gt;=0.8*'MARK LOOKUP'!H400,"A",IF(LEDGER!H400&gt;=0.7*'MARK LOOKUP'!H400,"B+",IF(LEDGER!H400&gt;=0.6*'MARK LOOKUP'!H400,"B",IF(LEDGER!H400&gt;=0.5*'MARK LOOKUP'!H400,"C+",IF(LEDGER!H400&gt;=0.4*'MARK LOOKUP'!H400,"C",IF(LEDGER!H400&gt;=0.35*'MARK LOOKUP'!H400,"D","NG")))))))))</f>
        <v/>
      </c>
      <c r="AD400" s="26" t="str">
        <f>IF(ISBLANK('DATA ENTRY'!N400),"",IF(LEDGER!I400="AB","AB",IF(LEDGER!I400&gt;=0.9*'MARK LOOKUP'!I400,"A+",IF(LEDGER!I400&gt;=0.8*'MARK LOOKUP'!I400,"A",IF(LEDGER!I400&gt;=0.7*'MARK LOOKUP'!I400,"B+",IF(LEDGER!I400&gt;=0.6*'MARK LOOKUP'!I400,"B",IF(LEDGER!I400&gt;=0.5*'MARK LOOKUP'!I400,"C+",IF(LEDGER!I400&gt;=0.4*'MARK LOOKUP'!I400,"C",IF(LEDGER!I400&gt;=0.35*'MARK LOOKUP'!I400,"D","NG")))))))))</f>
        <v/>
      </c>
      <c r="AE400" s="26" t="str">
        <f>IF(ISNUMBER(J400),IF(J400&gt;=0.9*'MARK LOOKUP'!J400,"A+",IF(J400&gt;=0.8*'MARK LOOKUP'!J400,"A",IF(J400&gt;=0.7*'MARK LOOKUP'!J400,"B+",IF(J400&gt;=0.6*'MARK LOOKUP'!J400,"B",IF(J400&gt;=0.5*'MARK LOOKUP'!J400,"C+",IF(J400&gt;=0.4*'MARK LOOKUP'!J400,"C",IF(J400&gt;=0.35*'MARK LOOKUP'!J400,"D","NG"))))))),"")</f>
        <v/>
      </c>
      <c r="AF400" s="26" t="str">
        <f>IF(ISBLANK('DATA ENTRY'!P400),"",IF(LEDGER!K400="Ab","AB",IF(LEDGER!K400&gt;=0.9*'MARK LOOKUP'!K400,"A+",IF(LEDGER!K400&gt;=0.8*'MARK LOOKUP'!K400,"A",IF(LEDGER!K400&gt;=0.7*'MARK LOOKUP'!K400,"B+",IF(LEDGER!K400&gt;=0.6*'MARK LOOKUP'!K400,"B",IF(LEDGER!K400&gt;=0.5*'MARK LOOKUP'!K400,"C+",IF(LEDGER!K400&gt;=0.4*'MARK LOOKUP'!K400,"C",IF(LEDGER!K400&gt;=0.35*'MARK LOOKUP'!K400,"D","NG")))))))))</f>
        <v/>
      </c>
      <c r="AG400" s="26" t="str">
        <f>IF(ISBLANK('DATA ENTRY'!Q400),"",IF(LEDGER!L400="Ab","AB",IF(LEDGER!L400&gt;=0.9*'MARK LOOKUP'!L400,"A+",IF(LEDGER!L400&gt;=0.8*'MARK LOOKUP'!L400,"A",IF(LEDGER!L400&gt;=0.7*'MARK LOOKUP'!L400,"B+",IF(LEDGER!L400&gt;=0.6*'MARK LOOKUP'!L400,"B",IF(LEDGER!L400&gt;=0.5*'MARK LOOKUP'!L400,"C+",IF(LEDGER!L400&gt;=0.4*'MARK LOOKUP'!L400,"C",IF(LEDGER!L400&gt;=0.35*'MARK LOOKUP'!L400,"D","NG")))))))))</f>
        <v/>
      </c>
      <c r="AH400" s="26" t="str">
        <f>IF(ISNUMBER(M400),IF(M400&gt;=0.9*'MARK LOOKUP'!M400,"A+",IF(M400&gt;=0.8*'MARK LOOKUP'!M400,"A",IF(M400&gt;=0.7*'MARK LOOKUP'!M400,"B+",IF(M400&gt;=0.6*'MARK LOOKUP'!M400,"B",IF(M400&gt;=0.5*'MARK LOOKUP'!M400,"C+",IF(M400&gt;=0.4*'MARK LOOKUP'!M400,"C",IF(M400&gt;=0.35*'MARK LOOKUP'!M400,"D","NG"))))))),"")</f>
        <v/>
      </c>
      <c r="AI400" s="26" t="str">
        <f>IF(ISBLANK('DATA ENTRY'!S400),"",IF(N400="Ab","AB",IF(N400&gt;=0.9*'MARK LOOKUP'!N400,"A+",IF(N400&gt;=0.8*'MARK LOOKUP'!N400,"A",IF(N400&gt;=0.7*'MARK LOOKUP'!N400,"B+",IF(N400&gt;=0.6*'MARK LOOKUP'!N400,"B",IF(N400&gt;=0.5*'MARK LOOKUP'!N400,"C+",IF(N400&gt;=0.4*'MARK LOOKUP'!N400,"C",IF(N400&gt;=0.35*'MARK LOOKUP'!N400,"D","NG")))))))))</f>
        <v/>
      </c>
      <c r="AJ400" s="26" t="str">
        <f>IF(ISBLANK('DATA ENTRY'!T400),"",IF(O400="Ab","AB",IF(O400&gt;=0.9*'MARK LOOKUP'!O400,"A+",IF(O400&gt;=0.8*'MARK LOOKUP'!O400,"A",IF(O400&gt;=0.7*'MARK LOOKUP'!O400,"B+",IF(O400&gt;=0.6*'MARK LOOKUP'!O400,"B",IF(O400&gt;=0.5*'MARK LOOKUP'!O400,"C+",IF(O400&gt;=0.4*'MARK LOOKUP'!O400,"C",IF(O400&gt;=0.35*'MARK LOOKUP'!O400,"D","NG")))))))))</f>
        <v/>
      </c>
      <c r="AK400" s="26" t="str">
        <f>IF(ISNUMBER(P400),IF(P400&gt;=0.9*'MARK LOOKUP'!P400,"A+",IF(P400&gt;=0.8*'MARK LOOKUP'!P400,"A",IF(P400&gt;=0.7*'MARK LOOKUP'!P400,"B+",IF(P400&gt;=0.6*'MARK LOOKUP'!P400,"B",IF(P400&gt;=0.5*'MARK LOOKUP'!P400,"C+",IF(P400&gt;=0.4*'MARK LOOKUP'!P400,"C",IF(P400&gt;=0.35*'MARK LOOKUP'!P400,"D","NG"))))))),"")</f>
        <v/>
      </c>
      <c r="AL400" s="26" t="str">
        <f>IF(ISBLANK('DATA ENTRY'!V400),"",IF(Q400="Ab","AB",IF(Q400&gt;=0.9*'MARK LOOKUP'!Q400,"A+",IF(Q400&gt;=0.8*'MARK LOOKUP'!Q400,"A",IF(Q400&gt;=0.7*'MARK LOOKUP'!Q400,"B+",IF(Q400&gt;=0.6*'MARK LOOKUP'!Q400,"B",IF(Q400&gt;=0.5*'MARK LOOKUP'!Q400,"C+",IF(Q400&gt;=0.4*'MARK LOOKUP'!Q400,"C",IF(Q400&gt;=0.35*'MARK LOOKUP'!Q400,"D","NG")))))))))</f>
        <v/>
      </c>
      <c r="AM400" s="26" t="str">
        <f>IF(ISBLANK('DATA ENTRY'!W400),"",IF(R400="Ab","AB",IF(R400&gt;=0.9*'MARK LOOKUP'!R400,"A+",IF(R400&gt;=0.8*'MARK LOOKUP'!R400,"A",IF(R400&gt;=0.7*'MARK LOOKUP'!R400,"B+",IF(R400&gt;=0.6*'MARK LOOKUP'!R400,"B",IF(R400&gt;=0.5*'MARK LOOKUP'!R400,"C+",IF(R400&gt;=0.4*'MARK LOOKUP'!R400,"C",IF(R400&gt;=0.35*'MARK LOOKUP'!R400,"D","NG")))))))))</f>
        <v/>
      </c>
      <c r="AN400" s="26" t="str">
        <f>IF(ISNUMBER(S400),IF(S400&gt;=0.9*'MARK LOOKUP'!S400,"A+",IF(S400&gt;=0.8*'MARK LOOKUP'!S400,"A",IF(S400&gt;=0.7*'MARK LOOKUP'!S400,"B+",IF(S400&gt;=0.6*'MARK LOOKUP'!S400,"B",IF(S400&gt;=0.5*'MARK LOOKUP'!S400,"C+",IF(S400&gt;=0.4*'MARK LOOKUP'!S400,"C",IF(S400&gt;=0.35*'MARK LOOKUP'!S400,"D","NG"))))))),"")</f>
        <v/>
      </c>
      <c r="AO400" s="26" t="str">
        <f>IF(ISBLANK('DATA ENTRY'!Y400),"",IF(T400="AB","AB",IF(T400&gt;=0.9*'MARK LOOKUP'!T400,"A+",IF(T400&gt;=0.8*'MARK LOOKUP'!T400,"A",IF(T400&gt;=0.7*'MARK LOOKUP'!T400,"B+",IF(T400&gt;=0.6*'MARK LOOKUP'!T400,"B",IF(T400&gt;=0.5*'MARK LOOKUP'!T400,"C+",IF(T400&gt;=0.4*'MARK LOOKUP'!T400,"C",IF(T400&gt;=0.35*'MARK LOOKUP'!T400,"D","NG")))))))))</f>
        <v/>
      </c>
      <c r="AP400" s="26" t="str">
        <f>IF(ISBLANK('DATA ENTRY'!Z400),"",IF(U400="AB","AB",IF(U400&gt;=0.9*'MARK LOOKUP'!U400,"A+",IF(U400&gt;=0.8*'MARK LOOKUP'!U400,"A",IF(U400&gt;=0.7*'MARK LOOKUP'!U400,"B+",IF(U400&gt;=0.6*'MARK LOOKUP'!U400,"B",IF(U400&gt;=0.5*'MARK LOOKUP'!U400,"C+",IF(U400&gt;=0.4*'MARK LOOKUP'!U400,"C",IF(U400&gt;=0.35*'MARK LOOKUP'!U400,"D","NG")))))))))</f>
        <v/>
      </c>
      <c r="AQ400" s="26" t="str">
        <f>IF(ISNUMBER(V400),IF(V400&gt;=0.9*'MARK LOOKUP'!V400,"A+",IF(V400&gt;=0.8*'MARK LOOKUP'!V400,"A",IF(V400&gt;=0.7*'MARK LOOKUP'!V400,"B+",IF(V400&gt;=0.6*'MARK LOOKUP'!S400,"B",IF(V400&gt;=0.5*'MARK LOOKUP'!V400,"C+",IF(V400&gt;=0.4*'MARK LOOKUP'!V400,"C",IF(V400&gt;=0.35*'MARK LOOKUP'!V400,"D","NG"))))))),"")</f>
        <v/>
      </c>
      <c r="AR400" s="26" t="str">
        <f t="shared" si="127"/>
        <v/>
      </c>
      <c r="AS400" s="26" t="str">
        <f t="shared" si="128"/>
        <v/>
      </c>
      <c r="AT400" s="26" t="str">
        <f t="shared" si="129"/>
        <v/>
      </c>
      <c r="AU400" s="26" t="str">
        <f t="shared" si="130"/>
        <v/>
      </c>
      <c r="AV400" s="26" t="str">
        <f t="shared" si="131"/>
        <v/>
      </c>
      <c r="AW400" s="26" t="str">
        <f t="shared" si="132"/>
        <v/>
      </c>
      <c r="AX400" s="26" t="str">
        <f t="shared" si="133"/>
        <v/>
      </c>
      <c r="AY400" s="26" t="str">
        <f t="shared" si="134"/>
        <v/>
      </c>
      <c r="AZ400" s="26" t="str">
        <f t="shared" si="135"/>
        <v/>
      </c>
      <c r="BA400" s="26" t="str">
        <f t="shared" si="136"/>
        <v/>
      </c>
      <c r="BB400" s="26" t="str">
        <f t="shared" si="137"/>
        <v/>
      </c>
      <c r="BC400" s="26" t="str">
        <f t="shared" si="138"/>
        <v/>
      </c>
      <c r="BD400" s="26" t="str">
        <f t="shared" si="139"/>
        <v/>
      </c>
      <c r="BE400" s="26" t="str">
        <f>IF(ISBLANK('DATA ENTRY'!S400),"",IF(AJ400="A+","4",IF(AJ400="A","3.6",IF(AJ400="B+","3.2",IF(AJ400="B","2.8",IF(AJ400="C+","2.4",IF(AJ400="C","2",IF(AJ400="D+","1.6",IF(AJ400="D","1.2",IF(AJ400="E","0.8",""))))))))))</f>
        <v/>
      </c>
      <c r="BF400" s="26" t="str">
        <f>IF(ISBLANK('DATA ENTRY'!T400),"",IF(AK400="A+","4",IF(AK400="A","3.6",IF(AK400="B+","3.2",IF(AK400="B","2.8",IF(AK400="C+","2.4",IF(AK400="C","2",IF(AK400="D+","1.6",IF(AK400="D","1.2",IF(AK400="E","0.8",""))))))))))</f>
        <v/>
      </c>
      <c r="BG400" s="26" t="str">
        <f>IF(ISBLANK('DATA ENTRY'!U400),"",IF(AL400="A+","4",IF(AL400="A","3.6",IF(AL400="B+","3.2",IF(AL400="B","2.8",IF(AL400="C+","2.4",IF(AL400="C","2",IF(AL400="D+","1.6",IF(AL400="D","1.2",IF(AL400="E","0.8",""))))))))))</f>
        <v/>
      </c>
      <c r="BH400" s="26" t="str">
        <f>IF(ISBLANK('DATA ENTRY'!V400),"",IF(AM400="A+","4",IF(AM400="A","3.6",IF(AM400="B+","3.2",IF(AM400="B","2.8",IF(AM400="C+","2.4",IF(AM400="C","2",IF(AM400="D+","1.6",IF(AM400="D","1.2",IF(AM400="E","0.8",""))))))))))</f>
        <v/>
      </c>
      <c r="BI400" s="26" t="str">
        <f>IF(ISBLANK('DATA ENTRY'!W400),"",IF(AN400="A+","4",IF(AN400="A","3.6",IF(AN400="B+","3.2",IF(AN400="B","2.8",IF(AN400="C+","2.4",IF(AN400="C","2",IF(AN400="D+","1.6",IF(AN400="D","1.2",IF(AN400="E","0.8",""))))))))))</f>
        <v/>
      </c>
      <c r="BJ400" s="26" t="str">
        <f>IF(ISBLANK('DATA ENTRY'!X400),"",IF(AO400="A+","4",IF(AO400="A","3.6",IF(AO400="B+","3.2",IF(AO400="B","2.8",IF(AO400="C+","2.4",IF(AO400="C","2",IF(AO400="D+","1.6",IF(AO400="D","1.2",IF(AO400="E","0.8",""))))))))))</f>
        <v/>
      </c>
      <c r="BK400" s="26" t="str">
        <f>IF(ISBLANK('DATA ENTRY'!Y400),"",IF(AP400="A+","4",IF(AP400="A","3.6",IF(AP400="B+","3.2",IF(AP400="B","2.8",IF(AP400="C+","2.4",IF(AP400="C","2",IF(AP400="D+","1.6",IF(AP400="D","1.2",IF(AP400="E","0.8",""))))))))))</f>
        <v/>
      </c>
      <c r="BL400" s="26" t="str">
        <f>IF(ISBLANK('DATA ENTRY'!Z400),"",IF(AQ400="A+","4",IF(AQ400="A","3.6",IF(AQ400="B+","3.2",IF(AQ400="B","2.8",IF(AQ400="C+","2.4",IF(AQ400="C","2",IF(AQ400="D+","1.6",IF(AQ400="D","1.2",IF(AQ400="E","0.8",""))))))))))</f>
        <v/>
      </c>
    </row>
    <row r="401" spans="2:64" x14ac:dyDescent="0.25">
      <c r="B401" s="26" t="str">
        <f>IF(ISBLANK('DATA ENTRY'!G401),"",'DATA ENTRY'!G401)</f>
        <v/>
      </c>
      <c r="C401" s="26" t="str">
        <f>IF(ISBLANK('DATA ENTRY'!H401),"",'DATA ENTRY'!H401)</f>
        <v/>
      </c>
      <c r="D401" s="26" t="str">
        <f t="shared" si="121"/>
        <v/>
      </c>
      <c r="E401" s="26" t="str">
        <f>IF(ISBLANK('DATA ENTRY'!J401),"",'DATA ENTRY'!J401)</f>
        <v/>
      </c>
      <c r="F401" s="26" t="str">
        <f>IF(ISBLANK('DATA ENTRY'!K401),"",'DATA ENTRY'!K401)</f>
        <v/>
      </c>
      <c r="G401" s="26" t="str">
        <f t="shared" si="122"/>
        <v/>
      </c>
      <c r="H401" s="26" t="str">
        <f>IF(ISBLANK('DATA ENTRY'!M401),"",'DATA ENTRY'!M401)</f>
        <v/>
      </c>
      <c r="I401" s="26" t="str">
        <f>IF(ISBLANK('DATA ENTRY'!M401),"",'DATA ENTRY'!N401)</f>
        <v/>
      </c>
      <c r="J401" s="26" t="str">
        <f t="shared" si="140"/>
        <v/>
      </c>
      <c r="K401" s="26" t="str">
        <f>IF(ISBLANK('DATA ENTRY'!P401),"",'DATA ENTRY'!P401)</f>
        <v/>
      </c>
      <c r="L401" s="26" t="str">
        <f>IF(ISBLANK('DATA ENTRY'!Q401),"",'DATA ENTRY'!Q401)</f>
        <v/>
      </c>
      <c r="M401" s="26" t="str">
        <f t="shared" si="123"/>
        <v/>
      </c>
      <c r="N401" s="26" t="str">
        <f>IF(ISBLANK('DATA ENTRY'!S401),"",'DATA ENTRY'!S401)</f>
        <v/>
      </c>
      <c r="O401" s="26" t="str">
        <f>IF(ISBLANK('DATA ENTRY'!T401),"",'DATA ENTRY'!T401)</f>
        <v/>
      </c>
      <c r="P401" s="26" t="str">
        <f t="shared" si="124"/>
        <v/>
      </c>
      <c r="Q401" s="26" t="str">
        <f>IF(ISBLANK('DATA ENTRY'!V401),"",'DATA ENTRY'!V401)</f>
        <v/>
      </c>
      <c r="R401" s="26" t="str">
        <f>IF(ISBLANK('DATA ENTRY'!W401),"",'DATA ENTRY'!W401)</f>
        <v/>
      </c>
      <c r="S401" s="26" t="str">
        <f t="shared" si="125"/>
        <v/>
      </c>
      <c r="T401" s="26" t="str">
        <f>IF(ISBLANK('DATA ENTRY'!Y401),"",'DATA ENTRY'!Y401)</f>
        <v/>
      </c>
      <c r="U401" s="26" t="str">
        <f>IF(ISBLANK('DATA ENTRY'!Z401),"",'DATA ENTRY'!Z401)</f>
        <v/>
      </c>
      <c r="V401" s="26" t="str">
        <f t="shared" si="126"/>
        <v/>
      </c>
      <c r="W401" s="26" t="str">
        <f>IF(ISBLANK('DATA ENTRY'!$F401),"",IF(LEDGER!B401="AB","AB",IF(LEDGER!B401&gt;=0.9*'MARK LOOKUP'!B401,"A+",IF(LEDGER!B401&gt;=0.8*'MARK LOOKUP'!B401,"A",IF(LEDGER!B401&gt;=0.7*'MARK LOOKUP'!B401,"B+",IF(LEDGER!B401&gt;=0.6*'MARK LOOKUP'!B401,"B",IF(LEDGER!B401&gt;=0.5*'MARK LOOKUP'!B401,"C+",IF(LEDGER!B401&gt;=0.4*'MARK LOOKUP'!B401,"C+",IF(LEDGER!B401&gt;=0.35*'MARK LOOKUP'!B401,"D","NG")))))))))</f>
        <v/>
      </c>
      <c r="X401" s="26" t="str">
        <f>IF(ISBLANK('DATA ENTRY'!$G401),"",IF(LEDGER!C401="AB","AB",IF(LEDGER!C401&gt;=0.9*'MARK LOOKUP'!C401,"A+",IF(LEDGER!C401&gt;=0.8*'MARK LOOKUP'!C401,"A",IF(LEDGER!C401&gt;=0.7*'MARK LOOKUP'!C401,"B+",IF(LEDGER!C401&gt;=0.6*'MARK LOOKUP'!C401,"B",IF(LEDGER!C401&gt;=0.5*'MARK LOOKUP'!C401,"C+",IF(LEDGER!C401&gt;=0.4*'MARK LOOKUP'!C401,"C+",IF(LEDGER!C401&gt;=0.35*'MARK LOOKUP'!C401,"D","N.G.")))))))))</f>
        <v/>
      </c>
      <c r="Y401" s="26" t="b">
        <f>IF(ISNUMBER(D401),IF(D401&gt;=0.9*'MARK LOOKUP'!D401,"A+",IF(D401&gt;=0.8*'MARK LOOKUP'!D401,"A",IF(D401&gt;=0.7*'MARK LOOKUP'!D401,"B+",IF(D401&gt;=0.6*'MARK LOOKUP'!D401,"B",IF(D401&gt;=0.5*'MARK LOOKUP'!D401,"C+",IF(D401&gt;=0.4*'MARK LOOKUP'!D401,"C",IF(D401&gt;=0.35*'MARK LOOKUP'!D401,"D","N.G."))))))))</f>
        <v>0</v>
      </c>
      <c r="Z401" s="26" t="str">
        <f>IF(ISBLANK('DATA ENTRY'!J401),"",IF(LEDGER!E401="AB","AB",IF(LEDGER!E401&gt;=0.9*'MARK LOOKUP'!E401,"A+",IF(LEDGER!E401&gt;=0.8*'MARK LOOKUP'!E401,"A",IF(LEDGER!E401&gt;=0.7*'MARK LOOKUP'!E401,"B+",IF(LEDGER!E401&gt;=0.6*'MARK LOOKUP'!E401,"B",IF(LEDGER!E401&gt;=0.5*'MARK LOOKUP'!E401,"C+",IF(LEDGER!E401&gt;=0.4*'MARK LOOKUP'!E401,"C",IF(LEDGER!E401&gt;=0.35*'MARK LOOKUP'!E401,"D","NG")))))))))</f>
        <v/>
      </c>
      <c r="AA401" s="26" t="str">
        <f>IF(ISBLANK('DATA ENTRY'!K401),"",IF(LEDGER!F401="AB","AB",IF(LEDGER!F401&gt;=0.9*'MARK LOOKUP'!F401,"A+",IF(LEDGER!F401&gt;=0.8*'MARK LOOKUP'!F401,"A",IF(LEDGER!F401&gt;=0.7*'MARK LOOKUP'!F401,"B+",IF(LEDGER!F401&gt;=0.6*'MARK LOOKUP'!F401,"B",IF(LEDGER!F401&gt;=0.5*'MARK LOOKUP'!F401,"C+",IF(LEDGER!F401&gt;=0.4*'MARK LOOKUP'!F401,"C",IF(LEDGER!F401&gt;=0.35*'MARK LOOKUP'!F401,"D","NG")))))))))</f>
        <v/>
      </c>
      <c r="AB401" s="26" t="b">
        <f>IF(ISNUMBER(G401),IF(D401&gt;=0.9*'MARK LOOKUP'!G401,"A+",IF(G401&gt;=0.8*'MARK LOOKUP'!G401,"A",IF(G401&gt;=0.7*'MARK LOOKUP'!G401,"B+",IF(G401&gt;=0.6*'MARK LOOKUP'!G401,"B",IF(G401&gt;=0.5*'MARK LOOKUP'!G401,"C+",IF(G401&gt;=0.4*'MARK LOOKUP'!G401,"C",IF(G401&gt;=0.35*'MARK LOOKUP'!G401,"D","NG"))))))))</f>
        <v>0</v>
      </c>
      <c r="AC401" s="26" t="str">
        <f>IF(ISBLANK('DATA ENTRY'!M401),"",IF(LEDGER!H401="AB","AB",IF(LEDGER!H401&gt;=0.9*'MARK LOOKUP'!H401,"A+",IF(LEDGER!H401&gt;=0.8*'MARK LOOKUP'!H401,"A",IF(LEDGER!H401&gt;=0.7*'MARK LOOKUP'!H401,"B+",IF(LEDGER!H401&gt;=0.6*'MARK LOOKUP'!H401,"B",IF(LEDGER!H401&gt;=0.5*'MARK LOOKUP'!H401,"C+",IF(LEDGER!H401&gt;=0.4*'MARK LOOKUP'!H401,"C",IF(LEDGER!H401&gt;=0.35*'MARK LOOKUP'!H401,"D","NG")))))))))</f>
        <v/>
      </c>
      <c r="AD401" s="26" t="str">
        <f>IF(ISBLANK('DATA ENTRY'!N401),"",IF(LEDGER!I401="AB","AB",IF(LEDGER!I401&gt;=0.9*'MARK LOOKUP'!I401,"A+",IF(LEDGER!I401&gt;=0.8*'MARK LOOKUP'!I401,"A",IF(LEDGER!I401&gt;=0.7*'MARK LOOKUP'!I401,"B+",IF(LEDGER!I401&gt;=0.6*'MARK LOOKUP'!I401,"B",IF(LEDGER!I401&gt;=0.5*'MARK LOOKUP'!I401,"C+",IF(LEDGER!I401&gt;=0.4*'MARK LOOKUP'!I401,"C",IF(LEDGER!I401&gt;=0.35*'MARK LOOKUP'!I401,"D","NG")))))))))</f>
        <v/>
      </c>
      <c r="AE401" s="26" t="str">
        <f>IF(ISNUMBER(J401),IF(J401&gt;=0.9*'MARK LOOKUP'!J401,"A+",IF(J401&gt;=0.8*'MARK LOOKUP'!J401,"A",IF(J401&gt;=0.7*'MARK LOOKUP'!J401,"B+",IF(J401&gt;=0.6*'MARK LOOKUP'!J401,"B",IF(J401&gt;=0.5*'MARK LOOKUP'!J401,"C+",IF(J401&gt;=0.4*'MARK LOOKUP'!J401,"C",IF(J401&gt;=0.35*'MARK LOOKUP'!J401,"D","NG"))))))),"")</f>
        <v/>
      </c>
      <c r="AF401" s="26" t="str">
        <f>IF(ISBLANK('DATA ENTRY'!P401),"",IF(LEDGER!K401="Ab","AB",IF(LEDGER!K401&gt;=0.9*'MARK LOOKUP'!K401,"A+",IF(LEDGER!K401&gt;=0.8*'MARK LOOKUP'!K401,"A",IF(LEDGER!K401&gt;=0.7*'MARK LOOKUP'!K401,"B+",IF(LEDGER!K401&gt;=0.6*'MARK LOOKUP'!K401,"B",IF(LEDGER!K401&gt;=0.5*'MARK LOOKUP'!K401,"C+",IF(LEDGER!K401&gt;=0.4*'MARK LOOKUP'!K401,"C",IF(LEDGER!K401&gt;=0.35*'MARK LOOKUP'!K401,"D","NG")))))))))</f>
        <v/>
      </c>
      <c r="AG401" s="26" t="str">
        <f>IF(ISBLANK('DATA ENTRY'!Q401),"",IF(LEDGER!L401="Ab","AB",IF(LEDGER!L401&gt;=0.9*'MARK LOOKUP'!L401,"A+",IF(LEDGER!L401&gt;=0.8*'MARK LOOKUP'!L401,"A",IF(LEDGER!L401&gt;=0.7*'MARK LOOKUP'!L401,"B+",IF(LEDGER!L401&gt;=0.6*'MARK LOOKUP'!L401,"B",IF(LEDGER!L401&gt;=0.5*'MARK LOOKUP'!L401,"C+",IF(LEDGER!L401&gt;=0.4*'MARK LOOKUP'!L401,"C",IF(LEDGER!L401&gt;=0.35*'MARK LOOKUP'!L401,"D","NG")))))))))</f>
        <v/>
      </c>
      <c r="AH401" s="26" t="str">
        <f>IF(ISNUMBER(M401),IF(M401&gt;=0.9*'MARK LOOKUP'!M401,"A+",IF(M401&gt;=0.8*'MARK LOOKUP'!M401,"A",IF(M401&gt;=0.7*'MARK LOOKUP'!M401,"B+",IF(M401&gt;=0.6*'MARK LOOKUP'!M401,"B",IF(M401&gt;=0.5*'MARK LOOKUP'!M401,"C+",IF(M401&gt;=0.4*'MARK LOOKUP'!M401,"C",IF(M401&gt;=0.35*'MARK LOOKUP'!M401,"D","NG"))))))),"")</f>
        <v/>
      </c>
      <c r="AI401" s="26" t="str">
        <f>IF(ISBLANK('DATA ENTRY'!S401),"",IF(N401="Ab","AB",IF(N401&gt;=0.9*'MARK LOOKUP'!N401,"A+",IF(N401&gt;=0.8*'MARK LOOKUP'!N401,"A",IF(N401&gt;=0.7*'MARK LOOKUP'!N401,"B+",IF(N401&gt;=0.6*'MARK LOOKUP'!N401,"B",IF(N401&gt;=0.5*'MARK LOOKUP'!N401,"C+",IF(N401&gt;=0.4*'MARK LOOKUP'!N401,"C",IF(N401&gt;=0.35*'MARK LOOKUP'!N401,"D","NG")))))))))</f>
        <v/>
      </c>
      <c r="AJ401" s="26" t="str">
        <f>IF(ISBLANK('DATA ENTRY'!T401),"",IF(O401="Ab","AB",IF(O401&gt;=0.9*'MARK LOOKUP'!O401,"A+",IF(O401&gt;=0.8*'MARK LOOKUP'!O401,"A",IF(O401&gt;=0.7*'MARK LOOKUP'!O401,"B+",IF(O401&gt;=0.6*'MARK LOOKUP'!O401,"B",IF(O401&gt;=0.5*'MARK LOOKUP'!O401,"C+",IF(O401&gt;=0.4*'MARK LOOKUP'!O401,"C",IF(O401&gt;=0.35*'MARK LOOKUP'!O401,"D","NG")))))))))</f>
        <v/>
      </c>
      <c r="AK401" s="26" t="str">
        <f>IF(ISNUMBER(P401),IF(P401&gt;=0.9*'MARK LOOKUP'!P401,"A+",IF(P401&gt;=0.8*'MARK LOOKUP'!P401,"A",IF(P401&gt;=0.7*'MARK LOOKUP'!P401,"B+",IF(P401&gt;=0.6*'MARK LOOKUP'!P401,"B",IF(P401&gt;=0.5*'MARK LOOKUP'!P401,"C+",IF(P401&gt;=0.4*'MARK LOOKUP'!P401,"C",IF(P401&gt;=0.35*'MARK LOOKUP'!P401,"D","NG"))))))),"")</f>
        <v/>
      </c>
      <c r="AL401" s="26" t="str">
        <f>IF(ISBLANK('DATA ENTRY'!V401),"",IF(Q401="Ab","AB",IF(Q401&gt;=0.9*'MARK LOOKUP'!Q401,"A+",IF(Q401&gt;=0.8*'MARK LOOKUP'!Q401,"A",IF(Q401&gt;=0.7*'MARK LOOKUP'!Q401,"B+",IF(Q401&gt;=0.6*'MARK LOOKUP'!Q401,"B",IF(Q401&gt;=0.5*'MARK LOOKUP'!Q401,"C+",IF(Q401&gt;=0.4*'MARK LOOKUP'!Q401,"C",IF(Q401&gt;=0.35*'MARK LOOKUP'!Q401,"D","NG")))))))))</f>
        <v/>
      </c>
      <c r="AM401" s="26" t="str">
        <f>IF(ISBLANK('DATA ENTRY'!W401),"",IF(R401="Ab","AB",IF(R401&gt;=0.9*'MARK LOOKUP'!R401,"A+",IF(R401&gt;=0.8*'MARK LOOKUP'!R401,"A",IF(R401&gt;=0.7*'MARK LOOKUP'!R401,"B+",IF(R401&gt;=0.6*'MARK LOOKUP'!R401,"B",IF(R401&gt;=0.5*'MARK LOOKUP'!R401,"C+",IF(R401&gt;=0.4*'MARK LOOKUP'!R401,"C",IF(R401&gt;=0.35*'MARK LOOKUP'!R401,"D","NG")))))))))</f>
        <v/>
      </c>
      <c r="AN401" s="26" t="str">
        <f>IF(ISNUMBER(S401),IF(S401&gt;=0.9*'MARK LOOKUP'!S401,"A+",IF(S401&gt;=0.8*'MARK LOOKUP'!S401,"A",IF(S401&gt;=0.7*'MARK LOOKUP'!S401,"B+",IF(S401&gt;=0.6*'MARK LOOKUP'!S401,"B",IF(S401&gt;=0.5*'MARK LOOKUP'!S401,"C+",IF(S401&gt;=0.4*'MARK LOOKUP'!S401,"C",IF(S401&gt;=0.35*'MARK LOOKUP'!S401,"D","NG"))))))),"")</f>
        <v/>
      </c>
      <c r="AO401" s="26" t="str">
        <f>IF(ISBLANK('DATA ENTRY'!Y401),"",IF(T401="AB","AB",IF(T401&gt;=0.9*'MARK LOOKUP'!T401,"A+",IF(T401&gt;=0.8*'MARK LOOKUP'!T401,"A",IF(T401&gt;=0.7*'MARK LOOKUP'!T401,"B+",IF(T401&gt;=0.6*'MARK LOOKUP'!T401,"B",IF(T401&gt;=0.5*'MARK LOOKUP'!T401,"C+",IF(T401&gt;=0.4*'MARK LOOKUP'!T401,"C",IF(T401&gt;=0.35*'MARK LOOKUP'!T401,"D","NG")))))))))</f>
        <v/>
      </c>
      <c r="AP401" s="26" t="str">
        <f>IF(ISBLANK('DATA ENTRY'!Z401),"",IF(U401="AB","AB",IF(U401&gt;=0.9*'MARK LOOKUP'!U401,"A+",IF(U401&gt;=0.8*'MARK LOOKUP'!U401,"A",IF(U401&gt;=0.7*'MARK LOOKUP'!U401,"B+",IF(U401&gt;=0.6*'MARK LOOKUP'!U401,"B",IF(U401&gt;=0.5*'MARK LOOKUP'!U401,"C+",IF(U401&gt;=0.4*'MARK LOOKUP'!U401,"C",IF(U401&gt;=0.35*'MARK LOOKUP'!U401,"D","NG")))))))))</f>
        <v/>
      </c>
      <c r="AQ401" s="26" t="str">
        <f>IF(ISNUMBER(V401),IF(V401&gt;=0.9*'MARK LOOKUP'!V401,"A+",IF(V401&gt;=0.8*'MARK LOOKUP'!V401,"A",IF(V401&gt;=0.7*'MARK LOOKUP'!V401,"B+",IF(V401&gt;=0.6*'MARK LOOKUP'!S401,"B",IF(V401&gt;=0.5*'MARK LOOKUP'!V401,"C+",IF(V401&gt;=0.4*'MARK LOOKUP'!V401,"C",IF(V401&gt;=0.35*'MARK LOOKUP'!V401,"D","NG"))))))),"")</f>
        <v/>
      </c>
      <c r="AR401" s="26" t="str">
        <f t="shared" si="127"/>
        <v/>
      </c>
      <c r="AS401" s="26" t="str">
        <f t="shared" si="128"/>
        <v/>
      </c>
      <c r="AT401" s="26" t="str">
        <f t="shared" si="129"/>
        <v/>
      </c>
      <c r="AU401" s="26" t="str">
        <f t="shared" si="130"/>
        <v/>
      </c>
      <c r="AV401" s="26" t="str">
        <f t="shared" si="131"/>
        <v/>
      </c>
      <c r="AW401" s="26" t="str">
        <f t="shared" si="132"/>
        <v/>
      </c>
      <c r="AX401" s="26" t="str">
        <f t="shared" si="133"/>
        <v/>
      </c>
      <c r="AY401" s="26" t="str">
        <f t="shared" si="134"/>
        <v/>
      </c>
      <c r="AZ401" s="26" t="str">
        <f t="shared" si="135"/>
        <v/>
      </c>
      <c r="BA401" s="26" t="str">
        <f t="shared" si="136"/>
        <v/>
      </c>
      <c r="BB401" s="26" t="str">
        <f t="shared" si="137"/>
        <v/>
      </c>
      <c r="BC401" s="26" t="str">
        <f t="shared" si="138"/>
        <v/>
      </c>
      <c r="BD401" s="26" t="str">
        <f t="shared" si="139"/>
        <v/>
      </c>
      <c r="BE401" s="26" t="str">
        <f>IF(ISBLANK('DATA ENTRY'!S401),"",IF(AJ401="A+","4",IF(AJ401="A","3.6",IF(AJ401="B+","3.2",IF(AJ401="B","2.8",IF(AJ401="C+","2.4",IF(AJ401="C","2",IF(AJ401="D+","1.6",IF(AJ401="D","1.2",IF(AJ401="E","0.8",""))))))))))</f>
        <v/>
      </c>
      <c r="BF401" s="26" t="str">
        <f>IF(ISBLANK('DATA ENTRY'!T401),"",IF(AK401="A+","4",IF(AK401="A","3.6",IF(AK401="B+","3.2",IF(AK401="B","2.8",IF(AK401="C+","2.4",IF(AK401="C","2",IF(AK401="D+","1.6",IF(AK401="D","1.2",IF(AK401="E","0.8",""))))))))))</f>
        <v/>
      </c>
      <c r="BG401" s="26" t="str">
        <f>IF(ISBLANK('DATA ENTRY'!U401),"",IF(AL401="A+","4",IF(AL401="A","3.6",IF(AL401="B+","3.2",IF(AL401="B","2.8",IF(AL401="C+","2.4",IF(AL401="C","2",IF(AL401="D+","1.6",IF(AL401="D","1.2",IF(AL401="E","0.8",""))))))))))</f>
        <v/>
      </c>
      <c r="BH401" s="26" t="str">
        <f>IF(ISBLANK('DATA ENTRY'!V401),"",IF(AM401="A+","4",IF(AM401="A","3.6",IF(AM401="B+","3.2",IF(AM401="B","2.8",IF(AM401="C+","2.4",IF(AM401="C","2",IF(AM401="D+","1.6",IF(AM401="D","1.2",IF(AM401="E","0.8",""))))))))))</f>
        <v/>
      </c>
      <c r="BI401" s="26" t="str">
        <f>IF(ISBLANK('DATA ENTRY'!W401),"",IF(AN401="A+","4",IF(AN401="A","3.6",IF(AN401="B+","3.2",IF(AN401="B","2.8",IF(AN401="C+","2.4",IF(AN401="C","2",IF(AN401="D+","1.6",IF(AN401="D","1.2",IF(AN401="E","0.8",""))))))))))</f>
        <v/>
      </c>
      <c r="BJ401" s="26" t="str">
        <f>IF(ISBLANK('DATA ENTRY'!X401),"",IF(AO401="A+","4",IF(AO401="A","3.6",IF(AO401="B+","3.2",IF(AO401="B","2.8",IF(AO401="C+","2.4",IF(AO401="C","2",IF(AO401="D+","1.6",IF(AO401="D","1.2",IF(AO401="E","0.8",""))))))))))</f>
        <v/>
      </c>
      <c r="BK401" s="26" t="str">
        <f>IF(ISBLANK('DATA ENTRY'!Y401),"",IF(AP401="A+","4",IF(AP401="A","3.6",IF(AP401="B+","3.2",IF(AP401="B","2.8",IF(AP401="C+","2.4",IF(AP401="C","2",IF(AP401="D+","1.6",IF(AP401="D","1.2",IF(AP401="E","0.8",""))))))))))</f>
        <v/>
      </c>
      <c r="BL401" s="26" t="str">
        <f>IF(ISBLANK('DATA ENTRY'!Z401),"",IF(AQ401="A+","4",IF(AQ401="A","3.6",IF(AQ401="B+","3.2",IF(AQ401="B","2.8",IF(AQ401="C+","2.4",IF(AQ401="C","2",IF(AQ401="D+","1.6",IF(AQ401="D","1.2",IF(AQ401="E","0.8",""))))))))))</f>
        <v/>
      </c>
    </row>
    <row r="402" spans="2:64" x14ac:dyDescent="0.25">
      <c r="B402" s="26" t="str">
        <f>IF(ISBLANK('DATA ENTRY'!G402),"",'DATA ENTRY'!G402)</f>
        <v/>
      </c>
      <c r="C402" s="26" t="str">
        <f>IF(ISBLANK('DATA ENTRY'!H402),"",'DATA ENTRY'!H402)</f>
        <v/>
      </c>
      <c r="D402" s="26" t="str">
        <f t="shared" si="121"/>
        <v/>
      </c>
      <c r="E402" s="26" t="str">
        <f>IF(ISBLANK('DATA ENTRY'!J402),"",'DATA ENTRY'!J402)</f>
        <v/>
      </c>
      <c r="F402" s="26" t="str">
        <f>IF(ISBLANK('DATA ENTRY'!K402),"",'DATA ENTRY'!K402)</f>
        <v/>
      </c>
      <c r="G402" s="26" t="str">
        <f t="shared" si="122"/>
        <v/>
      </c>
      <c r="H402" s="26" t="str">
        <f>IF(ISBLANK('DATA ENTRY'!M402),"",'DATA ENTRY'!M402)</f>
        <v/>
      </c>
      <c r="I402" s="26" t="str">
        <f>IF(ISBLANK('DATA ENTRY'!M402),"",'DATA ENTRY'!N402)</f>
        <v/>
      </c>
      <c r="J402" s="26" t="str">
        <f t="shared" si="140"/>
        <v/>
      </c>
      <c r="K402" s="26" t="str">
        <f>IF(ISBLANK('DATA ENTRY'!P402),"",'DATA ENTRY'!P402)</f>
        <v/>
      </c>
      <c r="L402" s="26" t="str">
        <f>IF(ISBLANK('DATA ENTRY'!Q402),"",'DATA ENTRY'!Q402)</f>
        <v/>
      </c>
      <c r="M402" s="26" t="str">
        <f t="shared" si="123"/>
        <v/>
      </c>
      <c r="N402" s="26" t="str">
        <f>IF(ISBLANK('DATA ENTRY'!S402),"",'DATA ENTRY'!S402)</f>
        <v/>
      </c>
      <c r="O402" s="26" t="str">
        <f>IF(ISBLANK('DATA ENTRY'!T402),"",'DATA ENTRY'!T402)</f>
        <v/>
      </c>
      <c r="P402" s="26" t="str">
        <f t="shared" si="124"/>
        <v/>
      </c>
      <c r="Q402" s="26" t="str">
        <f>IF(ISBLANK('DATA ENTRY'!V402),"",'DATA ENTRY'!V402)</f>
        <v/>
      </c>
      <c r="R402" s="26" t="str">
        <f>IF(ISBLANK('DATA ENTRY'!W402),"",'DATA ENTRY'!W402)</f>
        <v/>
      </c>
      <c r="S402" s="26" t="str">
        <f t="shared" si="125"/>
        <v/>
      </c>
      <c r="T402" s="26" t="str">
        <f>IF(ISBLANK('DATA ENTRY'!Y402),"",'DATA ENTRY'!Y402)</f>
        <v/>
      </c>
      <c r="U402" s="26" t="str">
        <f>IF(ISBLANK('DATA ENTRY'!Z402),"",'DATA ENTRY'!Z402)</f>
        <v/>
      </c>
      <c r="V402" s="26" t="str">
        <f t="shared" si="126"/>
        <v/>
      </c>
      <c r="W402" s="26" t="str">
        <f>IF(ISBLANK('DATA ENTRY'!$F402),"",IF(LEDGER!B402="AB","AB",IF(LEDGER!B402&gt;=0.9*'MARK LOOKUP'!B402,"A+",IF(LEDGER!B402&gt;=0.8*'MARK LOOKUP'!B402,"A",IF(LEDGER!B402&gt;=0.7*'MARK LOOKUP'!B402,"B+",IF(LEDGER!B402&gt;=0.6*'MARK LOOKUP'!B402,"B",IF(LEDGER!B402&gt;=0.5*'MARK LOOKUP'!B402,"C+",IF(LEDGER!B402&gt;=0.4*'MARK LOOKUP'!B402,"C+",IF(LEDGER!B402&gt;=0.35*'MARK LOOKUP'!B402,"D","NG")))))))))</f>
        <v/>
      </c>
      <c r="X402" s="26" t="str">
        <f>IF(ISBLANK('DATA ENTRY'!$G402),"",IF(LEDGER!C402="AB","AB",IF(LEDGER!C402&gt;=0.9*'MARK LOOKUP'!C402,"A+",IF(LEDGER!C402&gt;=0.8*'MARK LOOKUP'!C402,"A",IF(LEDGER!C402&gt;=0.7*'MARK LOOKUP'!C402,"B+",IF(LEDGER!C402&gt;=0.6*'MARK LOOKUP'!C402,"B",IF(LEDGER!C402&gt;=0.5*'MARK LOOKUP'!C402,"C+",IF(LEDGER!C402&gt;=0.4*'MARK LOOKUP'!C402,"C+",IF(LEDGER!C402&gt;=0.35*'MARK LOOKUP'!C402,"D","N.G.")))))))))</f>
        <v/>
      </c>
      <c r="Y402" s="26" t="b">
        <f>IF(ISNUMBER(D402),IF(D402&gt;=0.9*'MARK LOOKUP'!D402,"A+",IF(D402&gt;=0.8*'MARK LOOKUP'!D402,"A",IF(D402&gt;=0.7*'MARK LOOKUP'!D402,"B+",IF(D402&gt;=0.6*'MARK LOOKUP'!D402,"B",IF(D402&gt;=0.5*'MARK LOOKUP'!D402,"C+",IF(D402&gt;=0.4*'MARK LOOKUP'!D402,"C",IF(D402&gt;=0.35*'MARK LOOKUP'!D402,"D","N.G."))))))))</f>
        <v>0</v>
      </c>
      <c r="Z402" s="26" t="str">
        <f>IF(ISBLANK('DATA ENTRY'!J402),"",IF(LEDGER!E402="AB","AB",IF(LEDGER!E402&gt;=0.9*'MARK LOOKUP'!E402,"A+",IF(LEDGER!E402&gt;=0.8*'MARK LOOKUP'!E402,"A",IF(LEDGER!E402&gt;=0.7*'MARK LOOKUP'!E402,"B+",IF(LEDGER!E402&gt;=0.6*'MARK LOOKUP'!E402,"B",IF(LEDGER!E402&gt;=0.5*'MARK LOOKUP'!E402,"C+",IF(LEDGER!E402&gt;=0.4*'MARK LOOKUP'!E402,"C",IF(LEDGER!E402&gt;=0.35*'MARK LOOKUP'!E402,"D","NG")))))))))</f>
        <v/>
      </c>
      <c r="AA402" s="26" t="str">
        <f>IF(ISBLANK('DATA ENTRY'!K402),"",IF(LEDGER!F402="AB","AB",IF(LEDGER!F402&gt;=0.9*'MARK LOOKUP'!F402,"A+",IF(LEDGER!F402&gt;=0.8*'MARK LOOKUP'!F402,"A",IF(LEDGER!F402&gt;=0.7*'MARK LOOKUP'!F402,"B+",IF(LEDGER!F402&gt;=0.6*'MARK LOOKUP'!F402,"B",IF(LEDGER!F402&gt;=0.5*'MARK LOOKUP'!F402,"C+",IF(LEDGER!F402&gt;=0.4*'MARK LOOKUP'!F402,"C",IF(LEDGER!F402&gt;=0.35*'MARK LOOKUP'!F402,"D","NG")))))))))</f>
        <v/>
      </c>
      <c r="AB402" s="26" t="b">
        <f>IF(ISNUMBER(G402),IF(D402&gt;=0.9*'MARK LOOKUP'!G402,"A+",IF(G402&gt;=0.8*'MARK LOOKUP'!G402,"A",IF(G402&gt;=0.7*'MARK LOOKUP'!G402,"B+",IF(G402&gt;=0.6*'MARK LOOKUP'!G402,"B",IF(G402&gt;=0.5*'MARK LOOKUP'!G402,"C+",IF(G402&gt;=0.4*'MARK LOOKUP'!G402,"C",IF(G402&gt;=0.35*'MARK LOOKUP'!G402,"D","NG"))))))))</f>
        <v>0</v>
      </c>
      <c r="AC402" s="26" t="str">
        <f>IF(ISBLANK('DATA ENTRY'!M402),"",IF(LEDGER!H402="AB","AB",IF(LEDGER!H402&gt;=0.9*'MARK LOOKUP'!H402,"A+",IF(LEDGER!H402&gt;=0.8*'MARK LOOKUP'!H402,"A",IF(LEDGER!H402&gt;=0.7*'MARK LOOKUP'!H402,"B+",IF(LEDGER!H402&gt;=0.6*'MARK LOOKUP'!H402,"B",IF(LEDGER!H402&gt;=0.5*'MARK LOOKUP'!H402,"C+",IF(LEDGER!H402&gt;=0.4*'MARK LOOKUP'!H402,"C",IF(LEDGER!H402&gt;=0.35*'MARK LOOKUP'!H402,"D","NG")))))))))</f>
        <v/>
      </c>
      <c r="AD402" s="26" t="str">
        <f>IF(ISBLANK('DATA ENTRY'!N402),"",IF(LEDGER!I402="AB","AB",IF(LEDGER!I402&gt;=0.9*'MARK LOOKUP'!I402,"A+",IF(LEDGER!I402&gt;=0.8*'MARK LOOKUP'!I402,"A",IF(LEDGER!I402&gt;=0.7*'MARK LOOKUP'!I402,"B+",IF(LEDGER!I402&gt;=0.6*'MARK LOOKUP'!I402,"B",IF(LEDGER!I402&gt;=0.5*'MARK LOOKUP'!I402,"C+",IF(LEDGER!I402&gt;=0.4*'MARK LOOKUP'!I402,"C",IF(LEDGER!I402&gt;=0.35*'MARK LOOKUP'!I402,"D","NG")))))))))</f>
        <v/>
      </c>
      <c r="AE402" s="26" t="str">
        <f>IF(ISNUMBER(J402),IF(J402&gt;=0.9*'MARK LOOKUP'!J402,"A+",IF(J402&gt;=0.8*'MARK LOOKUP'!J402,"A",IF(J402&gt;=0.7*'MARK LOOKUP'!J402,"B+",IF(J402&gt;=0.6*'MARK LOOKUP'!J402,"B",IF(J402&gt;=0.5*'MARK LOOKUP'!J402,"C+",IF(J402&gt;=0.4*'MARK LOOKUP'!J402,"C",IF(J402&gt;=0.35*'MARK LOOKUP'!J402,"D","NG"))))))),"")</f>
        <v/>
      </c>
      <c r="AF402" s="26" t="str">
        <f>IF(ISBLANK('DATA ENTRY'!P402),"",IF(LEDGER!K402="Ab","AB",IF(LEDGER!K402&gt;=0.9*'MARK LOOKUP'!K402,"A+",IF(LEDGER!K402&gt;=0.8*'MARK LOOKUP'!K402,"A",IF(LEDGER!K402&gt;=0.7*'MARK LOOKUP'!K402,"B+",IF(LEDGER!K402&gt;=0.6*'MARK LOOKUP'!K402,"B",IF(LEDGER!K402&gt;=0.5*'MARK LOOKUP'!K402,"C+",IF(LEDGER!K402&gt;=0.4*'MARK LOOKUP'!K402,"C",IF(LEDGER!K402&gt;=0.35*'MARK LOOKUP'!K402,"D","NG")))))))))</f>
        <v/>
      </c>
      <c r="AG402" s="26" t="str">
        <f>IF(ISBLANK('DATA ENTRY'!Q402),"",IF(LEDGER!L402="Ab","AB",IF(LEDGER!L402&gt;=0.9*'MARK LOOKUP'!L402,"A+",IF(LEDGER!L402&gt;=0.8*'MARK LOOKUP'!L402,"A",IF(LEDGER!L402&gt;=0.7*'MARK LOOKUP'!L402,"B+",IF(LEDGER!L402&gt;=0.6*'MARK LOOKUP'!L402,"B",IF(LEDGER!L402&gt;=0.5*'MARK LOOKUP'!L402,"C+",IF(LEDGER!L402&gt;=0.4*'MARK LOOKUP'!L402,"C",IF(LEDGER!L402&gt;=0.35*'MARK LOOKUP'!L402,"D","NG")))))))))</f>
        <v/>
      </c>
      <c r="AH402" s="26" t="str">
        <f>IF(ISNUMBER(M402),IF(M402&gt;=0.9*'MARK LOOKUP'!M402,"A+",IF(M402&gt;=0.8*'MARK LOOKUP'!M402,"A",IF(M402&gt;=0.7*'MARK LOOKUP'!M402,"B+",IF(M402&gt;=0.6*'MARK LOOKUP'!M402,"B",IF(M402&gt;=0.5*'MARK LOOKUP'!M402,"C+",IF(M402&gt;=0.4*'MARK LOOKUP'!M402,"C",IF(M402&gt;=0.35*'MARK LOOKUP'!M402,"D","NG"))))))),"")</f>
        <v/>
      </c>
      <c r="AI402" s="26" t="str">
        <f>IF(ISBLANK('DATA ENTRY'!S402),"",IF(N402="Ab","AB",IF(N402&gt;=0.9*'MARK LOOKUP'!N402,"A+",IF(N402&gt;=0.8*'MARK LOOKUP'!N402,"A",IF(N402&gt;=0.7*'MARK LOOKUP'!N402,"B+",IF(N402&gt;=0.6*'MARK LOOKUP'!N402,"B",IF(N402&gt;=0.5*'MARK LOOKUP'!N402,"C+",IF(N402&gt;=0.4*'MARK LOOKUP'!N402,"C",IF(N402&gt;=0.35*'MARK LOOKUP'!N402,"D","NG")))))))))</f>
        <v/>
      </c>
      <c r="AJ402" s="26" t="str">
        <f>IF(ISBLANK('DATA ENTRY'!T402),"",IF(O402="Ab","AB",IF(O402&gt;=0.9*'MARK LOOKUP'!O402,"A+",IF(O402&gt;=0.8*'MARK LOOKUP'!O402,"A",IF(O402&gt;=0.7*'MARK LOOKUP'!O402,"B+",IF(O402&gt;=0.6*'MARK LOOKUP'!O402,"B",IF(O402&gt;=0.5*'MARK LOOKUP'!O402,"C+",IF(O402&gt;=0.4*'MARK LOOKUP'!O402,"C",IF(O402&gt;=0.35*'MARK LOOKUP'!O402,"D","NG")))))))))</f>
        <v/>
      </c>
      <c r="AK402" s="26" t="str">
        <f>IF(ISNUMBER(P402),IF(P402&gt;=0.9*'MARK LOOKUP'!P402,"A+",IF(P402&gt;=0.8*'MARK LOOKUP'!P402,"A",IF(P402&gt;=0.7*'MARK LOOKUP'!P402,"B+",IF(P402&gt;=0.6*'MARK LOOKUP'!P402,"B",IF(P402&gt;=0.5*'MARK LOOKUP'!P402,"C+",IF(P402&gt;=0.4*'MARK LOOKUP'!P402,"C",IF(P402&gt;=0.35*'MARK LOOKUP'!P402,"D","NG"))))))),"")</f>
        <v/>
      </c>
      <c r="AL402" s="26" t="str">
        <f>IF(ISBLANK('DATA ENTRY'!V402),"",IF(Q402="Ab","AB",IF(Q402&gt;=0.9*'MARK LOOKUP'!Q402,"A+",IF(Q402&gt;=0.8*'MARK LOOKUP'!Q402,"A",IF(Q402&gt;=0.7*'MARK LOOKUP'!Q402,"B+",IF(Q402&gt;=0.6*'MARK LOOKUP'!Q402,"B",IF(Q402&gt;=0.5*'MARK LOOKUP'!Q402,"C+",IF(Q402&gt;=0.4*'MARK LOOKUP'!Q402,"C",IF(Q402&gt;=0.35*'MARK LOOKUP'!Q402,"D","NG")))))))))</f>
        <v/>
      </c>
      <c r="AM402" s="26" t="str">
        <f>IF(ISBLANK('DATA ENTRY'!W402),"",IF(R402="Ab","AB",IF(R402&gt;=0.9*'MARK LOOKUP'!R402,"A+",IF(R402&gt;=0.8*'MARK LOOKUP'!R402,"A",IF(R402&gt;=0.7*'MARK LOOKUP'!R402,"B+",IF(R402&gt;=0.6*'MARK LOOKUP'!R402,"B",IF(R402&gt;=0.5*'MARK LOOKUP'!R402,"C+",IF(R402&gt;=0.4*'MARK LOOKUP'!R402,"C",IF(R402&gt;=0.35*'MARK LOOKUP'!R402,"D","NG")))))))))</f>
        <v/>
      </c>
      <c r="AN402" s="26" t="str">
        <f>IF(ISNUMBER(S402),IF(S402&gt;=0.9*'MARK LOOKUP'!S402,"A+",IF(S402&gt;=0.8*'MARK LOOKUP'!S402,"A",IF(S402&gt;=0.7*'MARK LOOKUP'!S402,"B+",IF(S402&gt;=0.6*'MARK LOOKUP'!S402,"B",IF(S402&gt;=0.5*'MARK LOOKUP'!S402,"C+",IF(S402&gt;=0.4*'MARK LOOKUP'!S402,"C",IF(S402&gt;=0.35*'MARK LOOKUP'!S402,"D","NG"))))))),"")</f>
        <v/>
      </c>
      <c r="AO402" s="26" t="str">
        <f>IF(ISBLANK('DATA ENTRY'!Y402),"",IF(T402="AB","AB",IF(T402&gt;=0.9*'MARK LOOKUP'!T402,"A+",IF(T402&gt;=0.8*'MARK LOOKUP'!T402,"A",IF(T402&gt;=0.7*'MARK LOOKUP'!T402,"B+",IF(T402&gt;=0.6*'MARK LOOKUP'!T402,"B",IF(T402&gt;=0.5*'MARK LOOKUP'!T402,"C+",IF(T402&gt;=0.4*'MARK LOOKUP'!T402,"C",IF(T402&gt;=0.35*'MARK LOOKUP'!T402,"D","NG")))))))))</f>
        <v/>
      </c>
      <c r="AP402" s="26" t="str">
        <f>IF(ISBLANK('DATA ENTRY'!Z402),"",IF(U402="AB","AB",IF(U402&gt;=0.9*'MARK LOOKUP'!U402,"A+",IF(U402&gt;=0.8*'MARK LOOKUP'!U402,"A",IF(U402&gt;=0.7*'MARK LOOKUP'!U402,"B+",IF(U402&gt;=0.6*'MARK LOOKUP'!U402,"B",IF(U402&gt;=0.5*'MARK LOOKUP'!U402,"C+",IF(U402&gt;=0.4*'MARK LOOKUP'!U402,"C",IF(U402&gt;=0.35*'MARK LOOKUP'!U402,"D","NG")))))))))</f>
        <v/>
      </c>
      <c r="AQ402" s="26" t="str">
        <f>IF(ISNUMBER(V402),IF(V402&gt;=0.9*'MARK LOOKUP'!V402,"A+",IF(V402&gt;=0.8*'MARK LOOKUP'!V402,"A",IF(V402&gt;=0.7*'MARK LOOKUP'!V402,"B+",IF(V402&gt;=0.6*'MARK LOOKUP'!S402,"B",IF(V402&gt;=0.5*'MARK LOOKUP'!V402,"C+",IF(V402&gt;=0.4*'MARK LOOKUP'!V402,"C",IF(V402&gt;=0.35*'MARK LOOKUP'!V402,"D","NG"))))))),"")</f>
        <v/>
      </c>
      <c r="AR402" s="26" t="str">
        <f t="shared" si="127"/>
        <v/>
      </c>
      <c r="AS402" s="26" t="str">
        <f t="shared" si="128"/>
        <v/>
      </c>
      <c r="AT402" s="26" t="str">
        <f t="shared" si="129"/>
        <v/>
      </c>
      <c r="AU402" s="26" t="str">
        <f t="shared" si="130"/>
        <v/>
      </c>
      <c r="AV402" s="26" t="str">
        <f t="shared" si="131"/>
        <v/>
      </c>
      <c r="AW402" s="26" t="str">
        <f t="shared" si="132"/>
        <v/>
      </c>
      <c r="AX402" s="26" t="str">
        <f t="shared" si="133"/>
        <v/>
      </c>
      <c r="AY402" s="26" t="str">
        <f t="shared" si="134"/>
        <v/>
      </c>
      <c r="AZ402" s="26" t="str">
        <f t="shared" si="135"/>
        <v/>
      </c>
      <c r="BA402" s="26" t="str">
        <f t="shared" si="136"/>
        <v/>
      </c>
      <c r="BB402" s="26" t="str">
        <f t="shared" si="137"/>
        <v/>
      </c>
      <c r="BC402" s="26" t="str">
        <f t="shared" si="138"/>
        <v/>
      </c>
      <c r="BD402" s="26" t="str">
        <f t="shared" si="139"/>
        <v/>
      </c>
      <c r="BE402" s="26" t="str">
        <f>IF(ISBLANK('DATA ENTRY'!S402),"",IF(AJ402="A+","4",IF(AJ402="A","3.6",IF(AJ402="B+","3.2",IF(AJ402="B","2.8",IF(AJ402="C+","2.4",IF(AJ402="C","2",IF(AJ402="D+","1.6",IF(AJ402="D","1.2",IF(AJ402="E","0.8",""))))))))))</f>
        <v/>
      </c>
      <c r="BF402" s="26" t="str">
        <f>IF(ISBLANK('DATA ENTRY'!T402),"",IF(AK402="A+","4",IF(AK402="A","3.6",IF(AK402="B+","3.2",IF(AK402="B","2.8",IF(AK402="C+","2.4",IF(AK402="C","2",IF(AK402="D+","1.6",IF(AK402="D","1.2",IF(AK402="E","0.8",""))))))))))</f>
        <v/>
      </c>
      <c r="BG402" s="26" t="str">
        <f>IF(ISBLANK('DATA ENTRY'!U402),"",IF(AL402="A+","4",IF(AL402="A","3.6",IF(AL402="B+","3.2",IF(AL402="B","2.8",IF(AL402="C+","2.4",IF(AL402="C","2",IF(AL402="D+","1.6",IF(AL402="D","1.2",IF(AL402="E","0.8",""))))))))))</f>
        <v/>
      </c>
      <c r="BH402" s="26" t="str">
        <f>IF(ISBLANK('DATA ENTRY'!V402),"",IF(AM402="A+","4",IF(AM402="A","3.6",IF(AM402="B+","3.2",IF(AM402="B","2.8",IF(AM402="C+","2.4",IF(AM402="C","2",IF(AM402="D+","1.6",IF(AM402="D","1.2",IF(AM402="E","0.8",""))))))))))</f>
        <v/>
      </c>
      <c r="BI402" s="26" t="str">
        <f>IF(ISBLANK('DATA ENTRY'!W402),"",IF(AN402="A+","4",IF(AN402="A","3.6",IF(AN402="B+","3.2",IF(AN402="B","2.8",IF(AN402="C+","2.4",IF(AN402="C","2",IF(AN402="D+","1.6",IF(AN402="D","1.2",IF(AN402="E","0.8",""))))))))))</f>
        <v/>
      </c>
      <c r="BJ402" s="26" t="str">
        <f>IF(ISBLANK('DATA ENTRY'!X402),"",IF(AO402="A+","4",IF(AO402="A","3.6",IF(AO402="B+","3.2",IF(AO402="B","2.8",IF(AO402="C+","2.4",IF(AO402="C","2",IF(AO402="D+","1.6",IF(AO402="D","1.2",IF(AO402="E","0.8",""))))))))))</f>
        <v/>
      </c>
      <c r="BK402" s="26" t="str">
        <f>IF(ISBLANK('DATA ENTRY'!Y402),"",IF(AP402="A+","4",IF(AP402="A","3.6",IF(AP402="B+","3.2",IF(AP402="B","2.8",IF(AP402="C+","2.4",IF(AP402="C","2",IF(AP402="D+","1.6",IF(AP402="D","1.2",IF(AP402="E","0.8",""))))))))))</f>
        <v/>
      </c>
      <c r="BL402" s="26" t="str">
        <f>IF(ISBLANK('DATA ENTRY'!Z402),"",IF(AQ402="A+","4",IF(AQ402="A","3.6",IF(AQ402="B+","3.2",IF(AQ402="B","2.8",IF(AQ402="C+","2.4",IF(AQ402="C","2",IF(AQ402="D+","1.6",IF(AQ402="D","1.2",IF(AQ402="E","0.8",""))))))))))</f>
        <v/>
      </c>
    </row>
    <row r="403" spans="2:64" x14ac:dyDescent="0.25">
      <c r="B403" s="26" t="str">
        <f>IF(ISBLANK('DATA ENTRY'!G403),"",'DATA ENTRY'!G403)</f>
        <v/>
      </c>
      <c r="C403" s="26" t="str">
        <f>IF(ISBLANK('DATA ENTRY'!H403),"",'DATA ENTRY'!H403)</f>
        <v/>
      </c>
      <c r="D403" s="26" t="str">
        <f t="shared" si="121"/>
        <v/>
      </c>
      <c r="E403" s="26" t="str">
        <f>IF(ISBLANK('DATA ENTRY'!J403),"",'DATA ENTRY'!J403)</f>
        <v/>
      </c>
      <c r="F403" s="26" t="str">
        <f>IF(ISBLANK('DATA ENTRY'!K403),"",'DATA ENTRY'!K403)</f>
        <v/>
      </c>
      <c r="G403" s="26" t="str">
        <f t="shared" si="122"/>
        <v/>
      </c>
      <c r="H403" s="26" t="str">
        <f>IF(ISBLANK('DATA ENTRY'!M403),"",'DATA ENTRY'!M403)</f>
        <v/>
      </c>
      <c r="I403" s="26" t="str">
        <f>IF(ISBLANK('DATA ENTRY'!M403),"",'DATA ENTRY'!N403)</f>
        <v/>
      </c>
      <c r="J403" s="26" t="str">
        <f t="shared" si="140"/>
        <v/>
      </c>
      <c r="K403" s="26" t="str">
        <f>IF(ISBLANK('DATA ENTRY'!P403),"",'DATA ENTRY'!P403)</f>
        <v/>
      </c>
      <c r="L403" s="26" t="str">
        <f>IF(ISBLANK('DATA ENTRY'!Q403),"",'DATA ENTRY'!Q403)</f>
        <v/>
      </c>
      <c r="M403" s="26" t="str">
        <f t="shared" si="123"/>
        <v/>
      </c>
      <c r="N403" s="26" t="str">
        <f>IF(ISBLANK('DATA ENTRY'!S403),"",'DATA ENTRY'!S403)</f>
        <v/>
      </c>
      <c r="O403" s="26" t="str">
        <f>IF(ISBLANK('DATA ENTRY'!T403),"",'DATA ENTRY'!T403)</f>
        <v/>
      </c>
      <c r="P403" s="26" t="str">
        <f t="shared" si="124"/>
        <v/>
      </c>
      <c r="Q403" s="26" t="str">
        <f>IF(ISBLANK('DATA ENTRY'!V403),"",'DATA ENTRY'!V403)</f>
        <v/>
      </c>
      <c r="R403" s="26" t="str">
        <f>IF(ISBLANK('DATA ENTRY'!W403),"",'DATA ENTRY'!W403)</f>
        <v/>
      </c>
      <c r="S403" s="26" t="str">
        <f t="shared" si="125"/>
        <v/>
      </c>
      <c r="T403" s="26" t="str">
        <f>IF(ISBLANK('DATA ENTRY'!Y403),"",'DATA ENTRY'!Y403)</f>
        <v/>
      </c>
      <c r="U403" s="26" t="str">
        <f>IF(ISBLANK('DATA ENTRY'!Z403),"",'DATA ENTRY'!Z403)</f>
        <v/>
      </c>
      <c r="V403" s="26" t="str">
        <f t="shared" si="126"/>
        <v/>
      </c>
      <c r="W403" s="26" t="str">
        <f>IF(ISBLANK('DATA ENTRY'!$F403),"",IF(LEDGER!B403="AB","AB",IF(LEDGER!B403&gt;=0.9*'MARK LOOKUP'!B403,"A+",IF(LEDGER!B403&gt;=0.8*'MARK LOOKUP'!B403,"A",IF(LEDGER!B403&gt;=0.7*'MARK LOOKUP'!B403,"B+",IF(LEDGER!B403&gt;=0.6*'MARK LOOKUP'!B403,"B",IF(LEDGER!B403&gt;=0.5*'MARK LOOKUP'!B403,"C+",IF(LEDGER!B403&gt;=0.4*'MARK LOOKUP'!B403,"C+",IF(LEDGER!B403&gt;=0.35*'MARK LOOKUP'!B403,"D","NG")))))))))</f>
        <v/>
      </c>
      <c r="X403" s="26" t="str">
        <f>IF(ISBLANK('DATA ENTRY'!$G403),"",IF(LEDGER!C403="AB","AB",IF(LEDGER!C403&gt;=0.9*'MARK LOOKUP'!C403,"A+",IF(LEDGER!C403&gt;=0.8*'MARK LOOKUP'!C403,"A",IF(LEDGER!C403&gt;=0.7*'MARK LOOKUP'!C403,"B+",IF(LEDGER!C403&gt;=0.6*'MARK LOOKUP'!C403,"B",IF(LEDGER!C403&gt;=0.5*'MARK LOOKUP'!C403,"C+",IF(LEDGER!C403&gt;=0.4*'MARK LOOKUP'!C403,"C+",IF(LEDGER!C403&gt;=0.35*'MARK LOOKUP'!C403,"D","N.G.")))))))))</f>
        <v/>
      </c>
      <c r="Y403" s="26" t="b">
        <f>IF(ISNUMBER(D403),IF(D403&gt;=0.9*'MARK LOOKUP'!D403,"A+",IF(D403&gt;=0.8*'MARK LOOKUP'!D403,"A",IF(D403&gt;=0.7*'MARK LOOKUP'!D403,"B+",IF(D403&gt;=0.6*'MARK LOOKUP'!D403,"B",IF(D403&gt;=0.5*'MARK LOOKUP'!D403,"C+",IF(D403&gt;=0.4*'MARK LOOKUP'!D403,"C",IF(D403&gt;=0.35*'MARK LOOKUP'!D403,"D","N.G."))))))))</f>
        <v>0</v>
      </c>
      <c r="Z403" s="26" t="str">
        <f>IF(ISBLANK('DATA ENTRY'!J403),"",IF(LEDGER!E403="AB","AB",IF(LEDGER!E403&gt;=0.9*'MARK LOOKUP'!E403,"A+",IF(LEDGER!E403&gt;=0.8*'MARK LOOKUP'!E403,"A",IF(LEDGER!E403&gt;=0.7*'MARK LOOKUP'!E403,"B+",IF(LEDGER!E403&gt;=0.6*'MARK LOOKUP'!E403,"B",IF(LEDGER!E403&gt;=0.5*'MARK LOOKUP'!E403,"C+",IF(LEDGER!E403&gt;=0.4*'MARK LOOKUP'!E403,"C",IF(LEDGER!E403&gt;=0.35*'MARK LOOKUP'!E403,"D","NG")))))))))</f>
        <v/>
      </c>
      <c r="AA403" s="26" t="str">
        <f>IF(ISBLANK('DATA ENTRY'!K403),"",IF(LEDGER!F403="AB","AB",IF(LEDGER!F403&gt;=0.9*'MARK LOOKUP'!F403,"A+",IF(LEDGER!F403&gt;=0.8*'MARK LOOKUP'!F403,"A",IF(LEDGER!F403&gt;=0.7*'MARK LOOKUP'!F403,"B+",IF(LEDGER!F403&gt;=0.6*'MARK LOOKUP'!F403,"B",IF(LEDGER!F403&gt;=0.5*'MARK LOOKUP'!F403,"C+",IF(LEDGER!F403&gt;=0.4*'MARK LOOKUP'!F403,"C",IF(LEDGER!F403&gt;=0.35*'MARK LOOKUP'!F403,"D","NG")))))))))</f>
        <v/>
      </c>
      <c r="AB403" s="26" t="b">
        <f>IF(ISNUMBER(G403),IF(D403&gt;=0.9*'MARK LOOKUP'!G403,"A+",IF(G403&gt;=0.8*'MARK LOOKUP'!G403,"A",IF(G403&gt;=0.7*'MARK LOOKUP'!G403,"B+",IF(G403&gt;=0.6*'MARK LOOKUP'!G403,"B",IF(G403&gt;=0.5*'MARK LOOKUP'!G403,"C+",IF(G403&gt;=0.4*'MARK LOOKUP'!G403,"C",IF(G403&gt;=0.35*'MARK LOOKUP'!G403,"D","NG"))))))))</f>
        <v>0</v>
      </c>
      <c r="AC403" s="26" t="str">
        <f>IF(ISBLANK('DATA ENTRY'!M403),"",IF(LEDGER!H403="AB","AB",IF(LEDGER!H403&gt;=0.9*'MARK LOOKUP'!H403,"A+",IF(LEDGER!H403&gt;=0.8*'MARK LOOKUP'!H403,"A",IF(LEDGER!H403&gt;=0.7*'MARK LOOKUP'!H403,"B+",IF(LEDGER!H403&gt;=0.6*'MARK LOOKUP'!H403,"B",IF(LEDGER!H403&gt;=0.5*'MARK LOOKUP'!H403,"C+",IF(LEDGER!H403&gt;=0.4*'MARK LOOKUP'!H403,"C",IF(LEDGER!H403&gt;=0.35*'MARK LOOKUP'!H403,"D","NG")))))))))</f>
        <v/>
      </c>
      <c r="AD403" s="26" t="str">
        <f>IF(ISBLANK('DATA ENTRY'!N403),"",IF(LEDGER!I403="AB","AB",IF(LEDGER!I403&gt;=0.9*'MARK LOOKUP'!I403,"A+",IF(LEDGER!I403&gt;=0.8*'MARK LOOKUP'!I403,"A",IF(LEDGER!I403&gt;=0.7*'MARK LOOKUP'!I403,"B+",IF(LEDGER!I403&gt;=0.6*'MARK LOOKUP'!I403,"B",IF(LEDGER!I403&gt;=0.5*'MARK LOOKUP'!I403,"C+",IF(LEDGER!I403&gt;=0.4*'MARK LOOKUP'!I403,"C",IF(LEDGER!I403&gt;=0.35*'MARK LOOKUP'!I403,"D","NG")))))))))</f>
        <v/>
      </c>
      <c r="AE403" s="26" t="str">
        <f>IF(ISNUMBER(J403),IF(J403&gt;=0.9*'MARK LOOKUP'!J403,"A+",IF(J403&gt;=0.8*'MARK LOOKUP'!J403,"A",IF(J403&gt;=0.7*'MARK LOOKUP'!J403,"B+",IF(J403&gt;=0.6*'MARK LOOKUP'!J403,"B",IF(J403&gt;=0.5*'MARK LOOKUP'!J403,"C+",IF(J403&gt;=0.4*'MARK LOOKUP'!J403,"C",IF(J403&gt;=0.35*'MARK LOOKUP'!J403,"D","NG"))))))),"")</f>
        <v/>
      </c>
      <c r="AF403" s="26" t="str">
        <f>IF(ISBLANK('DATA ENTRY'!P403),"",IF(LEDGER!K403="Ab","AB",IF(LEDGER!K403&gt;=0.9*'MARK LOOKUP'!K403,"A+",IF(LEDGER!K403&gt;=0.8*'MARK LOOKUP'!K403,"A",IF(LEDGER!K403&gt;=0.7*'MARK LOOKUP'!K403,"B+",IF(LEDGER!K403&gt;=0.6*'MARK LOOKUP'!K403,"B",IF(LEDGER!K403&gt;=0.5*'MARK LOOKUP'!K403,"C+",IF(LEDGER!K403&gt;=0.4*'MARK LOOKUP'!K403,"C",IF(LEDGER!K403&gt;=0.35*'MARK LOOKUP'!K403,"D","NG")))))))))</f>
        <v/>
      </c>
      <c r="AG403" s="26" t="str">
        <f>IF(ISBLANK('DATA ENTRY'!Q403),"",IF(LEDGER!L403="Ab","AB",IF(LEDGER!L403&gt;=0.9*'MARK LOOKUP'!L403,"A+",IF(LEDGER!L403&gt;=0.8*'MARK LOOKUP'!L403,"A",IF(LEDGER!L403&gt;=0.7*'MARK LOOKUP'!L403,"B+",IF(LEDGER!L403&gt;=0.6*'MARK LOOKUP'!L403,"B",IF(LEDGER!L403&gt;=0.5*'MARK LOOKUP'!L403,"C+",IF(LEDGER!L403&gt;=0.4*'MARK LOOKUP'!L403,"C",IF(LEDGER!L403&gt;=0.35*'MARK LOOKUP'!L403,"D","NG")))))))))</f>
        <v/>
      </c>
      <c r="AH403" s="26" t="str">
        <f>IF(ISNUMBER(M403),IF(M403&gt;=0.9*'MARK LOOKUP'!M403,"A+",IF(M403&gt;=0.8*'MARK LOOKUP'!M403,"A",IF(M403&gt;=0.7*'MARK LOOKUP'!M403,"B+",IF(M403&gt;=0.6*'MARK LOOKUP'!M403,"B",IF(M403&gt;=0.5*'MARK LOOKUP'!M403,"C+",IF(M403&gt;=0.4*'MARK LOOKUP'!M403,"C",IF(M403&gt;=0.35*'MARK LOOKUP'!M403,"D","NG"))))))),"")</f>
        <v/>
      </c>
      <c r="AI403" s="26" t="str">
        <f>IF(ISBLANK('DATA ENTRY'!S403),"",IF(N403="Ab","AB",IF(N403&gt;=0.9*'MARK LOOKUP'!N403,"A+",IF(N403&gt;=0.8*'MARK LOOKUP'!N403,"A",IF(N403&gt;=0.7*'MARK LOOKUP'!N403,"B+",IF(N403&gt;=0.6*'MARK LOOKUP'!N403,"B",IF(N403&gt;=0.5*'MARK LOOKUP'!N403,"C+",IF(N403&gt;=0.4*'MARK LOOKUP'!N403,"C",IF(N403&gt;=0.35*'MARK LOOKUP'!N403,"D","NG")))))))))</f>
        <v/>
      </c>
      <c r="AJ403" s="26" t="str">
        <f>IF(ISBLANK('DATA ENTRY'!T403),"",IF(O403="Ab","AB",IF(O403&gt;=0.9*'MARK LOOKUP'!O403,"A+",IF(O403&gt;=0.8*'MARK LOOKUP'!O403,"A",IF(O403&gt;=0.7*'MARK LOOKUP'!O403,"B+",IF(O403&gt;=0.6*'MARK LOOKUP'!O403,"B",IF(O403&gt;=0.5*'MARK LOOKUP'!O403,"C+",IF(O403&gt;=0.4*'MARK LOOKUP'!O403,"C",IF(O403&gt;=0.35*'MARK LOOKUP'!O403,"D","NG")))))))))</f>
        <v/>
      </c>
      <c r="AK403" s="26" t="str">
        <f>IF(ISNUMBER(P403),IF(P403&gt;=0.9*'MARK LOOKUP'!P403,"A+",IF(P403&gt;=0.8*'MARK LOOKUP'!P403,"A",IF(P403&gt;=0.7*'MARK LOOKUP'!P403,"B+",IF(P403&gt;=0.6*'MARK LOOKUP'!P403,"B",IF(P403&gt;=0.5*'MARK LOOKUP'!P403,"C+",IF(P403&gt;=0.4*'MARK LOOKUP'!P403,"C",IF(P403&gt;=0.35*'MARK LOOKUP'!P403,"D","NG"))))))),"")</f>
        <v/>
      </c>
      <c r="AL403" s="26" t="str">
        <f>IF(ISBLANK('DATA ENTRY'!V403),"",IF(Q403="Ab","AB",IF(Q403&gt;=0.9*'MARK LOOKUP'!Q403,"A+",IF(Q403&gt;=0.8*'MARK LOOKUP'!Q403,"A",IF(Q403&gt;=0.7*'MARK LOOKUP'!Q403,"B+",IF(Q403&gt;=0.6*'MARK LOOKUP'!Q403,"B",IF(Q403&gt;=0.5*'MARK LOOKUP'!Q403,"C+",IF(Q403&gt;=0.4*'MARK LOOKUP'!Q403,"C",IF(Q403&gt;=0.35*'MARK LOOKUP'!Q403,"D","NG")))))))))</f>
        <v/>
      </c>
      <c r="AM403" s="26" t="str">
        <f>IF(ISBLANK('DATA ENTRY'!W403),"",IF(R403="Ab","AB",IF(R403&gt;=0.9*'MARK LOOKUP'!R403,"A+",IF(R403&gt;=0.8*'MARK LOOKUP'!R403,"A",IF(R403&gt;=0.7*'MARK LOOKUP'!R403,"B+",IF(R403&gt;=0.6*'MARK LOOKUP'!R403,"B",IF(R403&gt;=0.5*'MARK LOOKUP'!R403,"C+",IF(R403&gt;=0.4*'MARK LOOKUP'!R403,"C",IF(R403&gt;=0.35*'MARK LOOKUP'!R403,"D","NG")))))))))</f>
        <v/>
      </c>
      <c r="AN403" s="26" t="str">
        <f>IF(ISNUMBER(S403),IF(S403&gt;=0.9*'MARK LOOKUP'!S403,"A+",IF(S403&gt;=0.8*'MARK LOOKUP'!S403,"A",IF(S403&gt;=0.7*'MARK LOOKUP'!S403,"B+",IF(S403&gt;=0.6*'MARK LOOKUP'!S403,"B",IF(S403&gt;=0.5*'MARK LOOKUP'!S403,"C+",IF(S403&gt;=0.4*'MARK LOOKUP'!S403,"C",IF(S403&gt;=0.35*'MARK LOOKUP'!S403,"D","NG"))))))),"")</f>
        <v/>
      </c>
      <c r="AO403" s="26" t="str">
        <f>IF(ISBLANK('DATA ENTRY'!Y403),"",IF(T403="AB","AB",IF(T403&gt;=0.9*'MARK LOOKUP'!T403,"A+",IF(T403&gt;=0.8*'MARK LOOKUP'!T403,"A",IF(T403&gt;=0.7*'MARK LOOKUP'!T403,"B+",IF(T403&gt;=0.6*'MARK LOOKUP'!T403,"B",IF(T403&gt;=0.5*'MARK LOOKUP'!T403,"C+",IF(T403&gt;=0.4*'MARK LOOKUP'!T403,"C",IF(T403&gt;=0.35*'MARK LOOKUP'!T403,"D","NG")))))))))</f>
        <v/>
      </c>
      <c r="AP403" s="26" t="str">
        <f>IF(ISBLANK('DATA ENTRY'!Z403),"",IF(U403="AB","AB",IF(U403&gt;=0.9*'MARK LOOKUP'!U403,"A+",IF(U403&gt;=0.8*'MARK LOOKUP'!U403,"A",IF(U403&gt;=0.7*'MARK LOOKUP'!U403,"B+",IF(U403&gt;=0.6*'MARK LOOKUP'!U403,"B",IF(U403&gt;=0.5*'MARK LOOKUP'!U403,"C+",IF(U403&gt;=0.4*'MARK LOOKUP'!U403,"C",IF(U403&gt;=0.35*'MARK LOOKUP'!U403,"D","NG")))))))))</f>
        <v/>
      </c>
      <c r="AQ403" s="26" t="str">
        <f>IF(ISNUMBER(V403),IF(V403&gt;=0.9*'MARK LOOKUP'!V403,"A+",IF(V403&gt;=0.8*'MARK LOOKUP'!V403,"A",IF(V403&gt;=0.7*'MARK LOOKUP'!V403,"B+",IF(V403&gt;=0.6*'MARK LOOKUP'!S403,"B",IF(V403&gt;=0.5*'MARK LOOKUP'!V403,"C+",IF(V403&gt;=0.4*'MARK LOOKUP'!V403,"C",IF(V403&gt;=0.35*'MARK LOOKUP'!V403,"D","NG"))))))),"")</f>
        <v/>
      </c>
      <c r="AR403" s="26" t="str">
        <f t="shared" si="127"/>
        <v/>
      </c>
      <c r="AS403" s="26" t="str">
        <f t="shared" si="128"/>
        <v/>
      </c>
      <c r="AT403" s="26" t="str">
        <f t="shared" si="129"/>
        <v/>
      </c>
      <c r="AU403" s="26" t="str">
        <f t="shared" si="130"/>
        <v/>
      </c>
      <c r="AV403" s="26" t="str">
        <f t="shared" si="131"/>
        <v/>
      </c>
      <c r="AW403" s="26" t="str">
        <f t="shared" si="132"/>
        <v/>
      </c>
      <c r="AX403" s="26" t="str">
        <f t="shared" si="133"/>
        <v/>
      </c>
      <c r="AY403" s="26" t="str">
        <f t="shared" si="134"/>
        <v/>
      </c>
      <c r="AZ403" s="26" t="str">
        <f t="shared" si="135"/>
        <v/>
      </c>
      <c r="BA403" s="26" t="str">
        <f t="shared" si="136"/>
        <v/>
      </c>
      <c r="BB403" s="26" t="str">
        <f t="shared" si="137"/>
        <v/>
      </c>
      <c r="BC403" s="26" t="str">
        <f t="shared" si="138"/>
        <v/>
      </c>
      <c r="BD403" s="26" t="str">
        <f t="shared" si="139"/>
        <v/>
      </c>
      <c r="BE403" s="26" t="str">
        <f>IF(ISBLANK('DATA ENTRY'!S403),"",IF(AJ403="A+","4",IF(AJ403="A","3.6",IF(AJ403="B+","3.2",IF(AJ403="B","2.8",IF(AJ403="C+","2.4",IF(AJ403="C","2",IF(AJ403="D+","1.6",IF(AJ403="D","1.2",IF(AJ403="E","0.8",""))))))))))</f>
        <v/>
      </c>
      <c r="BF403" s="26" t="str">
        <f>IF(ISBLANK('DATA ENTRY'!T403),"",IF(AK403="A+","4",IF(AK403="A","3.6",IF(AK403="B+","3.2",IF(AK403="B","2.8",IF(AK403="C+","2.4",IF(AK403="C","2",IF(AK403="D+","1.6",IF(AK403="D","1.2",IF(AK403="E","0.8",""))))))))))</f>
        <v/>
      </c>
      <c r="BG403" s="26" t="str">
        <f>IF(ISBLANK('DATA ENTRY'!U403),"",IF(AL403="A+","4",IF(AL403="A","3.6",IF(AL403="B+","3.2",IF(AL403="B","2.8",IF(AL403="C+","2.4",IF(AL403="C","2",IF(AL403="D+","1.6",IF(AL403="D","1.2",IF(AL403="E","0.8",""))))))))))</f>
        <v/>
      </c>
      <c r="BH403" s="26" t="str">
        <f>IF(ISBLANK('DATA ENTRY'!V403),"",IF(AM403="A+","4",IF(AM403="A","3.6",IF(AM403="B+","3.2",IF(AM403="B","2.8",IF(AM403="C+","2.4",IF(AM403="C","2",IF(AM403="D+","1.6",IF(AM403="D","1.2",IF(AM403="E","0.8",""))))))))))</f>
        <v/>
      </c>
      <c r="BI403" s="26" t="str">
        <f>IF(ISBLANK('DATA ENTRY'!W403),"",IF(AN403="A+","4",IF(AN403="A","3.6",IF(AN403="B+","3.2",IF(AN403="B","2.8",IF(AN403="C+","2.4",IF(AN403="C","2",IF(AN403="D+","1.6",IF(AN403="D","1.2",IF(AN403="E","0.8",""))))))))))</f>
        <v/>
      </c>
      <c r="BJ403" s="26" t="str">
        <f>IF(ISBLANK('DATA ENTRY'!X403),"",IF(AO403="A+","4",IF(AO403="A","3.6",IF(AO403="B+","3.2",IF(AO403="B","2.8",IF(AO403="C+","2.4",IF(AO403="C","2",IF(AO403="D+","1.6",IF(AO403="D","1.2",IF(AO403="E","0.8",""))))))))))</f>
        <v/>
      </c>
      <c r="BK403" s="26" t="str">
        <f>IF(ISBLANK('DATA ENTRY'!Y403),"",IF(AP403="A+","4",IF(AP403="A","3.6",IF(AP403="B+","3.2",IF(AP403="B","2.8",IF(AP403="C+","2.4",IF(AP403="C","2",IF(AP403="D+","1.6",IF(AP403="D","1.2",IF(AP403="E","0.8",""))))))))))</f>
        <v/>
      </c>
      <c r="BL403" s="26" t="str">
        <f>IF(ISBLANK('DATA ENTRY'!Z403),"",IF(AQ403="A+","4",IF(AQ403="A","3.6",IF(AQ403="B+","3.2",IF(AQ403="B","2.8",IF(AQ403="C+","2.4",IF(AQ403="C","2",IF(AQ403="D+","1.6",IF(AQ403="D","1.2",IF(AQ403="E","0.8",""))))))))))</f>
        <v/>
      </c>
    </row>
    <row r="404" spans="2:64" x14ac:dyDescent="0.25">
      <c r="B404" s="26" t="str">
        <f>IF(ISBLANK('DATA ENTRY'!G404),"",'DATA ENTRY'!G404)</f>
        <v/>
      </c>
      <c r="C404" s="26" t="str">
        <f>IF(ISBLANK('DATA ENTRY'!H404),"",'DATA ENTRY'!H404)</f>
        <v/>
      </c>
      <c r="D404" s="26" t="str">
        <f t="shared" si="121"/>
        <v/>
      </c>
      <c r="E404" s="26" t="str">
        <f>IF(ISBLANK('DATA ENTRY'!J404),"",'DATA ENTRY'!J404)</f>
        <v/>
      </c>
      <c r="F404" s="26" t="str">
        <f>IF(ISBLANK('DATA ENTRY'!K404),"",'DATA ENTRY'!K404)</f>
        <v/>
      </c>
      <c r="G404" s="26" t="str">
        <f t="shared" si="122"/>
        <v/>
      </c>
      <c r="H404" s="26" t="str">
        <f>IF(ISBLANK('DATA ENTRY'!M404),"",'DATA ENTRY'!M404)</f>
        <v/>
      </c>
      <c r="I404" s="26" t="str">
        <f>IF(ISBLANK('DATA ENTRY'!M404),"",'DATA ENTRY'!N404)</f>
        <v/>
      </c>
      <c r="J404" s="26" t="str">
        <f t="shared" si="140"/>
        <v/>
      </c>
      <c r="K404" s="26" t="str">
        <f>IF(ISBLANK('DATA ENTRY'!P404),"",'DATA ENTRY'!P404)</f>
        <v/>
      </c>
      <c r="L404" s="26" t="str">
        <f>IF(ISBLANK('DATA ENTRY'!Q404),"",'DATA ENTRY'!Q404)</f>
        <v/>
      </c>
      <c r="M404" s="26" t="str">
        <f t="shared" si="123"/>
        <v/>
      </c>
      <c r="N404" s="26" t="str">
        <f>IF(ISBLANK('DATA ENTRY'!S404),"",'DATA ENTRY'!S404)</f>
        <v/>
      </c>
      <c r="O404" s="26" t="str">
        <f>IF(ISBLANK('DATA ENTRY'!T404),"",'DATA ENTRY'!T404)</f>
        <v/>
      </c>
      <c r="P404" s="26" t="str">
        <f t="shared" si="124"/>
        <v/>
      </c>
      <c r="Q404" s="26" t="str">
        <f>IF(ISBLANK('DATA ENTRY'!V404),"",'DATA ENTRY'!V404)</f>
        <v/>
      </c>
      <c r="R404" s="26" t="str">
        <f>IF(ISBLANK('DATA ENTRY'!W404),"",'DATA ENTRY'!W404)</f>
        <v/>
      </c>
      <c r="S404" s="26" t="str">
        <f t="shared" si="125"/>
        <v/>
      </c>
      <c r="T404" s="26" t="str">
        <f>IF(ISBLANK('DATA ENTRY'!Y404),"",'DATA ENTRY'!Y404)</f>
        <v/>
      </c>
      <c r="U404" s="26" t="str">
        <f>IF(ISBLANK('DATA ENTRY'!Z404),"",'DATA ENTRY'!Z404)</f>
        <v/>
      </c>
      <c r="V404" s="26" t="str">
        <f t="shared" si="126"/>
        <v/>
      </c>
      <c r="W404" s="26" t="str">
        <f>IF(ISBLANK('DATA ENTRY'!$F404),"",IF(LEDGER!B404="AB","AB",IF(LEDGER!B404&gt;=0.9*'MARK LOOKUP'!B404,"A+",IF(LEDGER!B404&gt;=0.8*'MARK LOOKUP'!B404,"A",IF(LEDGER!B404&gt;=0.7*'MARK LOOKUP'!B404,"B+",IF(LEDGER!B404&gt;=0.6*'MARK LOOKUP'!B404,"B",IF(LEDGER!B404&gt;=0.5*'MARK LOOKUP'!B404,"C+",IF(LEDGER!B404&gt;=0.4*'MARK LOOKUP'!B404,"C+",IF(LEDGER!B404&gt;=0.35*'MARK LOOKUP'!B404,"D","NG")))))))))</f>
        <v/>
      </c>
      <c r="X404" s="26" t="str">
        <f>IF(ISBLANK('DATA ENTRY'!$G404),"",IF(LEDGER!C404="AB","AB",IF(LEDGER!C404&gt;=0.9*'MARK LOOKUP'!C404,"A+",IF(LEDGER!C404&gt;=0.8*'MARK LOOKUP'!C404,"A",IF(LEDGER!C404&gt;=0.7*'MARK LOOKUP'!C404,"B+",IF(LEDGER!C404&gt;=0.6*'MARK LOOKUP'!C404,"B",IF(LEDGER!C404&gt;=0.5*'MARK LOOKUP'!C404,"C+",IF(LEDGER!C404&gt;=0.4*'MARK LOOKUP'!C404,"C+",IF(LEDGER!C404&gt;=0.35*'MARK LOOKUP'!C404,"D","N.G.")))))))))</f>
        <v/>
      </c>
      <c r="Y404" s="26" t="b">
        <f>IF(ISNUMBER(D404),IF(D404&gt;=0.9*'MARK LOOKUP'!D404,"A+",IF(D404&gt;=0.8*'MARK LOOKUP'!D404,"A",IF(D404&gt;=0.7*'MARK LOOKUP'!D404,"B+",IF(D404&gt;=0.6*'MARK LOOKUP'!D404,"B",IF(D404&gt;=0.5*'MARK LOOKUP'!D404,"C+",IF(D404&gt;=0.4*'MARK LOOKUP'!D404,"C",IF(D404&gt;=0.35*'MARK LOOKUP'!D404,"D","N.G."))))))))</f>
        <v>0</v>
      </c>
      <c r="Z404" s="26" t="str">
        <f>IF(ISBLANK('DATA ENTRY'!J404),"",IF(LEDGER!E404="AB","AB",IF(LEDGER!E404&gt;=0.9*'MARK LOOKUP'!E404,"A+",IF(LEDGER!E404&gt;=0.8*'MARK LOOKUP'!E404,"A",IF(LEDGER!E404&gt;=0.7*'MARK LOOKUP'!E404,"B+",IF(LEDGER!E404&gt;=0.6*'MARK LOOKUP'!E404,"B",IF(LEDGER!E404&gt;=0.5*'MARK LOOKUP'!E404,"C+",IF(LEDGER!E404&gt;=0.4*'MARK LOOKUP'!E404,"C",IF(LEDGER!E404&gt;=0.35*'MARK LOOKUP'!E404,"D","NG")))))))))</f>
        <v/>
      </c>
      <c r="AA404" s="26" t="str">
        <f>IF(ISBLANK('DATA ENTRY'!K404),"",IF(LEDGER!F404="AB","AB",IF(LEDGER!F404&gt;=0.9*'MARK LOOKUP'!F404,"A+",IF(LEDGER!F404&gt;=0.8*'MARK LOOKUP'!F404,"A",IF(LEDGER!F404&gt;=0.7*'MARK LOOKUP'!F404,"B+",IF(LEDGER!F404&gt;=0.6*'MARK LOOKUP'!F404,"B",IF(LEDGER!F404&gt;=0.5*'MARK LOOKUP'!F404,"C+",IF(LEDGER!F404&gt;=0.4*'MARK LOOKUP'!F404,"C",IF(LEDGER!F404&gt;=0.35*'MARK LOOKUP'!F404,"D","NG")))))))))</f>
        <v/>
      </c>
      <c r="AB404" s="26" t="b">
        <f>IF(ISNUMBER(G404),IF(D404&gt;=0.9*'MARK LOOKUP'!G404,"A+",IF(G404&gt;=0.8*'MARK LOOKUP'!G404,"A",IF(G404&gt;=0.7*'MARK LOOKUP'!G404,"B+",IF(G404&gt;=0.6*'MARK LOOKUP'!G404,"B",IF(G404&gt;=0.5*'MARK LOOKUP'!G404,"C+",IF(G404&gt;=0.4*'MARK LOOKUP'!G404,"C",IF(G404&gt;=0.35*'MARK LOOKUP'!G404,"D","NG"))))))))</f>
        <v>0</v>
      </c>
      <c r="AC404" s="26" t="str">
        <f>IF(ISBLANK('DATA ENTRY'!M404),"",IF(LEDGER!H404="AB","AB",IF(LEDGER!H404&gt;=0.9*'MARK LOOKUP'!H404,"A+",IF(LEDGER!H404&gt;=0.8*'MARK LOOKUP'!H404,"A",IF(LEDGER!H404&gt;=0.7*'MARK LOOKUP'!H404,"B+",IF(LEDGER!H404&gt;=0.6*'MARK LOOKUP'!H404,"B",IF(LEDGER!H404&gt;=0.5*'MARK LOOKUP'!H404,"C+",IF(LEDGER!H404&gt;=0.4*'MARK LOOKUP'!H404,"C",IF(LEDGER!H404&gt;=0.35*'MARK LOOKUP'!H404,"D","NG")))))))))</f>
        <v/>
      </c>
      <c r="AD404" s="26" t="str">
        <f>IF(ISBLANK('DATA ENTRY'!N404),"",IF(LEDGER!I404="AB","AB",IF(LEDGER!I404&gt;=0.9*'MARK LOOKUP'!I404,"A+",IF(LEDGER!I404&gt;=0.8*'MARK LOOKUP'!I404,"A",IF(LEDGER!I404&gt;=0.7*'MARK LOOKUP'!I404,"B+",IF(LEDGER!I404&gt;=0.6*'MARK LOOKUP'!I404,"B",IF(LEDGER!I404&gt;=0.5*'MARK LOOKUP'!I404,"C+",IF(LEDGER!I404&gt;=0.4*'MARK LOOKUP'!I404,"C",IF(LEDGER!I404&gt;=0.35*'MARK LOOKUP'!I404,"D","NG")))))))))</f>
        <v/>
      </c>
      <c r="AE404" s="26" t="str">
        <f>IF(ISNUMBER(J404),IF(J404&gt;=0.9*'MARK LOOKUP'!J404,"A+",IF(J404&gt;=0.8*'MARK LOOKUP'!J404,"A",IF(J404&gt;=0.7*'MARK LOOKUP'!J404,"B+",IF(J404&gt;=0.6*'MARK LOOKUP'!J404,"B",IF(J404&gt;=0.5*'MARK LOOKUP'!J404,"C+",IF(J404&gt;=0.4*'MARK LOOKUP'!J404,"C",IF(J404&gt;=0.35*'MARK LOOKUP'!J404,"D","NG"))))))),"")</f>
        <v/>
      </c>
      <c r="AF404" s="26" t="str">
        <f>IF(ISBLANK('DATA ENTRY'!P404),"",IF(LEDGER!K404="Ab","AB",IF(LEDGER!K404&gt;=0.9*'MARK LOOKUP'!K404,"A+",IF(LEDGER!K404&gt;=0.8*'MARK LOOKUP'!K404,"A",IF(LEDGER!K404&gt;=0.7*'MARK LOOKUP'!K404,"B+",IF(LEDGER!K404&gt;=0.6*'MARK LOOKUP'!K404,"B",IF(LEDGER!K404&gt;=0.5*'MARK LOOKUP'!K404,"C+",IF(LEDGER!K404&gt;=0.4*'MARK LOOKUP'!K404,"C",IF(LEDGER!K404&gt;=0.35*'MARK LOOKUP'!K404,"D","NG")))))))))</f>
        <v/>
      </c>
      <c r="AG404" s="26" t="str">
        <f>IF(ISBLANK('DATA ENTRY'!Q404),"",IF(LEDGER!L404="Ab","AB",IF(LEDGER!L404&gt;=0.9*'MARK LOOKUP'!L404,"A+",IF(LEDGER!L404&gt;=0.8*'MARK LOOKUP'!L404,"A",IF(LEDGER!L404&gt;=0.7*'MARK LOOKUP'!L404,"B+",IF(LEDGER!L404&gt;=0.6*'MARK LOOKUP'!L404,"B",IF(LEDGER!L404&gt;=0.5*'MARK LOOKUP'!L404,"C+",IF(LEDGER!L404&gt;=0.4*'MARK LOOKUP'!L404,"C",IF(LEDGER!L404&gt;=0.35*'MARK LOOKUP'!L404,"D","NG")))))))))</f>
        <v/>
      </c>
      <c r="AH404" s="26" t="str">
        <f>IF(ISNUMBER(M404),IF(M404&gt;=0.9*'MARK LOOKUP'!M404,"A+",IF(M404&gt;=0.8*'MARK LOOKUP'!M404,"A",IF(M404&gt;=0.7*'MARK LOOKUP'!M404,"B+",IF(M404&gt;=0.6*'MARK LOOKUP'!M404,"B",IF(M404&gt;=0.5*'MARK LOOKUP'!M404,"C+",IF(M404&gt;=0.4*'MARK LOOKUP'!M404,"C",IF(M404&gt;=0.35*'MARK LOOKUP'!M404,"D","NG"))))))),"")</f>
        <v/>
      </c>
      <c r="AI404" s="26" t="str">
        <f>IF(ISBLANK('DATA ENTRY'!S404),"",IF(N404="Ab","AB",IF(N404&gt;=0.9*'MARK LOOKUP'!N404,"A+",IF(N404&gt;=0.8*'MARK LOOKUP'!N404,"A",IF(N404&gt;=0.7*'MARK LOOKUP'!N404,"B+",IF(N404&gt;=0.6*'MARK LOOKUP'!N404,"B",IF(N404&gt;=0.5*'MARK LOOKUP'!N404,"C+",IF(N404&gt;=0.4*'MARK LOOKUP'!N404,"C",IF(N404&gt;=0.35*'MARK LOOKUP'!N404,"D","NG")))))))))</f>
        <v/>
      </c>
      <c r="AJ404" s="26" t="str">
        <f>IF(ISBLANK('DATA ENTRY'!T404),"",IF(O404="Ab","AB",IF(O404&gt;=0.9*'MARK LOOKUP'!O404,"A+",IF(O404&gt;=0.8*'MARK LOOKUP'!O404,"A",IF(O404&gt;=0.7*'MARK LOOKUP'!O404,"B+",IF(O404&gt;=0.6*'MARK LOOKUP'!O404,"B",IF(O404&gt;=0.5*'MARK LOOKUP'!O404,"C+",IF(O404&gt;=0.4*'MARK LOOKUP'!O404,"C",IF(O404&gt;=0.35*'MARK LOOKUP'!O404,"D","NG")))))))))</f>
        <v/>
      </c>
      <c r="AK404" s="26" t="str">
        <f>IF(ISNUMBER(P404),IF(P404&gt;=0.9*'MARK LOOKUP'!P404,"A+",IF(P404&gt;=0.8*'MARK LOOKUP'!P404,"A",IF(P404&gt;=0.7*'MARK LOOKUP'!P404,"B+",IF(P404&gt;=0.6*'MARK LOOKUP'!P404,"B",IF(P404&gt;=0.5*'MARK LOOKUP'!P404,"C+",IF(P404&gt;=0.4*'MARK LOOKUP'!P404,"C",IF(P404&gt;=0.35*'MARK LOOKUP'!P404,"D","NG"))))))),"")</f>
        <v/>
      </c>
      <c r="AL404" s="26" t="str">
        <f>IF(ISBLANK('DATA ENTRY'!V404),"",IF(Q404="Ab","AB",IF(Q404&gt;=0.9*'MARK LOOKUP'!Q404,"A+",IF(Q404&gt;=0.8*'MARK LOOKUP'!Q404,"A",IF(Q404&gt;=0.7*'MARK LOOKUP'!Q404,"B+",IF(Q404&gt;=0.6*'MARK LOOKUP'!Q404,"B",IF(Q404&gt;=0.5*'MARK LOOKUP'!Q404,"C+",IF(Q404&gt;=0.4*'MARK LOOKUP'!Q404,"C",IF(Q404&gt;=0.35*'MARK LOOKUP'!Q404,"D","NG")))))))))</f>
        <v/>
      </c>
      <c r="AM404" s="26" t="str">
        <f>IF(ISBLANK('DATA ENTRY'!W404),"",IF(R404="Ab","AB",IF(R404&gt;=0.9*'MARK LOOKUP'!R404,"A+",IF(R404&gt;=0.8*'MARK LOOKUP'!R404,"A",IF(R404&gt;=0.7*'MARK LOOKUP'!R404,"B+",IF(R404&gt;=0.6*'MARK LOOKUP'!R404,"B",IF(R404&gt;=0.5*'MARK LOOKUP'!R404,"C+",IF(R404&gt;=0.4*'MARK LOOKUP'!R404,"C",IF(R404&gt;=0.35*'MARK LOOKUP'!R404,"D","NG")))))))))</f>
        <v/>
      </c>
      <c r="AN404" s="26" t="str">
        <f>IF(ISNUMBER(S404),IF(S404&gt;=0.9*'MARK LOOKUP'!S404,"A+",IF(S404&gt;=0.8*'MARK LOOKUP'!S404,"A",IF(S404&gt;=0.7*'MARK LOOKUP'!S404,"B+",IF(S404&gt;=0.6*'MARK LOOKUP'!S404,"B",IF(S404&gt;=0.5*'MARK LOOKUP'!S404,"C+",IF(S404&gt;=0.4*'MARK LOOKUP'!S404,"C",IF(S404&gt;=0.35*'MARK LOOKUP'!S404,"D","NG"))))))),"")</f>
        <v/>
      </c>
      <c r="AO404" s="26" t="str">
        <f>IF(ISBLANK('DATA ENTRY'!Y404),"",IF(T404="AB","AB",IF(T404&gt;=0.9*'MARK LOOKUP'!T404,"A+",IF(T404&gt;=0.8*'MARK LOOKUP'!T404,"A",IF(T404&gt;=0.7*'MARK LOOKUP'!T404,"B+",IF(T404&gt;=0.6*'MARK LOOKUP'!T404,"B",IF(T404&gt;=0.5*'MARK LOOKUP'!T404,"C+",IF(T404&gt;=0.4*'MARK LOOKUP'!T404,"C",IF(T404&gt;=0.35*'MARK LOOKUP'!T404,"D","NG")))))))))</f>
        <v/>
      </c>
      <c r="AP404" s="26" t="str">
        <f>IF(ISBLANK('DATA ENTRY'!Z404),"",IF(U404="AB","AB",IF(U404&gt;=0.9*'MARK LOOKUP'!U404,"A+",IF(U404&gt;=0.8*'MARK LOOKUP'!U404,"A",IF(U404&gt;=0.7*'MARK LOOKUP'!U404,"B+",IF(U404&gt;=0.6*'MARK LOOKUP'!U404,"B",IF(U404&gt;=0.5*'MARK LOOKUP'!U404,"C+",IF(U404&gt;=0.4*'MARK LOOKUP'!U404,"C",IF(U404&gt;=0.35*'MARK LOOKUP'!U404,"D","NG")))))))))</f>
        <v/>
      </c>
      <c r="AQ404" s="26" t="str">
        <f>IF(ISNUMBER(V404),IF(V404&gt;=0.9*'MARK LOOKUP'!V404,"A+",IF(V404&gt;=0.8*'MARK LOOKUP'!V404,"A",IF(V404&gt;=0.7*'MARK LOOKUP'!V404,"B+",IF(V404&gt;=0.6*'MARK LOOKUP'!S404,"B",IF(V404&gt;=0.5*'MARK LOOKUP'!V404,"C+",IF(V404&gt;=0.4*'MARK LOOKUP'!V404,"C",IF(V404&gt;=0.35*'MARK LOOKUP'!V404,"D","NG"))))))),"")</f>
        <v/>
      </c>
      <c r="AR404" s="26" t="str">
        <f t="shared" si="127"/>
        <v/>
      </c>
      <c r="AS404" s="26" t="str">
        <f t="shared" si="128"/>
        <v/>
      </c>
      <c r="AT404" s="26" t="str">
        <f t="shared" si="129"/>
        <v/>
      </c>
      <c r="AU404" s="26" t="str">
        <f t="shared" si="130"/>
        <v/>
      </c>
      <c r="AV404" s="26" t="str">
        <f t="shared" si="131"/>
        <v/>
      </c>
      <c r="AW404" s="26" t="str">
        <f t="shared" si="132"/>
        <v/>
      </c>
      <c r="AX404" s="26" t="str">
        <f t="shared" si="133"/>
        <v/>
      </c>
      <c r="AY404" s="26" t="str">
        <f t="shared" si="134"/>
        <v/>
      </c>
      <c r="AZ404" s="26" t="str">
        <f t="shared" si="135"/>
        <v/>
      </c>
      <c r="BA404" s="26" t="str">
        <f t="shared" si="136"/>
        <v/>
      </c>
      <c r="BB404" s="26" t="str">
        <f t="shared" si="137"/>
        <v/>
      </c>
      <c r="BC404" s="26" t="str">
        <f t="shared" si="138"/>
        <v/>
      </c>
      <c r="BD404" s="26" t="str">
        <f t="shared" si="139"/>
        <v/>
      </c>
      <c r="BE404" s="26" t="str">
        <f>IF(ISBLANK('DATA ENTRY'!S404),"",IF(AJ404="A+","4",IF(AJ404="A","3.6",IF(AJ404="B+","3.2",IF(AJ404="B","2.8",IF(AJ404="C+","2.4",IF(AJ404="C","2",IF(AJ404="D+","1.6",IF(AJ404="D","1.2",IF(AJ404="E","0.8",""))))))))))</f>
        <v/>
      </c>
      <c r="BF404" s="26" t="str">
        <f>IF(ISBLANK('DATA ENTRY'!T404),"",IF(AK404="A+","4",IF(AK404="A","3.6",IF(AK404="B+","3.2",IF(AK404="B","2.8",IF(AK404="C+","2.4",IF(AK404="C","2",IF(AK404="D+","1.6",IF(AK404="D","1.2",IF(AK404="E","0.8",""))))))))))</f>
        <v/>
      </c>
      <c r="BG404" s="26" t="str">
        <f>IF(ISBLANK('DATA ENTRY'!U404),"",IF(AL404="A+","4",IF(AL404="A","3.6",IF(AL404="B+","3.2",IF(AL404="B","2.8",IF(AL404="C+","2.4",IF(AL404="C","2",IF(AL404="D+","1.6",IF(AL404="D","1.2",IF(AL404="E","0.8",""))))))))))</f>
        <v/>
      </c>
      <c r="BH404" s="26" t="str">
        <f>IF(ISBLANK('DATA ENTRY'!V404),"",IF(AM404="A+","4",IF(AM404="A","3.6",IF(AM404="B+","3.2",IF(AM404="B","2.8",IF(AM404="C+","2.4",IF(AM404="C","2",IF(AM404="D+","1.6",IF(AM404="D","1.2",IF(AM404="E","0.8",""))))))))))</f>
        <v/>
      </c>
      <c r="BI404" s="26" t="str">
        <f>IF(ISBLANK('DATA ENTRY'!W404),"",IF(AN404="A+","4",IF(AN404="A","3.6",IF(AN404="B+","3.2",IF(AN404="B","2.8",IF(AN404="C+","2.4",IF(AN404="C","2",IF(AN404="D+","1.6",IF(AN404="D","1.2",IF(AN404="E","0.8",""))))))))))</f>
        <v/>
      </c>
      <c r="BJ404" s="26" t="str">
        <f>IF(ISBLANK('DATA ENTRY'!X404),"",IF(AO404="A+","4",IF(AO404="A","3.6",IF(AO404="B+","3.2",IF(AO404="B","2.8",IF(AO404="C+","2.4",IF(AO404="C","2",IF(AO404="D+","1.6",IF(AO404="D","1.2",IF(AO404="E","0.8",""))))))))))</f>
        <v/>
      </c>
      <c r="BK404" s="26" t="str">
        <f>IF(ISBLANK('DATA ENTRY'!Y404),"",IF(AP404="A+","4",IF(AP404="A","3.6",IF(AP404="B+","3.2",IF(AP404="B","2.8",IF(AP404="C+","2.4",IF(AP404="C","2",IF(AP404="D+","1.6",IF(AP404="D","1.2",IF(AP404="E","0.8",""))))))))))</f>
        <v/>
      </c>
      <c r="BL404" s="26" t="str">
        <f>IF(ISBLANK('DATA ENTRY'!Z404),"",IF(AQ404="A+","4",IF(AQ404="A","3.6",IF(AQ404="B+","3.2",IF(AQ404="B","2.8",IF(AQ404="C+","2.4",IF(AQ404="C","2",IF(AQ404="D+","1.6",IF(AQ404="D","1.2",IF(AQ404="E","0.8",""))))))))))</f>
        <v/>
      </c>
    </row>
    <row r="405" spans="2:64" x14ac:dyDescent="0.25">
      <c r="B405" s="26" t="str">
        <f>IF(ISBLANK('DATA ENTRY'!G405),"",'DATA ENTRY'!G405)</f>
        <v/>
      </c>
      <c r="C405" s="26" t="str">
        <f>IF(ISBLANK('DATA ENTRY'!H405),"",'DATA ENTRY'!H405)</f>
        <v/>
      </c>
      <c r="D405" s="26" t="str">
        <f t="shared" si="121"/>
        <v/>
      </c>
      <c r="E405" s="26" t="str">
        <f>IF(ISBLANK('DATA ENTRY'!J405),"",'DATA ENTRY'!J405)</f>
        <v/>
      </c>
      <c r="F405" s="26" t="str">
        <f>IF(ISBLANK('DATA ENTRY'!K405),"",'DATA ENTRY'!K405)</f>
        <v/>
      </c>
      <c r="G405" s="26" t="str">
        <f t="shared" si="122"/>
        <v/>
      </c>
      <c r="H405" s="26" t="str">
        <f>IF(ISBLANK('DATA ENTRY'!M405),"",'DATA ENTRY'!M405)</f>
        <v/>
      </c>
      <c r="I405" s="26" t="str">
        <f>IF(ISBLANK('DATA ENTRY'!M405),"",'DATA ENTRY'!N405)</f>
        <v/>
      </c>
      <c r="J405" s="26" t="str">
        <f t="shared" si="140"/>
        <v/>
      </c>
      <c r="K405" s="26" t="str">
        <f>IF(ISBLANK('DATA ENTRY'!P405),"",'DATA ENTRY'!P405)</f>
        <v/>
      </c>
      <c r="L405" s="26" t="str">
        <f>IF(ISBLANK('DATA ENTRY'!Q405),"",'DATA ENTRY'!Q405)</f>
        <v/>
      </c>
      <c r="M405" s="26" t="str">
        <f t="shared" si="123"/>
        <v/>
      </c>
      <c r="N405" s="26" t="str">
        <f>IF(ISBLANK('DATA ENTRY'!S405),"",'DATA ENTRY'!S405)</f>
        <v/>
      </c>
      <c r="O405" s="26" t="str">
        <f>IF(ISBLANK('DATA ENTRY'!T405),"",'DATA ENTRY'!T405)</f>
        <v/>
      </c>
      <c r="P405" s="26" t="str">
        <f t="shared" si="124"/>
        <v/>
      </c>
      <c r="Q405" s="26" t="str">
        <f>IF(ISBLANK('DATA ENTRY'!V405),"",'DATA ENTRY'!V405)</f>
        <v/>
      </c>
      <c r="R405" s="26" t="str">
        <f>IF(ISBLANK('DATA ENTRY'!W405),"",'DATA ENTRY'!W405)</f>
        <v/>
      </c>
      <c r="S405" s="26" t="str">
        <f t="shared" si="125"/>
        <v/>
      </c>
      <c r="T405" s="26" t="str">
        <f>IF(ISBLANK('DATA ENTRY'!Y405),"",'DATA ENTRY'!Y405)</f>
        <v/>
      </c>
      <c r="U405" s="26" t="str">
        <f>IF(ISBLANK('DATA ENTRY'!Z405),"",'DATA ENTRY'!Z405)</f>
        <v/>
      </c>
      <c r="V405" s="26" t="str">
        <f t="shared" si="126"/>
        <v/>
      </c>
      <c r="W405" s="26" t="str">
        <f>IF(ISBLANK('DATA ENTRY'!$F405),"",IF(LEDGER!B405="AB","AB",IF(LEDGER!B405&gt;=0.9*'MARK LOOKUP'!B405,"A+",IF(LEDGER!B405&gt;=0.8*'MARK LOOKUP'!B405,"A",IF(LEDGER!B405&gt;=0.7*'MARK LOOKUP'!B405,"B+",IF(LEDGER!B405&gt;=0.6*'MARK LOOKUP'!B405,"B",IF(LEDGER!B405&gt;=0.5*'MARK LOOKUP'!B405,"C+",IF(LEDGER!B405&gt;=0.4*'MARK LOOKUP'!B405,"C+",IF(LEDGER!B405&gt;=0.35*'MARK LOOKUP'!B405,"D","NG")))))))))</f>
        <v/>
      </c>
      <c r="X405" s="26" t="str">
        <f>IF(ISBLANK('DATA ENTRY'!$G405),"",IF(LEDGER!C405="AB","AB",IF(LEDGER!C405&gt;=0.9*'MARK LOOKUP'!C405,"A+",IF(LEDGER!C405&gt;=0.8*'MARK LOOKUP'!C405,"A",IF(LEDGER!C405&gt;=0.7*'MARK LOOKUP'!C405,"B+",IF(LEDGER!C405&gt;=0.6*'MARK LOOKUP'!C405,"B",IF(LEDGER!C405&gt;=0.5*'MARK LOOKUP'!C405,"C+",IF(LEDGER!C405&gt;=0.4*'MARK LOOKUP'!C405,"C+",IF(LEDGER!C405&gt;=0.35*'MARK LOOKUP'!C405,"D","N.G.")))))))))</f>
        <v/>
      </c>
      <c r="Y405" s="26" t="b">
        <f>IF(ISNUMBER(D405),IF(D405&gt;=0.9*'MARK LOOKUP'!D405,"A+",IF(D405&gt;=0.8*'MARK LOOKUP'!D405,"A",IF(D405&gt;=0.7*'MARK LOOKUP'!D405,"B+",IF(D405&gt;=0.6*'MARK LOOKUP'!D405,"B",IF(D405&gt;=0.5*'MARK LOOKUP'!D405,"C+",IF(D405&gt;=0.4*'MARK LOOKUP'!D405,"C",IF(D405&gt;=0.35*'MARK LOOKUP'!D405,"D","N.G."))))))))</f>
        <v>0</v>
      </c>
      <c r="Z405" s="26" t="str">
        <f>IF(ISBLANK('DATA ENTRY'!J405),"",IF(LEDGER!E405="AB","AB",IF(LEDGER!E405&gt;=0.9*'MARK LOOKUP'!E405,"A+",IF(LEDGER!E405&gt;=0.8*'MARK LOOKUP'!E405,"A",IF(LEDGER!E405&gt;=0.7*'MARK LOOKUP'!E405,"B+",IF(LEDGER!E405&gt;=0.6*'MARK LOOKUP'!E405,"B",IF(LEDGER!E405&gt;=0.5*'MARK LOOKUP'!E405,"C+",IF(LEDGER!E405&gt;=0.4*'MARK LOOKUP'!E405,"C",IF(LEDGER!E405&gt;=0.35*'MARK LOOKUP'!E405,"D","NG")))))))))</f>
        <v/>
      </c>
      <c r="AA405" s="26" t="str">
        <f>IF(ISBLANK('DATA ENTRY'!K405),"",IF(LEDGER!F405="AB","AB",IF(LEDGER!F405&gt;=0.9*'MARK LOOKUP'!F405,"A+",IF(LEDGER!F405&gt;=0.8*'MARK LOOKUP'!F405,"A",IF(LEDGER!F405&gt;=0.7*'MARK LOOKUP'!F405,"B+",IF(LEDGER!F405&gt;=0.6*'MARK LOOKUP'!F405,"B",IF(LEDGER!F405&gt;=0.5*'MARK LOOKUP'!F405,"C+",IF(LEDGER!F405&gt;=0.4*'MARK LOOKUP'!F405,"C",IF(LEDGER!F405&gt;=0.35*'MARK LOOKUP'!F405,"D","NG")))))))))</f>
        <v/>
      </c>
      <c r="AB405" s="26" t="b">
        <f>IF(ISNUMBER(G405),IF(D405&gt;=0.9*'MARK LOOKUP'!G405,"A+",IF(G405&gt;=0.8*'MARK LOOKUP'!G405,"A",IF(G405&gt;=0.7*'MARK LOOKUP'!G405,"B+",IF(G405&gt;=0.6*'MARK LOOKUP'!G405,"B",IF(G405&gt;=0.5*'MARK LOOKUP'!G405,"C+",IF(G405&gt;=0.4*'MARK LOOKUP'!G405,"C",IF(G405&gt;=0.35*'MARK LOOKUP'!G405,"D","NG"))))))))</f>
        <v>0</v>
      </c>
      <c r="AC405" s="26" t="str">
        <f>IF(ISBLANK('DATA ENTRY'!M405),"",IF(LEDGER!H405="AB","AB",IF(LEDGER!H405&gt;=0.9*'MARK LOOKUP'!H405,"A+",IF(LEDGER!H405&gt;=0.8*'MARK LOOKUP'!H405,"A",IF(LEDGER!H405&gt;=0.7*'MARK LOOKUP'!H405,"B+",IF(LEDGER!H405&gt;=0.6*'MARK LOOKUP'!H405,"B",IF(LEDGER!H405&gt;=0.5*'MARK LOOKUP'!H405,"C+",IF(LEDGER!H405&gt;=0.4*'MARK LOOKUP'!H405,"C",IF(LEDGER!H405&gt;=0.35*'MARK LOOKUP'!H405,"D","NG")))))))))</f>
        <v/>
      </c>
      <c r="AD405" s="26" t="str">
        <f>IF(ISBLANK('DATA ENTRY'!N405),"",IF(LEDGER!I405="AB","AB",IF(LEDGER!I405&gt;=0.9*'MARK LOOKUP'!I405,"A+",IF(LEDGER!I405&gt;=0.8*'MARK LOOKUP'!I405,"A",IF(LEDGER!I405&gt;=0.7*'MARK LOOKUP'!I405,"B+",IF(LEDGER!I405&gt;=0.6*'MARK LOOKUP'!I405,"B",IF(LEDGER!I405&gt;=0.5*'MARK LOOKUP'!I405,"C+",IF(LEDGER!I405&gt;=0.4*'MARK LOOKUP'!I405,"C",IF(LEDGER!I405&gt;=0.35*'MARK LOOKUP'!I405,"D","NG")))))))))</f>
        <v/>
      </c>
      <c r="AE405" s="26" t="str">
        <f>IF(ISNUMBER(J405),IF(J405&gt;=0.9*'MARK LOOKUP'!J405,"A+",IF(J405&gt;=0.8*'MARK LOOKUP'!J405,"A",IF(J405&gt;=0.7*'MARK LOOKUP'!J405,"B+",IF(J405&gt;=0.6*'MARK LOOKUP'!J405,"B",IF(J405&gt;=0.5*'MARK LOOKUP'!J405,"C+",IF(J405&gt;=0.4*'MARK LOOKUP'!J405,"C",IF(J405&gt;=0.35*'MARK LOOKUP'!J405,"D","NG"))))))),"")</f>
        <v/>
      </c>
      <c r="AF405" s="26" t="str">
        <f>IF(ISBLANK('DATA ENTRY'!P405),"",IF(LEDGER!K405="Ab","AB",IF(LEDGER!K405&gt;=0.9*'MARK LOOKUP'!K405,"A+",IF(LEDGER!K405&gt;=0.8*'MARK LOOKUP'!K405,"A",IF(LEDGER!K405&gt;=0.7*'MARK LOOKUP'!K405,"B+",IF(LEDGER!K405&gt;=0.6*'MARK LOOKUP'!K405,"B",IF(LEDGER!K405&gt;=0.5*'MARK LOOKUP'!K405,"C+",IF(LEDGER!K405&gt;=0.4*'MARK LOOKUP'!K405,"C",IF(LEDGER!K405&gt;=0.35*'MARK LOOKUP'!K405,"D","NG")))))))))</f>
        <v/>
      </c>
      <c r="AG405" s="26" t="str">
        <f>IF(ISBLANK('DATA ENTRY'!Q405),"",IF(LEDGER!L405="Ab","AB",IF(LEDGER!L405&gt;=0.9*'MARK LOOKUP'!L405,"A+",IF(LEDGER!L405&gt;=0.8*'MARK LOOKUP'!L405,"A",IF(LEDGER!L405&gt;=0.7*'MARK LOOKUP'!L405,"B+",IF(LEDGER!L405&gt;=0.6*'MARK LOOKUP'!L405,"B",IF(LEDGER!L405&gt;=0.5*'MARK LOOKUP'!L405,"C+",IF(LEDGER!L405&gt;=0.4*'MARK LOOKUP'!L405,"C",IF(LEDGER!L405&gt;=0.35*'MARK LOOKUP'!L405,"D","NG")))))))))</f>
        <v/>
      </c>
      <c r="AH405" s="26" t="str">
        <f>IF(ISNUMBER(M405),IF(M405&gt;=0.9*'MARK LOOKUP'!M405,"A+",IF(M405&gt;=0.8*'MARK LOOKUP'!M405,"A",IF(M405&gt;=0.7*'MARK LOOKUP'!M405,"B+",IF(M405&gt;=0.6*'MARK LOOKUP'!M405,"B",IF(M405&gt;=0.5*'MARK LOOKUP'!M405,"C+",IF(M405&gt;=0.4*'MARK LOOKUP'!M405,"C",IF(M405&gt;=0.35*'MARK LOOKUP'!M405,"D","NG"))))))),"")</f>
        <v/>
      </c>
      <c r="AI405" s="26" t="str">
        <f>IF(ISBLANK('DATA ENTRY'!S405),"",IF(N405="Ab","AB",IF(N405&gt;=0.9*'MARK LOOKUP'!N405,"A+",IF(N405&gt;=0.8*'MARK LOOKUP'!N405,"A",IF(N405&gt;=0.7*'MARK LOOKUP'!N405,"B+",IF(N405&gt;=0.6*'MARK LOOKUP'!N405,"B",IF(N405&gt;=0.5*'MARK LOOKUP'!N405,"C+",IF(N405&gt;=0.4*'MARK LOOKUP'!N405,"C",IF(N405&gt;=0.35*'MARK LOOKUP'!N405,"D","NG")))))))))</f>
        <v/>
      </c>
      <c r="AJ405" s="26" t="str">
        <f>IF(ISBLANK('DATA ENTRY'!T405),"",IF(O405="Ab","AB",IF(O405&gt;=0.9*'MARK LOOKUP'!O405,"A+",IF(O405&gt;=0.8*'MARK LOOKUP'!O405,"A",IF(O405&gt;=0.7*'MARK LOOKUP'!O405,"B+",IF(O405&gt;=0.6*'MARK LOOKUP'!O405,"B",IF(O405&gt;=0.5*'MARK LOOKUP'!O405,"C+",IF(O405&gt;=0.4*'MARK LOOKUP'!O405,"C",IF(O405&gt;=0.35*'MARK LOOKUP'!O405,"D","NG")))))))))</f>
        <v/>
      </c>
      <c r="AK405" s="26" t="str">
        <f>IF(ISNUMBER(P405),IF(P405&gt;=0.9*'MARK LOOKUP'!P405,"A+",IF(P405&gt;=0.8*'MARK LOOKUP'!P405,"A",IF(P405&gt;=0.7*'MARK LOOKUP'!P405,"B+",IF(P405&gt;=0.6*'MARK LOOKUP'!P405,"B",IF(P405&gt;=0.5*'MARK LOOKUP'!P405,"C+",IF(P405&gt;=0.4*'MARK LOOKUP'!P405,"C",IF(P405&gt;=0.35*'MARK LOOKUP'!P405,"D","NG"))))))),"")</f>
        <v/>
      </c>
      <c r="AL405" s="26" t="str">
        <f>IF(ISBLANK('DATA ENTRY'!V405),"",IF(Q405="Ab","AB",IF(Q405&gt;=0.9*'MARK LOOKUP'!Q405,"A+",IF(Q405&gt;=0.8*'MARK LOOKUP'!Q405,"A",IF(Q405&gt;=0.7*'MARK LOOKUP'!Q405,"B+",IF(Q405&gt;=0.6*'MARK LOOKUP'!Q405,"B",IF(Q405&gt;=0.5*'MARK LOOKUP'!Q405,"C+",IF(Q405&gt;=0.4*'MARK LOOKUP'!Q405,"C",IF(Q405&gt;=0.35*'MARK LOOKUP'!Q405,"D","NG")))))))))</f>
        <v/>
      </c>
      <c r="AM405" s="26" t="str">
        <f>IF(ISBLANK('DATA ENTRY'!W405),"",IF(R405="Ab","AB",IF(R405&gt;=0.9*'MARK LOOKUP'!R405,"A+",IF(R405&gt;=0.8*'MARK LOOKUP'!R405,"A",IF(R405&gt;=0.7*'MARK LOOKUP'!R405,"B+",IF(R405&gt;=0.6*'MARK LOOKUP'!R405,"B",IF(R405&gt;=0.5*'MARK LOOKUP'!R405,"C+",IF(R405&gt;=0.4*'MARK LOOKUP'!R405,"C",IF(R405&gt;=0.35*'MARK LOOKUP'!R405,"D","NG")))))))))</f>
        <v/>
      </c>
      <c r="AN405" s="26" t="str">
        <f>IF(ISNUMBER(S405),IF(S405&gt;=0.9*'MARK LOOKUP'!S405,"A+",IF(S405&gt;=0.8*'MARK LOOKUP'!S405,"A",IF(S405&gt;=0.7*'MARK LOOKUP'!S405,"B+",IF(S405&gt;=0.6*'MARK LOOKUP'!S405,"B",IF(S405&gt;=0.5*'MARK LOOKUP'!S405,"C+",IF(S405&gt;=0.4*'MARK LOOKUP'!S405,"C",IF(S405&gt;=0.35*'MARK LOOKUP'!S405,"D","NG"))))))),"")</f>
        <v/>
      </c>
      <c r="AO405" s="26" t="str">
        <f>IF(ISBLANK('DATA ENTRY'!Y405),"",IF(T405="AB","AB",IF(T405&gt;=0.9*'MARK LOOKUP'!T405,"A+",IF(T405&gt;=0.8*'MARK LOOKUP'!T405,"A",IF(T405&gt;=0.7*'MARK LOOKUP'!T405,"B+",IF(T405&gt;=0.6*'MARK LOOKUP'!T405,"B",IF(T405&gt;=0.5*'MARK LOOKUP'!T405,"C+",IF(T405&gt;=0.4*'MARK LOOKUP'!T405,"C",IF(T405&gt;=0.35*'MARK LOOKUP'!T405,"D","NG")))))))))</f>
        <v/>
      </c>
      <c r="AP405" s="26" t="str">
        <f>IF(ISBLANK('DATA ENTRY'!Z405),"",IF(U405="AB","AB",IF(U405&gt;=0.9*'MARK LOOKUP'!U405,"A+",IF(U405&gt;=0.8*'MARK LOOKUP'!U405,"A",IF(U405&gt;=0.7*'MARK LOOKUP'!U405,"B+",IF(U405&gt;=0.6*'MARK LOOKUP'!U405,"B",IF(U405&gt;=0.5*'MARK LOOKUP'!U405,"C+",IF(U405&gt;=0.4*'MARK LOOKUP'!U405,"C",IF(U405&gt;=0.35*'MARK LOOKUP'!U405,"D","NG")))))))))</f>
        <v/>
      </c>
      <c r="AQ405" s="26" t="str">
        <f>IF(ISNUMBER(V405),IF(V405&gt;=0.9*'MARK LOOKUP'!V405,"A+",IF(V405&gt;=0.8*'MARK LOOKUP'!V405,"A",IF(V405&gt;=0.7*'MARK LOOKUP'!V405,"B+",IF(V405&gt;=0.6*'MARK LOOKUP'!S405,"B",IF(V405&gt;=0.5*'MARK LOOKUP'!V405,"C+",IF(V405&gt;=0.4*'MARK LOOKUP'!V405,"C",IF(V405&gt;=0.35*'MARK LOOKUP'!V405,"D","NG"))))))),"")</f>
        <v/>
      </c>
      <c r="AR405" s="26" t="str">
        <f t="shared" si="127"/>
        <v/>
      </c>
      <c r="AS405" s="26" t="str">
        <f t="shared" si="128"/>
        <v/>
      </c>
      <c r="AT405" s="26" t="str">
        <f t="shared" si="129"/>
        <v/>
      </c>
      <c r="AU405" s="26" t="str">
        <f t="shared" si="130"/>
        <v/>
      </c>
      <c r="AV405" s="26" t="str">
        <f t="shared" si="131"/>
        <v/>
      </c>
      <c r="AW405" s="26" t="str">
        <f t="shared" si="132"/>
        <v/>
      </c>
      <c r="AX405" s="26" t="str">
        <f t="shared" si="133"/>
        <v/>
      </c>
      <c r="AY405" s="26" t="str">
        <f t="shared" si="134"/>
        <v/>
      </c>
      <c r="AZ405" s="26" t="str">
        <f t="shared" si="135"/>
        <v/>
      </c>
      <c r="BA405" s="26" t="str">
        <f t="shared" si="136"/>
        <v/>
      </c>
      <c r="BB405" s="26" t="str">
        <f t="shared" si="137"/>
        <v/>
      </c>
      <c r="BC405" s="26" t="str">
        <f t="shared" si="138"/>
        <v/>
      </c>
      <c r="BD405" s="26" t="str">
        <f t="shared" si="139"/>
        <v/>
      </c>
      <c r="BE405" s="26" t="str">
        <f>IF(ISBLANK('DATA ENTRY'!S405),"",IF(AJ405="A+","4",IF(AJ405="A","3.6",IF(AJ405="B+","3.2",IF(AJ405="B","2.8",IF(AJ405="C+","2.4",IF(AJ405="C","2",IF(AJ405="D+","1.6",IF(AJ405="D","1.2",IF(AJ405="E","0.8",""))))))))))</f>
        <v/>
      </c>
      <c r="BF405" s="26" t="str">
        <f>IF(ISBLANK('DATA ENTRY'!T405),"",IF(AK405="A+","4",IF(AK405="A","3.6",IF(AK405="B+","3.2",IF(AK405="B","2.8",IF(AK405="C+","2.4",IF(AK405="C","2",IF(AK405="D+","1.6",IF(AK405="D","1.2",IF(AK405="E","0.8",""))))))))))</f>
        <v/>
      </c>
      <c r="BG405" s="26" t="str">
        <f>IF(ISBLANK('DATA ENTRY'!U405),"",IF(AL405="A+","4",IF(AL405="A","3.6",IF(AL405="B+","3.2",IF(AL405="B","2.8",IF(AL405="C+","2.4",IF(AL405="C","2",IF(AL405="D+","1.6",IF(AL405="D","1.2",IF(AL405="E","0.8",""))))))))))</f>
        <v/>
      </c>
      <c r="BH405" s="26" t="str">
        <f>IF(ISBLANK('DATA ENTRY'!V405),"",IF(AM405="A+","4",IF(AM405="A","3.6",IF(AM405="B+","3.2",IF(AM405="B","2.8",IF(AM405="C+","2.4",IF(AM405="C","2",IF(AM405="D+","1.6",IF(AM405="D","1.2",IF(AM405="E","0.8",""))))))))))</f>
        <v/>
      </c>
      <c r="BI405" s="26" t="str">
        <f>IF(ISBLANK('DATA ENTRY'!W405),"",IF(AN405="A+","4",IF(AN405="A","3.6",IF(AN405="B+","3.2",IF(AN405="B","2.8",IF(AN405="C+","2.4",IF(AN405="C","2",IF(AN405="D+","1.6",IF(AN405="D","1.2",IF(AN405="E","0.8",""))))))))))</f>
        <v/>
      </c>
      <c r="BJ405" s="26" t="str">
        <f>IF(ISBLANK('DATA ENTRY'!X405),"",IF(AO405="A+","4",IF(AO405="A","3.6",IF(AO405="B+","3.2",IF(AO405="B","2.8",IF(AO405="C+","2.4",IF(AO405="C","2",IF(AO405="D+","1.6",IF(AO405="D","1.2",IF(AO405="E","0.8",""))))))))))</f>
        <v/>
      </c>
      <c r="BK405" s="26" t="str">
        <f>IF(ISBLANK('DATA ENTRY'!Y405),"",IF(AP405="A+","4",IF(AP405="A","3.6",IF(AP405="B+","3.2",IF(AP405="B","2.8",IF(AP405="C+","2.4",IF(AP405="C","2",IF(AP405="D+","1.6",IF(AP405="D","1.2",IF(AP405="E","0.8",""))))))))))</f>
        <v/>
      </c>
      <c r="BL405" s="26" t="str">
        <f>IF(ISBLANK('DATA ENTRY'!Z405),"",IF(AQ405="A+","4",IF(AQ405="A","3.6",IF(AQ405="B+","3.2",IF(AQ405="B","2.8",IF(AQ405="C+","2.4",IF(AQ405="C","2",IF(AQ405="D+","1.6",IF(AQ405="D","1.2",IF(AQ405="E","0.8",""))))))))))</f>
        <v/>
      </c>
    </row>
    <row r="406" spans="2:64" x14ac:dyDescent="0.25">
      <c r="B406" s="26" t="str">
        <f>IF(ISBLANK('DATA ENTRY'!G406),"",'DATA ENTRY'!G406)</f>
        <v/>
      </c>
      <c r="C406" s="26" t="str">
        <f>IF(ISBLANK('DATA ENTRY'!H406),"",'DATA ENTRY'!H406)</f>
        <v/>
      </c>
      <c r="D406" s="26" t="str">
        <f t="shared" si="121"/>
        <v/>
      </c>
      <c r="E406" s="26" t="str">
        <f>IF(ISBLANK('DATA ENTRY'!J406),"",'DATA ENTRY'!J406)</f>
        <v/>
      </c>
      <c r="F406" s="26" t="str">
        <f>IF(ISBLANK('DATA ENTRY'!K406),"",'DATA ENTRY'!K406)</f>
        <v/>
      </c>
      <c r="G406" s="26" t="str">
        <f t="shared" si="122"/>
        <v/>
      </c>
      <c r="H406" s="26" t="str">
        <f>IF(ISBLANK('DATA ENTRY'!M406),"",'DATA ENTRY'!M406)</f>
        <v/>
      </c>
      <c r="I406" s="26" t="str">
        <f>IF(ISBLANK('DATA ENTRY'!M406),"",'DATA ENTRY'!N406)</f>
        <v/>
      </c>
      <c r="J406" s="26" t="str">
        <f t="shared" si="140"/>
        <v/>
      </c>
      <c r="K406" s="26" t="str">
        <f>IF(ISBLANK('DATA ENTRY'!P406),"",'DATA ENTRY'!P406)</f>
        <v/>
      </c>
      <c r="L406" s="26" t="str">
        <f>IF(ISBLANK('DATA ENTRY'!Q406),"",'DATA ENTRY'!Q406)</f>
        <v/>
      </c>
      <c r="M406" s="26" t="str">
        <f t="shared" si="123"/>
        <v/>
      </c>
      <c r="N406" s="26" t="str">
        <f>IF(ISBLANK('DATA ENTRY'!S406),"",'DATA ENTRY'!S406)</f>
        <v/>
      </c>
      <c r="O406" s="26" t="str">
        <f>IF(ISBLANK('DATA ENTRY'!T406),"",'DATA ENTRY'!T406)</f>
        <v/>
      </c>
      <c r="P406" s="26" t="str">
        <f t="shared" si="124"/>
        <v/>
      </c>
      <c r="Q406" s="26" t="str">
        <f>IF(ISBLANK('DATA ENTRY'!V406),"",'DATA ENTRY'!V406)</f>
        <v/>
      </c>
      <c r="R406" s="26" t="str">
        <f>IF(ISBLANK('DATA ENTRY'!W406),"",'DATA ENTRY'!W406)</f>
        <v/>
      </c>
      <c r="S406" s="26" t="str">
        <f t="shared" si="125"/>
        <v/>
      </c>
      <c r="T406" s="26" t="str">
        <f>IF(ISBLANK('DATA ENTRY'!Y406),"",'DATA ENTRY'!Y406)</f>
        <v/>
      </c>
      <c r="U406" s="26" t="str">
        <f>IF(ISBLANK('DATA ENTRY'!Z406),"",'DATA ENTRY'!Z406)</f>
        <v/>
      </c>
      <c r="V406" s="26" t="str">
        <f t="shared" si="126"/>
        <v/>
      </c>
      <c r="W406" s="26" t="str">
        <f>IF(ISBLANK('DATA ENTRY'!$F406),"",IF(LEDGER!B406="AB","AB",IF(LEDGER!B406&gt;=0.9*'MARK LOOKUP'!B406,"A+",IF(LEDGER!B406&gt;=0.8*'MARK LOOKUP'!B406,"A",IF(LEDGER!B406&gt;=0.7*'MARK LOOKUP'!B406,"B+",IF(LEDGER!B406&gt;=0.6*'MARK LOOKUP'!B406,"B",IF(LEDGER!B406&gt;=0.5*'MARK LOOKUP'!B406,"C+",IF(LEDGER!B406&gt;=0.4*'MARK LOOKUP'!B406,"C+",IF(LEDGER!B406&gt;=0.35*'MARK LOOKUP'!B406,"D","NG")))))))))</f>
        <v/>
      </c>
      <c r="X406" s="26" t="str">
        <f>IF(ISBLANK('DATA ENTRY'!$G406),"",IF(LEDGER!C406="AB","AB",IF(LEDGER!C406&gt;=0.9*'MARK LOOKUP'!C406,"A+",IF(LEDGER!C406&gt;=0.8*'MARK LOOKUP'!C406,"A",IF(LEDGER!C406&gt;=0.7*'MARK LOOKUP'!C406,"B+",IF(LEDGER!C406&gt;=0.6*'MARK LOOKUP'!C406,"B",IF(LEDGER!C406&gt;=0.5*'MARK LOOKUP'!C406,"C+",IF(LEDGER!C406&gt;=0.4*'MARK LOOKUP'!C406,"C+",IF(LEDGER!C406&gt;=0.35*'MARK LOOKUP'!C406,"D","N.G.")))))))))</f>
        <v/>
      </c>
      <c r="Y406" s="26" t="b">
        <f>IF(ISNUMBER(D406),IF(D406&gt;=0.9*'MARK LOOKUP'!D406,"A+",IF(D406&gt;=0.8*'MARK LOOKUP'!D406,"A",IF(D406&gt;=0.7*'MARK LOOKUP'!D406,"B+",IF(D406&gt;=0.6*'MARK LOOKUP'!D406,"B",IF(D406&gt;=0.5*'MARK LOOKUP'!D406,"C+",IF(D406&gt;=0.4*'MARK LOOKUP'!D406,"C",IF(D406&gt;=0.35*'MARK LOOKUP'!D406,"D","N.G."))))))))</f>
        <v>0</v>
      </c>
      <c r="Z406" s="26" t="str">
        <f>IF(ISBLANK('DATA ENTRY'!J406),"",IF(LEDGER!E406="AB","AB",IF(LEDGER!E406&gt;=0.9*'MARK LOOKUP'!E406,"A+",IF(LEDGER!E406&gt;=0.8*'MARK LOOKUP'!E406,"A",IF(LEDGER!E406&gt;=0.7*'MARK LOOKUP'!E406,"B+",IF(LEDGER!E406&gt;=0.6*'MARK LOOKUP'!E406,"B",IF(LEDGER!E406&gt;=0.5*'MARK LOOKUP'!E406,"C+",IF(LEDGER!E406&gt;=0.4*'MARK LOOKUP'!E406,"C",IF(LEDGER!E406&gt;=0.35*'MARK LOOKUP'!E406,"D","NG")))))))))</f>
        <v/>
      </c>
      <c r="AA406" s="26" t="str">
        <f>IF(ISBLANK('DATA ENTRY'!K406),"",IF(LEDGER!F406="AB","AB",IF(LEDGER!F406&gt;=0.9*'MARK LOOKUP'!F406,"A+",IF(LEDGER!F406&gt;=0.8*'MARK LOOKUP'!F406,"A",IF(LEDGER!F406&gt;=0.7*'MARK LOOKUP'!F406,"B+",IF(LEDGER!F406&gt;=0.6*'MARK LOOKUP'!F406,"B",IF(LEDGER!F406&gt;=0.5*'MARK LOOKUP'!F406,"C+",IF(LEDGER!F406&gt;=0.4*'MARK LOOKUP'!F406,"C",IF(LEDGER!F406&gt;=0.35*'MARK LOOKUP'!F406,"D","NG")))))))))</f>
        <v/>
      </c>
      <c r="AB406" s="26" t="b">
        <f>IF(ISNUMBER(G406),IF(D406&gt;=0.9*'MARK LOOKUP'!G406,"A+",IF(G406&gt;=0.8*'MARK LOOKUP'!G406,"A",IF(G406&gt;=0.7*'MARK LOOKUP'!G406,"B+",IF(G406&gt;=0.6*'MARK LOOKUP'!G406,"B",IF(G406&gt;=0.5*'MARK LOOKUP'!G406,"C+",IF(G406&gt;=0.4*'MARK LOOKUP'!G406,"C",IF(G406&gt;=0.35*'MARK LOOKUP'!G406,"D","NG"))))))))</f>
        <v>0</v>
      </c>
      <c r="AC406" s="26" t="str">
        <f>IF(ISBLANK('DATA ENTRY'!M406),"",IF(LEDGER!H406="AB","AB",IF(LEDGER!H406&gt;=0.9*'MARK LOOKUP'!H406,"A+",IF(LEDGER!H406&gt;=0.8*'MARK LOOKUP'!H406,"A",IF(LEDGER!H406&gt;=0.7*'MARK LOOKUP'!H406,"B+",IF(LEDGER!H406&gt;=0.6*'MARK LOOKUP'!H406,"B",IF(LEDGER!H406&gt;=0.5*'MARK LOOKUP'!H406,"C+",IF(LEDGER!H406&gt;=0.4*'MARK LOOKUP'!H406,"C",IF(LEDGER!H406&gt;=0.35*'MARK LOOKUP'!H406,"D","NG")))))))))</f>
        <v/>
      </c>
      <c r="AD406" s="26" t="str">
        <f>IF(ISBLANK('DATA ENTRY'!N406),"",IF(LEDGER!I406="AB","AB",IF(LEDGER!I406&gt;=0.9*'MARK LOOKUP'!I406,"A+",IF(LEDGER!I406&gt;=0.8*'MARK LOOKUP'!I406,"A",IF(LEDGER!I406&gt;=0.7*'MARK LOOKUP'!I406,"B+",IF(LEDGER!I406&gt;=0.6*'MARK LOOKUP'!I406,"B",IF(LEDGER!I406&gt;=0.5*'MARK LOOKUP'!I406,"C+",IF(LEDGER!I406&gt;=0.4*'MARK LOOKUP'!I406,"C",IF(LEDGER!I406&gt;=0.35*'MARK LOOKUP'!I406,"D","NG")))))))))</f>
        <v/>
      </c>
      <c r="AE406" s="26" t="str">
        <f>IF(ISNUMBER(J406),IF(J406&gt;=0.9*'MARK LOOKUP'!J406,"A+",IF(J406&gt;=0.8*'MARK LOOKUP'!J406,"A",IF(J406&gt;=0.7*'MARK LOOKUP'!J406,"B+",IF(J406&gt;=0.6*'MARK LOOKUP'!J406,"B",IF(J406&gt;=0.5*'MARK LOOKUP'!J406,"C+",IF(J406&gt;=0.4*'MARK LOOKUP'!J406,"C",IF(J406&gt;=0.35*'MARK LOOKUP'!J406,"D","NG"))))))),"")</f>
        <v/>
      </c>
      <c r="AF406" s="26" t="str">
        <f>IF(ISBLANK('DATA ENTRY'!P406),"",IF(LEDGER!K406="Ab","AB",IF(LEDGER!K406&gt;=0.9*'MARK LOOKUP'!K406,"A+",IF(LEDGER!K406&gt;=0.8*'MARK LOOKUP'!K406,"A",IF(LEDGER!K406&gt;=0.7*'MARK LOOKUP'!K406,"B+",IF(LEDGER!K406&gt;=0.6*'MARK LOOKUP'!K406,"B",IF(LEDGER!K406&gt;=0.5*'MARK LOOKUP'!K406,"C+",IF(LEDGER!K406&gt;=0.4*'MARK LOOKUP'!K406,"C",IF(LEDGER!K406&gt;=0.35*'MARK LOOKUP'!K406,"D","NG")))))))))</f>
        <v/>
      </c>
      <c r="AG406" s="26" t="str">
        <f>IF(ISBLANK('DATA ENTRY'!Q406),"",IF(LEDGER!L406="Ab","AB",IF(LEDGER!L406&gt;=0.9*'MARK LOOKUP'!L406,"A+",IF(LEDGER!L406&gt;=0.8*'MARK LOOKUP'!L406,"A",IF(LEDGER!L406&gt;=0.7*'MARK LOOKUP'!L406,"B+",IF(LEDGER!L406&gt;=0.6*'MARK LOOKUP'!L406,"B",IF(LEDGER!L406&gt;=0.5*'MARK LOOKUP'!L406,"C+",IF(LEDGER!L406&gt;=0.4*'MARK LOOKUP'!L406,"C",IF(LEDGER!L406&gt;=0.35*'MARK LOOKUP'!L406,"D","NG")))))))))</f>
        <v/>
      </c>
      <c r="AH406" s="26" t="str">
        <f>IF(ISNUMBER(M406),IF(M406&gt;=0.9*'MARK LOOKUP'!M406,"A+",IF(M406&gt;=0.8*'MARK LOOKUP'!M406,"A",IF(M406&gt;=0.7*'MARK LOOKUP'!M406,"B+",IF(M406&gt;=0.6*'MARK LOOKUP'!M406,"B",IF(M406&gt;=0.5*'MARK LOOKUP'!M406,"C+",IF(M406&gt;=0.4*'MARK LOOKUP'!M406,"C",IF(M406&gt;=0.35*'MARK LOOKUP'!M406,"D","NG"))))))),"")</f>
        <v/>
      </c>
      <c r="AI406" s="26" t="str">
        <f>IF(ISBLANK('DATA ENTRY'!S406),"",IF(N406="Ab","AB",IF(N406&gt;=0.9*'MARK LOOKUP'!N406,"A+",IF(N406&gt;=0.8*'MARK LOOKUP'!N406,"A",IF(N406&gt;=0.7*'MARK LOOKUP'!N406,"B+",IF(N406&gt;=0.6*'MARK LOOKUP'!N406,"B",IF(N406&gt;=0.5*'MARK LOOKUP'!N406,"C+",IF(N406&gt;=0.4*'MARK LOOKUP'!N406,"C",IF(N406&gt;=0.35*'MARK LOOKUP'!N406,"D","NG")))))))))</f>
        <v/>
      </c>
      <c r="AJ406" s="26" t="str">
        <f>IF(ISBLANK('DATA ENTRY'!T406),"",IF(O406="Ab","AB",IF(O406&gt;=0.9*'MARK LOOKUP'!O406,"A+",IF(O406&gt;=0.8*'MARK LOOKUP'!O406,"A",IF(O406&gt;=0.7*'MARK LOOKUP'!O406,"B+",IF(O406&gt;=0.6*'MARK LOOKUP'!O406,"B",IF(O406&gt;=0.5*'MARK LOOKUP'!O406,"C+",IF(O406&gt;=0.4*'MARK LOOKUP'!O406,"C",IF(O406&gt;=0.35*'MARK LOOKUP'!O406,"D","NG")))))))))</f>
        <v/>
      </c>
      <c r="AK406" s="26" t="str">
        <f>IF(ISNUMBER(P406),IF(P406&gt;=0.9*'MARK LOOKUP'!P406,"A+",IF(P406&gt;=0.8*'MARK LOOKUP'!P406,"A",IF(P406&gt;=0.7*'MARK LOOKUP'!P406,"B+",IF(P406&gt;=0.6*'MARK LOOKUP'!P406,"B",IF(P406&gt;=0.5*'MARK LOOKUP'!P406,"C+",IF(P406&gt;=0.4*'MARK LOOKUP'!P406,"C",IF(P406&gt;=0.35*'MARK LOOKUP'!P406,"D","NG"))))))),"")</f>
        <v/>
      </c>
      <c r="AL406" s="26" t="str">
        <f>IF(ISBLANK('DATA ENTRY'!V406),"",IF(Q406="Ab","AB",IF(Q406&gt;=0.9*'MARK LOOKUP'!Q406,"A+",IF(Q406&gt;=0.8*'MARK LOOKUP'!Q406,"A",IF(Q406&gt;=0.7*'MARK LOOKUP'!Q406,"B+",IF(Q406&gt;=0.6*'MARK LOOKUP'!Q406,"B",IF(Q406&gt;=0.5*'MARK LOOKUP'!Q406,"C+",IF(Q406&gt;=0.4*'MARK LOOKUP'!Q406,"C",IF(Q406&gt;=0.35*'MARK LOOKUP'!Q406,"D","NG")))))))))</f>
        <v/>
      </c>
      <c r="AM406" s="26" t="str">
        <f>IF(ISBLANK('DATA ENTRY'!W406),"",IF(R406="Ab","AB",IF(R406&gt;=0.9*'MARK LOOKUP'!R406,"A+",IF(R406&gt;=0.8*'MARK LOOKUP'!R406,"A",IF(R406&gt;=0.7*'MARK LOOKUP'!R406,"B+",IF(R406&gt;=0.6*'MARK LOOKUP'!R406,"B",IF(R406&gt;=0.5*'MARK LOOKUP'!R406,"C+",IF(R406&gt;=0.4*'MARK LOOKUP'!R406,"C",IF(R406&gt;=0.35*'MARK LOOKUP'!R406,"D","NG")))))))))</f>
        <v/>
      </c>
      <c r="AN406" s="26" t="str">
        <f>IF(ISNUMBER(S406),IF(S406&gt;=0.9*'MARK LOOKUP'!S406,"A+",IF(S406&gt;=0.8*'MARK LOOKUP'!S406,"A",IF(S406&gt;=0.7*'MARK LOOKUP'!S406,"B+",IF(S406&gt;=0.6*'MARK LOOKUP'!S406,"B",IF(S406&gt;=0.5*'MARK LOOKUP'!S406,"C+",IF(S406&gt;=0.4*'MARK LOOKUP'!S406,"C",IF(S406&gt;=0.35*'MARK LOOKUP'!S406,"D","NG"))))))),"")</f>
        <v/>
      </c>
      <c r="AO406" s="26" t="str">
        <f>IF(ISBLANK('DATA ENTRY'!Y406),"",IF(T406="AB","AB",IF(T406&gt;=0.9*'MARK LOOKUP'!T406,"A+",IF(T406&gt;=0.8*'MARK LOOKUP'!T406,"A",IF(T406&gt;=0.7*'MARK LOOKUP'!T406,"B+",IF(T406&gt;=0.6*'MARK LOOKUP'!T406,"B",IF(T406&gt;=0.5*'MARK LOOKUP'!T406,"C+",IF(T406&gt;=0.4*'MARK LOOKUP'!T406,"C",IF(T406&gt;=0.35*'MARK LOOKUP'!T406,"D","NG")))))))))</f>
        <v/>
      </c>
      <c r="AP406" s="26" t="str">
        <f>IF(ISBLANK('DATA ENTRY'!Z406),"",IF(U406="AB","AB",IF(U406&gt;=0.9*'MARK LOOKUP'!U406,"A+",IF(U406&gt;=0.8*'MARK LOOKUP'!U406,"A",IF(U406&gt;=0.7*'MARK LOOKUP'!U406,"B+",IF(U406&gt;=0.6*'MARK LOOKUP'!U406,"B",IF(U406&gt;=0.5*'MARK LOOKUP'!U406,"C+",IF(U406&gt;=0.4*'MARK LOOKUP'!U406,"C",IF(U406&gt;=0.35*'MARK LOOKUP'!U406,"D","NG")))))))))</f>
        <v/>
      </c>
      <c r="AQ406" s="26" t="str">
        <f>IF(ISNUMBER(V406),IF(V406&gt;=0.9*'MARK LOOKUP'!V406,"A+",IF(V406&gt;=0.8*'MARK LOOKUP'!V406,"A",IF(V406&gt;=0.7*'MARK LOOKUP'!V406,"B+",IF(V406&gt;=0.6*'MARK LOOKUP'!S406,"B",IF(V406&gt;=0.5*'MARK LOOKUP'!V406,"C+",IF(V406&gt;=0.4*'MARK LOOKUP'!V406,"C",IF(V406&gt;=0.35*'MARK LOOKUP'!V406,"D","NG"))))))),"")</f>
        <v/>
      </c>
      <c r="AR406" s="26" t="str">
        <f t="shared" si="127"/>
        <v/>
      </c>
      <c r="AS406" s="26" t="str">
        <f t="shared" si="128"/>
        <v/>
      </c>
      <c r="AT406" s="26" t="str">
        <f t="shared" si="129"/>
        <v/>
      </c>
      <c r="AU406" s="26" t="str">
        <f t="shared" si="130"/>
        <v/>
      </c>
      <c r="AV406" s="26" t="str">
        <f t="shared" si="131"/>
        <v/>
      </c>
      <c r="AW406" s="26" t="str">
        <f t="shared" si="132"/>
        <v/>
      </c>
      <c r="AX406" s="26" t="str">
        <f t="shared" si="133"/>
        <v/>
      </c>
      <c r="AY406" s="26" t="str">
        <f t="shared" si="134"/>
        <v/>
      </c>
      <c r="AZ406" s="26" t="str">
        <f t="shared" si="135"/>
        <v/>
      </c>
      <c r="BA406" s="26" t="str">
        <f t="shared" si="136"/>
        <v/>
      </c>
      <c r="BB406" s="26" t="str">
        <f t="shared" si="137"/>
        <v/>
      </c>
      <c r="BC406" s="26" t="str">
        <f t="shared" si="138"/>
        <v/>
      </c>
      <c r="BD406" s="26" t="str">
        <f t="shared" si="139"/>
        <v/>
      </c>
      <c r="BE406" s="26" t="str">
        <f>IF(ISBLANK('DATA ENTRY'!S406),"",IF(AJ406="A+","4",IF(AJ406="A","3.6",IF(AJ406="B+","3.2",IF(AJ406="B","2.8",IF(AJ406="C+","2.4",IF(AJ406="C","2",IF(AJ406="D+","1.6",IF(AJ406="D","1.2",IF(AJ406="E","0.8",""))))))))))</f>
        <v/>
      </c>
      <c r="BF406" s="26" t="str">
        <f>IF(ISBLANK('DATA ENTRY'!T406),"",IF(AK406="A+","4",IF(AK406="A","3.6",IF(AK406="B+","3.2",IF(AK406="B","2.8",IF(AK406="C+","2.4",IF(AK406="C","2",IF(AK406="D+","1.6",IF(AK406="D","1.2",IF(AK406="E","0.8",""))))))))))</f>
        <v/>
      </c>
      <c r="BG406" s="26" t="str">
        <f>IF(ISBLANK('DATA ENTRY'!U406),"",IF(AL406="A+","4",IF(AL406="A","3.6",IF(AL406="B+","3.2",IF(AL406="B","2.8",IF(AL406="C+","2.4",IF(AL406="C","2",IF(AL406="D+","1.6",IF(AL406="D","1.2",IF(AL406="E","0.8",""))))))))))</f>
        <v/>
      </c>
      <c r="BH406" s="26" t="str">
        <f>IF(ISBLANK('DATA ENTRY'!V406),"",IF(AM406="A+","4",IF(AM406="A","3.6",IF(AM406="B+","3.2",IF(AM406="B","2.8",IF(AM406="C+","2.4",IF(AM406="C","2",IF(AM406="D+","1.6",IF(AM406="D","1.2",IF(AM406="E","0.8",""))))))))))</f>
        <v/>
      </c>
      <c r="BI406" s="26" t="str">
        <f>IF(ISBLANK('DATA ENTRY'!W406),"",IF(AN406="A+","4",IF(AN406="A","3.6",IF(AN406="B+","3.2",IF(AN406="B","2.8",IF(AN406="C+","2.4",IF(AN406="C","2",IF(AN406="D+","1.6",IF(AN406="D","1.2",IF(AN406="E","0.8",""))))))))))</f>
        <v/>
      </c>
      <c r="BJ406" s="26" t="str">
        <f>IF(ISBLANK('DATA ENTRY'!X406),"",IF(AO406="A+","4",IF(AO406="A","3.6",IF(AO406="B+","3.2",IF(AO406="B","2.8",IF(AO406="C+","2.4",IF(AO406="C","2",IF(AO406="D+","1.6",IF(AO406="D","1.2",IF(AO406="E","0.8",""))))))))))</f>
        <v/>
      </c>
      <c r="BK406" s="26" t="str">
        <f>IF(ISBLANK('DATA ENTRY'!Y406),"",IF(AP406="A+","4",IF(AP406="A","3.6",IF(AP406="B+","3.2",IF(AP406="B","2.8",IF(AP406="C+","2.4",IF(AP406="C","2",IF(AP406="D+","1.6",IF(AP406="D","1.2",IF(AP406="E","0.8",""))))))))))</f>
        <v/>
      </c>
      <c r="BL406" s="26" t="str">
        <f>IF(ISBLANK('DATA ENTRY'!Z406),"",IF(AQ406="A+","4",IF(AQ406="A","3.6",IF(AQ406="B+","3.2",IF(AQ406="B","2.8",IF(AQ406="C+","2.4",IF(AQ406="C","2",IF(AQ406="D+","1.6",IF(AQ406="D","1.2",IF(AQ406="E","0.8",""))))))))))</f>
        <v/>
      </c>
    </row>
    <row r="407" spans="2:64" x14ac:dyDescent="0.25">
      <c r="B407" s="26" t="str">
        <f>IF(ISBLANK('DATA ENTRY'!G407),"",'DATA ENTRY'!G407)</f>
        <v/>
      </c>
      <c r="C407" s="26" t="str">
        <f>IF(ISBLANK('DATA ENTRY'!H407),"",'DATA ENTRY'!H407)</f>
        <v/>
      </c>
      <c r="D407" s="26" t="str">
        <f t="shared" si="121"/>
        <v/>
      </c>
      <c r="E407" s="26" t="str">
        <f>IF(ISBLANK('DATA ENTRY'!J407),"",'DATA ENTRY'!J407)</f>
        <v/>
      </c>
      <c r="F407" s="26" t="str">
        <f>IF(ISBLANK('DATA ENTRY'!K407),"",'DATA ENTRY'!K407)</f>
        <v/>
      </c>
      <c r="G407" s="26" t="str">
        <f t="shared" si="122"/>
        <v/>
      </c>
      <c r="H407" s="26" t="str">
        <f>IF(ISBLANK('DATA ENTRY'!M407),"",'DATA ENTRY'!M407)</f>
        <v/>
      </c>
      <c r="I407" s="26" t="str">
        <f>IF(ISBLANK('DATA ENTRY'!M407),"",'DATA ENTRY'!N407)</f>
        <v/>
      </c>
      <c r="J407" s="26" t="str">
        <f t="shared" si="140"/>
        <v/>
      </c>
      <c r="K407" s="26" t="str">
        <f>IF(ISBLANK('DATA ENTRY'!P407),"",'DATA ENTRY'!P407)</f>
        <v/>
      </c>
      <c r="L407" s="26" t="str">
        <f>IF(ISBLANK('DATA ENTRY'!Q407),"",'DATA ENTRY'!Q407)</f>
        <v/>
      </c>
      <c r="M407" s="26" t="str">
        <f t="shared" si="123"/>
        <v/>
      </c>
      <c r="N407" s="26" t="str">
        <f>IF(ISBLANK('DATA ENTRY'!S407),"",'DATA ENTRY'!S407)</f>
        <v/>
      </c>
      <c r="O407" s="26" t="str">
        <f>IF(ISBLANK('DATA ENTRY'!T407),"",'DATA ENTRY'!T407)</f>
        <v/>
      </c>
      <c r="P407" s="26" t="str">
        <f t="shared" si="124"/>
        <v/>
      </c>
      <c r="Q407" s="26" t="str">
        <f>IF(ISBLANK('DATA ENTRY'!V407),"",'DATA ENTRY'!V407)</f>
        <v/>
      </c>
      <c r="R407" s="26" t="str">
        <f>IF(ISBLANK('DATA ENTRY'!W407),"",'DATA ENTRY'!W407)</f>
        <v/>
      </c>
      <c r="S407" s="26" t="str">
        <f t="shared" si="125"/>
        <v/>
      </c>
      <c r="T407" s="26" t="str">
        <f>IF(ISBLANK('DATA ENTRY'!Y407),"",'DATA ENTRY'!Y407)</f>
        <v/>
      </c>
      <c r="U407" s="26" t="str">
        <f>IF(ISBLANK('DATA ENTRY'!Z407),"",'DATA ENTRY'!Z407)</f>
        <v/>
      </c>
      <c r="V407" s="26" t="str">
        <f t="shared" si="126"/>
        <v/>
      </c>
      <c r="W407" s="26" t="str">
        <f>IF(ISBLANK('DATA ENTRY'!$F407),"",IF(LEDGER!B407="AB","AB",IF(LEDGER!B407&gt;=0.9*'MARK LOOKUP'!B407,"A+",IF(LEDGER!B407&gt;=0.8*'MARK LOOKUP'!B407,"A",IF(LEDGER!B407&gt;=0.7*'MARK LOOKUP'!B407,"B+",IF(LEDGER!B407&gt;=0.6*'MARK LOOKUP'!B407,"B",IF(LEDGER!B407&gt;=0.5*'MARK LOOKUP'!B407,"C+",IF(LEDGER!B407&gt;=0.4*'MARK LOOKUP'!B407,"C+",IF(LEDGER!B407&gt;=0.35*'MARK LOOKUP'!B407,"D","NG")))))))))</f>
        <v/>
      </c>
      <c r="X407" s="26" t="str">
        <f>IF(ISBLANK('DATA ENTRY'!$G407),"",IF(LEDGER!C407="AB","AB",IF(LEDGER!C407&gt;=0.9*'MARK LOOKUP'!C407,"A+",IF(LEDGER!C407&gt;=0.8*'MARK LOOKUP'!C407,"A",IF(LEDGER!C407&gt;=0.7*'MARK LOOKUP'!C407,"B+",IF(LEDGER!C407&gt;=0.6*'MARK LOOKUP'!C407,"B",IF(LEDGER!C407&gt;=0.5*'MARK LOOKUP'!C407,"C+",IF(LEDGER!C407&gt;=0.4*'MARK LOOKUP'!C407,"C+",IF(LEDGER!C407&gt;=0.35*'MARK LOOKUP'!C407,"D","N.G.")))))))))</f>
        <v/>
      </c>
      <c r="Y407" s="26" t="b">
        <f>IF(ISNUMBER(D407),IF(D407&gt;=0.9*'MARK LOOKUP'!D407,"A+",IF(D407&gt;=0.8*'MARK LOOKUP'!D407,"A",IF(D407&gt;=0.7*'MARK LOOKUP'!D407,"B+",IF(D407&gt;=0.6*'MARK LOOKUP'!D407,"B",IF(D407&gt;=0.5*'MARK LOOKUP'!D407,"C+",IF(D407&gt;=0.4*'MARK LOOKUP'!D407,"C",IF(D407&gt;=0.35*'MARK LOOKUP'!D407,"D","N.G."))))))))</f>
        <v>0</v>
      </c>
      <c r="Z407" s="26" t="str">
        <f>IF(ISBLANK('DATA ENTRY'!J407),"",IF(LEDGER!E407="AB","AB",IF(LEDGER!E407&gt;=0.9*'MARK LOOKUP'!E407,"A+",IF(LEDGER!E407&gt;=0.8*'MARK LOOKUP'!E407,"A",IF(LEDGER!E407&gt;=0.7*'MARK LOOKUP'!E407,"B+",IF(LEDGER!E407&gt;=0.6*'MARK LOOKUP'!E407,"B",IF(LEDGER!E407&gt;=0.5*'MARK LOOKUP'!E407,"C+",IF(LEDGER!E407&gt;=0.4*'MARK LOOKUP'!E407,"C",IF(LEDGER!E407&gt;=0.35*'MARK LOOKUP'!E407,"D","NG")))))))))</f>
        <v/>
      </c>
      <c r="AA407" s="26" t="str">
        <f>IF(ISBLANK('DATA ENTRY'!K407),"",IF(LEDGER!F407="AB","AB",IF(LEDGER!F407&gt;=0.9*'MARK LOOKUP'!F407,"A+",IF(LEDGER!F407&gt;=0.8*'MARK LOOKUP'!F407,"A",IF(LEDGER!F407&gt;=0.7*'MARK LOOKUP'!F407,"B+",IF(LEDGER!F407&gt;=0.6*'MARK LOOKUP'!F407,"B",IF(LEDGER!F407&gt;=0.5*'MARK LOOKUP'!F407,"C+",IF(LEDGER!F407&gt;=0.4*'MARK LOOKUP'!F407,"C",IF(LEDGER!F407&gt;=0.35*'MARK LOOKUP'!F407,"D","NG")))))))))</f>
        <v/>
      </c>
      <c r="AB407" s="26" t="b">
        <f>IF(ISNUMBER(G407),IF(D407&gt;=0.9*'MARK LOOKUP'!G407,"A+",IF(G407&gt;=0.8*'MARK LOOKUP'!G407,"A",IF(G407&gt;=0.7*'MARK LOOKUP'!G407,"B+",IF(G407&gt;=0.6*'MARK LOOKUP'!G407,"B",IF(G407&gt;=0.5*'MARK LOOKUP'!G407,"C+",IF(G407&gt;=0.4*'MARK LOOKUP'!G407,"C",IF(G407&gt;=0.35*'MARK LOOKUP'!G407,"D","NG"))))))))</f>
        <v>0</v>
      </c>
      <c r="AC407" s="26" t="str">
        <f>IF(ISBLANK('DATA ENTRY'!M407),"",IF(LEDGER!H407="AB","AB",IF(LEDGER!H407&gt;=0.9*'MARK LOOKUP'!H407,"A+",IF(LEDGER!H407&gt;=0.8*'MARK LOOKUP'!H407,"A",IF(LEDGER!H407&gt;=0.7*'MARK LOOKUP'!H407,"B+",IF(LEDGER!H407&gt;=0.6*'MARK LOOKUP'!H407,"B",IF(LEDGER!H407&gt;=0.5*'MARK LOOKUP'!H407,"C+",IF(LEDGER!H407&gt;=0.4*'MARK LOOKUP'!H407,"C",IF(LEDGER!H407&gt;=0.35*'MARK LOOKUP'!H407,"D","NG")))))))))</f>
        <v/>
      </c>
      <c r="AD407" s="26" t="str">
        <f>IF(ISBLANK('DATA ENTRY'!N407),"",IF(LEDGER!I407="AB","AB",IF(LEDGER!I407&gt;=0.9*'MARK LOOKUP'!I407,"A+",IF(LEDGER!I407&gt;=0.8*'MARK LOOKUP'!I407,"A",IF(LEDGER!I407&gt;=0.7*'MARK LOOKUP'!I407,"B+",IF(LEDGER!I407&gt;=0.6*'MARK LOOKUP'!I407,"B",IF(LEDGER!I407&gt;=0.5*'MARK LOOKUP'!I407,"C+",IF(LEDGER!I407&gt;=0.4*'MARK LOOKUP'!I407,"C",IF(LEDGER!I407&gt;=0.35*'MARK LOOKUP'!I407,"D","NG")))))))))</f>
        <v/>
      </c>
      <c r="AE407" s="26" t="str">
        <f>IF(ISNUMBER(J407),IF(J407&gt;=0.9*'MARK LOOKUP'!J407,"A+",IF(J407&gt;=0.8*'MARK LOOKUP'!J407,"A",IF(J407&gt;=0.7*'MARK LOOKUP'!J407,"B+",IF(J407&gt;=0.6*'MARK LOOKUP'!J407,"B",IF(J407&gt;=0.5*'MARK LOOKUP'!J407,"C+",IF(J407&gt;=0.4*'MARK LOOKUP'!J407,"C",IF(J407&gt;=0.35*'MARK LOOKUP'!J407,"D","NG"))))))),"")</f>
        <v/>
      </c>
      <c r="AF407" s="26" t="str">
        <f>IF(ISBLANK('DATA ENTRY'!P407),"",IF(LEDGER!K407="Ab","AB",IF(LEDGER!K407&gt;=0.9*'MARK LOOKUP'!K407,"A+",IF(LEDGER!K407&gt;=0.8*'MARK LOOKUP'!K407,"A",IF(LEDGER!K407&gt;=0.7*'MARK LOOKUP'!K407,"B+",IF(LEDGER!K407&gt;=0.6*'MARK LOOKUP'!K407,"B",IF(LEDGER!K407&gt;=0.5*'MARK LOOKUP'!K407,"C+",IF(LEDGER!K407&gt;=0.4*'MARK LOOKUP'!K407,"C",IF(LEDGER!K407&gt;=0.35*'MARK LOOKUP'!K407,"D","NG")))))))))</f>
        <v/>
      </c>
      <c r="AG407" s="26" t="str">
        <f>IF(ISBLANK('DATA ENTRY'!Q407),"",IF(LEDGER!L407="Ab","AB",IF(LEDGER!L407&gt;=0.9*'MARK LOOKUP'!L407,"A+",IF(LEDGER!L407&gt;=0.8*'MARK LOOKUP'!L407,"A",IF(LEDGER!L407&gt;=0.7*'MARK LOOKUP'!L407,"B+",IF(LEDGER!L407&gt;=0.6*'MARK LOOKUP'!L407,"B",IF(LEDGER!L407&gt;=0.5*'MARK LOOKUP'!L407,"C+",IF(LEDGER!L407&gt;=0.4*'MARK LOOKUP'!L407,"C",IF(LEDGER!L407&gt;=0.35*'MARK LOOKUP'!L407,"D","NG")))))))))</f>
        <v/>
      </c>
      <c r="AH407" s="26" t="str">
        <f>IF(ISNUMBER(M407),IF(M407&gt;=0.9*'MARK LOOKUP'!M407,"A+",IF(M407&gt;=0.8*'MARK LOOKUP'!M407,"A",IF(M407&gt;=0.7*'MARK LOOKUP'!M407,"B+",IF(M407&gt;=0.6*'MARK LOOKUP'!M407,"B",IF(M407&gt;=0.5*'MARK LOOKUP'!M407,"C+",IF(M407&gt;=0.4*'MARK LOOKUP'!M407,"C",IF(M407&gt;=0.35*'MARK LOOKUP'!M407,"D","NG"))))))),"")</f>
        <v/>
      </c>
      <c r="AI407" s="26" t="str">
        <f>IF(ISBLANK('DATA ENTRY'!S407),"",IF(N407="Ab","AB",IF(N407&gt;=0.9*'MARK LOOKUP'!N407,"A+",IF(N407&gt;=0.8*'MARK LOOKUP'!N407,"A",IF(N407&gt;=0.7*'MARK LOOKUP'!N407,"B+",IF(N407&gt;=0.6*'MARK LOOKUP'!N407,"B",IF(N407&gt;=0.5*'MARK LOOKUP'!N407,"C+",IF(N407&gt;=0.4*'MARK LOOKUP'!N407,"C",IF(N407&gt;=0.35*'MARK LOOKUP'!N407,"D","NG")))))))))</f>
        <v/>
      </c>
      <c r="AJ407" s="26" t="str">
        <f>IF(ISBLANK('DATA ENTRY'!T407),"",IF(O407="Ab","AB",IF(O407&gt;=0.9*'MARK LOOKUP'!O407,"A+",IF(O407&gt;=0.8*'MARK LOOKUP'!O407,"A",IF(O407&gt;=0.7*'MARK LOOKUP'!O407,"B+",IF(O407&gt;=0.6*'MARK LOOKUP'!O407,"B",IF(O407&gt;=0.5*'MARK LOOKUP'!O407,"C+",IF(O407&gt;=0.4*'MARK LOOKUP'!O407,"C",IF(O407&gt;=0.35*'MARK LOOKUP'!O407,"D","NG")))))))))</f>
        <v/>
      </c>
      <c r="AK407" s="26" t="str">
        <f>IF(ISNUMBER(P407),IF(P407&gt;=0.9*'MARK LOOKUP'!P407,"A+",IF(P407&gt;=0.8*'MARK LOOKUP'!P407,"A",IF(P407&gt;=0.7*'MARK LOOKUP'!P407,"B+",IF(P407&gt;=0.6*'MARK LOOKUP'!P407,"B",IF(P407&gt;=0.5*'MARK LOOKUP'!P407,"C+",IF(P407&gt;=0.4*'MARK LOOKUP'!P407,"C",IF(P407&gt;=0.35*'MARK LOOKUP'!P407,"D","NG"))))))),"")</f>
        <v/>
      </c>
      <c r="AL407" s="26" t="str">
        <f>IF(ISBLANK('DATA ENTRY'!V407),"",IF(Q407="Ab","AB",IF(Q407&gt;=0.9*'MARK LOOKUP'!Q407,"A+",IF(Q407&gt;=0.8*'MARK LOOKUP'!Q407,"A",IF(Q407&gt;=0.7*'MARK LOOKUP'!Q407,"B+",IF(Q407&gt;=0.6*'MARK LOOKUP'!Q407,"B",IF(Q407&gt;=0.5*'MARK LOOKUP'!Q407,"C+",IF(Q407&gt;=0.4*'MARK LOOKUP'!Q407,"C",IF(Q407&gt;=0.35*'MARK LOOKUP'!Q407,"D","NG")))))))))</f>
        <v/>
      </c>
      <c r="AM407" s="26" t="str">
        <f>IF(ISBLANK('DATA ENTRY'!W407),"",IF(R407="Ab","AB",IF(R407&gt;=0.9*'MARK LOOKUP'!R407,"A+",IF(R407&gt;=0.8*'MARK LOOKUP'!R407,"A",IF(R407&gt;=0.7*'MARK LOOKUP'!R407,"B+",IF(R407&gt;=0.6*'MARK LOOKUP'!R407,"B",IF(R407&gt;=0.5*'MARK LOOKUP'!R407,"C+",IF(R407&gt;=0.4*'MARK LOOKUP'!R407,"C",IF(R407&gt;=0.35*'MARK LOOKUP'!R407,"D","NG")))))))))</f>
        <v/>
      </c>
      <c r="AN407" s="26" t="str">
        <f>IF(ISNUMBER(S407),IF(S407&gt;=0.9*'MARK LOOKUP'!S407,"A+",IF(S407&gt;=0.8*'MARK LOOKUP'!S407,"A",IF(S407&gt;=0.7*'MARK LOOKUP'!S407,"B+",IF(S407&gt;=0.6*'MARK LOOKUP'!S407,"B",IF(S407&gt;=0.5*'MARK LOOKUP'!S407,"C+",IF(S407&gt;=0.4*'MARK LOOKUP'!S407,"C",IF(S407&gt;=0.35*'MARK LOOKUP'!S407,"D","NG"))))))),"")</f>
        <v/>
      </c>
      <c r="AO407" s="26" t="str">
        <f>IF(ISBLANK('DATA ENTRY'!Y407),"",IF(T407="AB","AB",IF(T407&gt;=0.9*'MARK LOOKUP'!T407,"A+",IF(T407&gt;=0.8*'MARK LOOKUP'!T407,"A",IF(T407&gt;=0.7*'MARK LOOKUP'!T407,"B+",IF(T407&gt;=0.6*'MARK LOOKUP'!T407,"B",IF(T407&gt;=0.5*'MARK LOOKUP'!T407,"C+",IF(T407&gt;=0.4*'MARK LOOKUP'!T407,"C",IF(T407&gt;=0.35*'MARK LOOKUP'!T407,"D","NG")))))))))</f>
        <v/>
      </c>
      <c r="AP407" s="26" t="str">
        <f>IF(ISBLANK('DATA ENTRY'!Z407),"",IF(U407="AB","AB",IF(U407&gt;=0.9*'MARK LOOKUP'!U407,"A+",IF(U407&gt;=0.8*'MARK LOOKUP'!U407,"A",IF(U407&gt;=0.7*'MARK LOOKUP'!U407,"B+",IF(U407&gt;=0.6*'MARK LOOKUP'!U407,"B",IF(U407&gt;=0.5*'MARK LOOKUP'!U407,"C+",IF(U407&gt;=0.4*'MARK LOOKUP'!U407,"C",IF(U407&gt;=0.35*'MARK LOOKUP'!U407,"D","NG")))))))))</f>
        <v/>
      </c>
      <c r="AQ407" s="26" t="str">
        <f>IF(ISNUMBER(V407),IF(V407&gt;=0.9*'MARK LOOKUP'!V407,"A+",IF(V407&gt;=0.8*'MARK LOOKUP'!V407,"A",IF(V407&gt;=0.7*'MARK LOOKUP'!V407,"B+",IF(V407&gt;=0.6*'MARK LOOKUP'!S407,"B",IF(V407&gt;=0.5*'MARK LOOKUP'!V407,"C+",IF(V407&gt;=0.4*'MARK LOOKUP'!V407,"C",IF(V407&gt;=0.35*'MARK LOOKUP'!V407,"D","NG"))))))),"")</f>
        <v/>
      </c>
      <c r="AR407" s="26" t="str">
        <f t="shared" si="127"/>
        <v/>
      </c>
      <c r="AS407" s="26" t="str">
        <f t="shared" si="128"/>
        <v/>
      </c>
      <c r="AT407" s="26" t="str">
        <f t="shared" si="129"/>
        <v/>
      </c>
      <c r="AU407" s="26" t="str">
        <f t="shared" si="130"/>
        <v/>
      </c>
      <c r="AV407" s="26" t="str">
        <f t="shared" si="131"/>
        <v/>
      </c>
      <c r="AW407" s="26" t="str">
        <f t="shared" si="132"/>
        <v/>
      </c>
      <c r="AX407" s="26" t="str">
        <f t="shared" si="133"/>
        <v/>
      </c>
      <c r="AY407" s="26" t="str">
        <f t="shared" si="134"/>
        <v/>
      </c>
      <c r="AZ407" s="26" t="str">
        <f t="shared" si="135"/>
        <v/>
      </c>
      <c r="BA407" s="26" t="str">
        <f t="shared" si="136"/>
        <v/>
      </c>
      <c r="BB407" s="26" t="str">
        <f t="shared" si="137"/>
        <v/>
      </c>
      <c r="BC407" s="26" t="str">
        <f t="shared" si="138"/>
        <v/>
      </c>
      <c r="BD407" s="26" t="str">
        <f t="shared" si="139"/>
        <v/>
      </c>
      <c r="BE407" s="26" t="str">
        <f>IF(ISBLANK('DATA ENTRY'!S407),"",IF(AJ407="A+","4",IF(AJ407="A","3.6",IF(AJ407="B+","3.2",IF(AJ407="B","2.8",IF(AJ407="C+","2.4",IF(AJ407="C","2",IF(AJ407="D+","1.6",IF(AJ407="D","1.2",IF(AJ407="E","0.8",""))))))))))</f>
        <v/>
      </c>
      <c r="BF407" s="26" t="str">
        <f>IF(ISBLANK('DATA ENTRY'!T407),"",IF(AK407="A+","4",IF(AK407="A","3.6",IF(AK407="B+","3.2",IF(AK407="B","2.8",IF(AK407="C+","2.4",IF(AK407="C","2",IF(AK407="D+","1.6",IF(AK407="D","1.2",IF(AK407="E","0.8",""))))))))))</f>
        <v/>
      </c>
      <c r="BG407" s="26" t="str">
        <f>IF(ISBLANK('DATA ENTRY'!U407),"",IF(AL407="A+","4",IF(AL407="A","3.6",IF(AL407="B+","3.2",IF(AL407="B","2.8",IF(AL407="C+","2.4",IF(AL407="C","2",IF(AL407="D+","1.6",IF(AL407="D","1.2",IF(AL407="E","0.8",""))))))))))</f>
        <v/>
      </c>
      <c r="BH407" s="26" t="str">
        <f>IF(ISBLANK('DATA ENTRY'!V407),"",IF(AM407="A+","4",IF(AM407="A","3.6",IF(AM407="B+","3.2",IF(AM407="B","2.8",IF(AM407="C+","2.4",IF(AM407="C","2",IF(AM407="D+","1.6",IF(AM407="D","1.2",IF(AM407="E","0.8",""))))))))))</f>
        <v/>
      </c>
      <c r="BI407" s="26" t="str">
        <f>IF(ISBLANK('DATA ENTRY'!W407),"",IF(AN407="A+","4",IF(AN407="A","3.6",IF(AN407="B+","3.2",IF(AN407="B","2.8",IF(AN407="C+","2.4",IF(AN407="C","2",IF(AN407="D+","1.6",IF(AN407="D","1.2",IF(AN407="E","0.8",""))))))))))</f>
        <v/>
      </c>
      <c r="BJ407" s="26" t="str">
        <f>IF(ISBLANK('DATA ENTRY'!X407),"",IF(AO407="A+","4",IF(AO407="A","3.6",IF(AO407="B+","3.2",IF(AO407="B","2.8",IF(AO407="C+","2.4",IF(AO407="C","2",IF(AO407="D+","1.6",IF(AO407="D","1.2",IF(AO407="E","0.8",""))))))))))</f>
        <v/>
      </c>
      <c r="BK407" s="26" t="str">
        <f>IF(ISBLANK('DATA ENTRY'!Y407),"",IF(AP407="A+","4",IF(AP407="A","3.6",IF(AP407="B+","3.2",IF(AP407="B","2.8",IF(AP407="C+","2.4",IF(AP407="C","2",IF(AP407="D+","1.6",IF(AP407="D","1.2",IF(AP407="E","0.8",""))))))))))</f>
        <v/>
      </c>
      <c r="BL407" s="26" t="str">
        <f>IF(ISBLANK('DATA ENTRY'!Z407),"",IF(AQ407="A+","4",IF(AQ407="A","3.6",IF(AQ407="B+","3.2",IF(AQ407="B","2.8",IF(AQ407="C+","2.4",IF(AQ407="C","2",IF(AQ407="D+","1.6",IF(AQ407="D","1.2",IF(AQ407="E","0.8",""))))))))))</f>
        <v/>
      </c>
    </row>
    <row r="408" spans="2:64" x14ac:dyDescent="0.25">
      <c r="B408" s="26" t="str">
        <f>IF(ISBLANK('DATA ENTRY'!G408),"",'DATA ENTRY'!G408)</f>
        <v/>
      </c>
      <c r="C408" s="26" t="str">
        <f>IF(ISBLANK('DATA ENTRY'!H408),"",'DATA ENTRY'!H408)</f>
        <v/>
      </c>
      <c r="D408" s="26" t="str">
        <f t="shared" si="121"/>
        <v/>
      </c>
      <c r="E408" s="26" t="str">
        <f>IF(ISBLANK('DATA ENTRY'!J408),"",'DATA ENTRY'!J408)</f>
        <v/>
      </c>
      <c r="F408" s="26" t="str">
        <f>IF(ISBLANK('DATA ENTRY'!K408),"",'DATA ENTRY'!K408)</f>
        <v/>
      </c>
      <c r="G408" s="26" t="str">
        <f t="shared" si="122"/>
        <v/>
      </c>
      <c r="H408" s="26" t="str">
        <f>IF(ISBLANK('DATA ENTRY'!M408),"",'DATA ENTRY'!M408)</f>
        <v/>
      </c>
      <c r="I408" s="26" t="str">
        <f>IF(ISBLANK('DATA ENTRY'!M408),"",'DATA ENTRY'!N408)</f>
        <v/>
      </c>
      <c r="J408" s="26" t="str">
        <f t="shared" si="140"/>
        <v/>
      </c>
      <c r="K408" s="26" t="str">
        <f>IF(ISBLANK('DATA ENTRY'!P408),"",'DATA ENTRY'!P408)</f>
        <v/>
      </c>
      <c r="L408" s="26" t="str">
        <f>IF(ISBLANK('DATA ENTRY'!Q408),"",'DATA ENTRY'!Q408)</f>
        <v/>
      </c>
      <c r="M408" s="26" t="str">
        <f t="shared" si="123"/>
        <v/>
      </c>
      <c r="N408" s="26" t="str">
        <f>IF(ISBLANK('DATA ENTRY'!S408),"",'DATA ENTRY'!S408)</f>
        <v/>
      </c>
      <c r="O408" s="26" t="str">
        <f>IF(ISBLANK('DATA ENTRY'!T408),"",'DATA ENTRY'!T408)</f>
        <v/>
      </c>
      <c r="P408" s="26" t="str">
        <f t="shared" si="124"/>
        <v/>
      </c>
      <c r="Q408" s="26" t="str">
        <f>IF(ISBLANK('DATA ENTRY'!V408),"",'DATA ENTRY'!V408)</f>
        <v/>
      </c>
      <c r="R408" s="26" t="str">
        <f>IF(ISBLANK('DATA ENTRY'!W408),"",'DATA ENTRY'!W408)</f>
        <v/>
      </c>
      <c r="S408" s="26" t="str">
        <f t="shared" si="125"/>
        <v/>
      </c>
      <c r="T408" s="26" t="str">
        <f>IF(ISBLANK('DATA ENTRY'!Y408),"",'DATA ENTRY'!Y408)</f>
        <v/>
      </c>
      <c r="U408" s="26" t="str">
        <f>IF(ISBLANK('DATA ENTRY'!Z408),"",'DATA ENTRY'!Z408)</f>
        <v/>
      </c>
      <c r="V408" s="26" t="str">
        <f t="shared" si="126"/>
        <v/>
      </c>
      <c r="W408" s="26" t="str">
        <f>IF(ISBLANK('DATA ENTRY'!$F408),"",IF(LEDGER!B408="AB","AB",IF(LEDGER!B408&gt;=0.9*'MARK LOOKUP'!B408,"A+",IF(LEDGER!B408&gt;=0.8*'MARK LOOKUP'!B408,"A",IF(LEDGER!B408&gt;=0.7*'MARK LOOKUP'!B408,"B+",IF(LEDGER!B408&gt;=0.6*'MARK LOOKUP'!B408,"B",IF(LEDGER!B408&gt;=0.5*'MARK LOOKUP'!B408,"C+",IF(LEDGER!B408&gt;=0.4*'MARK LOOKUP'!B408,"C+",IF(LEDGER!B408&gt;=0.35*'MARK LOOKUP'!B408,"D","NG")))))))))</f>
        <v/>
      </c>
      <c r="X408" s="26" t="str">
        <f>IF(ISBLANK('DATA ENTRY'!$G408),"",IF(LEDGER!C408="AB","AB",IF(LEDGER!C408&gt;=0.9*'MARK LOOKUP'!C408,"A+",IF(LEDGER!C408&gt;=0.8*'MARK LOOKUP'!C408,"A",IF(LEDGER!C408&gt;=0.7*'MARK LOOKUP'!C408,"B+",IF(LEDGER!C408&gt;=0.6*'MARK LOOKUP'!C408,"B",IF(LEDGER!C408&gt;=0.5*'MARK LOOKUP'!C408,"C+",IF(LEDGER!C408&gt;=0.4*'MARK LOOKUP'!C408,"C+",IF(LEDGER!C408&gt;=0.35*'MARK LOOKUP'!C408,"D","N.G.")))))))))</f>
        <v/>
      </c>
      <c r="Y408" s="26" t="b">
        <f>IF(ISNUMBER(D408),IF(D408&gt;=0.9*'MARK LOOKUP'!D408,"A+",IF(D408&gt;=0.8*'MARK LOOKUP'!D408,"A",IF(D408&gt;=0.7*'MARK LOOKUP'!D408,"B+",IF(D408&gt;=0.6*'MARK LOOKUP'!D408,"B",IF(D408&gt;=0.5*'MARK LOOKUP'!D408,"C+",IF(D408&gt;=0.4*'MARK LOOKUP'!D408,"C",IF(D408&gt;=0.35*'MARK LOOKUP'!D408,"D","N.G."))))))))</f>
        <v>0</v>
      </c>
      <c r="Z408" s="26" t="str">
        <f>IF(ISBLANK('DATA ENTRY'!J408),"",IF(LEDGER!E408="AB","AB",IF(LEDGER!E408&gt;=0.9*'MARK LOOKUP'!E408,"A+",IF(LEDGER!E408&gt;=0.8*'MARK LOOKUP'!E408,"A",IF(LEDGER!E408&gt;=0.7*'MARK LOOKUP'!E408,"B+",IF(LEDGER!E408&gt;=0.6*'MARK LOOKUP'!E408,"B",IF(LEDGER!E408&gt;=0.5*'MARK LOOKUP'!E408,"C+",IF(LEDGER!E408&gt;=0.4*'MARK LOOKUP'!E408,"C",IF(LEDGER!E408&gt;=0.35*'MARK LOOKUP'!E408,"D","NG")))))))))</f>
        <v/>
      </c>
      <c r="AA408" s="26" t="str">
        <f>IF(ISBLANK('DATA ENTRY'!K408),"",IF(LEDGER!F408="AB","AB",IF(LEDGER!F408&gt;=0.9*'MARK LOOKUP'!F408,"A+",IF(LEDGER!F408&gt;=0.8*'MARK LOOKUP'!F408,"A",IF(LEDGER!F408&gt;=0.7*'MARK LOOKUP'!F408,"B+",IF(LEDGER!F408&gt;=0.6*'MARK LOOKUP'!F408,"B",IF(LEDGER!F408&gt;=0.5*'MARK LOOKUP'!F408,"C+",IF(LEDGER!F408&gt;=0.4*'MARK LOOKUP'!F408,"C",IF(LEDGER!F408&gt;=0.35*'MARK LOOKUP'!F408,"D","NG")))))))))</f>
        <v/>
      </c>
      <c r="AB408" s="26" t="b">
        <f>IF(ISNUMBER(G408),IF(D408&gt;=0.9*'MARK LOOKUP'!G408,"A+",IF(G408&gt;=0.8*'MARK LOOKUP'!G408,"A",IF(G408&gt;=0.7*'MARK LOOKUP'!G408,"B+",IF(G408&gt;=0.6*'MARK LOOKUP'!G408,"B",IF(G408&gt;=0.5*'MARK LOOKUP'!G408,"C+",IF(G408&gt;=0.4*'MARK LOOKUP'!G408,"C",IF(G408&gt;=0.35*'MARK LOOKUP'!G408,"D","NG"))))))))</f>
        <v>0</v>
      </c>
      <c r="AC408" s="26" t="str">
        <f>IF(ISBLANK('DATA ENTRY'!M408),"",IF(LEDGER!H408="AB","AB",IF(LEDGER!H408&gt;=0.9*'MARK LOOKUP'!H408,"A+",IF(LEDGER!H408&gt;=0.8*'MARK LOOKUP'!H408,"A",IF(LEDGER!H408&gt;=0.7*'MARK LOOKUP'!H408,"B+",IF(LEDGER!H408&gt;=0.6*'MARK LOOKUP'!H408,"B",IF(LEDGER!H408&gt;=0.5*'MARK LOOKUP'!H408,"C+",IF(LEDGER!H408&gt;=0.4*'MARK LOOKUP'!H408,"C",IF(LEDGER!H408&gt;=0.35*'MARK LOOKUP'!H408,"D","NG")))))))))</f>
        <v/>
      </c>
      <c r="AD408" s="26" t="str">
        <f>IF(ISBLANK('DATA ENTRY'!N408),"",IF(LEDGER!I408="AB","AB",IF(LEDGER!I408&gt;=0.9*'MARK LOOKUP'!I408,"A+",IF(LEDGER!I408&gt;=0.8*'MARK LOOKUP'!I408,"A",IF(LEDGER!I408&gt;=0.7*'MARK LOOKUP'!I408,"B+",IF(LEDGER!I408&gt;=0.6*'MARK LOOKUP'!I408,"B",IF(LEDGER!I408&gt;=0.5*'MARK LOOKUP'!I408,"C+",IF(LEDGER!I408&gt;=0.4*'MARK LOOKUP'!I408,"C",IF(LEDGER!I408&gt;=0.35*'MARK LOOKUP'!I408,"D","NG")))))))))</f>
        <v/>
      </c>
      <c r="AE408" s="26" t="str">
        <f>IF(ISNUMBER(J408),IF(J408&gt;=0.9*'MARK LOOKUP'!J408,"A+",IF(J408&gt;=0.8*'MARK LOOKUP'!J408,"A",IF(J408&gt;=0.7*'MARK LOOKUP'!J408,"B+",IF(J408&gt;=0.6*'MARK LOOKUP'!J408,"B",IF(J408&gt;=0.5*'MARK LOOKUP'!J408,"C+",IF(J408&gt;=0.4*'MARK LOOKUP'!J408,"C",IF(J408&gt;=0.35*'MARK LOOKUP'!J408,"D","NG"))))))),"")</f>
        <v/>
      </c>
      <c r="AF408" s="26" t="str">
        <f>IF(ISBLANK('DATA ENTRY'!P408),"",IF(LEDGER!K408="Ab","AB",IF(LEDGER!K408&gt;=0.9*'MARK LOOKUP'!K408,"A+",IF(LEDGER!K408&gt;=0.8*'MARK LOOKUP'!K408,"A",IF(LEDGER!K408&gt;=0.7*'MARK LOOKUP'!K408,"B+",IF(LEDGER!K408&gt;=0.6*'MARK LOOKUP'!K408,"B",IF(LEDGER!K408&gt;=0.5*'MARK LOOKUP'!K408,"C+",IF(LEDGER!K408&gt;=0.4*'MARK LOOKUP'!K408,"C",IF(LEDGER!K408&gt;=0.35*'MARK LOOKUP'!K408,"D","NG")))))))))</f>
        <v/>
      </c>
      <c r="AG408" s="26" t="str">
        <f>IF(ISBLANK('DATA ENTRY'!Q408),"",IF(LEDGER!L408="Ab","AB",IF(LEDGER!L408&gt;=0.9*'MARK LOOKUP'!L408,"A+",IF(LEDGER!L408&gt;=0.8*'MARK LOOKUP'!L408,"A",IF(LEDGER!L408&gt;=0.7*'MARK LOOKUP'!L408,"B+",IF(LEDGER!L408&gt;=0.6*'MARK LOOKUP'!L408,"B",IF(LEDGER!L408&gt;=0.5*'MARK LOOKUP'!L408,"C+",IF(LEDGER!L408&gt;=0.4*'MARK LOOKUP'!L408,"C",IF(LEDGER!L408&gt;=0.35*'MARK LOOKUP'!L408,"D","NG")))))))))</f>
        <v/>
      </c>
      <c r="AH408" s="26" t="str">
        <f>IF(ISNUMBER(M408),IF(M408&gt;=0.9*'MARK LOOKUP'!M408,"A+",IF(M408&gt;=0.8*'MARK LOOKUP'!M408,"A",IF(M408&gt;=0.7*'MARK LOOKUP'!M408,"B+",IF(M408&gt;=0.6*'MARK LOOKUP'!M408,"B",IF(M408&gt;=0.5*'MARK LOOKUP'!M408,"C+",IF(M408&gt;=0.4*'MARK LOOKUP'!M408,"C",IF(M408&gt;=0.35*'MARK LOOKUP'!M408,"D","NG"))))))),"")</f>
        <v/>
      </c>
      <c r="AI408" s="26" t="str">
        <f>IF(ISBLANK('DATA ENTRY'!S408),"",IF(N408="Ab","AB",IF(N408&gt;=0.9*'MARK LOOKUP'!N408,"A+",IF(N408&gt;=0.8*'MARK LOOKUP'!N408,"A",IF(N408&gt;=0.7*'MARK LOOKUP'!N408,"B+",IF(N408&gt;=0.6*'MARK LOOKUP'!N408,"B",IF(N408&gt;=0.5*'MARK LOOKUP'!N408,"C+",IF(N408&gt;=0.4*'MARK LOOKUP'!N408,"C",IF(N408&gt;=0.35*'MARK LOOKUP'!N408,"D","NG")))))))))</f>
        <v/>
      </c>
      <c r="AJ408" s="26" t="str">
        <f>IF(ISBLANK('DATA ENTRY'!T408),"",IF(O408="Ab","AB",IF(O408&gt;=0.9*'MARK LOOKUP'!O408,"A+",IF(O408&gt;=0.8*'MARK LOOKUP'!O408,"A",IF(O408&gt;=0.7*'MARK LOOKUP'!O408,"B+",IF(O408&gt;=0.6*'MARK LOOKUP'!O408,"B",IF(O408&gt;=0.5*'MARK LOOKUP'!O408,"C+",IF(O408&gt;=0.4*'MARK LOOKUP'!O408,"C",IF(O408&gt;=0.35*'MARK LOOKUP'!O408,"D","NG")))))))))</f>
        <v/>
      </c>
      <c r="AK408" s="26" t="str">
        <f>IF(ISNUMBER(P408),IF(P408&gt;=0.9*'MARK LOOKUP'!P408,"A+",IF(P408&gt;=0.8*'MARK LOOKUP'!P408,"A",IF(P408&gt;=0.7*'MARK LOOKUP'!P408,"B+",IF(P408&gt;=0.6*'MARK LOOKUP'!P408,"B",IF(P408&gt;=0.5*'MARK LOOKUP'!P408,"C+",IF(P408&gt;=0.4*'MARK LOOKUP'!P408,"C",IF(P408&gt;=0.35*'MARK LOOKUP'!P408,"D","NG"))))))),"")</f>
        <v/>
      </c>
      <c r="AL408" s="26" t="str">
        <f>IF(ISBLANK('DATA ENTRY'!V408),"",IF(Q408="Ab","AB",IF(Q408&gt;=0.9*'MARK LOOKUP'!Q408,"A+",IF(Q408&gt;=0.8*'MARK LOOKUP'!Q408,"A",IF(Q408&gt;=0.7*'MARK LOOKUP'!Q408,"B+",IF(Q408&gt;=0.6*'MARK LOOKUP'!Q408,"B",IF(Q408&gt;=0.5*'MARK LOOKUP'!Q408,"C+",IF(Q408&gt;=0.4*'MARK LOOKUP'!Q408,"C",IF(Q408&gt;=0.35*'MARK LOOKUP'!Q408,"D","NG")))))))))</f>
        <v/>
      </c>
      <c r="AM408" s="26" t="str">
        <f>IF(ISBLANK('DATA ENTRY'!W408),"",IF(R408="Ab","AB",IF(R408&gt;=0.9*'MARK LOOKUP'!R408,"A+",IF(R408&gt;=0.8*'MARK LOOKUP'!R408,"A",IF(R408&gt;=0.7*'MARK LOOKUP'!R408,"B+",IF(R408&gt;=0.6*'MARK LOOKUP'!R408,"B",IF(R408&gt;=0.5*'MARK LOOKUP'!R408,"C+",IF(R408&gt;=0.4*'MARK LOOKUP'!R408,"C",IF(R408&gt;=0.35*'MARK LOOKUP'!R408,"D","NG")))))))))</f>
        <v/>
      </c>
      <c r="AN408" s="26" t="str">
        <f>IF(ISNUMBER(S408),IF(S408&gt;=0.9*'MARK LOOKUP'!S408,"A+",IF(S408&gt;=0.8*'MARK LOOKUP'!S408,"A",IF(S408&gt;=0.7*'MARK LOOKUP'!S408,"B+",IF(S408&gt;=0.6*'MARK LOOKUP'!S408,"B",IF(S408&gt;=0.5*'MARK LOOKUP'!S408,"C+",IF(S408&gt;=0.4*'MARK LOOKUP'!S408,"C",IF(S408&gt;=0.35*'MARK LOOKUP'!S408,"D","NG"))))))),"")</f>
        <v/>
      </c>
      <c r="AO408" s="26" t="str">
        <f>IF(ISBLANK('DATA ENTRY'!Y408),"",IF(T408="AB","AB",IF(T408&gt;=0.9*'MARK LOOKUP'!T408,"A+",IF(T408&gt;=0.8*'MARK LOOKUP'!T408,"A",IF(T408&gt;=0.7*'MARK LOOKUP'!T408,"B+",IF(T408&gt;=0.6*'MARK LOOKUP'!T408,"B",IF(T408&gt;=0.5*'MARK LOOKUP'!T408,"C+",IF(T408&gt;=0.4*'MARK LOOKUP'!T408,"C",IF(T408&gt;=0.35*'MARK LOOKUP'!T408,"D","NG")))))))))</f>
        <v/>
      </c>
      <c r="AP408" s="26" t="str">
        <f>IF(ISBLANK('DATA ENTRY'!Z408),"",IF(U408="AB","AB",IF(U408&gt;=0.9*'MARK LOOKUP'!U408,"A+",IF(U408&gt;=0.8*'MARK LOOKUP'!U408,"A",IF(U408&gt;=0.7*'MARK LOOKUP'!U408,"B+",IF(U408&gt;=0.6*'MARK LOOKUP'!U408,"B",IF(U408&gt;=0.5*'MARK LOOKUP'!U408,"C+",IF(U408&gt;=0.4*'MARK LOOKUP'!U408,"C",IF(U408&gt;=0.35*'MARK LOOKUP'!U408,"D","NG")))))))))</f>
        <v/>
      </c>
      <c r="AQ408" s="26" t="str">
        <f>IF(ISNUMBER(V408),IF(V408&gt;=0.9*'MARK LOOKUP'!V408,"A+",IF(V408&gt;=0.8*'MARK LOOKUP'!V408,"A",IF(V408&gt;=0.7*'MARK LOOKUP'!V408,"B+",IF(V408&gt;=0.6*'MARK LOOKUP'!S408,"B",IF(V408&gt;=0.5*'MARK LOOKUP'!V408,"C+",IF(V408&gt;=0.4*'MARK LOOKUP'!V408,"C",IF(V408&gt;=0.35*'MARK LOOKUP'!V408,"D","NG"))))))),"")</f>
        <v/>
      </c>
      <c r="AR408" s="26" t="str">
        <f t="shared" si="127"/>
        <v/>
      </c>
      <c r="AS408" s="26" t="str">
        <f t="shared" si="128"/>
        <v/>
      </c>
      <c r="AT408" s="26" t="str">
        <f t="shared" si="129"/>
        <v/>
      </c>
      <c r="AU408" s="26" t="str">
        <f t="shared" si="130"/>
        <v/>
      </c>
      <c r="AV408" s="26" t="str">
        <f t="shared" si="131"/>
        <v/>
      </c>
      <c r="AW408" s="26" t="str">
        <f t="shared" si="132"/>
        <v/>
      </c>
      <c r="AX408" s="26" t="str">
        <f t="shared" si="133"/>
        <v/>
      </c>
      <c r="AY408" s="26" t="str">
        <f t="shared" si="134"/>
        <v/>
      </c>
      <c r="AZ408" s="26" t="str">
        <f t="shared" si="135"/>
        <v/>
      </c>
      <c r="BA408" s="26" t="str">
        <f t="shared" si="136"/>
        <v/>
      </c>
      <c r="BB408" s="26" t="str">
        <f t="shared" si="137"/>
        <v/>
      </c>
      <c r="BC408" s="26" t="str">
        <f t="shared" si="138"/>
        <v/>
      </c>
      <c r="BD408" s="26" t="str">
        <f t="shared" si="139"/>
        <v/>
      </c>
      <c r="BE408" s="26" t="str">
        <f>IF(ISBLANK('DATA ENTRY'!S408),"",IF(AJ408="A+","4",IF(AJ408="A","3.6",IF(AJ408="B+","3.2",IF(AJ408="B","2.8",IF(AJ408="C+","2.4",IF(AJ408="C","2",IF(AJ408="D+","1.6",IF(AJ408="D","1.2",IF(AJ408="E","0.8",""))))))))))</f>
        <v/>
      </c>
      <c r="BF408" s="26" t="str">
        <f>IF(ISBLANK('DATA ENTRY'!T408),"",IF(AK408="A+","4",IF(AK408="A","3.6",IF(AK408="B+","3.2",IF(AK408="B","2.8",IF(AK408="C+","2.4",IF(AK408="C","2",IF(AK408="D+","1.6",IF(AK408="D","1.2",IF(AK408="E","0.8",""))))))))))</f>
        <v/>
      </c>
      <c r="BG408" s="26" t="str">
        <f>IF(ISBLANK('DATA ENTRY'!U408),"",IF(AL408="A+","4",IF(AL408="A","3.6",IF(AL408="B+","3.2",IF(AL408="B","2.8",IF(AL408="C+","2.4",IF(AL408="C","2",IF(AL408="D+","1.6",IF(AL408="D","1.2",IF(AL408="E","0.8",""))))))))))</f>
        <v/>
      </c>
      <c r="BH408" s="26" t="str">
        <f>IF(ISBLANK('DATA ENTRY'!V408),"",IF(AM408="A+","4",IF(AM408="A","3.6",IF(AM408="B+","3.2",IF(AM408="B","2.8",IF(AM408="C+","2.4",IF(AM408="C","2",IF(AM408="D+","1.6",IF(AM408="D","1.2",IF(AM408="E","0.8",""))))))))))</f>
        <v/>
      </c>
      <c r="BI408" s="26" t="str">
        <f>IF(ISBLANK('DATA ENTRY'!W408),"",IF(AN408="A+","4",IF(AN408="A","3.6",IF(AN408="B+","3.2",IF(AN408="B","2.8",IF(AN408="C+","2.4",IF(AN408="C","2",IF(AN408="D+","1.6",IF(AN408="D","1.2",IF(AN408="E","0.8",""))))))))))</f>
        <v/>
      </c>
      <c r="BJ408" s="26" t="str">
        <f>IF(ISBLANK('DATA ENTRY'!X408),"",IF(AO408="A+","4",IF(AO408="A","3.6",IF(AO408="B+","3.2",IF(AO408="B","2.8",IF(AO408="C+","2.4",IF(AO408="C","2",IF(AO408="D+","1.6",IF(AO408="D","1.2",IF(AO408="E","0.8",""))))))))))</f>
        <v/>
      </c>
      <c r="BK408" s="26" t="str">
        <f>IF(ISBLANK('DATA ENTRY'!Y408),"",IF(AP408="A+","4",IF(AP408="A","3.6",IF(AP408="B+","3.2",IF(AP408="B","2.8",IF(AP408="C+","2.4",IF(AP408="C","2",IF(AP408="D+","1.6",IF(AP408="D","1.2",IF(AP408="E","0.8",""))))))))))</f>
        <v/>
      </c>
      <c r="BL408" s="26" t="str">
        <f>IF(ISBLANK('DATA ENTRY'!Z408),"",IF(AQ408="A+","4",IF(AQ408="A","3.6",IF(AQ408="B+","3.2",IF(AQ408="B","2.8",IF(AQ408="C+","2.4",IF(AQ408="C","2",IF(AQ408="D+","1.6",IF(AQ408="D","1.2",IF(AQ408="E","0.8",""))))))))))</f>
        <v/>
      </c>
    </row>
    <row r="409" spans="2:64" x14ac:dyDescent="0.25">
      <c r="B409" s="26" t="str">
        <f>IF(ISBLANK('DATA ENTRY'!G409),"",'DATA ENTRY'!G409)</f>
        <v/>
      </c>
      <c r="C409" s="26" t="str">
        <f>IF(ISBLANK('DATA ENTRY'!H409),"",'DATA ENTRY'!H409)</f>
        <v/>
      </c>
      <c r="D409" s="26" t="str">
        <f t="shared" si="121"/>
        <v/>
      </c>
      <c r="E409" s="26" t="str">
        <f>IF(ISBLANK('DATA ENTRY'!J409),"",'DATA ENTRY'!J409)</f>
        <v/>
      </c>
      <c r="F409" s="26" t="str">
        <f>IF(ISBLANK('DATA ENTRY'!K409),"",'DATA ENTRY'!K409)</f>
        <v/>
      </c>
      <c r="G409" s="26" t="str">
        <f t="shared" si="122"/>
        <v/>
      </c>
      <c r="H409" s="26" t="str">
        <f>IF(ISBLANK('DATA ENTRY'!M409),"",'DATA ENTRY'!M409)</f>
        <v/>
      </c>
      <c r="I409" s="26" t="str">
        <f>IF(ISBLANK('DATA ENTRY'!M409),"",'DATA ENTRY'!N409)</f>
        <v/>
      </c>
      <c r="J409" s="26" t="str">
        <f t="shared" si="140"/>
        <v/>
      </c>
      <c r="K409" s="26" t="str">
        <f>IF(ISBLANK('DATA ENTRY'!P409),"",'DATA ENTRY'!P409)</f>
        <v/>
      </c>
      <c r="L409" s="26" t="str">
        <f>IF(ISBLANK('DATA ENTRY'!Q409),"",'DATA ENTRY'!Q409)</f>
        <v/>
      </c>
      <c r="M409" s="26" t="str">
        <f t="shared" si="123"/>
        <v/>
      </c>
      <c r="N409" s="26" t="str">
        <f>IF(ISBLANK('DATA ENTRY'!S409),"",'DATA ENTRY'!S409)</f>
        <v/>
      </c>
      <c r="O409" s="26" t="str">
        <f>IF(ISBLANK('DATA ENTRY'!T409),"",'DATA ENTRY'!T409)</f>
        <v/>
      </c>
      <c r="P409" s="26" t="str">
        <f t="shared" si="124"/>
        <v/>
      </c>
      <c r="Q409" s="26" t="str">
        <f>IF(ISBLANK('DATA ENTRY'!V409),"",'DATA ENTRY'!V409)</f>
        <v/>
      </c>
      <c r="R409" s="26" t="str">
        <f>IF(ISBLANK('DATA ENTRY'!W409),"",'DATA ENTRY'!W409)</f>
        <v/>
      </c>
      <c r="S409" s="26" t="str">
        <f t="shared" si="125"/>
        <v/>
      </c>
      <c r="T409" s="26" t="str">
        <f>IF(ISBLANK('DATA ENTRY'!Y409),"",'DATA ENTRY'!Y409)</f>
        <v/>
      </c>
      <c r="U409" s="26" t="str">
        <f>IF(ISBLANK('DATA ENTRY'!Z409),"",'DATA ENTRY'!Z409)</f>
        <v/>
      </c>
      <c r="V409" s="26" t="str">
        <f t="shared" si="126"/>
        <v/>
      </c>
      <c r="W409" s="26" t="str">
        <f>IF(ISBLANK('DATA ENTRY'!$F409),"",IF(LEDGER!B409="AB","AB",IF(LEDGER!B409&gt;=0.9*'MARK LOOKUP'!B409,"A+",IF(LEDGER!B409&gt;=0.8*'MARK LOOKUP'!B409,"A",IF(LEDGER!B409&gt;=0.7*'MARK LOOKUP'!B409,"B+",IF(LEDGER!B409&gt;=0.6*'MARK LOOKUP'!B409,"B",IF(LEDGER!B409&gt;=0.5*'MARK LOOKUP'!B409,"C+",IF(LEDGER!B409&gt;=0.4*'MARK LOOKUP'!B409,"C+",IF(LEDGER!B409&gt;=0.35*'MARK LOOKUP'!B409,"D","NG")))))))))</f>
        <v/>
      </c>
      <c r="X409" s="26" t="str">
        <f>IF(ISBLANK('DATA ENTRY'!$G409),"",IF(LEDGER!C409="AB","AB",IF(LEDGER!C409&gt;=0.9*'MARK LOOKUP'!C409,"A+",IF(LEDGER!C409&gt;=0.8*'MARK LOOKUP'!C409,"A",IF(LEDGER!C409&gt;=0.7*'MARK LOOKUP'!C409,"B+",IF(LEDGER!C409&gt;=0.6*'MARK LOOKUP'!C409,"B",IF(LEDGER!C409&gt;=0.5*'MARK LOOKUP'!C409,"C+",IF(LEDGER!C409&gt;=0.4*'MARK LOOKUP'!C409,"C+",IF(LEDGER!C409&gt;=0.35*'MARK LOOKUP'!C409,"D","N.G.")))))))))</f>
        <v/>
      </c>
      <c r="Y409" s="26" t="b">
        <f>IF(ISNUMBER(D409),IF(D409&gt;=0.9*'MARK LOOKUP'!D409,"A+",IF(D409&gt;=0.8*'MARK LOOKUP'!D409,"A",IF(D409&gt;=0.7*'MARK LOOKUP'!D409,"B+",IF(D409&gt;=0.6*'MARK LOOKUP'!D409,"B",IF(D409&gt;=0.5*'MARK LOOKUP'!D409,"C+",IF(D409&gt;=0.4*'MARK LOOKUP'!D409,"C",IF(D409&gt;=0.35*'MARK LOOKUP'!D409,"D","N.G."))))))))</f>
        <v>0</v>
      </c>
      <c r="Z409" s="26" t="str">
        <f>IF(ISBLANK('DATA ENTRY'!J409),"",IF(LEDGER!E409="AB","AB",IF(LEDGER!E409&gt;=0.9*'MARK LOOKUP'!E409,"A+",IF(LEDGER!E409&gt;=0.8*'MARK LOOKUP'!E409,"A",IF(LEDGER!E409&gt;=0.7*'MARK LOOKUP'!E409,"B+",IF(LEDGER!E409&gt;=0.6*'MARK LOOKUP'!E409,"B",IF(LEDGER!E409&gt;=0.5*'MARK LOOKUP'!E409,"C+",IF(LEDGER!E409&gt;=0.4*'MARK LOOKUP'!E409,"C",IF(LEDGER!E409&gt;=0.35*'MARK LOOKUP'!E409,"D","NG")))))))))</f>
        <v/>
      </c>
      <c r="AA409" s="26" t="str">
        <f>IF(ISBLANK('DATA ENTRY'!K409),"",IF(LEDGER!F409="AB","AB",IF(LEDGER!F409&gt;=0.9*'MARK LOOKUP'!F409,"A+",IF(LEDGER!F409&gt;=0.8*'MARK LOOKUP'!F409,"A",IF(LEDGER!F409&gt;=0.7*'MARK LOOKUP'!F409,"B+",IF(LEDGER!F409&gt;=0.6*'MARK LOOKUP'!F409,"B",IF(LEDGER!F409&gt;=0.5*'MARK LOOKUP'!F409,"C+",IF(LEDGER!F409&gt;=0.4*'MARK LOOKUP'!F409,"C",IF(LEDGER!F409&gt;=0.35*'MARK LOOKUP'!F409,"D","NG")))))))))</f>
        <v/>
      </c>
      <c r="AB409" s="26" t="b">
        <f>IF(ISNUMBER(G409),IF(D409&gt;=0.9*'MARK LOOKUP'!G409,"A+",IF(G409&gt;=0.8*'MARK LOOKUP'!G409,"A",IF(G409&gt;=0.7*'MARK LOOKUP'!G409,"B+",IF(G409&gt;=0.6*'MARK LOOKUP'!G409,"B",IF(G409&gt;=0.5*'MARK LOOKUP'!G409,"C+",IF(G409&gt;=0.4*'MARK LOOKUP'!G409,"C",IF(G409&gt;=0.35*'MARK LOOKUP'!G409,"D","NG"))))))))</f>
        <v>0</v>
      </c>
      <c r="AC409" s="26" t="str">
        <f>IF(ISBLANK('DATA ENTRY'!M409),"",IF(LEDGER!H409="AB","AB",IF(LEDGER!H409&gt;=0.9*'MARK LOOKUP'!H409,"A+",IF(LEDGER!H409&gt;=0.8*'MARK LOOKUP'!H409,"A",IF(LEDGER!H409&gt;=0.7*'MARK LOOKUP'!H409,"B+",IF(LEDGER!H409&gt;=0.6*'MARK LOOKUP'!H409,"B",IF(LEDGER!H409&gt;=0.5*'MARK LOOKUP'!H409,"C+",IF(LEDGER!H409&gt;=0.4*'MARK LOOKUP'!H409,"C",IF(LEDGER!H409&gt;=0.35*'MARK LOOKUP'!H409,"D","NG")))))))))</f>
        <v/>
      </c>
      <c r="AD409" s="26" t="str">
        <f>IF(ISBLANK('DATA ENTRY'!N409),"",IF(LEDGER!I409="AB","AB",IF(LEDGER!I409&gt;=0.9*'MARK LOOKUP'!I409,"A+",IF(LEDGER!I409&gt;=0.8*'MARK LOOKUP'!I409,"A",IF(LEDGER!I409&gt;=0.7*'MARK LOOKUP'!I409,"B+",IF(LEDGER!I409&gt;=0.6*'MARK LOOKUP'!I409,"B",IF(LEDGER!I409&gt;=0.5*'MARK LOOKUP'!I409,"C+",IF(LEDGER!I409&gt;=0.4*'MARK LOOKUP'!I409,"C",IF(LEDGER!I409&gt;=0.35*'MARK LOOKUP'!I409,"D","NG")))))))))</f>
        <v/>
      </c>
      <c r="AE409" s="26" t="str">
        <f>IF(ISNUMBER(J409),IF(J409&gt;=0.9*'MARK LOOKUP'!J409,"A+",IF(J409&gt;=0.8*'MARK LOOKUP'!J409,"A",IF(J409&gt;=0.7*'MARK LOOKUP'!J409,"B+",IF(J409&gt;=0.6*'MARK LOOKUP'!J409,"B",IF(J409&gt;=0.5*'MARK LOOKUP'!J409,"C+",IF(J409&gt;=0.4*'MARK LOOKUP'!J409,"C",IF(J409&gt;=0.35*'MARK LOOKUP'!J409,"D","NG"))))))),"")</f>
        <v/>
      </c>
      <c r="AF409" s="26" t="str">
        <f>IF(ISBLANK('DATA ENTRY'!P409),"",IF(LEDGER!K409="Ab","AB",IF(LEDGER!K409&gt;=0.9*'MARK LOOKUP'!K409,"A+",IF(LEDGER!K409&gt;=0.8*'MARK LOOKUP'!K409,"A",IF(LEDGER!K409&gt;=0.7*'MARK LOOKUP'!K409,"B+",IF(LEDGER!K409&gt;=0.6*'MARK LOOKUP'!K409,"B",IF(LEDGER!K409&gt;=0.5*'MARK LOOKUP'!K409,"C+",IF(LEDGER!K409&gt;=0.4*'MARK LOOKUP'!K409,"C",IF(LEDGER!K409&gt;=0.35*'MARK LOOKUP'!K409,"D","NG")))))))))</f>
        <v/>
      </c>
      <c r="AG409" s="26" t="str">
        <f>IF(ISBLANK('DATA ENTRY'!Q409),"",IF(LEDGER!L409="Ab","AB",IF(LEDGER!L409&gt;=0.9*'MARK LOOKUP'!L409,"A+",IF(LEDGER!L409&gt;=0.8*'MARK LOOKUP'!L409,"A",IF(LEDGER!L409&gt;=0.7*'MARK LOOKUP'!L409,"B+",IF(LEDGER!L409&gt;=0.6*'MARK LOOKUP'!L409,"B",IF(LEDGER!L409&gt;=0.5*'MARK LOOKUP'!L409,"C+",IF(LEDGER!L409&gt;=0.4*'MARK LOOKUP'!L409,"C",IF(LEDGER!L409&gt;=0.35*'MARK LOOKUP'!L409,"D","NG")))))))))</f>
        <v/>
      </c>
      <c r="AH409" s="26" t="str">
        <f>IF(ISNUMBER(M409),IF(M409&gt;=0.9*'MARK LOOKUP'!M409,"A+",IF(M409&gt;=0.8*'MARK LOOKUP'!M409,"A",IF(M409&gt;=0.7*'MARK LOOKUP'!M409,"B+",IF(M409&gt;=0.6*'MARK LOOKUP'!M409,"B",IF(M409&gt;=0.5*'MARK LOOKUP'!M409,"C+",IF(M409&gt;=0.4*'MARK LOOKUP'!M409,"C",IF(M409&gt;=0.35*'MARK LOOKUP'!M409,"D","NG"))))))),"")</f>
        <v/>
      </c>
      <c r="AI409" s="26" t="str">
        <f>IF(ISBLANK('DATA ENTRY'!S409),"",IF(N409="Ab","AB",IF(N409&gt;=0.9*'MARK LOOKUP'!N409,"A+",IF(N409&gt;=0.8*'MARK LOOKUP'!N409,"A",IF(N409&gt;=0.7*'MARK LOOKUP'!N409,"B+",IF(N409&gt;=0.6*'MARK LOOKUP'!N409,"B",IF(N409&gt;=0.5*'MARK LOOKUP'!N409,"C+",IF(N409&gt;=0.4*'MARK LOOKUP'!N409,"C",IF(N409&gt;=0.35*'MARK LOOKUP'!N409,"D","NG")))))))))</f>
        <v/>
      </c>
      <c r="AJ409" s="26" t="str">
        <f>IF(ISBLANK('DATA ENTRY'!T409),"",IF(O409="Ab","AB",IF(O409&gt;=0.9*'MARK LOOKUP'!O409,"A+",IF(O409&gt;=0.8*'MARK LOOKUP'!O409,"A",IF(O409&gt;=0.7*'MARK LOOKUP'!O409,"B+",IF(O409&gt;=0.6*'MARK LOOKUP'!O409,"B",IF(O409&gt;=0.5*'MARK LOOKUP'!O409,"C+",IF(O409&gt;=0.4*'MARK LOOKUP'!O409,"C",IF(O409&gt;=0.35*'MARK LOOKUP'!O409,"D","NG")))))))))</f>
        <v/>
      </c>
      <c r="AK409" s="26" t="str">
        <f>IF(ISNUMBER(P409),IF(P409&gt;=0.9*'MARK LOOKUP'!P409,"A+",IF(P409&gt;=0.8*'MARK LOOKUP'!P409,"A",IF(P409&gt;=0.7*'MARK LOOKUP'!P409,"B+",IF(P409&gt;=0.6*'MARK LOOKUP'!P409,"B",IF(P409&gt;=0.5*'MARK LOOKUP'!P409,"C+",IF(P409&gt;=0.4*'MARK LOOKUP'!P409,"C",IF(P409&gt;=0.35*'MARK LOOKUP'!P409,"D","NG"))))))),"")</f>
        <v/>
      </c>
      <c r="AL409" s="26" t="str">
        <f>IF(ISBLANK('DATA ENTRY'!V409),"",IF(Q409="Ab","AB",IF(Q409&gt;=0.9*'MARK LOOKUP'!Q409,"A+",IF(Q409&gt;=0.8*'MARK LOOKUP'!Q409,"A",IF(Q409&gt;=0.7*'MARK LOOKUP'!Q409,"B+",IF(Q409&gt;=0.6*'MARK LOOKUP'!Q409,"B",IF(Q409&gt;=0.5*'MARK LOOKUP'!Q409,"C+",IF(Q409&gt;=0.4*'MARK LOOKUP'!Q409,"C",IF(Q409&gt;=0.35*'MARK LOOKUP'!Q409,"D","NG")))))))))</f>
        <v/>
      </c>
      <c r="AM409" s="26" t="str">
        <f>IF(ISBLANK('DATA ENTRY'!W409),"",IF(R409="Ab","AB",IF(R409&gt;=0.9*'MARK LOOKUP'!R409,"A+",IF(R409&gt;=0.8*'MARK LOOKUP'!R409,"A",IF(R409&gt;=0.7*'MARK LOOKUP'!R409,"B+",IF(R409&gt;=0.6*'MARK LOOKUP'!R409,"B",IF(R409&gt;=0.5*'MARK LOOKUP'!R409,"C+",IF(R409&gt;=0.4*'MARK LOOKUP'!R409,"C",IF(R409&gt;=0.35*'MARK LOOKUP'!R409,"D","NG")))))))))</f>
        <v/>
      </c>
      <c r="AN409" s="26" t="str">
        <f>IF(ISNUMBER(S409),IF(S409&gt;=0.9*'MARK LOOKUP'!S409,"A+",IF(S409&gt;=0.8*'MARK LOOKUP'!S409,"A",IF(S409&gt;=0.7*'MARK LOOKUP'!S409,"B+",IF(S409&gt;=0.6*'MARK LOOKUP'!S409,"B",IF(S409&gt;=0.5*'MARK LOOKUP'!S409,"C+",IF(S409&gt;=0.4*'MARK LOOKUP'!S409,"C",IF(S409&gt;=0.35*'MARK LOOKUP'!S409,"D","NG"))))))),"")</f>
        <v/>
      </c>
      <c r="AO409" s="26" t="str">
        <f>IF(ISBLANK('DATA ENTRY'!Y409),"",IF(T409="AB","AB",IF(T409&gt;=0.9*'MARK LOOKUP'!T409,"A+",IF(T409&gt;=0.8*'MARK LOOKUP'!T409,"A",IF(T409&gt;=0.7*'MARK LOOKUP'!T409,"B+",IF(T409&gt;=0.6*'MARK LOOKUP'!T409,"B",IF(T409&gt;=0.5*'MARK LOOKUP'!T409,"C+",IF(T409&gt;=0.4*'MARK LOOKUP'!T409,"C",IF(T409&gt;=0.35*'MARK LOOKUP'!T409,"D","NG")))))))))</f>
        <v/>
      </c>
      <c r="AP409" s="26" t="str">
        <f>IF(ISBLANK('DATA ENTRY'!Z409),"",IF(U409="AB","AB",IF(U409&gt;=0.9*'MARK LOOKUP'!U409,"A+",IF(U409&gt;=0.8*'MARK LOOKUP'!U409,"A",IF(U409&gt;=0.7*'MARK LOOKUP'!U409,"B+",IF(U409&gt;=0.6*'MARK LOOKUP'!U409,"B",IF(U409&gt;=0.5*'MARK LOOKUP'!U409,"C+",IF(U409&gt;=0.4*'MARK LOOKUP'!U409,"C",IF(U409&gt;=0.35*'MARK LOOKUP'!U409,"D","NG")))))))))</f>
        <v/>
      </c>
      <c r="AQ409" s="26" t="str">
        <f>IF(ISNUMBER(V409),IF(V409&gt;=0.9*'MARK LOOKUP'!V409,"A+",IF(V409&gt;=0.8*'MARK LOOKUP'!V409,"A",IF(V409&gt;=0.7*'MARK LOOKUP'!V409,"B+",IF(V409&gt;=0.6*'MARK LOOKUP'!S409,"B",IF(V409&gt;=0.5*'MARK LOOKUP'!V409,"C+",IF(V409&gt;=0.4*'MARK LOOKUP'!V409,"C",IF(V409&gt;=0.35*'MARK LOOKUP'!V409,"D","NG"))))))),"")</f>
        <v/>
      </c>
      <c r="AR409" s="26" t="str">
        <f t="shared" si="127"/>
        <v/>
      </c>
      <c r="AS409" s="26" t="str">
        <f t="shared" si="128"/>
        <v/>
      </c>
      <c r="AT409" s="26" t="str">
        <f t="shared" si="129"/>
        <v/>
      </c>
      <c r="AU409" s="26" t="str">
        <f t="shared" si="130"/>
        <v/>
      </c>
      <c r="AV409" s="26" t="str">
        <f t="shared" si="131"/>
        <v/>
      </c>
      <c r="AW409" s="26" t="str">
        <f t="shared" si="132"/>
        <v/>
      </c>
      <c r="AX409" s="26" t="str">
        <f t="shared" si="133"/>
        <v/>
      </c>
      <c r="AY409" s="26" t="str">
        <f t="shared" si="134"/>
        <v/>
      </c>
      <c r="AZ409" s="26" t="str">
        <f t="shared" si="135"/>
        <v/>
      </c>
      <c r="BA409" s="26" t="str">
        <f t="shared" si="136"/>
        <v/>
      </c>
      <c r="BB409" s="26" t="str">
        <f t="shared" si="137"/>
        <v/>
      </c>
      <c r="BC409" s="26" t="str">
        <f t="shared" si="138"/>
        <v/>
      </c>
      <c r="BD409" s="26" t="str">
        <f t="shared" si="139"/>
        <v/>
      </c>
      <c r="BE409" s="26" t="str">
        <f>IF(ISBLANK('DATA ENTRY'!S409),"",IF(AJ409="A+","4",IF(AJ409="A","3.6",IF(AJ409="B+","3.2",IF(AJ409="B","2.8",IF(AJ409="C+","2.4",IF(AJ409="C","2",IF(AJ409="D+","1.6",IF(AJ409="D","1.2",IF(AJ409="E","0.8",""))))))))))</f>
        <v/>
      </c>
      <c r="BF409" s="26" t="str">
        <f>IF(ISBLANK('DATA ENTRY'!T409),"",IF(AK409="A+","4",IF(AK409="A","3.6",IF(AK409="B+","3.2",IF(AK409="B","2.8",IF(AK409="C+","2.4",IF(AK409="C","2",IF(AK409="D+","1.6",IF(AK409="D","1.2",IF(AK409="E","0.8",""))))))))))</f>
        <v/>
      </c>
      <c r="BG409" s="26" t="str">
        <f>IF(ISBLANK('DATA ENTRY'!U409),"",IF(AL409="A+","4",IF(AL409="A","3.6",IF(AL409="B+","3.2",IF(AL409="B","2.8",IF(AL409="C+","2.4",IF(AL409="C","2",IF(AL409="D+","1.6",IF(AL409="D","1.2",IF(AL409="E","0.8",""))))))))))</f>
        <v/>
      </c>
      <c r="BH409" s="26" t="str">
        <f>IF(ISBLANK('DATA ENTRY'!V409),"",IF(AM409="A+","4",IF(AM409="A","3.6",IF(AM409="B+","3.2",IF(AM409="B","2.8",IF(AM409="C+","2.4",IF(AM409="C","2",IF(AM409="D+","1.6",IF(AM409="D","1.2",IF(AM409="E","0.8",""))))))))))</f>
        <v/>
      </c>
      <c r="BI409" s="26" t="str">
        <f>IF(ISBLANK('DATA ENTRY'!W409),"",IF(AN409="A+","4",IF(AN409="A","3.6",IF(AN409="B+","3.2",IF(AN409="B","2.8",IF(AN409="C+","2.4",IF(AN409="C","2",IF(AN409="D+","1.6",IF(AN409="D","1.2",IF(AN409="E","0.8",""))))))))))</f>
        <v/>
      </c>
      <c r="BJ409" s="26" t="str">
        <f>IF(ISBLANK('DATA ENTRY'!X409),"",IF(AO409="A+","4",IF(AO409="A","3.6",IF(AO409="B+","3.2",IF(AO409="B","2.8",IF(AO409="C+","2.4",IF(AO409="C","2",IF(AO409="D+","1.6",IF(AO409="D","1.2",IF(AO409="E","0.8",""))))))))))</f>
        <v/>
      </c>
      <c r="BK409" s="26" t="str">
        <f>IF(ISBLANK('DATA ENTRY'!Y409),"",IF(AP409="A+","4",IF(AP409="A","3.6",IF(AP409="B+","3.2",IF(AP409="B","2.8",IF(AP409="C+","2.4",IF(AP409="C","2",IF(AP409="D+","1.6",IF(AP409="D","1.2",IF(AP409="E","0.8",""))))))))))</f>
        <v/>
      </c>
      <c r="BL409" s="26" t="str">
        <f>IF(ISBLANK('DATA ENTRY'!Z409),"",IF(AQ409="A+","4",IF(AQ409="A","3.6",IF(AQ409="B+","3.2",IF(AQ409="B","2.8",IF(AQ409="C+","2.4",IF(AQ409="C","2",IF(AQ409="D+","1.6",IF(AQ409="D","1.2",IF(AQ409="E","0.8",""))))))))))</f>
        <v/>
      </c>
    </row>
    <row r="410" spans="2:64" x14ac:dyDescent="0.25">
      <c r="B410" s="26" t="str">
        <f>IF(ISBLANK('DATA ENTRY'!G410),"",'DATA ENTRY'!G410)</f>
        <v/>
      </c>
      <c r="C410" s="26" t="str">
        <f>IF(ISBLANK('DATA ENTRY'!H410),"",'DATA ENTRY'!H410)</f>
        <v/>
      </c>
      <c r="D410" s="26" t="str">
        <f t="shared" si="121"/>
        <v/>
      </c>
      <c r="E410" s="26" t="str">
        <f>IF(ISBLANK('DATA ENTRY'!J410),"",'DATA ENTRY'!J410)</f>
        <v/>
      </c>
      <c r="F410" s="26" t="str">
        <f>IF(ISBLANK('DATA ENTRY'!K410),"",'DATA ENTRY'!K410)</f>
        <v/>
      </c>
      <c r="G410" s="26" t="str">
        <f t="shared" si="122"/>
        <v/>
      </c>
      <c r="H410" s="26" t="str">
        <f>IF(ISBLANK('DATA ENTRY'!M410),"",'DATA ENTRY'!M410)</f>
        <v/>
      </c>
      <c r="I410" s="26" t="str">
        <f>IF(ISBLANK('DATA ENTRY'!M410),"",'DATA ENTRY'!N410)</f>
        <v/>
      </c>
      <c r="J410" s="26" t="str">
        <f t="shared" si="140"/>
        <v/>
      </c>
      <c r="K410" s="26" t="str">
        <f>IF(ISBLANK('DATA ENTRY'!P410),"",'DATA ENTRY'!P410)</f>
        <v/>
      </c>
      <c r="L410" s="26" t="str">
        <f>IF(ISBLANK('DATA ENTRY'!Q410),"",'DATA ENTRY'!Q410)</f>
        <v/>
      </c>
      <c r="M410" s="26" t="str">
        <f t="shared" si="123"/>
        <v/>
      </c>
      <c r="N410" s="26" t="str">
        <f>IF(ISBLANK('DATA ENTRY'!S410),"",'DATA ENTRY'!S410)</f>
        <v/>
      </c>
      <c r="O410" s="26" t="str">
        <f>IF(ISBLANK('DATA ENTRY'!T410),"",'DATA ENTRY'!T410)</f>
        <v/>
      </c>
      <c r="P410" s="26" t="str">
        <f t="shared" si="124"/>
        <v/>
      </c>
      <c r="Q410" s="26" t="str">
        <f>IF(ISBLANK('DATA ENTRY'!V410),"",'DATA ENTRY'!V410)</f>
        <v/>
      </c>
      <c r="R410" s="26" t="str">
        <f>IF(ISBLANK('DATA ENTRY'!W410),"",'DATA ENTRY'!W410)</f>
        <v/>
      </c>
      <c r="S410" s="26" t="str">
        <f t="shared" si="125"/>
        <v/>
      </c>
      <c r="T410" s="26" t="str">
        <f>IF(ISBLANK('DATA ENTRY'!Y410),"",'DATA ENTRY'!Y410)</f>
        <v/>
      </c>
      <c r="U410" s="26" t="str">
        <f>IF(ISBLANK('DATA ENTRY'!Z410),"",'DATA ENTRY'!Z410)</f>
        <v/>
      </c>
      <c r="V410" s="26" t="str">
        <f t="shared" si="126"/>
        <v/>
      </c>
      <c r="W410" s="26" t="str">
        <f>IF(ISBLANK('DATA ENTRY'!$F410),"",IF(LEDGER!B410="AB","AB",IF(LEDGER!B410&gt;=0.9*'MARK LOOKUP'!B410,"A+",IF(LEDGER!B410&gt;=0.8*'MARK LOOKUP'!B410,"A",IF(LEDGER!B410&gt;=0.7*'MARK LOOKUP'!B410,"B+",IF(LEDGER!B410&gt;=0.6*'MARK LOOKUP'!B410,"B",IF(LEDGER!B410&gt;=0.5*'MARK LOOKUP'!B410,"C+",IF(LEDGER!B410&gt;=0.4*'MARK LOOKUP'!B410,"C+",IF(LEDGER!B410&gt;=0.35*'MARK LOOKUP'!B410,"D","NG")))))))))</f>
        <v/>
      </c>
      <c r="X410" s="26" t="str">
        <f>IF(ISBLANK('DATA ENTRY'!$G410),"",IF(LEDGER!C410="AB","AB",IF(LEDGER!C410&gt;=0.9*'MARK LOOKUP'!C410,"A+",IF(LEDGER!C410&gt;=0.8*'MARK LOOKUP'!C410,"A",IF(LEDGER!C410&gt;=0.7*'MARK LOOKUP'!C410,"B+",IF(LEDGER!C410&gt;=0.6*'MARK LOOKUP'!C410,"B",IF(LEDGER!C410&gt;=0.5*'MARK LOOKUP'!C410,"C+",IF(LEDGER!C410&gt;=0.4*'MARK LOOKUP'!C410,"C+",IF(LEDGER!C410&gt;=0.35*'MARK LOOKUP'!C410,"D","N.G.")))))))))</f>
        <v/>
      </c>
      <c r="Y410" s="26" t="b">
        <f>IF(ISNUMBER(D410),IF(D410&gt;=0.9*'MARK LOOKUP'!D410,"A+",IF(D410&gt;=0.8*'MARK LOOKUP'!D410,"A",IF(D410&gt;=0.7*'MARK LOOKUP'!D410,"B+",IF(D410&gt;=0.6*'MARK LOOKUP'!D410,"B",IF(D410&gt;=0.5*'MARK LOOKUP'!D410,"C+",IF(D410&gt;=0.4*'MARK LOOKUP'!D410,"C",IF(D410&gt;=0.35*'MARK LOOKUP'!D410,"D","N.G."))))))))</f>
        <v>0</v>
      </c>
      <c r="Z410" s="26" t="str">
        <f>IF(ISBLANK('DATA ENTRY'!J410),"",IF(LEDGER!E410="AB","AB",IF(LEDGER!E410&gt;=0.9*'MARK LOOKUP'!E410,"A+",IF(LEDGER!E410&gt;=0.8*'MARK LOOKUP'!E410,"A",IF(LEDGER!E410&gt;=0.7*'MARK LOOKUP'!E410,"B+",IF(LEDGER!E410&gt;=0.6*'MARK LOOKUP'!E410,"B",IF(LEDGER!E410&gt;=0.5*'MARK LOOKUP'!E410,"C+",IF(LEDGER!E410&gt;=0.4*'MARK LOOKUP'!E410,"C",IF(LEDGER!E410&gt;=0.35*'MARK LOOKUP'!E410,"D","NG")))))))))</f>
        <v/>
      </c>
      <c r="AA410" s="26" t="str">
        <f>IF(ISBLANK('DATA ENTRY'!K410),"",IF(LEDGER!F410="AB","AB",IF(LEDGER!F410&gt;=0.9*'MARK LOOKUP'!F410,"A+",IF(LEDGER!F410&gt;=0.8*'MARK LOOKUP'!F410,"A",IF(LEDGER!F410&gt;=0.7*'MARK LOOKUP'!F410,"B+",IF(LEDGER!F410&gt;=0.6*'MARK LOOKUP'!F410,"B",IF(LEDGER!F410&gt;=0.5*'MARK LOOKUP'!F410,"C+",IF(LEDGER!F410&gt;=0.4*'MARK LOOKUP'!F410,"C",IF(LEDGER!F410&gt;=0.35*'MARK LOOKUP'!F410,"D","NG")))))))))</f>
        <v/>
      </c>
      <c r="AB410" s="26" t="b">
        <f>IF(ISNUMBER(G410),IF(D410&gt;=0.9*'MARK LOOKUP'!G410,"A+",IF(G410&gt;=0.8*'MARK LOOKUP'!G410,"A",IF(G410&gt;=0.7*'MARK LOOKUP'!G410,"B+",IF(G410&gt;=0.6*'MARK LOOKUP'!G410,"B",IF(G410&gt;=0.5*'MARK LOOKUP'!G410,"C+",IF(G410&gt;=0.4*'MARK LOOKUP'!G410,"C",IF(G410&gt;=0.35*'MARK LOOKUP'!G410,"D","NG"))))))))</f>
        <v>0</v>
      </c>
      <c r="AC410" s="26" t="str">
        <f>IF(ISBLANK('DATA ENTRY'!M410),"",IF(LEDGER!H410="AB","AB",IF(LEDGER!H410&gt;=0.9*'MARK LOOKUP'!H410,"A+",IF(LEDGER!H410&gt;=0.8*'MARK LOOKUP'!H410,"A",IF(LEDGER!H410&gt;=0.7*'MARK LOOKUP'!H410,"B+",IF(LEDGER!H410&gt;=0.6*'MARK LOOKUP'!H410,"B",IF(LEDGER!H410&gt;=0.5*'MARK LOOKUP'!H410,"C+",IF(LEDGER!H410&gt;=0.4*'MARK LOOKUP'!H410,"C",IF(LEDGER!H410&gt;=0.35*'MARK LOOKUP'!H410,"D","NG")))))))))</f>
        <v/>
      </c>
      <c r="AD410" s="26" t="str">
        <f>IF(ISBLANK('DATA ENTRY'!N410),"",IF(LEDGER!I410="AB","AB",IF(LEDGER!I410&gt;=0.9*'MARK LOOKUP'!I410,"A+",IF(LEDGER!I410&gt;=0.8*'MARK LOOKUP'!I410,"A",IF(LEDGER!I410&gt;=0.7*'MARK LOOKUP'!I410,"B+",IF(LEDGER!I410&gt;=0.6*'MARK LOOKUP'!I410,"B",IF(LEDGER!I410&gt;=0.5*'MARK LOOKUP'!I410,"C+",IF(LEDGER!I410&gt;=0.4*'MARK LOOKUP'!I410,"C",IF(LEDGER!I410&gt;=0.35*'MARK LOOKUP'!I410,"D","NG")))))))))</f>
        <v/>
      </c>
      <c r="AE410" s="26" t="str">
        <f>IF(ISNUMBER(J410),IF(J410&gt;=0.9*'MARK LOOKUP'!J410,"A+",IF(J410&gt;=0.8*'MARK LOOKUP'!J410,"A",IF(J410&gt;=0.7*'MARK LOOKUP'!J410,"B+",IF(J410&gt;=0.6*'MARK LOOKUP'!J410,"B",IF(J410&gt;=0.5*'MARK LOOKUP'!J410,"C+",IF(J410&gt;=0.4*'MARK LOOKUP'!J410,"C",IF(J410&gt;=0.35*'MARK LOOKUP'!J410,"D","NG"))))))),"")</f>
        <v/>
      </c>
      <c r="AF410" s="26" t="str">
        <f>IF(ISBLANK('DATA ENTRY'!P410),"",IF(LEDGER!K410="Ab","AB",IF(LEDGER!K410&gt;=0.9*'MARK LOOKUP'!K410,"A+",IF(LEDGER!K410&gt;=0.8*'MARK LOOKUP'!K410,"A",IF(LEDGER!K410&gt;=0.7*'MARK LOOKUP'!K410,"B+",IF(LEDGER!K410&gt;=0.6*'MARK LOOKUP'!K410,"B",IF(LEDGER!K410&gt;=0.5*'MARK LOOKUP'!K410,"C+",IF(LEDGER!K410&gt;=0.4*'MARK LOOKUP'!K410,"C",IF(LEDGER!K410&gt;=0.35*'MARK LOOKUP'!K410,"D","NG")))))))))</f>
        <v/>
      </c>
      <c r="AG410" s="26" t="str">
        <f>IF(ISBLANK('DATA ENTRY'!Q410),"",IF(LEDGER!L410="Ab","AB",IF(LEDGER!L410&gt;=0.9*'MARK LOOKUP'!L410,"A+",IF(LEDGER!L410&gt;=0.8*'MARK LOOKUP'!L410,"A",IF(LEDGER!L410&gt;=0.7*'MARK LOOKUP'!L410,"B+",IF(LEDGER!L410&gt;=0.6*'MARK LOOKUP'!L410,"B",IF(LEDGER!L410&gt;=0.5*'MARK LOOKUP'!L410,"C+",IF(LEDGER!L410&gt;=0.4*'MARK LOOKUP'!L410,"C",IF(LEDGER!L410&gt;=0.35*'MARK LOOKUP'!L410,"D","NG")))))))))</f>
        <v/>
      </c>
      <c r="AH410" s="26" t="str">
        <f>IF(ISNUMBER(M410),IF(M410&gt;=0.9*'MARK LOOKUP'!M410,"A+",IF(M410&gt;=0.8*'MARK LOOKUP'!M410,"A",IF(M410&gt;=0.7*'MARK LOOKUP'!M410,"B+",IF(M410&gt;=0.6*'MARK LOOKUP'!M410,"B",IF(M410&gt;=0.5*'MARK LOOKUP'!M410,"C+",IF(M410&gt;=0.4*'MARK LOOKUP'!M410,"C",IF(M410&gt;=0.35*'MARK LOOKUP'!M410,"D","NG"))))))),"")</f>
        <v/>
      </c>
      <c r="AI410" s="26" t="str">
        <f>IF(ISBLANK('DATA ENTRY'!S410),"",IF(N410="Ab","AB",IF(N410&gt;=0.9*'MARK LOOKUP'!N410,"A+",IF(N410&gt;=0.8*'MARK LOOKUP'!N410,"A",IF(N410&gt;=0.7*'MARK LOOKUP'!N410,"B+",IF(N410&gt;=0.6*'MARK LOOKUP'!N410,"B",IF(N410&gt;=0.5*'MARK LOOKUP'!N410,"C+",IF(N410&gt;=0.4*'MARK LOOKUP'!N410,"C",IF(N410&gt;=0.35*'MARK LOOKUP'!N410,"D","NG")))))))))</f>
        <v/>
      </c>
      <c r="AJ410" s="26" t="str">
        <f>IF(ISBLANK('DATA ENTRY'!T410),"",IF(O410="Ab","AB",IF(O410&gt;=0.9*'MARK LOOKUP'!O410,"A+",IF(O410&gt;=0.8*'MARK LOOKUP'!O410,"A",IF(O410&gt;=0.7*'MARK LOOKUP'!O410,"B+",IF(O410&gt;=0.6*'MARK LOOKUP'!O410,"B",IF(O410&gt;=0.5*'MARK LOOKUP'!O410,"C+",IF(O410&gt;=0.4*'MARK LOOKUP'!O410,"C",IF(O410&gt;=0.35*'MARK LOOKUP'!O410,"D","NG")))))))))</f>
        <v/>
      </c>
      <c r="AK410" s="26" t="str">
        <f>IF(ISNUMBER(P410),IF(P410&gt;=0.9*'MARK LOOKUP'!P410,"A+",IF(P410&gt;=0.8*'MARK LOOKUP'!P410,"A",IF(P410&gt;=0.7*'MARK LOOKUP'!P410,"B+",IF(P410&gt;=0.6*'MARK LOOKUP'!P410,"B",IF(P410&gt;=0.5*'MARK LOOKUP'!P410,"C+",IF(P410&gt;=0.4*'MARK LOOKUP'!P410,"C",IF(P410&gt;=0.35*'MARK LOOKUP'!P410,"D","NG"))))))),"")</f>
        <v/>
      </c>
      <c r="AL410" s="26" t="str">
        <f>IF(ISBLANK('DATA ENTRY'!V410),"",IF(Q410="Ab","AB",IF(Q410&gt;=0.9*'MARK LOOKUP'!Q410,"A+",IF(Q410&gt;=0.8*'MARK LOOKUP'!Q410,"A",IF(Q410&gt;=0.7*'MARK LOOKUP'!Q410,"B+",IF(Q410&gt;=0.6*'MARK LOOKUP'!Q410,"B",IF(Q410&gt;=0.5*'MARK LOOKUP'!Q410,"C+",IF(Q410&gt;=0.4*'MARK LOOKUP'!Q410,"C",IF(Q410&gt;=0.35*'MARK LOOKUP'!Q410,"D","NG")))))))))</f>
        <v/>
      </c>
      <c r="AM410" s="26" t="str">
        <f>IF(ISBLANK('DATA ENTRY'!W410),"",IF(R410="Ab","AB",IF(R410&gt;=0.9*'MARK LOOKUP'!R410,"A+",IF(R410&gt;=0.8*'MARK LOOKUP'!R410,"A",IF(R410&gt;=0.7*'MARK LOOKUP'!R410,"B+",IF(R410&gt;=0.6*'MARK LOOKUP'!R410,"B",IF(R410&gt;=0.5*'MARK LOOKUP'!R410,"C+",IF(R410&gt;=0.4*'MARK LOOKUP'!R410,"C",IF(R410&gt;=0.35*'MARK LOOKUP'!R410,"D","NG")))))))))</f>
        <v/>
      </c>
      <c r="AN410" s="26" t="str">
        <f>IF(ISNUMBER(S410),IF(S410&gt;=0.9*'MARK LOOKUP'!S410,"A+",IF(S410&gt;=0.8*'MARK LOOKUP'!S410,"A",IF(S410&gt;=0.7*'MARK LOOKUP'!S410,"B+",IF(S410&gt;=0.6*'MARK LOOKUP'!S410,"B",IF(S410&gt;=0.5*'MARK LOOKUP'!S410,"C+",IF(S410&gt;=0.4*'MARK LOOKUP'!S410,"C",IF(S410&gt;=0.35*'MARK LOOKUP'!S410,"D","NG"))))))),"")</f>
        <v/>
      </c>
      <c r="AO410" s="26" t="str">
        <f>IF(ISBLANK('DATA ENTRY'!Y410),"",IF(T410="AB","AB",IF(T410&gt;=0.9*'MARK LOOKUP'!T410,"A+",IF(T410&gt;=0.8*'MARK LOOKUP'!T410,"A",IF(T410&gt;=0.7*'MARK LOOKUP'!T410,"B+",IF(T410&gt;=0.6*'MARK LOOKUP'!T410,"B",IF(T410&gt;=0.5*'MARK LOOKUP'!T410,"C+",IF(T410&gt;=0.4*'MARK LOOKUP'!T410,"C",IF(T410&gt;=0.35*'MARK LOOKUP'!T410,"D","NG")))))))))</f>
        <v/>
      </c>
      <c r="AP410" s="26" t="str">
        <f>IF(ISBLANK('DATA ENTRY'!Z410),"",IF(U410="AB","AB",IF(U410&gt;=0.9*'MARK LOOKUP'!U410,"A+",IF(U410&gt;=0.8*'MARK LOOKUP'!U410,"A",IF(U410&gt;=0.7*'MARK LOOKUP'!U410,"B+",IF(U410&gt;=0.6*'MARK LOOKUP'!U410,"B",IF(U410&gt;=0.5*'MARK LOOKUP'!U410,"C+",IF(U410&gt;=0.4*'MARK LOOKUP'!U410,"C",IF(U410&gt;=0.35*'MARK LOOKUP'!U410,"D","NG")))))))))</f>
        <v/>
      </c>
      <c r="AQ410" s="26" t="str">
        <f>IF(ISNUMBER(V410),IF(V410&gt;=0.9*'MARK LOOKUP'!V410,"A+",IF(V410&gt;=0.8*'MARK LOOKUP'!V410,"A",IF(V410&gt;=0.7*'MARK LOOKUP'!V410,"B+",IF(V410&gt;=0.6*'MARK LOOKUP'!S410,"B",IF(V410&gt;=0.5*'MARK LOOKUP'!V410,"C+",IF(V410&gt;=0.4*'MARK LOOKUP'!V410,"C",IF(V410&gt;=0.35*'MARK LOOKUP'!V410,"D","NG"))))))),"")</f>
        <v/>
      </c>
      <c r="AR410" s="26" t="str">
        <f t="shared" si="127"/>
        <v/>
      </c>
      <c r="AS410" s="26" t="str">
        <f t="shared" si="128"/>
        <v/>
      </c>
      <c r="AT410" s="26" t="str">
        <f t="shared" si="129"/>
        <v/>
      </c>
      <c r="AU410" s="26" t="str">
        <f t="shared" si="130"/>
        <v/>
      </c>
      <c r="AV410" s="26" t="str">
        <f t="shared" si="131"/>
        <v/>
      </c>
      <c r="AW410" s="26" t="str">
        <f t="shared" si="132"/>
        <v/>
      </c>
      <c r="AX410" s="26" t="str">
        <f t="shared" si="133"/>
        <v/>
      </c>
      <c r="AY410" s="26" t="str">
        <f t="shared" si="134"/>
        <v/>
      </c>
      <c r="AZ410" s="26" t="str">
        <f t="shared" si="135"/>
        <v/>
      </c>
      <c r="BA410" s="26" t="str">
        <f t="shared" si="136"/>
        <v/>
      </c>
      <c r="BB410" s="26" t="str">
        <f t="shared" si="137"/>
        <v/>
      </c>
      <c r="BC410" s="26" t="str">
        <f t="shared" si="138"/>
        <v/>
      </c>
      <c r="BD410" s="26" t="str">
        <f t="shared" si="139"/>
        <v/>
      </c>
      <c r="BE410" s="26" t="str">
        <f>IF(ISBLANK('DATA ENTRY'!S410),"",IF(AJ410="A+","4",IF(AJ410="A","3.6",IF(AJ410="B+","3.2",IF(AJ410="B","2.8",IF(AJ410="C+","2.4",IF(AJ410="C","2",IF(AJ410="D+","1.6",IF(AJ410="D","1.2",IF(AJ410="E","0.8",""))))))))))</f>
        <v/>
      </c>
      <c r="BF410" s="26" t="str">
        <f>IF(ISBLANK('DATA ENTRY'!T410),"",IF(AK410="A+","4",IF(AK410="A","3.6",IF(AK410="B+","3.2",IF(AK410="B","2.8",IF(AK410="C+","2.4",IF(AK410="C","2",IF(AK410="D+","1.6",IF(AK410="D","1.2",IF(AK410="E","0.8",""))))))))))</f>
        <v/>
      </c>
      <c r="BG410" s="26" t="str">
        <f>IF(ISBLANK('DATA ENTRY'!U410),"",IF(AL410="A+","4",IF(AL410="A","3.6",IF(AL410="B+","3.2",IF(AL410="B","2.8",IF(AL410="C+","2.4",IF(AL410="C","2",IF(AL410="D+","1.6",IF(AL410="D","1.2",IF(AL410="E","0.8",""))))))))))</f>
        <v/>
      </c>
      <c r="BH410" s="26" t="str">
        <f>IF(ISBLANK('DATA ENTRY'!V410),"",IF(AM410="A+","4",IF(AM410="A","3.6",IF(AM410="B+","3.2",IF(AM410="B","2.8",IF(AM410="C+","2.4",IF(AM410="C","2",IF(AM410="D+","1.6",IF(AM410="D","1.2",IF(AM410="E","0.8",""))))))))))</f>
        <v/>
      </c>
      <c r="BI410" s="26" t="str">
        <f>IF(ISBLANK('DATA ENTRY'!W410),"",IF(AN410="A+","4",IF(AN410="A","3.6",IF(AN410="B+","3.2",IF(AN410="B","2.8",IF(AN410="C+","2.4",IF(AN410="C","2",IF(AN410="D+","1.6",IF(AN410="D","1.2",IF(AN410="E","0.8",""))))))))))</f>
        <v/>
      </c>
      <c r="BJ410" s="26" t="str">
        <f>IF(ISBLANK('DATA ENTRY'!X410),"",IF(AO410="A+","4",IF(AO410="A","3.6",IF(AO410="B+","3.2",IF(AO410="B","2.8",IF(AO410="C+","2.4",IF(AO410="C","2",IF(AO410="D+","1.6",IF(AO410="D","1.2",IF(AO410="E","0.8",""))))))))))</f>
        <v/>
      </c>
      <c r="BK410" s="26" t="str">
        <f>IF(ISBLANK('DATA ENTRY'!Y410),"",IF(AP410="A+","4",IF(AP410="A","3.6",IF(AP410="B+","3.2",IF(AP410="B","2.8",IF(AP410="C+","2.4",IF(AP410="C","2",IF(AP410="D+","1.6",IF(AP410="D","1.2",IF(AP410="E","0.8",""))))))))))</f>
        <v/>
      </c>
      <c r="BL410" s="26" t="str">
        <f>IF(ISBLANK('DATA ENTRY'!Z410),"",IF(AQ410="A+","4",IF(AQ410="A","3.6",IF(AQ410="B+","3.2",IF(AQ410="B","2.8",IF(AQ410="C+","2.4",IF(AQ410="C","2",IF(AQ410="D+","1.6",IF(AQ410="D","1.2",IF(AQ410="E","0.8",""))))))))))</f>
        <v/>
      </c>
    </row>
    <row r="411" spans="2:64" x14ac:dyDescent="0.25">
      <c r="B411" s="26" t="str">
        <f>IF(ISBLANK('DATA ENTRY'!G411),"",'DATA ENTRY'!G411)</f>
        <v/>
      </c>
      <c r="C411" s="26" t="str">
        <f>IF(ISBLANK('DATA ENTRY'!H411),"",'DATA ENTRY'!H411)</f>
        <v/>
      </c>
      <c r="D411" s="26" t="str">
        <f t="shared" si="121"/>
        <v/>
      </c>
      <c r="E411" s="26" t="str">
        <f>IF(ISBLANK('DATA ENTRY'!J411),"",'DATA ENTRY'!J411)</f>
        <v/>
      </c>
      <c r="F411" s="26" t="str">
        <f>IF(ISBLANK('DATA ENTRY'!K411),"",'DATA ENTRY'!K411)</f>
        <v/>
      </c>
      <c r="G411" s="26" t="str">
        <f t="shared" si="122"/>
        <v/>
      </c>
      <c r="H411" s="26" t="str">
        <f>IF(ISBLANK('DATA ENTRY'!M411),"",'DATA ENTRY'!M411)</f>
        <v/>
      </c>
      <c r="I411" s="26" t="str">
        <f>IF(ISBLANK('DATA ENTRY'!M411),"",'DATA ENTRY'!N411)</f>
        <v/>
      </c>
      <c r="J411" s="26" t="str">
        <f t="shared" si="140"/>
        <v/>
      </c>
      <c r="K411" s="26" t="str">
        <f>IF(ISBLANK('DATA ENTRY'!P411),"",'DATA ENTRY'!P411)</f>
        <v/>
      </c>
      <c r="L411" s="26" t="str">
        <f>IF(ISBLANK('DATA ENTRY'!Q411),"",'DATA ENTRY'!Q411)</f>
        <v/>
      </c>
      <c r="M411" s="26" t="str">
        <f t="shared" si="123"/>
        <v/>
      </c>
      <c r="N411" s="26" t="str">
        <f>IF(ISBLANK('DATA ENTRY'!S411),"",'DATA ENTRY'!S411)</f>
        <v/>
      </c>
      <c r="O411" s="26" t="str">
        <f>IF(ISBLANK('DATA ENTRY'!T411),"",'DATA ENTRY'!T411)</f>
        <v/>
      </c>
      <c r="P411" s="26" t="str">
        <f t="shared" si="124"/>
        <v/>
      </c>
      <c r="Q411" s="26" t="str">
        <f>IF(ISBLANK('DATA ENTRY'!V411),"",'DATA ENTRY'!V411)</f>
        <v/>
      </c>
      <c r="R411" s="26" t="str">
        <f>IF(ISBLANK('DATA ENTRY'!W411),"",'DATA ENTRY'!W411)</f>
        <v/>
      </c>
      <c r="S411" s="26" t="str">
        <f t="shared" si="125"/>
        <v/>
      </c>
      <c r="T411" s="26" t="str">
        <f>IF(ISBLANK('DATA ENTRY'!Y411),"",'DATA ENTRY'!Y411)</f>
        <v/>
      </c>
      <c r="U411" s="26" t="str">
        <f>IF(ISBLANK('DATA ENTRY'!Z411),"",'DATA ENTRY'!Z411)</f>
        <v/>
      </c>
      <c r="V411" s="26" t="str">
        <f t="shared" si="126"/>
        <v/>
      </c>
      <c r="W411" s="26" t="str">
        <f>IF(ISBLANK('DATA ENTRY'!$F411),"",IF(LEDGER!B411="AB","AB",IF(LEDGER!B411&gt;=0.9*'MARK LOOKUP'!B411,"A+",IF(LEDGER!B411&gt;=0.8*'MARK LOOKUP'!B411,"A",IF(LEDGER!B411&gt;=0.7*'MARK LOOKUP'!B411,"B+",IF(LEDGER!B411&gt;=0.6*'MARK LOOKUP'!B411,"B",IF(LEDGER!B411&gt;=0.5*'MARK LOOKUP'!B411,"C+",IF(LEDGER!B411&gt;=0.4*'MARK LOOKUP'!B411,"C+",IF(LEDGER!B411&gt;=0.35*'MARK LOOKUP'!B411,"D","NG")))))))))</f>
        <v/>
      </c>
      <c r="X411" s="26" t="str">
        <f>IF(ISBLANK('DATA ENTRY'!$G411),"",IF(LEDGER!C411="AB","AB",IF(LEDGER!C411&gt;=0.9*'MARK LOOKUP'!C411,"A+",IF(LEDGER!C411&gt;=0.8*'MARK LOOKUP'!C411,"A",IF(LEDGER!C411&gt;=0.7*'MARK LOOKUP'!C411,"B+",IF(LEDGER!C411&gt;=0.6*'MARK LOOKUP'!C411,"B",IF(LEDGER!C411&gt;=0.5*'MARK LOOKUP'!C411,"C+",IF(LEDGER!C411&gt;=0.4*'MARK LOOKUP'!C411,"C+",IF(LEDGER!C411&gt;=0.35*'MARK LOOKUP'!C411,"D","N.G.")))))))))</f>
        <v/>
      </c>
      <c r="Y411" s="26" t="b">
        <f>IF(ISNUMBER(D411),IF(D411&gt;=0.9*'MARK LOOKUP'!D411,"A+",IF(D411&gt;=0.8*'MARK LOOKUP'!D411,"A",IF(D411&gt;=0.7*'MARK LOOKUP'!D411,"B+",IF(D411&gt;=0.6*'MARK LOOKUP'!D411,"B",IF(D411&gt;=0.5*'MARK LOOKUP'!D411,"C+",IF(D411&gt;=0.4*'MARK LOOKUP'!D411,"C",IF(D411&gt;=0.35*'MARK LOOKUP'!D411,"D","N.G."))))))))</f>
        <v>0</v>
      </c>
      <c r="Z411" s="26" t="str">
        <f>IF(ISBLANK('DATA ENTRY'!J411),"",IF(LEDGER!E411="AB","AB",IF(LEDGER!E411&gt;=0.9*'MARK LOOKUP'!E411,"A+",IF(LEDGER!E411&gt;=0.8*'MARK LOOKUP'!E411,"A",IF(LEDGER!E411&gt;=0.7*'MARK LOOKUP'!E411,"B+",IF(LEDGER!E411&gt;=0.6*'MARK LOOKUP'!E411,"B",IF(LEDGER!E411&gt;=0.5*'MARK LOOKUP'!E411,"C+",IF(LEDGER!E411&gt;=0.4*'MARK LOOKUP'!E411,"C",IF(LEDGER!E411&gt;=0.35*'MARK LOOKUP'!E411,"D","NG")))))))))</f>
        <v/>
      </c>
      <c r="AA411" s="26" t="str">
        <f>IF(ISBLANK('DATA ENTRY'!K411),"",IF(LEDGER!F411="AB","AB",IF(LEDGER!F411&gt;=0.9*'MARK LOOKUP'!F411,"A+",IF(LEDGER!F411&gt;=0.8*'MARK LOOKUP'!F411,"A",IF(LEDGER!F411&gt;=0.7*'MARK LOOKUP'!F411,"B+",IF(LEDGER!F411&gt;=0.6*'MARK LOOKUP'!F411,"B",IF(LEDGER!F411&gt;=0.5*'MARK LOOKUP'!F411,"C+",IF(LEDGER!F411&gt;=0.4*'MARK LOOKUP'!F411,"C",IF(LEDGER!F411&gt;=0.35*'MARK LOOKUP'!F411,"D","NG")))))))))</f>
        <v/>
      </c>
      <c r="AB411" s="26" t="b">
        <f>IF(ISNUMBER(G411),IF(D411&gt;=0.9*'MARK LOOKUP'!G411,"A+",IF(G411&gt;=0.8*'MARK LOOKUP'!G411,"A",IF(G411&gt;=0.7*'MARK LOOKUP'!G411,"B+",IF(G411&gt;=0.6*'MARK LOOKUP'!G411,"B",IF(G411&gt;=0.5*'MARK LOOKUP'!G411,"C+",IF(G411&gt;=0.4*'MARK LOOKUP'!G411,"C",IF(G411&gt;=0.35*'MARK LOOKUP'!G411,"D","NG"))))))))</f>
        <v>0</v>
      </c>
      <c r="AC411" s="26" t="str">
        <f>IF(ISBLANK('DATA ENTRY'!M411),"",IF(LEDGER!H411="AB","AB",IF(LEDGER!H411&gt;=0.9*'MARK LOOKUP'!H411,"A+",IF(LEDGER!H411&gt;=0.8*'MARK LOOKUP'!H411,"A",IF(LEDGER!H411&gt;=0.7*'MARK LOOKUP'!H411,"B+",IF(LEDGER!H411&gt;=0.6*'MARK LOOKUP'!H411,"B",IF(LEDGER!H411&gt;=0.5*'MARK LOOKUP'!H411,"C+",IF(LEDGER!H411&gt;=0.4*'MARK LOOKUP'!H411,"C",IF(LEDGER!H411&gt;=0.35*'MARK LOOKUP'!H411,"D","NG")))))))))</f>
        <v/>
      </c>
      <c r="AD411" s="26" t="str">
        <f>IF(ISBLANK('DATA ENTRY'!N411),"",IF(LEDGER!I411="AB","AB",IF(LEDGER!I411&gt;=0.9*'MARK LOOKUP'!I411,"A+",IF(LEDGER!I411&gt;=0.8*'MARK LOOKUP'!I411,"A",IF(LEDGER!I411&gt;=0.7*'MARK LOOKUP'!I411,"B+",IF(LEDGER!I411&gt;=0.6*'MARK LOOKUP'!I411,"B",IF(LEDGER!I411&gt;=0.5*'MARK LOOKUP'!I411,"C+",IF(LEDGER!I411&gt;=0.4*'MARK LOOKUP'!I411,"C",IF(LEDGER!I411&gt;=0.35*'MARK LOOKUP'!I411,"D","NG")))))))))</f>
        <v/>
      </c>
      <c r="AE411" s="26" t="str">
        <f>IF(ISNUMBER(J411),IF(J411&gt;=0.9*'MARK LOOKUP'!J411,"A+",IF(J411&gt;=0.8*'MARK LOOKUP'!J411,"A",IF(J411&gt;=0.7*'MARK LOOKUP'!J411,"B+",IF(J411&gt;=0.6*'MARK LOOKUP'!J411,"B",IF(J411&gt;=0.5*'MARK LOOKUP'!J411,"C+",IF(J411&gt;=0.4*'MARK LOOKUP'!J411,"C",IF(J411&gt;=0.35*'MARK LOOKUP'!J411,"D","NG"))))))),"")</f>
        <v/>
      </c>
      <c r="AF411" s="26" t="str">
        <f>IF(ISBLANK('DATA ENTRY'!P411),"",IF(LEDGER!K411="Ab","AB",IF(LEDGER!K411&gt;=0.9*'MARK LOOKUP'!K411,"A+",IF(LEDGER!K411&gt;=0.8*'MARK LOOKUP'!K411,"A",IF(LEDGER!K411&gt;=0.7*'MARK LOOKUP'!K411,"B+",IF(LEDGER!K411&gt;=0.6*'MARK LOOKUP'!K411,"B",IF(LEDGER!K411&gt;=0.5*'MARK LOOKUP'!K411,"C+",IF(LEDGER!K411&gt;=0.4*'MARK LOOKUP'!K411,"C",IF(LEDGER!K411&gt;=0.35*'MARK LOOKUP'!K411,"D","NG")))))))))</f>
        <v/>
      </c>
      <c r="AG411" s="26" t="str">
        <f>IF(ISBLANK('DATA ENTRY'!Q411),"",IF(LEDGER!L411="Ab","AB",IF(LEDGER!L411&gt;=0.9*'MARK LOOKUP'!L411,"A+",IF(LEDGER!L411&gt;=0.8*'MARK LOOKUP'!L411,"A",IF(LEDGER!L411&gt;=0.7*'MARK LOOKUP'!L411,"B+",IF(LEDGER!L411&gt;=0.6*'MARK LOOKUP'!L411,"B",IF(LEDGER!L411&gt;=0.5*'MARK LOOKUP'!L411,"C+",IF(LEDGER!L411&gt;=0.4*'MARK LOOKUP'!L411,"C",IF(LEDGER!L411&gt;=0.35*'MARK LOOKUP'!L411,"D","NG")))))))))</f>
        <v/>
      </c>
      <c r="AH411" s="26" t="str">
        <f>IF(ISNUMBER(M411),IF(M411&gt;=0.9*'MARK LOOKUP'!M411,"A+",IF(M411&gt;=0.8*'MARK LOOKUP'!M411,"A",IF(M411&gt;=0.7*'MARK LOOKUP'!M411,"B+",IF(M411&gt;=0.6*'MARK LOOKUP'!M411,"B",IF(M411&gt;=0.5*'MARK LOOKUP'!M411,"C+",IF(M411&gt;=0.4*'MARK LOOKUP'!M411,"C",IF(M411&gt;=0.35*'MARK LOOKUP'!M411,"D","NG"))))))),"")</f>
        <v/>
      </c>
      <c r="AI411" s="26" t="str">
        <f>IF(ISBLANK('DATA ENTRY'!S411),"",IF(N411="Ab","AB",IF(N411&gt;=0.9*'MARK LOOKUP'!N411,"A+",IF(N411&gt;=0.8*'MARK LOOKUP'!N411,"A",IF(N411&gt;=0.7*'MARK LOOKUP'!N411,"B+",IF(N411&gt;=0.6*'MARK LOOKUP'!N411,"B",IF(N411&gt;=0.5*'MARK LOOKUP'!N411,"C+",IF(N411&gt;=0.4*'MARK LOOKUP'!N411,"C",IF(N411&gt;=0.35*'MARK LOOKUP'!N411,"D","NG")))))))))</f>
        <v/>
      </c>
      <c r="AJ411" s="26" t="str">
        <f>IF(ISBLANK('DATA ENTRY'!T411),"",IF(O411="Ab","AB",IF(O411&gt;=0.9*'MARK LOOKUP'!O411,"A+",IF(O411&gt;=0.8*'MARK LOOKUP'!O411,"A",IF(O411&gt;=0.7*'MARK LOOKUP'!O411,"B+",IF(O411&gt;=0.6*'MARK LOOKUP'!O411,"B",IF(O411&gt;=0.5*'MARK LOOKUP'!O411,"C+",IF(O411&gt;=0.4*'MARK LOOKUP'!O411,"C",IF(O411&gt;=0.35*'MARK LOOKUP'!O411,"D","NG")))))))))</f>
        <v/>
      </c>
      <c r="AK411" s="26" t="str">
        <f>IF(ISNUMBER(P411),IF(P411&gt;=0.9*'MARK LOOKUP'!P411,"A+",IF(P411&gt;=0.8*'MARK LOOKUP'!P411,"A",IF(P411&gt;=0.7*'MARK LOOKUP'!P411,"B+",IF(P411&gt;=0.6*'MARK LOOKUP'!P411,"B",IF(P411&gt;=0.5*'MARK LOOKUP'!P411,"C+",IF(P411&gt;=0.4*'MARK LOOKUP'!P411,"C",IF(P411&gt;=0.35*'MARK LOOKUP'!P411,"D","NG"))))))),"")</f>
        <v/>
      </c>
      <c r="AL411" s="26" t="str">
        <f>IF(ISBLANK('DATA ENTRY'!V411),"",IF(Q411="Ab","AB",IF(Q411&gt;=0.9*'MARK LOOKUP'!Q411,"A+",IF(Q411&gt;=0.8*'MARK LOOKUP'!Q411,"A",IF(Q411&gt;=0.7*'MARK LOOKUP'!Q411,"B+",IF(Q411&gt;=0.6*'MARK LOOKUP'!Q411,"B",IF(Q411&gt;=0.5*'MARK LOOKUP'!Q411,"C+",IF(Q411&gt;=0.4*'MARK LOOKUP'!Q411,"C",IF(Q411&gt;=0.35*'MARK LOOKUP'!Q411,"D","NG")))))))))</f>
        <v/>
      </c>
      <c r="AM411" s="26" t="str">
        <f>IF(ISBLANK('DATA ENTRY'!W411),"",IF(R411="Ab","AB",IF(R411&gt;=0.9*'MARK LOOKUP'!R411,"A+",IF(R411&gt;=0.8*'MARK LOOKUP'!R411,"A",IF(R411&gt;=0.7*'MARK LOOKUP'!R411,"B+",IF(R411&gt;=0.6*'MARK LOOKUP'!R411,"B",IF(R411&gt;=0.5*'MARK LOOKUP'!R411,"C+",IF(R411&gt;=0.4*'MARK LOOKUP'!R411,"C",IF(R411&gt;=0.35*'MARK LOOKUP'!R411,"D","NG")))))))))</f>
        <v/>
      </c>
      <c r="AN411" s="26" t="str">
        <f>IF(ISNUMBER(S411),IF(S411&gt;=0.9*'MARK LOOKUP'!S411,"A+",IF(S411&gt;=0.8*'MARK LOOKUP'!S411,"A",IF(S411&gt;=0.7*'MARK LOOKUP'!S411,"B+",IF(S411&gt;=0.6*'MARK LOOKUP'!S411,"B",IF(S411&gt;=0.5*'MARK LOOKUP'!S411,"C+",IF(S411&gt;=0.4*'MARK LOOKUP'!S411,"C",IF(S411&gt;=0.35*'MARK LOOKUP'!S411,"D","NG"))))))),"")</f>
        <v/>
      </c>
      <c r="AO411" s="26" t="str">
        <f>IF(ISBLANK('DATA ENTRY'!Y411),"",IF(T411="AB","AB",IF(T411&gt;=0.9*'MARK LOOKUP'!T411,"A+",IF(T411&gt;=0.8*'MARK LOOKUP'!T411,"A",IF(T411&gt;=0.7*'MARK LOOKUP'!T411,"B+",IF(T411&gt;=0.6*'MARK LOOKUP'!T411,"B",IF(T411&gt;=0.5*'MARK LOOKUP'!T411,"C+",IF(T411&gt;=0.4*'MARK LOOKUP'!T411,"C",IF(T411&gt;=0.35*'MARK LOOKUP'!T411,"D","NG")))))))))</f>
        <v/>
      </c>
      <c r="AP411" s="26" t="str">
        <f>IF(ISBLANK('DATA ENTRY'!Z411),"",IF(U411="AB","AB",IF(U411&gt;=0.9*'MARK LOOKUP'!U411,"A+",IF(U411&gt;=0.8*'MARK LOOKUP'!U411,"A",IF(U411&gt;=0.7*'MARK LOOKUP'!U411,"B+",IF(U411&gt;=0.6*'MARK LOOKUP'!U411,"B",IF(U411&gt;=0.5*'MARK LOOKUP'!U411,"C+",IF(U411&gt;=0.4*'MARK LOOKUP'!U411,"C",IF(U411&gt;=0.35*'MARK LOOKUP'!U411,"D","NG")))))))))</f>
        <v/>
      </c>
      <c r="AQ411" s="26" t="str">
        <f>IF(ISNUMBER(V411),IF(V411&gt;=0.9*'MARK LOOKUP'!V411,"A+",IF(V411&gt;=0.8*'MARK LOOKUP'!V411,"A",IF(V411&gt;=0.7*'MARK LOOKUP'!V411,"B+",IF(V411&gt;=0.6*'MARK LOOKUP'!S411,"B",IF(V411&gt;=0.5*'MARK LOOKUP'!V411,"C+",IF(V411&gt;=0.4*'MARK LOOKUP'!V411,"C",IF(V411&gt;=0.35*'MARK LOOKUP'!V411,"D","NG"))))))),"")</f>
        <v/>
      </c>
      <c r="AR411" s="26" t="str">
        <f t="shared" si="127"/>
        <v/>
      </c>
      <c r="AS411" s="26" t="str">
        <f t="shared" si="128"/>
        <v/>
      </c>
      <c r="AT411" s="26" t="str">
        <f t="shared" si="129"/>
        <v/>
      </c>
      <c r="AU411" s="26" t="str">
        <f t="shared" si="130"/>
        <v/>
      </c>
      <c r="AV411" s="26" t="str">
        <f t="shared" si="131"/>
        <v/>
      </c>
      <c r="AW411" s="26" t="str">
        <f t="shared" si="132"/>
        <v/>
      </c>
      <c r="AX411" s="26" t="str">
        <f t="shared" si="133"/>
        <v/>
      </c>
      <c r="AY411" s="26" t="str">
        <f t="shared" si="134"/>
        <v/>
      </c>
      <c r="AZ411" s="26" t="str">
        <f t="shared" si="135"/>
        <v/>
      </c>
      <c r="BA411" s="26" t="str">
        <f t="shared" si="136"/>
        <v/>
      </c>
      <c r="BB411" s="26" t="str">
        <f t="shared" si="137"/>
        <v/>
      </c>
      <c r="BC411" s="26" t="str">
        <f t="shared" si="138"/>
        <v/>
      </c>
      <c r="BD411" s="26" t="str">
        <f t="shared" si="139"/>
        <v/>
      </c>
      <c r="BE411" s="26" t="str">
        <f>IF(ISBLANK('DATA ENTRY'!S411),"",IF(AJ411="A+","4",IF(AJ411="A","3.6",IF(AJ411="B+","3.2",IF(AJ411="B","2.8",IF(AJ411="C+","2.4",IF(AJ411="C","2",IF(AJ411="D+","1.6",IF(AJ411="D","1.2",IF(AJ411="E","0.8",""))))))))))</f>
        <v/>
      </c>
      <c r="BF411" s="26" t="str">
        <f>IF(ISBLANK('DATA ENTRY'!T411),"",IF(AK411="A+","4",IF(AK411="A","3.6",IF(AK411="B+","3.2",IF(AK411="B","2.8",IF(AK411="C+","2.4",IF(AK411="C","2",IF(AK411="D+","1.6",IF(AK411="D","1.2",IF(AK411="E","0.8",""))))))))))</f>
        <v/>
      </c>
      <c r="BG411" s="26" t="str">
        <f>IF(ISBLANK('DATA ENTRY'!U411),"",IF(AL411="A+","4",IF(AL411="A","3.6",IF(AL411="B+","3.2",IF(AL411="B","2.8",IF(AL411="C+","2.4",IF(AL411="C","2",IF(AL411="D+","1.6",IF(AL411="D","1.2",IF(AL411="E","0.8",""))))))))))</f>
        <v/>
      </c>
      <c r="BH411" s="26" t="str">
        <f>IF(ISBLANK('DATA ENTRY'!V411),"",IF(AM411="A+","4",IF(AM411="A","3.6",IF(AM411="B+","3.2",IF(AM411="B","2.8",IF(AM411="C+","2.4",IF(AM411="C","2",IF(AM411="D+","1.6",IF(AM411="D","1.2",IF(AM411="E","0.8",""))))))))))</f>
        <v/>
      </c>
      <c r="BI411" s="26" t="str">
        <f>IF(ISBLANK('DATA ENTRY'!W411),"",IF(AN411="A+","4",IF(AN411="A","3.6",IF(AN411="B+","3.2",IF(AN411="B","2.8",IF(AN411="C+","2.4",IF(AN411="C","2",IF(AN411="D+","1.6",IF(AN411="D","1.2",IF(AN411="E","0.8",""))))))))))</f>
        <v/>
      </c>
      <c r="BJ411" s="26" t="str">
        <f>IF(ISBLANK('DATA ENTRY'!X411),"",IF(AO411="A+","4",IF(AO411="A","3.6",IF(AO411="B+","3.2",IF(AO411="B","2.8",IF(AO411="C+","2.4",IF(AO411="C","2",IF(AO411="D+","1.6",IF(AO411="D","1.2",IF(AO411="E","0.8",""))))))))))</f>
        <v/>
      </c>
      <c r="BK411" s="26" t="str">
        <f>IF(ISBLANK('DATA ENTRY'!Y411),"",IF(AP411="A+","4",IF(AP411="A","3.6",IF(AP411="B+","3.2",IF(AP411="B","2.8",IF(AP411="C+","2.4",IF(AP411="C","2",IF(AP411="D+","1.6",IF(AP411="D","1.2",IF(AP411="E","0.8",""))))))))))</f>
        <v/>
      </c>
      <c r="BL411" s="26" t="str">
        <f>IF(ISBLANK('DATA ENTRY'!Z411),"",IF(AQ411="A+","4",IF(AQ411="A","3.6",IF(AQ411="B+","3.2",IF(AQ411="B","2.8",IF(AQ411="C+","2.4",IF(AQ411="C","2",IF(AQ411="D+","1.6",IF(AQ411="D","1.2",IF(AQ411="E","0.8",""))))))))))</f>
        <v/>
      </c>
    </row>
    <row r="412" spans="2:64" x14ac:dyDescent="0.25">
      <c r="B412" s="26" t="str">
        <f>IF(ISBLANK('DATA ENTRY'!G412),"",'DATA ENTRY'!G412)</f>
        <v/>
      </c>
      <c r="C412" s="26" t="str">
        <f>IF(ISBLANK('DATA ENTRY'!H412),"",'DATA ENTRY'!H412)</f>
        <v/>
      </c>
      <c r="D412" s="26" t="str">
        <f t="shared" si="121"/>
        <v/>
      </c>
      <c r="E412" s="26" t="str">
        <f>IF(ISBLANK('DATA ENTRY'!J412),"",'DATA ENTRY'!J412)</f>
        <v/>
      </c>
      <c r="F412" s="26" t="str">
        <f>IF(ISBLANK('DATA ENTRY'!K412),"",'DATA ENTRY'!K412)</f>
        <v/>
      </c>
      <c r="G412" s="26" t="str">
        <f t="shared" si="122"/>
        <v/>
      </c>
      <c r="H412" s="26" t="str">
        <f>IF(ISBLANK('DATA ENTRY'!M412),"",'DATA ENTRY'!M412)</f>
        <v/>
      </c>
      <c r="I412" s="26" t="str">
        <f>IF(ISBLANK('DATA ENTRY'!M412),"",'DATA ENTRY'!N412)</f>
        <v/>
      </c>
      <c r="J412" s="26" t="str">
        <f t="shared" si="140"/>
        <v/>
      </c>
      <c r="K412" s="26" t="str">
        <f>IF(ISBLANK('DATA ENTRY'!P412),"",'DATA ENTRY'!P412)</f>
        <v/>
      </c>
      <c r="L412" s="26" t="str">
        <f>IF(ISBLANK('DATA ENTRY'!Q412),"",'DATA ENTRY'!Q412)</f>
        <v/>
      </c>
      <c r="M412" s="26" t="str">
        <f t="shared" si="123"/>
        <v/>
      </c>
      <c r="N412" s="26" t="str">
        <f>IF(ISBLANK('DATA ENTRY'!S412),"",'DATA ENTRY'!S412)</f>
        <v/>
      </c>
      <c r="O412" s="26" t="str">
        <f>IF(ISBLANK('DATA ENTRY'!T412),"",'DATA ENTRY'!T412)</f>
        <v/>
      </c>
      <c r="P412" s="26" t="str">
        <f t="shared" si="124"/>
        <v/>
      </c>
      <c r="Q412" s="26" t="str">
        <f>IF(ISBLANK('DATA ENTRY'!V412),"",'DATA ENTRY'!V412)</f>
        <v/>
      </c>
      <c r="R412" s="26" t="str">
        <f>IF(ISBLANK('DATA ENTRY'!W412),"",'DATA ENTRY'!W412)</f>
        <v/>
      </c>
      <c r="S412" s="26" t="str">
        <f t="shared" si="125"/>
        <v/>
      </c>
      <c r="T412" s="26" t="str">
        <f>IF(ISBLANK('DATA ENTRY'!Y412),"",'DATA ENTRY'!Y412)</f>
        <v/>
      </c>
      <c r="U412" s="26" t="str">
        <f>IF(ISBLANK('DATA ENTRY'!Z412),"",'DATA ENTRY'!Z412)</f>
        <v/>
      </c>
      <c r="V412" s="26" t="str">
        <f t="shared" si="126"/>
        <v/>
      </c>
      <c r="W412" s="26" t="str">
        <f>IF(ISBLANK('DATA ENTRY'!$F412),"",IF(LEDGER!B412="AB","AB",IF(LEDGER!B412&gt;=0.9*'MARK LOOKUP'!B412,"A+",IF(LEDGER!B412&gt;=0.8*'MARK LOOKUP'!B412,"A",IF(LEDGER!B412&gt;=0.7*'MARK LOOKUP'!B412,"B+",IF(LEDGER!B412&gt;=0.6*'MARK LOOKUP'!B412,"B",IF(LEDGER!B412&gt;=0.5*'MARK LOOKUP'!B412,"C+",IF(LEDGER!B412&gt;=0.4*'MARK LOOKUP'!B412,"C+",IF(LEDGER!B412&gt;=0.35*'MARK LOOKUP'!B412,"D","NG")))))))))</f>
        <v/>
      </c>
      <c r="X412" s="26" t="str">
        <f>IF(ISBLANK('DATA ENTRY'!$G412),"",IF(LEDGER!C412="AB","AB",IF(LEDGER!C412&gt;=0.9*'MARK LOOKUP'!C412,"A+",IF(LEDGER!C412&gt;=0.8*'MARK LOOKUP'!C412,"A",IF(LEDGER!C412&gt;=0.7*'MARK LOOKUP'!C412,"B+",IF(LEDGER!C412&gt;=0.6*'MARK LOOKUP'!C412,"B",IF(LEDGER!C412&gt;=0.5*'MARK LOOKUP'!C412,"C+",IF(LEDGER!C412&gt;=0.4*'MARK LOOKUP'!C412,"C+",IF(LEDGER!C412&gt;=0.35*'MARK LOOKUP'!C412,"D","N.G.")))))))))</f>
        <v/>
      </c>
      <c r="Y412" s="26" t="b">
        <f>IF(ISNUMBER(D412),IF(D412&gt;=0.9*'MARK LOOKUP'!D412,"A+",IF(D412&gt;=0.8*'MARK LOOKUP'!D412,"A",IF(D412&gt;=0.7*'MARK LOOKUP'!D412,"B+",IF(D412&gt;=0.6*'MARK LOOKUP'!D412,"B",IF(D412&gt;=0.5*'MARK LOOKUP'!D412,"C+",IF(D412&gt;=0.4*'MARK LOOKUP'!D412,"C",IF(D412&gt;=0.35*'MARK LOOKUP'!D412,"D","N.G."))))))))</f>
        <v>0</v>
      </c>
      <c r="Z412" s="26" t="str">
        <f>IF(ISBLANK('DATA ENTRY'!J412),"",IF(LEDGER!E412="AB","AB",IF(LEDGER!E412&gt;=0.9*'MARK LOOKUP'!E412,"A+",IF(LEDGER!E412&gt;=0.8*'MARK LOOKUP'!E412,"A",IF(LEDGER!E412&gt;=0.7*'MARK LOOKUP'!E412,"B+",IF(LEDGER!E412&gt;=0.6*'MARK LOOKUP'!E412,"B",IF(LEDGER!E412&gt;=0.5*'MARK LOOKUP'!E412,"C+",IF(LEDGER!E412&gt;=0.4*'MARK LOOKUP'!E412,"C",IF(LEDGER!E412&gt;=0.35*'MARK LOOKUP'!E412,"D","NG")))))))))</f>
        <v/>
      </c>
      <c r="AA412" s="26" t="str">
        <f>IF(ISBLANK('DATA ENTRY'!K412),"",IF(LEDGER!F412="AB","AB",IF(LEDGER!F412&gt;=0.9*'MARK LOOKUP'!F412,"A+",IF(LEDGER!F412&gt;=0.8*'MARK LOOKUP'!F412,"A",IF(LEDGER!F412&gt;=0.7*'MARK LOOKUP'!F412,"B+",IF(LEDGER!F412&gt;=0.6*'MARK LOOKUP'!F412,"B",IF(LEDGER!F412&gt;=0.5*'MARK LOOKUP'!F412,"C+",IF(LEDGER!F412&gt;=0.4*'MARK LOOKUP'!F412,"C",IF(LEDGER!F412&gt;=0.35*'MARK LOOKUP'!F412,"D","NG")))))))))</f>
        <v/>
      </c>
      <c r="AB412" s="26" t="b">
        <f>IF(ISNUMBER(G412),IF(D412&gt;=0.9*'MARK LOOKUP'!G412,"A+",IF(G412&gt;=0.8*'MARK LOOKUP'!G412,"A",IF(G412&gt;=0.7*'MARK LOOKUP'!G412,"B+",IF(G412&gt;=0.6*'MARK LOOKUP'!G412,"B",IF(G412&gt;=0.5*'MARK LOOKUP'!G412,"C+",IF(G412&gt;=0.4*'MARK LOOKUP'!G412,"C",IF(G412&gt;=0.35*'MARK LOOKUP'!G412,"D","NG"))))))))</f>
        <v>0</v>
      </c>
      <c r="AC412" s="26" t="str">
        <f>IF(ISBLANK('DATA ENTRY'!M412),"",IF(LEDGER!H412="AB","AB",IF(LEDGER!H412&gt;=0.9*'MARK LOOKUP'!H412,"A+",IF(LEDGER!H412&gt;=0.8*'MARK LOOKUP'!H412,"A",IF(LEDGER!H412&gt;=0.7*'MARK LOOKUP'!H412,"B+",IF(LEDGER!H412&gt;=0.6*'MARK LOOKUP'!H412,"B",IF(LEDGER!H412&gt;=0.5*'MARK LOOKUP'!H412,"C+",IF(LEDGER!H412&gt;=0.4*'MARK LOOKUP'!H412,"C",IF(LEDGER!H412&gt;=0.35*'MARK LOOKUP'!H412,"D","NG")))))))))</f>
        <v/>
      </c>
      <c r="AD412" s="26" t="str">
        <f>IF(ISBLANK('DATA ENTRY'!N412),"",IF(LEDGER!I412="AB","AB",IF(LEDGER!I412&gt;=0.9*'MARK LOOKUP'!I412,"A+",IF(LEDGER!I412&gt;=0.8*'MARK LOOKUP'!I412,"A",IF(LEDGER!I412&gt;=0.7*'MARK LOOKUP'!I412,"B+",IF(LEDGER!I412&gt;=0.6*'MARK LOOKUP'!I412,"B",IF(LEDGER!I412&gt;=0.5*'MARK LOOKUP'!I412,"C+",IF(LEDGER!I412&gt;=0.4*'MARK LOOKUP'!I412,"C",IF(LEDGER!I412&gt;=0.35*'MARK LOOKUP'!I412,"D","NG")))))))))</f>
        <v/>
      </c>
      <c r="AE412" s="26" t="str">
        <f>IF(ISNUMBER(J412),IF(J412&gt;=0.9*'MARK LOOKUP'!J412,"A+",IF(J412&gt;=0.8*'MARK LOOKUP'!J412,"A",IF(J412&gt;=0.7*'MARK LOOKUP'!J412,"B+",IF(J412&gt;=0.6*'MARK LOOKUP'!J412,"B",IF(J412&gt;=0.5*'MARK LOOKUP'!J412,"C+",IF(J412&gt;=0.4*'MARK LOOKUP'!J412,"C",IF(J412&gt;=0.35*'MARK LOOKUP'!J412,"D","NG"))))))),"")</f>
        <v/>
      </c>
      <c r="AF412" s="26" t="str">
        <f>IF(ISBLANK('DATA ENTRY'!P412),"",IF(LEDGER!K412="Ab","AB",IF(LEDGER!K412&gt;=0.9*'MARK LOOKUP'!K412,"A+",IF(LEDGER!K412&gt;=0.8*'MARK LOOKUP'!K412,"A",IF(LEDGER!K412&gt;=0.7*'MARK LOOKUP'!K412,"B+",IF(LEDGER!K412&gt;=0.6*'MARK LOOKUP'!K412,"B",IF(LEDGER!K412&gt;=0.5*'MARK LOOKUP'!K412,"C+",IF(LEDGER!K412&gt;=0.4*'MARK LOOKUP'!K412,"C",IF(LEDGER!K412&gt;=0.35*'MARK LOOKUP'!K412,"D","NG")))))))))</f>
        <v/>
      </c>
      <c r="AG412" s="26" t="str">
        <f>IF(ISBLANK('DATA ENTRY'!Q412),"",IF(LEDGER!L412="Ab","AB",IF(LEDGER!L412&gt;=0.9*'MARK LOOKUP'!L412,"A+",IF(LEDGER!L412&gt;=0.8*'MARK LOOKUP'!L412,"A",IF(LEDGER!L412&gt;=0.7*'MARK LOOKUP'!L412,"B+",IF(LEDGER!L412&gt;=0.6*'MARK LOOKUP'!L412,"B",IF(LEDGER!L412&gt;=0.5*'MARK LOOKUP'!L412,"C+",IF(LEDGER!L412&gt;=0.4*'MARK LOOKUP'!L412,"C",IF(LEDGER!L412&gt;=0.35*'MARK LOOKUP'!L412,"D","NG")))))))))</f>
        <v/>
      </c>
      <c r="AH412" s="26" t="str">
        <f>IF(ISNUMBER(M412),IF(M412&gt;=0.9*'MARK LOOKUP'!M412,"A+",IF(M412&gt;=0.8*'MARK LOOKUP'!M412,"A",IF(M412&gt;=0.7*'MARK LOOKUP'!M412,"B+",IF(M412&gt;=0.6*'MARK LOOKUP'!M412,"B",IF(M412&gt;=0.5*'MARK LOOKUP'!M412,"C+",IF(M412&gt;=0.4*'MARK LOOKUP'!M412,"C",IF(M412&gt;=0.35*'MARK LOOKUP'!M412,"D","NG"))))))),"")</f>
        <v/>
      </c>
      <c r="AI412" s="26" t="str">
        <f>IF(ISBLANK('DATA ENTRY'!S412),"",IF(N412="Ab","AB",IF(N412&gt;=0.9*'MARK LOOKUP'!N412,"A+",IF(N412&gt;=0.8*'MARK LOOKUP'!N412,"A",IF(N412&gt;=0.7*'MARK LOOKUP'!N412,"B+",IF(N412&gt;=0.6*'MARK LOOKUP'!N412,"B",IF(N412&gt;=0.5*'MARK LOOKUP'!N412,"C+",IF(N412&gt;=0.4*'MARK LOOKUP'!N412,"C",IF(N412&gt;=0.35*'MARK LOOKUP'!N412,"D","NG")))))))))</f>
        <v/>
      </c>
      <c r="AJ412" s="26" t="str">
        <f>IF(ISBLANK('DATA ENTRY'!T412),"",IF(O412="Ab","AB",IF(O412&gt;=0.9*'MARK LOOKUP'!O412,"A+",IF(O412&gt;=0.8*'MARK LOOKUP'!O412,"A",IF(O412&gt;=0.7*'MARK LOOKUP'!O412,"B+",IF(O412&gt;=0.6*'MARK LOOKUP'!O412,"B",IF(O412&gt;=0.5*'MARK LOOKUP'!O412,"C+",IF(O412&gt;=0.4*'MARK LOOKUP'!O412,"C",IF(O412&gt;=0.35*'MARK LOOKUP'!O412,"D","NG")))))))))</f>
        <v/>
      </c>
      <c r="AK412" s="26" t="str">
        <f>IF(ISNUMBER(P412),IF(P412&gt;=0.9*'MARK LOOKUP'!P412,"A+",IF(P412&gt;=0.8*'MARK LOOKUP'!P412,"A",IF(P412&gt;=0.7*'MARK LOOKUP'!P412,"B+",IF(P412&gt;=0.6*'MARK LOOKUP'!P412,"B",IF(P412&gt;=0.5*'MARK LOOKUP'!P412,"C+",IF(P412&gt;=0.4*'MARK LOOKUP'!P412,"C",IF(P412&gt;=0.35*'MARK LOOKUP'!P412,"D","NG"))))))),"")</f>
        <v/>
      </c>
      <c r="AL412" s="26" t="str">
        <f>IF(ISBLANK('DATA ENTRY'!V412),"",IF(Q412="Ab","AB",IF(Q412&gt;=0.9*'MARK LOOKUP'!Q412,"A+",IF(Q412&gt;=0.8*'MARK LOOKUP'!Q412,"A",IF(Q412&gt;=0.7*'MARK LOOKUP'!Q412,"B+",IF(Q412&gt;=0.6*'MARK LOOKUP'!Q412,"B",IF(Q412&gt;=0.5*'MARK LOOKUP'!Q412,"C+",IF(Q412&gt;=0.4*'MARK LOOKUP'!Q412,"C",IF(Q412&gt;=0.35*'MARK LOOKUP'!Q412,"D","NG")))))))))</f>
        <v/>
      </c>
      <c r="AM412" s="26" t="str">
        <f>IF(ISBLANK('DATA ENTRY'!W412),"",IF(R412="Ab","AB",IF(R412&gt;=0.9*'MARK LOOKUP'!R412,"A+",IF(R412&gt;=0.8*'MARK LOOKUP'!R412,"A",IF(R412&gt;=0.7*'MARK LOOKUP'!R412,"B+",IF(R412&gt;=0.6*'MARK LOOKUP'!R412,"B",IF(R412&gt;=0.5*'MARK LOOKUP'!R412,"C+",IF(R412&gt;=0.4*'MARK LOOKUP'!R412,"C",IF(R412&gt;=0.35*'MARK LOOKUP'!R412,"D","NG")))))))))</f>
        <v/>
      </c>
      <c r="AN412" s="26" t="str">
        <f>IF(ISNUMBER(S412),IF(S412&gt;=0.9*'MARK LOOKUP'!S412,"A+",IF(S412&gt;=0.8*'MARK LOOKUP'!S412,"A",IF(S412&gt;=0.7*'MARK LOOKUP'!S412,"B+",IF(S412&gt;=0.6*'MARK LOOKUP'!S412,"B",IF(S412&gt;=0.5*'MARK LOOKUP'!S412,"C+",IF(S412&gt;=0.4*'MARK LOOKUP'!S412,"C",IF(S412&gt;=0.35*'MARK LOOKUP'!S412,"D","NG"))))))),"")</f>
        <v/>
      </c>
      <c r="AO412" s="26" t="str">
        <f>IF(ISBLANK('DATA ENTRY'!Y412),"",IF(T412="AB","AB",IF(T412&gt;=0.9*'MARK LOOKUP'!T412,"A+",IF(T412&gt;=0.8*'MARK LOOKUP'!T412,"A",IF(T412&gt;=0.7*'MARK LOOKUP'!T412,"B+",IF(T412&gt;=0.6*'MARK LOOKUP'!T412,"B",IF(T412&gt;=0.5*'MARK LOOKUP'!T412,"C+",IF(T412&gt;=0.4*'MARK LOOKUP'!T412,"C",IF(T412&gt;=0.35*'MARK LOOKUP'!T412,"D","NG")))))))))</f>
        <v/>
      </c>
      <c r="AP412" s="26" t="str">
        <f>IF(ISBLANK('DATA ENTRY'!Z412),"",IF(U412="AB","AB",IF(U412&gt;=0.9*'MARK LOOKUP'!U412,"A+",IF(U412&gt;=0.8*'MARK LOOKUP'!U412,"A",IF(U412&gt;=0.7*'MARK LOOKUP'!U412,"B+",IF(U412&gt;=0.6*'MARK LOOKUP'!U412,"B",IF(U412&gt;=0.5*'MARK LOOKUP'!U412,"C+",IF(U412&gt;=0.4*'MARK LOOKUP'!U412,"C",IF(U412&gt;=0.35*'MARK LOOKUP'!U412,"D","NG")))))))))</f>
        <v/>
      </c>
      <c r="AQ412" s="26" t="str">
        <f>IF(ISNUMBER(V412),IF(V412&gt;=0.9*'MARK LOOKUP'!V412,"A+",IF(V412&gt;=0.8*'MARK LOOKUP'!V412,"A",IF(V412&gt;=0.7*'MARK LOOKUP'!V412,"B+",IF(V412&gt;=0.6*'MARK LOOKUP'!S412,"B",IF(V412&gt;=0.5*'MARK LOOKUP'!V412,"C+",IF(V412&gt;=0.4*'MARK LOOKUP'!V412,"C",IF(V412&gt;=0.35*'MARK LOOKUP'!V412,"D","NG"))))))),"")</f>
        <v/>
      </c>
      <c r="AR412" s="26" t="str">
        <f t="shared" si="127"/>
        <v/>
      </c>
      <c r="AS412" s="26" t="str">
        <f t="shared" si="128"/>
        <v/>
      </c>
      <c r="AT412" s="26" t="str">
        <f t="shared" si="129"/>
        <v/>
      </c>
      <c r="AU412" s="26" t="str">
        <f t="shared" si="130"/>
        <v/>
      </c>
      <c r="AV412" s="26" t="str">
        <f t="shared" si="131"/>
        <v/>
      </c>
      <c r="AW412" s="26" t="str">
        <f t="shared" si="132"/>
        <v/>
      </c>
      <c r="AX412" s="26" t="str">
        <f t="shared" si="133"/>
        <v/>
      </c>
      <c r="AY412" s="26" t="str">
        <f t="shared" si="134"/>
        <v/>
      </c>
      <c r="AZ412" s="26" t="str">
        <f t="shared" si="135"/>
        <v/>
      </c>
      <c r="BA412" s="26" t="str">
        <f t="shared" si="136"/>
        <v/>
      </c>
      <c r="BB412" s="26" t="str">
        <f t="shared" si="137"/>
        <v/>
      </c>
      <c r="BC412" s="26" t="str">
        <f t="shared" si="138"/>
        <v/>
      </c>
      <c r="BD412" s="26" t="str">
        <f t="shared" si="139"/>
        <v/>
      </c>
      <c r="BE412" s="26" t="str">
        <f>IF(ISBLANK('DATA ENTRY'!S412),"",IF(AJ412="A+","4",IF(AJ412="A","3.6",IF(AJ412="B+","3.2",IF(AJ412="B","2.8",IF(AJ412="C+","2.4",IF(AJ412="C","2",IF(AJ412="D+","1.6",IF(AJ412="D","1.2",IF(AJ412="E","0.8",""))))))))))</f>
        <v/>
      </c>
      <c r="BF412" s="26" t="str">
        <f>IF(ISBLANK('DATA ENTRY'!T412),"",IF(AK412="A+","4",IF(AK412="A","3.6",IF(AK412="B+","3.2",IF(AK412="B","2.8",IF(AK412="C+","2.4",IF(AK412="C","2",IF(AK412="D+","1.6",IF(AK412="D","1.2",IF(AK412="E","0.8",""))))))))))</f>
        <v/>
      </c>
      <c r="BG412" s="26" t="str">
        <f>IF(ISBLANK('DATA ENTRY'!U412),"",IF(AL412="A+","4",IF(AL412="A","3.6",IF(AL412="B+","3.2",IF(AL412="B","2.8",IF(AL412="C+","2.4",IF(AL412="C","2",IF(AL412="D+","1.6",IF(AL412="D","1.2",IF(AL412="E","0.8",""))))))))))</f>
        <v/>
      </c>
      <c r="BH412" s="26" t="str">
        <f>IF(ISBLANK('DATA ENTRY'!V412),"",IF(AM412="A+","4",IF(AM412="A","3.6",IF(AM412="B+","3.2",IF(AM412="B","2.8",IF(AM412="C+","2.4",IF(AM412="C","2",IF(AM412="D+","1.6",IF(AM412="D","1.2",IF(AM412="E","0.8",""))))))))))</f>
        <v/>
      </c>
      <c r="BI412" s="26" t="str">
        <f>IF(ISBLANK('DATA ENTRY'!W412),"",IF(AN412="A+","4",IF(AN412="A","3.6",IF(AN412="B+","3.2",IF(AN412="B","2.8",IF(AN412="C+","2.4",IF(AN412="C","2",IF(AN412="D+","1.6",IF(AN412="D","1.2",IF(AN412="E","0.8",""))))))))))</f>
        <v/>
      </c>
      <c r="BJ412" s="26" t="str">
        <f>IF(ISBLANK('DATA ENTRY'!X412),"",IF(AO412="A+","4",IF(AO412="A","3.6",IF(AO412="B+","3.2",IF(AO412="B","2.8",IF(AO412="C+","2.4",IF(AO412="C","2",IF(AO412="D+","1.6",IF(AO412="D","1.2",IF(AO412="E","0.8",""))))))))))</f>
        <v/>
      </c>
      <c r="BK412" s="26" t="str">
        <f>IF(ISBLANK('DATA ENTRY'!Y412),"",IF(AP412="A+","4",IF(AP412="A","3.6",IF(AP412="B+","3.2",IF(AP412="B","2.8",IF(AP412="C+","2.4",IF(AP412="C","2",IF(AP412="D+","1.6",IF(AP412="D","1.2",IF(AP412="E","0.8",""))))))))))</f>
        <v/>
      </c>
      <c r="BL412" s="26" t="str">
        <f>IF(ISBLANK('DATA ENTRY'!Z412),"",IF(AQ412="A+","4",IF(AQ412="A","3.6",IF(AQ412="B+","3.2",IF(AQ412="B","2.8",IF(AQ412="C+","2.4",IF(AQ412="C","2",IF(AQ412="D+","1.6",IF(AQ412="D","1.2",IF(AQ412="E","0.8",""))))))))))</f>
        <v/>
      </c>
    </row>
    <row r="413" spans="2:64" x14ac:dyDescent="0.25">
      <c r="B413" s="26" t="str">
        <f>IF(ISBLANK('DATA ENTRY'!G413),"",'DATA ENTRY'!G413)</f>
        <v/>
      </c>
      <c r="C413" s="26" t="str">
        <f>IF(ISBLANK('DATA ENTRY'!H413),"",'DATA ENTRY'!H413)</f>
        <v/>
      </c>
      <c r="D413" s="26" t="str">
        <f t="shared" si="121"/>
        <v/>
      </c>
      <c r="E413" s="26" t="str">
        <f>IF(ISBLANK('DATA ENTRY'!J413),"",'DATA ENTRY'!J413)</f>
        <v/>
      </c>
      <c r="F413" s="26" t="str">
        <f>IF(ISBLANK('DATA ENTRY'!K413),"",'DATA ENTRY'!K413)</f>
        <v/>
      </c>
      <c r="G413" s="26" t="str">
        <f t="shared" si="122"/>
        <v/>
      </c>
      <c r="H413" s="26" t="str">
        <f>IF(ISBLANK('DATA ENTRY'!M413),"",'DATA ENTRY'!M413)</f>
        <v/>
      </c>
      <c r="I413" s="26" t="str">
        <f>IF(ISBLANK('DATA ENTRY'!M413),"",'DATA ENTRY'!N413)</f>
        <v/>
      </c>
      <c r="J413" s="26" t="str">
        <f t="shared" si="140"/>
        <v/>
      </c>
      <c r="K413" s="26" t="str">
        <f>IF(ISBLANK('DATA ENTRY'!P413),"",'DATA ENTRY'!P413)</f>
        <v/>
      </c>
      <c r="L413" s="26" t="str">
        <f>IF(ISBLANK('DATA ENTRY'!Q413),"",'DATA ENTRY'!Q413)</f>
        <v/>
      </c>
      <c r="M413" s="26" t="str">
        <f t="shared" si="123"/>
        <v/>
      </c>
      <c r="N413" s="26" t="str">
        <f>IF(ISBLANK('DATA ENTRY'!S413),"",'DATA ENTRY'!S413)</f>
        <v/>
      </c>
      <c r="O413" s="26" t="str">
        <f>IF(ISBLANK('DATA ENTRY'!T413),"",'DATA ENTRY'!T413)</f>
        <v/>
      </c>
      <c r="P413" s="26" t="str">
        <f t="shared" si="124"/>
        <v/>
      </c>
      <c r="Q413" s="26" t="str">
        <f>IF(ISBLANK('DATA ENTRY'!V413),"",'DATA ENTRY'!V413)</f>
        <v/>
      </c>
      <c r="R413" s="26" t="str">
        <f>IF(ISBLANK('DATA ENTRY'!W413),"",'DATA ENTRY'!W413)</f>
        <v/>
      </c>
      <c r="S413" s="26" t="str">
        <f t="shared" si="125"/>
        <v/>
      </c>
      <c r="T413" s="26" t="str">
        <f>IF(ISBLANK('DATA ENTRY'!Y413),"",'DATA ENTRY'!Y413)</f>
        <v/>
      </c>
      <c r="U413" s="26" t="str">
        <f>IF(ISBLANK('DATA ENTRY'!Z413),"",'DATA ENTRY'!Z413)</f>
        <v/>
      </c>
      <c r="V413" s="26" t="str">
        <f t="shared" si="126"/>
        <v/>
      </c>
      <c r="W413" s="26" t="str">
        <f>IF(ISBLANK('DATA ENTRY'!$F413),"",IF(LEDGER!B413="AB","AB",IF(LEDGER!B413&gt;=0.9*'MARK LOOKUP'!B413,"A+",IF(LEDGER!B413&gt;=0.8*'MARK LOOKUP'!B413,"A",IF(LEDGER!B413&gt;=0.7*'MARK LOOKUP'!B413,"B+",IF(LEDGER!B413&gt;=0.6*'MARK LOOKUP'!B413,"B",IF(LEDGER!B413&gt;=0.5*'MARK LOOKUP'!B413,"C+",IF(LEDGER!B413&gt;=0.4*'MARK LOOKUP'!B413,"C+",IF(LEDGER!B413&gt;=0.35*'MARK LOOKUP'!B413,"D","NG")))))))))</f>
        <v/>
      </c>
      <c r="X413" s="26" t="str">
        <f>IF(ISBLANK('DATA ENTRY'!$G413),"",IF(LEDGER!C413="AB","AB",IF(LEDGER!C413&gt;=0.9*'MARK LOOKUP'!C413,"A+",IF(LEDGER!C413&gt;=0.8*'MARK LOOKUP'!C413,"A",IF(LEDGER!C413&gt;=0.7*'MARK LOOKUP'!C413,"B+",IF(LEDGER!C413&gt;=0.6*'MARK LOOKUP'!C413,"B",IF(LEDGER!C413&gt;=0.5*'MARK LOOKUP'!C413,"C+",IF(LEDGER!C413&gt;=0.4*'MARK LOOKUP'!C413,"C+",IF(LEDGER!C413&gt;=0.35*'MARK LOOKUP'!C413,"D","N.G.")))))))))</f>
        <v/>
      </c>
      <c r="Y413" s="26" t="b">
        <f>IF(ISNUMBER(D413),IF(D413&gt;=0.9*'MARK LOOKUP'!D413,"A+",IF(D413&gt;=0.8*'MARK LOOKUP'!D413,"A",IF(D413&gt;=0.7*'MARK LOOKUP'!D413,"B+",IF(D413&gt;=0.6*'MARK LOOKUP'!D413,"B",IF(D413&gt;=0.5*'MARK LOOKUP'!D413,"C+",IF(D413&gt;=0.4*'MARK LOOKUP'!D413,"C",IF(D413&gt;=0.35*'MARK LOOKUP'!D413,"D","N.G."))))))))</f>
        <v>0</v>
      </c>
      <c r="Z413" s="26" t="str">
        <f>IF(ISBLANK('DATA ENTRY'!J413),"",IF(LEDGER!E413="AB","AB",IF(LEDGER!E413&gt;=0.9*'MARK LOOKUP'!E413,"A+",IF(LEDGER!E413&gt;=0.8*'MARK LOOKUP'!E413,"A",IF(LEDGER!E413&gt;=0.7*'MARK LOOKUP'!E413,"B+",IF(LEDGER!E413&gt;=0.6*'MARK LOOKUP'!E413,"B",IF(LEDGER!E413&gt;=0.5*'MARK LOOKUP'!E413,"C+",IF(LEDGER!E413&gt;=0.4*'MARK LOOKUP'!E413,"C",IF(LEDGER!E413&gt;=0.35*'MARK LOOKUP'!E413,"D","NG")))))))))</f>
        <v/>
      </c>
      <c r="AA413" s="26" t="str">
        <f>IF(ISBLANK('DATA ENTRY'!K413),"",IF(LEDGER!F413="AB","AB",IF(LEDGER!F413&gt;=0.9*'MARK LOOKUP'!F413,"A+",IF(LEDGER!F413&gt;=0.8*'MARK LOOKUP'!F413,"A",IF(LEDGER!F413&gt;=0.7*'MARK LOOKUP'!F413,"B+",IF(LEDGER!F413&gt;=0.6*'MARK LOOKUP'!F413,"B",IF(LEDGER!F413&gt;=0.5*'MARK LOOKUP'!F413,"C+",IF(LEDGER!F413&gt;=0.4*'MARK LOOKUP'!F413,"C",IF(LEDGER!F413&gt;=0.35*'MARK LOOKUP'!F413,"D","NG")))))))))</f>
        <v/>
      </c>
      <c r="AB413" s="26" t="b">
        <f>IF(ISNUMBER(G413),IF(D413&gt;=0.9*'MARK LOOKUP'!G413,"A+",IF(G413&gt;=0.8*'MARK LOOKUP'!G413,"A",IF(G413&gt;=0.7*'MARK LOOKUP'!G413,"B+",IF(G413&gt;=0.6*'MARK LOOKUP'!G413,"B",IF(G413&gt;=0.5*'MARK LOOKUP'!G413,"C+",IF(G413&gt;=0.4*'MARK LOOKUP'!G413,"C",IF(G413&gt;=0.35*'MARK LOOKUP'!G413,"D","NG"))))))))</f>
        <v>0</v>
      </c>
      <c r="AC413" s="26" t="str">
        <f>IF(ISBLANK('DATA ENTRY'!M413),"",IF(LEDGER!H413="AB","AB",IF(LEDGER!H413&gt;=0.9*'MARK LOOKUP'!H413,"A+",IF(LEDGER!H413&gt;=0.8*'MARK LOOKUP'!H413,"A",IF(LEDGER!H413&gt;=0.7*'MARK LOOKUP'!H413,"B+",IF(LEDGER!H413&gt;=0.6*'MARK LOOKUP'!H413,"B",IF(LEDGER!H413&gt;=0.5*'MARK LOOKUP'!H413,"C+",IF(LEDGER!H413&gt;=0.4*'MARK LOOKUP'!H413,"C",IF(LEDGER!H413&gt;=0.35*'MARK LOOKUP'!H413,"D","NG")))))))))</f>
        <v/>
      </c>
      <c r="AD413" s="26" t="str">
        <f>IF(ISBLANK('DATA ENTRY'!N413),"",IF(LEDGER!I413="AB","AB",IF(LEDGER!I413&gt;=0.9*'MARK LOOKUP'!I413,"A+",IF(LEDGER!I413&gt;=0.8*'MARK LOOKUP'!I413,"A",IF(LEDGER!I413&gt;=0.7*'MARK LOOKUP'!I413,"B+",IF(LEDGER!I413&gt;=0.6*'MARK LOOKUP'!I413,"B",IF(LEDGER!I413&gt;=0.5*'MARK LOOKUP'!I413,"C+",IF(LEDGER!I413&gt;=0.4*'MARK LOOKUP'!I413,"C",IF(LEDGER!I413&gt;=0.35*'MARK LOOKUP'!I413,"D","NG")))))))))</f>
        <v/>
      </c>
      <c r="AE413" s="26" t="str">
        <f>IF(ISNUMBER(J413),IF(J413&gt;=0.9*'MARK LOOKUP'!J413,"A+",IF(J413&gt;=0.8*'MARK LOOKUP'!J413,"A",IF(J413&gt;=0.7*'MARK LOOKUP'!J413,"B+",IF(J413&gt;=0.6*'MARK LOOKUP'!J413,"B",IF(J413&gt;=0.5*'MARK LOOKUP'!J413,"C+",IF(J413&gt;=0.4*'MARK LOOKUP'!J413,"C",IF(J413&gt;=0.35*'MARK LOOKUP'!J413,"D","NG"))))))),"")</f>
        <v/>
      </c>
      <c r="AF413" s="26" t="str">
        <f>IF(ISBLANK('DATA ENTRY'!P413),"",IF(LEDGER!K413="Ab","AB",IF(LEDGER!K413&gt;=0.9*'MARK LOOKUP'!K413,"A+",IF(LEDGER!K413&gt;=0.8*'MARK LOOKUP'!K413,"A",IF(LEDGER!K413&gt;=0.7*'MARK LOOKUP'!K413,"B+",IF(LEDGER!K413&gt;=0.6*'MARK LOOKUP'!K413,"B",IF(LEDGER!K413&gt;=0.5*'MARK LOOKUP'!K413,"C+",IF(LEDGER!K413&gt;=0.4*'MARK LOOKUP'!K413,"C",IF(LEDGER!K413&gt;=0.35*'MARK LOOKUP'!K413,"D","NG")))))))))</f>
        <v/>
      </c>
      <c r="AG413" s="26" t="str">
        <f>IF(ISBLANK('DATA ENTRY'!Q413),"",IF(LEDGER!L413="Ab","AB",IF(LEDGER!L413&gt;=0.9*'MARK LOOKUP'!L413,"A+",IF(LEDGER!L413&gt;=0.8*'MARK LOOKUP'!L413,"A",IF(LEDGER!L413&gt;=0.7*'MARK LOOKUP'!L413,"B+",IF(LEDGER!L413&gt;=0.6*'MARK LOOKUP'!L413,"B",IF(LEDGER!L413&gt;=0.5*'MARK LOOKUP'!L413,"C+",IF(LEDGER!L413&gt;=0.4*'MARK LOOKUP'!L413,"C",IF(LEDGER!L413&gt;=0.35*'MARK LOOKUP'!L413,"D","NG")))))))))</f>
        <v/>
      </c>
      <c r="AH413" s="26" t="str">
        <f>IF(ISNUMBER(M413),IF(M413&gt;=0.9*'MARK LOOKUP'!M413,"A+",IF(M413&gt;=0.8*'MARK LOOKUP'!M413,"A",IF(M413&gt;=0.7*'MARK LOOKUP'!M413,"B+",IF(M413&gt;=0.6*'MARK LOOKUP'!M413,"B",IF(M413&gt;=0.5*'MARK LOOKUP'!M413,"C+",IF(M413&gt;=0.4*'MARK LOOKUP'!M413,"C",IF(M413&gt;=0.35*'MARK LOOKUP'!M413,"D","NG"))))))),"")</f>
        <v/>
      </c>
      <c r="AI413" s="26" t="str">
        <f>IF(ISBLANK('DATA ENTRY'!S413),"",IF(N413="Ab","AB",IF(N413&gt;=0.9*'MARK LOOKUP'!N413,"A+",IF(N413&gt;=0.8*'MARK LOOKUP'!N413,"A",IF(N413&gt;=0.7*'MARK LOOKUP'!N413,"B+",IF(N413&gt;=0.6*'MARK LOOKUP'!N413,"B",IF(N413&gt;=0.5*'MARK LOOKUP'!N413,"C+",IF(N413&gt;=0.4*'MARK LOOKUP'!N413,"C",IF(N413&gt;=0.35*'MARK LOOKUP'!N413,"D","NG")))))))))</f>
        <v/>
      </c>
      <c r="AJ413" s="26" t="str">
        <f>IF(ISBLANK('DATA ENTRY'!T413),"",IF(O413="Ab","AB",IF(O413&gt;=0.9*'MARK LOOKUP'!O413,"A+",IF(O413&gt;=0.8*'MARK LOOKUP'!O413,"A",IF(O413&gt;=0.7*'MARK LOOKUP'!O413,"B+",IF(O413&gt;=0.6*'MARK LOOKUP'!O413,"B",IF(O413&gt;=0.5*'MARK LOOKUP'!O413,"C+",IF(O413&gt;=0.4*'MARK LOOKUP'!O413,"C",IF(O413&gt;=0.35*'MARK LOOKUP'!O413,"D","NG")))))))))</f>
        <v/>
      </c>
      <c r="AK413" s="26" t="str">
        <f>IF(ISNUMBER(P413),IF(P413&gt;=0.9*'MARK LOOKUP'!P413,"A+",IF(P413&gt;=0.8*'MARK LOOKUP'!P413,"A",IF(P413&gt;=0.7*'MARK LOOKUP'!P413,"B+",IF(P413&gt;=0.6*'MARK LOOKUP'!P413,"B",IF(P413&gt;=0.5*'MARK LOOKUP'!P413,"C+",IF(P413&gt;=0.4*'MARK LOOKUP'!P413,"C",IF(P413&gt;=0.35*'MARK LOOKUP'!P413,"D","NG"))))))),"")</f>
        <v/>
      </c>
      <c r="AL413" s="26" t="str">
        <f>IF(ISBLANK('DATA ENTRY'!V413),"",IF(Q413="Ab","AB",IF(Q413&gt;=0.9*'MARK LOOKUP'!Q413,"A+",IF(Q413&gt;=0.8*'MARK LOOKUP'!Q413,"A",IF(Q413&gt;=0.7*'MARK LOOKUP'!Q413,"B+",IF(Q413&gt;=0.6*'MARK LOOKUP'!Q413,"B",IF(Q413&gt;=0.5*'MARK LOOKUP'!Q413,"C+",IF(Q413&gt;=0.4*'MARK LOOKUP'!Q413,"C",IF(Q413&gt;=0.35*'MARK LOOKUP'!Q413,"D","NG")))))))))</f>
        <v/>
      </c>
      <c r="AM413" s="26" t="str">
        <f>IF(ISBLANK('DATA ENTRY'!W413),"",IF(R413="Ab","AB",IF(R413&gt;=0.9*'MARK LOOKUP'!R413,"A+",IF(R413&gt;=0.8*'MARK LOOKUP'!R413,"A",IF(R413&gt;=0.7*'MARK LOOKUP'!R413,"B+",IF(R413&gt;=0.6*'MARK LOOKUP'!R413,"B",IF(R413&gt;=0.5*'MARK LOOKUP'!R413,"C+",IF(R413&gt;=0.4*'MARK LOOKUP'!R413,"C",IF(R413&gt;=0.35*'MARK LOOKUP'!R413,"D","NG")))))))))</f>
        <v/>
      </c>
      <c r="AN413" s="26" t="str">
        <f>IF(ISNUMBER(S413),IF(S413&gt;=0.9*'MARK LOOKUP'!S413,"A+",IF(S413&gt;=0.8*'MARK LOOKUP'!S413,"A",IF(S413&gt;=0.7*'MARK LOOKUP'!S413,"B+",IF(S413&gt;=0.6*'MARK LOOKUP'!S413,"B",IF(S413&gt;=0.5*'MARK LOOKUP'!S413,"C+",IF(S413&gt;=0.4*'MARK LOOKUP'!S413,"C",IF(S413&gt;=0.35*'MARK LOOKUP'!S413,"D","NG"))))))),"")</f>
        <v/>
      </c>
      <c r="AO413" s="26" t="str">
        <f>IF(ISBLANK('DATA ENTRY'!Y413),"",IF(T413="AB","AB",IF(T413&gt;=0.9*'MARK LOOKUP'!T413,"A+",IF(T413&gt;=0.8*'MARK LOOKUP'!T413,"A",IF(T413&gt;=0.7*'MARK LOOKUP'!T413,"B+",IF(T413&gt;=0.6*'MARK LOOKUP'!T413,"B",IF(T413&gt;=0.5*'MARK LOOKUP'!T413,"C+",IF(T413&gt;=0.4*'MARK LOOKUP'!T413,"C",IF(T413&gt;=0.35*'MARK LOOKUP'!T413,"D","NG")))))))))</f>
        <v/>
      </c>
      <c r="AP413" s="26" t="str">
        <f>IF(ISBLANK('DATA ENTRY'!Z413),"",IF(U413="AB","AB",IF(U413&gt;=0.9*'MARK LOOKUP'!U413,"A+",IF(U413&gt;=0.8*'MARK LOOKUP'!U413,"A",IF(U413&gt;=0.7*'MARK LOOKUP'!U413,"B+",IF(U413&gt;=0.6*'MARK LOOKUP'!U413,"B",IF(U413&gt;=0.5*'MARK LOOKUP'!U413,"C+",IF(U413&gt;=0.4*'MARK LOOKUP'!U413,"C",IF(U413&gt;=0.35*'MARK LOOKUP'!U413,"D","NG")))))))))</f>
        <v/>
      </c>
      <c r="AQ413" s="26" t="str">
        <f>IF(ISNUMBER(V413),IF(V413&gt;=0.9*'MARK LOOKUP'!V413,"A+",IF(V413&gt;=0.8*'MARK LOOKUP'!V413,"A",IF(V413&gt;=0.7*'MARK LOOKUP'!V413,"B+",IF(V413&gt;=0.6*'MARK LOOKUP'!S413,"B",IF(V413&gt;=0.5*'MARK LOOKUP'!V413,"C+",IF(V413&gt;=0.4*'MARK LOOKUP'!V413,"C",IF(V413&gt;=0.35*'MARK LOOKUP'!V413,"D","NG"))))))),"")</f>
        <v/>
      </c>
      <c r="AR413" s="26" t="str">
        <f t="shared" si="127"/>
        <v/>
      </c>
      <c r="AS413" s="26" t="str">
        <f t="shared" si="128"/>
        <v/>
      </c>
      <c r="AT413" s="26" t="str">
        <f t="shared" si="129"/>
        <v/>
      </c>
      <c r="AU413" s="26" t="str">
        <f t="shared" si="130"/>
        <v/>
      </c>
      <c r="AV413" s="26" t="str">
        <f t="shared" si="131"/>
        <v/>
      </c>
      <c r="AW413" s="26" t="str">
        <f t="shared" si="132"/>
        <v/>
      </c>
      <c r="AX413" s="26" t="str">
        <f t="shared" si="133"/>
        <v/>
      </c>
      <c r="AY413" s="26" t="str">
        <f t="shared" si="134"/>
        <v/>
      </c>
      <c r="AZ413" s="26" t="str">
        <f t="shared" si="135"/>
        <v/>
      </c>
      <c r="BA413" s="26" t="str">
        <f t="shared" si="136"/>
        <v/>
      </c>
      <c r="BB413" s="26" t="str">
        <f t="shared" si="137"/>
        <v/>
      </c>
      <c r="BC413" s="26" t="str">
        <f t="shared" si="138"/>
        <v/>
      </c>
      <c r="BD413" s="26" t="str">
        <f t="shared" si="139"/>
        <v/>
      </c>
      <c r="BE413" s="26" t="str">
        <f>IF(ISBLANK('DATA ENTRY'!S413),"",IF(AJ413="A+","4",IF(AJ413="A","3.6",IF(AJ413="B+","3.2",IF(AJ413="B","2.8",IF(AJ413="C+","2.4",IF(AJ413="C","2",IF(AJ413="D+","1.6",IF(AJ413="D","1.2",IF(AJ413="E","0.8",""))))))))))</f>
        <v/>
      </c>
      <c r="BF413" s="26" t="str">
        <f>IF(ISBLANK('DATA ENTRY'!T413),"",IF(AK413="A+","4",IF(AK413="A","3.6",IF(AK413="B+","3.2",IF(AK413="B","2.8",IF(AK413="C+","2.4",IF(AK413="C","2",IF(AK413="D+","1.6",IF(AK413="D","1.2",IF(AK413="E","0.8",""))))))))))</f>
        <v/>
      </c>
      <c r="BG413" s="26" t="str">
        <f>IF(ISBLANK('DATA ENTRY'!U413),"",IF(AL413="A+","4",IF(AL413="A","3.6",IF(AL413="B+","3.2",IF(AL413="B","2.8",IF(AL413="C+","2.4",IF(AL413="C","2",IF(AL413="D+","1.6",IF(AL413="D","1.2",IF(AL413="E","0.8",""))))))))))</f>
        <v/>
      </c>
      <c r="BH413" s="26" t="str">
        <f>IF(ISBLANK('DATA ENTRY'!V413),"",IF(AM413="A+","4",IF(AM413="A","3.6",IF(AM413="B+","3.2",IF(AM413="B","2.8",IF(AM413="C+","2.4",IF(AM413="C","2",IF(AM413="D+","1.6",IF(AM413="D","1.2",IF(AM413="E","0.8",""))))))))))</f>
        <v/>
      </c>
      <c r="BI413" s="26" t="str">
        <f>IF(ISBLANK('DATA ENTRY'!W413),"",IF(AN413="A+","4",IF(AN413="A","3.6",IF(AN413="B+","3.2",IF(AN413="B","2.8",IF(AN413="C+","2.4",IF(AN413="C","2",IF(AN413="D+","1.6",IF(AN413="D","1.2",IF(AN413="E","0.8",""))))))))))</f>
        <v/>
      </c>
      <c r="BJ413" s="26" t="str">
        <f>IF(ISBLANK('DATA ENTRY'!X413),"",IF(AO413="A+","4",IF(AO413="A","3.6",IF(AO413="B+","3.2",IF(AO413="B","2.8",IF(AO413="C+","2.4",IF(AO413="C","2",IF(AO413="D+","1.6",IF(AO413="D","1.2",IF(AO413="E","0.8",""))))))))))</f>
        <v/>
      </c>
      <c r="BK413" s="26" t="str">
        <f>IF(ISBLANK('DATA ENTRY'!Y413),"",IF(AP413="A+","4",IF(AP413="A","3.6",IF(AP413="B+","3.2",IF(AP413="B","2.8",IF(AP413="C+","2.4",IF(AP413="C","2",IF(AP413="D+","1.6",IF(AP413="D","1.2",IF(AP413="E","0.8",""))))))))))</f>
        <v/>
      </c>
      <c r="BL413" s="26" t="str">
        <f>IF(ISBLANK('DATA ENTRY'!Z413),"",IF(AQ413="A+","4",IF(AQ413="A","3.6",IF(AQ413="B+","3.2",IF(AQ413="B","2.8",IF(AQ413="C+","2.4",IF(AQ413="C","2",IF(AQ413="D+","1.6",IF(AQ413="D","1.2",IF(AQ413="E","0.8",""))))))))))</f>
        <v/>
      </c>
    </row>
    <row r="414" spans="2:64" x14ac:dyDescent="0.25">
      <c r="B414" s="26" t="str">
        <f>IF(ISBLANK('DATA ENTRY'!G414),"",'DATA ENTRY'!G414)</f>
        <v/>
      </c>
      <c r="C414" s="26" t="str">
        <f>IF(ISBLANK('DATA ENTRY'!H414),"",'DATA ENTRY'!H414)</f>
        <v/>
      </c>
      <c r="D414" s="26" t="str">
        <f t="shared" si="121"/>
        <v/>
      </c>
      <c r="E414" s="26" t="str">
        <f>IF(ISBLANK('DATA ENTRY'!J414),"",'DATA ENTRY'!J414)</f>
        <v/>
      </c>
      <c r="F414" s="26" t="str">
        <f>IF(ISBLANK('DATA ENTRY'!K414),"",'DATA ENTRY'!K414)</f>
        <v/>
      </c>
      <c r="G414" s="26" t="str">
        <f t="shared" si="122"/>
        <v/>
      </c>
      <c r="H414" s="26" t="str">
        <f>IF(ISBLANK('DATA ENTRY'!M414),"",'DATA ENTRY'!M414)</f>
        <v/>
      </c>
      <c r="I414" s="26" t="str">
        <f>IF(ISBLANK('DATA ENTRY'!M414),"",'DATA ENTRY'!N414)</f>
        <v/>
      </c>
      <c r="J414" s="26" t="str">
        <f t="shared" si="140"/>
        <v/>
      </c>
      <c r="K414" s="26" t="str">
        <f>IF(ISBLANK('DATA ENTRY'!P414),"",'DATA ENTRY'!P414)</f>
        <v/>
      </c>
      <c r="L414" s="26" t="str">
        <f>IF(ISBLANK('DATA ENTRY'!Q414),"",'DATA ENTRY'!Q414)</f>
        <v/>
      </c>
      <c r="M414" s="26" t="str">
        <f t="shared" si="123"/>
        <v/>
      </c>
      <c r="N414" s="26" t="str">
        <f>IF(ISBLANK('DATA ENTRY'!S414),"",'DATA ENTRY'!S414)</f>
        <v/>
      </c>
      <c r="O414" s="26" t="str">
        <f>IF(ISBLANK('DATA ENTRY'!T414),"",'DATA ENTRY'!T414)</f>
        <v/>
      </c>
      <c r="P414" s="26" t="str">
        <f t="shared" si="124"/>
        <v/>
      </c>
      <c r="Q414" s="26" t="str">
        <f>IF(ISBLANK('DATA ENTRY'!V414),"",'DATA ENTRY'!V414)</f>
        <v/>
      </c>
      <c r="R414" s="26" t="str">
        <f>IF(ISBLANK('DATA ENTRY'!W414),"",'DATA ENTRY'!W414)</f>
        <v/>
      </c>
      <c r="S414" s="26" t="str">
        <f t="shared" si="125"/>
        <v/>
      </c>
      <c r="T414" s="26" t="str">
        <f>IF(ISBLANK('DATA ENTRY'!Y414),"",'DATA ENTRY'!Y414)</f>
        <v/>
      </c>
      <c r="U414" s="26" t="str">
        <f>IF(ISBLANK('DATA ENTRY'!Z414),"",'DATA ENTRY'!Z414)</f>
        <v/>
      </c>
      <c r="V414" s="26" t="str">
        <f t="shared" si="126"/>
        <v/>
      </c>
      <c r="W414" s="26" t="str">
        <f>IF(ISBLANK('DATA ENTRY'!$F414),"",IF(LEDGER!B414="AB","AB",IF(LEDGER!B414&gt;=0.9*'MARK LOOKUP'!B414,"A+",IF(LEDGER!B414&gt;=0.8*'MARK LOOKUP'!B414,"A",IF(LEDGER!B414&gt;=0.7*'MARK LOOKUP'!B414,"B+",IF(LEDGER!B414&gt;=0.6*'MARK LOOKUP'!B414,"B",IF(LEDGER!B414&gt;=0.5*'MARK LOOKUP'!B414,"C+",IF(LEDGER!B414&gt;=0.4*'MARK LOOKUP'!B414,"C+",IF(LEDGER!B414&gt;=0.35*'MARK LOOKUP'!B414,"D","NG")))))))))</f>
        <v/>
      </c>
      <c r="X414" s="26" t="str">
        <f>IF(ISBLANK('DATA ENTRY'!$G414),"",IF(LEDGER!C414="AB","AB",IF(LEDGER!C414&gt;=0.9*'MARK LOOKUP'!C414,"A+",IF(LEDGER!C414&gt;=0.8*'MARK LOOKUP'!C414,"A",IF(LEDGER!C414&gt;=0.7*'MARK LOOKUP'!C414,"B+",IF(LEDGER!C414&gt;=0.6*'MARK LOOKUP'!C414,"B",IF(LEDGER!C414&gt;=0.5*'MARK LOOKUP'!C414,"C+",IF(LEDGER!C414&gt;=0.4*'MARK LOOKUP'!C414,"C+",IF(LEDGER!C414&gt;=0.35*'MARK LOOKUP'!C414,"D","N.G.")))))))))</f>
        <v/>
      </c>
      <c r="Y414" s="26" t="b">
        <f>IF(ISNUMBER(D414),IF(D414&gt;=0.9*'MARK LOOKUP'!D414,"A+",IF(D414&gt;=0.8*'MARK LOOKUP'!D414,"A",IF(D414&gt;=0.7*'MARK LOOKUP'!D414,"B+",IF(D414&gt;=0.6*'MARK LOOKUP'!D414,"B",IF(D414&gt;=0.5*'MARK LOOKUP'!D414,"C+",IF(D414&gt;=0.4*'MARK LOOKUP'!D414,"C",IF(D414&gt;=0.35*'MARK LOOKUP'!D414,"D","N.G."))))))))</f>
        <v>0</v>
      </c>
      <c r="Z414" s="26" t="str">
        <f>IF(ISBLANK('DATA ENTRY'!J414),"",IF(LEDGER!E414="AB","AB",IF(LEDGER!E414&gt;=0.9*'MARK LOOKUP'!E414,"A+",IF(LEDGER!E414&gt;=0.8*'MARK LOOKUP'!E414,"A",IF(LEDGER!E414&gt;=0.7*'MARK LOOKUP'!E414,"B+",IF(LEDGER!E414&gt;=0.6*'MARK LOOKUP'!E414,"B",IF(LEDGER!E414&gt;=0.5*'MARK LOOKUP'!E414,"C+",IF(LEDGER!E414&gt;=0.4*'MARK LOOKUP'!E414,"C",IF(LEDGER!E414&gt;=0.35*'MARK LOOKUP'!E414,"D","NG")))))))))</f>
        <v/>
      </c>
      <c r="AA414" s="26" t="str">
        <f>IF(ISBLANK('DATA ENTRY'!K414),"",IF(LEDGER!F414="AB","AB",IF(LEDGER!F414&gt;=0.9*'MARK LOOKUP'!F414,"A+",IF(LEDGER!F414&gt;=0.8*'MARK LOOKUP'!F414,"A",IF(LEDGER!F414&gt;=0.7*'MARK LOOKUP'!F414,"B+",IF(LEDGER!F414&gt;=0.6*'MARK LOOKUP'!F414,"B",IF(LEDGER!F414&gt;=0.5*'MARK LOOKUP'!F414,"C+",IF(LEDGER!F414&gt;=0.4*'MARK LOOKUP'!F414,"C",IF(LEDGER!F414&gt;=0.35*'MARK LOOKUP'!F414,"D","NG")))))))))</f>
        <v/>
      </c>
      <c r="AB414" s="26" t="b">
        <f>IF(ISNUMBER(G414),IF(D414&gt;=0.9*'MARK LOOKUP'!G414,"A+",IF(G414&gt;=0.8*'MARK LOOKUP'!G414,"A",IF(G414&gt;=0.7*'MARK LOOKUP'!G414,"B+",IF(G414&gt;=0.6*'MARK LOOKUP'!G414,"B",IF(G414&gt;=0.5*'MARK LOOKUP'!G414,"C+",IF(G414&gt;=0.4*'MARK LOOKUP'!G414,"C",IF(G414&gt;=0.35*'MARK LOOKUP'!G414,"D","NG"))))))))</f>
        <v>0</v>
      </c>
      <c r="AC414" s="26" t="str">
        <f>IF(ISBLANK('DATA ENTRY'!M414),"",IF(LEDGER!H414="AB","AB",IF(LEDGER!H414&gt;=0.9*'MARK LOOKUP'!H414,"A+",IF(LEDGER!H414&gt;=0.8*'MARK LOOKUP'!H414,"A",IF(LEDGER!H414&gt;=0.7*'MARK LOOKUP'!H414,"B+",IF(LEDGER!H414&gt;=0.6*'MARK LOOKUP'!H414,"B",IF(LEDGER!H414&gt;=0.5*'MARK LOOKUP'!H414,"C+",IF(LEDGER!H414&gt;=0.4*'MARK LOOKUP'!H414,"C",IF(LEDGER!H414&gt;=0.35*'MARK LOOKUP'!H414,"D","NG")))))))))</f>
        <v/>
      </c>
      <c r="AD414" s="26" t="str">
        <f>IF(ISBLANK('DATA ENTRY'!N414),"",IF(LEDGER!I414="AB","AB",IF(LEDGER!I414&gt;=0.9*'MARK LOOKUP'!I414,"A+",IF(LEDGER!I414&gt;=0.8*'MARK LOOKUP'!I414,"A",IF(LEDGER!I414&gt;=0.7*'MARK LOOKUP'!I414,"B+",IF(LEDGER!I414&gt;=0.6*'MARK LOOKUP'!I414,"B",IF(LEDGER!I414&gt;=0.5*'MARK LOOKUP'!I414,"C+",IF(LEDGER!I414&gt;=0.4*'MARK LOOKUP'!I414,"C",IF(LEDGER!I414&gt;=0.35*'MARK LOOKUP'!I414,"D","NG")))))))))</f>
        <v/>
      </c>
      <c r="AE414" s="26" t="str">
        <f>IF(ISNUMBER(J414),IF(J414&gt;=0.9*'MARK LOOKUP'!J414,"A+",IF(J414&gt;=0.8*'MARK LOOKUP'!J414,"A",IF(J414&gt;=0.7*'MARK LOOKUP'!J414,"B+",IF(J414&gt;=0.6*'MARK LOOKUP'!J414,"B",IF(J414&gt;=0.5*'MARK LOOKUP'!J414,"C+",IF(J414&gt;=0.4*'MARK LOOKUP'!J414,"C",IF(J414&gt;=0.35*'MARK LOOKUP'!J414,"D","NG"))))))),"")</f>
        <v/>
      </c>
      <c r="AF414" s="26" t="str">
        <f>IF(ISBLANK('DATA ENTRY'!P414),"",IF(LEDGER!K414="Ab","AB",IF(LEDGER!K414&gt;=0.9*'MARK LOOKUP'!K414,"A+",IF(LEDGER!K414&gt;=0.8*'MARK LOOKUP'!K414,"A",IF(LEDGER!K414&gt;=0.7*'MARK LOOKUP'!K414,"B+",IF(LEDGER!K414&gt;=0.6*'MARK LOOKUP'!K414,"B",IF(LEDGER!K414&gt;=0.5*'MARK LOOKUP'!K414,"C+",IF(LEDGER!K414&gt;=0.4*'MARK LOOKUP'!K414,"C",IF(LEDGER!K414&gt;=0.35*'MARK LOOKUP'!K414,"D","NG")))))))))</f>
        <v/>
      </c>
      <c r="AG414" s="26" t="str">
        <f>IF(ISBLANK('DATA ENTRY'!Q414),"",IF(LEDGER!L414="Ab","AB",IF(LEDGER!L414&gt;=0.9*'MARK LOOKUP'!L414,"A+",IF(LEDGER!L414&gt;=0.8*'MARK LOOKUP'!L414,"A",IF(LEDGER!L414&gt;=0.7*'MARK LOOKUP'!L414,"B+",IF(LEDGER!L414&gt;=0.6*'MARK LOOKUP'!L414,"B",IF(LEDGER!L414&gt;=0.5*'MARK LOOKUP'!L414,"C+",IF(LEDGER!L414&gt;=0.4*'MARK LOOKUP'!L414,"C",IF(LEDGER!L414&gt;=0.35*'MARK LOOKUP'!L414,"D","NG")))))))))</f>
        <v/>
      </c>
      <c r="AH414" s="26" t="str">
        <f>IF(ISNUMBER(M414),IF(M414&gt;=0.9*'MARK LOOKUP'!M414,"A+",IF(M414&gt;=0.8*'MARK LOOKUP'!M414,"A",IF(M414&gt;=0.7*'MARK LOOKUP'!M414,"B+",IF(M414&gt;=0.6*'MARK LOOKUP'!M414,"B",IF(M414&gt;=0.5*'MARK LOOKUP'!M414,"C+",IF(M414&gt;=0.4*'MARK LOOKUP'!M414,"C",IF(M414&gt;=0.35*'MARK LOOKUP'!M414,"D","NG"))))))),"")</f>
        <v/>
      </c>
      <c r="AI414" s="26" t="str">
        <f>IF(ISBLANK('DATA ENTRY'!S414),"",IF(N414="Ab","AB",IF(N414&gt;=0.9*'MARK LOOKUP'!N414,"A+",IF(N414&gt;=0.8*'MARK LOOKUP'!N414,"A",IF(N414&gt;=0.7*'MARK LOOKUP'!N414,"B+",IF(N414&gt;=0.6*'MARK LOOKUP'!N414,"B",IF(N414&gt;=0.5*'MARK LOOKUP'!N414,"C+",IF(N414&gt;=0.4*'MARK LOOKUP'!N414,"C",IF(N414&gt;=0.35*'MARK LOOKUP'!N414,"D","NG")))))))))</f>
        <v/>
      </c>
      <c r="AJ414" s="26" t="str">
        <f>IF(ISBLANK('DATA ENTRY'!T414),"",IF(O414="Ab","AB",IF(O414&gt;=0.9*'MARK LOOKUP'!O414,"A+",IF(O414&gt;=0.8*'MARK LOOKUP'!O414,"A",IF(O414&gt;=0.7*'MARK LOOKUP'!O414,"B+",IF(O414&gt;=0.6*'MARK LOOKUP'!O414,"B",IF(O414&gt;=0.5*'MARK LOOKUP'!O414,"C+",IF(O414&gt;=0.4*'MARK LOOKUP'!O414,"C",IF(O414&gt;=0.35*'MARK LOOKUP'!O414,"D","NG")))))))))</f>
        <v/>
      </c>
      <c r="AK414" s="26" t="str">
        <f>IF(ISNUMBER(P414),IF(P414&gt;=0.9*'MARK LOOKUP'!P414,"A+",IF(P414&gt;=0.8*'MARK LOOKUP'!P414,"A",IF(P414&gt;=0.7*'MARK LOOKUP'!P414,"B+",IF(P414&gt;=0.6*'MARK LOOKUP'!P414,"B",IF(P414&gt;=0.5*'MARK LOOKUP'!P414,"C+",IF(P414&gt;=0.4*'MARK LOOKUP'!P414,"C",IF(P414&gt;=0.35*'MARK LOOKUP'!P414,"D","NG"))))))),"")</f>
        <v/>
      </c>
      <c r="AL414" s="26" t="str">
        <f>IF(ISBLANK('DATA ENTRY'!V414),"",IF(Q414="Ab","AB",IF(Q414&gt;=0.9*'MARK LOOKUP'!Q414,"A+",IF(Q414&gt;=0.8*'MARK LOOKUP'!Q414,"A",IF(Q414&gt;=0.7*'MARK LOOKUP'!Q414,"B+",IF(Q414&gt;=0.6*'MARK LOOKUP'!Q414,"B",IF(Q414&gt;=0.5*'MARK LOOKUP'!Q414,"C+",IF(Q414&gt;=0.4*'MARK LOOKUP'!Q414,"C",IF(Q414&gt;=0.35*'MARK LOOKUP'!Q414,"D","NG")))))))))</f>
        <v/>
      </c>
      <c r="AM414" s="26" t="str">
        <f>IF(ISBLANK('DATA ENTRY'!W414),"",IF(R414="Ab","AB",IF(R414&gt;=0.9*'MARK LOOKUP'!R414,"A+",IF(R414&gt;=0.8*'MARK LOOKUP'!R414,"A",IF(R414&gt;=0.7*'MARK LOOKUP'!R414,"B+",IF(R414&gt;=0.6*'MARK LOOKUP'!R414,"B",IF(R414&gt;=0.5*'MARK LOOKUP'!R414,"C+",IF(R414&gt;=0.4*'MARK LOOKUP'!R414,"C",IF(R414&gt;=0.35*'MARK LOOKUP'!R414,"D","NG")))))))))</f>
        <v/>
      </c>
      <c r="AN414" s="26" t="str">
        <f>IF(ISNUMBER(S414),IF(S414&gt;=0.9*'MARK LOOKUP'!S414,"A+",IF(S414&gt;=0.8*'MARK LOOKUP'!S414,"A",IF(S414&gt;=0.7*'MARK LOOKUP'!S414,"B+",IF(S414&gt;=0.6*'MARK LOOKUP'!S414,"B",IF(S414&gt;=0.5*'MARK LOOKUP'!S414,"C+",IF(S414&gt;=0.4*'MARK LOOKUP'!S414,"C",IF(S414&gt;=0.35*'MARK LOOKUP'!S414,"D","NG"))))))),"")</f>
        <v/>
      </c>
      <c r="AO414" s="26" t="str">
        <f>IF(ISBLANK('DATA ENTRY'!Y414),"",IF(T414="AB","AB",IF(T414&gt;=0.9*'MARK LOOKUP'!T414,"A+",IF(T414&gt;=0.8*'MARK LOOKUP'!T414,"A",IF(T414&gt;=0.7*'MARK LOOKUP'!T414,"B+",IF(T414&gt;=0.6*'MARK LOOKUP'!T414,"B",IF(T414&gt;=0.5*'MARK LOOKUP'!T414,"C+",IF(T414&gt;=0.4*'MARK LOOKUP'!T414,"C",IF(T414&gt;=0.35*'MARK LOOKUP'!T414,"D","NG")))))))))</f>
        <v/>
      </c>
      <c r="AP414" s="26" t="str">
        <f>IF(ISBLANK('DATA ENTRY'!Z414),"",IF(U414="AB","AB",IF(U414&gt;=0.9*'MARK LOOKUP'!U414,"A+",IF(U414&gt;=0.8*'MARK LOOKUP'!U414,"A",IF(U414&gt;=0.7*'MARK LOOKUP'!U414,"B+",IF(U414&gt;=0.6*'MARK LOOKUP'!U414,"B",IF(U414&gt;=0.5*'MARK LOOKUP'!U414,"C+",IF(U414&gt;=0.4*'MARK LOOKUP'!U414,"C",IF(U414&gt;=0.35*'MARK LOOKUP'!U414,"D","NG")))))))))</f>
        <v/>
      </c>
      <c r="AQ414" s="26" t="str">
        <f>IF(ISNUMBER(V414),IF(V414&gt;=0.9*'MARK LOOKUP'!V414,"A+",IF(V414&gt;=0.8*'MARK LOOKUP'!V414,"A",IF(V414&gt;=0.7*'MARK LOOKUP'!V414,"B+",IF(V414&gt;=0.6*'MARK LOOKUP'!S414,"B",IF(V414&gt;=0.5*'MARK LOOKUP'!V414,"C+",IF(V414&gt;=0.4*'MARK LOOKUP'!V414,"C",IF(V414&gt;=0.35*'MARK LOOKUP'!V414,"D","NG"))))))),"")</f>
        <v/>
      </c>
      <c r="AR414" s="26" t="str">
        <f t="shared" si="127"/>
        <v/>
      </c>
      <c r="AS414" s="26" t="str">
        <f t="shared" si="128"/>
        <v/>
      </c>
      <c r="AT414" s="26" t="str">
        <f t="shared" si="129"/>
        <v/>
      </c>
      <c r="AU414" s="26" t="str">
        <f t="shared" si="130"/>
        <v/>
      </c>
      <c r="AV414" s="26" t="str">
        <f t="shared" si="131"/>
        <v/>
      </c>
      <c r="AW414" s="26" t="str">
        <f t="shared" si="132"/>
        <v/>
      </c>
      <c r="AX414" s="26" t="str">
        <f t="shared" si="133"/>
        <v/>
      </c>
      <c r="AY414" s="26" t="str">
        <f t="shared" si="134"/>
        <v/>
      </c>
      <c r="AZ414" s="26" t="str">
        <f t="shared" si="135"/>
        <v/>
      </c>
      <c r="BA414" s="26" t="str">
        <f t="shared" si="136"/>
        <v/>
      </c>
      <c r="BB414" s="26" t="str">
        <f t="shared" si="137"/>
        <v/>
      </c>
      <c r="BC414" s="26" t="str">
        <f t="shared" si="138"/>
        <v/>
      </c>
      <c r="BD414" s="26" t="str">
        <f t="shared" si="139"/>
        <v/>
      </c>
      <c r="BE414" s="26" t="str">
        <f>IF(ISBLANK('DATA ENTRY'!S414),"",IF(AJ414="A+","4",IF(AJ414="A","3.6",IF(AJ414="B+","3.2",IF(AJ414="B","2.8",IF(AJ414="C+","2.4",IF(AJ414="C","2",IF(AJ414="D+","1.6",IF(AJ414="D","1.2",IF(AJ414="E","0.8",""))))))))))</f>
        <v/>
      </c>
      <c r="BF414" s="26" t="str">
        <f>IF(ISBLANK('DATA ENTRY'!T414),"",IF(AK414="A+","4",IF(AK414="A","3.6",IF(AK414="B+","3.2",IF(AK414="B","2.8",IF(AK414="C+","2.4",IF(AK414="C","2",IF(AK414="D+","1.6",IF(AK414="D","1.2",IF(AK414="E","0.8",""))))))))))</f>
        <v/>
      </c>
      <c r="BG414" s="26" t="str">
        <f>IF(ISBLANK('DATA ENTRY'!U414),"",IF(AL414="A+","4",IF(AL414="A","3.6",IF(AL414="B+","3.2",IF(AL414="B","2.8",IF(AL414="C+","2.4",IF(AL414="C","2",IF(AL414="D+","1.6",IF(AL414="D","1.2",IF(AL414="E","0.8",""))))))))))</f>
        <v/>
      </c>
      <c r="BH414" s="26" t="str">
        <f>IF(ISBLANK('DATA ENTRY'!V414),"",IF(AM414="A+","4",IF(AM414="A","3.6",IF(AM414="B+","3.2",IF(AM414="B","2.8",IF(AM414="C+","2.4",IF(AM414="C","2",IF(AM414="D+","1.6",IF(AM414="D","1.2",IF(AM414="E","0.8",""))))))))))</f>
        <v/>
      </c>
      <c r="BI414" s="26" t="str">
        <f>IF(ISBLANK('DATA ENTRY'!W414),"",IF(AN414="A+","4",IF(AN414="A","3.6",IF(AN414="B+","3.2",IF(AN414="B","2.8",IF(AN414="C+","2.4",IF(AN414="C","2",IF(AN414="D+","1.6",IF(AN414="D","1.2",IF(AN414="E","0.8",""))))))))))</f>
        <v/>
      </c>
      <c r="BJ414" s="26" t="str">
        <f>IF(ISBLANK('DATA ENTRY'!X414),"",IF(AO414="A+","4",IF(AO414="A","3.6",IF(AO414="B+","3.2",IF(AO414="B","2.8",IF(AO414="C+","2.4",IF(AO414="C","2",IF(AO414="D+","1.6",IF(AO414="D","1.2",IF(AO414="E","0.8",""))))))))))</f>
        <v/>
      </c>
      <c r="BK414" s="26" t="str">
        <f>IF(ISBLANK('DATA ENTRY'!Y414),"",IF(AP414="A+","4",IF(AP414="A","3.6",IF(AP414="B+","3.2",IF(AP414="B","2.8",IF(AP414="C+","2.4",IF(AP414="C","2",IF(AP414="D+","1.6",IF(AP414="D","1.2",IF(AP414="E","0.8",""))))))))))</f>
        <v/>
      </c>
      <c r="BL414" s="26" t="str">
        <f>IF(ISBLANK('DATA ENTRY'!Z414),"",IF(AQ414="A+","4",IF(AQ414="A","3.6",IF(AQ414="B+","3.2",IF(AQ414="B","2.8",IF(AQ414="C+","2.4",IF(AQ414="C","2",IF(AQ414="D+","1.6",IF(AQ414="D","1.2",IF(AQ414="E","0.8",""))))))))))</f>
        <v/>
      </c>
    </row>
    <row r="415" spans="2:64" x14ac:dyDescent="0.25">
      <c r="B415" s="26" t="str">
        <f>IF(ISBLANK('DATA ENTRY'!G415),"",'DATA ENTRY'!G415)</f>
        <v/>
      </c>
      <c r="C415" s="26" t="str">
        <f>IF(ISBLANK('DATA ENTRY'!H415),"",'DATA ENTRY'!H415)</f>
        <v/>
      </c>
      <c r="D415" s="26" t="str">
        <f t="shared" si="121"/>
        <v/>
      </c>
      <c r="E415" s="26" t="str">
        <f>IF(ISBLANK('DATA ENTRY'!J415),"",'DATA ENTRY'!J415)</f>
        <v/>
      </c>
      <c r="F415" s="26" t="str">
        <f>IF(ISBLANK('DATA ENTRY'!K415),"",'DATA ENTRY'!K415)</f>
        <v/>
      </c>
      <c r="G415" s="26" t="str">
        <f t="shared" si="122"/>
        <v/>
      </c>
      <c r="H415" s="26" t="str">
        <f>IF(ISBLANK('DATA ENTRY'!M415),"",'DATA ENTRY'!M415)</f>
        <v/>
      </c>
      <c r="I415" s="26" t="str">
        <f>IF(ISBLANK('DATA ENTRY'!M415),"",'DATA ENTRY'!N415)</f>
        <v/>
      </c>
      <c r="J415" s="26" t="str">
        <f t="shared" si="140"/>
        <v/>
      </c>
      <c r="K415" s="26" t="str">
        <f>IF(ISBLANK('DATA ENTRY'!P415),"",'DATA ENTRY'!P415)</f>
        <v/>
      </c>
      <c r="L415" s="26" t="str">
        <f>IF(ISBLANK('DATA ENTRY'!Q415),"",'DATA ENTRY'!Q415)</f>
        <v/>
      </c>
      <c r="M415" s="26" t="str">
        <f t="shared" si="123"/>
        <v/>
      </c>
      <c r="N415" s="26" t="str">
        <f>IF(ISBLANK('DATA ENTRY'!S415),"",'DATA ENTRY'!S415)</f>
        <v/>
      </c>
      <c r="O415" s="26" t="str">
        <f>IF(ISBLANK('DATA ENTRY'!T415),"",'DATA ENTRY'!T415)</f>
        <v/>
      </c>
      <c r="P415" s="26" t="str">
        <f t="shared" si="124"/>
        <v/>
      </c>
      <c r="Q415" s="26" t="str">
        <f>IF(ISBLANK('DATA ENTRY'!V415),"",'DATA ENTRY'!V415)</f>
        <v/>
      </c>
      <c r="R415" s="26" t="str">
        <f>IF(ISBLANK('DATA ENTRY'!W415),"",'DATA ENTRY'!W415)</f>
        <v/>
      </c>
      <c r="S415" s="26" t="str">
        <f t="shared" si="125"/>
        <v/>
      </c>
      <c r="T415" s="26" t="str">
        <f>IF(ISBLANK('DATA ENTRY'!Y415),"",'DATA ENTRY'!Y415)</f>
        <v/>
      </c>
      <c r="U415" s="26" t="str">
        <f>IF(ISBLANK('DATA ENTRY'!Z415),"",'DATA ENTRY'!Z415)</f>
        <v/>
      </c>
      <c r="V415" s="26" t="str">
        <f t="shared" si="126"/>
        <v/>
      </c>
      <c r="W415" s="26" t="str">
        <f>IF(ISBLANK('DATA ENTRY'!$F415),"",IF(LEDGER!B415="AB","AB",IF(LEDGER!B415&gt;=0.9*'MARK LOOKUP'!B415,"A+",IF(LEDGER!B415&gt;=0.8*'MARK LOOKUP'!B415,"A",IF(LEDGER!B415&gt;=0.7*'MARK LOOKUP'!B415,"B+",IF(LEDGER!B415&gt;=0.6*'MARK LOOKUP'!B415,"B",IF(LEDGER!B415&gt;=0.5*'MARK LOOKUP'!B415,"C+",IF(LEDGER!B415&gt;=0.4*'MARK LOOKUP'!B415,"C+",IF(LEDGER!B415&gt;=0.35*'MARK LOOKUP'!B415,"D","NG")))))))))</f>
        <v/>
      </c>
      <c r="X415" s="26" t="str">
        <f>IF(ISBLANK('DATA ENTRY'!$G415),"",IF(LEDGER!C415="AB","AB",IF(LEDGER!C415&gt;=0.9*'MARK LOOKUP'!C415,"A+",IF(LEDGER!C415&gt;=0.8*'MARK LOOKUP'!C415,"A",IF(LEDGER!C415&gt;=0.7*'MARK LOOKUP'!C415,"B+",IF(LEDGER!C415&gt;=0.6*'MARK LOOKUP'!C415,"B",IF(LEDGER!C415&gt;=0.5*'MARK LOOKUP'!C415,"C+",IF(LEDGER!C415&gt;=0.4*'MARK LOOKUP'!C415,"C+",IF(LEDGER!C415&gt;=0.35*'MARK LOOKUP'!C415,"D","N.G.")))))))))</f>
        <v/>
      </c>
      <c r="Y415" s="26" t="b">
        <f>IF(ISNUMBER(D415),IF(D415&gt;=0.9*'MARK LOOKUP'!D415,"A+",IF(D415&gt;=0.8*'MARK LOOKUP'!D415,"A",IF(D415&gt;=0.7*'MARK LOOKUP'!D415,"B+",IF(D415&gt;=0.6*'MARK LOOKUP'!D415,"B",IF(D415&gt;=0.5*'MARK LOOKUP'!D415,"C+",IF(D415&gt;=0.4*'MARK LOOKUP'!D415,"C",IF(D415&gt;=0.35*'MARK LOOKUP'!D415,"D","N.G."))))))))</f>
        <v>0</v>
      </c>
      <c r="Z415" s="26" t="str">
        <f>IF(ISBLANK('DATA ENTRY'!J415),"",IF(LEDGER!E415="AB","AB",IF(LEDGER!E415&gt;=0.9*'MARK LOOKUP'!E415,"A+",IF(LEDGER!E415&gt;=0.8*'MARK LOOKUP'!E415,"A",IF(LEDGER!E415&gt;=0.7*'MARK LOOKUP'!E415,"B+",IF(LEDGER!E415&gt;=0.6*'MARK LOOKUP'!E415,"B",IF(LEDGER!E415&gt;=0.5*'MARK LOOKUP'!E415,"C+",IF(LEDGER!E415&gt;=0.4*'MARK LOOKUP'!E415,"C",IF(LEDGER!E415&gt;=0.35*'MARK LOOKUP'!E415,"D","NG")))))))))</f>
        <v/>
      </c>
      <c r="AA415" s="26" t="str">
        <f>IF(ISBLANK('DATA ENTRY'!K415),"",IF(LEDGER!F415="AB","AB",IF(LEDGER!F415&gt;=0.9*'MARK LOOKUP'!F415,"A+",IF(LEDGER!F415&gt;=0.8*'MARK LOOKUP'!F415,"A",IF(LEDGER!F415&gt;=0.7*'MARK LOOKUP'!F415,"B+",IF(LEDGER!F415&gt;=0.6*'MARK LOOKUP'!F415,"B",IF(LEDGER!F415&gt;=0.5*'MARK LOOKUP'!F415,"C+",IF(LEDGER!F415&gt;=0.4*'MARK LOOKUP'!F415,"C",IF(LEDGER!F415&gt;=0.35*'MARK LOOKUP'!F415,"D","NG")))))))))</f>
        <v/>
      </c>
      <c r="AB415" s="26" t="b">
        <f>IF(ISNUMBER(G415),IF(D415&gt;=0.9*'MARK LOOKUP'!G415,"A+",IF(G415&gt;=0.8*'MARK LOOKUP'!G415,"A",IF(G415&gt;=0.7*'MARK LOOKUP'!G415,"B+",IF(G415&gt;=0.6*'MARK LOOKUP'!G415,"B",IF(G415&gt;=0.5*'MARK LOOKUP'!G415,"C+",IF(G415&gt;=0.4*'MARK LOOKUP'!G415,"C",IF(G415&gt;=0.35*'MARK LOOKUP'!G415,"D","NG"))))))))</f>
        <v>0</v>
      </c>
      <c r="AC415" s="26" t="str">
        <f>IF(ISBLANK('DATA ENTRY'!M415),"",IF(LEDGER!H415="AB","AB",IF(LEDGER!H415&gt;=0.9*'MARK LOOKUP'!H415,"A+",IF(LEDGER!H415&gt;=0.8*'MARK LOOKUP'!H415,"A",IF(LEDGER!H415&gt;=0.7*'MARK LOOKUP'!H415,"B+",IF(LEDGER!H415&gt;=0.6*'MARK LOOKUP'!H415,"B",IF(LEDGER!H415&gt;=0.5*'MARK LOOKUP'!H415,"C+",IF(LEDGER!H415&gt;=0.4*'MARK LOOKUP'!H415,"C",IF(LEDGER!H415&gt;=0.35*'MARK LOOKUP'!H415,"D","NG")))))))))</f>
        <v/>
      </c>
      <c r="AD415" s="26" t="str">
        <f>IF(ISBLANK('DATA ENTRY'!N415),"",IF(LEDGER!I415="AB","AB",IF(LEDGER!I415&gt;=0.9*'MARK LOOKUP'!I415,"A+",IF(LEDGER!I415&gt;=0.8*'MARK LOOKUP'!I415,"A",IF(LEDGER!I415&gt;=0.7*'MARK LOOKUP'!I415,"B+",IF(LEDGER!I415&gt;=0.6*'MARK LOOKUP'!I415,"B",IF(LEDGER!I415&gt;=0.5*'MARK LOOKUP'!I415,"C+",IF(LEDGER!I415&gt;=0.4*'MARK LOOKUP'!I415,"C",IF(LEDGER!I415&gt;=0.35*'MARK LOOKUP'!I415,"D","NG")))))))))</f>
        <v/>
      </c>
      <c r="AE415" s="26" t="str">
        <f>IF(ISNUMBER(J415),IF(J415&gt;=0.9*'MARK LOOKUP'!J415,"A+",IF(J415&gt;=0.8*'MARK LOOKUP'!J415,"A",IF(J415&gt;=0.7*'MARK LOOKUP'!J415,"B+",IF(J415&gt;=0.6*'MARK LOOKUP'!J415,"B",IF(J415&gt;=0.5*'MARK LOOKUP'!J415,"C+",IF(J415&gt;=0.4*'MARK LOOKUP'!J415,"C",IF(J415&gt;=0.35*'MARK LOOKUP'!J415,"D","NG"))))))),"")</f>
        <v/>
      </c>
      <c r="AF415" s="26" t="str">
        <f>IF(ISBLANK('DATA ENTRY'!P415),"",IF(LEDGER!K415="Ab","AB",IF(LEDGER!K415&gt;=0.9*'MARK LOOKUP'!K415,"A+",IF(LEDGER!K415&gt;=0.8*'MARK LOOKUP'!K415,"A",IF(LEDGER!K415&gt;=0.7*'MARK LOOKUP'!K415,"B+",IF(LEDGER!K415&gt;=0.6*'MARK LOOKUP'!K415,"B",IF(LEDGER!K415&gt;=0.5*'MARK LOOKUP'!K415,"C+",IF(LEDGER!K415&gt;=0.4*'MARK LOOKUP'!K415,"C",IF(LEDGER!K415&gt;=0.35*'MARK LOOKUP'!K415,"D","NG")))))))))</f>
        <v/>
      </c>
      <c r="AG415" s="26" t="str">
        <f>IF(ISBLANK('DATA ENTRY'!Q415),"",IF(LEDGER!L415="Ab","AB",IF(LEDGER!L415&gt;=0.9*'MARK LOOKUP'!L415,"A+",IF(LEDGER!L415&gt;=0.8*'MARK LOOKUP'!L415,"A",IF(LEDGER!L415&gt;=0.7*'MARK LOOKUP'!L415,"B+",IF(LEDGER!L415&gt;=0.6*'MARK LOOKUP'!L415,"B",IF(LEDGER!L415&gt;=0.5*'MARK LOOKUP'!L415,"C+",IF(LEDGER!L415&gt;=0.4*'MARK LOOKUP'!L415,"C",IF(LEDGER!L415&gt;=0.35*'MARK LOOKUP'!L415,"D","NG")))))))))</f>
        <v/>
      </c>
      <c r="AH415" s="26" t="str">
        <f>IF(ISNUMBER(M415),IF(M415&gt;=0.9*'MARK LOOKUP'!M415,"A+",IF(M415&gt;=0.8*'MARK LOOKUP'!M415,"A",IF(M415&gt;=0.7*'MARK LOOKUP'!M415,"B+",IF(M415&gt;=0.6*'MARK LOOKUP'!M415,"B",IF(M415&gt;=0.5*'MARK LOOKUP'!M415,"C+",IF(M415&gt;=0.4*'MARK LOOKUP'!M415,"C",IF(M415&gt;=0.35*'MARK LOOKUP'!M415,"D","NG"))))))),"")</f>
        <v/>
      </c>
      <c r="AI415" s="26" t="str">
        <f>IF(ISBLANK('DATA ENTRY'!S415),"",IF(N415="Ab","AB",IF(N415&gt;=0.9*'MARK LOOKUP'!N415,"A+",IF(N415&gt;=0.8*'MARK LOOKUP'!N415,"A",IF(N415&gt;=0.7*'MARK LOOKUP'!N415,"B+",IF(N415&gt;=0.6*'MARK LOOKUP'!N415,"B",IF(N415&gt;=0.5*'MARK LOOKUP'!N415,"C+",IF(N415&gt;=0.4*'MARK LOOKUP'!N415,"C",IF(N415&gt;=0.35*'MARK LOOKUP'!N415,"D","NG")))))))))</f>
        <v/>
      </c>
      <c r="AJ415" s="26" t="str">
        <f>IF(ISBLANK('DATA ENTRY'!T415),"",IF(O415="Ab","AB",IF(O415&gt;=0.9*'MARK LOOKUP'!O415,"A+",IF(O415&gt;=0.8*'MARK LOOKUP'!O415,"A",IF(O415&gt;=0.7*'MARK LOOKUP'!O415,"B+",IF(O415&gt;=0.6*'MARK LOOKUP'!O415,"B",IF(O415&gt;=0.5*'MARK LOOKUP'!O415,"C+",IF(O415&gt;=0.4*'MARK LOOKUP'!O415,"C",IF(O415&gt;=0.35*'MARK LOOKUP'!O415,"D","NG")))))))))</f>
        <v/>
      </c>
      <c r="AK415" s="26" t="str">
        <f>IF(ISNUMBER(P415),IF(P415&gt;=0.9*'MARK LOOKUP'!P415,"A+",IF(P415&gt;=0.8*'MARK LOOKUP'!P415,"A",IF(P415&gt;=0.7*'MARK LOOKUP'!P415,"B+",IF(P415&gt;=0.6*'MARK LOOKUP'!P415,"B",IF(P415&gt;=0.5*'MARK LOOKUP'!P415,"C+",IF(P415&gt;=0.4*'MARK LOOKUP'!P415,"C",IF(P415&gt;=0.35*'MARK LOOKUP'!P415,"D","NG"))))))),"")</f>
        <v/>
      </c>
      <c r="AL415" s="26" t="str">
        <f>IF(ISBLANK('DATA ENTRY'!V415),"",IF(Q415="Ab","AB",IF(Q415&gt;=0.9*'MARK LOOKUP'!Q415,"A+",IF(Q415&gt;=0.8*'MARK LOOKUP'!Q415,"A",IF(Q415&gt;=0.7*'MARK LOOKUP'!Q415,"B+",IF(Q415&gt;=0.6*'MARK LOOKUP'!Q415,"B",IF(Q415&gt;=0.5*'MARK LOOKUP'!Q415,"C+",IF(Q415&gt;=0.4*'MARK LOOKUP'!Q415,"C",IF(Q415&gt;=0.35*'MARK LOOKUP'!Q415,"D","NG")))))))))</f>
        <v/>
      </c>
      <c r="AM415" s="26" t="str">
        <f>IF(ISBLANK('DATA ENTRY'!W415),"",IF(R415="Ab","AB",IF(R415&gt;=0.9*'MARK LOOKUP'!R415,"A+",IF(R415&gt;=0.8*'MARK LOOKUP'!R415,"A",IF(R415&gt;=0.7*'MARK LOOKUP'!R415,"B+",IF(R415&gt;=0.6*'MARK LOOKUP'!R415,"B",IF(R415&gt;=0.5*'MARK LOOKUP'!R415,"C+",IF(R415&gt;=0.4*'MARK LOOKUP'!R415,"C",IF(R415&gt;=0.35*'MARK LOOKUP'!R415,"D","NG")))))))))</f>
        <v/>
      </c>
      <c r="AN415" s="26" t="str">
        <f>IF(ISNUMBER(S415),IF(S415&gt;=0.9*'MARK LOOKUP'!S415,"A+",IF(S415&gt;=0.8*'MARK LOOKUP'!S415,"A",IF(S415&gt;=0.7*'MARK LOOKUP'!S415,"B+",IF(S415&gt;=0.6*'MARK LOOKUP'!S415,"B",IF(S415&gt;=0.5*'MARK LOOKUP'!S415,"C+",IF(S415&gt;=0.4*'MARK LOOKUP'!S415,"C",IF(S415&gt;=0.35*'MARK LOOKUP'!S415,"D","NG"))))))),"")</f>
        <v/>
      </c>
      <c r="AO415" s="26" t="str">
        <f>IF(ISBLANK('DATA ENTRY'!Y415),"",IF(T415="AB","AB",IF(T415&gt;=0.9*'MARK LOOKUP'!T415,"A+",IF(T415&gt;=0.8*'MARK LOOKUP'!T415,"A",IF(T415&gt;=0.7*'MARK LOOKUP'!T415,"B+",IF(T415&gt;=0.6*'MARK LOOKUP'!T415,"B",IF(T415&gt;=0.5*'MARK LOOKUP'!T415,"C+",IF(T415&gt;=0.4*'MARK LOOKUP'!T415,"C",IF(T415&gt;=0.35*'MARK LOOKUP'!T415,"D","NG")))))))))</f>
        <v/>
      </c>
      <c r="AP415" s="26" t="str">
        <f>IF(ISBLANK('DATA ENTRY'!Z415),"",IF(U415="AB","AB",IF(U415&gt;=0.9*'MARK LOOKUP'!U415,"A+",IF(U415&gt;=0.8*'MARK LOOKUP'!U415,"A",IF(U415&gt;=0.7*'MARK LOOKUP'!U415,"B+",IF(U415&gt;=0.6*'MARK LOOKUP'!U415,"B",IF(U415&gt;=0.5*'MARK LOOKUP'!U415,"C+",IF(U415&gt;=0.4*'MARK LOOKUP'!U415,"C",IF(U415&gt;=0.35*'MARK LOOKUP'!U415,"D","NG")))))))))</f>
        <v/>
      </c>
      <c r="AQ415" s="26" t="str">
        <f>IF(ISNUMBER(V415),IF(V415&gt;=0.9*'MARK LOOKUP'!V415,"A+",IF(V415&gt;=0.8*'MARK LOOKUP'!V415,"A",IF(V415&gt;=0.7*'MARK LOOKUP'!V415,"B+",IF(V415&gt;=0.6*'MARK LOOKUP'!S415,"B",IF(V415&gt;=0.5*'MARK LOOKUP'!V415,"C+",IF(V415&gt;=0.4*'MARK LOOKUP'!V415,"C",IF(V415&gt;=0.35*'MARK LOOKUP'!V415,"D","NG"))))))),"")</f>
        <v/>
      </c>
      <c r="AR415" s="26" t="str">
        <f t="shared" si="127"/>
        <v/>
      </c>
      <c r="AS415" s="26" t="str">
        <f t="shared" si="128"/>
        <v/>
      </c>
      <c r="AT415" s="26" t="str">
        <f t="shared" si="129"/>
        <v/>
      </c>
      <c r="AU415" s="26" t="str">
        <f t="shared" si="130"/>
        <v/>
      </c>
      <c r="AV415" s="26" t="str">
        <f t="shared" si="131"/>
        <v/>
      </c>
      <c r="AW415" s="26" t="str">
        <f t="shared" si="132"/>
        <v/>
      </c>
      <c r="AX415" s="26" t="str">
        <f t="shared" si="133"/>
        <v/>
      </c>
      <c r="AY415" s="26" t="str">
        <f t="shared" si="134"/>
        <v/>
      </c>
      <c r="AZ415" s="26" t="str">
        <f t="shared" si="135"/>
        <v/>
      </c>
      <c r="BA415" s="26" t="str">
        <f t="shared" si="136"/>
        <v/>
      </c>
      <c r="BB415" s="26" t="str">
        <f t="shared" si="137"/>
        <v/>
      </c>
      <c r="BC415" s="26" t="str">
        <f t="shared" si="138"/>
        <v/>
      </c>
      <c r="BD415" s="26" t="str">
        <f t="shared" si="139"/>
        <v/>
      </c>
      <c r="BE415" s="26" t="str">
        <f>IF(ISBLANK('DATA ENTRY'!S415),"",IF(AJ415="A+","4",IF(AJ415="A","3.6",IF(AJ415="B+","3.2",IF(AJ415="B","2.8",IF(AJ415="C+","2.4",IF(AJ415="C","2",IF(AJ415="D+","1.6",IF(AJ415="D","1.2",IF(AJ415="E","0.8",""))))))))))</f>
        <v/>
      </c>
      <c r="BF415" s="26" t="str">
        <f>IF(ISBLANK('DATA ENTRY'!T415),"",IF(AK415="A+","4",IF(AK415="A","3.6",IF(AK415="B+","3.2",IF(AK415="B","2.8",IF(AK415="C+","2.4",IF(AK415="C","2",IF(AK415="D+","1.6",IF(AK415="D","1.2",IF(AK415="E","0.8",""))))))))))</f>
        <v/>
      </c>
      <c r="BG415" s="26" t="str">
        <f>IF(ISBLANK('DATA ENTRY'!U415),"",IF(AL415="A+","4",IF(AL415="A","3.6",IF(AL415="B+","3.2",IF(AL415="B","2.8",IF(AL415="C+","2.4",IF(AL415="C","2",IF(AL415="D+","1.6",IF(AL415="D","1.2",IF(AL415="E","0.8",""))))))))))</f>
        <v/>
      </c>
      <c r="BH415" s="26" t="str">
        <f>IF(ISBLANK('DATA ENTRY'!V415),"",IF(AM415="A+","4",IF(AM415="A","3.6",IF(AM415="B+","3.2",IF(AM415="B","2.8",IF(AM415="C+","2.4",IF(AM415="C","2",IF(AM415="D+","1.6",IF(AM415="D","1.2",IF(AM415="E","0.8",""))))))))))</f>
        <v/>
      </c>
      <c r="BI415" s="26" t="str">
        <f>IF(ISBLANK('DATA ENTRY'!W415),"",IF(AN415="A+","4",IF(AN415="A","3.6",IF(AN415="B+","3.2",IF(AN415="B","2.8",IF(AN415="C+","2.4",IF(AN415="C","2",IF(AN415="D+","1.6",IF(AN415="D","1.2",IF(AN415="E","0.8",""))))))))))</f>
        <v/>
      </c>
      <c r="BJ415" s="26" t="str">
        <f>IF(ISBLANK('DATA ENTRY'!X415),"",IF(AO415="A+","4",IF(AO415="A","3.6",IF(AO415="B+","3.2",IF(AO415="B","2.8",IF(AO415="C+","2.4",IF(AO415="C","2",IF(AO415="D+","1.6",IF(AO415="D","1.2",IF(AO415="E","0.8",""))))))))))</f>
        <v/>
      </c>
      <c r="BK415" s="26" t="str">
        <f>IF(ISBLANK('DATA ENTRY'!Y415),"",IF(AP415="A+","4",IF(AP415="A","3.6",IF(AP415="B+","3.2",IF(AP415="B","2.8",IF(AP415="C+","2.4",IF(AP415="C","2",IF(AP415="D+","1.6",IF(AP415="D","1.2",IF(AP415="E","0.8",""))))))))))</f>
        <v/>
      </c>
      <c r="BL415" s="26" t="str">
        <f>IF(ISBLANK('DATA ENTRY'!Z415),"",IF(AQ415="A+","4",IF(AQ415="A","3.6",IF(AQ415="B+","3.2",IF(AQ415="B","2.8",IF(AQ415="C+","2.4",IF(AQ415="C","2",IF(AQ415="D+","1.6",IF(AQ415="D","1.2",IF(AQ415="E","0.8",""))))))))))</f>
        <v/>
      </c>
    </row>
    <row r="416" spans="2:64" x14ac:dyDescent="0.25">
      <c r="B416" s="26" t="str">
        <f>IF(ISBLANK('DATA ENTRY'!G416),"",'DATA ENTRY'!G416)</f>
        <v/>
      </c>
      <c r="C416" s="26" t="str">
        <f>IF(ISBLANK('DATA ENTRY'!H416),"",'DATA ENTRY'!H416)</f>
        <v/>
      </c>
      <c r="D416" s="26" t="str">
        <f t="shared" si="121"/>
        <v/>
      </c>
      <c r="E416" s="26" t="str">
        <f>IF(ISBLANK('DATA ENTRY'!J416),"",'DATA ENTRY'!J416)</f>
        <v/>
      </c>
      <c r="F416" s="26" t="str">
        <f>IF(ISBLANK('DATA ENTRY'!K416),"",'DATA ENTRY'!K416)</f>
        <v/>
      </c>
      <c r="G416" s="26" t="str">
        <f t="shared" si="122"/>
        <v/>
      </c>
      <c r="H416" s="26" t="str">
        <f>IF(ISBLANK('DATA ENTRY'!M416),"",'DATA ENTRY'!M416)</f>
        <v/>
      </c>
      <c r="I416" s="26" t="str">
        <f>IF(ISBLANK('DATA ENTRY'!M416),"",'DATA ENTRY'!N416)</f>
        <v/>
      </c>
      <c r="J416" s="26" t="str">
        <f t="shared" si="140"/>
        <v/>
      </c>
      <c r="K416" s="26" t="str">
        <f>IF(ISBLANK('DATA ENTRY'!P416),"",'DATA ENTRY'!P416)</f>
        <v/>
      </c>
      <c r="L416" s="26" t="str">
        <f>IF(ISBLANK('DATA ENTRY'!Q416),"",'DATA ENTRY'!Q416)</f>
        <v/>
      </c>
      <c r="M416" s="26" t="str">
        <f t="shared" si="123"/>
        <v/>
      </c>
      <c r="N416" s="26" t="str">
        <f>IF(ISBLANK('DATA ENTRY'!S416),"",'DATA ENTRY'!S416)</f>
        <v/>
      </c>
      <c r="O416" s="26" t="str">
        <f>IF(ISBLANK('DATA ENTRY'!T416),"",'DATA ENTRY'!T416)</f>
        <v/>
      </c>
      <c r="P416" s="26" t="str">
        <f t="shared" si="124"/>
        <v/>
      </c>
      <c r="Q416" s="26" t="str">
        <f>IF(ISBLANK('DATA ENTRY'!V416),"",'DATA ENTRY'!V416)</f>
        <v/>
      </c>
      <c r="R416" s="26" t="str">
        <f>IF(ISBLANK('DATA ENTRY'!W416),"",'DATA ENTRY'!W416)</f>
        <v/>
      </c>
      <c r="S416" s="26" t="str">
        <f t="shared" si="125"/>
        <v/>
      </c>
      <c r="T416" s="26" t="str">
        <f>IF(ISBLANK('DATA ENTRY'!Y416),"",'DATA ENTRY'!Y416)</f>
        <v/>
      </c>
      <c r="U416" s="26" t="str">
        <f>IF(ISBLANK('DATA ENTRY'!Z416),"",'DATA ENTRY'!Z416)</f>
        <v/>
      </c>
      <c r="V416" s="26" t="str">
        <f t="shared" si="126"/>
        <v/>
      </c>
      <c r="W416" s="26" t="str">
        <f>IF(ISBLANK('DATA ENTRY'!$F416),"",IF(LEDGER!B416="AB","AB",IF(LEDGER!B416&gt;=0.9*'MARK LOOKUP'!B416,"A+",IF(LEDGER!B416&gt;=0.8*'MARK LOOKUP'!B416,"A",IF(LEDGER!B416&gt;=0.7*'MARK LOOKUP'!B416,"B+",IF(LEDGER!B416&gt;=0.6*'MARK LOOKUP'!B416,"B",IF(LEDGER!B416&gt;=0.5*'MARK LOOKUP'!B416,"C+",IF(LEDGER!B416&gt;=0.4*'MARK LOOKUP'!B416,"C+",IF(LEDGER!B416&gt;=0.35*'MARK LOOKUP'!B416,"D","NG")))))))))</f>
        <v/>
      </c>
      <c r="X416" s="26" t="str">
        <f>IF(ISBLANK('DATA ENTRY'!$G416),"",IF(LEDGER!C416="AB","AB",IF(LEDGER!C416&gt;=0.9*'MARK LOOKUP'!C416,"A+",IF(LEDGER!C416&gt;=0.8*'MARK LOOKUP'!C416,"A",IF(LEDGER!C416&gt;=0.7*'MARK LOOKUP'!C416,"B+",IF(LEDGER!C416&gt;=0.6*'MARK LOOKUP'!C416,"B",IF(LEDGER!C416&gt;=0.5*'MARK LOOKUP'!C416,"C+",IF(LEDGER!C416&gt;=0.4*'MARK LOOKUP'!C416,"C+",IF(LEDGER!C416&gt;=0.35*'MARK LOOKUP'!C416,"D","N.G.")))))))))</f>
        <v/>
      </c>
      <c r="Y416" s="26" t="b">
        <f>IF(ISNUMBER(D416),IF(D416&gt;=0.9*'MARK LOOKUP'!D416,"A+",IF(D416&gt;=0.8*'MARK LOOKUP'!D416,"A",IF(D416&gt;=0.7*'MARK LOOKUP'!D416,"B+",IF(D416&gt;=0.6*'MARK LOOKUP'!D416,"B",IF(D416&gt;=0.5*'MARK LOOKUP'!D416,"C+",IF(D416&gt;=0.4*'MARK LOOKUP'!D416,"C",IF(D416&gt;=0.35*'MARK LOOKUP'!D416,"D","N.G."))))))))</f>
        <v>0</v>
      </c>
      <c r="Z416" s="26" t="str">
        <f>IF(ISBLANK('DATA ENTRY'!J416),"",IF(LEDGER!E416="AB","AB",IF(LEDGER!E416&gt;=0.9*'MARK LOOKUP'!E416,"A+",IF(LEDGER!E416&gt;=0.8*'MARK LOOKUP'!E416,"A",IF(LEDGER!E416&gt;=0.7*'MARK LOOKUP'!E416,"B+",IF(LEDGER!E416&gt;=0.6*'MARK LOOKUP'!E416,"B",IF(LEDGER!E416&gt;=0.5*'MARK LOOKUP'!E416,"C+",IF(LEDGER!E416&gt;=0.4*'MARK LOOKUP'!E416,"C",IF(LEDGER!E416&gt;=0.35*'MARK LOOKUP'!E416,"D","NG")))))))))</f>
        <v/>
      </c>
      <c r="AA416" s="26" t="str">
        <f>IF(ISBLANK('DATA ENTRY'!K416),"",IF(LEDGER!F416="AB","AB",IF(LEDGER!F416&gt;=0.9*'MARK LOOKUP'!F416,"A+",IF(LEDGER!F416&gt;=0.8*'MARK LOOKUP'!F416,"A",IF(LEDGER!F416&gt;=0.7*'MARK LOOKUP'!F416,"B+",IF(LEDGER!F416&gt;=0.6*'MARK LOOKUP'!F416,"B",IF(LEDGER!F416&gt;=0.5*'MARK LOOKUP'!F416,"C+",IF(LEDGER!F416&gt;=0.4*'MARK LOOKUP'!F416,"C",IF(LEDGER!F416&gt;=0.35*'MARK LOOKUP'!F416,"D","NG")))))))))</f>
        <v/>
      </c>
      <c r="AB416" s="26" t="b">
        <f>IF(ISNUMBER(G416),IF(D416&gt;=0.9*'MARK LOOKUP'!G416,"A+",IF(G416&gt;=0.8*'MARK LOOKUP'!G416,"A",IF(G416&gt;=0.7*'MARK LOOKUP'!G416,"B+",IF(G416&gt;=0.6*'MARK LOOKUP'!G416,"B",IF(G416&gt;=0.5*'MARK LOOKUP'!G416,"C+",IF(G416&gt;=0.4*'MARK LOOKUP'!G416,"C",IF(G416&gt;=0.35*'MARK LOOKUP'!G416,"D","NG"))))))))</f>
        <v>0</v>
      </c>
      <c r="AC416" s="26" t="str">
        <f>IF(ISBLANK('DATA ENTRY'!M416),"",IF(LEDGER!H416="AB","AB",IF(LEDGER!H416&gt;=0.9*'MARK LOOKUP'!H416,"A+",IF(LEDGER!H416&gt;=0.8*'MARK LOOKUP'!H416,"A",IF(LEDGER!H416&gt;=0.7*'MARK LOOKUP'!H416,"B+",IF(LEDGER!H416&gt;=0.6*'MARK LOOKUP'!H416,"B",IF(LEDGER!H416&gt;=0.5*'MARK LOOKUP'!H416,"C+",IF(LEDGER!H416&gt;=0.4*'MARK LOOKUP'!H416,"C",IF(LEDGER!H416&gt;=0.35*'MARK LOOKUP'!H416,"D","NG")))))))))</f>
        <v/>
      </c>
      <c r="AD416" s="26" t="str">
        <f>IF(ISBLANK('DATA ENTRY'!N416),"",IF(LEDGER!I416="AB","AB",IF(LEDGER!I416&gt;=0.9*'MARK LOOKUP'!I416,"A+",IF(LEDGER!I416&gt;=0.8*'MARK LOOKUP'!I416,"A",IF(LEDGER!I416&gt;=0.7*'MARK LOOKUP'!I416,"B+",IF(LEDGER!I416&gt;=0.6*'MARK LOOKUP'!I416,"B",IF(LEDGER!I416&gt;=0.5*'MARK LOOKUP'!I416,"C+",IF(LEDGER!I416&gt;=0.4*'MARK LOOKUP'!I416,"C",IF(LEDGER!I416&gt;=0.35*'MARK LOOKUP'!I416,"D","NG")))))))))</f>
        <v/>
      </c>
      <c r="AE416" s="26" t="str">
        <f>IF(ISNUMBER(J416),IF(J416&gt;=0.9*'MARK LOOKUP'!J416,"A+",IF(J416&gt;=0.8*'MARK LOOKUP'!J416,"A",IF(J416&gt;=0.7*'MARK LOOKUP'!J416,"B+",IF(J416&gt;=0.6*'MARK LOOKUP'!J416,"B",IF(J416&gt;=0.5*'MARK LOOKUP'!J416,"C+",IF(J416&gt;=0.4*'MARK LOOKUP'!J416,"C",IF(J416&gt;=0.35*'MARK LOOKUP'!J416,"D","NG"))))))),"")</f>
        <v/>
      </c>
      <c r="AF416" s="26" t="str">
        <f>IF(ISBLANK('DATA ENTRY'!P416),"",IF(LEDGER!K416="Ab","AB",IF(LEDGER!K416&gt;=0.9*'MARK LOOKUP'!K416,"A+",IF(LEDGER!K416&gt;=0.8*'MARK LOOKUP'!K416,"A",IF(LEDGER!K416&gt;=0.7*'MARK LOOKUP'!K416,"B+",IF(LEDGER!K416&gt;=0.6*'MARK LOOKUP'!K416,"B",IF(LEDGER!K416&gt;=0.5*'MARK LOOKUP'!K416,"C+",IF(LEDGER!K416&gt;=0.4*'MARK LOOKUP'!K416,"C",IF(LEDGER!K416&gt;=0.35*'MARK LOOKUP'!K416,"D","NG")))))))))</f>
        <v/>
      </c>
      <c r="AG416" s="26" t="str">
        <f>IF(ISBLANK('DATA ENTRY'!Q416),"",IF(LEDGER!L416="Ab","AB",IF(LEDGER!L416&gt;=0.9*'MARK LOOKUP'!L416,"A+",IF(LEDGER!L416&gt;=0.8*'MARK LOOKUP'!L416,"A",IF(LEDGER!L416&gt;=0.7*'MARK LOOKUP'!L416,"B+",IF(LEDGER!L416&gt;=0.6*'MARK LOOKUP'!L416,"B",IF(LEDGER!L416&gt;=0.5*'MARK LOOKUP'!L416,"C+",IF(LEDGER!L416&gt;=0.4*'MARK LOOKUP'!L416,"C",IF(LEDGER!L416&gt;=0.35*'MARK LOOKUP'!L416,"D","NG")))))))))</f>
        <v/>
      </c>
      <c r="AH416" s="26" t="str">
        <f>IF(ISNUMBER(M416),IF(M416&gt;=0.9*'MARK LOOKUP'!M416,"A+",IF(M416&gt;=0.8*'MARK LOOKUP'!M416,"A",IF(M416&gt;=0.7*'MARK LOOKUP'!M416,"B+",IF(M416&gt;=0.6*'MARK LOOKUP'!M416,"B",IF(M416&gt;=0.5*'MARK LOOKUP'!M416,"C+",IF(M416&gt;=0.4*'MARK LOOKUP'!M416,"C",IF(M416&gt;=0.35*'MARK LOOKUP'!M416,"D","NG"))))))),"")</f>
        <v/>
      </c>
      <c r="AI416" s="26" t="str">
        <f>IF(ISBLANK('DATA ENTRY'!S416),"",IF(N416="Ab","AB",IF(N416&gt;=0.9*'MARK LOOKUP'!N416,"A+",IF(N416&gt;=0.8*'MARK LOOKUP'!N416,"A",IF(N416&gt;=0.7*'MARK LOOKUP'!N416,"B+",IF(N416&gt;=0.6*'MARK LOOKUP'!N416,"B",IF(N416&gt;=0.5*'MARK LOOKUP'!N416,"C+",IF(N416&gt;=0.4*'MARK LOOKUP'!N416,"C",IF(N416&gt;=0.35*'MARK LOOKUP'!N416,"D","NG")))))))))</f>
        <v/>
      </c>
      <c r="AJ416" s="26" t="str">
        <f>IF(ISBLANK('DATA ENTRY'!T416),"",IF(O416="Ab","AB",IF(O416&gt;=0.9*'MARK LOOKUP'!O416,"A+",IF(O416&gt;=0.8*'MARK LOOKUP'!O416,"A",IF(O416&gt;=0.7*'MARK LOOKUP'!O416,"B+",IF(O416&gt;=0.6*'MARK LOOKUP'!O416,"B",IF(O416&gt;=0.5*'MARK LOOKUP'!O416,"C+",IF(O416&gt;=0.4*'MARK LOOKUP'!O416,"C",IF(O416&gt;=0.35*'MARK LOOKUP'!O416,"D","NG")))))))))</f>
        <v/>
      </c>
      <c r="AK416" s="26" t="str">
        <f>IF(ISNUMBER(P416),IF(P416&gt;=0.9*'MARK LOOKUP'!P416,"A+",IF(P416&gt;=0.8*'MARK LOOKUP'!P416,"A",IF(P416&gt;=0.7*'MARK LOOKUP'!P416,"B+",IF(P416&gt;=0.6*'MARK LOOKUP'!P416,"B",IF(P416&gt;=0.5*'MARK LOOKUP'!P416,"C+",IF(P416&gt;=0.4*'MARK LOOKUP'!P416,"C",IF(P416&gt;=0.35*'MARK LOOKUP'!P416,"D","NG"))))))),"")</f>
        <v/>
      </c>
      <c r="AL416" s="26" t="str">
        <f>IF(ISBLANK('DATA ENTRY'!V416),"",IF(Q416="Ab","AB",IF(Q416&gt;=0.9*'MARK LOOKUP'!Q416,"A+",IF(Q416&gt;=0.8*'MARK LOOKUP'!Q416,"A",IF(Q416&gt;=0.7*'MARK LOOKUP'!Q416,"B+",IF(Q416&gt;=0.6*'MARK LOOKUP'!Q416,"B",IF(Q416&gt;=0.5*'MARK LOOKUP'!Q416,"C+",IF(Q416&gt;=0.4*'MARK LOOKUP'!Q416,"C",IF(Q416&gt;=0.35*'MARK LOOKUP'!Q416,"D","NG")))))))))</f>
        <v/>
      </c>
      <c r="AM416" s="26" t="str">
        <f>IF(ISBLANK('DATA ENTRY'!W416),"",IF(R416="Ab","AB",IF(R416&gt;=0.9*'MARK LOOKUP'!R416,"A+",IF(R416&gt;=0.8*'MARK LOOKUP'!R416,"A",IF(R416&gt;=0.7*'MARK LOOKUP'!R416,"B+",IF(R416&gt;=0.6*'MARK LOOKUP'!R416,"B",IF(R416&gt;=0.5*'MARK LOOKUP'!R416,"C+",IF(R416&gt;=0.4*'MARK LOOKUP'!R416,"C",IF(R416&gt;=0.35*'MARK LOOKUP'!R416,"D","NG")))))))))</f>
        <v/>
      </c>
      <c r="AN416" s="26" t="str">
        <f>IF(ISNUMBER(S416),IF(S416&gt;=0.9*'MARK LOOKUP'!S416,"A+",IF(S416&gt;=0.8*'MARK LOOKUP'!S416,"A",IF(S416&gt;=0.7*'MARK LOOKUP'!S416,"B+",IF(S416&gt;=0.6*'MARK LOOKUP'!S416,"B",IF(S416&gt;=0.5*'MARK LOOKUP'!S416,"C+",IF(S416&gt;=0.4*'MARK LOOKUP'!S416,"C",IF(S416&gt;=0.35*'MARK LOOKUP'!S416,"D","NG"))))))),"")</f>
        <v/>
      </c>
      <c r="AO416" s="26" t="str">
        <f>IF(ISBLANK('DATA ENTRY'!Y416),"",IF(T416="AB","AB",IF(T416&gt;=0.9*'MARK LOOKUP'!T416,"A+",IF(T416&gt;=0.8*'MARK LOOKUP'!T416,"A",IF(T416&gt;=0.7*'MARK LOOKUP'!T416,"B+",IF(T416&gt;=0.6*'MARK LOOKUP'!T416,"B",IF(T416&gt;=0.5*'MARK LOOKUP'!T416,"C+",IF(T416&gt;=0.4*'MARK LOOKUP'!T416,"C",IF(T416&gt;=0.35*'MARK LOOKUP'!T416,"D","NG")))))))))</f>
        <v/>
      </c>
      <c r="AP416" s="26" t="str">
        <f>IF(ISBLANK('DATA ENTRY'!Z416),"",IF(U416="AB","AB",IF(U416&gt;=0.9*'MARK LOOKUP'!U416,"A+",IF(U416&gt;=0.8*'MARK LOOKUP'!U416,"A",IF(U416&gt;=0.7*'MARK LOOKUP'!U416,"B+",IF(U416&gt;=0.6*'MARK LOOKUP'!U416,"B",IF(U416&gt;=0.5*'MARK LOOKUP'!U416,"C+",IF(U416&gt;=0.4*'MARK LOOKUP'!U416,"C",IF(U416&gt;=0.35*'MARK LOOKUP'!U416,"D","NG")))))))))</f>
        <v/>
      </c>
      <c r="AQ416" s="26" t="str">
        <f>IF(ISNUMBER(V416),IF(V416&gt;=0.9*'MARK LOOKUP'!V416,"A+",IF(V416&gt;=0.8*'MARK LOOKUP'!V416,"A",IF(V416&gt;=0.7*'MARK LOOKUP'!V416,"B+",IF(V416&gt;=0.6*'MARK LOOKUP'!S416,"B",IF(V416&gt;=0.5*'MARK LOOKUP'!V416,"C+",IF(V416&gt;=0.4*'MARK LOOKUP'!V416,"C",IF(V416&gt;=0.35*'MARK LOOKUP'!V416,"D","NG"))))))),"")</f>
        <v/>
      </c>
      <c r="AR416" s="26" t="str">
        <f t="shared" si="127"/>
        <v/>
      </c>
      <c r="AS416" s="26" t="str">
        <f t="shared" si="128"/>
        <v/>
      </c>
      <c r="AT416" s="26" t="str">
        <f t="shared" si="129"/>
        <v/>
      </c>
      <c r="AU416" s="26" t="str">
        <f t="shared" si="130"/>
        <v/>
      </c>
      <c r="AV416" s="26" t="str">
        <f t="shared" si="131"/>
        <v/>
      </c>
      <c r="AW416" s="26" t="str">
        <f t="shared" si="132"/>
        <v/>
      </c>
      <c r="AX416" s="26" t="str">
        <f t="shared" si="133"/>
        <v/>
      </c>
      <c r="AY416" s="26" t="str">
        <f t="shared" si="134"/>
        <v/>
      </c>
      <c r="AZ416" s="26" t="str">
        <f t="shared" si="135"/>
        <v/>
      </c>
      <c r="BA416" s="26" t="str">
        <f t="shared" si="136"/>
        <v/>
      </c>
      <c r="BB416" s="26" t="str">
        <f t="shared" si="137"/>
        <v/>
      </c>
      <c r="BC416" s="26" t="str">
        <f t="shared" si="138"/>
        <v/>
      </c>
      <c r="BD416" s="26" t="str">
        <f t="shared" si="139"/>
        <v/>
      </c>
      <c r="BE416" s="26" t="str">
        <f>IF(ISBLANK('DATA ENTRY'!S416),"",IF(AJ416="A+","4",IF(AJ416="A","3.6",IF(AJ416="B+","3.2",IF(AJ416="B","2.8",IF(AJ416="C+","2.4",IF(AJ416="C","2",IF(AJ416="D+","1.6",IF(AJ416="D","1.2",IF(AJ416="E","0.8",""))))))))))</f>
        <v/>
      </c>
      <c r="BF416" s="26" t="str">
        <f>IF(ISBLANK('DATA ENTRY'!T416),"",IF(AK416="A+","4",IF(AK416="A","3.6",IF(AK416="B+","3.2",IF(AK416="B","2.8",IF(AK416="C+","2.4",IF(AK416="C","2",IF(AK416="D+","1.6",IF(AK416="D","1.2",IF(AK416="E","0.8",""))))))))))</f>
        <v/>
      </c>
      <c r="BG416" s="26" t="str">
        <f>IF(ISBLANK('DATA ENTRY'!U416),"",IF(AL416="A+","4",IF(AL416="A","3.6",IF(AL416="B+","3.2",IF(AL416="B","2.8",IF(AL416="C+","2.4",IF(AL416="C","2",IF(AL416="D+","1.6",IF(AL416="D","1.2",IF(AL416="E","0.8",""))))))))))</f>
        <v/>
      </c>
      <c r="BH416" s="26" t="str">
        <f>IF(ISBLANK('DATA ENTRY'!V416),"",IF(AM416="A+","4",IF(AM416="A","3.6",IF(AM416="B+","3.2",IF(AM416="B","2.8",IF(AM416="C+","2.4",IF(AM416="C","2",IF(AM416="D+","1.6",IF(AM416="D","1.2",IF(AM416="E","0.8",""))))))))))</f>
        <v/>
      </c>
      <c r="BI416" s="26" t="str">
        <f>IF(ISBLANK('DATA ENTRY'!W416),"",IF(AN416="A+","4",IF(AN416="A","3.6",IF(AN416="B+","3.2",IF(AN416="B","2.8",IF(AN416="C+","2.4",IF(AN416="C","2",IF(AN416="D+","1.6",IF(AN416="D","1.2",IF(AN416="E","0.8",""))))))))))</f>
        <v/>
      </c>
      <c r="BJ416" s="26" t="str">
        <f>IF(ISBLANK('DATA ENTRY'!X416),"",IF(AO416="A+","4",IF(AO416="A","3.6",IF(AO416="B+","3.2",IF(AO416="B","2.8",IF(AO416="C+","2.4",IF(AO416="C","2",IF(AO416="D+","1.6",IF(AO416="D","1.2",IF(AO416="E","0.8",""))))))))))</f>
        <v/>
      </c>
      <c r="BK416" s="26" t="str">
        <f>IF(ISBLANK('DATA ENTRY'!Y416),"",IF(AP416="A+","4",IF(AP416="A","3.6",IF(AP416="B+","3.2",IF(AP416="B","2.8",IF(AP416="C+","2.4",IF(AP416="C","2",IF(AP416="D+","1.6",IF(AP416="D","1.2",IF(AP416="E","0.8",""))))))))))</f>
        <v/>
      </c>
      <c r="BL416" s="26" t="str">
        <f>IF(ISBLANK('DATA ENTRY'!Z416),"",IF(AQ416="A+","4",IF(AQ416="A","3.6",IF(AQ416="B+","3.2",IF(AQ416="B","2.8",IF(AQ416="C+","2.4",IF(AQ416="C","2",IF(AQ416="D+","1.6",IF(AQ416="D","1.2",IF(AQ416="E","0.8",""))))))))))</f>
        <v/>
      </c>
    </row>
    <row r="417" spans="2:64" x14ac:dyDescent="0.25">
      <c r="B417" s="26" t="str">
        <f>IF(ISBLANK('DATA ENTRY'!G417),"",'DATA ENTRY'!G417)</f>
        <v/>
      </c>
      <c r="C417" s="26" t="str">
        <f>IF(ISBLANK('DATA ENTRY'!H417),"",'DATA ENTRY'!H417)</f>
        <v/>
      </c>
      <c r="D417" s="26" t="str">
        <f t="shared" si="121"/>
        <v/>
      </c>
      <c r="E417" s="26" t="str">
        <f>IF(ISBLANK('DATA ENTRY'!J417),"",'DATA ENTRY'!J417)</f>
        <v/>
      </c>
      <c r="F417" s="26" t="str">
        <f>IF(ISBLANK('DATA ENTRY'!K417),"",'DATA ENTRY'!K417)</f>
        <v/>
      </c>
      <c r="G417" s="26" t="str">
        <f t="shared" si="122"/>
        <v/>
      </c>
      <c r="H417" s="26" t="str">
        <f>IF(ISBLANK('DATA ENTRY'!M417),"",'DATA ENTRY'!M417)</f>
        <v/>
      </c>
      <c r="I417" s="26" t="str">
        <f>IF(ISBLANK('DATA ENTRY'!M417),"",'DATA ENTRY'!N417)</f>
        <v/>
      </c>
      <c r="J417" s="26" t="str">
        <f t="shared" si="140"/>
        <v/>
      </c>
      <c r="K417" s="26" t="str">
        <f>IF(ISBLANK('DATA ENTRY'!P417),"",'DATA ENTRY'!P417)</f>
        <v/>
      </c>
      <c r="L417" s="26" t="str">
        <f>IF(ISBLANK('DATA ENTRY'!Q417),"",'DATA ENTRY'!Q417)</f>
        <v/>
      </c>
      <c r="M417" s="26" t="str">
        <f t="shared" si="123"/>
        <v/>
      </c>
      <c r="N417" s="26" t="str">
        <f>IF(ISBLANK('DATA ENTRY'!S417),"",'DATA ENTRY'!S417)</f>
        <v/>
      </c>
      <c r="O417" s="26" t="str">
        <f>IF(ISBLANK('DATA ENTRY'!T417),"",'DATA ENTRY'!T417)</f>
        <v/>
      </c>
      <c r="P417" s="26" t="str">
        <f t="shared" si="124"/>
        <v/>
      </c>
      <c r="Q417" s="26" t="str">
        <f>IF(ISBLANK('DATA ENTRY'!V417),"",'DATA ENTRY'!V417)</f>
        <v/>
      </c>
      <c r="R417" s="26" t="str">
        <f>IF(ISBLANK('DATA ENTRY'!W417),"",'DATA ENTRY'!W417)</f>
        <v/>
      </c>
      <c r="S417" s="26" t="str">
        <f t="shared" si="125"/>
        <v/>
      </c>
      <c r="T417" s="26" t="str">
        <f>IF(ISBLANK('DATA ENTRY'!Y417),"",'DATA ENTRY'!Y417)</f>
        <v/>
      </c>
      <c r="U417" s="26" t="str">
        <f>IF(ISBLANK('DATA ENTRY'!Z417),"",'DATA ENTRY'!Z417)</f>
        <v/>
      </c>
      <c r="V417" s="26" t="str">
        <f t="shared" si="126"/>
        <v/>
      </c>
      <c r="W417" s="26" t="str">
        <f>IF(ISBLANK('DATA ENTRY'!$F417),"",IF(LEDGER!B417="AB","AB",IF(LEDGER!B417&gt;=0.9*'MARK LOOKUP'!B417,"A+",IF(LEDGER!B417&gt;=0.8*'MARK LOOKUP'!B417,"A",IF(LEDGER!B417&gt;=0.7*'MARK LOOKUP'!B417,"B+",IF(LEDGER!B417&gt;=0.6*'MARK LOOKUP'!B417,"B",IF(LEDGER!B417&gt;=0.5*'MARK LOOKUP'!B417,"C+",IF(LEDGER!B417&gt;=0.4*'MARK LOOKUP'!B417,"C+",IF(LEDGER!B417&gt;=0.35*'MARK LOOKUP'!B417,"D","NG")))))))))</f>
        <v/>
      </c>
      <c r="X417" s="26" t="str">
        <f>IF(ISBLANK('DATA ENTRY'!$G417),"",IF(LEDGER!C417="AB","AB",IF(LEDGER!C417&gt;=0.9*'MARK LOOKUP'!C417,"A+",IF(LEDGER!C417&gt;=0.8*'MARK LOOKUP'!C417,"A",IF(LEDGER!C417&gt;=0.7*'MARK LOOKUP'!C417,"B+",IF(LEDGER!C417&gt;=0.6*'MARK LOOKUP'!C417,"B",IF(LEDGER!C417&gt;=0.5*'MARK LOOKUP'!C417,"C+",IF(LEDGER!C417&gt;=0.4*'MARK LOOKUP'!C417,"C+",IF(LEDGER!C417&gt;=0.35*'MARK LOOKUP'!C417,"D","N.G.")))))))))</f>
        <v/>
      </c>
      <c r="Y417" s="26" t="b">
        <f>IF(ISNUMBER(D417),IF(D417&gt;=0.9*'MARK LOOKUP'!D417,"A+",IF(D417&gt;=0.8*'MARK LOOKUP'!D417,"A",IF(D417&gt;=0.7*'MARK LOOKUP'!D417,"B+",IF(D417&gt;=0.6*'MARK LOOKUP'!D417,"B",IF(D417&gt;=0.5*'MARK LOOKUP'!D417,"C+",IF(D417&gt;=0.4*'MARK LOOKUP'!D417,"C",IF(D417&gt;=0.35*'MARK LOOKUP'!D417,"D","N.G."))))))))</f>
        <v>0</v>
      </c>
      <c r="Z417" s="26" t="str">
        <f>IF(ISBLANK('DATA ENTRY'!J417),"",IF(LEDGER!E417="AB","AB",IF(LEDGER!E417&gt;=0.9*'MARK LOOKUP'!E417,"A+",IF(LEDGER!E417&gt;=0.8*'MARK LOOKUP'!E417,"A",IF(LEDGER!E417&gt;=0.7*'MARK LOOKUP'!E417,"B+",IF(LEDGER!E417&gt;=0.6*'MARK LOOKUP'!E417,"B",IF(LEDGER!E417&gt;=0.5*'MARK LOOKUP'!E417,"C+",IF(LEDGER!E417&gt;=0.4*'MARK LOOKUP'!E417,"C",IF(LEDGER!E417&gt;=0.35*'MARK LOOKUP'!E417,"D","NG")))))))))</f>
        <v/>
      </c>
      <c r="AA417" s="26" t="str">
        <f>IF(ISBLANK('DATA ENTRY'!K417),"",IF(LEDGER!F417="AB","AB",IF(LEDGER!F417&gt;=0.9*'MARK LOOKUP'!F417,"A+",IF(LEDGER!F417&gt;=0.8*'MARK LOOKUP'!F417,"A",IF(LEDGER!F417&gt;=0.7*'MARK LOOKUP'!F417,"B+",IF(LEDGER!F417&gt;=0.6*'MARK LOOKUP'!F417,"B",IF(LEDGER!F417&gt;=0.5*'MARK LOOKUP'!F417,"C+",IF(LEDGER!F417&gt;=0.4*'MARK LOOKUP'!F417,"C",IF(LEDGER!F417&gt;=0.35*'MARK LOOKUP'!F417,"D","NG")))))))))</f>
        <v/>
      </c>
      <c r="AB417" s="26" t="b">
        <f>IF(ISNUMBER(G417),IF(D417&gt;=0.9*'MARK LOOKUP'!G417,"A+",IF(G417&gt;=0.8*'MARK LOOKUP'!G417,"A",IF(G417&gt;=0.7*'MARK LOOKUP'!G417,"B+",IF(G417&gt;=0.6*'MARK LOOKUP'!G417,"B",IF(G417&gt;=0.5*'MARK LOOKUP'!G417,"C+",IF(G417&gt;=0.4*'MARK LOOKUP'!G417,"C",IF(G417&gt;=0.35*'MARK LOOKUP'!G417,"D","NG"))))))))</f>
        <v>0</v>
      </c>
      <c r="AC417" s="26" t="str">
        <f>IF(ISBLANK('DATA ENTRY'!M417),"",IF(LEDGER!H417="AB","AB",IF(LEDGER!H417&gt;=0.9*'MARK LOOKUP'!H417,"A+",IF(LEDGER!H417&gt;=0.8*'MARK LOOKUP'!H417,"A",IF(LEDGER!H417&gt;=0.7*'MARK LOOKUP'!H417,"B+",IF(LEDGER!H417&gt;=0.6*'MARK LOOKUP'!H417,"B",IF(LEDGER!H417&gt;=0.5*'MARK LOOKUP'!H417,"C+",IF(LEDGER!H417&gt;=0.4*'MARK LOOKUP'!H417,"C",IF(LEDGER!H417&gt;=0.35*'MARK LOOKUP'!H417,"D","NG")))))))))</f>
        <v/>
      </c>
      <c r="AD417" s="26" t="str">
        <f>IF(ISBLANK('DATA ENTRY'!N417),"",IF(LEDGER!I417="AB","AB",IF(LEDGER!I417&gt;=0.9*'MARK LOOKUP'!I417,"A+",IF(LEDGER!I417&gt;=0.8*'MARK LOOKUP'!I417,"A",IF(LEDGER!I417&gt;=0.7*'MARK LOOKUP'!I417,"B+",IF(LEDGER!I417&gt;=0.6*'MARK LOOKUP'!I417,"B",IF(LEDGER!I417&gt;=0.5*'MARK LOOKUP'!I417,"C+",IF(LEDGER!I417&gt;=0.4*'MARK LOOKUP'!I417,"C",IF(LEDGER!I417&gt;=0.35*'MARK LOOKUP'!I417,"D","NG")))))))))</f>
        <v/>
      </c>
      <c r="AE417" s="26" t="str">
        <f>IF(ISNUMBER(J417),IF(J417&gt;=0.9*'MARK LOOKUP'!J417,"A+",IF(J417&gt;=0.8*'MARK LOOKUP'!J417,"A",IF(J417&gt;=0.7*'MARK LOOKUP'!J417,"B+",IF(J417&gt;=0.6*'MARK LOOKUP'!J417,"B",IF(J417&gt;=0.5*'MARK LOOKUP'!J417,"C+",IF(J417&gt;=0.4*'MARK LOOKUP'!J417,"C",IF(J417&gt;=0.35*'MARK LOOKUP'!J417,"D","NG"))))))),"")</f>
        <v/>
      </c>
      <c r="AF417" s="26" t="str">
        <f>IF(ISBLANK('DATA ENTRY'!P417),"",IF(LEDGER!K417="Ab","AB",IF(LEDGER!K417&gt;=0.9*'MARK LOOKUP'!K417,"A+",IF(LEDGER!K417&gt;=0.8*'MARK LOOKUP'!K417,"A",IF(LEDGER!K417&gt;=0.7*'MARK LOOKUP'!K417,"B+",IF(LEDGER!K417&gt;=0.6*'MARK LOOKUP'!K417,"B",IF(LEDGER!K417&gt;=0.5*'MARK LOOKUP'!K417,"C+",IF(LEDGER!K417&gt;=0.4*'MARK LOOKUP'!K417,"C",IF(LEDGER!K417&gt;=0.35*'MARK LOOKUP'!K417,"D","NG")))))))))</f>
        <v/>
      </c>
      <c r="AG417" s="26" t="str">
        <f>IF(ISBLANK('DATA ENTRY'!Q417),"",IF(LEDGER!L417="Ab","AB",IF(LEDGER!L417&gt;=0.9*'MARK LOOKUP'!L417,"A+",IF(LEDGER!L417&gt;=0.8*'MARK LOOKUP'!L417,"A",IF(LEDGER!L417&gt;=0.7*'MARK LOOKUP'!L417,"B+",IF(LEDGER!L417&gt;=0.6*'MARK LOOKUP'!L417,"B",IF(LEDGER!L417&gt;=0.5*'MARK LOOKUP'!L417,"C+",IF(LEDGER!L417&gt;=0.4*'MARK LOOKUP'!L417,"C",IF(LEDGER!L417&gt;=0.35*'MARK LOOKUP'!L417,"D","NG")))))))))</f>
        <v/>
      </c>
      <c r="AH417" s="26" t="str">
        <f>IF(ISNUMBER(M417),IF(M417&gt;=0.9*'MARK LOOKUP'!M417,"A+",IF(M417&gt;=0.8*'MARK LOOKUP'!M417,"A",IF(M417&gt;=0.7*'MARK LOOKUP'!M417,"B+",IF(M417&gt;=0.6*'MARK LOOKUP'!M417,"B",IF(M417&gt;=0.5*'MARK LOOKUP'!M417,"C+",IF(M417&gt;=0.4*'MARK LOOKUP'!M417,"C",IF(M417&gt;=0.35*'MARK LOOKUP'!M417,"D","NG"))))))),"")</f>
        <v/>
      </c>
      <c r="AI417" s="26" t="str">
        <f>IF(ISBLANK('DATA ENTRY'!S417),"",IF(N417="Ab","AB",IF(N417&gt;=0.9*'MARK LOOKUP'!N417,"A+",IF(N417&gt;=0.8*'MARK LOOKUP'!N417,"A",IF(N417&gt;=0.7*'MARK LOOKUP'!N417,"B+",IF(N417&gt;=0.6*'MARK LOOKUP'!N417,"B",IF(N417&gt;=0.5*'MARK LOOKUP'!N417,"C+",IF(N417&gt;=0.4*'MARK LOOKUP'!N417,"C",IF(N417&gt;=0.35*'MARK LOOKUP'!N417,"D","NG")))))))))</f>
        <v/>
      </c>
      <c r="AJ417" s="26" t="str">
        <f>IF(ISBLANK('DATA ENTRY'!T417),"",IF(O417="Ab","AB",IF(O417&gt;=0.9*'MARK LOOKUP'!O417,"A+",IF(O417&gt;=0.8*'MARK LOOKUP'!O417,"A",IF(O417&gt;=0.7*'MARK LOOKUP'!O417,"B+",IF(O417&gt;=0.6*'MARK LOOKUP'!O417,"B",IF(O417&gt;=0.5*'MARK LOOKUP'!O417,"C+",IF(O417&gt;=0.4*'MARK LOOKUP'!O417,"C",IF(O417&gt;=0.35*'MARK LOOKUP'!O417,"D","NG")))))))))</f>
        <v/>
      </c>
      <c r="AK417" s="26" t="str">
        <f>IF(ISNUMBER(P417),IF(P417&gt;=0.9*'MARK LOOKUP'!P417,"A+",IF(P417&gt;=0.8*'MARK LOOKUP'!P417,"A",IF(P417&gt;=0.7*'MARK LOOKUP'!P417,"B+",IF(P417&gt;=0.6*'MARK LOOKUP'!P417,"B",IF(P417&gt;=0.5*'MARK LOOKUP'!P417,"C+",IF(P417&gt;=0.4*'MARK LOOKUP'!P417,"C",IF(P417&gt;=0.35*'MARK LOOKUP'!P417,"D","NG"))))))),"")</f>
        <v/>
      </c>
      <c r="AL417" s="26" t="str">
        <f>IF(ISBLANK('DATA ENTRY'!V417),"",IF(Q417="Ab","AB",IF(Q417&gt;=0.9*'MARK LOOKUP'!Q417,"A+",IF(Q417&gt;=0.8*'MARK LOOKUP'!Q417,"A",IF(Q417&gt;=0.7*'MARK LOOKUP'!Q417,"B+",IF(Q417&gt;=0.6*'MARK LOOKUP'!Q417,"B",IF(Q417&gt;=0.5*'MARK LOOKUP'!Q417,"C+",IF(Q417&gt;=0.4*'MARK LOOKUP'!Q417,"C",IF(Q417&gt;=0.35*'MARK LOOKUP'!Q417,"D","NG")))))))))</f>
        <v/>
      </c>
      <c r="AM417" s="26" t="str">
        <f>IF(ISBLANK('DATA ENTRY'!W417),"",IF(R417="Ab","AB",IF(R417&gt;=0.9*'MARK LOOKUP'!R417,"A+",IF(R417&gt;=0.8*'MARK LOOKUP'!R417,"A",IF(R417&gt;=0.7*'MARK LOOKUP'!R417,"B+",IF(R417&gt;=0.6*'MARK LOOKUP'!R417,"B",IF(R417&gt;=0.5*'MARK LOOKUP'!R417,"C+",IF(R417&gt;=0.4*'MARK LOOKUP'!R417,"C",IF(R417&gt;=0.35*'MARK LOOKUP'!R417,"D","NG")))))))))</f>
        <v/>
      </c>
      <c r="AN417" s="26" t="str">
        <f>IF(ISNUMBER(S417),IF(S417&gt;=0.9*'MARK LOOKUP'!S417,"A+",IF(S417&gt;=0.8*'MARK LOOKUP'!S417,"A",IF(S417&gt;=0.7*'MARK LOOKUP'!S417,"B+",IF(S417&gt;=0.6*'MARK LOOKUP'!S417,"B",IF(S417&gt;=0.5*'MARK LOOKUP'!S417,"C+",IF(S417&gt;=0.4*'MARK LOOKUP'!S417,"C",IF(S417&gt;=0.35*'MARK LOOKUP'!S417,"D","NG"))))))),"")</f>
        <v/>
      </c>
      <c r="AO417" s="26" t="str">
        <f>IF(ISBLANK('DATA ENTRY'!Y417),"",IF(T417="AB","AB",IF(T417&gt;=0.9*'MARK LOOKUP'!T417,"A+",IF(T417&gt;=0.8*'MARK LOOKUP'!T417,"A",IF(T417&gt;=0.7*'MARK LOOKUP'!T417,"B+",IF(T417&gt;=0.6*'MARK LOOKUP'!T417,"B",IF(T417&gt;=0.5*'MARK LOOKUP'!T417,"C+",IF(T417&gt;=0.4*'MARK LOOKUP'!T417,"C",IF(T417&gt;=0.35*'MARK LOOKUP'!T417,"D","NG")))))))))</f>
        <v/>
      </c>
      <c r="AP417" s="26" t="str">
        <f>IF(ISBLANK('DATA ENTRY'!Z417),"",IF(U417="AB","AB",IF(U417&gt;=0.9*'MARK LOOKUP'!U417,"A+",IF(U417&gt;=0.8*'MARK LOOKUP'!U417,"A",IF(U417&gt;=0.7*'MARK LOOKUP'!U417,"B+",IF(U417&gt;=0.6*'MARK LOOKUP'!U417,"B",IF(U417&gt;=0.5*'MARK LOOKUP'!U417,"C+",IF(U417&gt;=0.4*'MARK LOOKUP'!U417,"C",IF(U417&gt;=0.35*'MARK LOOKUP'!U417,"D","NG")))))))))</f>
        <v/>
      </c>
      <c r="AQ417" s="26" t="str">
        <f>IF(ISNUMBER(V417),IF(V417&gt;=0.9*'MARK LOOKUP'!V417,"A+",IF(V417&gt;=0.8*'MARK LOOKUP'!V417,"A",IF(V417&gt;=0.7*'MARK LOOKUP'!V417,"B+",IF(V417&gt;=0.6*'MARK LOOKUP'!S417,"B",IF(V417&gt;=0.5*'MARK LOOKUP'!V417,"C+",IF(V417&gt;=0.4*'MARK LOOKUP'!V417,"C",IF(V417&gt;=0.35*'MARK LOOKUP'!V417,"D","NG"))))))),"")</f>
        <v/>
      </c>
      <c r="AR417" s="26" t="str">
        <f t="shared" si="127"/>
        <v/>
      </c>
      <c r="AS417" s="26" t="str">
        <f t="shared" si="128"/>
        <v/>
      </c>
      <c r="AT417" s="26" t="str">
        <f t="shared" si="129"/>
        <v/>
      </c>
      <c r="AU417" s="26" t="str">
        <f t="shared" si="130"/>
        <v/>
      </c>
      <c r="AV417" s="26" t="str">
        <f t="shared" si="131"/>
        <v/>
      </c>
      <c r="AW417" s="26" t="str">
        <f t="shared" si="132"/>
        <v/>
      </c>
      <c r="AX417" s="26" t="str">
        <f t="shared" si="133"/>
        <v/>
      </c>
      <c r="AY417" s="26" t="str">
        <f t="shared" si="134"/>
        <v/>
      </c>
      <c r="AZ417" s="26" t="str">
        <f t="shared" si="135"/>
        <v/>
      </c>
      <c r="BA417" s="26" t="str">
        <f t="shared" si="136"/>
        <v/>
      </c>
      <c r="BB417" s="26" t="str">
        <f t="shared" si="137"/>
        <v/>
      </c>
      <c r="BC417" s="26" t="str">
        <f t="shared" si="138"/>
        <v/>
      </c>
      <c r="BD417" s="26" t="str">
        <f t="shared" si="139"/>
        <v/>
      </c>
      <c r="BE417" s="26" t="str">
        <f>IF(ISBLANK('DATA ENTRY'!S417),"",IF(AJ417="A+","4",IF(AJ417="A","3.6",IF(AJ417="B+","3.2",IF(AJ417="B","2.8",IF(AJ417="C+","2.4",IF(AJ417="C","2",IF(AJ417="D+","1.6",IF(AJ417="D","1.2",IF(AJ417="E","0.8",""))))))))))</f>
        <v/>
      </c>
      <c r="BF417" s="26" t="str">
        <f>IF(ISBLANK('DATA ENTRY'!T417),"",IF(AK417="A+","4",IF(AK417="A","3.6",IF(AK417="B+","3.2",IF(AK417="B","2.8",IF(AK417="C+","2.4",IF(AK417="C","2",IF(AK417="D+","1.6",IF(AK417="D","1.2",IF(AK417="E","0.8",""))))))))))</f>
        <v/>
      </c>
      <c r="BG417" s="26" t="str">
        <f>IF(ISBLANK('DATA ENTRY'!U417),"",IF(AL417="A+","4",IF(AL417="A","3.6",IF(AL417="B+","3.2",IF(AL417="B","2.8",IF(AL417="C+","2.4",IF(AL417="C","2",IF(AL417="D+","1.6",IF(AL417="D","1.2",IF(AL417="E","0.8",""))))))))))</f>
        <v/>
      </c>
      <c r="BH417" s="26" t="str">
        <f>IF(ISBLANK('DATA ENTRY'!V417),"",IF(AM417="A+","4",IF(AM417="A","3.6",IF(AM417="B+","3.2",IF(AM417="B","2.8",IF(AM417="C+","2.4",IF(AM417="C","2",IF(AM417="D+","1.6",IF(AM417="D","1.2",IF(AM417="E","0.8",""))))))))))</f>
        <v/>
      </c>
      <c r="BI417" s="26" t="str">
        <f>IF(ISBLANK('DATA ENTRY'!W417),"",IF(AN417="A+","4",IF(AN417="A","3.6",IF(AN417="B+","3.2",IF(AN417="B","2.8",IF(AN417="C+","2.4",IF(AN417="C","2",IF(AN417="D+","1.6",IF(AN417="D","1.2",IF(AN417="E","0.8",""))))))))))</f>
        <v/>
      </c>
      <c r="BJ417" s="26" t="str">
        <f>IF(ISBLANK('DATA ENTRY'!X417),"",IF(AO417="A+","4",IF(AO417="A","3.6",IF(AO417="B+","3.2",IF(AO417="B","2.8",IF(AO417="C+","2.4",IF(AO417="C","2",IF(AO417="D+","1.6",IF(AO417="D","1.2",IF(AO417="E","0.8",""))))))))))</f>
        <v/>
      </c>
      <c r="BK417" s="26" t="str">
        <f>IF(ISBLANK('DATA ENTRY'!Y417),"",IF(AP417="A+","4",IF(AP417="A","3.6",IF(AP417="B+","3.2",IF(AP417="B","2.8",IF(AP417="C+","2.4",IF(AP417="C","2",IF(AP417="D+","1.6",IF(AP417="D","1.2",IF(AP417="E","0.8",""))))))))))</f>
        <v/>
      </c>
      <c r="BL417" s="26" t="str">
        <f>IF(ISBLANK('DATA ENTRY'!Z417),"",IF(AQ417="A+","4",IF(AQ417="A","3.6",IF(AQ417="B+","3.2",IF(AQ417="B","2.8",IF(AQ417="C+","2.4",IF(AQ417="C","2",IF(AQ417="D+","1.6",IF(AQ417="D","1.2",IF(AQ417="E","0.8",""))))))))))</f>
        <v/>
      </c>
    </row>
    <row r="418" spans="2:64" x14ac:dyDescent="0.25">
      <c r="B418" s="26" t="str">
        <f>IF(ISBLANK('DATA ENTRY'!G418),"",'DATA ENTRY'!G418)</f>
        <v/>
      </c>
      <c r="C418" s="26" t="str">
        <f>IF(ISBLANK('DATA ENTRY'!H418),"",'DATA ENTRY'!H418)</f>
        <v/>
      </c>
      <c r="D418" s="26" t="str">
        <f t="shared" si="121"/>
        <v/>
      </c>
      <c r="E418" s="26" t="str">
        <f>IF(ISBLANK('DATA ENTRY'!J418),"",'DATA ENTRY'!J418)</f>
        <v/>
      </c>
      <c r="F418" s="26" t="str">
        <f>IF(ISBLANK('DATA ENTRY'!K418),"",'DATA ENTRY'!K418)</f>
        <v/>
      </c>
      <c r="G418" s="26" t="str">
        <f t="shared" si="122"/>
        <v/>
      </c>
      <c r="H418" s="26" t="str">
        <f>IF(ISBLANK('DATA ENTRY'!M418),"",'DATA ENTRY'!M418)</f>
        <v/>
      </c>
      <c r="I418" s="26" t="str">
        <f>IF(ISBLANK('DATA ENTRY'!M418),"",'DATA ENTRY'!N418)</f>
        <v/>
      </c>
      <c r="J418" s="26" t="str">
        <f t="shared" si="140"/>
        <v/>
      </c>
      <c r="K418" s="26" t="str">
        <f>IF(ISBLANK('DATA ENTRY'!P418),"",'DATA ENTRY'!P418)</f>
        <v/>
      </c>
      <c r="L418" s="26" t="str">
        <f>IF(ISBLANK('DATA ENTRY'!Q418),"",'DATA ENTRY'!Q418)</f>
        <v/>
      </c>
      <c r="M418" s="26" t="str">
        <f t="shared" si="123"/>
        <v/>
      </c>
      <c r="N418" s="26" t="str">
        <f>IF(ISBLANK('DATA ENTRY'!S418),"",'DATA ENTRY'!S418)</f>
        <v/>
      </c>
      <c r="O418" s="26" t="str">
        <f>IF(ISBLANK('DATA ENTRY'!T418),"",'DATA ENTRY'!T418)</f>
        <v/>
      </c>
      <c r="P418" s="26" t="str">
        <f t="shared" si="124"/>
        <v/>
      </c>
      <c r="Q418" s="26" t="str">
        <f>IF(ISBLANK('DATA ENTRY'!V418),"",'DATA ENTRY'!V418)</f>
        <v/>
      </c>
      <c r="R418" s="26" t="str">
        <f>IF(ISBLANK('DATA ENTRY'!W418),"",'DATA ENTRY'!W418)</f>
        <v/>
      </c>
      <c r="S418" s="26" t="str">
        <f t="shared" si="125"/>
        <v/>
      </c>
      <c r="T418" s="26" t="str">
        <f>IF(ISBLANK('DATA ENTRY'!Y418),"",'DATA ENTRY'!Y418)</f>
        <v/>
      </c>
      <c r="U418" s="26" t="str">
        <f>IF(ISBLANK('DATA ENTRY'!Z418),"",'DATA ENTRY'!Z418)</f>
        <v/>
      </c>
      <c r="V418" s="26" t="str">
        <f t="shared" si="126"/>
        <v/>
      </c>
      <c r="W418" s="26" t="str">
        <f>IF(ISBLANK('DATA ENTRY'!$F418),"",IF(LEDGER!B418="AB","AB",IF(LEDGER!B418&gt;=0.9*'MARK LOOKUP'!B418,"A+",IF(LEDGER!B418&gt;=0.8*'MARK LOOKUP'!B418,"A",IF(LEDGER!B418&gt;=0.7*'MARK LOOKUP'!B418,"B+",IF(LEDGER!B418&gt;=0.6*'MARK LOOKUP'!B418,"B",IF(LEDGER!B418&gt;=0.5*'MARK LOOKUP'!B418,"C+",IF(LEDGER!B418&gt;=0.4*'MARK LOOKUP'!B418,"C+",IF(LEDGER!B418&gt;=0.35*'MARK LOOKUP'!B418,"D","NG")))))))))</f>
        <v/>
      </c>
      <c r="X418" s="26" t="str">
        <f>IF(ISBLANK('DATA ENTRY'!$G418),"",IF(LEDGER!C418="AB","AB",IF(LEDGER!C418&gt;=0.9*'MARK LOOKUP'!C418,"A+",IF(LEDGER!C418&gt;=0.8*'MARK LOOKUP'!C418,"A",IF(LEDGER!C418&gt;=0.7*'MARK LOOKUP'!C418,"B+",IF(LEDGER!C418&gt;=0.6*'MARK LOOKUP'!C418,"B",IF(LEDGER!C418&gt;=0.5*'MARK LOOKUP'!C418,"C+",IF(LEDGER!C418&gt;=0.4*'MARK LOOKUP'!C418,"C+",IF(LEDGER!C418&gt;=0.35*'MARK LOOKUP'!C418,"D","N.G.")))))))))</f>
        <v/>
      </c>
      <c r="Y418" s="26" t="b">
        <f>IF(ISNUMBER(D418),IF(D418&gt;=0.9*'MARK LOOKUP'!D418,"A+",IF(D418&gt;=0.8*'MARK LOOKUP'!D418,"A",IF(D418&gt;=0.7*'MARK LOOKUP'!D418,"B+",IF(D418&gt;=0.6*'MARK LOOKUP'!D418,"B",IF(D418&gt;=0.5*'MARK LOOKUP'!D418,"C+",IF(D418&gt;=0.4*'MARK LOOKUP'!D418,"C",IF(D418&gt;=0.35*'MARK LOOKUP'!D418,"D","N.G."))))))))</f>
        <v>0</v>
      </c>
      <c r="Z418" s="26" t="str">
        <f>IF(ISBLANK('DATA ENTRY'!J418),"",IF(LEDGER!E418="AB","AB",IF(LEDGER!E418&gt;=0.9*'MARK LOOKUP'!E418,"A+",IF(LEDGER!E418&gt;=0.8*'MARK LOOKUP'!E418,"A",IF(LEDGER!E418&gt;=0.7*'MARK LOOKUP'!E418,"B+",IF(LEDGER!E418&gt;=0.6*'MARK LOOKUP'!E418,"B",IF(LEDGER!E418&gt;=0.5*'MARK LOOKUP'!E418,"C+",IF(LEDGER!E418&gt;=0.4*'MARK LOOKUP'!E418,"C",IF(LEDGER!E418&gt;=0.35*'MARK LOOKUP'!E418,"D","NG")))))))))</f>
        <v/>
      </c>
      <c r="AA418" s="26" t="str">
        <f>IF(ISBLANK('DATA ENTRY'!K418),"",IF(LEDGER!F418="AB","AB",IF(LEDGER!F418&gt;=0.9*'MARK LOOKUP'!F418,"A+",IF(LEDGER!F418&gt;=0.8*'MARK LOOKUP'!F418,"A",IF(LEDGER!F418&gt;=0.7*'MARK LOOKUP'!F418,"B+",IF(LEDGER!F418&gt;=0.6*'MARK LOOKUP'!F418,"B",IF(LEDGER!F418&gt;=0.5*'MARK LOOKUP'!F418,"C+",IF(LEDGER!F418&gt;=0.4*'MARK LOOKUP'!F418,"C",IF(LEDGER!F418&gt;=0.35*'MARK LOOKUP'!F418,"D","NG")))))))))</f>
        <v/>
      </c>
      <c r="AB418" s="26" t="b">
        <f>IF(ISNUMBER(G418),IF(D418&gt;=0.9*'MARK LOOKUP'!G418,"A+",IF(G418&gt;=0.8*'MARK LOOKUP'!G418,"A",IF(G418&gt;=0.7*'MARK LOOKUP'!G418,"B+",IF(G418&gt;=0.6*'MARK LOOKUP'!G418,"B",IF(G418&gt;=0.5*'MARK LOOKUP'!G418,"C+",IF(G418&gt;=0.4*'MARK LOOKUP'!G418,"C",IF(G418&gt;=0.35*'MARK LOOKUP'!G418,"D","NG"))))))))</f>
        <v>0</v>
      </c>
      <c r="AC418" s="26" t="str">
        <f>IF(ISBLANK('DATA ENTRY'!M418),"",IF(LEDGER!H418="AB","AB",IF(LEDGER!H418&gt;=0.9*'MARK LOOKUP'!H418,"A+",IF(LEDGER!H418&gt;=0.8*'MARK LOOKUP'!H418,"A",IF(LEDGER!H418&gt;=0.7*'MARK LOOKUP'!H418,"B+",IF(LEDGER!H418&gt;=0.6*'MARK LOOKUP'!H418,"B",IF(LEDGER!H418&gt;=0.5*'MARK LOOKUP'!H418,"C+",IF(LEDGER!H418&gt;=0.4*'MARK LOOKUP'!H418,"C",IF(LEDGER!H418&gt;=0.35*'MARK LOOKUP'!H418,"D","NG")))))))))</f>
        <v/>
      </c>
      <c r="AD418" s="26" t="str">
        <f>IF(ISBLANK('DATA ENTRY'!N418),"",IF(LEDGER!I418="AB","AB",IF(LEDGER!I418&gt;=0.9*'MARK LOOKUP'!I418,"A+",IF(LEDGER!I418&gt;=0.8*'MARK LOOKUP'!I418,"A",IF(LEDGER!I418&gt;=0.7*'MARK LOOKUP'!I418,"B+",IF(LEDGER!I418&gt;=0.6*'MARK LOOKUP'!I418,"B",IF(LEDGER!I418&gt;=0.5*'MARK LOOKUP'!I418,"C+",IF(LEDGER!I418&gt;=0.4*'MARK LOOKUP'!I418,"C",IF(LEDGER!I418&gt;=0.35*'MARK LOOKUP'!I418,"D","NG")))))))))</f>
        <v/>
      </c>
      <c r="AE418" s="26" t="str">
        <f>IF(ISNUMBER(J418),IF(J418&gt;=0.9*'MARK LOOKUP'!J418,"A+",IF(J418&gt;=0.8*'MARK LOOKUP'!J418,"A",IF(J418&gt;=0.7*'MARK LOOKUP'!J418,"B+",IF(J418&gt;=0.6*'MARK LOOKUP'!J418,"B",IF(J418&gt;=0.5*'MARK LOOKUP'!J418,"C+",IF(J418&gt;=0.4*'MARK LOOKUP'!J418,"C",IF(J418&gt;=0.35*'MARK LOOKUP'!J418,"D","NG"))))))),"")</f>
        <v/>
      </c>
      <c r="AF418" s="26" t="str">
        <f>IF(ISBLANK('DATA ENTRY'!P418),"",IF(LEDGER!K418="Ab","AB",IF(LEDGER!K418&gt;=0.9*'MARK LOOKUP'!K418,"A+",IF(LEDGER!K418&gt;=0.8*'MARK LOOKUP'!K418,"A",IF(LEDGER!K418&gt;=0.7*'MARK LOOKUP'!K418,"B+",IF(LEDGER!K418&gt;=0.6*'MARK LOOKUP'!K418,"B",IF(LEDGER!K418&gt;=0.5*'MARK LOOKUP'!K418,"C+",IF(LEDGER!K418&gt;=0.4*'MARK LOOKUP'!K418,"C",IF(LEDGER!K418&gt;=0.35*'MARK LOOKUP'!K418,"D","NG")))))))))</f>
        <v/>
      </c>
      <c r="AG418" s="26" t="str">
        <f>IF(ISBLANK('DATA ENTRY'!Q418),"",IF(LEDGER!L418="Ab","AB",IF(LEDGER!L418&gt;=0.9*'MARK LOOKUP'!L418,"A+",IF(LEDGER!L418&gt;=0.8*'MARK LOOKUP'!L418,"A",IF(LEDGER!L418&gt;=0.7*'MARK LOOKUP'!L418,"B+",IF(LEDGER!L418&gt;=0.6*'MARK LOOKUP'!L418,"B",IF(LEDGER!L418&gt;=0.5*'MARK LOOKUP'!L418,"C+",IF(LEDGER!L418&gt;=0.4*'MARK LOOKUP'!L418,"C",IF(LEDGER!L418&gt;=0.35*'MARK LOOKUP'!L418,"D","NG")))))))))</f>
        <v/>
      </c>
      <c r="AH418" s="26" t="str">
        <f>IF(ISNUMBER(M418),IF(M418&gt;=0.9*'MARK LOOKUP'!M418,"A+",IF(M418&gt;=0.8*'MARK LOOKUP'!M418,"A",IF(M418&gt;=0.7*'MARK LOOKUP'!M418,"B+",IF(M418&gt;=0.6*'MARK LOOKUP'!M418,"B",IF(M418&gt;=0.5*'MARK LOOKUP'!M418,"C+",IF(M418&gt;=0.4*'MARK LOOKUP'!M418,"C",IF(M418&gt;=0.35*'MARK LOOKUP'!M418,"D","NG"))))))),"")</f>
        <v/>
      </c>
      <c r="AI418" s="26" t="str">
        <f>IF(ISBLANK('DATA ENTRY'!S418),"",IF(N418="Ab","AB",IF(N418&gt;=0.9*'MARK LOOKUP'!N418,"A+",IF(N418&gt;=0.8*'MARK LOOKUP'!N418,"A",IF(N418&gt;=0.7*'MARK LOOKUP'!N418,"B+",IF(N418&gt;=0.6*'MARK LOOKUP'!N418,"B",IF(N418&gt;=0.5*'MARK LOOKUP'!N418,"C+",IF(N418&gt;=0.4*'MARK LOOKUP'!N418,"C",IF(N418&gt;=0.35*'MARK LOOKUP'!N418,"D","NG")))))))))</f>
        <v/>
      </c>
      <c r="AJ418" s="26" t="str">
        <f>IF(ISBLANK('DATA ENTRY'!T418),"",IF(O418="Ab","AB",IF(O418&gt;=0.9*'MARK LOOKUP'!O418,"A+",IF(O418&gt;=0.8*'MARK LOOKUP'!O418,"A",IF(O418&gt;=0.7*'MARK LOOKUP'!O418,"B+",IF(O418&gt;=0.6*'MARK LOOKUP'!O418,"B",IF(O418&gt;=0.5*'MARK LOOKUP'!O418,"C+",IF(O418&gt;=0.4*'MARK LOOKUP'!O418,"C",IF(O418&gt;=0.35*'MARK LOOKUP'!O418,"D","NG")))))))))</f>
        <v/>
      </c>
      <c r="AK418" s="26" t="str">
        <f>IF(ISNUMBER(P418),IF(P418&gt;=0.9*'MARK LOOKUP'!P418,"A+",IF(P418&gt;=0.8*'MARK LOOKUP'!P418,"A",IF(P418&gt;=0.7*'MARK LOOKUP'!P418,"B+",IF(P418&gt;=0.6*'MARK LOOKUP'!P418,"B",IF(P418&gt;=0.5*'MARK LOOKUP'!P418,"C+",IF(P418&gt;=0.4*'MARK LOOKUP'!P418,"C",IF(P418&gt;=0.35*'MARK LOOKUP'!P418,"D","NG"))))))),"")</f>
        <v/>
      </c>
      <c r="AL418" s="26" t="str">
        <f>IF(ISBLANK('DATA ENTRY'!V418),"",IF(Q418="Ab","AB",IF(Q418&gt;=0.9*'MARK LOOKUP'!Q418,"A+",IF(Q418&gt;=0.8*'MARK LOOKUP'!Q418,"A",IF(Q418&gt;=0.7*'MARK LOOKUP'!Q418,"B+",IF(Q418&gt;=0.6*'MARK LOOKUP'!Q418,"B",IF(Q418&gt;=0.5*'MARK LOOKUP'!Q418,"C+",IF(Q418&gt;=0.4*'MARK LOOKUP'!Q418,"C",IF(Q418&gt;=0.35*'MARK LOOKUP'!Q418,"D","NG")))))))))</f>
        <v/>
      </c>
      <c r="AM418" s="26" t="str">
        <f>IF(ISBLANK('DATA ENTRY'!W418),"",IF(R418="Ab","AB",IF(R418&gt;=0.9*'MARK LOOKUP'!R418,"A+",IF(R418&gt;=0.8*'MARK LOOKUP'!R418,"A",IF(R418&gt;=0.7*'MARK LOOKUP'!R418,"B+",IF(R418&gt;=0.6*'MARK LOOKUP'!R418,"B",IF(R418&gt;=0.5*'MARK LOOKUP'!R418,"C+",IF(R418&gt;=0.4*'MARK LOOKUP'!R418,"C",IF(R418&gt;=0.35*'MARK LOOKUP'!R418,"D","NG")))))))))</f>
        <v/>
      </c>
      <c r="AN418" s="26" t="str">
        <f>IF(ISNUMBER(S418),IF(S418&gt;=0.9*'MARK LOOKUP'!S418,"A+",IF(S418&gt;=0.8*'MARK LOOKUP'!S418,"A",IF(S418&gt;=0.7*'MARK LOOKUP'!S418,"B+",IF(S418&gt;=0.6*'MARK LOOKUP'!S418,"B",IF(S418&gt;=0.5*'MARK LOOKUP'!S418,"C+",IF(S418&gt;=0.4*'MARK LOOKUP'!S418,"C",IF(S418&gt;=0.35*'MARK LOOKUP'!S418,"D","NG"))))))),"")</f>
        <v/>
      </c>
      <c r="AO418" s="26" t="str">
        <f>IF(ISBLANK('DATA ENTRY'!Y418),"",IF(T418="AB","AB",IF(T418&gt;=0.9*'MARK LOOKUP'!T418,"A+",IF(T418&gt;=0.8*'MARK LOOKUP'!T418,"A",IF(T418&gt;=0.7*'MARK LOOKUP'!T418,"B+",IF(T418&gt;=0.6*'MARK LOOKUP'!T418,"B",IF(T418&gt;=0.5*'MARK LOOKUP'!T418,"C+",IF(T418&gt;=0.4*'MARK LOOKUP'!T418,"C",IF(T418&gt;=0.35*'MARK LOOKUP'!T418,"D","NG")))))))))</f>
        <v/>
      </c>
      <c r="AP418" s="26" t="str">
        <f>IF(ISBLANK('DATA ENTRY'!Z418),"",IF(U418="AB","AB",IF(U418&gt;=0.9*'MARK LOOKUP'!U418,"A+",IF(U418&gt;=0.8*'MARK LOOKUP'!U418,"A",IF(U418&gt;=0.7*'MARK LOOKUP'!U418,"B+",IF(U418&gt;=0.6*'MARK LOOKUP'!U418,"B",IF(U418&gt;=0.5*'MARK LOOKUP'!U418,"C+",IF(U418&gt;=0.4*'MARK LOOKUP'!U418,"C",IF(U418&gt;=0.35*'MARK LOOKUP'!U418,"D","NG")))))))))</f>
        <v/>
      </c>
      <c r="AQ418" s="26" t="str">
        <f>IF(ISNUMBER(V418),IF(V418&gt;=0.9*'MARK LOOKUP'!V418,"A+",IF(V418&gt;=0.8*'MARK LOOKUP'!V418,"A",IF(V418&gt;=0.7*'MARK LOOKUP'!V418,"B+",IF(V418&gt;=0.6*'MARK LOOKUP'!S418,"B",IF(V418&gt;=0.5*'MARK LOOKUP'!V418,"C+",IF(V418&gt;=0.4*'MARK LOOKUP'!V418,"C",IF(V418&gt;=0.35*'MARK LOOKUP'!V418,"D","NG"))))))),"")</f>
        <v/>
      </c>
      <c r="AR418" s="26" t="str">
        <f t="shared" si="127"/>
        <v/>
      </c>
      <c r="AS418" s="26" t="str">
        <f t="shared" si="128"/>
        <v/>
      </c>
      <c r="AT418" s="26" t="str">
        <f t="shared" si="129"/>
        <v/>
      </c>
      <c r="AU418" s="26" t="str">
        <f t="shared" si="130"/>
        <v/>
      </c>
      <c r="AV418" s="26" t="str">
        <f t="shared" si="131"/>
        <v/>
      </c>
      <c r="AW418" s="26" t="str">
        <f t="shared" si="132"/>
        <v/>
      </c>
      <c r="AX418" s="26" t="str">
        <f t="shared" si="133"/>
        <v/>
      </c>
      <c r="AY418" s="26" t="str">
        <f t="shared" si="134"/>
        <v/>
      </c>
      <c r="AZ418" s="26" t="str">
        <f t="shared" si="135"/>
        <v/>
      </c>
      <c r="BA418" s="26" t="str">
        <f t="shared" si="136"/>
        <v/>
      </c>
      <c r="BB418" s="26" t="str">
        <f t="shared" si="137"/>
        <v/>
      </c>
      <c r="BC418" s="26" t="str">
        <f t="shared" si="138"/>
        <v/>
      </c>
      <c r="BD418" s="26" t="str">
        <f t="shared" si="139"/>
        <v/>
      </c>
      <c r="BE418" s="26" t="str">
        <f>IF(ISBLANK('DATA ENTRY'!S418),"",IF(AJ418="A+","4",IF(AJ418="A","3.6",IF(AJ418="B+","3.2",IF(AJ418="B","2.8",IF(AJ418="C+","2.4",IF(AJ418="C","2",IF(AJ418="D+","1.6",IF(AJ418="D","1.2",IF(AJ418="E","0.8",""))))))))))</f>
        <v/>
      </c>
      <c r="BF418" s="26" t="str">
        <f>IF(ISBLANK('DATA ENTRY'!T418),"",IF(AK418="A+","4",IF(AK418="A","3.6",IF(AK418="B+","3.2",IF(AK418="B","2.8",IF(AK418="C+","2.4",IF(AK418="C","2",IF(AK418="D+","1.6",IF(AK418="D","1.2",IF(AK418="E","0.8",""))))))))))</f>
        <v/>
      </c>
      <c r="BG418" s="26" t="str">
        <f>IF(ISBLANK('DATA ENTRY'!U418),"",IF(AL418="A+","4",IF(AL418="A","3.6",IF(AL418="B+","3.2",IF(AL418="B","2.8",IF(AL418="C+","2.4",IF(AL418="C","2",IF(AL418="D+","1.6",IF(AL418="D","1.2",IF(AL418="E","0.8",""))))))))))</f>
        <v/>
      </c>
      <c r="BH418" s="26" t="str">
        <f>IF(ISBLANK('DATA ENTRY'!V418),"",IF(AM418="A+","4",IF(AM418="A","3.6",IF(AM418="B+","3.2",IF(AM418="B","2.8",IF(AM418="C+","2.4",IF(AM418="C","2",IF(AM418="D+","1.6",IF(AM418="D","1.2",IF(AM418="E","0.8",""))))))))))</f>
        <v/>
      </c>
      <c r="BI418" s="26" t="str">
        <f>IF(ISBLANK('DATA ENTRY'!W418),"",IF(AN418="A+","4",IF(AN418="A","3.6",IF(AN418="B+","3.2",IF(AN418="B","2.8",IF(AN418="C+","2.4",IF(AN418="C","2",IF(AN418="D+","1.6",IF(AN418="D","1.2",IF(AN418="E","0.8",""))))))))))</f>
        <v/>
      </c>
      <c r="BJ418" s="26" t="str">
        <f>IF(ISBLANK('DATA ENTRY'!X418),"",IF(AO418="A+","4",IF(AO418="A","3.6",IF(AO418="B+","3.2",IF(AO418="B","2.8",IF(AO418="C+","2.4",IF(AO418="C","2",IF(AO418="D+","1.6",IF(AO418="D","1.2",IF(AO418="E","0.8",""))))))))))</f>
        <v/>
      </c>
      <c r="BK418" s="26" t="str">
        <f>IF(ISBLANK('DATA ENTRY'!Y418),"",IF(AP418="A+","4",IF(AP418="A","3.6",IF(AP418="B+","3.2",IF(AP418="B","2.8",IF(AP418="C+","2.4",IF(AP418="C","2",IF(AP418="D+","1.6",IF(AP418="D","1.2",IF(AP418="E","0.8",""))))))))))</f>
        <v/>
      </c>
      <c r="BL418" s="26" t="str">
        <f>IF(ISBLANK('DATA ENTRY'!Z418),"",IF(AQ418="A+","4",IF(AQ418="A","3.6",IF(AQ418="B+","3.2",IF(AQ418="B","2.8",IF(AQ418="C+","2.4",IF(AQ418="C","2",IF(AQ418="D+","1.6",IF(AQ418="D","1.2",IF(AQ418="E","0.8",""))))))))))</f>
        <v/>
      </c>
    </row>
    <row r="419" spans="2:64" x14ac:dyDescent="0.25">
      <c r="B419" s="26" t="str">
        <f>IF(ISBLANK('DATA ENTRY'!G419),"",'DATA ENTRY'!G419)</f>
        <v/>
      </c>
      <c r="C419" s="26" t="str">
        <f>IF(ISBLANK('DATA ENTRY'!H419),"",'DATA ENTRY'!H419)</f>
        <v/>
      </c>
      <c r="D419" s="26" t="str">
        <f t="shared" si="121"/>
        <v/>
      </c>
      <c r="E419" s="26" t="str">
        <f>IF(ISBLANK('DATA ENTRY'!J419),"",'DATA ENTRY'!J419)</f>
        <v/>
      </c>
      <c r="F419" s="26" t="str">
        <f>IF(ISBLANK('DATA ENTRY'!K419),"",'DATA ENTRY'!K419)</f>
        <v/>
      </c>
      <c r="G419" s="26" t="str">
        <f t="shared" si="122"/>
        <v/>
      </c>
      <c r="H419" s="26" t="str">
        <f>IF(ISBLANK('DATA ENTRY'!M419),"",'DATA ENTRY'!M419)</f>
        <v/>
      </c>
      <c r="I419" s="26" t="str">
        <f>IF(ISBLANK('DATA ENTRY'!M419),"",'DATA ENTRY'!N419)</f>
        <v/>
      </c>
      <c r="J419" s="26" t="str">
        <f t="shared" si="140"/>
        <v/>
      </c>
      <c r="K419" s="26" t="str">
        <f>IF(ISBLANK('DATA ENTRY'!P419),"",'DATA ENTRY'!P419)</f>
        <v/>
      </c>
      <c r="L419" s="26" t="str">
        <f>IF(ISBLANK('DATA ENTRY'!Q419),"",'DATA ENTRY'!Q419)</f>
        <v/>
      </c>
      <c r="M419" s="26" t="str">
        <f t="shared" si="123"/>
        <v/>
      </c>
      <c r="N419" s="26" t="str">
        <f>IF(ISBLANK('DATA ENTRY'!S419),"",'DATA ENTRY'!S419)</f>
        <v/>
      </c>
      <c r="O419" s="26" t="str">
        <f>IF(ISBLANK('DATA ENTRY'!T419),"",'DATA ENTRY'!T419)</f>
        <v/>
      </c>
      <c r="P419" s="26" t="str">
        <f t="shared" si="124"/>
        <v/>
      </c>
      <c r="Q419" s="26" t="str">
        <f>IF(ISBLANK('DATA ENTRY'!V419),"",'DATA ENTRY'!V419)</f>
        <v/>
      </c>
      <c r="R419" s="26" t="str">
        <f>IF(ISBLANK('DATA ENTRY'!W419),"",'DATA ENTRY'!W419)</f>
        <v/>
      </c>
      <c r="S419" s="26" t="str">
        <f t="shared" si="125"/>
        <v/>
      </c>
      <c r="T419" s="26" t="str">
        <f>IF(ISBLANK('DATA ENTRY'!Y419),"",'DATA ENTRY'!Y419)</f>
        <v/>
      </c>
      <c r="U419" s="26" t="str">
        <f>IF(ISBLANK('DATA ENTRY'!Z419),"",'DATA ENTRY'!Z419)</f>
        <v/>
      </c>
      <c r="V419" s="26" t="str">
        <f t="shared" si="126"/>
        <v/>
      </c>
      <c r="W419" s="26" t="str">
        <f>IF(ISBLANK('DATA ENTRY'!$F419),"",IF(LEDGER!B419="AB","AB",IF(LEDGER!B419&gt;=0.9*'MARK LOOKUP'!B419,"A+",IF(LEDGER!B419&gt;=0.8*'MARK LOOKUP'!B419,"A",IF(LEDGER!B419&gt;=0.7*'MARK LOOKUP'!B419,"B+",IF(LEDGER!B419&gt;=0.6*'MARK LOOKUP'!B419,"B",IF(LEDGER!B419&gt;=0.5*'MARK LOOKUP'!B419,"C+",IF(LEDGER!B419&gt;=0.4*'MARK LOOKUP'!B419,"C+",IF(LEDGER!B419&gt;=0.35*'MARK LOOKUP'!B419,"D","NG")))))))))</f>
        <v/>
      </c>
      <c r="X419" s="26" t="str">
        <f>IF(ISBLANK('DATA ENTRY'!$G419),"",IF(LEDGER!C419="AB","AB",IF(LEDGER!C419&gt;=0.9*'MARK LOOKUP'!C419,"A+",IF(LEDGER!C419&gt;=0.8*'MARK LOOKUP'!C419,"A",IF(LEDGER!C419&gt;=0.7*'MARK LOOKUP'!C419,"B+",IF(LEDGER!C419&gt;=0.6*'MARK LOOKUP'!C419,"B",IF(LEDGER!C419&gt;=0.5*'MARK LOOKUP'!C419,"C+",IF(LEDGER!C419&gt;=0.4*'MARK LOOKUP'!C419,"C+",IF(LEDGER!C419&gt;=0.35*'MARK LOOKUP'!C419,"D","N.G.")))))))))</f>
        <v/>
      </c>
      <c r="Y419" s="26" t="b">
        <f>IF(ISNUMBER(D419),IF(D419&gt;=0.9*'MARK LOOKUP'!D419,"A+",IF(D419&gt;=0.8*'MARK LOOKUP'!D419,"A",IF(D419&gt;=0.7*'MARK LOOKUP'!D419,"B+",IF(D419&gt;=0.6*'MARK LOOKUP'!D419,"B",IF(D419&gt;=0.5*'MARK LOOKUP'!D419,"C+",IF(D419&gt;=0.4*'MARK LOOKUP'!D419,"C",IF(D419&gt;=0.35*'MARK LOOKUP'!D419,"D","N.G."))))))))</f>
        <v>0</v>
      </c>
      <c r="Z419" s="26" t="str">
        <f>IF(ISBLANK('DATA ENTRY'!J419),"",IF(LEDGER!E419="AB","AB",IF(LEDGER!E419&gt;=0.9*'MARK LOOKUP'!E419,"A+",IF(LEDGER!E419&gt;=0.8*'MARK LOOKUP'!E419,"A",IF(LEDGER!E419&gt;=0.7*'MARK LOOKUP'!E419,"B+",IF(LEDGER!E419&gt;=0.6*'MARK LOOKUP'!E419,"B",IF(LEDGER!E419&gt;=0.5*'MARK LOOKUP'!E419,"C+",IF(LEDGER!E419&gt;=0.4*'MARK LOOKUP'!E419,"C",IF(LEDGER!E419&gt;=0.35*'MARK LOOKUP'!E419,"D","NG")))))))))</f>
        <v/>
      </c>
      <c r="AA419" s="26" t="str">
        <f>IF(ISBLANK('DATA ENTRY'!K419),"",IF(LEDGER!F419="AB","AB",IF(LEDGER!F419&gt;=0.9*'MARK LOOKUP'!F419,"A+",IF(LEDGER!F419&gt;=0.8*'MARK LOOKUP'!F419,"A",IF(LEDGER!F419&gt;=0.7*'MARK LOOKUP'!F419,"B+",IF(LEDGER!F419&gt;=0.6*'MARK LOOKUP'!F419,"B",IF(LEDGER!F419&gt;=0.5*'MARK LOOKUP'!F419,"C+",IF(LEDGER!F419&gt;=0.4*'MARK LOOKUP'!F419,"C",IF(LEDGER!F419&gt;=0.35*'MARK LOOKUP'!F419,"D","NG")))))))))</f>
        <v/>
      </c>
      <c r="AB419" s="26" t="b">
        <f>IF(ISNUMBER(G419),IF(D419&gt;=0.9*'MARK LOOKUP'!G419,"A+",IF(G419&gt;=0.8*'MARK LOOKUP'!G419,"A",IF(G419&gt;=0.7*'MARK LOOKUP'!G419,"B+",IF(G419&gt;=0.6*'MARK LOOKUP'!G419,"B",IF(G419&gt;=0.5*'MARK LOOKUP'!G419,"C+",IF(G419&gt;=0.4*'MARK LOOKUP'!G419,"C",IF(G419&gt;=0.35*'MARK LOOKUP'!G419,"D","NG"))))))))</f>
        <v>0</v>
      </c>
      <c r="AC419" s="26" t="str">
        <f>IF(ISBLANK('DATA ENTRY'!M419),"",IF(LEDGER!H419="AB","AB",IF(LEDGER!H419&gt;=0.9*'MARK LOOKUP'!H419,"A+",IF(LEDGER!H419&gt;=0.8*'MARK LOOKUP'!H419,"A",IF(LEDGER!H419&gt;=0.7*'MARK LOOKUP'!H419,"B+",IF(LEDGER!H419&gt;=0.6*'MARK LOOKUP'!H419,"B",IF(LEDGER!H419&gt;=0.5*'MARK LOOKUP'!H419,"C+",IF(LEDGER!H419&gt;=0.4*'MARK LOOKUP'!H419,"C",IF(LEDGER!H419&gt;=0.35*'MARK LOOKUP'!H419,"D","NG")))))))))</f>
        <v/>
      </c>
      <c r="AD419" s="26" t="str">
        <f>IF(ISBLANK('DATA ENTRY'!N419),"",IF(LEDGER!I419="AB","AB",IF(LEDGER!I419&gt;=0.9*'MARK LOOKUP'!I419,"A+",IF(LEDGER!I419&gt;=0.8*'MARK LOOKUP'!I419,"A",IF(LEDGER!I419&gt;=0.7*'MARK LOOKUP'!I419,"B+",IF(LEDGER!I419&gt;=0.6*'MARK LOOKUP'!I419,"B",IF(LEDGER!I419&gt;=0.5*'MARK LOOKUP'!I419,"C+",IF(LEDGER!I419&gt;=0.4*'MARK LOOKUP'!I419,"C",IF(LEDGER!I419&gt;=0.35*'MARK LOOKUP'!I419,"D","NG")))))))))</f>
        <v/>
      </c>
      <c r="AE419" s="26" t="str">
        <f>IF(ISNUMBER(J419),IF(J419&gt;=0.9*'MARK LOOKUP'!J419,"A+",IF(J419&gt;=0.8*'MARK LOOKUP'!J419,"A",IF(J419&gt;=0.7*'MARK LOOKUP'!J419,"B+",IF(J419&gt;=0.6*'MARK LOOKUP'!J419,"B",IF(J419&gt;=0.5*'MARK LOOKUP'!J419,"C+",IF(J419&gt;=0.4*'MARK LOOKUP'!J419,"C",IF(J419&gt;=0.35*'MARK LOOKUP'!J419,"D","NG"))))))),"")</f>
        <v/>
      </c>
      <c r="AF419" s="26" t="str">
        <f>IF(ISBLANK('DATA ENTRY'!P419),"",IF(LEDGER!K419="Ab","AB",IF(LEDGER!K419&gt;=0.9*'MARK LOOKUP'!K419,"A+",IF(LEDGER!K419&gt;=0.8*'MARK LOOKUP'!K419,"A",IF(LEDGER!K419&gt;=0.7*'MARK LOOKUP'!K419,"B+",IF(LEDGER!K419&gt;=0.6*'MARK LOOKUP'!K419,"B",IF(LEDGER!K419&gt;=0.5*'MARK LOOKUP'!K419,"C+",IF(LEDGER!K419&gt;=0.4*'MARK LOOKUP'!K419,"C",IF(LEDGER!K419&gt;=0.35*'MARK LOOKUP'!K419,"D","NG")))))))))</f>
        <v/>
      </c>
      <c r="AG419" s="26" t="str">
        <f>IF(ISBLANK('DATA ENTRY'!Q419),"",IF(LEDGER!L419="Ab","AB",IF(LEDGER!L419&gt;=0.9*'MARK LOOKUP'!L419,"A+",IF(LEDGER!L419&gt;=0.8*'MARK LOOKUP'!L419,"A",IF(LEDGER!L419&gt;=0.7*'MARK LOOKUP'!L419,"B+",IF(LEDGER!L419&gt;=0.6*'MARK LOOKUP'!L419,"B",IF(LEDGER!L419&gt;=0.5*'MARK LOOKUP'!L419,"C+",IF(LEDGER!L419&gt;=0.4*'MARK LOOKUP'!L419,"C",IF(LEDGER!L419&gt;=0.35*'MARK LOOKUP'!L419,"D","NG")))))))))</f>
        <v/>
      </c>
      <c r="AH419" s="26" t="str">
        <f>IF(ISNUMBER(M419),IF(M419&gt;=0.9*'MARK LOOKUP'!M419,"A+",IF(M419&gt;=0.8*'MARK LOOKUP'!M419,"A",IF(M419&gt;=0.7*'MARK LOOKUP'!M419,"B+",IF(M419&gt;=0.6*'MARK LOOKUP'!M419,"B",IF(M419&gt;=0.5*'MARK LOOKUP'!M419,"C+",IF(M419&gt;=0.4*'MARK LOOKUP'!M419,"C",IF(M419&gt;=0.35*'MARK LOOKUP'!M419,"D","NG"))))))),"")</f>
        <v/>
      </c>
      <c r="AI419" s="26" t="str">
        <f>IF(ISBLANK('DATA ENTRY'!S419),"",IF(N419="Ab","AB",IF(N419&gt;=0.9*'MARK LOOKUP'!N419,"A+",IF(N419&gt;=0.8*'MARK LOOKUP'!N419,"A",IF(N419&gt;=0.7*'MARK LOOKUP'!N419,"B+",IF(N419&gt;=0.6*'MARK LOOKUP'!N419,"B",IF(N419&gt;=0.5*'MARK LOOKUP'!N419,"C+",IF(N419&gt;=0.4*'MARK LOOKUP'!N419,"C",IF(N419&gt;=0.35*'MARK LOOKUP'!N419,"D","NG")))))))))</f>
        <v/>
      </c>
      <c r="AJ419" s="26" t="str">
        <f>IF(ISBLANK('DATA ENTRY'!T419),"",IF(O419="Ab","AB",IF(O419&gt;=0.9*'MARK LOOKUP'!O419,"A+",IF(O419&gt;=0.8*'MARK LOOKUP'!O419,"A",IF(O419&gt;=0.7*'MARK LOOKUP'!O419,"B+",IF(O419&gt;=0.6*'MARK LOOKUP'!O419,"B",IF(O419&gt;=0.5*'MARK LOOKUP'!O419,"C+",IF(O419&gt;=0.4*'MARK LOOKUP'!O419,"C",IF(O419&gt;=0.35*'MARK LOOKUP'!O419,"D","NG")))))))))</f>
        <v/>
      </c>
      <c r="AK419" s="26" t="str">
        <f>IF(ISNUMBER(P419),IF(P419&gt;=0.9*'MARK LOOKUP'!P419,"A+",IF(P419&gt;=0.8*'MARK LOOKUP'!P419,"A",IF(P419&gt;=0.7*'MARK LOOKUP'!P419,"B+",IF(P419&gt;=0.6*'MARK LOOKUP'!P419,"B",IF(P419&gt;=0.5*'MARK LOOKUP'!P419,"C+",IF(P419&gt;=0.4*'MARK LOOKUP'!P419,"C",IF(P419&gt;=0.35*'MARK LOOKUP'!P419,"D","NG"))))))),"")</f>
        <v/>
      </c>
      <c r="AL419" s="26" t="str">
        <f>IF(ISBLANK('DATA ENTRY'!V419),"",IF(Q419="Ab","AB",IF(Q419&gt;=0.9*'MARK LOOKUP'!Q419,"A+",IF(Q419&gt;=0.8*'MARK LOOKUP'!Q419,"A",IF(Q419&gt;=0.7*'MARK LOOKUP'!Q419,"B+",IF(Q419&gt;=0.6*'MARK LOOKUP'!Q419,"B",IF(Q419&gt;=0.5*'MARK LOOKUP'!Q419,"C+",IF(Q419&gt;=0.4*'MARK LOOKUP'!Q419,"C",IF(Q419&gt;=0.35*'MARK LOOKUP'!Q419,"D","NG")))))))))</f>
        <v/>
      </c>
      <c r="AM419" s="26" t="str">
        <f>IF(ISBLANK('DATA ENTRY'!W419),"",IF(R419="Ab","AB",IF(R419&gt;=0.9*'MARK LOOKUP'!R419,"A+",IF(R419&gt;=0.8*'MARK LOOKUP'!R419,"A",IF(R419&gt;=0.7*'MARK LOOKUP'!R419,"B+",IF(R419&gt;=0.6*'MARK LOOKUP'!R419,"B",IF(R419&gt;=0.5*'MARK LOOKUP'!R419,"C+",IF(R419&gt;=0.4*'MARK LOOKUP'!R419,"C",IF(R419&gt;=0.35*'MARK LOOKUP'!R419,"D","NG")))))))))</f>
        <v/>
      </c>
      <c r="AN419" s="26" t="str">
        <f>IF(ISNUMBER(S419),IF(S419&gt;=0.9*'MARK LOOKUP'!S419,"A+",IF(S419&gt;=0.8*'MARK LOOKUP'!S419,"A",IF(S419&gt;=0.7*'MARK LOOKUP'!S419,"B+",IF(S419&gt;=0.6*'MARK LOOKUP'!S419,"B",IF(S419&gt;=0.5*'MARK LOOKUP'!S419,"C+",IF(S419&gt;=0.4*'MARK LOOKUP'!S419,"C",IF(S419&gt;=0.35*'MARK LOOKUP'!S419,"D","NG"))))))),"")</f>
        <v/>
      </c>
      <c r="AO419" s="26" t="str">
        <f>IF(ISBLANK('DATA ENTRY'!Y419),"",IF(T419="AB","AB",IF(T419&gt;=0.9*'MARK LOOKUP'!T419,"A+",IF(T419&gt;=0.8*'MARK LOOKUP'!T419,"A",IF(T419&gt;=0.7*'MARK LOOKUP'!T419,"B+",IF(T419&gt;=0.6*'MARK LOOKUP'!T419,"B",IF(T419&gt;=0.5*'MARK LOOKUP'!T419,"C+",IF(T419&gt;=0.4*'MARK LOOKUP'!T419,"C",IF(T419&gt;=0.35*'MARK LOOKUP'!T419,"D","NG")))))))))</f>
        <v/>
      </c>
      <c r="AP419" s="26" t="str">
        <f>IF(ISBLANK('DATA ENTRY'!Z419),"",IF(U419="AB","AB",IF(U419&gt;=0.9*'MARK LOOKUP'!U419,"A+",IF(U419&gt;=0.8*'MARK LOOKUP'!U419,"A",IF(U419&gt;=0.7*'MARK LOOKUP'!U419,"B+",IF(U419&gt;=0.6*'MARK LOOKUP'!U419,"B",IF(U419&gt;=0.5*'MARK LOOKUP'!U419,"C+",IF(U419&gt;=0.4*'MARK LOOKUP'!U419,"C",IF(U419&gt;=0.35*'MARK LOOKUP'!U419,"D","NG")))))))))</f>
        <v/>
      </c>
      <c r="AQ419" s="26" t="str">
        <f>IF(ISNUMBER(V419),IF(V419&gt;=0.9*'MARK LOOKUP'!V419,"A+",IF(V419&gt;=0.8*'MARK LOOKUP'!V419,"A",IF(V419&gt;=0.7*'MARK LOOKUP'!V419,"B+",IF(V419&gt;=0.6*'MARK LOOKUP'!S419,"B",IF(V419&gt;=0.5*'MARK LOOKUP'!V419,"C+",IF(V419&gt;=0.4*'MARK LOOKUP'!V419,"C",IF(V419&gt;=0.35*'MARK LOOKUP'!V419,"D","NG"))))))),"")</f>
        <v/>
      </c>
      <c r="AR419" s="26" t="str">
        <f t="shared" si="127"/>
        <v/>
      </c>
      <c r="AS419" s="26" t="str">
        <f t="shared" si="128"/>
        <v/>
      </c>
      <c r="AT419" s="26" t="str">
        <f t="shared" si="129"/>
        <v/>
      </c>
      <c r="AU419" s="26" t="str">
        <f t="shared" si="130"/>
        <v/>
      </c>
      <c r="AV419" s="26" t="str">
        <f t="shared" si="131"/>
        <v/>
      </c>
      <c r="AW419" s="26" t="str">
        <f t="shared" si="132"/>
        <v/>
      </c>
      <c r="AX419" s="26" t="str">
        <f t="shared" si="133"/>
        <v/>
      </c>
      <c r="AY419" s="26" t="str">
        <f t="shared" si="134"/>
        <v/>
      </c>
      <c r="AZ419" s="26" t="str">
        <f t="shared" si="135"/>
        <v/>
      </c>
      <c r="BA419" s="26" t="str">
        <f t="shared" si="136"/>
        <v/>
      </c>
      <c r="BB419" s="26" t="str">
        <f t="shared" si="137"/>
        <v/>
      </c>
      <c r="BC419" s="26" t="str">
        <f t="shared" si="138"/>
        <v/>
      </c>
      <c r="BD419" s="26" t="str">
        <f t="shared" si="139"/>
        <v/>
      </c>
      <c r="BE419" s="26" t="str">
        <f>IF(ISBLANK('DATA ENTRY'!S419),"",IF(AJ419="A+","4",IF(AJ419="A","3.6",IF(AJ419="B+","3.2",IF(AJ419="B","2.8",IF(AJ419="C+","2.4",IF(AJ419="C","2",IF(AJ419="D+","1.6",IF(AJ419="D","1.2",IF(AJ419="E","0.8",""))))))))))</f>
        <v/>
      </c>
      <c r="BF419" s="26" t="str">
        <f>IF(ISBLANK('DATA ENTRY'!T419),"",IF(AK419="A+","4",IF(AK419="A","3.6",IF(AK419="B+","3.2",IF(AK419="B","2.8",IF(AK419="C+","2.4",IF(AK419="C","2",IF(AK419="D+","1.6",IF(AK419="D","1.2",IF(AK419="E","0.8",""))))))))))</f>
        <v/>
      </c>
      <c r="BG419" s="26" t="str">
        <f>IF(ISBLANK('DATA ENTRY'!U419),"",IF(AL419="A+","4",IF(AL419="A","3.6",IF(AL419="B+","3.2",IF(AL419="B","2.8",IF(AL419="C+","2.4",IF(AL419="C","2",IF(AL419="D+","1.6",IF(AL419="D","1.2",IF(AL419="E","0.8",""))))))))))</f>
        <v/>
      </c>
      <c r="BH419" s="26" t="str">
        <f>IF(ISBLANK('DATA ENTRY'!V419),"",IF(AM419="A+","4",IF(AM419="A","3.6",IF(AM419="B+","3.2",IF(AM419="B","2.8",IF(AM419="C+","2.4",IF(AM419="C","2",IF(AM419="D+","1.6",IF(AM419="D","1.2",IF(AM419="E","0.8",""))))))))))</f>
        <v/>
      </c>
      <c r="BI419" s="26" t="str">
        <f>IF(ISBLANK('DATA ENTRY'!W419),"",IF(AN419="A+","4",IF(AN419="A","3.6",IF(AN419="B+","3.2",IF(AN419="B","2.8",IF(AN419="C+","2.4",IF(AN419="C","2",IF(AN419="D+","1.6",IF(AN419="D","1.2",IF(AN419="E","0.8",""))))))))))</f>
        <v/>
      </c>
      <c r="BJ419" s="26" t="str">
        <f>IF(ISBLANK('DATA ENTRY'!X419),"",IF(AO419="A+","4",IF(AO419="A","3.6",IF(AO419="B+","3.2",IF(AO419="B","2.8",IF(AO419="C+","2.4",IF(AO419="C","2",IF(AO419="D+","1.6",IF(AO419="D","1.2",IF(AO419="E","0.8",""))))))))))</f>
        <v/>
      </c>
      <c r="BK419" s="26" t="str">
        <f>IF(ISBLANK('DATA ENTRY'!Y419),"",IF(AP419="A+","4",IF(AP419="A","3.6",IF(AP419="B+","3.2",IF(AP419="B","2.8",IF(AP419="C+","2.4",IF(AP419="C","2",IF(AP419="D+","1.6",IF(AP419="D","1.2",IF(AP419="E","0.8",""))))))))))</f>
        <v/>
      </c>
      <c r="BL419" s="26" t="str">
        <f>IF(ISBLANK('DATA ENTRY'!Z419),"",IF(AQ419="A+","4",IF(AQ419="A","3.6",IF(AQ419="B+","3.2",IF(AQ419="B","2.8",IF(AQ419="C+","2.4",IF(AQ419="C","2",IF(AQ419="D+","1.6",IF(AQ419="D","1.2",IF(AQ419="E","0.8",""))))))))))</f>
        <v/>
      </c>
    </row>
    <row r="420" spans="2:64" x14ac:dyDescent="0.25">
      <c r="B420" s="26" t="str">
        <f>IF(ISBLANK('DATA ENTRY'!G420),"",'DATA ENTRY'!G420)</f>
        <v/>
      </c>
      <c r="C420" s="26" t="str">
        <f>IF(ISBLANK('DATA ENTRY'!H420),"",'DATA ENTRY'!H420)</f>
        <v/>
      </c>
      <c r="D420" s="26" t="str">
        <f t="shared" si="121"/>
        <v/>
      </c>
      <c r="E420" s="26" t="str">
        <f>IF(ISBLANK('DATA ENTRY'!J420),"",'DATA ENTRY'!J420)</f>
        <v/>
      </c>
      <c r="F420" s="26" t="str">
        <f>IF(ISBLANK('DATA ENTRY'!K420),"",'DATA ENTRY'!K420)</f>
        <v/>
      </c>
      <c r="G420" s="26" t="str">
        <f t="shared" si="122"/>
        <v/>
      </c>
      <c r="H420" s="26" t="str">
        <f>IF(ISBLANK('DATA ENTRY'!M420),"",'DATA ENTRY'!M420)</f>
        <v/>
      </c>
      <c r="I420" s="26" t="str">
        <f>IF(ISBLANK('DATA ENTRY'!M420),"",'DATA ENTRY'!N420)</f>
        <v/>
      </c>
      <c r="J420" s="26" t="str">
        <f t="shared" si="140"/>
        <v/>
      </c>
      <c r="K420" s="26" t="str">
        <f>IF(ISBLANK('DATA ENTRY'!P420),"",'DATA ENTRY'!P420)</f>
        <v/>
      </c>
      <c r="L420" s="26" t="str">
        <f>IF(ISBLANK('DATA ENTRY'!Q420),"",'DATA ENTRY'!Q420)</f>
        <v/>
      </c>
      <c r="M420" s="26" t="str">
        <f t="shared" si="123"/>
        <v/>
      </c>
      <c r="N420" s="26" t="str">
        <f>IF(ISBLANK('DATA ENTRY'!S420),"",'DATA ENTRY'!S420)</f>
        <v/>
      </c>
      <c r="O420" s="26" t="str">
        <f>IF(ISBLANK('DATA ENTRY'!T420),"",'DATA ENTRY'!T420)</f>
        <v/>
      </c>
      <c r="P420" s="26" t="str">
        <f t="shared" si="124"/>
        <v/>
      </c>
      <c r="Q420" s="26" t="str">
        <f>IF(ISBLANK('DATA ENTRY'!V420),"",'DATA ENTRY'!V420)</f>
        <v/>
      </c>
      <c r="R420" s="26" t="str">
        <f>IF(ISBLANK('DATA ENTRY'!W420),"",'DATA ENTRY'!W420)</f>
        <v/>
      </c>
      <c r="S420" s="26" t="str">
        <f t="shared" si="125"/>
        <v/>
      </c>
      <c r="T420" s="26" t="str">
        <f>IF(ISBLANK('DATA ENTRY'!Y420),"",'DATA ENTRY'!Y420)</f>
        <v/>
      </c>
      <c r="U420" s="26" t="str">
        <f>IF(ISBLANK('DATA ENTRY'!Z420),"",'DATA ENTRY'!Z420)</f>
        <v/>
      </c>
      <c r="V420" s="26" t="str">
        <f t="shared" si="126"/>
        <v/>
      </c>
      <c r="W420" s="26" t="str">
        <f>IF(ISBLANK('DATA ENTRY'!$F420),"",IF(LEDGER!B420="AB","AB",IF(LEDGER!B420&gt;=0.9*'MARK LOOKUP'!B420,"A+",IF(LEDGER!B420&gt;=0.8*'MARK LOOKUP'!B420,"A",IF(LEDGER!B420&gt;=0.7*'MARK LOOKUP'!B420,"B+",IF(LEDGER!B420&gt;=0.6*'MARK LOOKUP'!B420,"B",IF(LEDGER!B420&gt;=0.5*'MARK LOOKUP'!B420,"C+",IF(LEDGER!B420&gt;=0.4*'MARK LOOKUP'!B420,"C+",IF(LEDGER!B420&gt;=0.35*'MARK LOOKUP'!B420,"D","NG")))))))))</f>
        <v/>
      </c>
      <c r="X420" s="26" t="str">
        <f>IF(ISBLANK('DATA ENTRY'!$G420),"",IF(LEDGER!C420="AB","AB",IF(LEDGER!C420&gt;=0.9*'MARK LOOKUP'!C420,"A+",IF(LEDGER!C420&gt;=0.8*'MARK LOOKUP'!C420,"A",IF(LEDGER!C420&gt;=0.7*'MARK LOOKUP'!C420,"B+",IF(LEDGER!C420&gt;=0.6*'MARK LOOKUP'!C420,"B",IF(LEDGER!C420&gt;=0.5*'MARK LOOKUP'!C420,"C+",IF(LEDGER!C420&gt;=0.4*'MARK LOOKUP'!C420,"C+",IF(LEDGER!C420&gt;=0.35*'MARK LOOKUP'!C420,"D","N.G.")))))))))</f>
        <v/>
      </c>
      <c r="Y420" s="26" t="b">
        <f>IF(ISNUMBER(D420),IF(D420&gt;=0.9*'MARK LOOKUP'!D420,"A+",IF(D420&gt;=0.8*'MARK LOOKUP'!D420,"A",IF(D420&gt;=0.7*'MARK LOOKUP'!D420,"B+",IF(D420&gt;=0.6*'MARK LOOKUP'!D420,"B",IF(D420&gt;=0.5*'MARK LOOKUP'!D420,"C+",IF(D420&gt;=0.4*'MARK LOOKUP'!D420,"C",IF(D420&gt;=0.35*'MARK LOOKUP'!D420,"D","N.G."))))))))</f>
        <v>0</v>
      </c>
      <c r="Z420" s="26" t="str">
        <f>IF(ISBLANK('DATA ENTRY'!J420),"",IF(LEDGER!E420="AB","AB",IF(LEDGER!E420&gt;=0.9*'MARK LOOKUP'!E420,"A+",IF(LEDGER!E420&gt;=0.8*'MARK LOOKUP'!E420,"A",IF(LEDGER!E420&gt;=0.7*'MARK LOOKUP'!E420,"B+",IF(LEDGER!E420&gt;=0.6*'MARK LOOKUP'!E420,"B",IF(LEDGER!E420&gt;=0.5*'MARK LOOKUP'!E420,"C+",IF(LEDGER!E420&gt;=0.4*'MARK LOOKUP'!E420,"C",IF(LEDGER!E420&gt;=0.35*'MARK LOOKUP'!E420,"D","NG")))))))))</f>
        <v/>
      </c>
      <c r="AA420" s="26" t="str">
        <f>IF(ISBLANK('DATA ENTRY'!K420),"",IF(LEDGER!F420="AB","AB",IF(LEDGER!F420&gt;=0.9*'MARK LOOKUP'!F420,"A+",IF(LEDGER!F420&gt;=0.8*'MARK LOOKUP'!F420,"A",IF(LEDGER!F420&gt;=0.7*'MARK LOOKUP'!F420,"B+",IF(LEDGER!F420&gt;=0.6*'MARK LOOKUP'!F420,"B",IF(LEDGER!F420&gt;=0.5*'MARK LOOKUP'!F420,"C+",IF(LEDGER!F420&gt;=0.4*'MARK LOOKUP'!F420,"C",IF(LEDGER!F420&gt;=0.35*'MARK LOOKUP'!F420,"D","NG")))))))))</f>
        <v/>
      </c>
      <c r="AB420" s="26" t="b">
        <f>IF(ISNUMBER(G420),IF(D420&gt;=0.9*'MARK LOOKUP'!G420,"A+",IF(G420&gt;=0.8*'MARK LOOKUP'!G420,"A",IF(G420&gt;=0.7*'MARK LOOKUP'!G420,"B+",IF(G420&gt;=0.6*'MARK LOOKUP'!G420,"B",IF(G420&gt;=0.5*'MARK LOOKUP'!G420,"C+",IF(G420&gt;=0.4*'MARK LOOKUP'!G420,"C",IF(G420&gt;=0.35*'MARK LOOKUP'!G420,"D","NG"))))))))</f>
        <v>0</v>
      </c>
      <c r="AC420" s="26" t="str">
        <f>IF(ISBLANK('DATA ENTRY'!M420),"",IF(LEDGER!H420="AB","AB",IF(LEDGER!H420&gt;=0.9*'MARK LOOKUP'!H420,"A+",IF(LEDGER!H420&gt;=0.8*'MARK LOOKUP'!H420,"A",IF(LEDGER!H420&gt;=0.7*'MARK LOOKUP'!H420,"B+",IF(LEDGER!H420&gt;=0.6*'MARK LOOKUP'!H420,"B",IF(LEDGER!H420&gt;=0.5*'MARK LOOKUP'!H420,"C+",IF(LEDGER!H420&gt;=0.4*'MARK LOOKUP'!H420,"C",IF(LEDGER!H420&gt;=0.35*'MARK LOOKUP'!H420,"D","NG")))))))))</f>
        <v/>
      </c>
      <c r="AD420" s="26" t="str">
        <f>IF(ISBLANK('DATA ENTRY'!N420),"",IF(LEDGER!I420="AB","AB",IF(LEDGER!I420&gt;=0.9*'MARK LOOKUP'!I420,"A+",IF(LEDGER!I420&gt;=0.8*'MARK LOOKUP'!I420,"A",IF(LEDGER!I420&gt;=0.7*'MARK LOOKUP'!I420,"B+",IF(LEDGER!I420&gt;=0.6*'MARK LOOKUP'!I420,"B",IF(LEDGER!I420&gt;=0.5*'MARK LOOKUP'!I420,"C+",IF(LEDGER!I420&gt;=0.4*'MARK LOOKUP'!I420,"C",IF(LEDGER!I420&gt;=0.35*'MARK LOOKUP'!I420,"D","NG")))))))))</f>
        <v/>
      </c>
      <c r="AE420" s="26" t="str">
        <f>IF(ISNUMBER(J420),IF(J420&gt;=0.9*'MARK LOOKUP'!J420,"A+",IF(J420&gt;=0.8*'MARK LOOKUP'!J420,"A",IF(J420&gt;=0.7*'MARK LOOKUP'!J420,"B+",IF(J420&gt;=0.6*'MARK LOOKUP'!J420,"B",IF(J420&gt;=0.5*'MARK LOOKUP'!J420,"C+",IF(J420&gt;=0.4*'MARK LOOKUP'!J420,"C",IF(J420&gt;=0.35*'MARK LOOKUP'!J420,"D","NG"))))))),"")</f>
        <v/>
      </c>
      <c r="AF420" s="26" t="str">
        <f>IF(ISBLANK('DATA ENTRY'!P420),"",IF(LEDGER!K420="Ab","AB",IF(LEDGER!K420&gt;=0.9*'MARK LOOKUP'!K420,"A+",IF(LEDGER!K420&gt;=0.8*'MARK LOOKUP'!K420,"A",IF(LEDGER!K420&gt;=0.7*'MARK LOOKUP'!K420,"B+",IF(LEDGER!K420&gt;=0.6*'MARK LOOKUP'!K420,"B",IF(LEDGER!K420&gt;=0.5*'MARK LOOKUP'!K420,"C+",IF(LEDGER!K420&gt;=0.4*'MARK LOOKUP'!K420,"C",IF(LEDGER!K420&gt;=0.35*'MARK LOOKUP'!K420,"D","NG")))))))))</f>
        <v/>
      </c>
      <c r="AG420" s="26" t="str">
        <f>IF(ISBLANK('DATA ENTRY'!Q420),"",IF(LEDGER!L420="Ab","AB",IF(LEDGER!L420&gt;=0.9*'MARK LOOKUP'!L420,"A+",IF(LEDGER!L420&gt;=0.8*'MARK LOOKUP'!L420,"A",IF(LEDGER!L420&gt;=0.7*'MARK LOOKUP'!L420,"B+",IF(LEDGER!L420&gt;=0.6*'MARK LOOKUP'!L420,"B",IF(LEDGER!L420&gt;=0.5*'MARK LOOKUP'!L420,"C+",IF(LEDGER!L420&gt;=0.4*'MARK LOOKUP'!L420,"C",IF(LEDGER!L420&gt;=0.35*'MARK LOOKUP'!L420,"D","NG")))))))))</f>
        <v/>
      </c>
      <c r="AH420" s="26" t="str">
        <f>IF(ISNUMBER(M420),IF(M420&gt;=0.9*'MARK LOOKUP'!M420,"A+",IF(M420&gt;=0.8*'MARK LOOKUP'!M420,"A",IF(M420&gt;=0.7*'MARK LOOKUP'!M420,"B+",IF(M420&gt;=0.6*'MARK LOOKUP'!M420,"B",IF(M420&gt;=0.5*'MARK LOOKUP'!M420,"C+",IF(M420&gt;=0.4*'MARK LOOKUP'!M420,"C",IF(M420&gt;=0.35*'MARK LOOKUP'!M420,"D","NG"))))))),"")</f>
        <v/>
      </c>
      <c r="AI420" s="26" t="str">
        <f>IF(ISBLANK('DATA ENTRY'!S420),"",IF(N420="Ab","AB",IF(N420&gt;=0.9*'MARK LOOKUP'!N420,"A+",IF(N420&gt;=0.8*'MARK LOOKUP'!N420,"A",IF(N420&gt;=0.7*'MARK LOOKUP'!N420,"B+",IF(N420&gt;=0.6*'MARK LOOKUP'!N420,"B",IF(N420&gt;=0.5*'MARK LOOKUP'!N420,"C+",IF(N420&gt;=0.4*'MARK LOOKUP'!N420,"C",IF(N420&gt;=0.35*'MARK LOOKUP'!N420,"D","NG")))))))))</f>
        <v/>
      </c>
      <c r="AJ420" s="26" t="str">
        <f>IF(ISBLANK('DATA ENTRY'!T420),"",IF(O420="Ab","AB",IF(O420&gt;=0.9*'MARK LOOKUP'!O420,"A+",IF(O420&gt;=0.8*'MARK LOOKUP'!O420,"A",IF(O420&gt;=0.7*'MARK LOOKUP'!O420,"B+",IF(O420&gt;=0.6*'MARK LOOKUP'!O420,"B",IF(O420&gt;=0.5*'MARK LOOKUP'!O420,"C+",IF(O420&gt;=0.4*'MARK LOOKUP'!O420,"C",IF(O420&gt;=0.35*'MARK LOOKUP'!O420,"D","NG")))))))))</f>
        <v/>
      </c>
      <c r="AK420" s="26" t="str">
        <f>IF(ISNUMBER(P420),IF(P420&gt;=0.9*'MARK LOOKUP'!P420,"A+",IF(P420&gt;=0.8*'MARK LOOKUP'!P420,"A",IF(P420&gt;=0.7*'MARK LOOKUP'!P420,"B+",IF(P420&gt;=0.6*'MARK LOOKUP'!P420,"B",IF(P420&gt;=0.5*'MARK LOOKUP'!P420,"C+",IF(P420&gt;=0.4*'MARK LOOKUP'!P420,"C",IF(P420&gt;=0.35*'MARK LOOKUP'!P420,"D","NG"))))))),"")</f>
        <v/>
      </c>
      <c r="AL420" s="26" t="str">
        <f>IF(ISBLANK('DATA ENTRY'!V420),"",IF(Q420="Ab","AB",IF(Q420&gt;=0.9*'MARK LOOKUP'!Q420,"A+",IF(Q420&gt;=0.8*'MARK LOOKUP'!Q420,"A",IF(Q420&gt;=0.7*'MARK LOOKUP'!Q420,"B+",IF(Q420&gt;=0.6*'MARK LOOKUP'!Q420,"B",IF(Q420&gt;=0.5*'MARK LOOKUP'!Q420,"C+",IF(Q420&gt;=0.4*'MARK LOOKUP'!Q420,"C",IF(Q420&gt;=0.35*'MARK LOOKUP'!Q420,"D","NG")))))))))</f>
        <v/>
      </c>
      <c r="AM420" s="26" t="str">
        <f>IF(ISBLANK('DATA ENTRY'!W420),"",IF(R420="Ab","AB",IF(R420&gt;=0.9*'MARK LOOKUP'!R420,"A+",IF(R420&gt;=0.8*'MARK LOOKUP'!R420,"A",IF(R420&gt;=0.7*'MARK LOOKUP'!R420,"B+",IF(R420&gt;=0.6*'MARK LOOKUP'!R420,"B",IF(R420&gt;=0.5*'MARK LOOKUP'!R420,"C+",IF(R420&gt;=0.4*'MARK LOOKUP'!R420,"C",IF(R420&gt;=0.35*'MARK LOOKUP'!R420,"D","NG")))))))))</f>
        <v/>
      </c>
      <c r="AN420" s="26" t="str">
        <f>IF(ISNUMBER(S420),IF(S420&gt;=0.9*'MARK LOOKUP'!S420,"A+",IF(S420&gt;=0.8*'MARK LOOKUP'!S420,"A",IF(S420&gt;=0.7*'MARK LOOKUP'!S420,"B+",IF(S420&gt;=0.6*'MARK LOOKUP'!S420,"B",IF(S420&gt;=0.5*'MARK LOOKUP'!S420,"C+",IF(S420&gt;=0.4*'MARK LOOKUP'!S420,"C",IF(S420&gt;=0.35*'MARK LOOKUP'!S420,"D","NG"))))))),"")</f>
        <v/>
      </c>
      <c r="AO420" s="26" t="str">
        <f>IF(ISBLANK('DATA ENTRY'!Y420),"",IF(T420="AB","AB",IF(T420&gt;=0.9*'MARK LOOKUP'!T420,"A+",IF(T420&gt;=0.8*'MARK LOOKUP'!T420,"A",IF(T420&gt;=0.7*'MARK LOOKUP'!T420,"B+",IF(T420&gt;=0.6*'MARK LOOKUP'!T420,"B",IF(T420&gt;=0.5*'MARK LOOKUP'!T420,"C+",IF(T420&gt;=0.4*'MARK LOOKUP'!T420,"C",IF(T420&gt;=0.35*'MARK LOOKUP'!T420,"D","NG")))))))))</f>
        <v/>
      </c>
      <c r="AP420" s="26" t="str">
        <f>IF(ISBLANK('DATA ENTRY'!Z420),"",IF(U420="AB","AB",IF(U420&gt;=0.9*'MARK LOOKUP'!U420,"A+",IF(U420&gt;=0.8*'MARK LOOKUP'!U420,"A",IF(U420&gt;=0.7*'MARK LOOKUP'!U420,"B+",IF(U420&gt;=0.6*'MARK LOOKUP'!U420,"B",IF(U420&gt;=0.5*'MARK LOOKUP'!U420,"C+",IF(U420&gt;=0.4*'MARK LOOKUP'!U420,"C",IF(U420&gt;=0.35*'MARK LOOKUP'!U420,"D","NG")))))))))</f>
        <v/>
      </c>
      <c r="AQ420" s="26" t="str">
        <f>IF(ISNUMBER(V420),IF(V420&gt;=0.9*'MARK LOOKUP'!V420,"A+",IF(V420&gt;=0.8*'MARK LOOKUP'!V420,"A",IF(V420&gt;=0.7*'MARK LOOKUP'!V420,"B+",IF(V420&gt;=0.6*'MARK LOOKUP'!S420,"B",IF(V420&gt;=0.5*'MARK LOOKUP'!V420,"C+",IF(V420&gt;=0.4*'MARK LOOKUP'!V420,"C",IF(V420&gt;=0.35*'MARK LOOKUP'!V420,"D","NG"))))))),"")</f>
        <v/>
      </c>
      <c r="AR420" s="26" t="str">
        <f t="shared" si="127"/>
        <v/>
      </c>
      <c r="AS420" s="26" t="str">
        <f t="shared" si="128"/>
        <v/>
      </c>
      <c r="AT420" s="26" t="str">
        <f t="shared" si="129"/>
        <v/>
      </c>
      <c r="AU420" s="26" t="str">
        <f t="shared" si="130"/>
        <v/>
      </c>
      <c r="AV420" s="26" t="str">
        <f t="shared" si="131"/>
        <v/>
      </c>
      <c r="AW420" s="26" t="str">
        <f t="shared" si="132"/>
        <v/>
      </c>
      <c r="AX420" s="26" t="str">
        <f t="shared" si="133"/>
        <v/>
      </c>
      <c r="AY420" s="26" t="str">
        <f t="shared" si="134"/>
        <v/>
      </c>
      <c r="AZ420" s="26" t="str">
        <f t="shared" si="135"/>
        <v/>
      </c>
      <c r="BA420" s="26" t="str">
        <f t="shared" si="136"/>
        <v/>
      </c>
      <c r="BB420" s="26" t="str">
        <f t="shared" si="137"/>
        <v/>
      </c>
      <c r="BC420" s="26" t="str">
        <f t="shared" si="138"/>
        <v/>
      </c>
      <c r="BD420" s="26" t="str">
        <f t="shared" si="139"/>
        <v/>
      </c>
      <c r="BE420" s="26" t="str">
        <f>IF(ISBLANK('DATA ENTRY'!S420),"",IF(AJ420="A+","4",IF(AJ420="A","3.6",IF(AJ420="B+","3.2",IF(AJ420="B","2.8",IF(AJ420="C+","2.4",IF(AJ420="C","2",IF(AJ420="D+","1.6",IF(AJ420="D","1.2",IF(AJ420="E","0.8",""))))))))))</f>
        <v/>
      </c>
      <c r="BF420" s="26" t="str">
        <f>IF(ISBLANK('DATA ENTRY'!T420),"",IF(AK420="A+","4",IF(AK420="A","3.6",IF(AK420="B+","3.2",IF(AK420="B","2.8",IF(AK420="C+","2.4",IF(AK420="C","2",IF(AK420="D+","1.6",IF(AK420="D","1.2",IF(AK420="E","0.8",""))))))))))</f>
        <v/>
      </c>
      <c r="BG420" s="26" t="str">
        <f>IF(ISBLANK('DATA ENTRY'!U420),"",IF(AL420="A+","4",IF(AL420="A","3.6",IF(AL420="B+","3.2",IF(AL420="B","2.8",IF(AL420="C+","2.4",IF(AL420="C","2",IF(AL420="D+","1.6",IF(AL420="D","1.2",IF(AL420="E","0.8",""))))))))))</f>
        <v/>
      </c>
      <c r="BH420" s="26" t="str">
        <f>IF(ISBLANK('DATA ENTRY'!V420),"",IF(AM420="A+","4",IF(AM420="A","3.6",IF(AM420="B+","3.2",IF(AM420="B","2.8",IF(AM420="C+","2.4",IF(AM420="C","2",IF(AM420="D+","1.6",IF(AM420="D","1.2",IF(AM420="E","0.8",""))))))))))</f>
        <v/>
      </c>
      <c r="BI420" s="26" t="str">
        <f>IF(ISBLANK('DATA ENTRY'!W420),"",IF(AN420="A+","4",IF(AN420="A","3.6",IF(AN420="B+","3.2",IF(AN420="B","2.8",IF(AN420="C+","2.4",IF(AN420="C","2",IF(AN420="D+","1.6",IF(AN420="D","1.2",IF(AN420="E","0.8",""))))))))))</f>
        <v/>
      </c>
      <c r="BJ420" s="26" t="str">
        <f>IF(ISBLANK('DATA ENTRY'!X420),"",IF(AO420="A+","4",IF(AO420="A","3.6",IF(AO420="B+","3.2",IF(AO420="B","2.8",IF(AO420="C+","2.4",IF(AO420="C","2",IF(AO420="D+","1.6",IF(AO420="D","1.2",IF(AO420="E","0.8",""))))))))))</f>
        <v/>
      </c>
      <c r="BK420" s="26" t="str">
        <f>IF(ISBLANK('DATA ENTRY'!Y420),"",IF(AP420="A+","4",IF(AP420="A","3.6",IF(AP420="B+","3.2",IF(AP420="B","2.8",IF(AP420="C+","2.4",IF(AP420="C","2",IF(AP420="D+","1.6",IF(AP420="D","1.2",IF(AP420="E","0.8",""))))))))))</f>
        <v/>
      </c>
      <c r="BL420" s="26" t="str">
        <f>IF(ISBLANK('DATA ENTRY'!Z420),"",IF(AQ420="A+","4",IF(AQ420="A","3.6",IF(AQ420="B+","3.2",IF(AQ420="B","2.8",IF(AQ420="C+","2.4",IF(AQ420="C","2",IF(AQ420="D+","1.6",IF(AQ420="D","1.2",IF(AQ420="E","0.8",""))))))))))</f>
        <v/>
      </c>
    </row>
    <row r="421" spans="2:64" x14ac:dyDescent="0.25">
      <c r="B421" s="26" t="str">
        <f>IF(ISBLANK('DATA ENTRY'!G421),"",'DATA ENTRY'!G421)</f>
        <v/>
      </c>
      <c r="C421" s="26" t="str">
        <f>IF(ISBLANK('DATA ENTRY'!H421),"",'DATA ENTRY'!H421)</f>
        <v/>
      </c>
      <c r="D421" s="26" t="str">
        <f t="shared" si="121"/>
        <v/>
      </c>
      <c r="E421" s="26" t="str">
        <f>IF(ISBLANK('DATA ENTRY'!J421),"",'DATA ENTRY'!J421)</f>
        <v/>
      </c>
      <c r="F421" s="26" t="str">
        <f>IF(ISBLANK('DATA ENTRY'!K421),"",'DATA ENTRY'!K421)</f>
        <v/>
      </c>
      <c r="G421" s="26" t="str">
        <f t="shared" si="122"/>
        <v/>
      </c>
      <c r="H421" s="26" t="str">
        <f>IF(ISBLANK('DATA ENTRY'!M421),"",'DATA ENTRY'!M421)</f>
        <v/>
      </c>
      <c r="I421" s="26" t="str">
        <f>IF(ISBLANK('DATA ENTRY'!M421),"",'DATA ENTRY'!N421)</f>
        <v/>
      </c>
      <c r="J421" s="26" t="str">
        <f t="shared" si="140"/>
        <v/>
      </c>
      <c r="K421" s="26" t="str">
        <f>IF(ISBLANK('DATA ENTRY'!P421),"",'DATA ENTRY'!P421)</f>
        <v/>
      </c>
      <c r="L421" s="26" t="str">
        <f>IF(ISBLANK('DATA ENTRY'!Q421),"",'DATA ENTRY'!Q421)</f>
        <v/>
      </c>
      <c r="M421" s="26" t="str">
        <f t="shared" si="123"/>
        <v/>
      </c>
      <c r="N421" s="26" t="str">
        <f>IF(ISBLANK('DATA ENTRY'!S421),"",'DATA ENTRY'!S421)</f>
        <v/>
      </c>
      <c r="O421" s="26" t="str">
        <f>IF(ISBLANK('DATA ENTRY'!T421),"",'DATA ENTRY'!T421)</f>
        <v/>
      </c>
      <c r="P421" s="26" t="str">
        <f t="shared" si="124"/>
        <v/>
      </c>
      <c r="Q421" s="26" t="str">
        <f>IF(ISBLANK('DATA ENTRY'!V421),"",'DATA ENTRY'!V421)</f>
        <v/>
      </c>
      <c r="R421" s="26" t="str">
        <f>IF(ISBLANK('DATA ENTRY'!W421),"",'DATA ENTRY'!W421)</f>
        <v/>
      </c>
      <c r="S421" s="26" t="str">
        <f t="shared" si="125"/>
        <v/>
      </c>
      <c r="T421" s="26" t="str">
        <f>IF(ISBLANK('DATA ENTRY'!Y421),"",'DATA ENTRY'!Y421)</f>
        <v/>
      </c>
      <c r="U421" s="26" t="str">
        <f>IF(ISBLANK('DATA ENTRY'!Z421),"",'DATA ENTRY'!Z421)</f>
        <v/>
      </c>
      <c r="V421" s="26" t="str">
        <f t="shared" si="126"/>
        <v/>
      </c>
      <c r="W421" s="26" t="str">
        <f>IF(ISBLANK('DATA ENTRY'!$F421),"",IF(LEDGER!B421="AB","AB",IF(LEDGER!B421&gt;=0.9*'MARK LOOKUP'!B421,"A+",IF(LEDGER!B421&gt;=0.8*'MARK LOOKUP'!B421,"A",IF(LEDGER!B421&gt;=0.7*'MARK LOOKUP'!B421,"B+",IF(LEDGER!B421&gt;=0.6*'MARK LOOKUP'!B421,"B",IF(LEDGER!B421&gt;=0.5*'MARK LOOKUP'!B421,"C+",IF(LEDGER!B421&gt;=0.4*'MARK LOOKUP'!B421,"C+",IF(LEDGER!B421&gt;=0.35*'MARK LOOKUP'!B421,"D","NG")))))))))</f>
        <v/>
      </c>
      <c r="X421" s="26" t="str">
        <f>IF(ISBLANK('DATA ENTRY'!$G421),"",IF(LEDGER!C421="AB","AB",IF(LEDGER!C421&gt;=0.9*'MARK LOOKUP'!C421,"A+",IF(LEDGER!C421&gt;=0.8*'MARK LOOKUP'!C421,"A",IF(LEDGER!C421&gt;=0.7*'MARK LOOKUP'!C421,"B+",IF(LEDGER!C421&gt;=0.6*'MARK LOOKUP'!C421,"B",IF(LEDGER!C421&gt;=0.5*'MARK LOOKUP'!C421,"C+",IF(LEDGER!C421&gt;=0.4*'MARK LOOKUP'!C421,"C+",IF(LEDGER!C421&gt;=0.35*'MARK LOOKUP'!C421,"D","N.G.")))))))))</f>
        <v/>
      </c>
      <c r="Y421" s="26" t="b">
        <f>IF(ISNUMBER(D421),IF(D421&gt;=0.9*'MARK LOOKUP'!D421,"A+",IF(D421&gt;=0.8*'MARK LOOKUP'!D421,"A",IF(D421&gt;=0.7*'MARK LOOKUP'!D421,"B+",IF(D421&gt;=0.6*'MARK LOOKUP'!D421,"B",IF(D421&gt;=0.5*'MARK LOOKUP'!D421,"C+",IF(D421&gt;=0.4*'MARK LOOKUP'!D421,"C",IF(D421&gt;=0.35*'MARK LOOKUP'!D421,"D","N.G."))))))))</f>
        <v>0</v>
      </c>
      <c r="Z421" s="26" t="str">
        <f>IF(ISBLANK('DATA ENTRY'!J421),"",IF(LEDGER!E421="AB","AB",IF(LEDGER!E421&gt;=0.9*'MARK LOOKUP'!E421,"A+",IF(LEDGER!E421&gt;=0.8*'MARK LOOKUP'!E421,"A",IF(LEDGER!E421&gt;=0.7*'MARK LOOKUP'!E421,"B+",IF(LEDGER!E421&gt;=0.6*'MARK LOOKUP'!E421,"B",IF(LEDGER!E421&gt;=0.5*'MARK LOOKUP'!E421,"C+",IF(LEDGER!E421&gt;=0.4*'MARK LOOKUP'!E421,"C",IF(LEDGER!E421&gt;=0.35*'MARK LOOKUP'!E421,"D","NG")))))))))</f>
        <v/>
      </c>
      <c r="AA421" s="26" t="str">
        <f>IF(ISBLANK('DATA ENTRY'!K421),"",IF(LEDGER!F421="AB","AB",IF(LEDGER!F421&gt;=0.9*'MARK LOOKUP'!F421,"A+",IF(LEDGER!F421&gt;=0.8*'MARK LOOKUP'!F421,"A",IF(LEDGER!F421&gt;=0.7*'MARK LOOKUP'!F421,"B+",IF(LEDGER!F421&gt;=0.6*'MARK LOOKUP'!F421,"B",IF(LEDGER!F421&gt;=0.5*'MARK LOOKUP'!F421,"C+",IF(LEDGER!F421&gt;=0.4*'MARK LOOKUP'!F421,"C",IF(LEDGER!F421&gt;=0.35*'MARK LOOKUP'!F421,"D","NG")))))))))</f>
        <v/>
      </c>
      <c r="AB421" s="26" t="b">
        <f>IF(ISNUMBER(G421),IF(D421&gt;=0.9*'MARK LOOKUP'!G421,"A+",IF(G421&gt;=0.8*'MARK LOOKUP'!G421,"A",IF(G421&gt;=0.7*'MARK LOOKUP'!G421,"B+",IF(G421&gt;=0.6*'MARK LOOKUP'!G421,"B",IF(G421&gt;=0.5*'MARK LOOKUP'!G421,"C+",IF(G421&gt;=0.4*'MARK LOOKUP'!G421,"C",IF(G421&gt;=0.35*'MARK LOOKUP'!G421,"D","NG"))))))))</f>
        <v>0</v>
      </c>
      <c r="AC421" s="26" t="str">
        <f>IF(ISBLANK('DATA ENTRY'!M421),"",IF(LEDGER!H421="AB","AB",IF(LEDGER!H421&gt;=0.9*'MARK LOOKUP'!H421,"A+",IF(LEDGER!H421&gt;=0.8*'MARK LOOKUP'!H421,"A",IF(LEDGER!H421&gt;=0.7*'MARK LOOKUP'!H421,"B+",IF(LEDGER!H421&gt;=0.6*'MARK LOOKUP'!H421,"B",IF(LEDGER!H421&gt;=0.5*'MARK LOOKUP'!H421,"C+",IF(LEDGER!H421&gt;=0.4*'MARK LOOKUP'!H421,"C",IF(LEDGER!H421&gt;=0.35*'MARK LOOKUP'!H421,"D","NG")))))))))</f>
        <v/>
      </c>
      <c r="AD421" s="26" t="str">
        <f>IF(ISBLANK('DATA ENTRY'!N421),"",IF(LEDGER!I421="AB","AB",IF(LEDGER!I421&gt;=0.9*'MARK LOOKUP'!I421,"A+",IF(LEDGER!I421&gt;=0.8*'MARK LOOKUP'!I421,"A",IF(LEDGER!I421&gt;=0.7*'MARK LOOKUP'!I421,"B+",IF(LEDGER!I421&gt;=0.6*'MARK LOOKUP'!I421,"B",IF(LEDGER!I421&gt;=0.5*'MARK LOOKUP'!I421,"C+",IF(LEDGER!I421&gt;=0.4*'MARK LOOKUP'!I421,"C",IF(LEDGER!I421&gt;=0.35*'MARK LOOKUP'!I421,"D","NG")))))))))</f>
        <v/>
      </c>
      <c r="AE421" s="26" t="str">
        <f>IF(ISNUMBER(J421),IF(J421&gt;=0.9*'MARK LOOKUP'!J421,"A+",IF(J421&gt;=0.8*'MARK LOOKUP'!J421,"A",IF(J421&gt;=0.7*'MARK LOOKUP'!J421,"B+",IF(J421&gt;=0.6*'MARK LOOKUP'!J421,"B",IF(J421&gt;=0.5*'MARK LOOKUP'!J421,"C+",IF(J421&gt;=0.4*'MARK LOOKUP'!J421,"C",IF(J421&gt;=0.35*'MARK LOOKUP'!J421,"D","NG"))))))),"")</f>
        <v/>
      </c>
      <c r="AF421" s="26" t="str">
        <f>IF(ISBLANK('DATA ENTRY'!P421),"",IF(LEDGER!K421="Ab","AB",IF(LEDGER!K421&gt;=0.9*'MARK LOOKUP'!K421,"A+",IF(LEDGER!K421&gt;=0.8*'MARK LOOKUP'!K421,"A",IF(LEDGER!K421&gt;=0.7*'MARK LOOKUP'!K421,"B+",IF(LEDGER!K421&gt;=0.6*'MARK LOOKUP'!K421,"B",IF(LEDGER!K421&gt;=0.5*'MARK LOOKUP'!K421,"C+",IF(LEDGER!K421&gt;=0.4*'MARK LOOKUP'!K421,"C",IF(LEDGER!K421&gt;=0.35*'MARK LOOKUP'!K421,"D","NG")))))))))</f>
        <v/>
      </c>
      <c r="AG421" s="26" t="str">
        <f>IF(ISBLANK('DATA ENTRY'!Q421),"",IF(LEDGER!L421="Ab","AB",IF(LEDGER!L421&gt;=0.9*'MARK LOOKUP'!L421,"A+",IF(LEDGER!L421&gt;=0.8*'MARK LOOKUP'!L421,"A",IF(LEDGER!L421&gt;=0.7*'MARK LOOKUP'!L421,"B+",IF(LEDGER!L421&gt;=0.6*'MARK LOOKUP'!L421,"B",IF(LEDGER!L421&gt;=0.5*'MARK LOOKUP'!L421,"C+",IF(LEDGER!L421&gt;=0.4*'MARK LOOKUP'!L421,"C",IF(LEDGER!L421&gt;=0.35*'MARK LOOKUP'!L421,"D","NG")))))))))</f>
        <v/>
      </c>
      <c r="AH421" s="26" t="str">
        <f>IF(ISNUMBER(M421),IF(M421&gt;=0.9*'MARK LOOKUP'!M421,"A+",IF(M421&gt;=0.8*'MARK LOOKUP'!M421,"A",IF(M421&gt;=0.7*'MARK LOOKUP'!M421,"B+",IF(M421&gt;=0.6*'MARK LOOKUP'!M421,"B",IF(M421&gt;=0.5*'MARK LOOKUP'!M421,"C+",IF(M421&gt;=0.4*'MARK LOOKUP'!M421,"C",IF(M421&gt;=0.35*'MARK LOOKUP'!M421,"D","NG"))))))),"")</f>
        <v/>
      </c>
      <c r="AI421" s="26" t="str">
        <f>IF(ISBLANK('DATA ENTRY'!S421),"",IF(N421="Ab","AB",IF(N421&gt;=0.9*'MARK LOOKUP'!N421,"A+",IF(N421&gt;=0.8*'MARK LOOKUP'!N421,"A",IF(N421&gt;=0.7*'MARK LOOKUP'!N421,"B+",IF(N421&gt;=0.6*'MARK LOOKUP'!N421,"B",IF(N421&gt;=0.5*'MARK LOOKUP'!N421,"C+",IF(N421&gt;=0.4*'MARK LOOKUP'!N421,"C",IF(N421&gt;=0.35*'MARK LOOKUP'!N421,"D","NG")))))))))</f>
        <v/>
      </c>
      <c r="AJ421" s="26" t="str">
        <f>IF(ISBLANK('DATA ENTRY'!T421),"",IF(O421="Ab","AB",IF(O421&gt;=0.9*'MARK LOOKUP'!O421,"A+",IF(O421&gt;=0.8*'MARK LOOKUP'!O421,"A",IF(O421&gt;=0.7*'MARK LOOKUP'!O421,"B+",IF(O421&gt;=0.6*'MARK LOOKUP'!O421,"B",IF(O421&gt;=0.5*'MARK LOOKUP'!O421,"C+",IF(O421&gt;=0.4*'MARK LOOKUP'!O421,"C",IF(O421&gt;=0.35*'MARK LOOKUP'!O421,"D","NG")))))))))</f>
        <v/>
      </c>
      <c r="AK421" s="26" t="str">
        <f>IF(ISNUMBER(P421),IF(P421&gt;=0.9*'MARK LOOKUP'!P421,"A+",IF(P421&gt;=0.8*'MARK LOOKUP'!P421,"A",IF(P421&gt;=0.7*'MARK LOOKUP'!P421,"B+",IF(P421&gt;=0.6*'MARK LOOKUP'!P421,"B",IF(P421&gt;=0.5*'MARK LOOKUP'!P421,"C+",IF(P421&gt;=0.4*'MARK LOOKUP'!P421,"C",IF(P421&gt;=0.35*'MARK LOOKUP'!P421,"D","NG"))))))),"")</f>
        <v/>
      </c>
      <c r="AL421" s="26" t="str">
        <f>IF(ISBLANK('DATA ENTRY'!V421),"",IF(Q421="Ab","AB",IF(Q421&gt;=0.9*'MARK LOOKUP'!Q421,"A+",IF(Q421&gt;=0.8*'MARK LOOKUP'!Q421,"A",IF(Q421&gt;=0.7*'MARK LOOKUP'!Q421,"B+",IF(Q421&gt;=0.6*'MARK LOOKUP'!Q421,"B",IF(Q421&gt;=0.5*'MARK LOOKUP'!Q421,"C+",IF(Q421&gt;=0.4*'MARK LOOKUP'!Q421,"C",IF(Q421&gt;=0.35*'MARK LOOKUP'!Q421,"D","NG")))))))))</f>
        <v/>
      </c>
      <c r="AM421" s="26" t="str">
        <f>IF(ISBLANK('DATA ENTRY'!W421),"",IF(R421="Ab","AB",IF(R421&gt;=0.9*'MARK LOOKUP'!R421,"A+",IF(R421&gt;=0.8*'MARK LOOKUP'!R421,"A",IF(R421&gt;=0.7*'MARK LOOKUP'!R421,"B+",IF(R421&gt;=0.6*'MARK LOOKUP'!R421,"B",IF(R421&gt;=0.5*'MARK LOOKUP'!R421,"C+",IF(R421&gt;=0.4*'MARK LOOKUP'!R421,"C",IF(R421&gt;=0.35*'MARK LOOKUP'!R421,"D","NG")))))))))</f>
        <v/>
      </c>
      <c r="AN421" s="26" t="str">
        <f>IF(ISNUMBER(S421),IF(S421&gt;=0.9*'MARK LOOKUP'!S421,"A+",IF(S421&gt;=0.8*'MARK LOOKUP'!S421,"A",IF(S421&gt;=0.7*'MARK LOOKUP'!S421,"B+",IF(S421&gt;=0.6*'MARK LOOKUP'!S421,"B",IF(S421&gt;=0.5*'MARK LOOKUP'!S421,"C+",IF(S421&gt;=0.4*'MARK LOOKUP'!S421,"C",IF(S421&gt;=0.35*'MARK LOOKUP'!S421,"D","NG"))))))),"")</f>
        <v/>
      </c>
      <c r="AO421" s="26" t="str">
        <f>IF(ISBLANK('DATA ENTRY'!Y421),"",IF(T421="AB","AB",IF(T421&gt;=0.9*'MARK LOOKUP'!T421,"A+",IF(T421&gt;=0.8*'MARK LOOKUP'!T421,"A",IF(T421&gt;=0.7*'MARK LOOKUP'!T421,"B+",IF(T421&gt;=0.6*'MARK LOOKUP'!T421,"B",IF(T421&gt;=0.5*'MARK LOOKUP'!T421,"C+",IF(T421&gt;=0.4*'MARK LOOKUP'!T421,"C",IF(T421&gt;=0.35*'MARK LOOKUP'!T421,"D","NG")))))))))</f>
        <v/>
      </c>
      <c r="AP421" s="26" t="str">
        <f>IF(ISBLANK('DATA ENTRY'!Z421),"",IF(U421="AB","AB",IF(U421&gt;=0.9*'MARK LOOKUP'!U421,"A+",IF(U421&gt;=0.8*'MARK LOOKUP'!U421,"A",IF(U421&gt;=0.7*'MARK LOOKUP'!U421,"B+",IF(U421&gt;=0.6*'MARK LOOKUP'!U421,"B",IF(U421&gt;=0.5*'MARK LOOKUP'!U421,"C+",IF(U421&gt;=0.4*'MARK LOOKUP'!U421,"C",IF(U421&gt;=0.35*'MARK LOOKUP'!U421,"D","NG")))))))))</f>
        <v/>
      </c>
      <c r="AQ421" s="26" t="str">
        <f>IF(ISNUMBER(V421),IF(V421&gt;=0.9*'MARK LOOKUP'!V421,"A+",IF(V421&gt;=0.8*'MARK LOOKUP'!V421,"A",IF(V421&gt;=0.7*'MARK LOOKUP'!V421,"B+",IF(V421&gt;=0.6*'MARK LOOKUP'!S421,"B",IF(V421&gt;=0.5*'MARK LOOKUP'!V421,"C+",IF(V421&gt;=0.4*'MARK LOOKUP'!V421,"C",IF(V421&gt;=0.35*'MARK LOOKUP'!V421,"D","NG"))))))),"")</f>
        <v/>
      </c>
      <c r="AR421" s="26" t="str">
        <f t="shared" si="127"/>
        <v/>
      </c>
      <c r="AS421" s="26" t="str">
        <f t="shared" si="128"/>
        <v/>
      </c>
      <c r="AT421" s="26" t="str">
        <f t="shared" si="129"/>
        <v/>
      </c>
      <c r="AU421" s="26" t="str">
        <f t="shared" si="130"/>
        <v/>
      </c>
      <c r="AV421" s="26" t="str">
        <f t="shared" si="131"/>
        <v/>
      </c>
      <c r="AW421" s="26" t="str">
        <f t="shared" si="132"/>
        <v/>
      </c>
      <c r="AX421" s="26" t="str">
        <f t="shared" si="133"/>
        <v/>
      </c>
      <c r="AY421" s="26" t="str">
        <f t="shared" si="134"/>
        <v/>
      </c>
      <c r="AZ421" s="26" t="str">
        <f t="shared" si="135"/>
        <v/>
      </c>
      <c r="BA421" s="26" t="str">
        <f t="shared" si="136"/>
        <v/>
      </c>
      <c r="BB421" s="26" t="str">
        <f t="shared" si="137"/>
        <v/>
      </c>
      <c r="BC421" s="26" t="str">
        <f t="shared" si="138"/>
        <v/>
      </c>
      <c r="BD421" s="26" t="str">
        <f t="shared" si="139"/>
        <v/>
      </c>
      <c r="BE421" s="26" t="str">
        <f>IF(ISBLANK('DATA ENTRY'!S421),"",IF(AJ421="A+","4",IF(AJ421="A","3.6",IF(AJ421="B+","3.2",IF(AJ421="B","2.8",IF(AJ421="C+","2.4",IF(AJ421="C","2",IF(AJ421="D+","1.6",IF(AJ421="D","1.2",IF(AJ421="E","0.8",""))))))))))</f>
        <v/>
      </c>
      <c r="BF421" s="26" t="str">
        <f>IF(ISBLANK('DATA ENTRY'!T421),"",IF(AK421="A+","4",IF(AK421="A","3.6",IF(AK421="B+","3.2",IF(AK421="B","2.8",IF(AK421="C+","2.4",IF(AK421="C","2",IF(AK421="D+","1.6",IF(AK421="D","1.2",IF(AK421="E","0.8",""))))))))))</f>
        <v/>
      </c>
      <c r="BG421" s="26" t="str">
        <f>IF(ISBLANK('DATA ENTRY'!U421),"",IF(AL421="A+","4",IF(AL421="A","3.6",IF(AL421="B+","3.2",IF(AL421="B","2.8",IF(AL421="C+","2.4",IF(AL421="C","2",IF(AL421="D+","1.6",IF(AL421="D","1.2",IF(AL421="E","0.8",""))))))))))</f>
        <v/>
      </c>
      <c r="BH421" s="26" t="str">
        <f>IF(ISBLANK('DATA ENTRY'!V421),"",IF(AM421="A+","4",IF(AM421="A","3.6",IF(AM421="B+","3.2",IF(AM421="B","2.8",IF(AM421="C+","2.4",IF(AM421="C","2",IF(AM421="D+","1.6",IF(AM421="D","1.2",IF(AM421="E","0.8",""))))))))))</f>
        <v/>
      </c>
      <c r="BI421" s="26" t="str">
        <f>IF(ISBLANK('DATA ENTRY'!W421),"",IF(AN421="A+","4",IF(AN421="A","3.6",IF(AN421="B+","3.2",IF(AN421="B","2.8",IF(AN421="C+","2.4",IF(AN421="C","2",IF(AN421="D+","1.6",IF(AN421="D","1.2",IF(AN421="E","0.8",""))))))))))</f>
        <v/>
      </c>
      <c r="BJ421" s="26" t="str">
        <f>IF(ISBLANK('DATA ENTRY'!X421),"",IF(AO421="A+","4",IF(AO421="A","3.6",IF(AO421="B+","3.2",IF(AO421="B","2.8",IF(AO421="C+","2.4",IF(AO421="C","2",IF(AO421="D+","1.6",IF(AO421="D","1.2",IF(AO421="E","0.8",""))))))))))</f>
        <v/>
      </c>
      <c r="BK421" s="26" t="str">
        <f>IF(ISBLANK('DATA ENTRY'!Y421),"",IF(AP421="A+","4",IF(AP421="A","3.6",IF(AP421="B+","3.2",IF(AP421="B","2.8",IF(AP421="C+","2.4",IF(AP421="C","2",IF(AP421="D+","1.6",IF(AP421="D","1.2",IF(AP421="E","0.8",""))))))))))</f>
        <v/>
      </c>
      <c r="BL421" s="26" t="str">
        <f>IF(ISBLANK('DATA ENTRY'!Z421),"",IF(AQ421="A+","4",IF(AQ421="A","3.6",IF(AQ421="B+","3.2",IF(AQ421="B","2.8",IF(AQ421="C+","2.4",IF(AQ421="C","2",IF(AQ421="D+","1.6",IF(AQ421="D","1.2",IF(AQ421="E","0.8",""))))))))))</f>
        <v/>
      </c>
    </row>
    <row r="422" spans="2:64" x14ac:dyDescent="0.25">
      <c r="B422" s="26" t="str">
        <f>IF(ISBLANK('DATA ENTRY'!G422),"",'DATA ENTRY'!G422)</f>
        <v/>
      </c>
      <c r="C422" s="26" t="str">
        <f>IF(ISBLANK('DATA ENTRY'!H422),"",'DATA ENTRY'!H422)</f>
        <v/>
      </c>
      <c r="D422" s="26" t="str">
        <f t="shared" si="121"/>
        <v/>
      </c>
      <c r="E422" s="26" t="str">
        <f>IF(ISBLANK('DATA ENTRY'!J422),"",'DATA ENTRY'!J422)</f>
        <v/>
      </c>
      <c r="F422" s="26" t="str">
        <f>IF(ISBLANK('DATA ENTRY'!K422),"",'DATA ENTRY'!K422)</f>
        <v/>
      </c>
      <c r="G422" s="26" t="str">
        <f t="shared" si="122"/>
        <v/>
      </c>
      <c r="H422" s="26" t="str">
        <f>IF(ISBLANK('DATA ENTRY'!M422),"",'DATA ENTRY'!M422)</f>
        <v/>
      </c>
      <c r="I422" s="26" t="str">
        <f>IF(ISBLANK('DATA ENTRY'!M422),"",'DATA ENTRY'!N422)</f>
        <v/>
      </c>
      <c r="J422" s="26" t="str">
        <f t="shared" si="140"/>
        <v/>
      </c>
      <c r="K422" s="26" t="str">
        <f>IF(ISBLANK('DATA ENTRY'!P422),"",'DATA ENTRY'!P422)</f>
        <v/>
      </c>
      <c r="L422" s="26" t="str">
        <f>IF(ISBLANK('DATA ENTRY'!Q422),"",'DATA ENTRY'!Q422)</f>
        <v/>
      </c>
      <c r="M422" s="26" t="str">
        <f t="shared" si="123"/>
        <v/>
      </c>
      <c r="N422" s="26" t="str">
        <f>IF(ISBLANK('DATA ENTRY'!S422),"",'DATA ENTRY'!S422)</f>
        <v/>
      </c>
      <c r="O422" s="26" t="str">
        <f>IF(ISBLANK('DATA ENTRY'!T422),"",'DATA ENTRY'!T422)</f>
        <v/>
      </c>
      <c r="P422" s="26" t="str">
        <f t="shared" si="124"/>
        <v/>
      </c>
      <c r="Q422" s="26" t="str">
        <f>IF(ISBLANK('DATA ENTRY'!V422),"",'DATA ENTRY'!V422)</f>
        <v/>
      </c>
      <c r="R422" s="26" t="str">
        <f>IF(ISBLANK('DATA ENTRY'!W422),"",'DATA ENTRY'!W422)</f>
        <v/>
      </c>
      <c r="S422" s="26" t="str">
        <f t="shared" si="125"/>
        <v/>
      </c>
      <c r="T422" s="26" t="str">
        <f>IF(ISBLANK('DATA ENTRY'!Y422),"",'DATA ENTRY'!Y422)</f>
        <v/>
      </c>
      <c r="U422" s="26" t="str">
        <f>IF(ISBLANK('DATA ENTRY'!Z422),"",'DATA ENTRY'!Z422)</f>
        <v/>
      </c>
      <c r="V422" s="26" t="str">
        <f t="shared" si="126"/>
        <v/>
      </c>
      <c r="W422" s="26" t="str">
        <f>IF(ISBLANK('DATA ENTRY'!$F422),"",IF(LEDGER!B422="AB","AB",IF(LEDGER!B422&gt;=0.9*'MARK LOOKUP'!B422,"A+",IF(LEDGER!B422&gt;=0.8*'MARK LOOKUP'!B422,"A",IF(LEDGER!B422&gt;=0.7*'MARK LOOKUP'!B422,"B+",IF(LEDGER!B422&gt;=0.6*'MARK LOOKUP'!B422,"B",IF(LEDGER!B422&gt;=0.5*'MARK LOOKUP'!B422,"C+",IF(LEDGER!B422&gt;=0.4*'MARK LOOKUP'!B422,"C+",IF(LEDGER!B422&gt;=0.35*'MARK LOOKUP'!B422,"D","NG")))))))))</f>
        <v/>
      </c>
      <c r="X422" s="26" t="str">
        <f>IF(ISBLANK('DATA ENTRY'!$G422),"",IF(LEDGER!C422="AB","AB",IF(LEDGER!C422&gt;=0.9*'MARK LOOKUP'!C422,"A+",IF(LEDGER!C422&gt;=0.8*'MARK LOOKUP'!C422,"A",IF(LEDGER!C422&gt;=0.7*'MARK LOOKUP'!C422,"B+",IF(LEDGER!C422&gt;=0.6*'MARK LOOKUP'!C422,"B",IF(LEDGER!C422&gt;=0.5*'MARK LOOKUP'!C422,"C+",IF(LEDGER!C422&gt;=0.4*'MARK LOOKUP'!C422,"C+",IF(LEDGER!C422&gt;=0.35*'MARK LOOKUP'!C422,"D","N.G.")))))))))</f>
        <v/>
      </c>
      <c r="Y422" s="26" t="b">
        <f>IF(ISNUMBER(D422),IF(D422&gt;=0.9*'MARK LOOKUP'!D422,"A+",IF(D422&gt;=0.8*'MARK LOOKUP'!D422,"A",IF(D422&gt;=0.7*'MARK LOOKUP'!D422,"B+",IF(D422&gt;=0.6*'MARK LOOKUP'!D422,"B",IF(D422&gt;=0.5*'MARK LOOKUP'!D422,"C+",IF(D422&gt;=0.4*'MARK LOOKUP'!D422,"C",IF(D422&gt;=0.35*'MARK LOOKUP'!D422,"D","N.G."))))))))</f>
        <v>0</v>
      </c>
      <c r="Z422" s="26" t="str">
        <f>IF(ISBLANK('DATA ENTRY'!J422),"",IF(LEDGER!E422="AB","AB",IF(LEDGER!E422&gt;=0.9*'MARK LOOKUP'!E422,"A+",IF(LEDGER!E422&gt;=0.8*'MARK LOOKUP'!E422,"A",IF(LEDGER!E422&gt;=0.7*'MARK LOOKUP'!E422,"B+",IF(LEDGER!E422&gt;=0.6*'MARK LOOKUP'!E422,"B",IF(LEDGER!E422&gt;=0.5*'MARK LOOKUP'!E422,"C+",IF(LEDGER!E422&gt;=0.4*'MARK LOOKUP'!E422,"C",IF(LEDGER!E422&gt;=0.35*'MARK LOOKUP'!E422,"D","NG")))))))))</f>
        <v/>
      </c>
      <c r="AA422" s="26" t="str">
        <f>IF(ISBLANK('DATA ENTRY'!K422),"",IF(LEDGER!F422="AB","AB",IF(LEDGER!F422&gt;=0.9*'MARK LOOKUP'!F422,"A+",IF(LEDGER!F422&gt;=0.8*'MARK LOOKUP'!F422,"A",IF(LEDGER!F422&gt;=0.7*'MARK LOOKUP'!F422,"B+",IF(LEDGER!F422&gt;=0.6*'MARK LOOKUP'!F422,"B",IF(LEDGER!F422&gt;=0.5*'MARK LOOKUP'!F422,"C+",IF(LEDGER!F422&gt;=0.4*'MARK LOOKUP'!F422,"C",IF(LEDGER!F422&gt;=0.35*'MARK LOOKUP'!F422,"D","NG")))))))))</f>
        <v/>
      </c>
      <c r="AB422" s="26" t="b">
        <f>IF(ISNUMBER(G422),IF(D422&gt;=0.9*'MARK LOOKUP'!G422,"A+",IF(G422&gt;=0.8*'MARK LOOKUP'!G422,"A",IF(G422&gt;=0.7*'MARK LOOKUP'!G422,"B+",IF(G422&gt;=0.6*'MARK LOOKUP'!G422,"B",IF(G422&gt;=0.5*'MARK LOOKUP'!G422,"C+",IF(G422&gt;=0.4*'MARK LOOKUP'!G422,"C",IF(G422&gt;=0.35*'MARK LOOKUP'!G422,"D","NG"))))))))</f>
        <v>0</v>
      </c>
      <c r="AC422" s="26" t="str">
        <f>IF(ISBLANK('DATA ENTRY'!M422),"",IF(LEDGER!H422="AB","AB",IF(LEDGER!H422&gt;=0.9*'MARK LOOKUP'!H422,"A+",IF(LEDGER!H422&gt;=0.8*'MARK LOOKUP'!H422,"A",IF(LEDGER!H422&gt;=0.7*'MARK LOOKUP'!H422,"B+",IF(LEDGER!H422&gt;=0.6*'MARK LOOKUP'!H422,"B",IF(LEDGER!H422&gt;=0.5*'MARK LOOKUP'!H422,"C+",IF(LEDGER!H422&gt;=0.4*'MARK LOOKUP'!H422,"C",IF(LEDGER!H422&gt;=0.35*'MARK LOOKUP'!H422,"D","NG")))))))))</f>
        <v/>
      </c>
      <c r="AD422" s="26" t="str">
        <f>IF(ISBLANK('DATA ENTRY'!N422),"",IF(LEDGER!I422="AB","AB",IF(LEDGER!I422&gt;=0.9*'MARK LOOKUP'!I422,"A+",IF(LEDGER!I422&gt;=0.8*'MARK LOOKUP'!I422,"A",IF(LEDGER!I422&gt;=0.7*'MARK LOOKUP'!I422,"B+",IF(LEDGER!I422&gt;=0.6*'MARK LOOKUP'!I422,"B",IF(LEDGER!I422&gt;=0.5*'MARK LOOKUP'!I422,"C+",IF(LEDGER!I422&gt;=0.4*'MARK LOOKUP'!I422,"C",IF(LEDGER!I422&gt;=0.35*'MARK LOOKUP'!I422,"D","NG")))))))))</f>
        <v/>
      </c>
      <c r="AE422" s="26" t="str">
        <f>IF(ISNUMBER(J422),IF(J422&gt;=0.9*'MARK LOOKUP'!J422,"A+",IF(J422&gt;=0.8*'MARK LOOKUP'!J422,"A",IF(J422&gt;=0.7*'MARK LOOKUP'!J422,"B+",IF(J422&gt;=0.6*'MARK LOOKUP'!J422,"B",IF(J422&gt;=0.5*'MARK LOOKUP'!J422,"C+",IF(J422&gt;=0.4*'MARK LOOKUP'!J422,"C",IF(J422&gt;=0.35*'MARK LOOKUP'!J422,"D","NG"))))))),"")</f>
        <v/>
      </c>
      <c r="AF422" s="26" t="str">
        <f>IF(ISBLANK('DATA ENTRY'!P422),"",IF(LEDGER!K422="Ab","AB",IF(LEDGER!K422&gt;=0.9*'MARK LOOKUP'!K422,"A+",IF(LEDGER!K422&gt;=0.8*'MARK LOOKUP'!K422,"A",IF(LEDGER!K422&gt;=0.7*'MARK LOOKUP'!K422,"B+",IF(LEDGER!K422&gt;=0.6*'MARK LOOKUP'!K422,"B",IF(LEDGER!K422&gt;=0.5*'MARK LOOKUP'!K422,"C+",IF(LEDGER!K422&gt;=0.4*'MARK LOOKUP'!K422,"C",IF(LEDGER!K422&gt;=0.35*'MARK LOOKUP'!K422,"D","NG")))))))))</f>
        <v/>
      </c>
      <c r="AG422" s="26" t="str">
        <f>IF(ISBLANK('DATA ENTRY'!Q422),"",IF(LEDGER!L422="Ab","AB",IF(LEDGER!L422&gt;=0.9*'MARK LOOKUP'!L422,"A+",IF(LEDGER!L422&gt;=0.8*'MARK LOOKUP'!L422,"A",IF(LEDGER!L422&gt;=0.7*'MARK LOOKUP'!L422,"B+",IF(LEDGER!L422&gt;=0.6*'MARK LOOKUP'!L422,"B",IF(LEDGER!L422&gt;=0.5*'MARK LOOKUP'!L422,"C+",IF(LEDGER!L422&gt;=0.4*'MARK LOOKUP'!L422,"C",IF(LEDGER!L422&gt;=0.35*'MARK LOOKUP'!L422,"D","NG")))))))))</f>
        <v/>
      </c>
      <c r="AH422" s="26" t="str">
        <f>IF(ISNUMBER(M422),IF(M422&gt;=0.9*'MARK LOOKUP'!M422,"A+",IF(M422&gt;=0.8*'MARK LOOKUP'!M422,"A",IF(M422&gt;=0.7*'MARK LOOKUP'!M422,"B+",IF(M422&gt;=0.6*'MARK LOOKUP'!M422,"B",IF(M422&gt;=0.5*'MARK LOOKUP'!M422,"C+",IF(M422&gt;=0.4*'MARK LOOKUP'!M422,"C",IF(M422&gt;=0.35*'MARK LOOKUP'!M422,"D","NG"))))))),"")</f>
        <v/>
      </c>
      <c r="AI422" s="26" t="str">
        <f>IF(ISBLANK('DATA ENTRY'!S422),"",IF(N422="Ab","AB",IF(N422&gt;=0.9*'MARK LOOKUP'!N422,"A+",IF(N422&gt;=0.8*'MARK LOOKUP'!N422,"A",IF(N422&gt;=0.7*'MARK LOOKUP'!N422,"B+",IF(N422&gt;=0.6*'MARK LOOKUP'!N422,"B",IF(N422&gt;=0.5*'MARK LOOKUP'!N422,"C+",IF(N422&gt;=0.4*'MARK LOOKUP'!N422,"C",IF(N422&gt;=0.35*'MARK LOOKUP'!N422,"D","NG")))))))))</f>
        <v/>
      </c>
      <c r="AJ422" s="26" t="str">
        <f>IF(ISBLANK('DATA ENTRY'!T422),"",IF(O422="Ab","AB",IF(O422&gt;=0.9*'MARK LOOKUP'!O422,"A+",IF(O422&gt;=0.8*'MARK LOOKUP'!O422,"A",IF(O422&gt;=0.7*'MARK LOOKUP'!O422,"B+",IF(O422&gt;=0.6*'MARK LOOKUP'!O422,"B",IF(O422&gt;=0.5*'MARK LOOKUP'!O422,"C+",IF(O422&gt;=0.4*'MARK LOOKUP'!O422,"C",IF(O422&gt;=0.35*'MARK LOOKUP'!O422,"D","NG")))))))))</f>
        <v/>
      </c>
      <c r="AK422" s="26" t="str">
        <f>IF(ISNUMBER(P422),IF(P422&gt;=0.9*'MARK LOOKUP'!P422,"A+",IF(P422&gt;=0.8*'MARK LOOKUP'!P422,"A",IF(P422&gt;=0.7*'MARK LOOKUP'!P422,"B+",IF(P422&gt;=0.6*'MARK LOOKUP'!P422,"B",IF(P422&gt;=0.5*'MARK LOOKUP'!P422,"C+",IF(P422&gt;=0.4*'MARK LOOKUP'!P422,"C",IF(P422&gt;=0.35*'MARK LOOKUP'!P422,"D","NG"))))))),"")</f>
        <v/>
      </c>
      <c r="AL422" s="26" t="str">
        <f>IF(ISBLANK('DATA ENTRY'!V422),"",IF(Q422="Ab","AB",IF(Q422&gt;=0.9*'MARK LOOKUP'!Q422,"A+",IF(Q422&gt;=0.8*'MARK LOOKUP'!Q422,"A",IF(Q422&gt;=0.7*'MARK LOOKUP'!Q422,"B+",IF(Q422&gt;=0.6*'MARK LOOKUP'!Q422,"B",IF(Q422&gt;=0.5*'MARK LOOKUP'!Q422,"C+",IF(Q422&gt;=0.4*'MARK LOOKUP'!Q422,"C",IF(Q422&gt;=0.35*'MARK LOOKUP'!Q422,"D","NG")))))))))</f>
        <v/>
      </c>
      <c r="AM422" s="26" t="str">
        <f>IF(ISBLANK('DATA ENTRY'!W422),"",IF(R422="Ab","AB",IF(R422&gt;=0.9*'MARK LOOKUP'!R422,"A+",IF(R422&gt;=0.8*'MARK LOOKUP'!R422,"A",IF(R422&gt;=0.7*'MARK LOOKUP'!R422,"B+",IF(R422&gt;=0.6*'MARK LOOKUP'!R422,"B",IF(R422&gt;=0.5*'MARK LOOKUP'!R422,"C+",IF(R422&gt;=0.4*'MARK LOOKUP'!R422,"C",IF(R422&gt;=0.35*'MARK LOOKUP'!R422,"D","NG")))))))))</f>
        <v/>
      </c>
      <c r="AN422" s="26" t="str">
        <f>IF(ISNUMBER(S422),IF(S422&gt;=0.9*'MARK LOOKUP'!S422,"A+",IF(S422&gt;=0.8*'MARK LOOKUP'!S422,"A",IF(S422&gt;=0.7*'MARK LOOKUP'!S422,"B+",IF(S422&gt;=0.6*'MARK LOOKUP'!S422,"B",IF(S422&gt;=0.5*'MARK LOOKUP'!S422,"C+",IF(S422&gt;=0.4*'MARK LOOKUP'!S422,"C",IF(S422&gt;=0.35*'MARK LOOKUP'!S422,"D","NG"))))))),"")</f>
        <v/>
      </c>
      <c r="AO422" s="26" t="str">
        <f>IF(ISBLANK('DATA ENTRY'!Y422),"",IF(T422="AB","AB",IF(T422&gt;=0.9*'MARK LOOKUP'!T422,"A+",IF(T422&gt;=0.8*'MARK LOOKUP'!T422,"A",IF(T422&gt;=0.7*'MARK LOOKUP'!T422,"B+",IF(T422&gt;=0.6*'MARK LOOKUP'!T422,"B",IF(T422&gt;=0.5*'MARK LOOKUP'!T422,"C+",IF(T422&gt;=0.4*'MARK LOOKUP'!T422,"C",IF(T422&gt;=0.35*'MARK LOOKUP'!T422,"D","NG")))))))))</f>
        <v/>
      </c>
      <c r="AP422" s="26" t="str">
        <f>IF(ISBLANK('DATA ENTRY'!Z422),"",IF(U422="AB","AB",IF(U422&gt;=0.9*'MARK LOOKUP'!U422,"A+",IF(U422&gt;=0.8*'MARK LOOKUP'!U422,"A",IF(U422&gt;=0.7*'MARK LOOKUP'!U422,"B+",IF(U422&gt;=0.6*'MARK LOOKUP'!U422,"B",IF(U422&gt;=0.5*'MARK LOOKUP'!U422,"C+",IF(U422&gt;=0.4*'MARK LOOKUP'!U422,"C",IF(U422&gt;=0.35*'MARK LOOKUP'!U422,"D","NG")))))))))</f>
        <v/>
      </c>
      <c r="AQ422" s="26" t="str">
        <f>IF(ISNUMBER(V422),IF(V422&gt;=0.9*'MARK LOOKUP'!V422,"A+",IF(V422&gt;=0.8*'MARK LOOKUP'!V422,"A",IF(V422&gt;=0.7*'MARK LOOKUP'!V422,"B+",IF(V422&gt;=0.6*'MARK LOOKUP'!S422,"B",IF(V422&gt;=0.5*'MARK LOOKUP'!V422,"C+",IF(V422&gt;=0.4*'MARK LOOKUP'!V422,"C",IF(V422&gt;=0.35*'MARK LOOKUP'!V422,"D","NG"))))))),"")</f>
        <v/>
      </c>
      <c r="AR422" s="26" t="str">
        <f t="shared" si="127"/>
        <v/>
      </c>
      <c r="AS422" s="26" t="str">
        <f t="shared" si="128"/>
        <v/>
      </c>
      <c r="AT422" s="26" t="str">
        <f t="shared" si="129"/>
        <v/>
      </c>
      <c r="AU422" s="26" t="str">
        <f t="shared" si="130"/>
        <v/>
      </c>
      <c r="AV422" s="26" t="str">
        <f t="shared" si="131"/>
        <v/>
      </c>
      <c r="AW422" s="26" t="str">
        <f t="shared" si="132"/>
        <v/>
      </c>
      <c r="AX422" s="26" t="str">
        <f t="shared" si="133"/>
        <v/>
      </c>
      <c r="AY422" s="26" t="str">
        <f t="shared" si="134"/>
        <v/>
      </c>
      <c r="AZ422" s="26" t="str">
        <f t="shared" si="135"/>
        <v/>
      </c>
      <c r="BA422" s="26" t="str">
        <f t="shared" si="136"/>
        <v/>
      </c>
      <c r="BB422" s="26" t="str">
        <f t="shared" si="137"/>
        <v/>
      </c>
      <c r="BC422" s="26" t="str">
        <f t="shared" si="138"/>
        <v/>
      </c>
      <c r="BD422" s="26" t="str">
        <f t="shared" si="139"/>
        <v/>
      </c>
      <c r="BE422" s="26" t="str">
        <f>IF(ISBLANK('DATA ENTRY'!S422),"",IF(AJ422="A+","4",IF(AJ422="A","3.6",IF(AJ422="B+","3.2",IF(AJ422="B","2.8",IF(AJ422="C+","2.4",IF(AJ422="C","2",IF(AJ422="D+","1.6",IF(AJ422="D","1.2",IF(AJ422="E","0.8",""))))))))))</f>
        <v/>
      </c>
      <c r="BF422" s="26" t="str">
        <f>IF(ISBLANK('DATA ENTRY'!T422),"",IF(AK422="A+","4",IF(AK422="A","3.6",IF(AK422="B+","3.2",IF(AK422="B","2.8",IF(AK422="C+","2.4",IF(AK422="C","2",IF(AK422="D+","1.6",IF(AK422="D","1.2",IF(AK422="E","0.8",""))))))))))</f>
        <v/>
      </c>
      <c r="BG422" s="26" t="str">
        <f>IF(ISBLANK('DATA ENTRY'!U422),"",IF(AL422="A+","4",IF(AL422="A","3.6",IF(AL422="B+","3.2",IF(AL422="B","2.8",IF(AL422="C+","2.4",IF(AL422="C","2",IF(AL422="D+","1.6",IF(AL422="D","1.2",IF(AL422="E","0.8",""))))))))))</f>
        <v/>
      </c>
      <c r="BH422" s="26" t="str">
        <f>IF(ISBLANK('DATA ENTRY'!V422),"",IF(AM422="A+","4",IF(AM422="A","3.6",IF(AM422="B+","3.2",IF(AM422="B","2.8",IF(AM422="C+","2.4",IF(AM422="C","2",IF(AM422="D+","1.6",IF(AM422="D","1.2",IF(AM422="E","0.8",""))))))))))</f>
        <v/>
      </c>
      <c r="BI422" s="26" t="str">
        <f>IF(ISBLANK('DATA ENTRY'!W422),"",IF(AN422="A+","4",IF(AN422="A","3.6",IF(AN422="B+","3.2",IF(AN422="B","2.8",IF(AN422="C+","2.4",IF(AN422="C","2",IF(AN422="D+","1.6",IF(AN422="D","1.2",IF(AN422="E","0.8",""))))))))))</f>
        <v/>
      </c>
      <c r="BJ422" s="26" t="str">
        <f>IF(ISBLANK('DATA ENTRY'!X422),"",IF(AO422="A+","4",IF(AO422="A","3.6",IF(AO422="B+","3.2",IF(AO422="B","2.8",IF(AO422="C+","2.4",IF(AO422="C","2",IF(AO422="D+","1.6",IF(AO422="D","1.2",IF(AO422="E","0.8",""))))))))))</f>
        <v/>
      </c>
      <c r="BK422" s="26" t="str">
        <f>IF(ISBLANK('DATA ENTRY'!Y422),"",IF(AP422="A+","4",IF(AP422="A","3.6",IF(AP422="B+","3.2",IF(AP422="B","2.8",IF(AP422="C+","2.4",IF(AP422="C","2",IF(AP422="D+","1.6",IF(AP422="D","1.2",IF(AP422="E","0.8",""))))))))))</f>
        <v/>
      </c>
      <c r="BL422" s="26" t="str">
        <f>IF(ISBLANK('DATA ENTRY'!Z422),"",IF(AQ422="A+","4",IF(AQ422="A","3.6",IF(AQ422="B+","3.2",IF(AQ422="B","2.8",IF(AQ422="C+","2.4",IF(AQ422="C","2",IF(AQ422="D+","1.6",IF(AQ422="D","1.2",IF(AQ422="E","0.8",""))))))))))</f>
        <v/>
      </c>
    </row>
    <row r="423" spans="2:64" x14ac:dyDescent="0.25">
      <c r="B423" s="26" t="str">
        <f>IF(ISBLANK('DATA ENTRY'!G423),"",'DATA ENTRY'!G423)</f>
        <v/>
      </c>
      <c r="C423" s="26" t="str">
        <f>IF(ISBLANK('DATA ENTRY'!H423),"",'DATA ENTRY'!H423)</f>
        <v/>
      </c>
      <c r="D423" s="26" t="str">
        <f t="shared" si="121"/>
        <v/>
      </c>
      <c r="E423" s="26" t="str">
        <f>IF(ISBLANK('DATA ENTRY'!J423),"",'DATA ENTRY'!J423)</f>
        <v/>
      </c>
      <c r="F423" s="26" t="str">
        <f>IF(ISBLANK('DATA ENTRY'!K423),"",'DATA ENTRY'!K423)</f>
        <v/>
      </c>
      <c r="G423" s="26" t="str">
        <f t="shared" si="122"/>
        <v/>
      </c>
      <c r="H423" s="26" t="str">
        <f>IF(ISBLANK('DATA ENTRY'!M423),"",'DATA ENTRY'!M423)</f>
        <v/>
      </c>
      <c r="I423" s="26" t="str">
        <f>IF(ISBLANK('DATA ENTRY'!M423),"",'DATA ENTRY'!N423)</f>
        <v/>
      </c>
      <c r="J423" s="26" t="str">
        <f t="shared" si="140"/>
        <v/>
      </c>
      <c r="K423" s="26" t="str">
        <f>IF(ISBLANK('DATA ENTRY'!P423),"",'DATA ENTRY'!P423)</f>
        <v/>
      </c>
      <c r="L423" s="26" t="str">
        <f>IF(ISBLANK('DATA ENTRY'!Q423),"",'DATA ENTRY'!Q423)</f>
        <v/>
      </c>
      <c r="M423" s="26" t="str">
        <f t="shared" si="123"/>
        <v/>
      </c>
      <c r="N423" s="26" t="str">
        <f>IF(ISBLANK('DATA ENTRY'!S423),"",'DATA ENTRY'!S423)</f>
        <v/>
      </c>
      <c r="O423" s="26" t="str">
        <f>IF(ISBLANK('DATA ENTRY'!T423),"",'DATA ENTRY'!T423)</f>
        <v/>
      </c>
      <c r="P423" s="26" t="str">
        <f t="shared" si="124"/>
        <v/>
      </c>
      <c r="Q423" s="26" t="str">
        <f>IF(ISBLANK('DATA ENTRY'!V423),"",'DATA ENTRY'!V423)</f>
        <v/>
      </c>
      <c r="R423" s="26" t="str">
        <f>IF(ISBLANK('DATA ENTRY'!W423),"",'DATA ENTRY'!W423)</f>
        <v/>
      </c>
      <c r="S423" s="26" t="str">
        <f t="shared" si="125"/>
        <v/>
      </c>
      <c r="T423" s="26" t="str">
        <f>IF(ISBLANK('DATA ENTRY'!Y423),"",'DATA ENTRY'!Y423)</f>
        <v/>
      </c>
      <c r="U423" s="26" t="str">
        <f>IF(ISBLANK('DATA ENTRY'!Z423),"",'DATA ENTRY'!Z423)</f>
        <v/>
      </c>
      <c r="V423" s="26" t="str">
        <f t="shared" si="126"/>
        <v/>
      </c>
      <c r="W423" s="26" t="str">
        <f>IF(ISBLANK('DATA ENTRY'!$F423),"",IF(LEDGER!B423="AB","AB",IF(LEDGER!B423&gt;=0.9*'MARK LOOKUP'!B423,"A+",IF(LEDGER!B423&gt;=0.8*'MARK LOOKUP'!B423,"A",IF(LEDGER!B423&gt;=0.7*'MARK LOOKUP'!B423,"B+",IF(LEDGER!B423&gt;=0.6*'MARK LOOKUP'!B423,"B",IF(LEDGER!B423&gt;=0.5*'MARK LOOKUP'!B423,"C+",IF(LEDGER!B423&gt;=0.4*'MARK LOOKUP'!B423,"C+",IF(LEDGER!B423&gt;=0.35*'MARK LOOKUP'!B423,"D","NG")))))))))</f>
        <v/>
      </c>
      <c r="X423" s="26" t="str">
        <f>IF(ISBLANK('DATA ENTRY'!$G423),"",IF(LEDGER!C423="AB","AB",IF(LEDGER!C423&gt;=0.9*'MARK LOOKUP'!C423,"A+",IF(LEDGER!C423&gt;=0.8*'MARK LOOKUP'!C423,"A",IF(LEDGER!C423&gt;=0.7*'MARK LOOKUP'!C423,"B+",IF(LEDGER!C423&gt;=0.6*'MARK LOOKUP'!C423,"B",IF(LEDGER!C423&gt;=0.5*'MARK LOOKUP'!C423,"C+",IF(LEDGER!C423&gt;=0.4*'MARK LOOKUP'!C423,"C+",IF(LEDGER!C423&gt;=0.35*'MARK LOOKUP'!C423,"D","N.G.")))))))))</f>
        <v/>
      </c>
      <c r="Y423" s="26" t="b">
        <f>IF(ISNUMBER(D423),IF(D423&gt;=0.9*'MARK LOOKUP'!D423,"A+",IF(D423&gt;=0.8*'MARK LOOKUP'!D423,"A",IF(D423&gt;=0.7*'MARK LOOKUP'!D423,"B+",IF(D423&gt;=0.6*'MARK LOOKUP'!D423,"B",IF(D423&gt;=0.5*'MARK LOOKUP'!D423,"C+",IF(D423&gt;=0.4*'MARK LOOKUP'!D423,"C",IF(D423&gt;=0.35*'MARK LOOKUP'!D423,"D","N.G."))))))))</f>
        <v>0</v>
      </c>
      <c r="Z423" s="26" t="str">
        <f>IF(ISBLANK('DATA ENTRY'!J423),"",IF(LEDGER!E423="AB","AB",IF(LEDGER!E423&gt;=0.9*'MARK LOOKUP'!E423,"A+",IF(LEDGER!E423&gt;=0.8*'MARK LOOKUP'!E423,"A",IF(LEDGER!E423&gt;=0.7*'MARK LOOKUP'!E423,"B+",IF(LEDGER!E423&gt;=0.6*'MARK LOOKUP'!E423,"B",IF(LEDGER!E423&gt;=0.5*'MARK LOOKUP'!E423,"C+",IF(LEDGER!E423&gt;=0.4*'MARK LOOKUP'!E423,"C",IF(LEDGER!E423&gt;=0.35*'MARK LOOKUP'!E423,"D","NG")))))))))</f>
        <v/>
      </c>
      <c r="AA423" s="26" t="str">
        <f>IF(ISBLANK('DATA ENTRY'!K423),"",IF(LEDGER!F423="AB","AB",IF(LEDGER!F423&gt;=0.9*'MARK LOOKUP'!F423,"A+",IF(LEDGER!F423&gt;=0.8*'MARK LOOKUP'!F423,"A",IF(LEDGER!F423&gt;=0.7*'MARK LOOKUP'!F423,"B+",IF(LEDGER!F423&gt;=0.6*'MARK LOOKUP'!F423,"B",IF(LEDGER!F423&gt;=0.5*'MARK LOOKUP'!F423,"C+",IF(LEDGER!F423&gt;=0.4*'MARK LOOKUP'!F423,"C",IF(LEDGER!F423&gt;=0.35*'MARK LOOKUP'!F423,"D","NG")))))))))</f>
        <v/>
      </c>
      <c r="AB423" s="26" t="b">
        <f>IF(ISNUMBER(G423),IF(D423&gt;=0.9*'MARK LOOKUP'!G423,"A+",IF(G423&gt;=0.8*'MARK LOOKUP'!G423,"A",IF(G423&gt;=0.7*'MARK LOOKUP'!G423,"B+",IF(G423&gt;=0.6*'MARK LOOKUP'!G423,"B",IF(G423&gt;=0.5*'MARK LOOKUP'!G423,"C+",IF(G423&gt;=0.4*'MARK LOOKUP'!G423,"C",IF(G423&gt;=0.35*'MARK LOOKUP'!G423,"D","NG"))))))))</f>
        <v>0</v>
      </c>
      <c r="AC423" s="26" t="str">
        <f>IF(ISBLANK('DATA ENTRY'!M423),"",IF(LEDGER!H423="AB","AB",IF(LEDGER!H423&gt;=0.9*'MARK LOOKUP'!H423,"A+",IF(LEDGER!H423&gt;=0.8*'MARK LOOKUP'!H423,"A",IF(LEDGER!H423&gt;=0.7*'MARK LOOKUP'!H423,"B+",IF(LEDGER!H423&gt;=0.6*'MARK LOOKUP'!H423,"B",IF(LEDGER!H423&gt;=0.5*'MARK LOOKUP'!H423,"C+",IF(LEDGER!H423&gt;=0.4*'MARK LOOKUP'!H423,"C",IF(LEDGER!H423&gt;=0.35*'MARK LOOKUP'!H423,"D","NG")))))))))</f>
        <v/>
      </c>
      <c r="AD423" s="26" t="str">
        <f>IF(ISBLANK('DATA ENTRY'!N423),"",IF(LEDGER!I423="AB","AB",IF(LEDGER!I423&gt;=0.9*'MARK LOOKUP'!I423,"A+",IF(LEDGER!I423&gt;=0.8*'MARK LOOKUP'!I423,"A",IF(LEDGER!I423&gt;=0.7*'MARK LOOKUP'!I423,"B+",IF(LEDGER!I423&gt;=0.6*'MARK LOOKUP'!I423,"B",IF(LEDGER!I423&gt;=0.5*'MARK LOOKUP'!I423,"C+",IF(LEDGER!I423&gt;=0.4*'MARK LOOKUP'!I423,"C",IF(LEDGER!I423&gt;=0.35*'MARK LOOKUP'!I423,"D","NG")))))))))</f>
        <v/>
      </c>
      <c r="AE423" s="26" t="str">
        <f>IF(ISNUMBER(J423),IF(J423&gt;=0.9*'MARK LOOKUP'!J423,"A+",IF(J423&gt;=0.8*'MARK LOOKUP'!J423,"A",IF(J423&gt;=0.7*'MARK LOOKUP'!J423,"B+",IF(J423&gt;=0.6*'MARK LOOKUP'!J423,"B",IF(J423&gt;=0.5*'MARK LOOKUP'!J423,"C+",IF(J423&gt;=0.4*'MARK LOOKUP'!J423,"C",IF(J423&gt;=0.35*'MARK LOOKUP'!J423,"D","NG"))))))),"")</f>
        <v/>
      </c>
      <c r="AF423" s="26" t="str">
        <f>IF(ISBLANK('DATA ENTRY'!P423),"",IF(LEDGER!K423="Ab","AB",IF(LEDGER!K423&gt;=0.9*'MARK LOOKUP'!K423,"A+",IF(LEDGER!K423&gt;=0.8*'MARK LOOKUP'!K423,"A",IF(LEDGER!K423&gt;=0.7*'MARK LOOKUP'!K423,"B+",IF(LEDGER!K423&gt;=0.6*'MARK LOOKUP'!K423,"B",IF(LEDGER!K423&gt;=0.5*'MARK LOOKUP'!K423,"C+",IF(LEDGER!K423&gt;=0.4*'MARK LOOKUP'!K423,"C",IF(LEDGER!K423&gt;=0.35*'MARK LOOKUP'!K423,"D","NG")))))))))</f>
        <v/>
      </c>
      <c r="AG423" s="26" t="str">
        <f>IF(ISBLANK('DATA ENTRY'!Q423),"",IF(LEDGER!L423="Ab","AB",IF(LEDGER!L423&gt;=0.9*'MARK LOOKUP'!L423,"A+",IF(LEDGER!L423&gt;=0.8*'MARK LOOKUP'!L423,"A",IF(LEDGER!L423&gt;=0.7*'MARK LOOKUP'!L423,"B+",IF(LEDGER!L423&gt;=0.6*'MARK LOOKUP'!L423,"B",IF(LEDGER!L423&gt;=0.5*'MARK LOOKUP'!L423,"C+",IF(LEDGER!L423&gt;=0.4*'MARK LOOKUP'!L423,"C",IF(LEDGER!L423&gt;=0.35*'MARK LOOKUP'!L423,"D","NG")))))))))</f>
        <v/>
      </c>
      <c r="AH423" s="26" t="str">
        <f>IF(ISNUMBER(M423),IF(M423&gt;=0.9*'MARK LOOKUP'!M423,"A+",IF(M423&gt;=0.8*'MARK LOOKUP'!M423,"A",IF(M423&gt;=0.7*'MARK LOOKUP'!M423,"B+",IF(M423&gt;=0.6*'MARK LOOKUP'!M423,"B",IF(M423&gt;=0.5*'MARK LOOKUP'!M423,"C+",IF(M423&gt;=0.4*'MARK LOOKUP'!M423,"C",IF(M423&gt;=0.35*'MARK LOOKUP'!M423,"D","NG"))))))),"")</f>
        <v/>
      </c>
      <c r="AI423" s="26" t="str">
        <f>IF(ISBLANK('DATA ENTRY'!S423),"",IF(N423="Ab","AB",IF(N423&gt;=0.9*'MARK LOOKUP'!N423,"A+",IF(N423&gt;=0.8*'MARK LOOKUP'!N423,"A",IF(N423&gt;=0.7*'MARK LOOKUP'!N423,"B+",IF(N423&gt;=0.6*'MARK LOOKUP'!N423,"B",IF(N423&gt;=0.5*'MARK LOOKUP'!N423,"C+",IF(N423&gt;=0.4*'MARK LOOKUP'!N423,"C",IF(N423&gt;=0.35*'MARK LOOKUP'!N423,"D","NG")))))))))</f>
        <v/>
      </c>
      <c r="AJ423" s="26" t="str">
        <f>IF(ISBLANK('DATA ENTRY'!T423),"",IF(O423="Ab","AB",IF(O423&gt;=0.9*'MARK LOOKUP'!O423,"A+",IF(O423&gt;=0.8*'MARK LOOKUP'!O423,"A",IF(O423&gt;=0.7*'MARK LOOKUP'!O423,"B+",IF(O423&gt;=0.6*'MARK LOOKUP'!O423,"B",IF(O423&gt;=0.5*'MARK LOOKUP'!O423,"C+",IF(O423&gt;=0.4*'MARK LOOKUP'!O423,"C",IF(O423&gt;=0.35*'MARK LOOKUP'!O423,"D","NG")))))))))</f>
        <v/>
      </c>
      <c r="AK423" s="26" t="str">
        <f>IF(ISNUMBER(P423),IF(P423&gt;=0.9*'MARK LOOKUP'!P423,"A+",IF(P423&gt;=0.8*'MARK LOOKUP'!P423,"A",IF(P423&gt;=0.7*'MARK LOOKUP'!P423,"B+",IF(P423&gt;=0.6*'MARK LOOKUP'!P423,"B",IF(P423&gt;=0.5*'MARK LOOKUP'!P423,"C+",IF(P423&gt;=0.4*'MARK LOOKUP'!P423,"C",IF(P423&gt;=0.35*'MARK LOOKUP'!P423,"D","NG"))))))),"")</f>
        <v/>
      </c>
      <c r="AL423" s="26" t="str">
        <f>IF(ISBLANK('DATA ENTRY'!V423),"",IF(Q423="Ab","AB",IF(Q423&gt;=0.9*'MARK LOOKUP'!Q423,"A+",IF(Q423&gt;=0.8*'MARK LOOKUP'!Q423,"A",IF(Q423&gt;=0.7*'MARK LOOKUP'!Q423,"B+",IF(Q423&gt;=0.6*'MARK LOOKUP'!Q423,"B",IF(Q423&gt;=0.5*'MARK LOOKUP'!Q423,"C+",IF(Q423&gt;=0.4*'MARK LOOKUP'!Q423,"C",IF(Q423&gt;=0.35*'MARK LOOKUP'!Q423,"D","NG")))))))))</f>
        <v/>
      </c>
      <c r="AM423" s="26" t="str">
        <f>IF(ISBLANK('DATA ENTRY'!W423),"",IF(R423="Ab","AB",IF(R423&gt;=0.9*'MARK LOOKUP'!R423,"A+",IF(R423&gt;=0.8*'MARK LOOKUP'!R423,"A",IF(R423&gt;=0.7*'MARK LOOKUP'!R423,"B+",IF(R423&gt;=0.6*'MARK LOOKUP'!R423,"B",IF(R423&gt;=0.5*'MARK LOOKUP'!R423,"C+",IF(R423&gt;=0.4*'MARK LOOKUP'!R423,"C",IF(R423&gt;=0.35*'MARK LOOKUP'!R423,"D","NG")))))))))</f>
        <v/>
      </c>
      <c r="AN423" s="26" t="str">
        <f>IF(ISNUMBER(S423),IF(S423&gt;=0.9*'MARK LOOKUP'!S423,"A+",IF(S423&gt;=0.8*'MARK LOOKUP'!S423,"A",IF(S423&gt;=0.7*'MARK LOOKUP'!S423,"B+",IF(S423&gt;=0.6*'MARK LOOKUP'!S423,"B",IF(S423&gt;=0.5*'MARK LOOKUP'!S423,"C+",IF(S423&gt;=0.4*'MARK LOOKUP'!S423,"C",IF(S423&gt;=0.35*'MARK LOOKUP'!S423,"D","NG"))))))),"")</f>
        <v/>
      </c>
      <c r="AO423" s="26" t="str">
        <f>IF(ISBLANK('DATA ENTRY'!Y423),"",IF(T423="AB","AB",IF(T423&gt;=0.9*'MARK LOOKUP'!T423,"A+",IF(T423&gt;=0.8*'MARK LOOKUP'!T423,"A",IF(T423&gt;=0.7*'MARK LOOKUP'!T423,"B+",IF(T423&gt;=0.6*'MARK LOOKUP'!T423,"B",IF(T423&gt;=0.5*'MARK LOOKUP'!T423,"C+",IF(T423&gt;=0.4*'MARK LOOKUP'!T423,"C",IF(T423&gt;=0.35*'MARK LOOKUP'!T423,"D","NG")))))))))</f>
        <v/>
      </c>
      <c r="AP423" s="26" t="str">
        <f>IF(ISBLANK('DATA ENTRY'!Z423),"",IF(U423="AB","AB",IF(U423&gt;=0.9*'MARK LOOKUP'!U423,"A+",IF(U423&gt;=0.8*'MARK LOOKUP'!U423,"A",IF(U423&gt;=0.7*'MARK LOOKUP'!U423,"B+",IF(U423&gt;=0.6*'MARK LOOKUP'!U423,"B",IF(U423&gt;=0.5*'MARK LOOKUP'!U423,"C+",IF(U423&gt;=0.4*'MARK LOOKUP'!U423,"C",IF(U423&gt;=0.35*'MARK LOOKUP'!U423,"D","NG")))))))))</f>
        <v/>
      </c>
      <c r="AQ423" s="26" t="str">
        <f>IF(ISNUMBER(V423),IF(V423&gt;=0.9*'MARK LOOKUP'!V423,"A+",IF(V423&gt;=0.8*'MARK LOOKUP'!V423,"A",IF(V423&gt;=0.7*'MARK LOOKUP'!V423,"B+",IF(V423&gt;=0.6*'MARK LOOKUP'!S423,"B",IF(V423&gt;=0.5*'MARK LOOKUP'!V423,"C+",IF(V423&gt;=0.4*'MARK LOOKUP'!V423,"C",IF(V423&gt;=0.35*'MARK LOOKUP'!V423,"D","NG"))))))),"")</f>
        <v/>
      </c>
      <c r="AR423" s="26" t="str">
        <f t="shared" si="127"/>
        <v/>
      </c>
      <c r="AS423" s="26" t="str">
        <f t="shared" si="128"/>
        <v/>
      </c>
      <c r="AT423" s="26" t="str">
        <f t="shared" si="129"/>
        <v/>
      </c>
      <c r="AU423" s="26" t="str">
        <f t="shared" si="130"/>
        <v/>
      </c>
      <c r="AV423" s="26" t="str">
        <f t="shared" si="131"/>
        <v/>
      </c>
      <c r="AW423" s="26" t="str">
        <f t="shared" si="132"/>
        <v/>
      </c>
      <c r="AX423" s="26" t="str">
        <f t="shared" si="133"/>
        <v/>
      </c>
      <c r="AY423" s="26" t="str">
        <f t="shared" si="134"/>
        <v/>
      </c>
      <c r="AZ423" s="26" t="str">
        <f t="shared" si="135"/>
        <v/>
      </c>
      <c r="BA423" s="26" t="str">
        <f t="shared" si="136"/>
        <v/>
      </c>
      <c r="BB423" s="26" t="str">
        <f t="shared" si="137"/>
        <v/>
      </c>
      <c r="BC423" s="26" t="str">
        <f t="shared" si="138"/>
        <v/>
      </c>
      <c r="BD423" s="26" t="str">
        <f t="shared" si="139"/>
        <v/>
      </c>
      <c r="BE423" s="26" t="str">
        <f>IF(ISBLANK('DATA ENTRY'!S423),"",IF(AJ423="A+","4",IF(AJ423="A","3.6",IF(AJ423="B+","3.2",IF(AJ423="B","2.8",IF(AJ423="C+","2.4",IF(AJ423="C","2",IF(AJ423="D+","1.6",IF(AJ423="D","1.2",IF(AJ423="E","0.8",""))))))))))</f>
        <v/>
      </c>
      <c r="BF423" s="26" t="str">
        <f>IF(ISBLANK('DATA ENTRY'!T423),"",IF(AK423="A+","4",IF(AK423="A","3.6",IF(AK423="B+","3.2",IF(AK423="B","2.8",IF(AK423="C+","2.4",IF(AK423="C","2",IF(AK423="D+","1.6",IF(AK423="D","1.2",IF(AK423="E","0.8",""))))))))))</f>
        <v/>
      </c>
      <c r="BG423" s="26" t="str">
        <f>IF(ISBLANK('DATA ENTRY'!U423),"",IF(AL423="A+","4",IF(AL423="A","3.6",IF(AL423="B+","3.2",IF(AL423="B","2.8",IF(AL423="C+","2.4",IF(AL423="C","2",IF(AL423="D+","1.6",IF(AL423="D","1.2",IF(AL423="E","0.8",""))))))))))</f>
        <v/>
      </c>
      <c r="BH423" s="26" t="str">
        <f>IF(ISBLANK('DATA ENTRY'!V423),"",IF(AM423="A+","4",IF(AM423="A","3.6",IF(AM423="B+","3.2",IF(AM423="B","2.8",IF(AM423="C+","2.4",IF(AM423="C","2",IF(AM423="D+","1.6",IF(AM423="D","1.2",IF(AM423="E","0.8",""))))))))))</f>
        <v/>
      </c>
      <c r="BI423" s="26" t="str">
        <f>IF(ISBLANK('DATA ENTRY'!W423),"",IF(AN423="A+","4",IF(AN423="A","3.6",IF(AN423="B+","3.2",IF(AN423="B","2.8",IF(AN423="C+","2.4",IF(AN423="C","2",IF(AN423="D+","1.6",IF(AN423="D","1.2",IF(AN423="E","0.8",""))))))))))</f>
        <v/>
      </c>
      <c r="BJ423" s="26" t="str">
        <f>IF(ISBLANK('DATA ENTRY'!X423),"",IF(AO423="A+","4",IF(AO423="A","3.6",IF(AO423="B+","3.2",IF(AO423="B","2.8",IF(AO423="C+","2.4",IF(AO423="C","2",IF(AO423="D+","1.6",IF(AO423="D","1.2",IF(AO423="E","0.8",""))))))))))</f>
        <v/>
      </c>
      <c r="BK423" s="26" t="str">
        <f>IF(ISBLANK('DATA ENTRY'!Y423),"",IF(AP423="A+","4",IF(AP423="A","3.6",IF(AP423="B+","3.2",IF(AP423="B","2.8",IF(AP423="C+","2.4",IF(AP423="C","2",IF(AP423="D+","1.6",IF(AP423="D","1.2",IF(AP423="E","0.8",""))))))))))</f>
        <v/>
      </c>
      <c r="BL423" s="26" t="str">
        <f>IF(ISBLANK('DATA ENTRY'!Z423),"",IF(AQ423="A+","4",IF(AQ423="A","3.6",IF(AQ423="B+","3.2",IF(AQ423="B","2.8",IF(AQ423="C+","2.4",IF(AQ423="C","2",IF(AQ423="D+","1.6",IF(AQ423="D","1.2",IF(AQ423="E","0.8",""))))))))))</f>
        <v/>
      </c>
    </row>
    <row r="424" spans="2:64" x14ac:dyDescent="0.25">
      <c r="B424" s="26" t="str">
        <f>IF(ISBLANK('DATA ENTRY'!G424),"",'DATA ENTRY'!G424)</f>
        <v/>
      </c>
      <c r="C424" s="26" t="str">
        <f>IF(ISBLANK('DATA ENTRY'!H424),"",'DATA ENTRY'!H424)</f>
        <v/>
      </c>
      <c r="D424" s="26" t="str">
        <f t="shared" si="121"/>
        <v/>
      </c>
      <c r="E424" s="26" t="str">
        <f>IF(ISBLANK('DATA ENTRY'!J424),"",'DATA ENTRY'!J424)</f>
        <v/>
      </c>
      <c r="F424" s="26" t="str">
        <f>IF(ISBLANK('DATA ENTRY'!K424),"",'DATA ENTRY'!K424)</f>
        <v/>
      </c>
      <c r="G424" s="26" t="str">
        <f t="shared" si="122"/>
        <v/>
      </c>
      <c r="H424" s="26" t="str">
        <f>IF(ISBLANK('DATA ENTRY'!M424),"",'DATA ENTRY'!M424)</f>
        <v/>
      </c>
      <c r="I424" s="26" t="str">
        <f>IF(ISBLANK('DATA ENTRY'!M424),"",'DATA ENTRY'!N424)</f>
        <v/>
      </c>
      <c r="J424" s="26" t="str">
        <f t="shared" si="140"/>
        <v/>
      </c>
      <c r="K424" s="26" t="str">
        <f>IF(ISBLANK('DATA ENTRY'!P424),"",'DATA ENTRY'!P424)</f>
        <v/>
      </c>
      <c r="L424" s="26" t="str">
        <f>IF(ISBLANK('DATA ENTRY'!Q424),"",'DATA ENTRY'!Q424)</f>
        <v/>
      </c>
      <c r="M424" s="26" t="str">
        <f t="shared" si="123"/>
        <v/>
      </c>
      <c r="N424" s="26" t="str">
        <f>IF(ISBLANK('DATA ENTRY'!S424),"",'DATA ENTRY'!S424)</f>
        <v/>
      </c>
      <c r="O424" s="26" t="str">
        <f>IF(ISBLANK('DATA ENTRY'!T424),"",'DATA ENTRY'!T424)</f>
        <v/>
      </c>
      <c r="P424" s="26" t="str">
        <f t="shared" si="124"/>
        <v/>
      </c>
      <c r="Q424" s="26" t="str">
        <f>IF(ISBLANK('DATA ENTRY'!V424),"",'DATA ENTRY'!V424)</f>
        <v/>
      </c>
      <c r="R424" s="26" t="str">
        <f>IF(ISBLANK('DATA ENTRY'!W424),"",'DATA ENTRY'!W424)</f>
        <v/>
      </c>
      <c r="S424" s="26" t="str">
        <f t="shared" si="125"/>
        <v/>
      </c>
      <c r="T424" s="26" t="str">
        <f>IF(ISBLANK('DATA ENTRY'!Y424),"",'DATA ENTRY'!Y424)</f>
        <v/>
      </c>
      <c r="U424" s="26" t="str">
        <f>IF(ISBLANK('DATA ENTRY'!Z424),"",'DATA ENTRY'!Z424)</f>
        <v/>
      </c>
      <c r="V424" s="26" t="str">
        <f t="shared" si="126"/>
        <v/>
      </c>
      <c r="W424" s="26" t="str">
        <f>IF(ISBLANK('DATA ENTRY'!$F424),"",IF(LEDGER!B424="AB","AB",IF(LEDGER!B424&gt;=0.9*'MARK LOOKUP'!B424,"A+",IF(LEDGER!B424&gt;=0.8*'MARK LOOKUP'!B424,"A",IF(LEDGER!B424&gt;=0.7*'MARK LOOKUP'!B424,"B+",IF(LEDGER!B424&gt;=0.6*'MARK LOOKUP'!B424,"B",IF(LEDGER!B424&gt;=0.5*'MARK LOOKUP'!B424,"C+",IF(LEDGER!B424&gt;=0.4*'MARK LOOKUP'!B424,"C+",IF(LEDGER!B424&gt;=0.35*'MARK LOOKUP'!B424,"D","NG")))))))))</f>
        <v/>
      </c>
      <c r="X424" s="26" t="str">
        <f>IF(ISBLANK('DATA ENTRY'!$G424),"",IF(LEDGER!C424="AB","AB",IF(LEDGER!C424&gt;=0.9*'MARK LOOKUP'!C424,"A+",IF(LEDGER!C424&gt;=0.8*'MARK LOOKUP'!C424,"A",IF(LEDGER!C424&gt;=0.7*'MARK LOOKUP'!C424,"B+",IF(LEDGER!C424&gt;=0.6*'MARK LOOKUP'!C424,"B",IF(LEDGER!C424&gt;=0.5*'MARK LOOKUP'!C424,"C+",IF(LEDGER!C424&gt;=0.4*'MARK LOOKUP'!C424,"C+",IF(LEDGER!C424&gt;=0.35*'MARK LOOKUP'!C424,"D","N.G.")))))))))</f>
        <v/>
      </c>
      <c r="Y424" s="26" t="b">
        <f>IF(ISNUMBER(D424),IF(D424&gt;=0.9*'MARK LOOKUP'!D424,"A+",IF(D424&gt;=0.8*'MARK LOOKUP'!D424,"A",IF(D424&gt;=0.7*'MARK LOOKUP'!D424,"B+",IF(D424&gt;=0.6*'MARK LOOKUP'!D424,"B",IF(D424&gt;=0.5*'MARK LOOKUP'!D424,"C+",IF(D424&gt;=0.4*'MARK LOOKUP'!D424,"C",IF(D424&gt;=0.35*'MARK LOOKUP'!D424,"D","N.G."))))))))</f>
        <v>0</v>
      </c>
      <c r="Z424" s="26" t="str">
        <f>IF(ISBLANK('DATA ENTRY'!J424),"",IF(LEDGER!E424="AB","AB",IF(LEDGER!E424&gt;=0.9*'MARK LOOKUP'!E424,"A+",IF(LEDGER!E424&gt;=0.8*'MARK LOOKUP'!E424,"A",IF(LEDGER!E424&gt;=0.7*'MARK LOOKUP'!E424,"B+",IF(LEDGER!E424&gt;=0.6*'MARK LOOKUP'!E424,"B",IF(LEDGER!E424&gt;=0.5*'MARK LOOKUP'!E424,"C+",IF(LEDGER!E424&gt;=0.4*'MARK LOOKUP'!E424,"C",IF(LEDGER!E424&gt;=0.35*'MARK LOOKUP'!E424,"D","NG")))))))))</f>
        <v/>
      </c>
      <c r="AA424" s="26" t="str">
        <f>IF(ISBLANK('DATA ENTRY'!K424),"",IF(LEDGER!F424="AB","AB",IF(LEDGER!F424&gt;=0.9*'MARK LOOKUP'!F424,"A+",IF(LEDGER!F424&gt;=0.8*'MARK LOOKUP'!F424,"A",IF(LEDGER!F424&gt;=0.7*'MARK LOOKUP'!F424,"B+",IF(LEDGER!F424&gt;=0.6*'MARK LOOKUP'!F424,"B",IF(LEDGER!F424&gt;=0.5*'MARK LOOKUP'!F424,"C+",IF(LEDGER!F424&gt;=0.4*'MARK LOOKUP'!F424,"C",IF(LEDGER!F424&gt;=0.35*'MARK LOOKUP'!F424,"D","NG")))))))))</f>
        <v/>
      </c>
      <c r="AB424" s="26" t="b">
        <f>IF(ISNUMBER(G424),IF(D424&gt;=0.9*'MARK LOOKUP'!G424,"A+",IF(G424&gt;=0.8*'MARK LOOKUP'!G424,"A",IF(G424&gt;=0.7*'MARK LOOKUP'!G424,"B+",IF(G424&gt;=0.6*'MARK LOOKUP'!G424,"B",IF(G424&gt;=0.5*'MARK LOOKUP'!G424,"C+",IF(G424&gt;=0.4*'MARK LOOKUP'!G424,"C",IF(G424&gt;=0.35*'MARK LOOKUP'!G424,"D","NG"))))))))</f>
        <v>0</v>
      </c>
      <c r="AC424" s="26" t="str">
        <f>IF(ISBLANK('DATA ENTRY'!M424),"",IF(LEDGER!H424="AB","AB",IF(LEDGER!H424&gt;=0.9*'MARK LOOKUP'!H424,"A+",IF(LEDGER!H424&gt;=0.8*'MARK LOOKUP'!H424,"A",IF(LEDGER!H424&gt;=0.7*'MARK LOOKUP'!H424,"B+",IF(LEDGER!H424&gt;=0.6*'MARK LOOKUP'!H424,"B",IF(LEDGER!H424&gt;=0.5*'MARK LOOKUP'!H424,"C+",IF(LEDGER!H424&gt;=0.4*'MARK LOOKUP'!H424,"C",IF(LEDGER!H424&gt;=0.35*'MARK LOOKUP'!H424,"D","NG")))))))))</f>
        <v/>
      </c>
      <c r="AD424" s="26" t="str">
        <f>IF(ISBLANK('DATA ENTRY'!N424),"",IF(LEDGER!I424="AB","AB",IF(LEDGER!I424&gt;=0.9*'MARK LOOKUP'!I424,"A+",IF(LEDGER!I424&gt;=0.8*'MARK LOOKUP'!I424,"A",IF(LEDGER!I424&gt;=0.7*'MARK LOOKUP'!I424,"B+",IF(LEDGER!I424&gt;=0.6*'MARK LOOKUP'!I424,"B",IF(LEDGER!I424&gt;=0.5*'MARK LOOKUP'!I424,"C+",IF(LEDGER!I424&gt;=0.4*'MARK LOOKUP'!I424,"C",IF(LEDGER!I424&gt;=0.35*'MARK LOOKUP'!I424,"D","NG")))))))))</f>
        <v/>
      </c>
      <c r="AE424" s="26" t="str">
        <f>IF(ISNUMBER(J424),IF(J424&gt;=0.9*'MARK LOOKUP'!J424,"A+",IF(J424&gt;=0.8*'MARK LOOKUP'!J424,"A",IF(J424&gt;=0.7*'MARK LOOKUP'!J424,"B+",IF(J424&gt;=0.6*'MARK LOOKUP'!J424,"B",IF(J424&gt;=0.5*'MARK LOOKUP'!J424,"C+",IF(J424&gt;=0.4*'MARK LOOKUP'!J424,"C",IF(J424&gt;=0.35*'MARK LOOKUP'!J424,"D","NG"))))))),"")</f>
        <v/>
      </c>
      <c r="AF424" s="26" t="str">
        <f>IF(ISBLANK('DATA ENTRY'!P424),"",IF(LEDGER!K424="Ab","AB",IF(LEDGER!K424&gt;=0.9*'MARK LOOKUP'!K424,"A+",IF(LEDGER!K424&gt;=0.8*'MARK LOOKUP'!K424,"A",IF(LEDGER!K424&gt;=0.7*'MARK LOOKUP'!K424,"B+",IF(LEDGER!K424&gt;=0.6*'MARK LOOKUP'!K424,"B",IF(LEDGER!K424&gt;=0.5*'MARK LOOKUP'!K424,"C+",IF(LEDGER!K424&gt;=0.4*'MARK LOOKUP'!K424,"C",IF(LEDGER!K424&gt;=0.35*'MARK LOOKUP'!K424,"D","NG")))))))))</f>
        <v/>
      </c>
      <c r="AG424" s="26" t="str">
        <f>IF(ISBLANK('DATA ENTRY'!Q424),"",IF(LEDGER!L424="Ab","AB",IF(LEDGER!L424&gt;=0.9*'MARK LOOKUP'!L424,"A+",IF(LEDGER!L424&gt;=0.8*'MARK LOOKUP'!L424,"A",IF(LEDGER!L424&gt;=0.7*'MARK LOOKUP'!L424,"B+",IF(LEDGER!L424&gt;=0.6*'MARK LOOKUP'!L424,"B",IF(LEDGER!L424&gt;=0.5*'MARK LOOKUP'!L424,"C+",IF(LEDGER!L424&gt;=0.4*'MARK LOOKUP'!L424,"C",IF(LEDGER!L424&gt;=0.35*'MARK LOOKUP'!L424,"D","NG")))))))))</f>
        <v/>
      </c>
      <c r="AH424" s="26" t="str">
        <f>IF(ISNUMBER(M424),IF(M424&gt;=0.9*'MARK LOOKUP'!M424,"A+",IF(M424&gt;=0.8*'MARK LOOKUP'!M424,"A",IF(M424&gt;=0.7*'MARK LOOKUP'!M424,"B+",IF(M424&gt;=0.6*'MARK LOOKUP'!M424,"B",IF(M424&gt;=0.5*'MARK LOOKUP'!M424,"C+",IF(M424&gt;=0.4*'MARK LOOKUP'!M424,"C",IF(M424&gt;=0.35*'MARK LOOKUP'!M424,"D","NG"))))))),"")</f>
        <v/>
      </c>
      <c r="AI424" s="26" t="str">
        <f>IF(ISBLANK('DATA ENTRY'!S424),"",IF(N424="Ab","AB",IF(N424&gt;=0.9*'MARK LOOKUP'!N424,"A+",IF(N424&gt;=0.8*'MARK LOOKUP'!N424,"A",IF(N424&gt;=0.7*'MARK LOOKUP'!N424,"B+",IF(N424&gt;=0.6*'MARK LOOKUP'!N424,"B",IF(N424&gt;=0.5*'MARK LOOKUP'!N424,"C+",IF(N424&gt;=0.4*'MARK LOOKUP'!N424,"C",IF(N424&gt;=0.35*'MARK LOOKUP'!N424,"D","NG")))))))))</f>
        <v/>
      </c>
      <c r="AJ424" s="26" t="str">
        <f>IF(ISBLANK('DATA ENTRY'!T424),"",IF(O424="Ab","AB",IF(O424&gt;=0.9*'MARK LOOKUP'!O424,"A+",IF(O424&gt;=0.8*'MARK LOOKUP'!O424,"A",IF(O424&gt;=0.7*'MARK LOOKUP'!O424,"B+",IF(O424&gt;=0.6*'MARK LOOKUP'!O424,"B",IF(O424&gt;=0.5*'MARK LOOKUP'!O424,"C+",IF(O424&gt;=0.4*'MARK LOOKUP'!O424,"C",IF(O424&gt;=0.35*'MARK LOOKUP'!O424,"D","NG")))))))))</f>
        <v/>
      </c>
      <c r="AK424" s="26" t="str">
        <f>IF(ISNUMBER(P424),IF(P424&gt;=0.9*'MARK LOOKUP'!P424,"A+",IF(P424&gt;=0.8*'MARK LOOKUP'!P424,"A",IF(P424&gt;=0.7*'MARK LOOKUP'!P424,"B+",IF(P424&gt;=0.6*'MARK LOOKUP'!P424,"B",IF(P424&gt;=0.5*'MARK LOOKUP'!P424,"C+",IF(P424&gt;=0.4*'MARK LOOKUP'!P424,"C",IF(P424&gt;=0.35*'MARK LOOKUP'!P424,"D","NG"))))))),"")</f>
        <v/>
      </c>
      <c r="AL424" s="26" t="str">
        <f>IF(ISBLANK('DATA ENTRY'!V424),"",IF(Q424="Ab","AB",IF(Q424&gt;=0.9*'MARK LOOKUP'!Q424,"A+",IF(Q424&gt;=0.8*'MARK LOOKUP'!Q424,"A",IF(Q424&gt;=0.7*'MARK LOOKUP'!Q424,"B+",IF(Q424&gt;=0.6*'MARK LOOKUP'!Q424,"B",IF(Q424&gt;=0.5*'MARK LOOKUP'!Q424,"C+",IF(Q424&gt;=0.4*'MARK LOOKUP'!Q424,"C",IF(Q424&gt;=0.35*'MARK LOOKUP'!Q424,"D","NG")))))))))</f>
        <v/>
      </c>
      <c r="AM424" s="26" t="str">
        <f>IF(ISBLANK('DATA ENTRY'!W424),"",IF(R424="Ab","AB",IF(R424&gt;=0.9*'MARK LOOKUP'!R424,"A+",IF(R424&gt;=0.8*'MARK LOOKUP'!R424,"A",IF(R424&gt;=0.7*'MARK LOOKUP'!R424,"B+",IF(R424&gt;=0.6*'MARK LOOKUP'!R424,"B",IF(R424&gt;=0.5*'MARK LOOKUP'!R424,"C+",IF(R424&gt;=0.4*'MARK LOOKUP'!R424,"C",IF(R424&gt;=0.35*'MARK LOOKUP'!R424,"D","NG")))))))))</f>
        <v/>
      </c>
      <c r="AN424" s="26" t="str">
        <f>IF(ISNUMBER(S424),IF(S424&gt;=0.9*'MARK LOOKUP'!S424,"A+",IF(S424&gt;=0.8*'MARK LOOKUP'!S424,"A",IF(S424&gt;=0.7*'MARK LOOKUP'!S424,"B+",IF(S424&gt;=0.6*'MARK LOOKUP'!S424,"B",IF(S424&gt;=0.5*'MARK LOOKUP'!S424,"C+",IF(S424&gt;=0.4*'MARK LOOKUP'!S424,"C",IF(S424&gt;=0.35*'MARK LOOKUP'!S424,"D","NG"))))))),"")</f>
        <v/>
      </c>
      <c r="AO424" s="26" t="str">
        <f>IF(ISBLANK('DATA ENTRY'!Y424),"",IF(T424="AB","AB",IF(T424&gt;=0.9*'MARK LOOKUP'!T424,"A+",IF(T424&gt;=0.8*'MARK LOOKUP'!T424,"A",IF(T424&gt;=0.7*'MARK LOOKUP'!T424,"B+",IF(T424&gt;=0.6*'MARK LOOKUP'!T424,"B",IF(T424&gt;=0.5*'MARK LOOKUP'!T424,"C+",IF(T424&gt;=0.4*'MARK LOOKUP'!T424,"C",IF(T424&gt;=0.35*'MARK LOOKUP'!T424,"D","NG")))))))))</f>
        <v/>
      </c>
      <c r="AP424" s="26" t="str">
        <f>IF(ISBLANK('DATA ENTRY'!Z424),"",IF(U424="AB","AB",IF(U424&gt;=0.9*'MARK LOOKUP'!U424,"A+",IF(U424&gt;=0.8*'MARK LOOKUP'!U424,"A",IF(U424&gt;=0.7*'MARK LOOKUP'!U424,"B+",IF(U424&gt;=0.6*'MARK LOOKUP'!U424,"B",IF(U424&gt;=0.5*'MARK LOOKUP'!U424,"C+",IF(U424&gt;=0.4*'MARK LOOKUP'!U424,"C",IF(U424&gt;=0.35*'MARK LOOKUP'!U424,"D","NG")))))))))</f>
        <v/>
      </c>
      <c r="AQ424" s="26" t="str">
        <f>IF(ISNUMBER(V424),IF(V424&gt;=0.9*'MARK LOOKUP'!V424,"A+",IF(V424&gt;=0.8*'MARK LOOKUP'!V424,"A",IF(V424&gt;=0.7*'MARK LOOKUP'!V424,"B+",IF(V424&gt;=0.6*'MARK LOOKUP'!S424,"B",IF(V424&gt;=0.5*'MARK LOOKUP'!V424,"C+",IF(V424&gt;=0.4*'MARK LOOKUP'!V424,"C",IF(V424&gt;=0.35*'MARK LOOKUP'!V424,"D","NG"))))))),"")</f>
        <v/>
      </c>
      <c r="AR424" s="26" t="str">
        <f t="shared" si="127"/>
        <v/>
      </c>
      <c r="AS424" s="26" t="str">
        <f t="shared" si="128"/>
        <v/>
      </c>
      <c r="AT424" s="26" t="str">
        <f t="shared" si="129"/>
        <v/>
      </c>
      <c r="AU424" s="26" t="str">
        <f t="shared" si="130"/>
        <v/>
      </c>
      <c r="AV424" s="26" t="str">
        <f t="shared" si="131"/>
        <v/>
      </c>
      <c r="AW424" s="26" t="str">
        <f t="shared" si="132"/>
        <v/>
      </c>
      <c r="AX424" s="26" t="str">
        <f t="shared" si="133"/>
        <v/>
      </c>
      <c r="AY424" s="26" t="str">
        <f t="shared" si="134"/>
        <v/>
      </c>
      <c r="AZ424" s="26" t="str">
        <f t="shared" si="135"/>
        <v/>
      </c>
      <c r="BA424" s="26" t="str">
        <f t="shared" si="136"/>
        <v/>
      </c>
      <c r="BB424" s="26" t="str">
        <f t="shared" si="137"/>
        <v/>
      </c>
      <c r="BC424" s="26" t="str">
        <f t="shared" si="138"/>
        <v/>
      </c>
      <c r="BD424" s="26" t="str">
        <f t="shared" si="139"/>
        <v/>
      </c>
      <c r="BE424" s="26" t="str">
        <f>IF(ISBLANK('DATA ENTRY'!S424),"",IF(AJ424="A+","4",IF(AJ424="A","3.6",IF(AJ424="B+","3.2",IF(AJ424="B","2.8",IF(AJ424="C+","2.4",IF(AJ424="C","2",IF(AJ424="D+","1.6",IF(AJ424="D","1.2",IF(AJ424="E","0.8",""))))))))))</f>
        <v/>
      </c>
      <c r="BF424" s="26" t="str">
        <f>IF(ISBLANK('DATA ENTRY'!T424),"",IF(AK424="A+","4",IF(AK424="A","3.6",IF(AK424="B+","3.2",IF(AK424="B","2.8",IF(AK424="C+","2.4",IF(AK424="C","2",IF(AK424="D+","1.6",IF(AK424="D","1.2",IF(AK424="E","0.8",""))))))))))</f>
        <v/>
      </c>
      <c r="BG424" s="26" t="str">
        <f>IF(ISBLANK('DATA ENTRY'!U424),"",IF(AL424="A+","4",IF(AL424="A","3.6",IF(AL424="B+","3.2",IF(AL424="B","2.8",IF(AL424="C+","2.4",IF(AL424="C","2",IF(AL424="D+","1.6",IF(AL424="D","1.2",IF(AL424="E","0.8",""))))))))))</f>
        <v/>
      </c>
      <c r="BH424" s="26" t="str">
        <f>IF(ISBLANK('DATA ENTRY'!V424),"",IF(AM424="A+","4",IF(AM424="A","3.6",IF(AM424="B+","3.2",IF(AM424="B","2.8",IF(AM424="C+","2.4",IF(AM424="C","2",IF(AM424="D+","1.6",IF(AM424="D","1.2",IF(AM424="E","0.8",""))))))))))</f>
        <v/>
      </c>
      <c r="BI424" s="26" t="str">
        <f>IF(ISBLANK('DATA ENTRY'!W424),"",IF(AN424="A+","4",IF(AN424="A","3.6",IF(AN424="B+","3.2",IF(AN424="B","2.8",IF(AN424="C+","2.4",IF(AN424="C","2",IF(AN424="D+","1.6",IF(AN424="D","1.2",IF(AN424="E","0.8",""))))))))))</f>
        <v/>
      </c>
      <c r="BJ424" s="26" t="str">
        <f>IF(ISBLANK('DATA ENTRY'!X424),"",IF(AO424="A+","4",IF(AO424="A","3.6",IF(AO424="B+","3.2",IF(AO424="B","2.8",IF(AO424="C+","2.4",IF(AO424="C","2",IF(AO424="D+","1.6",IF(AO424="D","1.2",IF(AO424="E","0.8",""))))))))))</f>
        <v/>
      </c>
      <c r="BK424" s="26" t="str">
        <f>IF(ISBLANK('DATA ENTRY'!Y424),"",IF(AP424="A+","4",IF(AP424="A","3.6",IF(AP424="B+","3.2",IF(AP424="B","2.8",IF(AP424="C+","2.4",IF(AP424="C","2",IF(AP424="D+","1.6",IF(AP424="D","1.2",IF(AP424="E","0.8",""))))))))))</f>
        <v/>
      </c>
      <c r="BL424" s="26" t="str">
        <f>IF(ISBLANK('DATA ENTRY'!Z424),"",IF(AQ424="A+","4",IF(AQ424="A","3.6",IF(AQ424="B+","3.2",IF(AQ424="B","2.8",IF(AQ424="C+","2.4",IF(AQ424="C","2",IF(AQ424="D+","1.6",IF(AQ424="D","1.2",IF(AQ424="E","0.8",""))))))))))</f>
        <v/>
      </c>
    </row>
    <row r="425" spans="2:64" x14ac:dyDescent="0.25">
      <c r="B425" s="26" t="str">
        <f>IF(ISBLANK('DATA ENTRY'!G425),"",'DATA ENTRY'!G425)</f>
        <v/>
      </c>
      <c r="C425" s="26" t="str">
        <f>IF(ISBLANK('DATA ENTRY'!H425),"",'DATA ENTRY'!H425)</f>
        <v/>
      </c>
      <c r="D425" s="26" t="str">
        <f t="shared" si="121"/>
        <v/>
      </c>
      <c r="E425" s="26" t="str">
        <f>IF(ISBLANK('DATA ENTRY'!J425),"",'DATA ENTRY'!J425)</f>
        <v/>
      </c>
      <c r="F425" s="26" t="str">
        <f>IF(ISBLANK('DATA ENTRY'!K425),"",'DATA ENTRY'!K425)</f>
        <v/>
      </c>
      <c r="G425" s="26" t="str">
        <f t="shared" si="122"/>
        <v/>
      </c>
      <c r="H425" s="26" t="str">
        <f>IF(ISBLANK('DATA ENTRY'!M425),"",'DATA ENTRY'!M425)</f>
        <v/>
      </c>
      <c r="I425" s="26" t="str">
        <f>IF(ISBLANK('DATA ENTRY'!M425),"",'DATA ENTRY'!N425)</f>
        <v/>
      </c>
      <c r="J425" s="26" t="str">
        <f t="shared" si="140"/>
        <v/>
      </c>
      <c r="K425" s="26" t="str">
        <f>IF(ISBLANK('DATA ENTRY'!P425),"",'DATA ENTRY'!P425)</f>
        <v/>
      </c>
      <c r="L425" s="26" t="str">
        <f>IF(ISBLANK('DATA ENTRY'!Q425),"",'DATA ENTRY'!Q425)</f>
        <v/>
      </c>
      <c r="M425" s="26" t="str">
        <f t="shared" si="123"/>
        <v/>
      </c>
      <c r="N425" s="26" t="str">
        <f>IF(ISBLANK('DATA ENTRY'!S425),"",'DATA ENTRY'!S425)</f>
        <v/>
      </c>
      <c r="O425" s="26" t="str">
        <f>IF(ISBLANK('DATA ENTRY'!T425),"",'DATA ENTRY'!T425)</f>
        <v/>
      </c>
      <c r="P425" s="26" t="str">
        <f t="shared" si="124"/>
        <v/>
      </c>
      <c r="Q425" s="26" t="str">
        <f>IF(ISBLANK('DATA ENTRY'!V425),"",'DATA ENTRY'!V425)</f>
        <v/>
      </c>
      <c r="R425" s="26" t="str">
        <f>IF(ISBLANK('DATA ENTRY'!W425),"",'DATA ENTRY'!W425)</f>
        <v/>
      </c>
      <c r="S425" s="26" t="str">
        <f t="shared" si="125"/>
        <v/>
      </c>
      <c r="T425" s="26" t="str">
        <f>IF(ISBLANK('DATA ENTRY'!Y425),"",'DATA ENTRY'!Y425)</f>
        <v/>
      </c>
      <c r="U425" s="26" t="str">
        <f>IF(ISBLANK('DATA ENTRY'!Z425),"",'DATA ENTRY'!Z425)</f>
        <v/>
      </c>
      <c r="V425" s="26" t="str">
        <f t="shared" si="126"/>
        <v/>
      </c>
      <c r="W425" s="26" t="str">
        <f>IF(ISBLANK('DATA ENTRY'!$F425),"",IF(LEDGER!B425="AB","AB",IF(LEDGER!B425&gt;=0.9*'MARK LOOKUP'!B425,"A+",IF(LEDGER!B425&gt;=0.8*'MARK LOOKUP'!B425,"A",IF(LEDGER!B425&gt;=0.7*'MARK LOOKUP'!B425,"B+",IF(LEDGER!B425&gt;=0.6*'MARK LOOKUP'!B425,"B",IF(LEDGER!B425&gt;=0.5*'MARK LOOKUP'!B425,"C+",IF(LEDGER!B425&gt;=0.4*'MARK LOOKUP'!B425,"C+",IF(LEDGER!B425&gt;=0.35*'MARK LOOKUP'!B425,"D","NG")))))))))</f>
        <v/>
      </c>
      <c r="X425" s="26" t="str">
        <f>IF(ISBLANK('DATA ENTRY'!$G425),"",IF(LEDGER!C425="AB","AB",IF(LEDGER!C425&gt;=0.9*'MARK LOOKUP'!C425,"A+",IF(LEDGER!C425&gt;=0.8*'MARK LOOKUP'!C425,"A",IF(LEDGER!C425&gt;=0.7*'MARK LOOKUP'!C425,"B+",IF(LEDGER!C425&gt;=0.6*'MARK LOOKUP'!C425,"B",IF(LEDGER!C425&gt;=0.5*'MARK LOOKUP'!C425,"C+",IF(LEDGER!C425&gt;=0.4*'MARK LOOKUP'!C425,"C+",IF(LEDGER!C425&gt;=0.35*'MARK LOOKUP'!C425,"D","N.G.")))))))))</f>
        <v/>
      </c>
      <c r="Y425" s="26" t="b">
        <f>IF(ISNUMBER(D425),IF(D425&gt;=0.9*'MARK LOOKUP'!D425,"A+",IF(D425&gt;=0.8*'MARK LOOKUP'!D425,"A",IF(D425&gt;=0.7*'MARK LOOKUP'!D425,"B+",IF(D425&gt;=0.6*'MARK LOOKUP'!D425,"B",IF(D425&gt;=0.5*'MARK LOOKUP'!D425,"C+",IF(D425&gt;=0.4*'MARK LOOKUP'!D425,"C",IF(D425&gt;=0.35*'MARK LOOKUP'!D425,"D","N.G."))))))))</f>
        <v>0</v>
      </c>
      <c r="Z425" s="26" t="str">
        <f>IF(ISBLANK('DATA ENTRY'!J425),"",IF(LEDGER!E425="AB","AB",IF(LEDGER!E425&gt;=0.9*'MARK LOOKUP'!E425,"A+",IF(LEDGER!E425&gt;=0.8*'MARK LOOKUP'!E425,"A",IF(LEDGER!E425&gt;=0.7*'MARK LOOKUP'!E425,"B+",IF(LEDGER!E425&gt;=0.6*'MARK LOOKUP'!E425,"B",IF(LEDGER!E425&gt;=0.5*'MARK LOOKUP'!E425,"C+",IF(LEDGER!E425&gt;=0.4*'MARK LOOKUP'!E425,"C",IF(LEDGER!E425&gt;=0.35*'MARK LOOKUP'!E425,"D","NG")))))))))</f>
        <v/>
      </c>
      <c r="AA425" s="26" t="str">
        <f>IF(ISBLANK('DATA ENTRY'!K425),"",IF(LEDGER!F425="AB","AB",IF(LEDGER!F425&gt;=0.9*'MARK LOOKUP'!F425,"A+",IF(LEDGER!F425&gt;=0.8*'MARK LOOKUP'!F425,"A",IF(LEDGER!F425&gt;=0.7*'MARK LOOKUP'!F425,"B+",IF(LEDGER!F425&gt;=0.6*'MARK LOOKUP'!F425,"B",IF(LEDGER!F425&gt;=0.5*'MARK LOOKUP'!F425,"C+",IF(LEDGER!F425&gt;=0.4*'MARK LOOKUP'!F425,"C",IF(LEDGER!F425&gt;=0.35*'MARK LOOKUP'!F425,"D","NG")))))))))</f>
        <v/>
      </c>
      <c r="AB425" s="26" t="b">
        <f>IF(ISNUMBER(G425),IF(D425&gt;=0.9*'MARK LOOKUP'!G425,"A+",IF(G425&gt;=0.8*'MARK LOOKUP'!G425,"A",IF(G425&gt;=0.7*'MARK LOOKUP'!G425,"B+",IF(G425&gt;=0.6*'MARK LOOKUP'!G425,"B",IF(G425&gt;=0.5*'MARK LOOKUP'!G425,"C+",IF(G425&gt;=0.4*'MARK LOOKUP'!G425,"C",IF(G425&gt;=0.35*'MARK LOOKUP'!G425,"D","NG"))))))))</f>
        <v>0</v>
      </c>
      <c r="AC425" s="26" t="str">
        <f>IF(ISBLANK('DATA ENTRY'!M425),"",IF(LEDGER!H425="AB","AB",IF(LEDGER!H425&gt;=0.9*'MARK LOOKUP'!H425,"A+",IF(LEDGER!H425&gt;=0.8*'MARK LOOKUP'!H425,"A",IF(LEDGER!H425&gt;=0.7*'MARK LOOKUP'!H425,"B+",IF(LEDGER!H425&gt;=0.6*'MARK LOOKUP'!H425,"B",IF(LEDGER!H425&gt;=0.5*'MARK LOOKUP'!H425,"C+",IF(LEDGER!H425&gt;=0.4*'MARK LOOKUP'!H425,"C",IF(LEDGER!H425&gt;=0.35*'MARK LOOKUP'!H425,"D","NG")))))))))</f>
        <v/>
      </c>
      <c r="AD425" s="26" t="str">
        <f>IF(ISBLANK('DATA ENTRY'!N425),"",IF(LEDGER!I425="AB","AB",IF(LEDGER!I425&gt;=0.9*'MARK LOOKUP'!I425,"A+",IF(LEDGER!I425&gt;=0.8*'MARK LOOKUP'!I425,"A",IF(LEDGER!I425&gt;=0.7*'MARK LOOKUP'!I425,"B+",IF(LEDGER!I425&gt;=0.6*'MARK LOOKUP'!I425,"B",IF(LEDGER!I425&gt;=0.5*'MARK LOOKUP'!I425,"C+",IF(LEDGER!I425&gt;=0.4*'MARK LOOKUP'!I425,"C",IF(LEDGER!I425&gt;=0.35*'MARK LOOKUP'!I425,"D","NG")))))))))</f>
        <v/>
      </c>
      <c r="AE425" s="26" t="str">
        <f>IF(ISNUMBER(J425),IF(J425&gt;=0.9*'MARK LOOKUP'!J425,"A+",IF(J425&gt;=0.8*'MARK LOOKUP'!J425,"A",IF(J425&gt;=0.7*'MARK LOOKUP'!J425,"B+",IF(J425&gt;=0.6*'MARK LOOKUP'!J425,"B",IF(J425&gt;=0.5*'MARK LOOKUP'!J425,"C+",IF(J425&gt;=0.4*'MARK LOOKUP'!J425,"C",IF(J425&gt;=0.35*'MARK LOOKUP'!J425,"D","NG"))))))),"")</f>
        <v/>
      </c>
      <c r="AF425" s="26" t="str">
        <f>IF(ISBLANK('DATA ENTRY'!P425),"",IF(LEDGER!K425="Ab","AB",IF(LEDGER!K425&gt;=0.9*'MARK LOOKUP'!K425,"A+",IF(LEDGER!K425&gt;=0.8*'MARK LOOKUP'!K425,"A",IF(LEDGER!K425&gt;=0.7*'MARK LOOKUP'!K425,"B+",IF(LEDGER!K425&gt;=0.6*'MARK LOOKUP'!K425,"B",IF(LEDGER!K425&gt;=0.5*'MARK LOOKUP'!K425,"C+",IF(LEDGER!K425&gt;=0.4*'MARK LOOKUP'!K425,"C",IF(LEDGER!K425&gt;=0.35*'MARK LOOKUP'!K425,"D","NG")))))))))</f>
        <v/>
      </c>
      <c r="AG425" s="26" t="str">
        <f>IF(ISBLANK('DATA ENTRY'!Q425),"",IF(LEDGER!L425="Ab","AB",IF(LEDGER!L425&gt;=0.9*'MARK LOOKUP'!L425,"A+",IF(LEDGER!L425&gt;=0.8*'MARK LOOKUP'!L425,"A",IF(LEDGER!L425&gt;=0.7*'MARK LOOKUP'!L425,"B+",IF(LEDGER!L425&gt;=0.6*'MARK LOOKUP'!L425,"B",IF(LEDGER!L425&gt;=0.5*'MARK LOOKUP'!L425,"C+",IF(LEDGER!L425&gt;=0.4*'MARK LOOKUP'!L425,"C",IF(LEDGER!L425&gt;=0.35*'MARK LOOKUP'!L425,"D","NG")))))))))</f>
        <v/>
      </c>
      <c r="AH425" s="26" t="str">
        <f>IF(ISNUMBER(M425),IF(M425&gt;=0.9*'MARK LOOKUP'!M425,"A+",IF(M425&gt;=0.8*'MARK LOOKUP'!M425,"A",IF(M425&gt;=0.7*'MARK LOOKUP'!M425,"B+",IF(M425&gt;=0.6*'MARK LOOKUP'!M425,"B",IF(M425&gt;=0.5*'MARK LOOKUP'!M425,"C+",IF(M425&gt;=0.4*'MARK LOOKUP'!M425,"C",IF(M425&gt;=0.35*'MARK LOOKUP'!M425,"D","NG"))))))),"")</f>
        <v/>
      </c>
      <c r="AI425" s="26" t="str">
        <f>IF(ISBLANK('DATA ENTRY'!S425),"",IF(N425="Ab","AB",IF(N425&gt;=0.9*'MARK LOOKUP'!N425,"A+",IF(N425&gt;=0.8*'MARK LOOKUP'!N425,"A",IF(N425&gt;=0.7*'MARK LOOKUP'!N425,"B+",IF(N425&gt;=0.6*'MARK LOOKUP'!N425,"B",IF(N425&gt;=0.5*'MARK LOOKUP'!N425,"C+",IF(N425&gt;=0.4*'MARK LOOKUP'!N425,"C",IF(N425&gt;=0.35*'MARK LOOKUP'!N425,"D","NG")))))))))</f>
        <v/>
      </c>
      <c r="AJ425" s="26" t="str">
        <f>IF(ISBLANK('DATA ENTRY'!T425),"",IF(O425="Ab","AB",IF(O425&gt;=0.9*'MARK LOOKUP'!O425,"A+",IF(O425&gt;=0.8*'MARK LOOKUP'!O425,"A",IF(O425&gt;=0.7*'MARK LOOKUP'!O425,"B+",IF(O425&gt;=0.6*'MARK LOOKUP'!O425,"B",IF(O425&gt;=0.5*'MARK LOOKUP'!O425,"C+",IF(O425&gt;=0.4*'MARK LOOKUP'!O425,"C",IF(O425&gt;=0.35*'MARK LOOKUP'!O425,"D","NG")))))))))</f>
        <v/>
      </c>
      <c r="AK425" s="26" t="str">
        <f>IF(ISNUMBER(P425),IF(P425&gt;=0.9*'MARK LOOKUP'!P425,"A+",IF(P425&gt;=0.8*'MARK LOOKUP'!P425,"A",IF(P425&gt;=0.7*'MARK LOOKUP'!P425,"B+",IF(P425&gt;=0.6*'MARK LOOKUP'!P425,"B",IF(P425&gt;=0.5*'MARK LOOKUP'!P425,"C+",IF(P425&gt;=0.4*'MARK LOOKUP'!P425,"C",IF(P425&gt;=0.35*'MARK LOOKUP'!P425,"D","NG"))))))),"")</f>
        <v/>
      </c>
      <c r="AL425" s="26" t="str">
        <f>IF(ISBLANK('DATA ENTRY'!V425),"",IF(Q425="Ab","AB",IF(Q425&gt;=0.9*'MARK LOOKUP'!Q425,"A+",IF(Q425&gt;=0.8*'MARK LOOKUP'!Q425,"A",IF(Q425&gt;=0.7*'MARK LOOKUP'!Q425,"B+",IF(Q425&gt;=0.6*'MARK LOOKUP'!Q425,"B",IF(Q425&gt;=0.5*'MARK LOOKUP'!Q425,"C+",IF(Q425&gt;=0.4*'MARK LOOKUP'!Q425,"C",IF(Q425&gt;=0.35*'MARK LOOKUP'!Q425,"D","NG")))))))))</f>
        <v/>
      </c>
      <c r="AM425" s="26" t="str">
        <f>IF(ISBLANK('DATA ENTRY'!W425),"",IF(R425="Ab","AB",IF(R425&gt;=0.9*'MARK LOOKUP'!R425,"A+",IF(R425&gt;=0.8*'MARK LOOKUP'!R425,"A",IF(R425&gt;=0.7*'MARK LOOKUP'!R425,"B+",IF(R425&gt;=0.6*'MARK LOOKUP'!R425,"B",IF(R425&gt;=0.5*'MARK LOOKUP'!R425,"C+",IF(R425&gt;=0.4*'MARK LOOKUP'!R425,"C",IF(R425&gt;=0.35*'MARK LOOKUP'!R425,"D","NG")))))))))</f>
        <v/>
      </c>
      <c r="AN425" s="26" t="str">
        <f>IF(ISNUMBER(S425),IF(S425&gt;=0.9*'MARK LOOKUP'!S425,"A+",IF(S425&gt;=0.8*'MARK LOOKUP'!S425,"A",IF(S425&gt;=0.7*'MARK LOOKUP'!S425,"B+",IF(S425&gt;=0.6*'MARK LOOKUP'!S425,"B",IF(S425&gt;=0.5*'MARK LOOKUP'!S425,"C+",IF(S425&gt;=0.4*'MARK LOOKUP'!S425,"C",IF(S425&gt;=0.35*'MARK LOOKUP'!S425,"D","NG"))))))),"")</f>
        <v/>
      </c>
      <c r="AO425" s="26" t="str">
        <f>IF(ISBLANK('DATA ENTRY'!Y425),"",IF(T425="AB","AB",IF(T425&gt;=0.9*'MARK LOOKUP'!T425,"A+",IF(T425&gt;=0.8*'MARK LOOKUP'!T425,"A",IF(T425&gt;=0.7*'MARK LOOKUP'!T425,"B+",IF(T425&gt;=0.6*'MARK LOOKUP'!T425,"B",IF(T425&gt;=0.5*'MARK LOOKUP'!T425,"C+",IF(T425&gt;=0.4*'MARK LOOKUP'!T425,"C",IF(T425&gt;=0.35*'MARK LOOKUP'!T425,"D","NG")))))))))</f>
        <v/>
      </c>
      <c r="AP425" s="26" t="str">
        <f>IF(ISBLANK('DATA ENTRY'!Z425),"",IF(U425="AB","AB",IF(U425&gt;=0.9*'MARK LOOKUP'!U425,"A+",IF(U425&gt;=0.8*'MARK LOOKUP'!U425,"A",IF(U425&gt;=0.7*'MARK LOOKUP'!U425,"B+",IF(U425&gt;=0.6*'MARK LOOKUP'!U425,"B",IF(U425&gt;=0.5*'MARK LOOKUP'!U425,"C+",IF(U425&gt;=0.4*'MARK LOOKUP'!U425,"C",IF(U425&gt;=0.35*'MARK LOOKUP'!U425,"D","NG")))))))))</f>
        <v/>
      </c>
      <c r="AQ425" s="26" t="str">
        <f>IF(ISNUMBER(V425),IF(V425&gt;=0.9*'MARK LOOKUP'!V425,"A+",IF(V425&gt;=0.8*'MARK LOOKUP'!V425,"A",IF(V425&gt;=0.7*'MARK LOOKUP'!V425,"B+",IF(V425&gt;=0.6*'MARK LOOKUP'!S425,"B",IF(V425&gt;=0.5*'MARK LOOKUP'!V425,"C+",IF(V425&gt;=0.4*'MARK LOOKUP'!V425,"C",IF(V425&gt;=0.35*'MARK LOOKUP'!V425,"D","NG"))))))),"")</f>
        <v/>
      </c>
      <c r="AR425" s="26" t="str">
        <f t="shared" si="127"/>
        <v/>
      </c>
      <c r="AS425" s="26" t="str">
        <f t="shared" si="128"/>
        <v/>
      </c>
      <c r="AT425" s="26" t="str">
        <f t="shared" si="129"/>
        <v/>
      </c>
      <c r="AU425" s="26" t="str">
        <f t="shared" si="130"/>
        <v/>
      </c>
      <c r="AV425" s="26" t="str">
        <f t="shared" si="131"/>
        <v/>
      </c>
      <c r="AW425" s="26" t="str">
        <f t="shared" si="132"/>
        <v/>
      </c>
      <c r="AX425" s="26" t="str">
        <f t="shared" si="133"/>
        <v/>
      </c>
      <c r="AY425" s="26" t="str">
        <f t="shared" si="134"/>
        <v/>
      </c>
      <c r="AZ425" s="26" t="str">
        <f t="shared" si="135"/>
        <v/>
      </c>
      <c r="BA425" s="26" t="str">
        <f t="shared" si="136"/>
        <v/>
      </c>
      <c r="BB425" s="26" t="str">
        <f t="shared" si="137"/>
        <v/>
      </c>
      <c r="BC425" s="26" t="str">
        <f t="shared" si="138"/>
        <v/>
      </c>
      <c r="BD425" s="26" t="str">
        <f t="shared" si="139"/>
        <v/>
      </c>
      <c r="BE425" s="26" t="str">
        <f>IF(ISBLANK('DATA ENTRY'!S425),"",IF(AJ425="A+","4",IF(AJ425="A","3.6",IF(AJ425="B+","3.2",IF(AJ425="B","2.8",IF(AJ425="C+","2.4",IF(AJ425="C","2",IF(AJ425="D+","1.6",IF(AJ425="D","1.2",IF(AJ425="E","0.8",""))))))))))</f>
        <v/>
      </c>
      <c r="BF425" s="26" t="str">
        <f>IF(ISBLANK('DATA ENTRY'!T425),"",IF(AK425="A+","4",IF(AK425="A","3.6",IF(AK425="B+","3.2",IF(AK425="B","2.8",IF(AK425="C+","2.4",IF(AK425="C","2",IF(AK425="D+","1.6",IF(AK425="D","1.2",IF(AK425="E","0.8",""))))))))))</f>
        <v/>
      </c>
      <c r="BG425" s="26" t="str">
        <f>IF(ISBLANK('DATA ENTRY'!U425),"",IF(AL425="A+","4",IF(AL425="A","3.6",IF(AL425="B+","3.2",IF(AL425="B","2.8",IF(AL425="C+","2.4",IF(AL425="C","2",IF(AL425="D+","1.6",IF(AL425="D","1.2",IF(AL425="E","0.8",""))))))))))</f>
        <v/>
      </c>
      <c r="BH425" s="26" t="str">
        <f>IF(ISBLANK('DATA ENTRY'!V425),"",IF(AM425="A+","4",IF(AM425="A","3.6",IF(AM425="B+","3.2",IF(AM425="B","2.8",IF(AM425="C+","2.4",IF(AM425="C","2",IF(AM425="D+","1.6",IF(AM425="D","1.2",IF(AM425="E","0.8",""))))))))))</f>
        <v/>
      </c>
      <c r="BI425" s="26" t="str">
        <f>IF(ISBLANK('DATA ENTRY'!W425),"",IF(AN425="A+","4",IF(AN425="A","3.6",IF(AN425="B+","3.2",IF(AN425="B","2.8",IF(AN425="C+","2.4",IF(AN425="C","2",IF(AN425="D+","1.6",IF(AN425="D","1.2",IF(AN425="E","0.8",""))))))))))</f>
        <v/>
      </c>
      <c r="BJ425" s="26" t="str">
        <f>IF(ISBLANK('DATA ENTRY'!X425),"",IF(AO425="A+","4",IF(AO425="A","3.6",IF(AO425="B+","3.2",IF(AO425="B","2.8",IF(AO425="C+","2.4",IF(AO425="C","2",IF(AO425="D+","1.6",IF(AO425="D","1.2",IF(AO425="E","0.8",""))))))))))</f>
        <v/>
      </c>
      <c r="BK425" s="26" t="str">
        <f>IF(ISBLANK('DATA ENTRY'!Y425),"",IF(AP425="A+","4",IF(AP425="A","3.6",IF(AP425="B+","3.2",IF(AP425="B","2.8",IF(AP425="C+","2.4",IF(AP425="C","2",IF(AP425="D+","1.6",IF(AP425="D","1.2",IF(AP425="E","0.8",""))))))))))</f>
        <v/>
      </c>
      <c r="BL425" s="26" t="str">
        <f>IF(ISBLANK('DATA ENTRY'!Z425),"",IF(AQ425="A+","4",IF(AQ425="A","3.6",IF(AQ425="B+","3.2",IF(AQ425="B","2.8",IF(AQ425="C+","2.4",IF(AQ425="C","2",IF(AQ425="D+","1.6",IF(AQ425="D","1.2",IF(AQ425="E","0.8",""))))))))))</f>
        <v/>
      </c>
    </row>
    <row r="426" spans="2:64" x14ac:dyDescent="0.25">
      <c r="B426" s="26" t="str">
        <f>IF(ISBLANK('DATA ENTRY'!G426),"",'DATA ENTRY'!G426)</f>
        <v/>
      </c>
      <c r="C426" s="26" t="str">
        <f>IF(ISBLANK('DATA ENTRY'!H426),"",'DATA ENTRY'!H426)</f>
        <v/>
      </c>
      <c r="D426" s="26" t="str">
        <f t="shared" si="121"/>
        <v/>
      </c>
      <c r="E426" s="26" t="str">
        <f>IF(ISBLANK('DATA ENTRY'!J426),"",'DATA ENTRY'!J426)</f>
        <v/>
      </c>
      <c r="F426" s="26" t="str">
        <f>IF(ISBLANK('DATA ENTRY'!K426),"",'DATA ENTRY'!K426)</f>
        <v/>
      </c>
      <c r="G426" s="26" t="str">
        <f t="shared" si="122"/>
        <v/>
      </c>
      <c r="H426" s="26" t="str">
        <f>IF(ISBLANK('DATA ENTRY'!M426),"",'DATA ENTRY'!M426)</f>
        <v/>
      </c>
      <c r="I426" s="26" t="str">
        <f>IF(ISBLANK('DATA ENTRY'!M426),"",'DATA ENTRY'!N426)</f>
        <v/>
      </c>
      <c r="J426" s="26" t="str">
        <f t="shared" si="140"/>
        <v/>
      </c>
      <c r="K426" s="26" t="str">
        <f>IF(ISBLANK('DATA ENTRY'!P426),"",'DATA ENTRY'!P426)</f>
        <v/>
      </c>
      <c r="L426" s="26" t="str">
        <f>IF(ISBLANK('DATA ENTRY'!Q426),"",'DATA ENTRY'!Q426)</f>
        <v/>
      </c>
      <c r="M426" s="26" t="str">
        <f t="shared" si="123"/>
        <v/>
      </c>
      <c r="N426" s="26" t="str">
        <f>IF(ISBLANK('DATA ENTRY'!S426),"",'DATA ENTRY'!S426)</f>
        <v/>
      </c>
      <c r="O426" s="26" t="str">
        <f>IF(ISBLANK('DATA ENTRY'!T426),"",'DATA ENTRY'!T426)</f>
        <v/>
      </c>
      <c r="P426" s="26" t="str">
        <f t="shared" si="124"/>
        <v/>
      </c>
      <c r="Q426" s="26" t="str">
        <f>IF(ISBLANK('DATA ENTRY'!V426),"",'DATA ENTRY'!V426)</f>
        <v/>
      </c>
      <c r="R426" s="26" t="str">
        <f>IF(ISBLANK('DATA ENTRY'!W426),"",'DATA ENTRY'!W426)</f>
        <v/>
      </c>
      <c r="S426" s="26" t="str">
        <f t="shared" si="125"/>
        <v/>
      </c>
      <c r="T426" s="26" t="str">
        <f>IF(ISBLANK('DATA ENTRY'!Y426),"",'DATA ENTRY'!Y426)</f>
        <v/>
      </c>
      <c r="U426" s="26" t="str">
        <f>IF(ISBLANK('DATA ENTRY'!Z426),"",'DATA ENTRY'!Z426)</f>
        <v/>
      </c>
      <c r="V426" s="26" t="str">
        <f t="shared" si="126"/>
        <v/>
      </c>
      <c r="W426" s="26" t="str">
        <f>IF(ISBLANK('DATA ENTRY'!$F426),"",IF(LEDGER!B426="AB","AB",IF(LEDGER!B426&gt;=0.9*'MARK LOOKUP'!B426,"A+",IF(LEDGER!B426&gt;=0.8*'MARK LOOKUP'!B426,"A",IF(LEDGER!B426&gt;=0.7*'MARK LOOKUP'!B426,"B+",IF(LEDGER!B426&gt;=0.6*'MARK LOOKUP'!B426,"B",IF(LEDGER!B426&gt;=0.5*'MARK LOOKUP'!B426,"C+",IF(LEDGER!B426&gt;=0.4*'MARK LOOKUP'!B426,"C+",IF(LEDGER!B426&gt;=0.35*'MARK LOOKUP'!B426,"D","NG")))))))))</f>
        <v/>
      </c>
      <c r="X426" s="26" t="str">
        <f>IF(ISBLANK('DATA ENTRY'!$G426),"",IF(LEDGER!C426="AB","AB",IF(LEDGER!C426&gt;=0.9*'MARK LOOKUP'!C426,"A+",IF(LEDGER!C426&gt;=0.8*'MARK LOOKUP'!C426,"A",IF(LEDGER!C426&gt;=0.7*'MARK LOOKUP'!C426,"B+",IF(LEDGER!C426&gt;=0.6*'MARK LOOKUP'!C426,"B",IF(LEDGER!C426&gt;=0.5*'MARK LOOKUP'!C426,"C+",IF(LEDGER!C426&gt;=0.4*'MARK LOOKUP'!C426,"C+",IF(LEDGER!C426&gt;=0.35*'MARK LOOKUP'!C426,"D","N.G.")))))))))</f>
        <v/>
      </c>
      <c r="Y426" s="26" t="b">
        <f>IF(ISNUMBER(D426),IF(D426&gt;=0.9*'MARK LOOKUP'!D426,"A+",IF(D426&gt;=0.8*'MARK LOOKUP'!D426,"A",IF(D426&gt;=0.7*'MARK LOOKUP'!D426,"B+",IF(D426&gt;=0.6*'MARK LOOKUP'!D426,"B",IF(D426&gt;=0.5*'MARK LOOKUP'!D426,"C+",IF(D426&gt;=0.4*'MARK LOOKUP'!D426,"C",IF(D426&gt;=0.35*'MARK LOOKUP'!D426,"D","N.G."))))))))</f>
        <v>0</v>
      </c>
      <c r="Z426" s="26" t="str">
        <f>IF(ISBLANK('DATA ENTRY'!J426),"",IF(LEDGER!E426="AB","AB",IF(LEDGER!E426&gt;=0.9*'MARK LOOKUP'!E426,"A+",IF(LEDGER!E426&gt;=0.8*'MARK LOOKUP'!E426,"A",IF(LEDGER!E426&gt;=0.7*'MARK LOOKUP'!E426,"B+",IF(LEDGER!E426&gt;=0.6*'MARK LOOKUP'!E426,"B",IF(LEDGER!E426&gt;=0.5*'MARK LOOKUP'!E426,"C+",IF(LEDGER!E426&gt;=0.4*'MARK LOOKUP'!E426,"C",IF(LEDGER!E426&gt;=0.35*'MARK LOOKUP'!E426,"D","NG")))))))))</f>
        <v/>
      </c>
      <c r="AA426" s="26" t="str">
        <f>IF(ISBLANK('DATA ENTRY'!K426),"",IF(LEDGER!F426="AB","AB",IF(LEDGER!F426&gt;=0.9*'MARK LOOKUP'!F426,"A+",IF(LEDGER!F426&gt;=0.8*'MARK LOOKUP'!F426,"A",IF(LEDGER!F426&gt;=0.7*'MARK LOOKUP'!F426,"B+",IF(LEDGER!F426&gt;=0.6*'MARK LOOKUP'!F426,"B",IF(LEDGER!F426&gt;=0.5*'MARK LOOKUP'!F426,"C+",IF(LEDGER!F426&gt;=0.4*'MARK LOOKUP'!F426,"C",IF(LEDGER!F426&gt;=0.35*'MARK LOOKUP'!F426,"D","NG")))))))))</f>
        <v/>
      </c>
      <c r="AB426" s="26" t="b">
        <f>IF(ISNUMBER(G426),IF(D426&gt;=0.9*'MARK LOOKUP'!G426,"A+",IF(G426&gt;=0.8*'MARK LOOKUP'!G426,"A",IF(G426&gt;=0.7*'MARK LOOKUP'!G426,"B+",IF(G426&gt;=0.6*'MARK LOOKUP'!G426,"B",IF(G426&gt;=0.5*'MARK LOOKUP'!G426,"C+",IF(G426&gt;=0.4*'MARK LOOKUP'!G426,"C",IF(G426&gt;=0.35*'MARK LOOKUP'!G426,"D","NG"))))))))</f>
        <v>0</v>
      </c>
      <c r="AC426" s="26" t="str">
        <f>IF(ISBLANK('DATA ENTRY'!M426),"",IF(LEDGER!H426="AB","AB",IF(LEDGER!H426&gt;=0.9*'MARK LOOKUP'!H426,"A+",IF(LEDGER!H426&gt;=0.8*'MARK LOOKUP'!H426,"A",IF(LEDGER!H426&gt;=0.7*'MARK LOOKUP'!H426,"B+",IF(LEDGER!H426&gt;=0.6*'MARK LOOKUP'!H426,"B",IF(LEDGER!H426&gt;=0.5*'MARK LOOKUP'!H426,"C+",IF(LEDGER!H426&gt;=0.4*'MARK LOOKUP'!H426,"C",IF(LEDGER!H426&gt;=0.35*'MARK LOOKUP'!H426,"D","NG")))))))))</f>
        <v/>
      </c>
      <c r="AD426" s="26" t="str">
        <f>IF(ISBLANK('DATA ENTRY'!N426),"",IF(LEDGER!I426="AB","AB",IF(LEDGER!I426&gt;=0.9*'MARK LOOKUP'!I426,"A+",IF(LEDGER!I426&gt;=0.8*'MARK LOOKUP'!I426,"A",IF(LEDGER!I426&gt;=0.7*'MARK LOOKUP'!I426,"B+",IF(LEDGER!I426&gt;=0.6*'MARK LOOKUP'!I426,"B",IF(LEDGER!I426&gt;=0.5*'MARK LOOKUP'!I426,"C+",IF(LEDGER!I426&gt;=0.4*'MARK LOOKUP'!I426,"C",IF(LEDGER!I426&gt;=0.35*'MARK LOOKUP'!I426,"D","NG")))))))))</f>
        <v/>
      </c>
      <c r="AE426" s="26" t="str">
        <f>IF(ISNUMBER(J426),IF(J426&gt;=0.9*'MARK LOOKUP'!J426,"A+",IF(J426&gt;=0.8*'MARK LOOKUP'!J426,"A",IF(J426&gt;=0.7*'MARK LOOKUP'!J426,"B+",IF(J426&gt;=0.6*'MARK LOOKUP'!J426,"B",IF(J426&gt;=0.5*'MARK LOOKUP'!J426,"C+",IF(J426&gt;=0.4*'MARK LOOKUP'!J426,"C",IF(J426&gt;=0.35*'MARK LOOKUP'!J426,"D","NG"))))))),"")</f>
        <v/>
      </c>
      <c r="AF426" s="26" t="str">
        <f>IF(ISBLANK('DATA ENTRY'!P426),"",IF(LEDGER!K426="Ab","AB",IF(LEDGER!K426&gt;=0.9*'MARK LOOKUP'!K426,"A+",IF(LEDGER!K426&gt;=0.8*'MARK LOOKUP'!K426,"A",IF(LEDGER!K426&gt;=0.7*'MARK LOOKUP'!K426,"B+",IF(LEDGER!K426&gt;=0.6*'MARK LOOKUP'!K426,"B",IF(LEDGER!K426&gt;=0.5*'MARK LOOKUP'!K426,"C+",IF(LEDGER!K426&gt;=0.4*'MARK LOOKUP'!K426,"C",IF(LEDGER!K426&gt;=0.35*'MARK LOOKUP'!K426,"D","NG")))))))))</f>
        <v/>
      </c>
      <c r="AG426" s="26" t="str">
        <f>IF(ISBLANK('DATA ENTRY'!Q426),"",IF(LEDGER!L426="Ab","AB",IF(LEDGER!L426&gt;=0.9*'MARK LOOKUP'!L426,"A+",IF(LEDGER!L426&gt;=0.8*'MARK LOOKUP'!L426,"A",IF(LEDGER!L426&gt;=0.7*'MARK LOOKUP'!L426,"B+",IF(LEDGER!L426&gt;=0.6*'MARK LOOKUP'!L426,"B",IF(LEDGER!L426&gt;=0.5*'MARK LOOKUP'!L426,"C+",IF(LEDGER!L426&gt;=0.4*'MARK LOOKUP'!L426,"C",IF(LEDGER!L426&gt;=0.35*'MARK LOOKUP'!L426,"D","NG")))))))))</f>
        <v/>
      </c>
      <c r="AH426" s="26" t="str">
        <f>IF(ISNUMBER(M426),IF(M426&gt;=0.9*'MARK LOOKUP'!M426,"A+",IF(M426&gt;=0.8*'MARK LOOKUP'!M426,"A",IF(M426&gt;=0.7*'MARK LOOKUP'!M426,"B+",IF(M426&gt;=0.6*'MARK LOOKUP'!M426,"B",IF(M426&gt;=0.5*'MARK LOOKUP'!M426,"C+",IF(M426&gt;=0.4*'MARK LOOKUP'!M426,"C",IF(M426&gt;=0.35*'MARK LOOKUP'!M426,"D","NG"))))))),"")</f>
        <v/>
      </c>
      <c r="AI426" s="26" t="str">
        <f>IF(ISBLANK('DATA ENTRY'!S426),"",IF(N426="Ab","AB",IF(N426&gt;=0.9*'MARK LOOKUP'!N426,"A+",IF(N426&gt;=0.8*'MARK LOOKUP'!N426,"A",IF(N426&gt;=0.7*'MARK LOOKUP'!N426,"B+",IF(N426&gt;=0.6*'MARK LOOKUP'!N426,"B",IF(N426&gt;=0.5*'MARK LOOKUP'!N426,"C+",IF(N426&gt;=0.4*'MARK LOOKUP'!N426,"C",IF(N426&gt;=0.35*'MARK LOOKUP'!N426,"D","NG")))))))))</f>
        <v/>
      </c>
      <c r="AJ426" s="26" t="str">
        <f>IF(ISBLANK('DATA ENTRY'!T426),"",IF(O426="Ab","AB",IF(O426&gt;=0.9*'MARK LOOKUP'!O426,"A+",IF(O426&gt;=0.8*'MARK LOOKUP'!O426,"A",IF(O426&gt;=0.7*'MARK LOOKUP'!O426,"B+",IF(O426&gt;=0.6*'MARK LOOKUP'!O426,"B",IF(O426&gt;=0.5*'MARK LOOKUP'!O426,"C+",IF(O426&gt;=0.4*'MARK LOOKUP'!O426,"C",IF(O426&gt;=0.35*'MARK LOOKUP'!O426,"D","NG")))))))))</f>
        <v/>
      </c>
      <c r="AK426" s="26" t="str">
        <f>IF(ISNUMBER(P426),IF(P426&gt;=0.9*'MARK LOOKUP'!P426,"A+",IF(P426&gt;=0.8*'MARK LOOKUP'!P426,"A",IF(P426&gt;=0.7*'MARK LOOKUP'!P426,"B+",IF(P426&gt;=0.6*'MARK LOOKUP'!P426,"B",IF(P426&gt;=0.5*'MARK LOOKUP'!P426,"C+",IF(P426&gt;=0.4*'MARK LOOKUP'!P426,"C",IF(P426&gt;=0.35*'MARK LOOKUP'!P426,"D","NG"))))))),"")</f>
        <v/>
      </c>
      <c r="AL426" s="26" t="str">
        <f>IF(ISBLANK('DATA ENTRY'!V426),"",IF(Q426="Ab","AB",IF(Q426&gt;=0.9*'MARK LOOKUP'!Q426,"A+",IF(Q426&gt;=0.8*'MARK LOOKUP'!Q426,"A",IF(Q426&gt;=0.7*'MARK LOOKUP'!Q426,"B+",IF(Q426&gt;=0.6*'MARK LOOKUP'!Q426,"B",IF(Q426&gt;=0.5*'MARK LOOKUP'!Q426,"C+",IF(Q426&gt;=0.4*'MARK LOOKUP'!Q426,"C",IF(Q426&gt;=0.35*'MARK LOOKUP'!Q426,"D","NG")))))))))</f>
        <v/>
      </c>
      <c r="AM426" s="26" t="str">
        <f>IF(ISBLANK('DATA ENTRY'!W426),"",IF(R426="Ab","AB",IF(R426&gt;=0.9*'MARK LOOKUP'!R426,"A+",IF(R426&gt;=0.8*'MARK LOOKUP'!R426,"A",IF(R426&gt;=0.7*'MARK LOOKUP'!R426,"B+",IF(R426&gt;=0.6*'MARK LOOKUP'!R426,"B",IF(R426&gt;=0.5*'MARK LOOKUP'!R426,"C+",IF(R426&gt;=0.4*'MARK LOOKUP'!R426,"C",IF(R426&gt;=0.35*'MARK LOOKUP'!R426,"D","NG")))))))))</f>
        <v/>
      </c>
      <c r="AN426" s="26" t="str">
        <f>IF(ISNUMBER(S426),IF(S426&gt;=0.9*'MARK LOOKUP'!S426,"A+",IF(S426&gt;=0.8*'MARK LOOKUP'!S426,"A",IF(S426&gt;=0.7*'MARK LOOKUP'!S426,"B+",IF(S426&gt;=0.6*'MARK LOOKUP'!S426,"B",IF(S426&gt;=0.5*'MARK LOOKUP'!S426,"C+",IF(S426&gt;=0.4*'MARK LOOKUP'!S426,"C",IF(S426&gt;=0.35*'MARK LOOKUP'!S426,"D","NG"))))))),"")</f>
        <v/>
      </c>
      <c r="AO426" s="26" t="str">
        <f>IF(ISBLANK('DATA ENTRY'!Y426),"",IF(T426="AB","AB",IF(T426&gt;=0.9*'MARK LOOKUP'!T426,"A+",IF(T426&gt;=0.8*'MARK LOOKUP'!T426,"A",IF(T426&gt;=0.7*'MARK LOOKUP'!T426,"B+",IF(T426&gt;=0.6*'MARK LOOKUP'!T426,"B",IF(T426&gt;=0.5*'MARK LOOKUP'!T426,"C+",IF(T426&gt;=0.4*'MARK LOOKUP'!T426,"C",IF(T426&gt;=0.35*'MARK LOOKUP'!T426,"D","NG")))))))))</f>
        <v/>
      </c>
      <c r="AP426" s="26" t="str">
        <f>IF(ISBLANK('DATA ENTRY'!Z426),"",IF(U426="AB","AB",IF(U426&gt;=0.9*'MARK LOOKUP'!U426,"A+",IF(U426&gt;=0.8*'MARK LOOKUP'!U426,"A",IF(U426&gt;=0.7*'MARK LOOKUP'!U426,"B+",IF(U426&gt;=0.6*'MARK LOOKUP'!U426,"B",IF(U426&gt;=0.5*'MARK LOOKUP'!U426,"C+",IF(U426&gt;=0.4*'MARK LOOKUP'!U426,"C",IF(U426&gt;=0.35*'MARK LOOKUP'!U426,"D","NG")))))))))</f>
        <v/>
      </c>
      <c r="AQ426" s="26" t="str">
        <f>IF(ISNUMBER(V426),IF(V426&gt;=0.9*'MARK LOOKUP'!V426,"A+",IF(V426&gt;=0.8*'MARK LOOKUP'!V426,"A",IF(V426&gt;=0.7*'MARK LOOKUP'!V426,"B+",IF(V426&gt;=0.6*'MARK LOOKUP'!S426,"B",IF(V426&gt;=0.5*'MARK LOOKUP'!V426,"C+",IF(V426&gt;=0.4*'MARK LOOKUP'!V426,"C",IF(V426&gt;=0.35*'MARK LOOKUP'!V426,"D","NG"))))))),"")</f>
        <v/>
      </c>
      <c r="AR426" s="26" t="str">
        <f t="shared" si="127"/>
        <v/>
      </c>
      <c r="AS426" s="26" t="str">
        <f t="shared" si="128"/>
        <v/>
      </c>
      <c r="AT426" s="26" t="str">
        <f t="shared" si="129"/>
        <v/>
      </c>
      <c r="AU426" s="26" t="str">
        <f t="shared" si="130"/>
        <v/>
      </c>
      <c r="AV426" s="26" t="str">
        <f t="shared" si="131"/>
        <v/>
      </c>
      <c r="AW426" s="26" t="str">
        <f t="shared" si="132"/>
        <v/>
      </c>
      <c r="AX426" s="26" t="str">
        <f t="shared" si="133"/>
        <v/>
      </c>
      <c r="AY426" s="26" t="str">
        <f t="shared" si="134"/>
        <v/>
      </c>
      <c r="AZ426" s="26" t="str">
        <f t="shared" si="135"/>
        <v/>
      </c>
      <c r="BA426" s="26" t="str">
        <f t="shared" si="136"/>
        <v/>
      </c>
      <c r="BB426" s="26" t="str">
        <f t="shared" si="137"/>
        <v/>
      </c>
      <c r="BC426" s="26" t="str">
        <f t="shared" si="138"/>
        <v/>
      </c>
      <c r="BD426" s="26" t="str">
        <f t="shared" si="139"/>
        <v/>
      </c>
      <c r="BE426" s="26" t="str">
        <f>IF(ISBLANK('DATA ENTRY'!S426),"",IF(AJ426="A+","4",IF(AJ426="A","3.6",IF(AJ426="B+","3.2",IF(AJ426="B","2.8",IF(AJ426="C+","2.4",IF(AJ426="C","2",IF(AJ426="D+","1.6",IF(AJ426="D","1.2",IF(AJ426="E","0.8",""))))))))))</f>
        <v/>
      </c>
      <c r="BF426" s="26" t="str">
        <f>IF(ISBLANK('DATA ENTRY'!T426),"",IF(AK426="A+","4",IF(AK426="A","3.6",IF(AK426="B+","3.2",IF(AK426="B","2.8",IF(AK426="C+","2.4",IF(AK426="C","2",IF(AK426="D+","1.6",IF(AK426="D","1.2",IF(AK426="E","0.8",""))))))))))</f>
        <v/>
      </c>
      <c r="BG426" s="26" t="str">
        <f>IF(ISBLANK('DATA ENTRY'!U426),"",IF(AL426="A+","4",IF(AL426="A","3.6",IF(AL426="B+","3.2",IF(AL426="B","2.8",IF(AL426="C+","2.4",IF(AL426="C","2",IF(AL426="D+","1.6",IF(AL426="D","1.2",IF(AL426="E","0.8",""))))))))))</f>
        <v/>
      </c>
      <c r="BH426" s="26" t="str">
        <f>IF(ISBLANK('DATA ENTRY'!V426),"",IF(AM426="A+","4",IF(AM426="A","3.6",IF(AM426="B+","3.2",IF(AM426="B","2.8",IF(AM426="C+","2.4",IF(AM426="C","2",IF(AM426="D+","1.6",IF(AM426="D","1.2",IF(AM426="E","0.8",""))))))))))</f>
        <v/>
      </c>
      <c r="BI426" s="26" t="str">
        <f>IF(ISBLANK('DATA ENTRY'!W426),"",IF(AN426="A+","4",IF(AN426="A","3.6",IF(AN426="B+","3.2",IF(AN426="B","2.8",IF(AN426="C+","2.4",IF(AN426="C","2",IF(AN426="D+","1.6",IF(AN426="D","1.2",IF(AN426="E","0.8",""))))))))))</f>
        <v/>
      </c>
      <c r="BJ426" s="26" t="str">
        <f>IF(ISBLANK('DATA ENTRY'!X426),"",IF(AO426="A+","4",IF(AO426="A","3.6",IF(AO426="B+","3.2",IF(AO426="B","2.8",IF(AO426="C+","2.4",IF(AO426="C","2",IF(AO426="D+","1.6",IF(AO426="D","1.2",IF(AO426="E","0.8",""))))))))))</f>
        <v/>
      </c>
      <c r="BK426" s="26" t="str">
        <f>IF(ISBLANK('DATA ENTRY'!Y426),"",IF(AP426="A+","4",IF(AP426="A","3.6",IF(AP426="B+","3.2",IF(AP426="B","2.8",IF(AP426="C+","2.4",IF(AP426="C","2",IF(AP426="D+","1.6",IF(AP426="D","1.2",IF(AP426="E","0.8",""))))))))))</f>
        <v/>
      </c>
      <c r="BL426" s="26" t="str">
        <f>IF(ISBLANK('DATA ENTRY'!Z426),"",IF(AQ426="A+","4",IF(AQ426="A","3.6",IF(AQ426="B+","3.2",IF(AQ426="B","2.8",IF(AQ426="C+","2.4",IF(AQ426="C","2",IF(AQ426="D+","1.6",IF(AQ426="D","1.2",IF(AQ426="E","0.8",""))))))))))</f>
        <v/>
      </c>
    </row>
    <row r="427" spans="2:64" x14ac:dyDescent="0.25">
      <c r="B427" s="26" t="str">
        <f>IF(ISBLANK('DATA ENTRY'!G427),"",'DATA ENTRY'!G427)</f>
        <v/>
      </c>
      <c r="C427" s="26" t="str">
        <f>IF(ISBLANK('DATA ENTRY'!H427),"",'DATA ENTRY'!H427)</f>
        <v/>
      </c>
      <c r="D427" s="26" t="str">
        <f t="shared" si="121"/>
        <v/>
      </c>
      <c r="E427" s="26" t="str">
        <f>IF(ISBLANK('DATA ENTRY'!J427),"",'DATA ENTRY'!J427)</f>
        <v/>
      </c>
      <c r="F427" s="26" t="str">
        <f>IF(ISBLANK('DATA ENTRY'!K427),"",'DATA ENTRY'!K427)</f>
        <v/>
      </c>
      <c r="G427" s="26" t="str">
        <f t="shared" si="122"/>
        <v/>
      </c>
      <c r="H427" s="26" t="str">
        <f>IF(ISBLANK('DATA ENTRY'!M427),"",'DATA ENTRY'!M427)</f>
        <v/>
      </c>
      <c r="I427" s="26" t="str">
        <f>IF(ISBLANK('DATA ENTRY'!M427),"",'DATA ENTRY'!N427)</f>
        <v/>
      </c>
      <c r="J427" s="26" t="str">
        <f t="shared" si="140"/>
        <v/>
      </c>
      <c r="K427" s="26" t="str">
        <f>IF(ISBLANK('DATA ENTRY'!P427),"",'DATA ENTRY'!P427)</f>
        <v/>
      </c>
      <c r="L427" s="26" t="str">
        <f>IF(ISBLANK('DATA ENTRY'!Q427),"",'DATA ENTRY'!Q427)</f>
        <v/>
      </c>
      <c r="M427" s="26" t="str">
        <f t="shared" si="123"/>
        <v/>
      </c>
      <c r="N427" s="26" t="str">
        <f>IF(ISBLANK('DATA ENTRY'!S427),"",'DATA ENTRY'!S427)</f>
        <v/>
      </c>
      <c r="O427" s="26" t="str">
        <f>IF(ISBLANK('DATA ENTRY'!T427),"",'DATA ENTRY'!T427)</f>
        <v/>
      </c>
      <c r="P427" s="26" t="str">
        <f t="shared" si="124"/>
        <v/>
      </c>
      <c r="Q427" s="26" t="str">
        <f>IF(ISBLANK('DATA ENTRY'!V427),"",'DATA ENTRY'!V427)</f>
        <v/>
      </c>
      <c r="R427" s="26" t="str">
        <f>IF(ISBLANK('DATA ENTRY'!W427),"",'DATA ENTRY'!W427)</f>
        <v/>
      </c>
      <c r="S427" s="26" t="str">
        <f t="shared" si="125"/>
        <v/>
      </c>
      <c r="T427" s="26" t="str">
        <f>IF(ISBLANK('DATA ENTRY'!Y427),"",'DATA ENTRY'!Y427)</f>
        <v/>
      </c>
      <c r="U427" s="26" t="str">
        <f>IF(ISBLANK('DATA ENTRY'!Z427),"",'DATA ENTRY'!Z427)</f>
        <v/>
      </c>
      <c r="V427" s="26" t="str">
        <f t="shared" si="126"/>
        <v/>
      </c>
      <c r="W427" s="26" t="str">
        <f>IF(ISBLANK('DATA ENTRY'!$F427),"",IF(LEDGER!B427="AB","AB",IF(LEDGER!B427&gt;=0.9*'MARK LOOKUP'!B427,"A+",IF(LEDGER!B427&gt;=0.8*'MARK LOOKUP'!B427,"A",IF(LEDGER!B427&gt;=0.7*'MARK LOOKUP'!B427,"B+",IF(LEDGER!B427&gt;=0.6*'MARK LOOKUP'!B427,"B",IF(LEDGER!B427&gt;=0.5*'MARK LOOKUP'!B427,"C+",IF(LEDGER!B427&gt;=0.4*'MARK LOOKUP'!B427,"C+",IF(LEDGER!B427&gt;=0.35*'MARK LOOKUP'!B427,"D","NG")))))))))</f>
        <v/>
      </c>
      <c r="X427" s="26" t="str">
        <f>IF(ISBLANK('DATA ENTRY'!$G427),"",IF(LEDGER!C427="AB","AB",IF(LEDGER!C427&gt;=0.9*'MARK LOOKUP'!C427,"A+",IF(LEDGER!C427&gt;=0.8*'MARK LOOKUP'!C427,"A",IF(LEDGER!C427&gt;=0.7*'MARK LOOKUP'!C427,"B+",IF(LEDGER!C427&gt;=0.6*'MARK LOOKUP'!C427,"B",IF(LEDGER!C427&gt;=0.5*'MARK LOOKUP'!C427,"C+",IF(LEDGER!C427&gt;=0.4*'MARK LOOKUP'!C427,"C+",IF(LEDGER!C427&gt;=0.35*'MARK LOOKUP'!C427,"D","N.G.")))))))))</f>
        <v/>
      </c>
      <c r="Y427" s="26" t="b">
        <f>IF(ISNUMBER(D427),IF(D427&gt;=0.9*'MARK LOOKUP'!D427,"A+",IF(D427&gt;=0.8*'MARK LOOKUP'!D427,"A",IF(D427&gt;=0.7*'MARK LOOKUP'!D427,"B+",IF(D427&gt;=0.6*'MARK LOOKUP'!D427,"B",IF(D427&gt;=0.5*'MARK LOOKUP'!D427,"C+",IF(D427&gt;=0.4*'MARK LOOKUP'!D427,"C",IF(D427&gt;=0.35*'MARK LOOKUP'!D427,"D","N.G."))))))))</f>
        <v>0</v>
      </c>
      <c r="Z427" s="26" t="str">
        <f>IF(ISBLANK('DATA ENTRY'!J427),"",IF(LEDGER!E427="AB","AB",IF(LEDGER!E427&gt;=0.9*'MARK LOOKUP'!E427,"A+",IF(LEDGER!E427&gt;=0.8*'MARK LOOKUP'!E427,"A",IF(LEDGER!E427&gt;=0.7*'MARK LOOKUP'!E427,"B+",IF(LEDGER!E427&gt;=0.6*'MARK LOOKUP'!E427,"B",IF(LEDGER!E427&gt;=0.5*'MARK LOOKUP'!E427,"C+",IF(LEDGER!E427&gt;=0.4*'MARK LOOKUP'!E427,"C",IF(LEDGER!E427&gt;=0.35*'MARK LOOKUP'!E427,"D","NG")))))))))</f>
        <v/>
      </c>
      <c r="AA427" s="26" t="str">
        <f>IF(ISBLANK('DATA ENTRY'!K427),"",IF(LEDGER!F427="AB","AB",IF(LEDGER!F427&gt;=0.9*'MARK LOOKUP'!F427,"A+",IF(LEDGER!F427&gt;=0.8*'MARK LOOKUP'!F427,"A",IF(LEDGER!F427&gt;=0.7*'MARK LOOKUP'!F427,"B+",IF(LEDGER!F427&gt;=0.6*'MARK LOOKUP'!F427,"B",IF(LEDGER!F427&gt;=0.5*'MARK LOOKUP'!F427,"C+",IF(LEDGER!F427&gt;=0.4*'MARK LOOKUP'!F427,"C",IF(LEDGER!F427&gt;=0.35*'MARK LOOKUP'!F427,"D","NG")))))))))</f>
        <v/>
      </c>
      <c r="AB427" s="26" t="b">
        <f>IF(ISNUMBER(G427),IF(D427&gt;=0.9*'MARK LOOKUP'!G427,"A+",IF(G427&gt;=0.8*'MARK LOOKUP'!G427,"A",IF(G427&gt;=0.7*'MARK LOOKUP'!G427,"B+",IF(G427&gt;=0.6*'MARK LOOKUP'!G427,"B",IF(G427&gt;=0.5*'MARK LOOKUP'!G427,"C+",IF(G427&gt;=0.4*'MARK LOOKUP'!G427,"C",IF(G427&gt;=0.35*'MARK LOOKUP'!G427,"D","NG"))))))))</f>
        <v>0</v>
      </c>
      <c r="AC427" s="26" t="str">
        <f>IF(ISBLANK('DATA ENTRY'!M427),"",IF(LEDGER!H427="AB","AB",IF(LEDGER!H427&gt;=0.9*'MARK LOOKUP'!H427,"A+",IF(LEDGER!H427&gt;=0.8*'MARK LOOKUP'!H427,"A",IF(LEDGER!H427&gt;=0.7*'MARK LOOKUP'!H427,"B+",IF(LEDGER!H427&gt;=0.6*'MARK LOOKUP'!H427,"B",IF(LEDGER!H427&gt;=0.5*'MARK LOOKUP'!H427,"C+",IF(LEDGER!H427&gt;=0.4*'MARK LOOKUP'!H427,"C",IF(LEDGER!H427&gt;=0.35*'MARK LOOKUP'!H427,"D","NG")))))))))</f>
        <v/>
      </c>
      <c r="AD427" s="26" t="str">
        <f>IF(ISBLANK('DATA ENTRY'!N427),"",IF(LEDGER!I427="AB","AB",IF(LEDGER!I427&gt;=0.9*'MARK LOOKUP'!I427,"A+",IF(LEDGER!I427&gt;=0.8*'MARK LOOKUP'!I427,"A",IF(LEDGER!I427&gt;=0.7*'MARK LOOKUP'!I427,"B+",IF(LEDGER!I427&gt;=0.6*'MARK LOOKUP'!I427,"B",IF(LEDGER!I427&gt;=0.5*'MARK LOOKUP'!I427,"C+",IF(LEDGER!I427&gt;=0.4*'MARK LOOKUP'!I427,"C",IF(LEDGER!I427&gt;=0.35*'MARK LOOKUP'!I427,"D","NG")))))))))</f>
        <v/>
      </c>
      <c r="AE427" s="26" t="str">
        <f>IF(ISNUMBER(J427),IF(J427&gt;=0.9*'MARK LOOKUP'!J427,"A+",IF(J427&gt;=0.8*'MARK LOOKUP'!J427,"A",IF(J427&gt;=0.7*'MARK LOOKUP'!J427,"B+",IF(J427&gt;=0.6*'MARK LOOKUP'!J427,"B",IF(J427&gt;=0.5*'MARK LOOKUP'!J427,"C+",IF(J427&gt;=0.4*'MARK LOOKUP'!J427,"C",IF(J427&gt;=0.35*'MARK LOOKUP'!J427,"D","NG"))))))),"")</f>
        <v/>
      </c>
      <c r="AF427" s="26" t="str">
        <f>IF(ISBLANK('DATA ENTRY'!P427),"",IF(LEDGER!K427="Ab","AB",IF(LEDGER!K427&gt;=0.9*'MARK LOOKUP'!K427,"A+",IF(LEDGER!K427&gt;=0.8*'MARK LOOKUP'!K427,"A",IF(LEDGER!K427&gt;=0.7*'MARK LOOKUP'!K427,"B+",IF(LEDGER!K427&gt;=0.6*'MARK LOOKUP'!K427,"B",IF(LEDGER!K427&gt;=0.5*'MARK LOOKUP'!K427,"C+",IF(LEDGER!K427&gt;=0.4*'MARK LOOKUP'!K427,"C",IF(LEDGER!K427&gt;=0.35*'MARK LOOKUP'!K427,"D","NG")))))))))</f>
        <v/>
      </c>
      <c r="AG427" s="26" t="str">
        <f>IF(ISBLANK('DATA ENTRY'!Q427),"",IF(LEDGER!L427="Ab","AB",IF(LEDGER!L427&gt;=0.9*'MARK LOOKUP'!L427,"A+",IF(LEDGER!L427&gt;=0.8*'MARK LOOKUP'!L427,"A",IF(LEDGER!L427&gt;=0.7*'MARK LOOKUP'!L427,"B+",IF(LEDGER!L427&gt;=0.6*'MARK LOOKUP'!L427,"B",IF(LEDGER!L427&gt;=0.5*'MARK LOOKUP'!L427,"C+",IF(LEDGER!L427&gt;=0.4*'MARK LOOKUP'!L427,"C",IF(LEDGER!L427&gt;=0.35*'MARK LOOKUP'!L427,"D","NG")))))))))</f>
        <v/>
      </c>
      <c r="AH427" s="26" t="str">
        <f>IF(ISNUMBER(M427),IF(M427&gt;=0.9*'MARK LOOKUP'!M427,"A+",IF(M427&gt;=0.8*'MARK LOOKUP'!M427,"A",IF(M427&gt;=0.7*'MARK LOOKUP'!M427,"B+",IF(M427&gt;=0.6*'MARK LOOKUP'!M427,"B",IF(M427&gt;=0.5*'MARK LOOKUP'!M427,"C+",IF(M427&gt;=0.4*'MARK LOOKUP'!M427,"C",IF(M427&gt;=0.35*'MARK LOOKUP'!M427,"D","NG"))))))),"")</f>
        <v/>
      </c>
      <c r="AI427" s="26" t="str">
        <f>IF(ISBLANK('DATA ENTRY'!S427),"",IF(N427="Ab","AB",IF(N427&gt;=0.9*'MARK LOOKUP'!N427,"A+",IF(N427&gt;=0.8*'MARK LOOKUP'!N427,"A",IF(N427&gt;=0.7*'MARK LOOKUP'!N427,"B+",IF(N427&gt;=0.6*'MARK LOOKUP'!N427,"B",IF(N427&gt;=0.5*'MARK LOOKUP'!N427,"C+",IF(N427&gt;=0.4*'MARK LOOKUP'!N427,"C",IF(N427&gt;=0.35*'MARK LOOKUP'!N427,"D","NG")))))))))</f>
        <v/>
      </c>
      <c r="AJ427" s="26" t="str">
        <f>IF(ISBLANK('DATA ENTRY'!T427),"",IF(O427="Ab","AB",IF(O427&gt;=0.9*'MARK LOOKUP'!O427,"A+",IF(O427&gt;=0.8*'MARK LOOKUP'!O427,"A",IF(O427&gt;=0.7*'MARK LOOKUP'!O427,"B+",IF(O427&gt;=0.6*'MARK LOOKUP'!O427,"B",IF(O427&gt;=0.5*'MARK LOOKUP'!O427,"C+",IF(O427&gt;=0.4*'MARK LOOKUP'!O427,"C",IF(O427&gt;=0.35*'MARK LOOKUP'!O427,"D","NG")))))))))</f>
        <v/>
      </c>
      <c r="AK427" s="26" t="str">
        <f>IF(ISNUMBER(P427),IF(P427&gt;=0.9*'MARK LOOKUP'!P427,"A+",IF(P427&gt;=0.8*'MARK LOOKUP'!P427,"A",IF(P427&gt;=0.7*'MARK LOOKUP'!P427,"B+",IF(P427&gt;=0.6*'MARK LOOKUP'!P427,"B",IF(P427&gt;=0.5*'MARK LOOKUP'!P427,"C+",IF(P427&gt;=0.4*'MARK LOOKUP'!P427,"C",IF(P427&gt;=0.35*'MARK LOOKUP'!P427,"D","NG"))))))),"")</f>
        <v/>
      </c>
      <c r="AL427" s="26" t="str">
        <f>IF(ISBLANK('DATA ENTRY'!V427),"",IF(Q427="Ab","AB",IF(Q427&gt;=0.9*'MARK LOOKUP'!Q427,"A+",IF(Q427&gt;=0.8*'MARK LOOKUP'!Q427,"A",IF(Q427&gt;=0.7*'MARK LOOKUP'!Q427,"B+",IF(Q427&gt;=0.6*'MARK LOOKUP'!Q427,"B",IF(Q427&gt;=0.5*'MARK LOOKUP'!Q427,"C+",IF(Q427&gt;=0.4*'MARK LOOKUP'!Q427,"C",IF(Q427&gt;=0.35*'MARK LOOKUP'!Q427,"D","NG")))))))))</f>
        <v/>
      </c>
      <c r="AM427" s="26" t="str">
        <f>IF(ISBLANK('DATA ENTRY'!W427),"",IF(R427="Ab","AB",IF(R427&gt;=0.9*'MARK LOOKUP'!R427,"A+",IF(R427&gt;=0.8*'MARK LOOKUP'!R427,"A",IF(R427&gt;=0.7*'MARK LOOKUP'!R427,"B+",IF(R427&gt;=0.6*'MARK LOOKUP'!R427,"B",IF(R427&gt;=0.5*'MARK LOOKUP'!R427,"C+",IF(R427&gt;=0.4*'MARK LOOKUP'!R427,"C",IF(R427&gt;=0.35*'MARK LOOKUP'!R427,"D","NG")))))))))</f>
        <v/>
      </c>
      <c r="AN427" s="26" t="str">
        <f>IF(ISNUMBER(S427),IF(S427&gt;=0.9*'MARK LOOKUP'!S427,"A+",IF(S427&gt;=0.8*'MARK LOOKUP'!S427,"A",IF(S427&gt;=0.7*'MARK LOOKUP'!S427,"B+",IF(S427&gt;=0.6*'MARK LOOKUP'!S427,"B",IF(S427&gt;=0.5*'MARK LOOKUP'!S427,"C+",IF(S427&gt;=0.4*'MARK LOOKUP'!S427,"C",IF(S427&gt;=0.35*'MARK LOOKUP'!S427,"D","NG"))))))),"")</f>
        <v/>
      </c>
      <c r="AO427" s="26" t="str">
        <f>IF(ISBLANK('DATA ENTRY'!Y427),"",IF(T427="AB","AB",IF(T427&gt;=0.9*'MARK LOOKUP'!T427,"A+",IF(T427&gt;=0.8*'MARK LOOKUP'!T427,"A",IF(T427&gt;=0.7*'MARK LOOKUP'!T427,"B+",IF(T427&gt;=0.6*'MARK LOOKUP'!T427,"B",IF(T427&gt;=0.5*'MARK LOOKUP'!T427,"C+",IF(T427&gt;=0.4*'MARK LOOKUP'!T427,"C",IF(T427&gt;=0.35*'MARK LOOKUP'!T427,"D","NG")))))))))</f>
        <v/>
      </c>
      <c r="AP427" s="26" t="str">
        <f>IF(ISBLANK('DATA ENTRY'!Z427),"",IF(U427="AB","AB",IF(U427&gt;=0.9*'MARK LOOKUP'!U427,"A+",IF(U427&gt;=0.8*'MARK LOOKUP'!U427,"A",IF(U427&gt;=0.7*'MARK LOOKUP'!U427,"B+",IF(U427&gt;=0.6*'MARK LOOKUP'!U427,"B",IF(U427&gt;=0.5*'MARK LOOKUP'!U427,"C+",IF(U427&gt;=0.4*'MARK LOOKUP'!U427,"C",IF(U427&gt;=0.35*'MARK LOOKUP'!U427,"D","NG")))))))))</f>
        <v/>
      </c>
      <c r="AQ427" s="26" t="str">
        <f>IF(ISNUMBER(V427),IF(V427&gt;=0.9*'MARK LOOKUP'!V427,"A+",IF(V427&gt;=0.8*'MARK LOOKUP'!V427,"A",IF(V427&gt;=0.7*'MARK LOOKUP'!V427,"B+",IF(V427&gt;=0.6*'MARK LOOKUP'!S427,"B",IF(V427&gt;=0.5*'MARK LOOKUP'!V427,"C+",IF(V427&gt;=0.4*'MARK LOOKUP'!V427,"C",IF(V427&gt;=0.35*'MARK LOOKUP'!V427,"D","NG"))))))),"")</f>
        <v/>
      </c>
      <c r="AR427" s="26" t="str">
        <f t="shared" si="127"/>
        <v/>
      </c>
      <c r="AS427" s="26" t="str">
        <f t="shared" si="128"/>
        <v/>
      </c>
      <c r="AT427" s="26" t="str">
        <f t="shared" si="129"/>
        <v/>
      </c>
      <c r="AU427" s="26" t="str">
        <f t="shared" si="130"/>
        <v/>
      </c>
      <c r="AV427" s="26" t="str">
        <f t="shared" si="131"/>
        <v/>
      </c>
      <c r="AW427" s="26" t="str">
        <f t="shared" si="132"/>
        <v/>
      </c>
      <c r="AX427" s="26" t="str">
        <f t="shared" si="133"/>
        <v/>
      </c>
      <c r="AY427" s="26" t="str">
        <f t="shared" si="134"/>
        <v/>
      </c>
      <c r="AZ427" s="26" t="str">
        <f t="shared" si="135"/>
        <v/>
      </c>
      <c r="BA427" s="26" t="str">
        <f t="shared" si="136"/>
        <v/>
      </c>
      <c r="BB427" s="26" t="str">
        <f t="shared" si="137"/>
        <v/>
      </c>
      <c r="BC427" s="26" t="str">
        <f t="shared" si="138"/>
        <v/>
      </c>
      <c r="BD427" s="26" t="str">
        <f t="shared" si="139"/>
        <v/>
      </c>
      <c r="BE427" s="26" t="str">
        <f>IF(ISBLANK('DATA ENTRY'!S427),"",IF(AJ427="A+","4",IF(AJ427="A","3.6",IF(AJ427="B+","3.2",IF(AJ427="B","2.8",IF(AJ427="C+","2.4",IF(AJ427="C","2",IF(AJ427="D+","1.6",IF(AJ427="D","1.2",IF(AJ427="E","0.8",""))))))))))</f>
        <v/>
      </c>
      <c r="BF427" s="26" t="str">
        <f>IF(ISBLANK('DATA ENTRY'!T427),"",IF(AK427="A+","4",IF(AK427="A","3.6",IF(AK427="B+","3.2",IF(AK427="B","2.8",IF(AK427="C+","2.4",IF(AK427="C","2",IF(AK427="D+","1.6",IF(AK427="D","1.2",IF(AK427="E","0.8",""))))))))))</f>
        <v/>
      </c>
      <c r="BG427" s="26" t="str">
        <f>IF(ISBLANK('DATA ENTRY'!U427),"",IF(AL427="A+","4",IF(AL427="A","3.6",IF(AL427="B+","3.2",IF(AL427="B","2.8",IF(AL427="C+","2.4",IF(AL427="C","2",IF(AL427="D+","1.6",IF(AL427="D","1.2",IF(AL427="E","0.8",""))))))))))</f>
        <v/>
      </c>
      <c r="BH427" s="26" t="str">
        <f>IF(ISBLANK('DATA ENTRY'!V427),"",IF(AM427="A+","4",IF(AM427="A","3.6",IF(AM427="B+","3.2",IF(AM427="B","2.8",IF(AM427="C+","2.4",IF(AM427="C","2",IF(AM427="D+","1.6",IF(AM427="D","1.2",IF(AM427="E","0.8",""))))))))))</f>
        <v/>
      </c>
      <c r="BI427" s="26" t="str">
        <f>IF(ISBLANK('DATA ENTRY'!W427),"",IF(AN427="A+","4",IF(AN427="A","3.6",IF(AN427="B+","3.2",IF(AN427="B","2.8",IF(AN427="C+","2.4",IF(AN427="C","2",IF(AN427="D+","1.6",IF(AN427="D","1.2",IF(AN427="E","0.8",""))))))))))</f>
        <v/>
      </c>
      <c r="BJ427" s="26" t="str">
        <f>IF(ISBLANK('DATA ENTRY'!X427),"",IF(AO427="A+","4",IF(AO427="A","3.6",IF(AO427="B+","3.2",IF(AO427="B","2.8",IF(AO427="C+","2.4",IF(AO427="C","2",IF(AO427="D+","1.6",IF(AO427="D","1.2",IF(AO427="E","0.8",""))))))))))</f>
        <v/>
      </c>
      <c r="BK427" s="26" t="str">
        <f>IF(ISBLANK('DATA ENTRY'!Y427),"",IF(AP427="A+","4",IF(AP427="A","3.6",IF(AP427="B+","3.2",IF(AP427="B","2.8",IF(AP427="C+","2.4",IF(AP427="C","2",IF(AP427="D+","1.6",IF(AP427="D","1.2",IF(AP427="E","0.8",""))))))))))</f>
        <v/>
      </c>
      <c r="BL427" s="26" t="str">
        <f>IF(ISBLANK('DATA ENTRY'!Z427),"",IF(AQ427="A+","4",IF(AQ427="A","3.6",IF(AQ427="B+","3.2",IF(AQ427="B","2.8",IF(AQ427="C+","2.4",IF(AQ427="C","2",IF(AQ427="D+","1.6",IF(AQ427="D","1.2",IF(AQ427="E","0.8",""))))))))))</f>
        <v/>
      </c>
    </row>
    <row r="428" spans="2:64" x14ac:dyDescent="0.25">
      <c r="B428" s="26" t="str">
        <f>IF(ISBLANK('DATA ENTRY'!G428),"",'DATA ENTRY'!G428)</f>
        <v/>
      </c>
      <c r="C428" s="26" t="str">
        <f>IF(ISBLANK('DATA ENTRY'!H428),"",'DATA ENTRY'!H428)</f>
        <v/>
      </c>
      <c r="D428" s="26" t="str">
        <f t="shared" si="121"/>
        <v/>
      </c>
      <c r="E428" s="26" t="str">
        <f>IF(ISBLANK('DATA ENTRY'!J428),"",'DATA ENTRY'!J428)</f>
        <v/>
      </c>
      <c r="F428" s="26" t="str">
        <f>IF(ISBLANK('DATA ENTRY'!K428),"",'DATA ENTRY'!K428)</f>
        <v/>
      </c>
      <c r="G428" s="26" t="str">
        <f t="shared" si="122"/>
        <v/>
      </c>
      <c r="H428" s="26" t="str">
        <f>IF(ISBLANK('DATA ENTRY'!M428),"",'DATA ENTRY'!M428)</f>
        <v/>
      </c>
      <c r="I428" s="26" t="str">
        <f>IF(ISBLANK('DATA ENTRY'!M428),"",'DATA ENTRY'!N428)</f>
        <v/>
      </c>
      <c r="J428" s="26" t="str">
        <f t="shared" si="140"/>
        <v/>
      </c>
      <c r="K428" s="26" t="str">
        <f>IF(ISBLANK('DATA ENTRY'!P428),"",'DATA ENTRY'!P428)</f>
        <v/>
      </c>
      <c r="L428" s="26" t="str">
        <f>IF(ISBLANK('DATA ENTRY'!Q428),"",'DATA ENTRY'!Q428)</f>
        <v/>
      </c>
      <c r="M428" s="26" t="str">
        <f t="shared" si="123"/>
        <v/>
      </c>
      <c r="N428" s="26" t="str">
        <f>IF(ISBLANK('DATA ENTRY'!S428),"",'DATA ENTRY'!S428)</f>
        <v/>
      </c>
      <c r="O428" s="26" t="str">
        <f>IF(ISBLANK('DATA ENTRY'!T428),"",'DATA ENTRY'!T428)</f>
        <v/>
      </c>
      <c r="P428" s="26" t="str">
        <f t="shared" si="124"/>
        <v/>
      </c>
      <c r="Q428" s="26" t="str">
        <f>IF(ISBLANK('DATA ENTRY'!V428),"",'DATA ENTRY'!V428)</f>
        <v/>
      </c>
      <c r="R428" s="26" t="str">
        <f>IF(ISBLANK('DATA ENTRY'!W428),"",'DATA ENTRY'!W428)</f>
        <v/>
      </c>
      <c r="S428" s="26" t="str">
        <f t="shared" si="125"/>
        <v/>
      </c>
      <c r="T428" s="26" t="str">
        <f>IF(ISBLANK('DATA ENTRY'!Y428),"",'DATA ENTRY'!Y428)</f>
        <v/>
      </c>
      <c r="U428" s="26" t="str">
        <f>IF(ISBLANK('DATA ENTRY'!Z428),"",'DATA ENTRY'!Z428)</f>
        <v/>
      </c>
      <c r="V428" s="26" t="str">
        <f t="shared" si="126"/>
        <v/>
      </c>
      <c r="W428" s="26" t="str">
        <f>IF(ISBLANK('DATA ENTRY'!$F428),"",IF(LEDGER!B428="AB","AB",IF(LEDGER!B428&gt;=0.9*'MARK LOOKUP'!B428,"A+",IF(LEDGER!B428&gt;=0.8*'MARK LOOKUP'!B428,"A",IF(LEDGER!B428&gt;=0.7*'MARK LOOKUP'!B428,"B+",IF(LEDGER!B428&gt;=0.6*'MARK LOOKUP'!B428,"B",IF(LEDGER!B428&gt;=0.5*'MARK LOOKUP'!B428,"C+",IF(LEDGER!B428&gt;=0.4*'MARK LOOKUP'!B428,"C+",IF(LEDGER!B428&gt;=0.35*'MARK LOOKUP'!B428,"D","NG")))))))))</f>
        <v/>
      </c>
      <c r="X428" s="26" t="str">
        <f>IF(ISBLANK('DATA ENTRY'!$G428),"",IF(LEDGER!C428="AB","AB",IF(LEDGER!C428&gt;=0.9*'MARK LOOKUP'!C428,"A+",IF(LEDGER!C428&gt;=0.8*'MARK LOOKUP'!C428,"A",IF(LEDGER!C428&gt;=0.7*'MARK LOOKUP'!C428,"B+",IF(LEDGER!C428&gt;=0.6*'MARK LOOKUP'!C428,"B",IF(LEDGER!C428&gt;=0.5*'MARK LOOKUP'!C428,"C+",IF(LEDGER!C428&gt;=0.4*'MARK LOOKUP'!C428,"C+",IF(LEDGER!C428&gt;=0.35*'MARK LOOKUP'!C428,"D","N.G.")))))))))</f>
        <v/>
      </c>
      <c r="Y428" s="26" t="b">
        <f>IF(ISNUMBER(D428),IF(D428&gt;=0.9*'MARK LOOKUP'!D428,"A+",IF(D428&gt;=0.8*'MARK LOOKUP'!D428,"A",IF(D428&gt;=0.7*'MARK LOOKUP'!D428,"B+",IF(D428&gt;=0.6*'MARK LOOKUP'!D428,"B",IF(D428&gt;=0.5*'MARK LOOKUP'!D428,"C+",IF(D428&gt;=0.4*'MARK LOOKUP'!D428,"C",IF(D428&gt;=0.35*'MARK LOOKUP'!D428,"D","N.G."))))))))</f>
        <v>0</v>
      </c>
      <c r="Z428" s="26" t="str">
        <f>IF(ISBLANK('DATA ENTRY'!J428),"",IF(LEDGER!E428="AB","AB",IF(LEDGER!E428&gt;=0.9*'MARK LOOKUP'!E428,"A+",IF(LEDGER!E428&gt;=0.8*'MARK LOOKUP'!E428,"A",IF(LEDGER!E428&gt;=0.7*'MARK LOOKUP'!E428,"B+",IF(LEDGER!E428&gt;=0.6*'MARK LOOKUP'!E428,"B",IF(LEDGER!E428&gt;=0.5*'MARK LOOKUP'!E428,"C+",IF(LEDGER!E428&gt;=0.4*'MARK LOOKUP'!E428,"C",IF(LEDGER!E428&gt;=0.35*'MARK LOOKUP'!E428,"D","NG")))))))))</f>
        <v/>
      </c>
      <c r="AA428" s="26" t="str">
        <f>IF(ISBLANK('DATA ENTRY'!K428),"",IF(LEDGER!F428="AB","AB",IF(LEDGER!F428&gt;=0.9*'MARK LOOKUP'!F428,"A+",IF(LEDGER!F428&gt;=0.8*'MARK LOOKUP'!F428,"A",IF(LEDGER!F428&gt;=0.7*'MARK LOOKUP'!F428,"B+",IF(LEDGER!F428&gt;=0.6*'MARK LOOKUP'!F428,"B",IF(LEDGER!F428&gt;=0.5*'MARK LOOKUP'!F428,"C+",IF(LEDGER!F428&gt;=0.4*'MARK LOOKUP'!F428,"C",IF(LEDGER!F428&gt;=0.35*'MARK LOOKUP'!F428,"D","NG")))))))))</f>
        <v/>
      </c>
      <c r="AB428" s="26" t="b">
        <f>IF(ISNUMBER(G428),IF(D428&gt;=0.9*'MARK LOOKUP'!G428,"A+",IF(G428&gt;=0.8*'MARK LOOKUP'!G428,"A",IF(G428&gt;=0.7*'MARK LOOKUP'!G428,"B+",IF(G428&gt;=0.6*'MARK LOOKUP'!G428,"B",IF(G428&gt;=0.5*'MARK LOOKUP'!G428,"C+",IF(G428&gt;=0.4*'MARK LOOKUP'!G428,"C",IF(G428&gt;=0.35*'MARK LOOKUP'!G428,"D","NG"))))))))</f>
        <v>0</v>
      </c>
      <c r="AC428" s="26" t="str">
        <f>IF(ISBLANK('DATA ENTRY'!M428),"",IF(LEDGER!H428="AB","AB",IF(LEDGER!H428&gt;=0.9*'MARK LOOKUP'!H428,"A+",IF(LEDGER!H428&gt;=0.8*'MARK LOOKUP'!H428,"A",IF(LEDGER!H428&gt;=0.7*'MARK LOOKUP'!H428,"B+",IF(LEDGER!H428&gt;=0.6*'MARK LOOKUP'!H428,"B",IF(LEDGER!H428&gt;=0.5*'MARK LOOKUP'!H428,"C+",IF(LEDGER!H428&gt;=0.4*'MARK LOOKUP'!H428,"C",IF(LEDGER!H428&gt;=0.35*'MARK LOOKUP'!H428,"D","NG")))))))))</f>
        <v/>
      </c>
      <c r="AD428" s="26" t="str">
        <f>IF(ISBLANK('DATA ENTRY'!N428),"",IF(LEDGER!I428="AB","AB",IF(LEDGER!I428&gt;=0.9*'MARK LOOKUP'!I428,"A+",IF(LEDGER!I428&gt;=0.8*'MARK LOOKUP'!I428,"A",IF(LEDGER!I428&gt;=0.7*'MARK LOOKUP'!I428,"B+",IF(LEDGER!I428&gt;=0.6*'MARK LOOKUP'!I428,"B",IF(LEDGER!I428&gt;=0.5*'MARK LOOKUP'!I428,"C+",IF(LEDGER!I428&gt;=0.4*'MARK LOOKUP'!I428,"C",IF(LEDGER!I428&gt;=0.35*'MARK LOOKUP'!I428,"D","NG")))))))))</f>
        <v/>
      </c>
      <c r="AE428" s="26" t="str">
        <f>IF(ISNUMBER(J428),IF(J428&gt;=0.9*'MARK LOOKUP'!J428,"A+",IF(J428&gt;=0.8*'MARK LOOKUP'!J428,"A",IF(J428&gt;=0.7*'MARK LOOKUP'!J428,"B+",IF(J428&gt;=0.6*'MARK LOOKUP'!J428,"B",IF(J428&gt;=0.5*'MARK LOOKUP'!J428,"C+",IF(J428&gt;=0.4*'MARK LOOKUP'!J428,"C",IF(J428&gt;=0.35*'MARK LOOKUP'!J428,"D","NG"))))))),"")</f>
        <v/>
      </c>
      <c r="AF428" s="26" t="str">
        <f>IF(ISBLANK('DATA ENTRY'!P428),"",IF(LEDGER!K428="Ab","AB",IF(LEDGER!K428&gt;=0.9*'MARK LOOKUP'!K428,"A+",IF(LEDGER!K428&gt;=0.8*'MARK LOOKUP'!K428,"A",IF(LEDGER!K428&gt;=0.7*'MARK LOOKUP'!K428,"B+",IF(LEDGER!K428&gt;=0.6*'MARK LOOKUP'!K428,"B",IF(LEDGER!K428&gt;=0.5*'MARK LOOKUP'!K428,"C+",IF(LEDGER!K428&gt;=0.4*'MARK LOOKUP'!K428,"C",IF(LEDGER!K428&gt;=0.35*'MARK LOOKUP'!K428,"D","NG")))))))))</f>
        <v/>
      </c>
      <c r="AG428" s="26" t="str">
        <f>IF(ISBLANK('DATA ENTRY'!Q428),"",IF(LEDGER!L428="Ab","AB",IF(LEDGER!L428&gt;=0.9*'MARK LOOKUP'!L428,"A+",IF(LEDGER!L428&gt;=0.8*'MARK LOOKUP'!L428,"A",IF(LEDGER!L428&gt;=0.7*'MARK LOOKUP'!L428,"B+",IF(LEDGER!L428&gt;=0.6*'MARK LOOKUP'!L428,"B",IF(LEDGER!L428&gt;=0.5*'MARK LOOKUP'!L428,"C+",IF(LEDGER!L428&gt;=0.4*'MARK LOOKUP'!L428,"C",IF(LEDGER!L428&gt;=0.35*'MARK LOOKUP'!L428,"D","NG")))))))))</f>
        <v/>
      </c>
      <c r="AH428" s="26" t="str">
        <f>IF(ISNUMBER(M428),IF(M428&gt;=0.9*'MARK LOOKUP'!M428,"A+",IF(M428&gt;=0.8*'MARK LOOKUP'!M428,"A",IF(M428&gt;=0.7*'MARK LOOKUP'!M428,"B+",IF(M428&gt;=0.6*'MARK LOOKUP'!M428,"B",IF(M428&gt;=0.5*'MARK LOOKUP'!M428,"C+",IF(M428&gt;=0.4*'MARK LOOKUP'!M428,"C",IF(M428&gt;=0.35*'MARK LOOKUP'!M428,"D","NG"))))))),"")</f>
        <v/>
      </c>
      <c r="AI428" s="26" t="str">
        <f>IF(ISBLANK('DATA ENTRY'!S428),"",IF(N428="Ab","AB",IF(N428&gt;=0.9*'MARK LOOKUP'!N428,"A+",IF(N428&gt;=0.8*'MARK LOOKUP'!N428,"A",IF(N428&gt;=0.7*'MARK LOOKUP'!N428,"B+",IF(N428&gt;=0.6*'MARK LOOKUP'!N428,"B",IF(N428&gt;=0.5*'MARK LOOKUP'!N428,"C+",IF(N428&gt;=0.4*'MARK LOOKUP'!N428,"C",IF(N428&gt;=0.35*'MARK LOOKUP'!N428,"D","NG")))))))))</f>
        <v/>
      </c>
      <c r="AJ428" s="26" t="str">
        <f>IF(ISBLANK('DATA ENTRY'!T428),"",IF(O428="Ab","AB",IF(O428&gt;=0.9*'MARK LOOKUP'!O428,"A+",IF(O428&gt;=0.8*'MARK LOOKUP'!O428,"A",IF(O428&gt;=0.7*'MARK LOOKUP'!O428,"B+",IF(O428&gt;=0.6*'MARK LOOKUP'!O428,"B",IF(O428&gt;=0.5*'MARK LOOKUP'!O428,"C+",IF(O428&gt;=0.4*'MARK LOOKUP'!O428,"C",IF(O428&gt;=0.35*'MARK LOOKUP'!O428,"D","NG")))))))))</f>
        <v/>
      </c>
      <c r="AK428" s="26" t="str">
        <f>IF(ISNUMBER(P428),IF(P428&gt;=0.9*'MARK LOOKUP'!P428,"A+",IF(P428&gt;=0.8*'MARK LOOKUP'!P428,"A",IF(P428&gt;=0.7*'MARK LOOKUP'!P428,"B+",IF(P428&gt;=0.6*'MARK LOOKUP'!P428,"B",IF(P428&gt;=0.5*'MARK LOOKUP'!P428,"C+",IF(P428&gt;=0.4*'MARK LOOKUP'!P428,"C",IF(P428&gt;=0.35*'MARK LOOKUP'!P428,"D","NG"))))))),"")</f>
        <v/>
      </c>
      <c r="AL428" s="26" t="str">
        <f>IF(ISBLANK('DATA ENTRY'!V428),"",IF(Q428="Ab","AB",IF(Q428&gt;=0.9*'MARK LOOKUP'!Q428,"A+",IF(Q428&gt;=0.8*'MARK LOOKUP'!Q428,"A",IF(Q428&gt;=0.7*'MARK LOOKUP'!Q428,"B+",IF(Q428&gt;=0.6*'MARK LOOKUP'!Q428,"B",IF(Q428&gt;=0.5*'MARK LOOKUP'!Q428,"C+",IF(Q428&gt;=0.4*'MARK LOOKUP'!Q428,"C",IF(Q428&gt;=0.35*'MARK LOOKUP'!Q428,"D","NG")))))))))</f>
        <v/>
      </c>
      <c r="AM428" s="26" t="str">
        <f>IF(ISBLANK('DATA ENTRY'!W428),"",IF(R428="Ab","AB",IF(R428&gt;=0.9*'MARK LOOKUP'!R428,"A+",IF(R428&gt;=0.8*'MARK LOOKUP'!R428,"A",IF(R428&gt;=0.7*'MARK LOOKUP'!R428,"B+",IF(R428&gt;=0.6*'MARK LOOKUP'!R428,"B",IF(R428&gt;=0.5*'MARK LOOKUP'!R428,"C+",IF(R428&gt;=0.4*'MARK LOOKUP'!R428,"C",IF(R428&gt;=0.35*'MARK LOOKUP'!R428,"D","NG")))))))))</f>
        <v/>
      </c>
      <c r="AN428" s="26" t="str">
        <f>IF(ISNUMBER(S428),IF(S428&gt;=0.9*'MARK LOOKUP'!S428,"A+",IF(S428&gt;=0.8*'MARK LOOKUP'!S428,"A",IF(S428&gt;=0.7*'MARK LOOKUP'!S428,"B+",IF(S428&gt;=0.6*'MARK LOOKUP'!S428,"B",IF(S428&gt;=0.5*'MARK LOOKUP'!S428,"C+",IF(S428&gt;=0.4*'MARK LOOKUP'!S428,"C",IF(S428&gt;=0.35*'MARK LOOKUP'!S428,"D","NG"))))))),"")</f>
        <v/>
      </c>
      <c r="AO428" s="26" t="str">
        <f>IF(ISBLANK('DATA ENTRY'!Y428),"",IF(T428="AB","AB",IF(T428&gt;=0.9*'MARK LOOKUP'!T428,"A+",IF(T428&gt;=0.8*'MARK LOOKUP'!T428,"A",IF(T428&gt;=0.7*'MARK LOOKUP'!T428,"B+",IF(T428&gt;=0.6*'MARK LOOKUP'!T428,"B",IF(T428&gt;=0.5*'MARK LOOKUP'!T428,"C+",IF(T428&gt;=0.4*'MARK LOOKUP'!T428,"C",IF(T428&gt;=0.35*'MARK LOOKUP'!T428,"D","NG")))))))))</f>
        <v/>
      </c>
      <c r="AP428" s="26" t="str">
        <f>IF(ISBLANK('DATA ENTRY'!Z428),"",IF(U428="AB","AB",IF(U428&gt;=0.9*'MARK LOOKUP'!U428,"A+",IF(U428&gt;=0.8*'MARK LOOKUP'!U428,"A",IF(U428&gt;=0.7*'MARK LOOKUP'!U428,"B+",IF(U428&gt;=0.6*'MARK LOOKUP'!U428,"B",IF(U428&gt;=0.5*'MARK LOOKUP'!U428,"C+",IF(U428&gt;=0.4*'MARK LOOKUP'!U428,"C",IF(U428&gt;=0.35*'MARK LOOKUP'!U428,"D","NG")))))))))</f>
        <v/>
      </c>
      <c r="AQ428" s="26" t="str">
        <f>IF(ISNUMBER(V428),IF(V428&gt;=0.9*'MARK LOOKUP'!V428,"A+",IF(V428&gt;=0.8*'MARK LOOKUP'!V428,"A",IF(V428&gt;=0.7*'MARK LOOKUP'!V428,"B+",IF(V428&gt;=0.6*'MARK LOOKUP'!S428,"B",IF(V428&gt;=0.5*'MARK LOOKUP'!V428,"C+",IF(V428&gt;=0.4*'MARK LOOKUP'!V428,"C",IF(V428&gt;=0.35*'MARK LOOKUP'!V428,"D","NG"))))))),"")</f>
        <v/>
      </c>
      <c r="AR428" s="26" t="str">
        <f t="shared" si="127"/>
        <v/>
      </c>
      <c r="AS428" s="26" t="str">
        <f t="shared" si="128"/>
        <v/>
      </c>
      <c r="AT428" s="26" t="str">
        <f t="shared" si="129"/>
        <v/>
      </c>
      <c r="AU428" s="26" t="str">
        <f t="shared" si="130"/>
        <v/>
      </c>
      <c r="AV428" s="26" t="str">
        <f t="shared" si="131"/>
        <v/>
      </c>
      <c r="AW428" s="26" t="str">
        <f t="shared" si="132"/>
        <v/>
      </c>
      <c r="AX428" s="26" t="str">
        <f t="shared" si="133"/>
        <v/>
      </c>
      <c r="AY428" s="26" t="str">
        <f t="shared" si="134"/>
        <v/>
      </c>
      <c r="AZ428" s="26" t="str">
        <f t="shared" si="135"/>
        <v/>
      </c>
      <c r="BA428" s="26" t="str">
        <f t="shared" si="136"/>
        <v/>
      </c>
      <c r="BB428" s="26" t="str">
        <f t="shared" si="137"/>
        <v/>
      </c>
      <c r="BC428" s="26" t="str">
        <f t="shared" si="138"/>
        <v/>
      </c>
      <c r="BD428" s="26" t="str">
        <f t="shared" si="139"/>
        <v/>
      </c>
      <c r="BE428" s="26" t="str">
        <f>IF(ISBLANK('DATA ENTRY'!S428),"",IF(AJ428="A+","4",IF(AJ428="A","3.6",IF(AJ428="B+","3.2",IF(AJ428="B","2.8",IF(AJ428="C+","2.4",IF(AJ428="C","2",IF(AJ428="D+","1.6",IF(AJ428="D","1.2",IF(AJ428="E","0.8",""))))))))))</f>
        <v/>
      </c>
      <c r="BF428" s="26" t="str">
        <f>IF(ISBLANK('DATA ENTRY'!T428),"",IF(AK428="A+","4",IF(AK428="A","3.6",IF(AK428="B+","3.2",IF(AK428="B","2.8",IF(AK428="C+","2.4",IF(AK428="C","2",IF(AK428="D+","1.6",IF(AK428="D","1.2",IF(AK428="E","0.8",""))))))))))</f>
        <v/>
      </c>
      <c r="BG428" s="26" t="str">
        <f>IF(ISBLANK('DATA ENTRY'!U428),"",IF(AL428="A+","4",IF(AL428="A","3.6",IF(AL428="B+","3.2",IF(AL428="B","2.8",IF(AL428="C+","2.4",IF(AL428="C","2",IF(AL428="D+","1.6",IF(AL428="D","1.2",IF(AL428="E","0.8",""))))))))))</f>
        <v/>
      </c>
      <c r="BH428" s="26" t="str">
        <f>IF(ISBLANK('DATA ENTRY'!V428),"",IF(AM428="A+","4",IF(AM428="A","3.6",IF(AM428="B+","3.2",IF(AM428="B","2.8",IF(AM428="C+","2.4",IF(AM428="C","2",IF(AM428="D+","1.6",IF(AM428="D","1.2",IF(AM428="E","0.8",""))))))))))</f>
        <v/>
      </c>
      <c r="BI428" s="26" t="str">
        <f>IF(ISBLANK('DATA ENTRY'!W428),"",IF(AN428="A+","4",IF(AN428="A","3.6",IF(AN428="B+","3.2",IF(AN428="B","2.8",IF(AN428="C+","2.4",IF(AN428="C","2",IF(AN428="D+","1.6",IF(AN428="D","1.2",IF(AN428="E","0.8",""))))))))))</f>
        <v/>
      </c>
      <c r="BJ428" s="26" t="str">
        <f>IF(ISBLANK('DATA ENTRY'!X428),"",IF(AO428="A+","4",IF(AO428="A","3.6",IF(AO428="B+","3.2",IF(AO428="B","2.8",IF(AO428="C+","2.4",IF(AO428="C","2",IF(AO428="D+","1.6",IF(AO428="D","1.2",IF(AO428="E","0.8",""))))))))))</f>
        <v/>
      </c>
      <c r="BK428" s="26" t="str">
        <f>IF(ISBLANK('DATA ENTRY'!Y428),"",IF(AP428="A+","4",IF(AP428="A","3.6",IF(AP428="B+","3.2",IF(AP428="B","2.8",IF(AP428="C+","2.4",IF(AP428="C","2",IF(AP428="D+","1.6",IF(AP428="D","1.2",IF(AP428="E","0.8",""))))))))))</f>
        <v/>
      </c>
      <c r="BL428" s="26" t="str">
        <f>IF(ISBLANK('DATA ENTRY'!Z428),"",IF(AQ428="A+","4",IF(AQ428="A","3.6",IF(AQ428="B+","3.2",IF(AQ428="B","2.8",IF(AQ428="C+","2.4",IF(AQ428="C","2",IF(AQ428="D+","1.6",IF(AQ428="D","1.2",IF(AQ428="E","0.8",""))))))))))</f>
        <v/>
      </c>
    </row>
    <row r="429" spans="2:64" x14ac:dyDescent="0.25">
      <c r="B429" s="26" t="str">
        <f>IF(ISBLANK('DATA ENTRY'!G429),"",'DATA ENTRY'!G429)</f>
        <v/>
      </c>
      <c r="C429" s="26" t="str">
        <f>IF(ISBLANK('DATA ENTRY'!H429),"",'DATA ENTRY'!H429)</f>
        <v/>
      </c>
      <c r="D429" s="26" t="str">
        <f t="shared" si="121"/>
        <v/>
      </c>
      <c r="E429" s="26" t="str">
        <f>IF(ISBLANK('DATA ENTRY'!J429),"",'DATA ENTRY'!J429)</f>
        <v/>
      </c>
      <c r="F429" s="26" t="str">
        <f>IF(ISBLANK('DATA ENTRY'!K429),"",'DATA ENTRY'!K429)</f>
        <v/>
      </c>
      <c r="G429" s="26" t="str">
        <f t="shared" si="122"/>
        <v/>
      </c>
      <c r="H429" s="26" t="str">
        <f>IF(ISBLANK('DATA ENTRY'!M429),"",'DATA ENTRY'!M429)</f>
        <v/>
      </c>
      <c r="I429" s="26" t="str">
        <f>IF(ISBLANK('DATA ENTRY'!M429),"",'DATA ENTRY'!N429)</f>
        <v/>
      </c>
      <c r="J429" s="26" t="str">
        <f t="shared" si="140"/>
        <v/>
      </c>
      <c r="K429" s="26" t="str">
        <f>IF(ISBLANK('DATA ENTRY'!P429),"",'DATA ENTRY'!P429)</f>
        <v/>
      </c>
      <c r="L429" s="26" t="str">
        <f>IF(ISBLANK('DATA ENTRY'!Q429),"",'DATA ENTRY'!Q429)</f>
        <v/>
      </c>
      <c r="M429" s="26" t="str">
        <f t="shared" si="123"/>
        <v/>
      </c>
      <c r="N429" s="26" t="str">
        <f>IF(ISBLANK('DATA ENTRY'!S429),"",'DATA ENTRY'!S429)</f>
        <v/>
      </c>
      <c r="O429" s="26" t="str">
        <f>IF(ISBLANK('DATA ENTRY'!T429),"",'DATA ENTRY'!T429)</f>
        <v/>
      </c>
      <c r="P429" s="26" t="str">
        <f t="shared" si="124"/>
        <v/>
      </c>
      <c r="Q429" s="26" t="str">
        <f>IF(ISBLANK('DATA ENTRY'!V429),"",'DATA ENTRY'!V429)</f>
        <v/>
      </c>
      <c r="R429" s="26" t="str">
        <f>IF(ISBLANK('DATA ENTRY'!W429),"",'DATA ENTRY'!W429)</f>
        <v/>
      </c>
      <c r="S429" s="26" t="str">
        <f t="shared" si="125"/>
        <v/>
      </c>
      <c r="T429" s="26" t="str">
        <f>IF(ISBLANK('DATA ENTRY'!Y429),"",'DATA ENTRY'!Y429)</f>
        <v/>
      </c>
      <c r="U429" s="26" t="str">
        <f>IF(ISBLANK('DATA ENTRY'!Z429),"",'DATA ENTRY'!Z429)</f>
        <v/>
      </c>
      <c r="V429" s="26" t="str">
        <f t="shared" si="126"/>
        <v/>
      </c>
      <c r="W429" s="26" t="str">
        <f>IF(ISBLANK('DATA ENTRY'!$F429),"",IF(LEDGER!B429="AB","AB",IF(LEDGER!B429&gt;=0.9*'MARK LOOKUP'!B429,"A+",IF(LEDGER!B429&gt;=0.8*'MARK LOOKUP'!B429,"A",IF(LEDGER!B429&gt;=0.7*'MARK LOOKUP'!B429,"B+",IF(LEDGER!B429&gt;=0.6*'MARK LOOKUP'!B429,"B",IF(LEDGER!B429&gt;=0.5*'MARK LOOKUP'!B429,"C+",IF(LEDGER!B429&gt;=0.4*'MARK LOOKUP'!B429,"C+",IF(LEDGER!B429&gt;=0.35*'MARK LOOKUP'!B429,"D","NG")))))))))</f>
        <v/>
      </c>
      <c r="X429" s="26" t="str">
        <f>IF(ISBLANK('DATA ENTRY'!$G429),"",IF(LEDGER!C429="AB","AB",IF(LEDGER!C429&gt;=0.9*'MARK LOOKUP'!C429,"A+",IF(LEDGER!C429&gt;=0.8*'MARK LOOKUP'!C429,"A",IF(LEDGER!C429&gt;=0.7*'MARK LOOKUP'!C429,"B+",IF(LEDGER!C429&gt;=0.6*'MARK LOOKUP'!C429,"B",IF(LEDGER!C429&gt;=0.5*'MARK LOOKUP'!C429,"C+",IF(LEDGER!C429&gt;=0.4*'MARK LOOKUP'!C429,"C+",IF(LEDGER!C429&gt;=0.35*'MARK LOOKUP'!C429,"D","N.G.")))))))))</f>
        <v/>
      </c>
      <c r="Y429" s="26" t="b">
        <f>IF(ISNUMBER(D429),IF(D429&gt;=0.9*'MARK LOOKUP'!D429,"A+",IF(D429&gt;=0.8*'MARK LOOKUP'!D429,"A",IF(D429&gt;=0.7*'MARK LOOKUP'!D429,"B+",IF(D429&gt;=0.6*'MARK LOOKUP'!D429,"B",IF(D429&gt;=0.5*'MARK LOOKUP'!D429,"C+",IF(D429&gt;=0.4*'MARK LOOKUP'!D429,"C",IF(D429&gt;=0.35*'MARK LOOKUP'!D429,"D","N.G."))))))))</f>
        <v>0</v>
      </c>
      <c r="Z429" s="26" t="str">
        <f>IF(ISBLANK('DATA ENTRY'!J429),"",IF(LEDGER!E429="AB","AB",IF(LEDGER!E429&gt;=0.9*'MARK LOOKUP'!E429,"A+",IF(LEDGER!E429&gt;=0.8*'MARK LOOKUP'!E429,"A",IF(LEDGER!E429&gt;=0.7*'MARK LOOKUP'!E429,"B+",IF(LEDGER!E429&gt;=0.6*'MARK LOOKUP'!E429,"B",IF(LEDGER!E429&gt;=0.5*'MARK LOOKUP'!E429,"C+",IF(LEDGER!E429&gt;=0.4*'MARK LOOKUP'!E429,"C",IF(LEDGER!E429&gt;=0.35*'MARK LOOKUP'!E429,"D","NG")))))))))</f>
        <v/>
      </c>
      <c r="AA429" s="26" t="str">
        <f>IF(ISBLANK('DATA ENTRY'!K429),"",IF(LEDGER!F429="AB","AB",IF(LEDGER!F429&gt;=0.9*'MARK LOOKUP'!F429,"A+",IF(LEDGER!F429&gt;=0.8*'MARK LOOKUP'!F429,"A",IF(LEDGER!F429&gt;=0.7*'MARK LOOKUP'!F429,"B+",IF(LEDGER!F429&gt;=0.6*'MARK LOOKUP'!F429,"B",IF(LEDGER!F429&gt;=0.5*'MARK LOOKUP'!F429,"C+",IF(LEDGER!F429&gt;=0.4*'MARK LOOKUP'!F429,"C",IF(LEDGER!F429&gt;=0.35*'MARK LOOKUP'!F429,"D","NG")))))))))</f>
        <v/>
      </c>
      <c r="AB429" s="26" t="b">
        <f>IF(ISNUMBER(G429),IF(D429&gt;=0.9*'MARK LOOKUP'!G429,"A+",IF(G429&gt;=0.8*'MARK LOOKUP'!G429,"A",IF(G429&gt;=0.7*'MARK LOOKUP'!G429,"B+",IF(G429&gt;=0.6*'MARK LOOKUP'!G429,"B",IF(G429&gt;=0.5*'MARK LOOKUP'!G429,"C+",IF(G429&gt;=0.4*'MARK LOOKUP'!G429,"C",IF(G429&gt;=0.35*'MARK LOOKUP'!G429,"D","NG"))))))))</f>
        <v>0</v>
      </c>
      <c r="AC429" s="26" t="str">
        <f>IF(ISBLANK('DATA ENTRY'!M429),"",IF(LEDGER!H429="AB","AB",IF(LEDGER!H429&gt;=0.9*'MARK LOOKUP'!H429,"A+",IF(LEDGER!H429&gt;=0.8*'MARK LOOKUP'!H429,"A",IF(LEDGER!H429&gt;=0.7*'MARK LOOKUP'!H429,"B+",IF(LEDGER!H429&gt;=0.6*'MARK LOOKUP'!H429,"B",IF(LEDGER!H429&gt;=0.5*'MARK LOOKUP'!H429,"C+",IF(LEDGER!H429&gt;=0.4*'MARK LOOKUP'!H429,"C",IF(LEDGER!H429&gt;=0.35*'MARK LOOKUP'!H429,"D","NG")))))))))</f>
        <v/>
      </c>
      <c r="AD429" s="26" t="str">
        <f>IF(ISBLANK('DATA ENTRY'!N429),"",IF(LEDGER!I429="AB","AB",IF(LEDGER!I429&gt;=0.9*'MARK LOOKUP'!I429,"A+",IF(LEDGER!I429&gt;=0.8*'MARK LOOKUP'!I429,"A",IF(LEDGER!I429&gt;=0.7*'MARK LOOKUP'!I429,"B+",IF(LEDGER!I429&gt;=0.6*'MARK LOOKUP'!I429,"B",IF(LEDGER!I429&gt;=0.5*'MARK LOOKUP'!I429,"C+",IF(LEDGER!I429&gt;=0.4*'MARK LOOKUP'!I429,"C",IF(LEDGER!I429&gt;=0.35*'MARK LOOKUP'!I429,"D","NG")))))))))</f>
        <v/>
      </c>
      <c r="AE429" s="26" t="str">
        <f>IF(ISNUMBER(J429),IF(J429&gt;=0.9*'MARK LOOKUP'!J429,"A+",IF(J429&gt;=0.8*'MARK LOOKUP'!J429,"A",IF(J429&gt;=0.7*'MARK LOOKUP'!J429,"B+",IF(J429&gt;=0.6*'MARK LOOKUP'!J429,"B",IF(J429&gt;=0.5*'MARK LOOKUP'!J429,"C+",IF(J429&gt;=0.4*'MARK LOOKUP'!J429,"C",IF(J429&gt;=0.35*'MARK LOOKUP'!J429,"D","NG"))))))),"")</f>
        <v/>
      </c>
      <c r="AF429" s="26" t="str">
        <f>IF(ISBLANK('DATA ENTRY'!P429),"",IF(LEDGER!K429="Ab","AB",IF(LEDGER!K429&gt;=0.9*'MARK LOOKUP'!K429,"A+",IF(LEDGER!K429&gt;=0.8*'MARK LOOKUP'!K429,"A",IF(LEDGER!K429&gt;=0.7*'MARK LOOKUP'!K429,"B+",IF(LEDGER!K429&gt;=0.6*'MARK LOOKUP'!K429,"B",IF(LEDGER!K429&gt;=0.5*'MARK LOOKUP'!K429,"C+",IF(LEDGER!K429&gt;=0.4*'MARK LOOKUP'!K429,"C",IF(LEDGER!K429&gt;=0.35*'MARK LOOKUP'!K429,"D","NG")))))))))</f>
        <v/>
      </c>
      <c r="AG429" s="26" t="str">
        <f>IF(ISBLANK('DATA ENTRY'!Q429),"",IF(LEDGER!L429="Ab","AB",IF(LEDGER!L429&gt;=0.9*'MARK LOOKUP'!L429,"A+",IF(LEDGER!L429&gt;=0.8*'MARK LOOKUP'!L429,"A",IF(LEDGER!L429&gt;=0.7*'MARK LOOKUP'!L429,"B+",IF(LEDGER!L429&gt;=0.6*'MARK LOOKUP'!L429,"B",IF(LEDGER!L429&gt;=0.5*'MARK LOOKUP'!L429,"C+",IF(LEDGER!L429&gt;=0.4*'MARK LOOKUP'!L429,"C",IF(LEDGER!L429&gt;=0.35*'MARK LOOKUP'!L429,"D","NG")))))))))</f>
        <v/>
      </c>
      <c r="AH429" s="26" t="str">
        <f>IF(ISNUMBER(M429),IF(M429&gt;=0.9*'MARK LOOKUP'!M429,"A+",IF(M429&gt;=0.8*'MARK LOOKUP'!M429,"A",IF(M429&gt;=0.7*'MARK LOOKUP'!M429,"B+",IF(M429&gt;=0.6*'MARK LOOKUP'!M429,"B",IF(M429&gt;=0.5*'MARK LOOKUP'!M429,"C+",IF(M429&gt;=0.4*'MARK LOOKUP'!M429,"C",IF(M429&gt;=0.35*'MARK LOOKUP'!M429,"D","NG"))))))),"")</f>
        <v/>
      </c>
      <c r="AI429" s="26" t="str">
        <f>IF(ISBLANK('DATA ENTRY'!S429),"",IF(N429="Ab","AB",IF(N429&gt;=0.9*'MARK LOOKUP'!N429,"A+",IF(N429&gt;=0.8*'MARK LOOKUP'!N429,"A",IF(N429&gt;=0.7*'MARK LOOKUP'!N429,"B+",IF(N429&gt;=0.6*'MARK LOOKUP'!N429,"B",IF(N429&gt;=0.5*'MARK LOOKUP'!N429,"C+",IF(N429&gt;=0.4*'MARK LOOKUP'!N429,"C",IF(N429&gt;=0.35*'MARK LOOKUP'!N429,"D","NG")))))))))</f>
        <v/>
      </c>
      <c r="AJ429" s="26" t="str">
        <f>IF(ISBLANK('DATA ENTRY'!T429),"",IF(O429="Ab","AB",IF(O429&gt;=0.9*'MARK LOOKUP'!O429,"A+",IF(O429&gt;=0.8*'MARK LOOKUP'!O429,"A",IF(O429&gt;=0.7*'MARK LOOKUP'!O429,"B+",IF(O429&gt;=0.6*'MARK LOOKUP'!O429,"B",IF(O429&gt;=0.5*'MARK LOOKUP'!O429,"C+",IF(O429&gt;=0.4*'MARK LOOKUP'!O429,"C",IF(O429&gt;=0.35*'MARK LOOKUP'!O429,"D","NG")))))))))</f>
        <v/>
      </c>
      <c r="AK429" s="26" t="str">
        <f>IF(ISNUMBER(P429),IF(P429&gt;=0.9*'MARK LOOKUP'!P429,"A+",IF(P429&gt;=0.8*'MARK LOOKUP'!P429,"A",IF(P429&gt;=0.7*'MARK LOOKUP'!P429,"B+",IF(P429&gt;=0.6*'MARK LOOKUP'!P429,"B",IF(P429&gt;=0.5*'MARK LOOKUP'!P429,"C+",IF(P429&gt;=0.4*'MARK LOOKUP'!P429,"C",IF(P429&gt;=0.35*'MARK LOOKUP'!P429,"D","NG"))))))),"")</f>
        <v/>
      </c>
      <c r="AL429" s="26" t="str">
        <f>IF(ISBLANK('DATA ENTRY'!V429),"",IF(Q429="Ab","AB",IF(Q429&gt;=0.9*'MARK LOOKUP'!Q429,"A+",IF(Q429&gt;=0.8*'MARK LOOKUP'!Q429,"A",IF(Q429&gt;=0.7*'MARK LOOKUP'!Q429,"B+",IF(Q429&gt;=0.6*'MARK LOOKUP'!Q429,"B",IF(Q429&gt;=0.5*'MARK LOOKUP'!Q429,"C+",IF(Q429&gt;=0.4*'MARK LOOKUP'!Q429,"C",IF(Q429&gt;=0.35*'MARK LOOKUP'!Q429,"D","NG")))))))))</f>
        <v/>
      </c>
      <c r="AM429" s="26" t="str">
        <f>IF(ISBLANK('DATA ENTRY'!W429),"",IF(R429="Ab","AB",IF(R429&gt;=0.9*'MARK LOOKUP'!R429,"A+",IF(R429&gt;=0.8*'MARK LOOKUP'!R429,"A",IF(R429&gt;=0.7*'MARK LOOKUP'!R429,"B+",IF(R429&gt;=0.6*'MARK LOOKUP'!R429,"B",IF(R429&gt;=0.5*'MARK LOOKUP'!R429,"C+",IF(R429&gt;=0.4*'MARK LOOKUP'!R429,"C",IF(R429&gt;=0.35*'MARK LOOKUP'!R429,"D","NG")))))))))</f>
        <v/>
      </c>
      <c r="AN429" s="26" t="str">
        <f>IF(ISNUMBER(S429),IF(S429&gt;=0.9*'MARK LOOKUP'!S429,"A+",IF(S429&gt;=0.8*'MARK LOOKUP'!S429,"A",IF(S429&gt;=0.7*'MARK LOOKUP'!S429,"B+",IF(S429&gt;=0.6*'MARK LOOKUP'!S429,"B",IF(S429&gt;=0.5*'MARK LOOKUP'!S429,"C+",IF(S429&gt;=0.4*'MARK LOOKUP'!S429,"C",IF(S429&gt;=0.35*'MARK LOOKUP'!S429,"D","NG"))))))),"")</f>
        <v/>
      </c>
      <c r="AO429" s="26" t="str">
        <f>IF(ISBLANK('DATA ENTRY'!Y429),"",IF(T429="AB","AB",IF(T429&gt;=0.9*'MARK LOOKUP'!T429,"A+",IF(T429&gt;=0.8*'MARK LOOKUP'!T429,"A",IF(T429&gt;=0.7*'MARK LOOKUP'!T429,"B+",IF(T429&gt;=0.6*'MARK LOOKUP'!T429,"B",IF(T429&gt;=0.5*'MARK LOOKUP'!T429,"C+",IF(T429&gt;=0.4*'MARK LOOKUP'!T429,"C",IF(T429&gt;=0.35*'MARK LOOKUP'!T429,"D","NG")))))))))</f>
        <v/>
      </c>
      <c r="AP429" s="26" t="str">
        <f>IF(ISBLANK('DATA ENTRY'!Z429),"",IF(U429="AB","AB",IF(U429&gt;=0.9*'MARK LOOKUP'!U429,"A+",IF(U429&gt;=0.8*'MARK LOOKUP'!U429,"A",IF(U429&gt;=0.7*'MARK LOOKUP'!U429,"B+",IF(U429&gt;=0.6*'MARK LOOKUP'!U429,"B",IF(U429&gt;=0.5*'MARK LOOKUP'!U429,"C+",IF(U429&gt;=0.4*'MARK LOOKUP'!U429,"C",IF(U429&gt;=0.35*'MARK LOOKUP'!U429,"D","NG")))))))))</f>
        <v/>
      </c>
      <c r="AQ429" s="26" t="str">
        <f>IF(ISNUMBER(V429),IF(V429&gt;=0.9*'MARK LOOKUP'!V429,"A+",IF(V429&gt;=0.8*'MARK LOOKUP'!V429,"A",IF(V429&gt;=0.7*'MARK LOOKUP'!V429,"B+",IF(V429&gt;=0.6*'MARK LOOKUP'!S429,"B",IF(V429&gt;=0.5*'MARK LOOKUP'!V429,"C+",IF(V429&gt;=0.4*'MARK LOOKUP'!V429,"C",IF(V429&gt;=0.35*'MARK LOOKUP'!V429,"D","NG"))))))),"")</f>
        <v/>
      </c>
      <c r="AR429" s="26" t="str">
        <f t="shared" si="127"/>
        <v/>
      </c>
      <c r="AS429" s="26" t="str">
        <f t="shared" si="128"/>
        <v/>
      </c>
      <c r="AT429" s="26" t="str">
        <f t="shared" si="129"/>
        <v/>
      </c>
      <c r="AU429" s="26" t="str">
        <f t="shared" si="130"/>
        <v/>
      </c>
      <c r="AV429" s="26" t="str">
        <f t="shared" si="131"/>
        <v/>
      </c>
      <c r="AW429" s="26" t="str">
        <f t="shared" si="132"/>
        <v/>
      </c>
      <c r="AX429" s="26" t="str">
        <f t="shared" si="133"/>
        <v/>
      </c>
      <c r="AY429" s="26" t="str">
        <f t="shared" si="134"/>
        <v/>
      </c>
      <c r="AZ429" s="26" t="str">
        <f t="shared" si="135"/>
        <v/>
      </c>
      <c r="BA429" s="26" t="str">
        <f t="shared" si="136"/>
        <v/>
      </c>
      <c r="BB429" s="26" t="str">
        <f t="shared" si="137"/>
        <v/>
      </c>
      <c r="BC429" s="26" t="str">
        <f t="shared" si="138"/>
        <v/>
      </c>
      <c r="BD429" s="26" t="str">
        <f t="shared" si="139"/>
        <v/>
      </c>
      <c r="BE429" s="26" t="str">
        <f>IF(ISBLANK('DATA ENTRY'!S429),"",IF(AJ429="A+","4",IF(AJ429="A","3.6",IF(AJ429="B+","3.2",IF(AJ429="B","2.8",IF(AJ429="C+","2.4",IF(AJ429="C","2",IF(AJ429="D+","1.6",IF(AJ429="D","1.2",IF(AJ429="E","0.8",""))))))))))</f>
        <v/>
      </c>
      <c r="BF429" s="26" t="str">
        <f>IF(ISBLANK('DATA ENTRY'!T429),"",IF(AK429="A+","4",IF(AK429="A","3.6",IF(AK429="B+","3.2",IF(AK429="B","2.8",IF(AK429="C+","2.4",IF(AK429="C","2",IF(AK429="D+","1.6",IF(AK429="D","1.2",IF(AK429="E","0.8",""))))))))))</f>
        <v/>
      </c>
      <c r="BG429" s="26" t="str">
        <f>IF(ISBLANK('DATA ENTRY'!U429),"",IF(AL429="A+","4",IF(AL429="A","3.6",IF(AL429="B+","3.2",IF(AL429="B","2.8",IF(AL429="C+","2.4",IF(AL429="C","2",IF(AL429="D+","1.6",IF(AL429="D","1.2",IF(AL429="E","0.8",""))))))))))</f>
        <v/>
      </c>
      <c r="BH429" s="26" t="str">
        <f>IF(ISBLANK('DATA ENTRY'!V429),"",IF(AM429="A+","4",IF(AM429="A","3.6",IF(AM429="B+","3.2",IF(AM429="B","2.8",IF(AM429="C+","2.4",IF(AM429="C","2",IF(AM429="D+","1.6",IF(AM429="D","1.2",IF(AM429="E","0.8",""))))))))))</f>
        <v/>
      </c>
      <c r="BI429" s="26" t="str">
        <f>IF(ISBLANK('DATA ENTRY'!W429),"",IF(AN429="A+","4",IF(AN429="A","3.6",IF(AN429="B+","3.2",IF(AN429="B","2.8",IF(AN429="C+","2.4",IF(AN429="C","2",IF(AN429="D+","1.6",IF(AN429="D","1.2",IF(AN429="E","0.8",""))))))))))</f>
        <v/>
      </c>
      <c r="BJ429" s="26" t="str">
        <f>IF(ISBLANK('DATA ENTRY'!X429),"",IF(AO429="A+","4",IF(AO429="A","3.6",IF(AO429="B+","3.2",IF(AO429="B","2.8",IF(AO429="C+","2.4",IF(AO429="C","2",IF(AO429="D+","1.6",IF(AO429="D","1.2",IF(AO429="E","0.8",""))))))))))</f>
        <v/>
      </c>
      <c r="BK429" s="26" t="str">
        <f>IF(ISBLANK('DATA ENTRY'!Y429),"",IF(AP429="A+","4",IF(AP429="A","3.6",IF(AP429="B+","3.2",IF(AP429="B","2.8",IF(AP429="C+","2.4",IF(AP429="C","2",IF(AP429="D+","1.6",IF(AP429="D","1.2",IF(AP429="E","0.8",""))))))))))</f>
        <v/>
      </c>
      <c r="BL429" s="26" t="str">
        <f>IF(ISBLANK('DATA ENTRY'!Z429),"",IF(AQ429="A+","4",IF(AQ429="A","3.6",IF(AQ429="B+","3.2",IF(AQ429="B","2.8",IF(AQ429="C+","2.4",IF(AQ429="C","2",IF(AQ429="D+","1.6",IF(AQ429="D","1.2",IF(AQ429="E","0.8",""))))))))))</f>
        <v/>
      </c>
    </row>
    <row r="430" spans="2:64" x14ac:dyDescent="0.25">
      <c r="B430" s="26" t="str">
        <f>IF(ISBLANK('DATA ENTRY'!G430),"",'DATA ENTRY'!G430)</f>
        <v/>
      </c>
      <c r="C430" s="26" t="str">
        <f>IF(ISBLANK('DATA ENTRY'!H430),"",'DATA ENTRY'!H430)</f>
        <v/>
      </c>
      <c r="D430" s="26" t="str">
        <f t="shared" si="121"/>
        <v/>
      </c>
      <c r="E430" s="26" t="str">
        <f>IF(ISBLANK('DATA ENTRY'!J430),"",'DATA ENTRY'!J430)</f>
        <v/>
      </c>
      <c r="F430" s="26" t="str">
        <f>IF(ISBLANK('DATA ENTRY'!K430),"",'DATA ENTRY'!K430)</f>
        <v/>
      </c>
      <c r="G430" s="26" t="str">
        <f t="shared" si="122"/>
        <v/>
      </c>
      <c r="H430" s="26" t="str">
        <f>IF(ISBLANK('DATA ENTRY'!M430),"",'DATA ENTRY'!M430)</f>
        <v/>
      </c>
      <c r="I430" s="26" t="str">
        <f>IF(ISBLANK('DATA ENTRY'!M430),"",'DATA ENTRY'!N430)</f>
        <v/>
      </c>
      <c r="J430" s="26" t="str">
        <f t="shared" si="140"/>
        <v/>
      </c>
      <c r="K430" s="26" t="str">
        <f>IF(ISBLANK('DATA ENTRY'!P430),"",'DATA ENTRY'!P430)</f>
        <v/>
      </c>
      <c r="L430" s="26" t="str">
        <f>IF(ISBLANK('DATA ENTRY'!Q430),"",'DATA ENTRY'!Q430)</f>
        <v/>
      </c>
      <c r="M430" s="26" t="str">
        <f t="shared" si="123"/>
        <v/>
      </c>
      <c r="N430" s="26" t="str">
        <f>IF(ISBLANK('DATA ENTRY'!S430),"",'DATA ENTRY'!S430)</f>
        <v/>
      </c>
      <c r="O430" s="26" t="str">
        <f>IF(ISBLANK('DATA ENTRY'!T430),"",'DATA ENTRY'!T430)</f>
        <v/>
      </c>
      <c r="P430" s="26" t="str">
        <f t="shared" si="124"/>
        <v/>
      </c>
      <c r="Q430" s="26" t="str">
        <f>IF(ISBLANK('DATA ENTRY'!V430),"",'DATA ENTRY'!V430)</f>
        <v/>
      </c>
      <c r="R430" s="26" t="str">
        <f>IF(ISBLANK('DATA ENTRY'!W430),"",'DATA ENTRY'!W430)</f>
        <v/>
      </c>
      <c r="S430" s="26" t="str">
        <f t="shared" si="125"/>
        <v/>
      </c>
      <c r="T430" s="26" t="str">
        <f>IF(ISBLANK('DATA ENTRY'!Y430),"",'DATA ENTRY'!Y430)</f>
        <v/>
      </c>
      <c r="U430" s="26" t="str">
        <f>IF(ISBLANK('DATA ENTRY'!Z430),"",'DATA ENTRY'!Z430)</f>
        <v/>
      </c>
      <c r="V430" s="26" t="str">
        <f t="shared" si="126"/>
        <v/>
      </c>
      <c r="W430" s="26" t="str">
        <f>IF(ISBLANK('DATA ENTRY'!$F430),"",IF(LEDGER!B430="AB","AB",IF(LEDGER!B430&gt;=0.9*'MARK LOOKUP'!B430,"A+",IF(LEDGER!B430&gt;=0.8*'MARK LOOKUP'!B430,"A",IF(LEDGER!B430&gt;=0.7*'MARK LOOKUP'!B430,"B+",IF(LEDGER!B430&gt;=0.6*'MARK LOOKUP'!B430,"B",IF(LEDGER!B430&gt;=0.5*'MARK LOOKUP'!B430,"C+",IF(LEDGER!B430&gt;=0.4*'MARK LOOKUP'!B430,"C+",IF(LEDGER!B430&gt;=0.35*'MARK LOOKUP'!B430,"D","NG")))))))))</f>
        <v/>
      </c>
      <c r="X430" s="26" t="str">
        <f>IF(ISBLANK('DATA ENTRY'!$G430),"",IF(LEDGER!C430="AB","AB",IF(LEDGER!C430&gt;=0.9*'MARK LOOKUP'!C430,"A+",IF(LEDGER!C430&gt;=0.8*'MARK LOOKUP'!C430,"A",IF(LEDGER!C430&gt;=0.7*'MARK LOOKUP'!C430,"B+",IF(LEDGER!C430&gt;=0.6*'MARK LOOKUP'!C430,"B",IF(LEDGER!C430&gt;=0.5*'MARK LOOKUP'!C430,"C+",IF(LEDGER!C430&gt;=0.4*'MARK LOOKUP'!C430,"C+",IF(LEDGER!C430&gt;=0.35*'MARK LOOKUP'!C430,"D","N.G.")))))))))</f>
        <v/>
      </c>
      <c r="Y430" s="26" t="b">
        <f>IF(ISNUMBER(D430),IF(D430&gt;=0.9*'MARK LOOKUP'!D430,"A+",IF(D430&gt;=0.8*'MARK LOOKUP'!D430,"A",IF(D430&gt;=0.7*'MARK LOOKUP'!D430,"B+",IF(D430&gt;=0.6*'MARK LOOKUP'!D430,"B",IF(D430&gt;=0.5*'MARK LOOKUP'!D430,"C+",IF(D430&gt;=0.4*'MARK LOOKUP'!D430,"C",IF(D430&gt;=0.35*'MARK LOOKUP'!D430,"D","N.G."))))))))</f>
        <v>0</v>
      </c>
      <c r="Z430" s="26" t="str">
        <f>IF(ISBLANK('DATA ENTRY'!J430),"",IF(LEDGER!E430="AB","AB",IF(LEDGER!E430&gt;=0.9*'MARK LOOKUP'!E430,"A+",IF(LEDGER!E430&gt;=0.8*'MARK LOOKUP'!E430,"A",IF(LEDGER!E430&gt;=0.7*'MARK LOOKUP'!E430,"B+",IF(LEDGER!E430&gt;=0.6*'MARK LOOKUP'!E430,"B",IF(LEDGER!E430&gt;=0.5*'MARK LOOKUP'!E430,"C+",IF(LEDGER!E430&gt;=0.4*'MARK LOOKUP'!E430,"C",IF(LEDGER!E430&gt;=0.35*'MARK LOOKUP'!E430,"D","NG")))))))))</f>
        <v/>
      </c>
      <c r="AA430" s="26" t="str">
        <f>IF(ISBLANK('DATA ENTRY'!K430),"",IF(LEDGER!F430="AB","AB",IF(LEDGER!F430&gt;=0.9*'MARK LOOKUP'!F430,"A+",IF(LEDGER!F430&gt;=0.8*'MARK LOOKUP'!F430,"A",IF(LEDGER!F430&gt;=0.7*'MARK LOOKUP'!F430,"B+",IF(LEDGER!F430&gt;=0.6*'MARK LOOKUP'!F430,"B",IF(LEDGER!F430&gt;=0.5*'MARK LOOKUP'!F430,"C+",IF(LEDGER!F430&gt;=0.4*'MARK LOOKUP'!F430,"C",IF(LEDGER!F430&gt;=0.35*'MARK LOOKUP'!F430,"D","NG")))))))))</f>
        <v/>
      </c>
      <c r="AB430" s="26" t="b">
        <f>IF(ISNUMBER(G430),IF(D430&gt;=0.9*'MARK LOOKUP'!G430,"A+",IF(G430&gt;=0.8*'MARK LOOKUP'!G430,"A",IF(G430&gt;=0.7*'MARK LOOKUP'!G430,"B+",IF(G430&gt;=0.6*'MARK LOOKUP'!G430,"B",IF(G430&gt;=0.5*'MARK LOOKUP'!G430,"C+",IF(G430&gt;=0.4*'MARK LOOKUP'!G430,"C",IF(G430&gt;=0.35*'MARK LOOKUP'!G430,"D","NG"))))))))</f>
        <v>0</v>
      </c>
      <c r="AC430" s="26" t="str">
        <f>IF(ISBLANK('DATA ENTRY'!M430),"",IF(LEDGER!H430="AB","AB",IF(LEDGER!H430&gt;=0.9*'MARK LOOKUP'!H430,"A+",IF(LEDGER!H430&gt;=0.8*'MARK LOOKUP'!H430,"A",IF(LEDGER!H430&gt;=0.7*'MARK LOOKUP'!H430,"B+",IF(LEDGER!H430&gt;=0.6*'MARK LOOKUP'!H430,"B",IF(LEDGER!H430&gt;=0.5*'MARK LOOKUP'!H430,"C+",IF(LEDGER!H430&gt;=0.4*'MARK LOOKUP'!H430,"C",IF(LEDGER!H430&gt;=0.35*'MARK LOOKUP'!H430,"D","NG")))))))))</f>
        <v/>
      </c>
      <c r="AD430" s="26" t="str">
        <f>IF(ISBLANK('DATA ENTRY'!N430),"",IF(LEDGER!I430="AB","AB",IF(LEDGER!I430&gt;=0.9*'MARK LOOKUP'!I430,"A+",IF(LEDGER!I430&gt;=0.8*'MARK LOOKUP'!I430,"A",IF(LEDGER!I430&gt;=0.7*'MARK LOOKUP'!I430,"B+",IF(LEDGER!I430&gt;=0.6*'MARK LOOKUP'!I430,"B",IF(LEDGER!I430&gt;=0.5*'MARK LOOKUP'!I430,"C+",IF(LEDGER!I430&gt;=0.4*'MARK LOOKUP'!I430,"C",IF(LEDGER!I430&gt;=0.35*'MARK LOOKUP'!I430,"D","NG")))))))))</f>
        <v/>
      </c>
      <c r="AE430" s="26" t="str">
        <f>IF(ISNUMBER(J430),IF(J430&gt;=0.9*'MARK LOOKUP'!J430,"A+",IF(J430&gt;=0.8*'MARK LOOKUP'!J430,"A",IF(J430&gt;=0.7*'MARK LOOKUP'!J430,"B+",IF(J430&gt;=0.6*'MARK LOOKUP'!J430,"B",IF(J430&gt;=0.5*'MARK LOOKUP'!J430,"C+",IF(J430&gt;=0.4*'MARK LOOKUP'!J430,"C",IF(J430&gt;=0.35*'MARK LOOKUP'!J430,"D","NG"))))))),"")</f>
        <v/>
      </c>
      <c r="AF430" s="26" t="str">
        <f>IF(ISBLANK('DATA ENTRY'!P430),"",IF(LEDGER!K430="Ab","AB",IF(LEDGER!K430&gt;=0.9*'MARK LOOKUP'!K430,"A+",IF(LEDGER!K430&gt;=0.8*'MARK LOOKUP'!K430,"A",IF(LEDGER!K430&gt;=0.7*'MARK LOOKUP'!K430,"B+",IF(LEDGER!K430&gt;=0.6*'MARK LOOKUP'!K430,"B",IF(LEDGER!K430&gt;=0.5*'MARK LOOKUP'!K430,"C+",IF(LEDGER!K430&gt;=0.4*'MARK LOOKUP'!K430,"C",IF(LEDGER!K430&gt;=0.35*'MARK LOOKUP'!K430,"D","NG")))))))))</f>
        <v/>
      </c>
      <c r="AG430" s="26" t="str">
        <f>IF(ISBLANK('DATA ENTRY'!Q430),"",IF(LEDGER!L430="Ab","AB",IF(LEDGER!L430&gt;=0.9*'MARK LOOKUP'!L430,"A+",IF(LEDGER!L430&gt;=0.8*'MARK LOOKUP'!L430,"A",IF(LEDGER!L430&gt;=0.7*'MARK LOOKUP'!L430,"B+",IF(LEDGER!L430&gt;=0.6*'MARK LOOKUP'!L430,"B",IF(LEDGER!L430&gt;=0.5*'MARK LOOKUP'!L430,"C+",IF(LEDGER!L430&gt;=0.4*'MARK LOOKUP'!L430,"C",IF(LEDGER!L430&gt;=0.35*'MARK LOOKUP'!L430,"D","NG")))))))))</f>
        <v/>
      </c>
      <c r="AH430" s="26" t="str">
        <f>IF(ISNUMBER(M430),IF(M430&gt;=0.9*'MARK LOOKUP'!M430,"A+",IF(M430&gt;=0.8*'MARK LOOKUP'!M430,"A",IF(M430&gt;=0.7*'MARK LOOKUP'!M430,"B+",IF(M430&gt;=0.6*'MARK LOOKUP'!M430,"B",IF(M430&gt;=0.5*'MARK LOOKUP'!M430,"C+",IF(M430&gt;=0.4*'MARK LOOKUP'!M430,"C",IF(M430&gt;=0.35*'MARK LOOKUP'!M430,"D","NG"))))))),"")</f>
        <v/>
      </c>
      <c r="AI430" s="26" t="str">
        <f>IF(ISBLANK('DATA ENTRY'!S430),"",IF(N430="Ab","AB",IF(N430&gt;=0.9*'MARK LOOKUP'!N430,"A+",IF(N430&gt;=0.8*'MARK LOOKUP'!N430,"A",IF(N430&gt;=0.7*'MARK LOOKUP'!N430,"B+",IF(N430&gt;=0.6*'MARK LOOKUP'!N430,"B",IF(N430&gt;=0.5*'MARK LOOKUP'!N430,"C+",IF(N430&gt;=0.4*'MARK LOOKUP'!N430,"C",IF(N430&gt;=0.35*'MARK LOOKUP'!N430,"D","NG")))))))))</f>
        <v/>
      </c>
      <c r="AJ430" s="26" t="str">
        <f>IF(ISBLANK('DATA ENTRY'!T430),"",IF(O430="Ab","AB",IF(O430&gt;=0.9*'MARK LOOKUP'!O430,"A+",IF(O430&gt;=0.8*'MARK LOOKUP'!O430,"A",IF(O430&gt;=0.7*'MARK LOOKUP'!O430,"B+",IF(O430&gt;=0.6*'MARK LOOKUP'!O430,"B",IF(O430&gt;=0.5*'MARK LOOKUP'!O430,"C+",IF(O430&gt;=0.4*'MARK LOOKUP'!O430,"C",IF(O430&gt;=0.35*'MARK LOOKUP'!O430,"D","NG")))))))))</f>
        <v/>
      </c>
      <c r="AK430" s="26" t="str">
        <f>IF(ISNUMBER(P430),IF(P430&gt;=0.9*'MARK LOOKUP'!P430,"A+",IF(P430&gt;=0.8*'MARK LOOKUP'!P430,"A",IF(P430&gt;=0.7*'MARK LOOKUP'!P430,"B+",IF(P430&gt;=0.6*'MARK LOOKUP'!P430,"B",IF(P430&gt;=0.5*'MARK LOOKUP'!P430,"C+",IF(P430&gt;=0.4*'MARK LOOKUP'!P430,"C",IF(P430&gt;=0.35*'MARK LOOKUP'!P430,"D","NG"))))))),"")</f>
        <v/>
      </c>
      <c r="AL430" s="26" t="str">
        <f>IF(ISBLANK('DATA ENTRY'!V430),"",IF(Q430="Ab","AB",IF(Q430&gt;=0.9*'MARK LOOKUP'!Q430,"A+",IF(Q430&gt;=0.8*'MARK LOOKUP'!Q430,"A",IF(Q430&gt;=0.7*'MARK LOOKUP'!Q430,"B+",IF(Q430&gt;=0.6*'MARK LOOKUP'!Q430,"B",IF(Q430&gt;=0.5*'MARK LOOKUP'!Q430,"C+",IF(Q430&gt;=0.4*'MARK LOOKUP'!Q430,"C",IF(Q430&gt;=0.35*'MARK LOOKUP'!Q430,"D","NG")))))))))</f>
        <v/>
      </c>
      <c r="AM430" s="26" t="str">
        <f>IF(ISBLANK('DATA ENTRY'!W430),"",IF(R430="Ab","AB",IF(R430&gt;=0.9*'MARK LOOKUP'!R430,"A+",IF(R430&gt;=0.8*'MARK LOOKUP'!R430,"A",IF(R430&gt;=0.7*'MARK LOOKUP'!R430,"B+",IF(R430&gt;=0.6*'MARK LOOKUP'!R430,"B",IF(R430&gt;=0.5*'MARK LOOKUP'!R430,"C+",IF(R430&gt;=0.4*'MARK LOOKUP'!R430,"C",IF(R430&gt;=0.35*'MARK LOOKUP'!R430,"D","NG")))))))))</f>
        <v/>
      </c>
      <c r="AN430" s="26" t="str">
        <f>IF(ISNUMBER(S430),IF(S430&gt;=0.9*'MARK LOOKUP'!S430,"A+",IF(S430&gt;=0.8*'MARK LOOKUP'!S430,"A",IF(S430&gt;=0.7*'MARK LOOKUP'!S430,"B+",IF(S430&gt;=0.6*'MARK LOOKUP'!S430,"B",IF(S430&gt;=0.5*'MARK LOOKUP'!S430,"C+",IF(S430&gt;=0.4*'MARK LOOKUP'!S430,"C",IF(S430&gt;=0.35*'MARK LOOKUP'!S430,"D","NG"))))))),"")</f>
        <v/>
      </c>
      <c r="AO430" s="26" t="str">
        <f>IF(ISBLANK('DATA ENTRY'!Y430),"",IF(T430="AB","AB",IF(T430&gt;=0.9*'MARK LOOKUP'!T430,"A+",IF(T430&gt;=0.8*'MARK LOOKUP'!T430,"A",IF(T430&gt;=0.7*'MARK LOOKUP'!T430,"B+",IF(T430&gt;=0.6*'MARK LOOKUP'!T430,"B",IF(T430&gt;=0.5*'MARK LOOKUP'!T430,"C+",IF(T430&gt;=0.4*'MARK LOOKUP'!T430,"C",IF(T430&gt;=0.35*'MARK LOOKUP'!T430,"D","NG")))))))))</f>
        <v/>
      </c>
      <c r="AP430" s="26" t="str">
        <f>IF(ISBLANK('DATA ENTRY'!Z430),"",IF(U430="AB","AB",IF(U430&gt;=0.9*'MARK LOOKUP'!U430,"A+",IF(U430&gt;=0.8*'MARK LOOKUP'!U430,"A",IF(U430&gt;=0.7*'MARK LOOKUP'!U430,"B+",IF(U430&gt;=0.6*'MARK LOOKUP'!U430,"B",IF(U430&gt;=0.5*'MARK LOOKUP'!U430,"C+",IF(U430&gt;=0.4*'MARK LOOKUP'!U430,"C",IF(U430&gt;=0.35*'MARK LOOKUP'!U430,"D","NG")))))))))</f>
        <v/>
      </c>
      <c r="AQ430" s="26" t="str">
        <f>IF(ISNUMBER(V430),IF(V430&gt;=0.9*'MARK LOOKUP'!V430,"A+",IF(V430&gt;=0.8*'MARK LOOKUP'!V430,"A",IF(V430&gt;=0.7*'MARK LOOKUP'!V430,"B+",IF(V430&gt;=0.6*'MARK LOOKUP'!S430,"B",IF(V430&gt;=0.5*'MARK LOOKUP'!V430,"C+",IF(V430&gt;=0.4*'MARK LOOKUP'!V430,"C",IF(V430&gt;=0.35*'MARK LOOKUP'!V430,"D","NG"))))))),"")</f>
        <v/>
      </c>
      <c r="AR430" s="26" t="str">
        <f t="shared" si="127"/>
        <v/>
      </c>
      <c r="AS430" s="26" t="str">
        <f t="shared" si="128"/>
        <v/>
      </c>
      <c r="AT430" s="26" t="str">
        <f t="shared" si="129"/>
        <v/>
      </c>
      <c r="AU430" s="26" t="str">
        <f t="shared" si="130"/>
        <v/>
      </c>
      <c r="AV430" s="26" t="str">
        <f t="shared" si="131"/>
        <v/>
      </c>
      <c r="AW430" s="26" t="str">
        <f t="shared" si="132"/>
        <v/>
      </c>
      <c r="AX430" s="26" t="str">
        <f t="shared" si="133"/>
        <v/>
      </c>
      <c r="AY430" s="26" t="str">
        <f t="shared" si="134"/>
        <v/>
      </c>
      <c r="AZ430" s="26" t="str">
        <f t="shared" si="135"/>
        <v/>
      </c>
      <c r="BA430" s="26" t="str">
        <f t="shared" si="136"/>
        <v/>
      </c>
      <c r="BB430" s="26" t="str">
        <f t="shared" si="137"/>
        <v/>
      </c>
      <c r="BC430" s="26" t="str">
        <f t="shared" si="138"/>
        <v/>
      </c>
      <c r="BD430" s="26" t="str">
        <f t="shared" si="139"/>
        <v/>
      </c>
      <c r="BE430" s="26" t="str">
        <f>IF(ISBLANK('DATA ENTRY'!S430),"",IF(AJ430="A+","4",IF(AJ430="A","3.6",IF(AJ430="B+","3.2",IF(AJ430="B","2.8",IF(AJ430="C+","2.4",IF(AJ430="C","2",IF(AJ430="D+","1.6",IF(AJ430="D","1.2",IF(AJ430="E","0.8",""))))))))))</f>
        <v/>
      </c>
      <c r="BF430" s="26" t="str">
        <f>IF(ISBLANK('DATA ENTRY'!T430),"",IF(AK430="A+","4",IF(AK430="A","3.6",IF(AK430="B+","3.2",IF(AK430="B","2.8",IF(AK430="C+","2.4",IF(AK430="C","2",IF(AK430="D+","1.6",IF(AK430="D","1.2",IF(AK430="E","0.8",""))))))))))</f>
        <v/>
      </c>
      <c r="BG430" s="26" t="str">
        <f>IF(ISBLANK('DATA ENTRY'!U430),"",IF(AL430="A+","4",IF(AL430="A","3.6",IF(AL430="B+","3.2",IF(AL430="B","2.8",IF(AL430="C+","2.4",IF(AL430="C","2",IF(AL430="D+","1.6",IF(AL430="D","1.2",IF(AL430="E","0.8",""))))))))))</f>
        <v/>
      </c>
      <c r="BH430" s="26" t="str">
        <f>IF(ISBLANK('DATA ENTRY'!V430),"",IF(AM430="A+","4",IF(AM430="A","3.6",IF(AM430="B+","3.2",IF(AM430="B","2.8",IF(AM430="C+","2.4",IF(AM430="C","2",IF(AM430="D+","1.6",IF(AM430="D","1.2",IF(AM430="E","0.8",""))))))))))</f>
        <v/>
      </c>
      <c r="BI430" s="26" t="str">
        <f>IF(ISBLANK('DATA ENTRY'!W430),"",IF(AN430="A+","4",IF(AN430="A","3.6",IF(AN430="B+","3.2",IF(AN430="B","2.8",IF(AN430="C+","2.4",IF(AN430="C","2",IF(AN430="D+","1.6",IF(AN430="D","1.2",IF(AN430="E","0.8",""))))))))))</f>
        <v/>
      </c>
      <c r="BJ430" s="26" t="str">
        <f>IF(ISBLANK('DATA ENTRY'!X430),"",IF(AO430="A+","4",IF(AO430="A","3.6",IF(AO430="B+","3.2",IF(AO430="B","2.8",IF(AO430="C+","2.4",IF(AO430="C","2",IF(AO430="D+","1.6",IF(AO430="D","1.2",IF(AO430="E","0.8",""))))))))))</f>
        <v/>
      </c>
      <c r="BK430" s="26" t="str">
        <f>IF(ISBLANK('DATA ENTRY'!Y430),"",IF(AP430="A+","4",IF(AP430="A","3.6",IF(AP430="B+","3.2",IF(AP430="B","2.8",IF(AP430="C+","2.4",IF(AP430="C","2",IF(AP430="D+","1.6",IF(AP430="D","1.2",IF(AP430="E","0.8",""))))))))))</f>
        <v/>
      </c>
      <c r="BL430" s="26" t="str">
        <f>IF(ISBLANK('DATA ENTRY'!Z430),"",IF(AQ430="A+","4",IF(AQ430="A","3.6",IF(AQ430="B+","3.2",IF(AQ430="B","2.8",IF(AQ430="C+","2.4",IF(AQ430="C","2",IF(AQ430="D+","1.6",IF(AQ430="D","1.2",IF(AQ430="E","0.8",""))))))))))</f>
        <v/>
      </c>
    </row>
    <row r="431" spans="2:64" x14ac:dyDescent="0.25">
      <c r="B431" s="26" t="str">
        <f>IF(ISBLANK('DATA ENTRY'!G431),"",'DATA ENTRY'!G431)</f>
        <v/>
      </c>
      <c r="C431" s="26" t="str">
        <f>IF(ISBLANK('DATA ENTRY'!H431),"",'DATA ENTRY'!H431)</f>
        <v/>
      </c>
      <c r="D431" s="26" t="str">
        <f t="shared" si="121"/>
        <v/>
      </c>
      <c r="E431" s="26" t="str">
        <f>IF(ISBLANK('DATA ENTRY'!J431),"",'DATA ENTRY'!J431)</f>
        <v/>
      </c>
      <c r="F431" s="26" t="str">
        <f>IF(ISBLANK('DATA ENTRY'!K431),"",'DATA ENTRY'!K431)</f>
        <v/>
      </c>
      <c r="G431" s="26" t="str">
        <f t="shared" si="122"/>
        <v/>
      </c>
      <c r="H431" s="26" t="str">
        <f>IF(ISBLANK('DATA ENTRY'!M431),"",'DATA ENTRY'!M431)</f>
        <v/>
      </c>
      <c r="I431" s="26" t="str">
        <f>IF(ISBLANK('DATA ENTRY'!M431),"",'DATA ENTRY'!N431)</f>
        <v/>
      </c>
      <c r="J431" s="26" t="str">
        <f t="shared" si="140"/>
        <v/>
      </c>
      <c r="K431" s="26" t="str">
        <f>IF(ISBLANK('DATA ENTRY'!P431),"",'DATA ENTRY'!P431)</f>
        <v/>
      </c>
      <c r="L431" s="26" t="str">
        <f>IF(ISBLANK('DATA ENTRY'!Q431),"",'DATA ENTRY'!Q431)</f>
        <v/>
      </c>
      <c r="M431" s="26" t="str">
        <f t="shared" si="123"/>
        <v/>
      </c>
      <c r="N431" s="26" t="str">
        <f>IF(ISBLANK('DATA ENTRY'!S431),"",'DATA ENTRY'!S431)</f>
        <v/>
      </c>
      <c r="O431" s="26" t="str">
        <f>IF(ISBLANK('DATA ENTRY'!T431),"",'DATA ENTRY'!T431)</f>
        <v/>
      </c>
      <c r="P431" s="26" t="str">
        <f t="shared" si="124"/>
        <v/>
      </c>
      <c r="Q431" s="26" t="str">
        <f>IF(ISBLANK('DATA ENTRY'!V431),"",'DATA ENTRY'!V431)</f>
        <v/>
      </c>
      <c r="R431" s="26" t="str">
        <f>IF(ISBLANK('DATA ENTRY'!W431),"",'DATA ENTRY'!W431)</f>
        <v/>
      </c>
      <c r="S431" s="26" t="str">
        <f t="shared" si="125"/>
        <v/>
      </c>
      <c r="T431" s="26" t="str">
        <f>IF(ISBLANK('DATA ENTRY'!Y431),"",'DATA ENTRY'!Y431)</f>
        <v/>
      </c>
      <c r="U431" s="26" t="str">
        <f>IF(ISBLANK('DATA ENTRY'!Z431),"",'DATA ENTRY'!Z431)</f>
        <v/>
      </c>
      <c r="V431" s="26" t="str">
        <f t="shared" si="126"/>
        <v/>
      </c>
      <c r="W431" s="26" t="str">
        <f>IF(ISBLANK('DATA ENTRY'!$F431),"",IF(LEDGER!B431="AB","AB",IF(LEDGER!B431&gt;=0.9*'MARK LOOKUP'!B431,"A+",IF(LEDGER!B431&gt;=0.8*'MARK LOOKUP'!B431,"A",IF(LEDGER!B431&gt;=0.7*'MARK LOOKUP'!B431,"B+",IF(LEDGER!B431&gt;=0.6*'MARK LOOKUP'!B431,"B",IF(LEDGER!B431&gt;=0.5*'MARK LOOKUP'!B431,"C+",IF(LEDGER!B431&gt;=0.4*'MARK LOOKUP'!B431,"C+",IF(LEDGER!B431&gt;=0.35*'MARK LOOKUP'!B431,"D","NG")))))))))</f>
        <v/>
      </c>
      <c r="X431" s="26" t="str">
        <f>IF(ISBLANK('DATA ENTRY'!$G431),"",IF(LEDGER!C431="AB","AB",IF(LEDGER!C431&gt;=0.9*'MARK LOOKUP'!C431,"A+",IF(LEDGER!C431&gt;=0.8*'MARK LOOKUP'!C431,"A",IF(LEDGER!C431&gt;=0.7*'MARK LOOKUP'!C431,"B+",IF(LEDGER!C431&gt;=0.6*'MARK LOOKUP'!C431,"B",IF(LEDGER!C431&gt;=0.5*'MARK LOOKUP'!C431,"C+",IF(LEDGER!C431&gt;=0.4*'MARK LOOKUP'!C431,"C+",IF(LEDGER!C431&gt;=0.35*'MARK LOOKUP'!C431,"D","N.G.")))))))))</f>
        <v/>
      </c>
      <c r="Y431" s="26" t="b">
        <f>IF(ISNUMBER(D431),IF(D431&gt;=0.9*'MARK LOOKUP'!D431,"A+",IF(D431&gt;=0.8*'MARK LOOKUP'!D431,"A",IF(D431&gt;=0.7*'MARK LOOKUP'!D431,"B+",IF(D431&gt;=0.6*'MARK LOOKUP'!D431,"B",IF(D431&gt;=0.5*'MARK LOOKUP'!D431,"C+",IF(D431&gt;=0.4*'MARK LOOKUP'!D431,"C",IF(D431&gt;=0.35*'MARK LOOKUP'!D431,"D","N.G."))))))))</f>
        <v>0</v>
      </c>
      <c r="Z431" s="26" t="str">
        <f>IF(ISBLANK('DATA ENTRY'!J431),"",IF(LEDGER!E431="AB","AB",IF(LEDGER!E431&gt;=0.9*'MARK LOOKUP'!E431,"A+",IF(LEDGER!E431&gt;=0.8*'MARK LOOKUP'!E431,"A",IF(LEDGER!E431&gt;=0.7*'MARK LOOKUP'!E431,"B+",IF(LEDGER!E431&gt;=0.6*'MARK LOOKUP'!E431,"B",IF(LEDGER!E431&gt;=0.5*'MARK LOOKUP'!E431,"C+",IF(LEDGER!E431&gt;=0.4*'MARK LOOKUP'!E431,"C",IF(LEDGER!E431&gt;=0.35*'MARK LOOKUP'!E431,"D","NG")))))))))</f>
        <v/>
      </c>
      <c r="AA431" s="26" t="str">
        <f>IF(ISBLANK('DATA ENTRY'!K431),"",IF(LEDGER!F431="AB","AB",IF(LEDGER!F431&gt;=0.9*'MARK LOOKUP'!F431,"A+",IF(LEDGER!F431&gt;=0.8*'MARK LOOKUP'!F431,"A",IF(LEDGER!F431&gt;=0.7*'MARK LOOKUP'!F431,"B+",IF(LEDGER!F431&gt;=0.6*'MARK LOOKUP'!F431,"B",IF(LEDGER!F431&gt;=0.5*'MARK LOOKUP'!F431,"C+",IF(LEDGER!F431&gt;=0.4*'MARK LOOKUP'!F431,"C",IF(LEDGER!F431&gt;=0.35*'MARK LOOKUP'!F431,"D","NG")))))))))</f>
        <v/>
      </c>
      <c r="AB431" s="26" t="b">
        <f>IF(ISNUMBER(G431),IF(D431&gt;=0.9*'MARK LOOKUP'!G431,"A+",IF(G431&gt;=0.8*'MARK LOOKUP'!G431,"A",IF(G431&gt;=0.7*'MARK LOOKUP'!G431,"B+",IF(G431&gt;=0.6*'MARK LOOKUP'!G431,"B",IF(G431&gt;=0.5*'MARK LOOKUP'!G431,"C+",IF(G431&gt;=0.4*'MARK LOOKUP'!G431,"C",IF(G431&gt;=0.35*'MARK LOOKUP'!G431,"D","NG"))))))))</f>
        <v>0</v>
      </c>
      <c r="AC431" s="26" t="str">
        <f>IF(ISBLANK('DATA ENTRY'!M431),"",IF(LEDGER!H431="AB","AB",IF(LEDGER!H431&gt;=0.9*'MARK LOOKUP'!H431,"A+",IF(LEDGER!H431&gt;=0.8*'MARK LOOKUP'!H431,"A",IF(LEDGER!H431&gt;=0.7*'MARK LOOKUP'!H431,"B+",IF(LEDGER!H431&gt;=0.6*'MARK LOOKUP'!H431,"B",IF(LEDGER!H431&gt;=0.5*'MARK LOOKUP'!H431,"C+",IF(LEDGER!H431&gt;=0.4*'MARK LOOKUP'!H431,"C",IF(LEDGER!H431&gt;=0.35*'MARK LOOKUP'!H431,"D","NG")))))))))</f>
        <v/>
      </c>
      <c r="AD431" s="26" t="str">
        <f>IF(ISBLANK('DATA ENTRY'!N431),"",IF(LEDGER!I431="AB","AB",IF(LEDGER!I431&gt;=0.9*'MARK LOOKUP'!I431,"A+",IF(LEDGER!I431&gt;=0.8*'MARK LOOKUP'!I431,"A",IF(LEDGER!I431&gt;=0.7*'MARK LOOKUP'!I431,"B+",IF(LEDGER!I431&gt;=0.6*'MARK LOOKUP'!I431,"B",IF(LEDGER!I431&gt;=0.5*'MARK LOOKUP'!I431,"C+",IF(LEDGER!I431&gt;=0.4*'MARK LOOKUP'!I431,"C",IF(LEDGER!I431&gt;=0.35*'MARK LOOKUP'!I431,"D","NG")))))))))</f>
        <v/>
      </c>
      <c r="AE431" s="26" t="str">
        <f>IF(ISNUMBER(J431),IF(J431&gt;=0.9*'MARK LOOKUP'!J431,"A+",IF(J431&gt;=0.8*'MARK LOOKUP'!J431,"A",IF(J431&gt;=0.7*'MARK LOOKUP'!J431,"B+",IF(J431&gt;=0.6*'MARK LOOKUP'!J431,"B",IF(J431&gt;=0.5*'MARK LOOKUP'!J431,"C+",IF(J431&gt;=0.4*'MARK LOOKUP'!J431,"C",IF(J431&gt;=0.35*'MARK LOOKUP'!J431,"D","NG"))))))),"")</f>
        <v/>
      </c>
      <c r="AF431" s="26" t="str">
        <f>IF(ISBLANK('DATA ENTRY'!P431),"",IF(LEDGER!K431="Ab","AB",IF(LEDGER!K431&gt;=0.9*'MARK LOOKUP'!K431,"A+",IF(LEDGER!K431&gt;=0.8*'MARK LOOKUP'!K431,"A",IF(LEDGER!K431&gt;=0.7*'MARK LOOKUP'!K431,"B+",IF(LEDGER!K431&gt;=0.6*'MARK LOOKUP'!K431,"B",IF(LEDGER!K431&gt;=0.5*'MARK LOOKUP'!K431,"C+",IF(LEDGER!K431&gt;=0.4*'MARK LOOKUP'!K431,"C",IF(LEDGER!K431&gt;=0.35*'MARK LOOKUP'!K431,"D","NG")))))))))</f>
        <v/>
      </c>
      <c r="AG431" s="26" t="str">
        <f>IF(ISBLANK('DATA ENTRY'!Q431),"",IF(LEDGER!L431="Ab","AB",IF(LEDGER!L431&gt;=0.9*'MARK LOOKUP'!L431,"A+",IF(LEDGER!L431&gt;=0.8*'MARK LOOKUP'!L431,"A",IF(LEDGER!L431&gt;=0.7*'MARK LOOKUP'!L431,"B+",IF(LEDGER!L431&gt;=0.6*'MARK LOOKUP'!L431,"B",IF(LEDGER!L431&gt;=0.5*'MARK LOOKUP'!L431,"C+",IF(LEDGER!L431&gt;=0.4*'MARK LOOKUP'!L431,"C",IF(LEDGER!L431&gt;=0.35*'MARK LOOKUP'!L431,"D","NG")))))))))</f>
        <v/>
      </c>
      <c r="AH431" s="26" t="str">
        <f>IF(ISNUMBER(M431),IF(M431&gt;=0.9*'MARK LOOKUP'!M431,"A+",IF(M431&gt;=0.8*'MARK LOOKUP'!M431,"A",IF(M431&gt;=0.7*'MARK LOOKUP'!M431,"B+",IF(M431&gt;=0.6*'MARK LOOKUP'!M431,"B",IF(M431&gt;=0.5*'MARK LOOKUP'!M431,"C+",IF(M431&gt;=0.4*'MARK LOOKUP'!M431,"C",IF(M431&gt;=0.35*'MARK LOOKUP'!M431,"D","NG"))))))),"")</f>
        <v/>
      </c>
      <c r="AI431" s="26" t="str">
        <f>IF(ISBLANK('DATA ENTRY'!S431),"",IF(N431="Ab","AB",IF(N431&gt;=0.9*'MARK LOOKUP'!N431,"A+",IF(N431&gt;=0.8*'MARK LOOKUP'!N431,"A",IF(N431&gt;=0.7*'MARK LOOKUP'!N431,"B+",IF(N431&gt;=0.6*'MARK LOOKUP'!N431,"B",IF(N431&gt;=0.5*'MARK LOOKUP'!N431,"C+",IF(N431&gt;=0.4*'MARK LOOKUP'!N431,"C",IF(N431&gt;=0.35*'MARK LOOKUP'!N431,"D","NG")))))))))</f>
        <v/>
      </c>
      <c r="AJ431" s="26" t="str">
        <f>IF(ISBLANK('DATA ENTRY'!T431),"",IF(O431="Ab","AB",IF(O431&gt;=0.9*'MARK LOOKUP'!O431,"A+",IF(O431&gt;=0.8*'MARK LOOKUP'!O431,"A",IF(O431&gt;=0.7*'MARK LOOKUP'!O431,"B+",IF(O431&gt;=0.6*'MARK LOOKUP'!O431,"B",IF(O431&gt;=0.5*'MARK LOOKUP'!O431,"C+",IF(O431&gt;=0.4*'MARK LOOKUP'!O431,"C",IF(O431&gt;=0.35*'MARK LOOKUP'!O431,"D","NG")))))))))</f>
        <v/>
      </c>
      <c r="AK431" s="26" t="str">
        <f>IF(ISNUMBER(P431),IF(P431&gt;=0.9*'MARK LOOKUP'!P431,"A+",IF(P431&gt;=0.8*'MARK LOOKUP'!P431,"A",IF(P431&gt;=0.7*'MARK LOOKUP'!P431,"B+",IF(P431&gt;=0.6*'MARK LOOKUP'!P431,"B",IF(P431&gt;=0.5*'MARK LOOKUP'!P431,"C+",IF(P431&gt;=0.4*'MARK LOOKUP'!P431,"C",IF(P431&gt;=0.35*'MARK LOOKUP'!P431,"D","NG"))))))),"")</f>
        <v/>
      </c>
      <c r="AL431" s="26" t="str">
        <f>IF(ISBLANK('DATA ENTRY'!V431),"",IF(Q431="Ab","AB",IF(Q431&gt;=0.9*'MARK LOOKUP'!Q431,"A+",IF(Q431&gt;=0.8*'MARK LOOKUP'!Q431,"A",IF(Q431&gt;=0.7*'MARK LOOKUP'!Q431,"B+",IF(Q431&gt;=0.6*'MARK LOOKUP'!Q431,"B",IF(Q431&gt;=0.5*'MARK LOOKUP'!Q431,"C+",IF(Q431&gt;=0.4*'MARK LOOKUP'!Q431,"C",IF(Q431&gt;=0.35*'MARK LOOKUP'!Q431,"D","NG")))))))))</f>
        <v/>
      </c>
      <c r="AM431" s="26" t="str">
        <f>IF(ISBLANK('DATA ENTRY'!W431),"",IF(R431="Ab","AB",IF(R431&gt;=0.9*'MARK LOOKUP'!R431,"A+",IF(R431&gt;=0.8*'MARK LOOKUP'!R431,"A",IF(R431&gt;=0.7*'MARK LOOKUP'!R431,"B+",IF(R431&gt;=0.6*'MARK LOOKUP'!R431,"B",IF(R431&gt;=0.5*'MARK LOOKUP'!R431,"C+",IF(R431&gt;=0.4*'MARK LOOKUP'!R431,"C",IF(R431&gt;=0.35*'MARK LOOKUP'!R431,"D","NG")))))))))</f>
        <v/>
      </c>
      <c r="AN431" s="26" t="str">
        <f>IF(ISNUMBER(S431),IF(S431&gt;=0.9*'MARK LOOKUP'!S431,"A+",IF(S431&gt;=0.8*'MARK LOOKUP'!S431,"A",IF(S431&gt;=0.7*'MARK LOOKUP'!S431,"B+",IF(S431&gt;=0.6*'MARK LOOKUP'!S431,"B",IF(S431&gt;=0.5*'MARK LOOKUP'!S431,"C+",IF(S431&gt;=0.4*'MARK LOOKUP'!S431,"C",IF(S431&gt;=0.35*'MARK LOOKUP'!S431,"D","NG"))))))),"")</f>
        <v/>
      </c>
      <c r="AO431" s="26" t="str">
        <f>IF(ISBLANK('DATA ENTRY'!Y431),"",IF(T431="AB","AB",IF(T431&gt;=0.9*'MARK LOOKUP'!T431,"A+",IF(T431&gt;=0.8*'MARK LOOKUP'!T431,"A",IF(T431&gt;=0.7*'MARK LOOKUP'!T431,"B+",IF(T431&gt;=0.6*'MARK LOOKUP'!T431,"B",IF(T431&gt;=0.5*'MARK LOOKUP'!T431,"C+",IF(T431&gt;=0.4*'MARK LOOKUP'!T431,"C",IF(T431&gt;=0.35*'MARK LOOKUP'!T431,"D","NG")))))))))</f>
        <v/>
      </c>
      <c r="AP431" s="26" t="str">
        <f>IF(ISBLANK('DATA ENTRY'!Z431),"",IF(U431="AB","AB",IF(U431&gt;=0.9*'MARK LOOKUP'!U431,"A+",IF(U431&gt;=0.8*'MARK LOOKUP'!U431,"A",IF(U431&gt;=0.7*'MARK LOOKUP'!U431,"B+",IF(U431&gt;=0.6*'MARK LOOKUP'!U431,"B",IF(U431&gt;=0.5*'MARK LOOKUP'!U431,"C+",IF(U431&gt;=0.4*'MARK LOOKUP'!U431,"C",IF(U431&gt;=0.35*'MARK LOOKUP'!U431,"D","NG")))))))))</f>
        <v/>
      </c>
      <c r="AQ431" s="26" t="str">
        <f>IF(ISNUMBER(V431),IF(V431&gt;=0.9*'MARK LOOKUP'!V431,"A+",IF(V431&gt;=0.8*'MARK LOOKUP'!V431,"A",IF(V431&gt;=0.7*'MARK LOOKUP'!V431,"B+",IF(V431&gt;=0.6*'MARK LOOKUP'!S431,"B",IF(V431&gt;=0.5*'MARK LOOKUP'!V431,"C+",IF(V431&gt;=0.4*'MARK LOOKUP'!V431,"C",IF(V431&gt;=0.35*'MARK LOOKUP'!V431,"D","NG"))))))),"")</f>
        <v/>
      </c>
      <c r="AR431" s="26" t="str">
        <f t="shared" si="127"/>
        <v/>
      </c>
      <c r="AS431" s="26" t="str">
        <f t="shared" si="128"/>
        <v/>
      </c>
      <c r="AT431" s="26" t="str">
        <f t="shared" si="129"/>
        <v/>
      </c>
      <c r="AU431" s="26" t="str">
        <f t="shared" si="130"/>
        <v/>
      </c>
      <c r="AV431" s="26" t="str">
        <f t="shared" si="131"/>
        <v/>
      </c>
      <c r="AW431" s="26" t="str">
        <f t="shared" si="132"/>
        <v/>
      </c>
      <c r="AX431" s="26" t="str">
        <f t="shared" si="133"/>
        <v/>
      </c>
      <c r="AY431" s="26" t="str">
        <f t="shared" si="134"/>
        <v/>
      </c>
      <c r="AZ431" s="26" t="str">
        <f t="shared" si="135"/>
        <v/>
      </c>
      <c r="BA431" s="26" t="str">
        <f t="shared" si="136"/>
        <v/>
      </c>
      <c r="BB431" s="26" t="str">
        <f t="shared" si="137"/>
        <v/>
      </c>
      <c r="BC431" s="26" t="str">
        <f t="shared" si="138"/>
        <v/>
      </c>
      <c r="BD431" s="26" t="str">
        <f t="shared" si="139"/>
        <v/>
      </c>
      <c r="BE431" s="26" t="str">
        <f>IF(ISBLANK('DATA ENTRY'!S431),"",IF(AJ431="A+","4",IF(AJ431="A","3.6",IF(AJ431="B+","3.2",IF(AJ431="B","2.8",IF(AJ431="C+","2.4",IF(AJ431="C","2",IF(AJ431="D+","1.6",IF(AJ431="D","1.2",IF(AJ431="E","0.8",""))))))))))</f>
        <v/>
      </c>
      <c r="BF431" s="26" t="str">
        <f>IF(ISBLANK('DATA ENTRY'!T431),"",IF(AK431="A+","4",IF(AK431="A","3.6",IF(AK431="B+","3.2",IF(AK431="B","2.8",IF(AK431="C+","2.4",IF(AK431="C","2",IF(AK431="D+","1.6",IF(AK431="D","1.2",IF(AK431="E","0.8",""))))))))))</f>
        <v/>
      </c>
      <c r="BG431" s="26" t="str">
        <f>IF(ISBLANK('DATA ENTRY'!U431),"",IF(AL431="A+","4",IF(AL431="A","3.6",IF(AL431="B+","3.2",IF(AL431="B","2.8",IF(AL431="C+","2.4",IF(AL431="C","2",IF(AL431="D+","1.6",IF(AL431="D","1.2",IF(AL431="E","0.8",""))))))))))</f>
        <v/>
      </c>
      <c r="BH431" s="26" t="str">
        <f>IF(ISBLANK('DATA ENTRY'!V431),"",IF(AM431="A+","4",IF(AM431="A","3.6",IF(AM431="B+","3.2",IF(AM431="B","2.8",IF(AM431="C+","2.4",IF(AM431="C","2",IF(AM431="D+","1.6",IF(AM431="D","1.2",IF(AM431="E","0.8",""))))))))))</f>
        <v/>
      </c>
      <c r="BI431" s="26" t="str">
        <f>IF(ISBLANK('DATA ENTRY'!W431),"",IF(AN431="A+","4",IF(AN431="A","3.6",IF(AN431="B+","3.2",IF(AN431="B","2.8",IF(AN431="C+","2.4",IF(AN431="C","2",IF(AN431="D+","1.6",IF(AN431="D","1.2",IF(AN431="E","0.8",""))))))))))</f>
        <v/>
      </c>
      <c r="BJ431" s="26" t="str">
        <f>IF(ISBLANK('DATA ENTRY'!X431),"",IF(AO431="A+","4",IF(AO431="A","3.6",IF(AO431="B+","3.2",IF(AO431="B","2.8",IF(AO431="C+","2.4",IF(AO431="C","2",IF(AO431="D+","1.6",IF(AO431="D","1.2",IF(AO431="E","0.8",""))))))))))</f>
        <v/>
      </c>
      <c r="BK431" s="26" t="str">
        <f>IF(ISBLANK('DATA ENTRY'!Y431),"",IF(AP431="A+","4",IF(AP431="A","3.6",IF(AP431="B+","3.2",IF(AP431="B","2.8",IF(AP431="C+","2.4",IF(AP431="C","2",IF(AP431="D+","1.6",IF(AP431="D","1.2",IF(AP431="E","0.8",""))))))))))</f>
        <v/>
      </c>
      <c r="BL431" s="26" t="str">
        <f>IF(ISBLANK('DATA ENTRY'!Z431),"",IF(AQ431="A+","4",IF(AQ431="A","3.6",IF(AQ431="B+","3.2",IF(AQ431="B","2.8",IF(AQ431="C+","2.4",IF(AQ431="C","2",IF(AQ431="D+","1.6",IF(AQ431="D","1.2",IF(AQ431="E","0.8",""))))))))))</f>
        <v/>
      </c>
    </row>
    <row r="432" spans="2:64" x14ac:dyDescent="0.25">
      <c r="B432" s="26" t="str">
        <f>IF(ISBLANK('DATA ENTRY'!G432),"",'DATA ENTRY'!G432)</f>
        <v/>
      </c>
      <c r="C432" s="26" t="str">
        <f>IF(ISBLANK('DATA ENTRY'!H432),"",'DATA ENTRY'!H432)</f>
        <v/>
      </c>
      <c r="D432" s="26" t="str">
        <f t="shared" si="121"/>
        <v/>
      </c>
      <c r="E432" s="26" t="str">
        <f>IF(ISBLANK('DATA ENTRY'!J432),"",'DATA ENTRY'!J432)</f>
        <v/>
      </c>
      <c r="F432" s="26" t="str">
        <f>IF(ISBLANK('DATA ENTRY'!K432),"",'DATA ENTRY'!K432)</f>
        <v/>
      </c>
      <c r="G432" s="26" t="str">
        <f t="shared" si="122"/>
        <v/>
      </c>
      <c r="H432" s="26" t="str">
        <f>IF(ISBLANK('DATA ENTRY'!M432),"",'DATA ENTRY'!M432)</f>
        <v/>
      </c>
      <c r="I432" s="26" t="str">
        <f>IF(ISBLANK('DATA ENTRY'!M432),"",'DATA ENTRY'!N432)</f>
        <v/>
      </c>
      <c r="J432" s="26" t="str">
        <f t="shared" si="140"/>
        <v/>
      </c>
      <c r="K432" s="26" t="str">
        <f>IF(ISBLANK('DATA ENTRY'!P432),"",'DATA ENTRY'!P432)</f>
        <v/>
      </c>
      <c r="L432" s="26" t="str">
        <f>IF(ISBLANK('DATA ENTRY'!Q432),"",'DATA ENTRY'!Q432)</f>
        <v/>
      </c>
      <c r="M432" s="26" t="str">
        <f t="shared" si="123"/>
        <v/>
      </c>
      <c r="N432" s="26" t="str">
        <f>IF(ISBLANK('DATA ENTRY'!S432),"",'DATA ENTRY'!S432)</f>
        <v/>
      </c>
      <c r="O432" s="26" t="str">
        <f>IF(ISBLANK('DATA ENTRY'!T432),"",'DATA ENTRY'!T432)</f>
        <v/>
      </c>
      <c r="P432" s="26" t="str">
        <f t="shared" si="124"/>
        <v/>
      </c>
      <c r="Q432" s="26" t="str">
        <f>IF(ISBLANK('DATA ENTRY'!V432),"",'DATA ENTRY'!V432)</f>
        <v/>
      </c>
      <c r="R432" s="26" t="str">
        <f>IF(ISBLANK('DATA ENTRY'!W432),"",'DATA ENTRY'!W432)</f>
        <v/>
      </c>
      <c r="S432" s="26" t="str">
        <f t="shared" si="125"/>
        <v/>
      </c>
      <c r="T432" s="26" t="str">
        <f>IF(ISBLANK('DATA ENTRY'!Y432),"",'DATA ENTRY'!Y432)</f>
        <v/>
      </c>
      <c r="U432" s="26" t="str">
        <f>IF(ISBLANK('DATA ENTRY'!Z432),"",'DATA ENTRY'!Z432)</f>
        <v/>
      </c>
      <c r="V432" s="26" t="str">
        <f t="shared" si="126"/>
        <v/>
      </c>
      <c r="W432" s="26" t="str">
        <f>IF(ISBLANK('DATA ENTRY'!$F432),"",IF(LEDGER!B432="AB","AB",IF(LEDGER!B432&gt;=0.9*'MARK LOOKUP'!B432,"A+",IF(LEDGER!B432&gt;=0.8*'MARK LOOKUP'!B432,"A",IF(LEDGER!B432&gt;=0.7*'MARK LOOKUP'!B432,"B+",IF(LEDGER!B432&gt;=0.6*'MARK LOOKUP'!B432,"B",IF(LEDGER!B432&gt;=0.5*'MARK LOOKUP'!B432,"C+",IF(LEDGER!B432&gt;=0.4*'MARK LOOKUP'!B432,"C+",IF(LEDGER!B432&gt;=0.35*'MARK LOOKUP'!B432,"D","NG")))))))))</f>
        <v/>
      </c>
      <c r="X432" s="26" t="str">
        <f>IF(ISBLANK('DATA ENTRY'!$G432),"",IF(LEDGER!C432="AB","AB",IF(LEDGER!C432&gt;=0.9*'MARK LOOKUP'!C432,"A+",IF(LEDGER!C432&gt;=0.8*'MARK LOOKUP'!C432,"A",IF(LEDGER!C432&gt;=0.7*'MARK LOOKUP'!C432,"B+",IF(LEDGER!C432&gt;=0.6*'MARK LOOKUP'!C432,"B",IF(LEDGER!C432&gt;=0.5*'MARK LOOKUP'!C432,"C+",IF(LEDGER!C432&gt;=0.4*'MARK LOOKUP'!C432,"C+",IF(LEDGER!C432&gt;=0.35*'MARK LOOKUP'!C432,"D","N.G.")))))))))</f>
        <v/>
      </c>
      <c r="Y432" s="26" t="b">
        <f>IF(ISNUMBER(D432),IF(D432&gt;=0.9*'MARK LOOKUP'!D432,"A+",IF(D432&gt;=0.8*'MARK LOOKUP'!D432,"A",IF(D432&gt;=0.7*'MARK LOOKUP'!D432,"B+",IF(D432&gt;=0.6*'MARK LOOKUP'!D432,"B",IF(D432&gt;=0.5*'MARK LOOKUP'!D432,"C+",IF(D432&gt;=0.4*'MARK LOOKUP'!D432,"C",IF(D432&gt;=0.35*'MARK LOOKUP'!D432,"D","N.G."))))))))</f>
        <v>0</v>
      </c>
      <c r="Z432" s="26" t="str">
        <f>IF(ISBLANK('DATA ENTRY'!J432),"",IF(LEDGER!E432="AB","AB",IF(LEDGER!E432&gt;=0.9*'MARK LOOKUP'!E432,"A+",IF(LEDGER!E432&gt;=0.8*'MARK LOOKUP'!E432,"A",IF(LEDGER!E432&gt;=0.7*'MARK LOOKUP'!E432,"B+",IF(LEDGER!E432&gt;=0.6*'MARK LOOKUP'!E432,"B",IF(LEDGER!E432&gt;=0.5*'MARK LOOKUP'!E432,"C+",IF(LEDGER!E432&gt;=0.4*'MARK LOOKUP'!E432,"C",IF(LEDGER!E432&gt;=0.35*'MARK LOOKUP'!E432,"D","NG")))))))))</f>
        <v/>
      </c>
      <c r="AA432" s="26" t="str">
        <f>IF(ISBLANK('DATA ENTRY'!K432),"",IF(LEDGER!F432="AB","AB",IF(LEDGER!F432&gt;=0.9*'MARK LOOKUP'!F432,"A+",IF(LEDGER!F432&gt;=0.8*'MARK LOOKUP'!F432,"A",IF(LEDGER!F432&gt;=0.7*'MARK LOOKUP'!F432,"B+",IF(LEDGER!F432&gt;=0.6*'MARK LOOKUP'!F432,"B",IF(LEDGER!F432&gt;=0.5*'MARK LOOKUP'!F432,"C+",IF(LEDGER!F432&gt;=0.4*'MARK LOOKUP'!F432,"C",IF(LEDGER!F432&gt;=0.35*'MARK LOOKUP'!F432,"D","NG")))))))))</f>
        <v/>
      </c>
      <c r="AB432" s="26" t="b">
        <f>IF(ISNUMBER(G432),IF(D432&gt;=0.9*'MARK LOOKUP'!G432,"A+",IF(G432&gt;=0.8*'MARK LOOKUP'!G432,"A",IF(G432&gt;=0.7*'MARK LOOKUP'!G432,"B+",IF(G432&gt;=0.6*'MARK LOOKUP'!G432,"B",IF(G432&gt;=0.5*'MARK LOOKUP'!G432,"C+",IF(G432&gt;=0.4*'MARK LOOKUP'!G432,"C",IF(G432&gt;=0.35*'MARK LOOKUP'!G432,"D","NG"))))))))</f>
        <v>0</v>
      </c>
      <c r="AC432" s="26" t="str">
        <f>IF(ISBLANK('DATA ENTRY'!M432),"",IF(LEDGER!H432="AB","AB",IF(LEDGER!H432&gt;=0.9*'MARK LOOKUP'!H432,"A+",IF(LEDGER!H432&gt;=0.8*'MARK LOOKUP'!H432,"A",IF(LEDGER!H432&gt;=0.7*'MARK LOOKUP'!H432,"B+",IF(LEDGER!H432&gt;=0.6*'MARK LOOKUP'!H432,"B",IF(LEDGER!H432&gt;=0.5*'MARK LOOKUP'!H432,"C+",IF(LEDGER!H432&gt;=0.4*'MARK LOOKUP'!H432,"C",IF(LEDGER!H432&gt;=0.35*'MARK LOOKUP'!H432,"D","NG")))))))))</f>
        <v/>
      </c>
      <c r="AD432" s="26" t="str">
        <f>IF(ISBLANK('DATA ENTRY'!N432),"",IF(LEDGER!I432="AB","AB",IF(LEDGER!I432&gt;=0.9*'MARK LOOKUP'!I432,"A+",IF(LEDGER!I432&gt;=0.8*'MARK LOOKUP'!I432,"A",IF(LEDGER!I432&gt;=0.7*'MARK LOOKUP'!I432,"B+",IF(LEDGER!I432&gt;=0.6*'MARK LOOKUP'!I432,"B",IF(LEDGER!I432&gt;=0.5*'MARK LOOKUP'!I432,"C+",IF(LEDGER!I432&gt;=0.4*'MARK LOOKUP'!I432,"C",IF(LEDGER!I432&gt;=0.35*'MARK LOOKUP'!I432,"D","NG")))))))))</f>
        <v/>
      </c>
      <c r="AE432" s="26" t="str">
        <f>IF(ISNUMBER(J432),IF(J432&gt;=0.9*'MARK LOOKUP'!J432,"A+",IF(J432&gt;=0.8*'MARK LOOKUP'!J432,"A",IF(J432&gt;=0.7*'MARK LOOKUP'!J432,"B+",IF(J432&gt;=0.6*'MARK LOOKUP'!J432,"B",IF(J432&gt;=0.5*'MARK LOOKUP'!J432,"C+",IF(J432&gt;=0.4*'MARK LOOKUP'!J432,"C",IF(J432&gt;=0.35*'MARK LOOKUP'!J432,"D","NG"))))))),"")</f>
        <v/>
      </c>
      <c r="AF432" s="26" t="str">
        <f>IF(ISBLANK('DATA ENTRY'!P432),"",IF(LEDGER!K432="Ab","AB",IF(LEDGER!K432&gt;=0.9*'MARK LOOKUP'!K432,"A+",IF(LEDGER!K432&gt;=0.8*'MARK LOOKUP'!K432,"A",IF(LEDGER!K432&gt;=0.7*'MARK LOOKUP'!K432,"B+",IF(LEDGER!K432&gt;=0.6*'MARK LOOKUP'!K432,"B",IF(LEDGER!K432&gt;=0.5*'MARK LOOKUP'!K432,"C+",IF(LEDGER!K432&gt;=0.4*'MARK LOOKUP'!K432,"C",IF(LEDGER!K432&gt;=0.35*'MARK LOOKUP'!K432,"D","NG")))))))))</f>
        <v/>
      </c>
      <c r="AG432" s="26" t="str">
        <f>IF(ISBLANK('DATA ENTRY'!Q432),"",IF(LEDGER!L432="Ab","AB",IF(LEDGER!L432&gt;=0.9*'MARK LOOKUP'!L432,"A+",IF(LEDGER!L432&gt;=0.8*'MARK LOOKUP'!L432,"A",IF(LEDGER!L432&gt;=0.7*'MARK LOOKUP'!L432,"B+",IF(LEDGER!L432&gt;=0.6*'MARK LOOKUP'!L432,"B",IF(LEDGER!L432&gt;=0.5*'MARK LOOKUP'!L432,"C+",IF(LEDGER!L432&gt;=0.4*'MARK LOOKUP'!L432,"C",IF(LEDGER!L432&gt;=0.35*'MARK LOOKUP'!L432,"D","NG")))))))))</f>
        <v/>
      </c>
      <c r="AH432" s="26" t="str">
        <f>IF(ISNUMBER(M432),IF(M432&gt;=0.9*'MARK LOOKUP'!M432,"A+",IF(M432&gt;=0.8*'MARK LOOKUP'!M432,"A",IF(M432&gt;=0.7*'MARK LOOKUP'!M432,"B+",IF(M432&gt;=0.6*'MARK LOOKUP'!M432,"B",IF(M432&gt;=0.5*'MARK LOOKUP'!M432,"C+",IF(M432&gt;=0.4*'MARK LOOKUP'!M432,"C",IF(M432&gt;=0.35*'MARK LOOKUP'!M432,"D","NG"))))))),"")</f>
        <v/>
      </c>
      <c r="AI432" s="26" t="str">
        <f>IF(ISBLANK('DATA ENTRY'!S432),"",IF(N432="Ab","AB",IF(N432&gt;=0.9*'MARK LOOKUP'!N432,"A+",IF(N432&gt;=0.8*'MARK LOOKUP'!N432,"A",IF(N432&gt;=0.7*'MARK LOOKUP'!N432,"B+",IF(N432&gt;=0.6*'MARK LOOKUP'!N432,"B",IF(N432&gt;=0.5*'MARK LOOKUP'!N432,"C+",IF(N432&gt;=0.4*'MARK LOOKUP'!N432,"C",IF(N432&gt;=0.35*'MARK LOOKUP'!N432,"D","NG")))))))))</f>
        <v/>
      </c>
      <c r="AJ432" s="26" t="str">
        <f>IF(ISBLANK('DATA ENTRY'!T432),"",IF(O432="Ab","AB",IF(O432&gt;=0.9*'MARK LOOKUP'!O432,"A+",IF(O432&gt;=0.8*'MARK LOOKUP'!O432,"A",IF(O432&gt;=0.7*'MARK LOOKUP'!O432,"B+",IF(O432&gt;=0.6*'MARK LOOKUP'!O432,"B",IF(O432&gt;=0.5*'MARK LOOKUP'!O432,"C+",IF(O432&gt;=0.4*'MARK LOOKUP'!O432,"C",IF(O432&gt;=0.35*'MARK LOOKUP'!O432,"D","NG")))))))))</f>
        <v/>
      </c>
      <c r="AK432" s="26" t="str">
        <f>IF(ISNUMBER(P432),IF(P432&gt;=0.9*'MARK LOOKUP'!P432,"A+",IF(P432&gt;=0.8*'MARK LOOKUP'!P432,"A",IF(P432&gt;=0.7*'MARK LOOKUP'!P432,"B+",IF(P432&gt;=0.6*'MARK LOOKUP'!P432,"B",IF(P432&gt;=0.5*'MARK LOOKUP'!P432,"C+",IF(P432&gt;=0.4*'MARK LOOKUP'!P432,"C",IF(P432&gt;=0.35*'MARK LOOKUP'!P432,"D","NG"))))))),"")</f>
        <v/>
      </c>
      <c r="AL432" s="26" t="str">
        <f>IF(ISBLANK('DATA ENTRY'!V432),"",IF(Q432="Ab","AB",IF(Q432&gt;=0.9*'MARK LOOKUP'!Q432,"A+",IF(Q432&gt;=0.8*'MARK LOOKUP'!Q432,"A",IF(Q432&gt;=0.7*'MARK LOOKUP'!Q432,"B+",IF(Q432&gt;=0.6*'MARK LOOKUP'!Q432,"B",IF(Q432&gt;=0.5*'MARK LOOKUP'!Q432,"C+",IF(Q432&gt;=0.4*'MARK LOOKUP'!Q432,"C",IF(Q432&gt;=0.35*'MARK LOOKUP'!Q432,"D","NG")))))))))</f>
        <v/>
      </c>
      <c r="AM432" s="26" t="str">
        <f>IF(ISBLANK('DATA ENTRY'!W432),"",IF(R432="Ab","AB",IF(R432&gt;=0.9*'MARK LOOKUP'!R432,"A+",IF(R432&gt;=0.8*'MARK LOOKUP'!R432,"A",IF(R432&gt;=0.7*'MARK LOOKUP'!R432,"B+",IF(R432&gt;=0.6*'MARK LOOKUP'!R432,"B",IF(R432&gt;=0.5*'MARK LOOKUP'!R432,"C+",IF(R432&gt;=0.4*'MARK LOOKUP'!R432,"C",IF(R432&gt;=0.35*'MARK LOOKUP'!R432,"D","NG")))))))))</f>
        <v/>
      </c>
      <c r="AN432" s="26" t="str">
        <f>IF(ISNUMBER(S432),IF(S432&gt;=0.9*'MARK LOOKUP'!S432,"A+",IF(S432&gt;=0.8*'MARK LOOKUP'!S432,"A",IF(S432&gt;=0.7*'MARK LOOKUP'!S432,"B+",IF(S432&gt;=0.6*'MARK LOOKUP'!S432,"B",IF(S432&gt;=0.5*'MARK LOOKUP'!S432,"C+",IF(S432&gt;=0.4*'MARK LOOKUP'!S432,"C",IF(S432&gt;=0.35*'MARK LOOKUP'!S432,"D","NG"))))))),"")</f>
        <v/>
      </c>
      <c r="AO432" s="26" t="str">
        <f>IF(ISBLANK('DATA ENTRY'!Y432),"",IF(T432="AB","AB",IF(T432&gt;=0.9*'MARK LOOKUP'!T432,"A+",IF(T432&gt;=0.8*'MARK LOOKUP'!T432,"A",IF(T432&gt;=0.7*'MARK LOOKUP'!T432,"B+",IF(T432&gt;=0.6*'MARK LOOKUP'!T432,"B",IF(T432&gt;=0.5*'MARK LOOKUP'!T432,"C+",IF(T432&gt;=0.4*'MARK LOOKUP'!T432,"C",IF(T432&gt;=0.35*'MARK LOOKUP'!T432,"D","NG")))))))))</f>
        <v/>
      </c>
      <c r="AP432" s="26" t="str">
        <f>IF(ISBLANK('DATA ENTRY'!Z432),"",IF(U432="AB","AB",IF(U432&gt;=0.9*'MARK LOOKUP'!U432,"A+",IF(U432&gt;=0.8*'MARK LOOKUP'!U432,"A",IF(U432&gt;=0.7*'MARK LOOKUP'!U432,"B+",IF(U432&gt;=0.6*'MARK LOOKUP'!U432,"B",IF(U432&gt;=0.5*'MARK LOOKUP'!U432,"C+",IF(U432&gt;=0.4*'MARK LOOKUP'!U432,"C",IF(U432&gt;=0.35*'MARK LOOKUP'!U432,"D","NG")))))))))</f>
        <v/>
      </c>
      <c r="AQ432" s="26" t="str">
        <f>IF(ISNUMBER(V432),IF(V432&gt;=0.9*'MARK LOOKUP'!V432,"A+",IF(V432&gt;=0.8*'MARK LOOKUP'!V432,"A",IF(V432&gt;=0.7*'MARK LOOKUP'!V432,"B+",IF(V432&gt;=0.6*'MARK LOOKUP'!S432,"B",IF(V432&gt;=0.5*'MARK LOOKUP'!V432,"C+",IF(V432&gt;=0.4*'MARK LOOKUP'!V432,"C",IF(V432&gt;=0.35*'MARK LOOKUP'!V432,"D","NG"))))))),"")</f>
        <v/>
      </c>
      <c r="AR432" s="26" t="str">
        <f t="shared" si="127"/>
        <v/>
      </c>
      <c r="AS432" s="26" t="str">
        <f t="shared" si="128"/>
        <v/>
      </c>
      <c r="AT432" s="26" t="str">
        <f t="shared" si="129"/>
        <v/>
      </c>
      <c r="AU432" s="26" t="str">
        <f t="shared" si="130"/>
        <v/>
      </c>
      <c r="AV432" s="26" t="str">
        <f t="shared" si="131"/>
        <v/>
      </c>
      <c r="AW432" s="26" t="str">
        <f t="shared" si="132"/>
        <v/>
      </c>
      <c r="AX432" s="26" t="str">
        <f t="shared" si="133"/>
        <v/>
      </c>
      <c r="AY432" s="26" t="str">
        <f t="shared" si="134"/>
        <v/>
      </c>
      <c r="AZ432" s="26" t="str">
        <f t="shared" si="135"/>
        <v/>
      </c>
      <c r="BA432" s="26" t="str">
        <f t="shared" si="136"/>
        <v/>
      </c>
      <c r="BB432" s="26" t="str">
        <f t="shared" si="137"/>
        <v/>
      </c>
      <c r="BC432" s="26" t="str">
        <f t="shared" si="138"/>
        <v/>
      </c>
      <c r="BD432" s="26" t="str">
        <f t="shared" si="139"/>
        <v/>
      </c>
      <c r="BE432" s="26" t="str">
        <f>IF(ISBLANK('DATA ENTRY'!S432),"",IF(AJ432="A+","4",IF(AJ432="A","3.6",IF(AJ432="B+","3.2",IF(AJ432="B","2.8",IF(AJ432="C+","2.4",IF(AJ432="C","2",IF(AJ432="D+","1.6",IF(AJ432="D","1.2",IF(AJ432="E","0.8",""))))))))))</f>
        <v/>
      </c>
      <c r="BF432" s="26" t="str">
        <f>IF(ISBLANK('DATA ENTRY'!T432),"",IF(AK432="A+","4",IF(AK432="A","3.6",IF(AK432="B+","3.2",IF(AK432="B","2.8",IF(AK432="C+","2.4",IF(AK432="C","2",IF(AK432="D+","1.6",IF(AK432="D","1.2",IF(AK432="E","0.8",""))))))))))</f>
        <v/>
      </c>
      <c r="BG432" s="26" t="str">
        <f>IF(ISBLANK('DATA ENTRY'!U432),"",IF(AL432="A+","4",IF(AL432="A","3.6",IF(AL432="B+","3.2",IF(AL432="B","2.8",IF(AL432="C+","2.4",IF(AL432="C","2",IF(AL432="D+","1.6",IF(AL432="D","1.2",IF(AL432="E","0.8",""))))))))))</f>
        <v/>
      </c>
      <c r="BH432" s="26" t="str">
        <f>IF(ISBLANK('DATA ENTRY'!V432),"",IF(AM432="A+","4",IF(AM432="A","3.6",IF(AM432="B+","3.2",IF(AM432="B","2.8",IF(AM432="C+","2.4",IF(AM432="C","2",IF(AM432="D+","1.6",IF(AM432="D","1.2",IF(AM432="E","0.8",""))))))))))</f>
        <v/>
      </c>
      <c r="BI432" s="26" t="str">
        <f>IF(ISBLANK('DATA ENTRY'!W432),"",IF(AN432="A+","4",IF(AN432="A","3.6",IF(AN432="B+","3.2",IF(AN432="B","2.8",IF(AN432="C+","2.4",IF(AN432="C","2",IF(AN432="D+","1.6",IF(AN432="D","1.2",IF(AN432="E","0.8",""))))))))))</f>
        <v/>
      </c>
      <c r="BJ432" s="26" t="str">
        <f>IF(ISBLANK('DATA ENTRY'!X432),"",IF(AO432="A+","4",IF(AO432="A","3.6",IF(AO432="B+","3.2",IF(AO432="B","2.8",IF(AO432="C+","2.4",IF(AO432="C","2",IF(AO432="D+","1.6",IF(AO432="D","1.2",IF(AO432="E","0.8",""))))))))))</f>
        <v/>
      </c>
      <c r="BK432" s="26" t="str">
        <f>IF(ISBLANK('DATA ENTRY'!Y432),"",IF(AP432="A+","4",IF(AP432="A","3.6",IF(AP432="B+","3.2",IF(AP432="B","2.8",IF(AP432="C+","2.4",IF(AP432="C","2",IF(AP432="D+","1.6",IF(AP432="D","1.2",IF(AP432="E","0.8",""))))))))))</f>
        <v/>
      </c>
      <c r="BL432" s="26" t="str">
        <f>IF(ISBLANK('DATA ENTRY'!Z432),"",IF(AQ432="A+","4",IF(AQ432="A","3.6",IF(AQ432="B+","3.2",IF(AQ432="B","2.8",IF(AQ432="C+","2.4",IF(AQ432="C","2",IF(AQ432="D+","1.6",IF(AQ432="D","1.2",IF(AQ432="E","0.8",""))))))))))</f>
        <v/>
      </c>
    </row>
    <row r="433" spans="2:64" x14ac:dyDescent="0.25">
      <c r="B433" s="26" t="str">
        <f>IF(ISBLANK('DATA ENTRY'!G433),"",'DATA ENTRY'!G433)</f>
        <v/>
      </c>
      <c r="C433" s="26" t="str">
        <f>IF(ISBLANK('DATA ENTRY'!H433),"",'DATA ENTRY'!H433)</f>
        <v/>
      </c>
      <c r="D433" s="26" t="str">
        <f t="shared" si="121"/>
        <v/>
      </c>
      <c r="E433" s="26" t="str">
        <f>IF(ISBLANK('DATA ENTRY'!J433),"",'DATA ENTRY'!J433)</f>
        <v/>
      </c>
      <c r="F433" s="26" t="str">
        <f>IF(ISBLANK('DATA ENTRY'!K433),"",'DATA ENTRY'!K433)</f>
        <v/>
      </c>
      <c r="G433" s="26" t="str">
        <f t="shared" si="122"/>
        <v/>
      </c>
      <c r="H433" s="26" t="str">
        <f>IF(ISBLANK('DATA ENTRY'!M433),"",'DATA ENTRY'!M433)</f>
        <v/>
      </c>
      <c r="I433" s="26" t="str">
        <f>IF(ISBLANK('DATA ENTRY'!M433),"",'DATA ENTRY'!N433)</f>
        <v/>
      </c>
      <c r="J433" s="26" t="str">
        <f t="shared" si="140"/>
        <v/>
      </c>
      <c r="K433" s="26" t="str">
        <f>IF(ISBLANK('DATA ENTRY'!P433),"",'DATA ENTRY'!P433)</f>
        <v/>
      </c>
      <c r="L433" s="26" t="str">
        <f>IF(ISBLANK('DATA ENTRY'!Q433),"",'DATA ENTRY'!Q433)</f>
        <v/>
      </c>
      <c r="M433" s="26" t="str">
        <f t="shared" si="123"/>
        <v/>
      </c>
      <c r="N433" s="26" t="str">
        <f>IF(ISBLANK('DATA ENTRY'!S433),"",'DATA ENTRY'!S433)</f>
        <v/>
      </c>
      <c r="O433" s="26" t="str">
        <f>IF(ISBLANK('DATA ENTRY'!T433),"",'DATA ENTRY'!T433)</f>
        <v/>
      </c>
      <c r="P433" s="26" t="str">
        <f t="shared" si="124"/>
        <v/>
      </c>
      <c r="Q433" s="26" t="str">
        <f>IF(ISBLANK('DATA ENTRY'!V433),"",'DATA ENTRY'!V433)</f>
        <v/>
      </c>
      <c r="R433" s="26" t="str">
        <f>IF(ISBLANK('DATA ENTRY'!W433),"",'DATA ENTRY'!W433)</f>
        <v/>
      </c>
      <c r="S433" s="26" t="str">
        <f t="shared" si="125"/>
        <v/>
      </c>
      <c r="T433" s="26" t="str">
        <f>IF(ISBLANK('DATA ENTRY'!Y433),"",'DATA ENTRY'!Y433)</f>
        <v/>
      </c>
      <c r="U433" s="26" t="str">
        <f>IF(ISBLANK('DATA ENTRY'!Z433),"",'DATA ENTRY'!Z433)</f>
        <v/>
      </c>
      <c r="V433" s="26" t="str">
        <f t="shared" si="126"/>
        <v/>
      </c>
      <c r="W433" s="26" t="str">
        <f>IF(ISBLANK('DATA ENTRY'!$F433),"",IF(LEDGER!B433="AB","AB",IF(LEDGER!B433&gt;=0.9*'MARK LOOKUP'!B433,"A+",IF(LEDGER!B433&gt;=0.8*'MARK LOOKUP'!B433,"A",IF(LEDGER!B433&gt;=0.7*'MARK LOOKUP'!B433,"B+",IF(LEDGER!B433&gt;=0.6*'MARK LOOKUP'!B433,"B",IF(LEDGER!B433&gt;=0.5*'MARK LOOKUP'!B433,"C+",IF(LEDGER!B433&gt;=0.4*'MARK LOOKUP'!B433,"C+",IF(LEDGER!B433&gt;=0.35*'MARK LOOKUP'!B433,"D","NG")))))))))</f>
        <v/>
      </c>
      <c r="X433" s="26" t="str">
        <f>IF(ISBLANK('DATA ENTRY'!$G433),"",IF(LEDGER!C433="AB","AB",IF(LEDGER!C433&gt;=0.9*'MARK LOOKUP'!C433,"A+",IF(LEDGER!C433&gt;=0.8*'MARK LOOKUP'!C433,"A",IF(LEDGER!C433&gt;=0.7*'MARK LOOKUP'!C433,"B+",IF(LEDGER!C433&gt;=0.6*'MARK LOOKUP'!C433,"B",IF(LEDGER!C433&gt;=0.5*'MARK LOOKUP'!C433,"C+",IF(LEDGER!C433&gt;=0.4*'MARK LOOKUP'!C433,"C+",IF(LEDGER!C433&gt;=0.35*'MARK LOOKUP'!C433,"D","N.G.")))))))))</f>
        <v/>
      </c>
      <c r="Y433" s="26" t="b">
        <f>IF(ISNUMBER(D433),IF(D433&gt;=0.9*'MARK LOOKUP'!D433,"A+",IF(D433&gt;=0.8*'MARK LOOKUP'!D433,"A",IF(D433&gt;=0.7*'MARK LOOKUP'!D433,"B+",IF(D433&gt;=0.6*'MARK LOOKUP'!D433,"B",IF(D433&gt;=0.5*'MARK LOOKUP'!D433,"C+",IF(D433&gt;=0.4*'MARK LOOKUP'!D433,"C",IF(D433&gt;=0.35*'MARK LOOKUP'!D433,"D","N.G."))))))))</f>
        <v>0</v>
      </c>
      <c r="Z433" s="26" t="str">
        <f>IF(ISBLANK('DATA ENTRY'!J433),"",IF(LEDGER!E433="AB","AB",IF(LEDGER!E433&gt;=0.9*'MARK LOOKUP'!E433,"A+",IF(LEDGER!E433&gt;=0.8*'MARK LOOKUP'!E433,"A",IF(LEDGER!E433&gt;=0.7*'MARK LOOKUP'!E433,"B+",IF(LEDGER!E433&gt;=0.6*'MARK LOOKUP'!E433,"B",IF(LEDGER!E433&gt;=0.5*'MARK LOOKUP'!E433,"C+",IF(LEDGER!E433&gt;=0.4*'MARK LOOKUP'!E433,"C",IF(LEDGER!E433&gt;=0.35*'MARK LOOKUP'!E433,"D","NG")))))))))</f>
        <v/>
      </c>
      <c r="AA433" s="26" t="str">
        <f>IF(ISBLANK('DATA ENTRY'!K433),"",IF(LEDGER!F433="AB","AB",IF(LEDGER!F433&gt;=0.9*'MARK LOOKUP'!F433,"A+",IF(LEDGER!F433&gt;=0.8*'MARK LOOKUP'!F433,"A",IF(LEDGER!F433&gt;=0.7*'MARK LOOKUP'!F433,"B+",IF(LEDGER!F433&gt;=0.6*'MARK LOOKUP'!F433,"B",IF(LEDGER!F433&gt;=0.5*'MARK LOOKUP'!F433,"C+",IF(LEDGER!F433&gt;=0.4*'MARK LOOKUP'!F433,"C",IF(LEDGER!F433&gt;=0.35*'MARK LOOKUP'!F433,"D","NG")))))))))</f>
        <v/>
      </c>
      <c r="AB433" s="26" t="b">
        <f>IF(ISNUMBER(G433),IF(D433&gt;=0.9*'MARK LOOKUP'!G433,"A+",IF(G433&gt;=0.8*'MARK LOOKUP'!G433,"A",IF(G433&gt;=0.7*'MARK LOOKUP'!G433,"B+",IF(G433&gt;=0.6*'MARK LOOKUP'!G433,"B",IF(G433&gt;=0.5*'MARK LOOKUP'!G433,"C+",IF(G433&gt;=0.4*'MARK LOOKUP'!G433,"C",IF(G433&gt;=0.35*'MARK LOOKUP'!G433,"D","NG"))))))))</f>
        <v>0</v>
      </c>
      <c r="AC433" s="26" t="str">
        <f>IF(ISBLANK('DATA ENTRY'!M433),"",IF(LEDGER!H433="AB","AB",IF(LEDGER!H433&gt;=0.9*'MARK LOOKUP'!H433,"A+",IF(LEDGER!H433&gt;=0.8*'MARK LOOKUP'!H433,"A",IF(LEDGER!H433&gt;=0.7*'MARK LOOKUP'!H433,"B+",IF(LEDGER!H433&gt;=0.6*'MARK LOOKUP'!H433,"B",IF(LEDGER!H433&gt;=0.5*'MARK LOOKUP'!H433,"C+",IF(LEDGER!H433&gt;=0.4*'MARK LOOKUP'!H433,"C",IF(LEDGER!H433&gt;=0.35*'MARK LOOKUP'!H433,"D","NG")))))))))</f>
        <v/>
      </c>
      <c r="AD433" s="26" t="str">
        <f>IF(ISBLANK('DATA ENTRY'!N433),"",IF(LEDGER!I433="AB","AB",IF(LEDGER!I433&gt;=0.9*'MARK LOOKUP'!I433,"A+",IF(LEDGER!I433&gt;=0.8*'MARK LOOKUP'!I433,"A",IF(LEDGER!I433&gt;=0.7*'MARK LOOKUP'!I433,"B+",IF(LEDGER!I433&gt;=0.6*'MARK LOOKUP'!I433,"B",IF(LEDGER!I433&gt;=0.5*'MARK LOOKUP'!I433,"C+",IF(LEDGER!I433&gt;=0.4*'MARK LOOKUP'!I433,"C",IF(LEDGER!I433&gt;=0.35*'MARK LOOKUP'!I433,"D","NG")))))))))</f>
        <v/>
      </c>
      <c r="AE433" s="26" t="str">
        <f>IF(ISNUMBER(J433),IF(J433&gt;=0.9*'MARK LOOKUP'!J433,"A+",IF(J433&gt;=0.8*'MARK LOOKUP'!J433,"A",IF(J433&gt;=0.7*'MARK LOOKUP'!J433,"B+",IF(J433&gt;=0.6*'MARK LOOKUP'!J433,"B",IF(J433&gt;=0.5*'MARK LOOKUP'!J433,"C+",IF(J433&gt;=0.4*'MARK LOOKUP'!J433,"C",IF(J433&gt;=0.35*'MARK LOOKUP'!J433,"D","NG"))))))),"")</f>
        <v/>
      </c>
      <c r="AF433" s="26" t="str">
        <f>IF(ISBLANK('DATA ENTRY'!P433),"",IF(LEDGER!K433="Ab","AB",IF(LEDGER!K433&gt;=0.9*'MARK LOOKUP'!K433,"A+",IF(LEDGER!K433&gt;=0.8*'MARK LOOKUP'!K433,"A",IF(LEDGER!K433&gt;=0.7*'MARK LOOKUP'!K433,"B+",IF(LEDGER!K433&gt;=0.6*'MARK LOOKUP'!K433,"B",IF(LEDGER!K433&gt;=0.5*'MARK LOOKUP'!K433,"C+",IF(LEDGER!K433&gt;=0.4*'MARK LOOKUP'!K433,"C",IF(LEDGER!K433&gt;=0.35*'MARK LOOKUP'!K433,"D","NG")))))))))</f>
        <v/>
      </c>
      <c r="AG433" s="26" t="str">
        <f>IF(ISBLANK('DATA ENTRY'!Q433),"",IF(LEDGER!L433="Ab","AB",IF(LEDGER!L433&gt;=0.9*'MARK LOOKUP'!L433,"A+",IF(LEDGER!L433&gt;=0.8*'MARK LOOKUP'!L433,"A",IF(LEDGER!L433&gt;=0.7*'MARK LOOKUP'!L433,"B+",IF(LEDGER!L433&gt;=0.6*'MARK LOOKUP'!L433,"B",IF(LEDGER!L433&gt;=0.5*'MARK LOOKUP'!L433,"C+",IF(LEDGER!L433&gt;=0.4*'MARK LOOKUP'!L433,"C",IF(LEDGER!L433&gt;=0.35*'MARK LOOKUP'!L433,"D","NG")))))))))</f>
        <v/>
      </c>
      <c r="AH433" s="26" t="str">
        <f>IF(ISNUMBER(M433),IF(M433&gt;=0.9*'MARK LOOKUP'!M433,"A+",IF(M433&gt;=0.8*'MARK LOOKUP'!M433,"A",IF(M433&gt;=0.7*'MARK LOOKUP'!M433,"B+",IF(M433&gt;=0.6*'MARK LOOKUP'!M433,"B",IF(M433&gt;=0.5*'MARK LOOKUP'!M433,"C+",IF(M433&gt;=0.4*'MARK LOOKUP'!M433,"C",IF(M433&gt;=0.35*'MARK LOOKUP'!M433,"D","NG"))))))),"")</f>
        <v/>
      </c>
      <c r="AI433" s="26" t="str">
        <f>IF(ISBLANK('DATA ENTRY'!S433),"",IF(N433="Ab","AB",IF(N433&gt;=0.9*'MARK LOOKUP'!N433,"A+",IF(N433&gt;=0.8*'MARK LOOKUP'!N433,"A",IF(N433&gt;=0.7*'MARK LOOKUP'!N433,"B+",IF(N433&gt;=0.6*'MARK LOOKUP'!N433,"B",IF(N433&gt;=0.5*'MARK LOOKUP'!N433,"C+",IF(N433&gt;=0.4*'MARK LOOKUP'!N433,"C",IF(N433&gt;=0.35*'MARK LOOKUP'!N433,"D","NG")))))))))</f>
        <v/>
      </c>
      <c r="AJ433" s="26" t="str">
        <f>IF(ISBLANK('DATA ENTRY'!T433),"",IF(O433="Ab","AB",IF(O433&gt;=0.9*'MARK LOOKUP'!O433,"A+",IF(O433&gt;=0.8*'MARK LOOKUP'!O433,"A",IF(O433&gt;=0.7*'MARK LOOKUP'!O433,"B+",IF(O433&gt;=0.6*'MARK LOOKUP'!O433,"B",IF(O433&gt;=0.5*'MARK LOOKUP'!O433,"C+",IF(O433&gt;=0.4*'MARK LOOKUP'!O433,"C",IF(O433&gt;=0.35*'MARK LOOKUP'!O433,"D","NG")))))))))</f>
        <v/>
      </c>
      <c r="AK433" s="26" t="str">
        <f>IF(ISNUMBER(P433),IF(P433&gt;=0.9*'MARK LOOKUP'!P433,"A+",IF(P433&gt;=0.8*'MARK LOOKUP'!P433,"A",IF(P433&gt;=0.7*'MARK LOOKUP'!P433,"B+",IF(P433&gt;=0.6*'MARK LOOKUP'!P433,"B",IF(P433&gt;=0.5*'MARK LOOKUP'!P433,"C+",IF(P433&gt;=0.4*'MARK LOOKUP'!P433,"C",IF(P433&gt;=0.35*'MARK LOOKUP'!P433,"D","NG"))))))),"")</f>
        <v/>
      </c>
      <c r="AL433" s="26" t="str">
        <f>IF(ISBLANK('DATA ENTRY'!V433),"",IF(Q433="Ab","AB",IF(Q433&gt;=0.9*'MARK LOOKUP'!Q433,"A+",IF(Q433&gt;=0.8*'MARK LOOKUP'!Q433,"A",IF(Q433&gt;=0.7*'MARK LOOKUP'!Q433,"B+",IF(Q433&gt;=0.6*'MARK LOOKUP'!Q433,"B",IF(Q433&gt;=0.5*'MARK LOOKUP'!Q433,"C+",IF(Q433&gt;=0.4*'MARK LOOKUP'!Q433,"C",IF(Q433&gt;=0.35*'MARK LOOKUP'!Q433,"D","NG")))))))))</f>
        <v/>
      </c>
      <c r="AM433" s="26" t="str">
        <f>IF(ISBLANK('DATA ENTRY'!W433),"",IF(R433="Ab","AB",IF(R433&gt;=0.9*'MARK LOOKUP'!R433,"A+",IF(R433&gt;=0.8*'MARK LOOKUP'!R433,"A",IF(R433&gt;=0.7*'MARK LOOKUP'!R433,"B+",IF(R433&gt;=0.6*'MARK LOOKUP'!R433,"B",IF(R433&gt;=0.5*'MARK LOOKUP'!R433,"C+",IF(R433&gt;=0.4*'MARK LOOKUP'!R433,"C",IF(R433&gt;=0.35*'MARK LOOKUP'!R433,"D","NG")))))))))</f>
        <v/>
      </c>
      <c r="AN433" s="26" t="str">
        <f>IF(ISNUMBER(S433),IF(S433&gt;=0.9*'MARK LOOKUP'!S433,"A+",IF(S433&gt;=0.8*'MARK LOOKUP'!S433,"A",IF(S433&gt;=0.7*'MARK LOOKUP'!S433,"B+",IF(S433&gt;=0.6*'MARK LOOKUP'!S433,"B",IF(S433&gt;=0.5*'MARK LOOKUP'!S433,"C+",IF(S433&gt;=0.4*'MARK LOOKUP'!S433,"C",IF(S433&gt;=0.35*'MARK LOOKUP'!S433,"D","NG"))))))),"")</f>
        <v/>
      </c>
      <c r="AO433" s="26" t="str">
        <f>IF(ISBLANK('DATA ENTRY'!Y433),"",IF(T433="AB","AB",IF(T433&gt;=0.9*'MARK LOOKUP'!T433,"A+",IF(T433&gt;=0.8*'MARK LOOKUP'!T433,"A",IF(T433&gt;=0.7*'MARK LOOKUP'!T433,"B+",IF(T433&gt;=0.6*'MARK LOOKUP'!T433,"B",IF(T433&gt;=0.5*'MARK LOOKUP'!T433,"C+",IF(T433&gt;=0.4*'MARK LOOKUP'!T433,"C",IF(T433&gt;=0.35*'MARK LOOKUP'!T433,"D","NG")))))))))</f>
        <v/>
      </c>
      <c r="AP433" s="26" t="str">
        <f>IF(ISBLANK('DATA ENTRY'!Z433),"",IF(U433="AB","AB",IF(U433&gt;=0.9*'MARK LOOKUP'!U433,"A+",IF(U433&gt;=0.8*'MARK LOOKUP'!U433,"A",IF(U433&gt;=0.7*'MARK LOOKUP'!U433,"B+",IF(U433&gt;=0.6*'MARK LOOKUP'!U433,"B",IF(U433&gt;=0.5*'MARK LOOKUP'!U433,"C+",IF(U433&gt;=0.4*'MARK LOOKUP'!U433,"C",IF(U433&gt;=0.35*'MARK LOOKUP'!U433,"D","NG")))))))))</f>
        <v/>
      </c>
      <c r="AQ433" s="26" t="str">
        <f>IF(ISNUMBER(V433),IF(V433&gt;=0.9*'MARK LOOKUP'!V433,"A+",IF(V433&gt;=0.8*'MARK LOOKUP'!V433,"A",IF(V433&gt;=0.7*'MARK LOOKUP'!V433,"B+",IF(V433&gt;=0.6*'MARK LOOKUP'!S433,"B",IF(V433&gt;=0.5*'MARK LOOKUP'!V433,"C+",IF(V433&gt;=0.4*'MARK LOOKUP'!V433,"C",IF(V433&gt;=0.35*'MARK LOOKUP'!V433,"D","NG"))))))),"")</f>
        <v/>
      </c>
      <c r="AR433" s="26" t="str">
        <f t="shared" si="127"/>
        <v/>
      </c>
      <c r="AS433" s="26" t="str">
        <f t="shared" si="128"/>
        <v/>
      </c>
      <c r="AT433" s="26" t="str">
        <f t="shared" si="129"/>
        <v/>
      </c>
      <c r="AU433" s="26" t="str">
        <f t="shared" si="130"/>
        <v/>
      </c>
      <c r="AV433" s="26" t="str">
        <f t="shared" si="131"/>
        <v/>
      </c>
      <c r="AW433" s="26" t="str">
        <f t="shared" si="132"/>
        <v/>
      </c>
      <c r="AX433" s="26" t="str">
        <f t="shared" si="133"/>
        <v/>
      </c>
      <c r="AY433" s="26" t="str">
        <f t="shared" si="134"/>
        <v/>
      </c>
      <c r="AZ433" s="26" t="str">
        <f t="shared" si="135"/>
        <v/>
      </c>
      <c r="BA433" s="26" t="str">
        <f t="shared" si="136"/>
        <v/>
      </c>
      <c r="BB433" s="26" t="str">
        <f t="shared" si="137"/>
        <v/>
      </c>
      <c r="BC433" s="26" t="str">
        <f t="shared" si="138"/>
        <v/>
      </c>
      <c r="BD433" s="26" t="str">
        <f t="shared" si="139"/>
        <v/>
      </c>
      <c r="BE433" s="26" t="str">
        <f>IF(ISBLANK('DATA ENTRY'!S433),"",IF(AJ433="A+","4",IF(AJ433="A","3.6",IF(AJ433="B+","3.2",IF(AJ433="B","2.8",IF(AJ433="C+","2.4",IF(AJ433="C","2",IF(AJ433="D+","1.6",IF(AJ433="D","1.2",IF(AJ433="E","0.8",""))))))))))</f>
        <v/>
      </c>
      <c r="BF433" s="26" t="str">
        <f>IF(ISBLANK('DATA ENTRY'!T433),"",IF(AK433="A+","4",IF(AK433="A","3.6",IF(AK433="B+","3.2",IF(AK433="B","2.8",IF(AK433="C+","2.4",IF(AK433="C","2",IF(AK433="D+","1.6",IF(AK433="D","1.2",IF(AK433="E","0.8",""))))))))))</f>
        <v/>
      </c>
      <c r="BG433" s="26" t="str">
        <f>IF(ISBLANK('DATA ENTRY'!U433),"",IF(AL433="A+","4",IF(AL433="A","3.6",IF(AL433="B+","3.2",IF(AL433="B","2.8",IF(AL433="C+","2.4",IF(AL433="C","2",IF(AL433="D+","1.6",IF(AL433="D","1.2",IF(AL433="E","0.8",""))))))))))</f>
        <v/>
      </c>
      <c r="BH433" s="26" t="str">
        <f>IF(ISBLANK('DATA ENTRY'!V433),"",IF(AM433="A+","4",IF(AM433="A","3.6",IF(AM433="B+","3.2",IF(AM433="B","2.8",IF(AM433="C+","2.4",IF(AM433="C","2",IF(AM433="D+","1.6",IF(AM433="D","1.2",IF(AM433="E","0.8",""))))))))))</f>
        <v/>
      </c>
      <c r="BI433" s="26" t="str">
        <f>IF(ISBLANK('DATA ENTRY'!W433),"",IF(AN433="A+","4",IF(AN433="A","3.6",IF(AN433="B+","3.2",IF(AN433="B","2.8",IF(AN433="C+","2.4",IF(AN433="C","2",IF(AN433="D+","1.6",IF(AN433="D","1.2",IF(AN433="E","0.8",""))))))))))</f>
        <v/>
      </c>
      <c r="BJ433" s="26" t="str">
        <f>IF(ISBLANK('DATA ENTRY'!X433),"",IF(AO433="A+","4",IF(AO433="A","3.6",IF(AO433="B+","3.2",IF(AO433="B","2.8",IF(AO433="C+","2.4",IF(AO433="C","2",IF(AO433="D+","1.6",IF(AO433="D","1.2",IF(AO433="E","0.8",""))))))))))</f>
        <v/>
      </c>
      <c r="BK433" s="26" t="str">
        <f>IF(ISBLANK('DATA ENTRY'!Y433),"",IF(AP433="A+","4",IF(AP433="A","3.6",IF(AP433="B+","3.2",IF(AP433="B","2.8",IF(AP433="C+","2.4",IF(AP433="C","2",IF(AP433="D+","1.6",IF(AP433="D","1.2",IF(AP433="E","0.8",""))))))))))</f>
        <v/>
      </c>
      <c r="BL433" s="26" t="str">
        <f>IF(ISBLANK('DATA ENTRY'!Z433),"",IF(AQ433="A+","4",IF(AQ433="A","3.6",IF(AQ433="B+","3.2",IF(AQ433="B","2.8",IF(AQ433="C+","2.4",IF(AQ433="C","2",IF(AQ433="D+","1.6",IF(AQ433="D","1.2",IF(AQ433="E","0.8",""))))))))))</f>
        <v/>
      </c>
    </row>
    <row r="434" spans="2:64" x14ac:dyDescent="0.25">
      <c r="B434" s="26" t="str">
        <f>IF(ISBLANK('DATA ENTRY'!G434),"",'DATA ENTRY'!G434)</f>
        <v/>
      </c>
      <c r="C434" s="26" t="str">
        <f>IF(ISBLANK('DATA ENTRY'!H434),"",'DATA ENTRY'!H434)</f>
        <v/>
      </c>
      <c r="D434" s="26" t="str">
        <f t="shared" si="121"/>
        <v/>
      </c>
      <c r="E434" s="26" t="str">
        <f>IF(ISBLANK('DATA ENTRY'!J434),"",'DATA ENTRY'!J434)</f>
        <v/>
      </c>
      <c r="F434" s="26" t="str">
        <f>IF(ISBLANK('DATA ENTRY'!K434),"",'DATA ENTRY'!K434)</f>
        <v/>
      </c>
      <c r="G434" s="26" t="str">
        <f t="shared" si="122"/>
        <v/>
      </c>
      <c r="H434" s="26" t="str">
        <f>IF(ISBLANK('DATA ENTRY'!M434),"",'DATA ENTRY'!M434)</f>
        <v/>
      </c>
      <c r="I434" s="26" t="str">
        <f>IF(ISBLANK('DATA ENTRY'!M434),"",'DATA ENTRY'!N434)</f>
        <v/>
      </c>
      <c r="J434" s="26" t="str">
        <f t="shared" si="140"/>
        <v/>
      </c>
      <c r="K434" s="26" t="str">
        <f>IF(ISBLANK('DATA ENTRY'!P434),"",'DATA ENTRY'!P434)</f>
        <v/>
      </c>
      <c r="L434" s="26" t="str">
        <f>IF(ISBLANK('DATA ENTRY'!Q434),"",'DATA ENTRY'!Q434)</f>
        <v/>
      </c>
      <c r="M434" s="26" t="str">
        <f t="shared" si="123"/>
        <v/>
      </c>
      <c r="N434" s="26" t="str">
        <f>IF(ISBLANK('DATA ENTRY'!S434),"",'DATA ENTRY'!S434)</f>
        <v/>
      </c>
      <c r="O434" s="26" t="str">
        <f>IF(ISBLANK('DATA ENTRY'!T434),"",'DATA ENTRY'!T434)</f>
        <v/>
      </c>
      <c r="P434" s="26" t="str">
        <f t="shared" si="124"/>
        <v/>
      </c>
      <c r="Q434" s="26" t="str">
        <f>IF(ISBLANK('DATA ENTRY'!V434),"",'DATA ENTRY'!V434)</f>
        <v/>
      </c>
      <c r="R434" s="26" t="str">
        <f>IF(ISBLANK('DATA ENTRY'!W434),"",'DATA ENTRY'!W434)</f>
        <v/>
      </c>
      <c r="S434" s="26" t="str">
        <f t="shared" si="125"/>
        <v/>
      </c>
      <c r="T434" s="26" t="str">
        <f>IF(ISBLANK('DATA ENTRY'!Y434),"",'DATA ENTRY'!Y434)</f>
        <v/>
      </c>
      <c r="U434" s="26" t="str">
        <f>IF(ISBLANK('DATA ENTRY'!Z434),"",'DATA ENTRY'!Z434)</f>
        <v/>
      </c>
      <c r="V434" s="26" t="str">
        <f t="shared" si="126"/>
        <v/>
      </c>
      <c r="W434" s="26" t="str">
        <f>IF(ISBLANK('DATA ENTRY'!$F434),"",IF(LEDGER!B434="AB","AB",IF(LEDGER!B434&gt;=0.9*'MARK LOOKUP'!B434,"A+",IF(LEDGER!B434&gt;=0.8*'MARK LOOKUP'!B434,"A",IF(LEDGER!B434&gt;=0.7*'MARK LOOKUP'!B434,"B+",IF(LEDGER!B434&gt;=0.6*'MARK LOOKUP'!B434,"B",IF(LEDGER!B434&gt;=0.5*'MARK LOOKUP'!B434,"C+",IF(LEDGER!B434&gt;=0.4*'MARK LOOKUP'!B434,"C+",IF(LEDGER!B434&gt;=0.35*'MARK LOOKUP'!B434,"D","NG")))))))))</f>
        <v/>
      </c>
      <c r="X434" s="26" t="str">
        <f>IF(ISBLANK('DATA ENTRY'!$G434),"",IF(LEDGER!C434="AB","AB",IF(LEDGER!C434&gt;=0.9*'MARK LOOKUP'!C434,"A+",IF(LEDGER!C434&gt;=0.8*'MARK LOOKUP'!C434,"A",IF(LEDGER!C434&gt;=0.7*'MARK LOOKUP'!C434,"B+",IF(LEDGER!C434&gt;=0.6*'MARK LOOKUP'!C434,"B",IF(LEDGER!C434&gt;=0.5*'MARK LOOKUP'!C434,"C+",IF(LEDGER!C434&gt;=0.4*'MARK LOOKUP'!C434,"C+",IF(LEDGER!C434&gt;=0.35*'MARK LOOKUP'!C434,"D","N.G.")))))))))</f>
        <v/>
      </c>
      <c r="Y434" s="26" t="b">
        <f>IF(ISNUMBER(D434),IF(D434&gt;=0.9*'MARK LOOKUP'!D434,"A+",IF(D434&gt;=0.8*'MARK LOOKUP'!D434,"A",IF(D434&gt;=0.7*'MARK LOOKUP'!D434,"B+",IF(D434&gt;=0.6*'MARK LOOKUP'!D434,"B",IF(D434&gt;=0.5*'MARK LOOKUP'!D434,"C+",IF(D434&gt;=0.4*'MARK LOOKUP'!D434,"C",IF(D434&gt;=0.35*'MARK LOOKUP'!D434,"D","N.G."))))))))</f>
        <v>0</v>
      </c>
      <c r="Z434" s="26" t="str">
        <f>IF(ISBLANK('DATA ENTRY'!J434),"",IF(LEDGER!E434="AB","AB",IF(LEDGER!E434&gt;=0.9*'MARK LOOKUP'!E434,"A+",IF(LEDGER!E434&gt;=0.8*'MARK LOOKUP'!E434,"A",IF(LEDGER!E434&gt;=0.7*'MARK LOOKUP'!E434,"B+",IF(LEDGER!E434&gt;=0.6*'MARK LOOKUP'!E434,"B",IF(LEDGER!E434&gt;=0.5*'MARK LOOKUP'!E434,"C+",IF(LEDGER!E434&gt;=0.4*'MARK LOOKUP'!E434,"C",IF(LEDGER!E434&gt;=0.35*'MARK LOOKUP'!E434,"D","NG")))))))))</f>
        <v/>
      </c>
      <c r="AA434" s="26" t="str">
        <f>IF(ISBLANK('DATA ENTRY'!K434),"",IF(LEDGER!F434="AB","AB",IF(LEDGER!F434&gt;=0.9*'MARK LOOKUP'!F434,"A+",IF(LEDGER!F434&gt;=0.8*'MARK LOOKUP'!F434,"A",IF(LEDGER!F434&gt;=0.7*'MARK LOOKUP'!F434,"B+",IF(LEDGER!F434&gt;=0.6*'MARK LOOKUP'!F434,"B",IF(LEDGER!F434&gt;=0.5*'MARK LOOKUP'!F434,"C+",IF(LEDGER!F434&gt;=0.4*'MARK LOOKUP'!F434,"C",IF(LEDGER!F434&gt;=0.35*'MARK LOOKUP'!F434,"D","NG")))))))))</f>
        <v/>
      </c>
      <c r="AB434" s="26" t="b">
        <f>IF(ISNUMBER(G434),IF(D434&gt;=0.9*'MARK LOOKUP'!G434,"A+",IF(G434&gt;=0.8*'MARK LOOKUP'!G434,"A",IF(G434&gt;=0.7*'MARK LOOKUP'!G434,"B+",IF(G434&gt;=0.6*'MARK LOOKUP'!G434,"B",IF(G434&gt;=0.5*'MARK LOOKUP'!G434,"C+",IF(G434&gt;=0.4*'MARK LOOKUP'!G434,"C",IF(G434&gt;=0.35*'MARK LOOKUP'!G434,"D","NG"))))))))</f>
        <v>0</v>
      </c>
      <c r="AC434" s="26" t="str">
        <f>IF(ISBLANK('DATA ENTRY'!M434),"",IF(LEDGER!H434="AB","AB",IF(LEDGER!H434&gt;=0.9*'MARK LOOKUP'!H434,"A+",IF(LEDGER!H434&gt;=0.8*'MARK LOOKUP'!H434,"A",IF(LEDGER!H434&gt;=0.7*'MARK LOOKUP'!H434,"B+",IF(LEDGER!H434&gt;=0.6*'MARK LOOKUP'!H434,"B",IF(LEDGER!H434&gt;=0.5*'MARK LOOKUP'!H434,"C+",IF(LEDGER!H434&gt;=0.4*'MARK LOOKUP'!H434,"C",IF(LEDGER!H434&gt;=0.35*'MARK LOOKUP'!H434,"D","NG")))))))))</f>
        <v/>
      </c>
      <c r="AD434" s="26" t="str">
        <f>IF(ISBLANK('DATA ENTRY'!N434),"",IF(LEDGER!I434="AB","AB",IF(LEDGER!I434&gt;=0.9*'MARK LOOKUP'!I434,"A+",IF(LEDGER!I434&gt;=0.8*'MARK LOOKUP'!I434,"A",IF(LEDGER!I434&gt;=0.7*'MARK LOOKUP'!I434,"B+",IF(LEDGER!I434&gt;=0.6*'MARK LOOKUP'!I434,"B",IF(LEDGER!I434&gt;=0.5*'MARK LOOKUP'!I434,"C+",IF(LEDGER!I434&gt;=0.4*'MARK LOOKUP'!I434,"C",IF(LEDGER!I434&gt;=0.35*'MARK LOOKUP'!I434,"D","NG")))))))))</f>
        <v/>
      </c>
      <c r="AE434" s="26" t="str">
        <f>IF(ISNUMBER(J434),IF(J434&gt;=0.9*'MARK LOOKUP'!J434,"A+",IF(J434&gt;=0.8*'MARK LOOKUP'!J434,"A",IF(J434&gt;=0.7*'MARK LOOKUP'!J434,"B+",IF(J434&gt;=0.6*'MARK LOOKUP'!J434,"B",IF(J434&gt;=0.5*'MARK LOOKUP'!J434,"C+",IF(J434&gt;=0.4*'MARK LOOKUP'!J434,"C",IF(J434&gt;=0.35*'MARK LOOKUP'!J434,"D","NG"))))))),"")</f>
        <v/>
      </c>
      <c r="AF434" s="26" t="str">
        <f>IF(ISBLANK('DATA ENTRY'!P434),"",IF(LEDGER!K434="Ab","AB",IF(LEDGER!K434&gt;=0.9*'MARK LOOKUP'!K434,"A+",IF(LEDGER!K434&gt;=0.8*'MARK LOOKUP'!K434,"A",IF(LEDGER!K434&gt;=0.7*'MARK LOOKUP'!K434,"B+",IF(LEDGER!K434&gt;=0.6*'MARK LOOKUP'!K434,"B",IF(LEDGER!K434&gt;=0.5*'MARK LOOKUP'!K434,"C+",IF(LEDGER!K434&gt;=0.4*'MARK LOOKUP'!K434,"C",IF(LEDGER!K434&gt;=0.35*'MARK LOOKUP'!K434,"D","NG")))))))))</f>
        <v/>
      </c>
      <c r="AG434" s="26" t="str">
        <f>IF(ISBLANK('DATA ENTRY'!Q434),"",IF(LEDGER!L434="Ab","AB",IF(LEDGER!L434&gt;=0.9*'MARK LOOKUP'!L434,"A+",IF(LEDGER!L434&gt;=0.8*'MARK LOOKUP'!L434,"A",IF(LEDGER!L434&gt;=0.7*'MARK LOOKUP'!L434,"B+",IF(LEDGER!L434&gt;=0.6*'MARK LOOKUP'!L434,"B",IF(LEDGER!L434&gt;=0.5*'MARK LOOKUP'!L434,"C+",IF(LEDGER!L434&gt;=0.4*'MARK LOOKUP'!L434,"C",IF(LEDGER!L434&gt;=0.35*'MARK LOOKUP'!L434,"D","NG")))))))))</f>
        <v/>
      </c>
      <c r="AH434" s="26" t="str">
        <f>IF(ISNUMBER(M434),IF(M434&gt;=0.9*'MARK LOOKUP'!M434,"A+",IF(M434&gt;=0.8*'MARK LOOKUP'!M434,"A",IF(M434&gt;=0.7*'MARK LOOKUP'!M434,"B+",IF(M434&gt;=0.6*'MARK LOOKUP'!M434,"B",IF(M434&gt;=0.5*'MARK LOOKUP'!M434,"C+",IF(M434&gt;=0.4*'MARK LOOKUP'!M434,"C",IF(M434&gt;=0.35*'MARK LOOKUP'!M434,"D","NG"))))))),"")</f>
        <v/>
      </c>
      <c r="AI434" s="26" t="str">
        <f>IF(ISBLANK('DATA ENTRY'!S434),"",IF(N434="Ab","AB",IF(N434&gt;=0.9*'MARK LOOKUP'!N434,"A+",IF(N434&gt;=0.8*'MARK LOOKUP'!N434,"A",IF(N434&gt;=0.7*'MARK LOOKUP'!N434,"B+",IF(N434&gt;=0.6*'MARK LOOKUP'!N434,"B",IF(N434&gt;=0.5*'MARK LOOKUP'!N434,"C+",IF(N434&gt;=0.4*'MARK LOOKUP'!N434,"C",IF(N434&gt;=0.35*'MARK LOOKUP'!N434,"D","NG")))))))))</f>
        <v/>
      </c>
      <c r="AJ434" s="26" t="str">
        <f>IF(ISBLANK('DATA ENTRY'!T434),"",IF(O434="Ab","AB",IF(O434&gt;=0.9*'MARK LOOKUP'!O434,"A+",IF(O434&gt;=0.8*'MARK LOOKUP'!O434,"A",IF(O434&gt;=0.7*'MARK LOOKUP'!O434,"B+",IF(O434&gt;=0.6*'MARK LOOKUP'!O434,"B",IF(O434&gt;=0.5*'MARK LOOKUP'!O434,"C+",IF(O434&gt;=0.4*'MARK LOOKUP'!O434,"C",IF(O434&gt;=0.35*'MARK LOOKUP'!O434,"D","NG")))))))))</f>
        <v/>
      </c>
      <c r="AK434" s="26" t="str">
        <f>IF(ISNUMBER(P434),IF(P434&gt;=0.9*'MARK LOOKUP'!P434,"A+",IF(P434&gt;=0.8*'MARK LOOKUP'!P434,"A",IF(P434&gt;=0.7*'MARK LOOKUP'!P434,"B+",IF(P434&gt;=0.6*'MARK LOOKUP'!P434,"B",IF(P434&gt;=0.5*'MARK LOOKUP'!P434,"C+",IF(P434&gt;=0.4*'MARK LOOKUP'!P434,"C",IF(P434&gt;=0.35*'MARK LOOKUP'!P434,"D","NG"))))))),"")</f>
        <v/>
      </c>
      <c r="AL434" s="26" t="str">
        <f>IF(ISBLANK('DATA ENTRY'!V434),"",IF(Q434="Ab","AB",IF(Q434&gt;=0.9*'MARK LOOKUP'!Q434,"A+",IF(Q434&gt;=0.8*'MARK LOOKUP'!Q434,"A",IF(Q434&gt;=0.7*'MARK LOOKUP'!Q434,"B+",IF(Q434&gt;=0.6*'MARK LOOKUP'!Q434,"B",IF(Q434&gt;=0.5*'MARK LOOKUP'!Q434,"C+",IF(Q434&gt;=0.4*'MARK LOOKUP'!Q434,"C",IF(Q434&gt;=0.35*'MARK LOOKUP'!Q434,"D","NG")))))))))</f>
        <v/>
      </c>
      <c r="AM434" s="26" t="str">
        <f>IF(ISBLANK('DATA ENTRY'!W434),"",IF(R434="Ab","AB",IF(R434&gt;=0.9*'MARK LOOKUP'!R434,"A+",IF(R434&gt;=0.8*'MARK LOOKUP'!R434,"A",IF(R434&gt;=0.7*'MARK LOOKUP'!R434,"B+",IF(R434&gt;=0.6*'MARK LOOKUP'!R434,"B",IF(R434&gt;=0.5*'MARK LOOKUP'!R434,"C+",IF(R434&gt;=0.4*'MARK LOOKUP'!R434,"C",IF(R434&gt;=0.35*'MARK LOOKUP'!R434,"D","NG")))))))))</f>
        <v/>
      </c>
      <c r="AN434" s="26" t="str">
        <f>IF(ISNUMBER(S434),IF(S434&gt;=0.9*'MARK LOOKUP'!S434,"A+",IF(S434&gt;=0.8*'MARK LOOKUP'!S434,"A",IF(S434&gt;=0.7*'MARK LOOKUP'!S434,"B+",IF(S434&gt;=0.6*'MARK LOOKUP'!S434,"B",IF(S434&gt;=0.5*'MARK LOOKUP'!S434,"C+",IF(S434&gt;=0.4*'MARK LOOKUP'!S434,"C",IF(S434&gt;=0.35*'MARK LOOKUP'!S434,"D","NG"))))))),"")</f>
        <v/>
      </c>
      <c r="AO434" s="26" t="str">
        <f>IF(ISBLANK('DATA ENTRY'!Y434),"",IF(T434="AB","AB",IF(T434&gt;=0.9*'MARK LOOKUP'!T434,"A+",IF(T434&gt;=0.8*'MARK LOOKUP'!T434,"A",IF(T434&gt;=0.7*'MARK LOOKUP'!T434,"B+",IF(T434&gt;=0.6*'MARK LOOKUP'!T434,"B",IF(T434&gt;=0.5*'MARK LOOKUP'!T434,"C+",IF(T434&gt;=0.4*'MARK LOOKUP'!T434,"C",IF(T434&gt;=0.35*'MARK LOOKUP'!T434,"D","NG")))))))))</f>
        <v/>
      </c>
      <c r="AP434" s="26" t="str">
        <f>IF(ISBLANK('DATA ENTRY'!Z434),"",IF(U434="AB","AB",IF(U434&gt;=0.9*'MARK LOOKUP'!U434,"A+",IF(U434&gt;=0.8*'MARK LOOKUP'!U434,"A",IF(U434&gt;=0.7*'MARK LOOKUP'!U434,"B+",IF(U434&gt;=0.6*'MARK LOOKUP'!U434,"B",IF(U434&gt;=0.5*'MARK LOOKUP'!U434,"C+",IF(U434&gt;=0.4*'MARK LOOKUP'!U434,"C",IF(U434&gt;=0.35*'MARK LOOKUP'!U434,"D","NG")))))))))</f>
        <v/>
      </c>
      <c r="AQ434" s="26" t="str">
        <f>IF(ISNUMBER(V434),IF(V434&gt;=0.9*'MARK LOOKUP'!V434,"A+",IF(V434&gt;=0.8*'MARK LOOKUP'!V434,"A",IF(V434&gt;=0.7*'MARK LOOKUP'!V434,"B+",IF(V434&gt;=0.6*'MARK LOOKUP'!S434,"B",IF(V434&gt;=0.5*'MARK LOOKUP'!V434,"C+",IF(V434&gt;=0.4*'MARK LOOKUP'!V434,"C",IF(V434&gt;=0.35*'MARK LOOKUP'!V434,"D","NG"))))))),"")</f>
        <v/>
      </c>
      <c r="AR434" s="26" t="str">
        <f t="shared" si="127"/>
        <v/>
      </c>
      <c r="AS434" s="26" t="str">
        <f t="shared" si="128"/>
        <v/>
      </c>
      <c r="AT434" s="26" t="str">
        <f t="shared" si="129"/>
        <v/>
      </c>
      <c r="AU434" s="26" t="str">
        <f t="shared" si="130"/>
        <v/>
      </c>
      <c r="AV434" s="26" t="str">
        <f t="shared" si="131"/>
        <v/>
      </c>
      <c r="AW434" s="26" t="str">
        <f t="shared" si="132"/>
        <v/>
      </c>
      <c r="AX434" s="26" t="str">
        <f t="shared" si="133"/>
        <v/>
      </c>
      <c r="AY434" s="26" t="str">
        <f t="shared" si="134"/>
        <v/>
      </c>
      <c r="AZ434" s="26" t="str">
        <f t="shared" si="135"/>
        <v/>
      </c>
      <c r="BA434" s="26" t="str">
        <f t="shared" si="136"/>
        <v/>
      </c>
      <c r="BB434" s="26" t="str">
        <f t="shared" si="137"/>
        <v/>
      </c>
      <c r="BC434" s="26" t="str">
        <f t="shared" si="138"/>
        <v/>
      </c>
      <c r="BD434" s="26" t="str">
        <f t="shared" si="139"/>
        <v/>
      </c>
      <c r="BE434" s="26" t="str">
        <f>IF(ISBLANK('DATA ENTRY'!S434),"",IF(AJ434="A+","4",IF(AJ434="A","3.6",IF(AJ434="B+","3.2",IF(AJ434="B","2.8",IF(AJ434="C+","2.4",IF(AJ434="C","2",IF(AJ434="D+","1.6",IF(AJ434="D","1.2",IF(AJ434="E","0.8",""))))))))))</f>
        <v/>
      </c>
      <c r="BF434" s="26" t="str">
        <f>IF(ISBLANK('DATA ENTRY'!T434),"",IF(AK434="A+","4",IF(AK434="A","3.6",IF(AK434="B+","3.2",IF(AK434="B","2.8",IF(AK434="C+","2.4",IF(AK434="C","2",IF(AK434="D+","1.6",IF(AK434="D","1.2",IF(AK434="E","0.8",""))))))))))</f>
        <v/>
      </c>
      <c r="BG434" s="26" t="str">
        <f>IF(ISBLANK('DATA ENTRY'!U434),"",IF(AL434="A+","4",IF(AL434="A","3.6",IF(AL434="B+","3.2",IF(AL434="B","2.8",IF(AL434="C+","2.4",IF(AL434="C","2",IF(AL434="D+","1.6",IF(AL434="D","1.2",IF(AL434="E","0.8",""))))))))))</f>
        <v/>
      </c>
      <c r="BH434" s="26" t="str">
        <f>IF(ISBLANK('DATA ENTRY'!V434),"",IF(AM434="A+","4",IF(AM434="A","3.6",IF(AM434="B+","3.2",IF(AM434="B","2.8",IF(AM434="C+","2.4",IF(AM434="C","2",IF(AM434="D+","1.6",IF(AM434="D","1.2",IF(AM434="E","0.8",""))))))))))</f>
        <v/>
      </c>
      <c r="BI434" s="26" t="str">
        <f>IF(ISBLANK('DATA ENTRY'!W434),"",IF(AN434="A+","4",IF(AN434="A","3.6",IF(AN434="B+","3.2",IF(AN434="B","2.8",IF(AN434="C+","2.4",IF(AN434="C","2",IF(AN434="D+","1.6",IF(AN434="D","1.2",IF(AN434="E","0.8",""))))))))))</f>
        <v/>
      </c>
      <c r="BJ434" s="26" t="str">
        <f>IF(ISBLANK('DATA ENTRY'!X434),"",IF(AO434="A+","4",IF(AO434="A","3.6",IF(AO434="B+","3.2",IF(AO434="B","2.8",IF(AO434="C+","2.4",IF(AO434="C","2",IF(AO434="D+","1.6",IF(AO434="D","1.2",IF(AO434="E","0.8",""))))))))))</f>
        <v/>
      </c>
      <c r="BK434" s="26" t="str">
        <f>IF(ISBLANK('DATA ENTRY'!Y434),"",IF(AP434="A+","4",IF(AP434="A","3.6",IF(AP434="B+","3.2",IF(AP434="B","2.8",IF(AP434="C+","2.4",IF(AP434="C","2",IF(AP434="D+","1.6",IF(AP434="D","1.2",IF(AP434="E","0.8",""))))))))))</f>
        <v/>
      </c>
      <c r="BL434" s="26" t="str">
        <f>IF(ISBLANK('DATA ENTRY'!Z434),"",IF(AQ434="A+","4",IF(AQ434="A","3.6",IF(AQ434="B+","3.2",IF(AQ434="B","2.8",IF(AQ434="C+","2.4",IF(AQ434="C","2",IF(AQ434="D+","1.6",IF(AQ434="D","1.2",IF(AQ434="E","0.8",""))))))))))</f>
        <v/>
      </c>
    </row>
    <row r="435" spans="2:64" x14ac:dyDescent="0.25">
      <c r="B435" s="26" t="str">
        <f>IF(ISBLANK('DATA ENTRY'!G435),"",'DATA ENTRY'!G435)</f>
        <v/>
      </c>
      <c r="C435" s="26" t="str">
        <f>IF(ISBLANK('DATA ENTRY'!H435),"",'DATA ENTRY'!H435)</f>
        <v/>
      </c>
      <c r="D435" s="26" t="str">
        <f t="shared" si="121"/>
        <v/>
      </c>
      <c r="E435" s="26" t="str">
        <f>IF(ISBLANK('DATA ENTRY'!J435),"",'DATA ENTRY'!J435)</f>
        <v/>
      </c>
      <c r="F435" s="26" t="str">
        <f>IF(ISBLANK('DATA ENTRY'!K435),"",'DATA ENTRY'!K435)</f>
        <v/>
      </c>
      <c r="G435" s="26" t="str">
        <f t="shared" si="122"/>
        <v/>
      </c>
      <c r="H435" s="26" t="str">
        <f>IF(ISBLANK('DATA ENTRY'!M435),"",'DATA ENTRY'!M435)</f>
        <v/>
      </c>
      <c r="I435" s="26" t="str">
        <f>IF(ISBLANK('DATA ENTRY'!M435),"",'DATA ENTRY'!N435)</f>
        <v/>
      </c>
      <c r="J435" s="26" t="str">
        <f t="shared" si="140"/>
        <v/>
      </c>
      <c r="K435" s="26" t="str">
        <f>IF(ISBLANK('DATA ENTRY'!P435),"",'DATA ENTRY'!P435)</f>
        <v/>
      </c>
      <c r="L435" s="26" t="str">
        <f>IF(ISBLANK('DATA ENTRY'!Q435),"",'DATA ENTRY'!Q435)</f>
        <v/>
      </c>
      <c r="M435" s="26" t="str">
        <f t="shared" si="123"/>
        <v/>
      </c>
      <c r="N435" s="26" t="str">
        <f>IF(ISBLANK('DATA ENTRY'!S435),"",'DATA ENTRY'!S435)</f>
        <v/>
      </c>
      <c r="O435" s="26" t="str">
        <f>IF(ISBLANK('DATA ENTRY'!T435),"",'DATA ENTRY'!T435)</f>
        <v/>
      </c>
      <c r="P435" s="26" t="str">
        <f t="shared" si="124"/>
        <v/>
      </c>
      <c r="Q435" s="26" t="str">
        <f>IF(ISBLANK('DATA ENTRY'!V435),"",'DATA ENTRY'!V435)</f>
        <v/>
      </c>
      <c r="R435" s="26" t="str">
        <f>IF(ISBLANK('DATA ENTRY'!W435),"",'DATA ENTRY'!W435)</f>
        <v/>
      </c>
      <c r="S435" s="26" t="str">
        <f t="shared" si="125"/>
        <v/>
      </c>
      <c r="T435" s="26" t="str">
        <f>IF(ISBLANK('DATA ENTRY'!Y435),"",'DATA ENTRY'!Y435)</f>
        <v/>
      </c>
      <c r="U435" s="26" t="str">
        <f>IF(ISBLANK('DATA ENTRY'!Z435),"",'DATA ENTRY'!Z435)</f>
        <v/>
      </c>
      <c r="V435" s="26" t="str">
        <f t="shared" si="126"/>
        <v/>
      </c>
      <c r="W435" s="26" t="str">
        <f>IF(ISBLANK('DATA ENTRY'!$F435),"",IF(LEDGER!B435="AB","AB",IF(LEDGER!B435&gt;=0.9*'MARK LOOKUP'!B435,"A+",IF(LEDGER!B435&gt;=0.8*'MARK LOOKUP'!B435,"A",IF(LEDGER!B435&gt;=0.7*'MARK LOOKUP'!B435,"B+",IF(LEDGER!B435&gt;=0.6*'MARK LOOKUP'!B435,"B",IF(LEDGER!B435&gt;=0.5*'MARK LOOKUP'!B435,"C+",IF(LEDGER!B435&gt;=0.4*'MARK LOOKUP'!B435,"C+",IF(LEDGER!B435&gt;=0.35*'MARK LOOKUP'!B435,"D","NG")))))))))</f>
        <v/>
      </c>
      <c r="X435" s="26" t="str">
        <f>IF(ISBLANK('DATA ENTRY'!$G435),"",IF(LEDGER!C435="AB","AB",IF(LEDGER!C435&gt;=0.9*'MARK LOOKUP'!C435,"A+",IF(LEDGER!C435&gt;=0.8*'MARK LOOKUP'!C435,"A",IF(LEDGER!C435&gt;=0.7*'MARK LOOKUP'!C435,"B+",IF(LEDGER!C435&gt;=0.6*'MARK LOOKUP'!C435,"B",IF(LEDGER!C435&gt;=0.5*'MARK LOOKUP'!C435,"C+",IF(LEDGER!C435&gt;=0.4*'MARK LOOKUP'!C435,"C+",IF(LEDGER!C435&gt;=0.35*'MARK LOOKUP'!C435,"D","N.G.")))))))))</f>
        <v/>
      </c>
      <c r="Y435" s="26" t="b">
        <f>IF(ISNUMBER(D435),IF(D435&gt;=0.9*'MARK LOOKUP'!D435,"A+",IF(D435&gt;=0.8*'MARK LOOKUP'!D435,"A",IF(D435&gt;=0.7*'MARK LOOKUP'!D435,"B+",IF(D435&gt;=0.6*'MARK LOOKUP'!D435,"B",IF(D435&gt;=0.5*'MARK LOOKUP'!D435,"C+",IF(D435&gt;=0.4*'MARK LOOKUP'!D435,"C",IF(D435&gt;=0.35*'MARK LOOKUP'!D435,"D","N.G."))))))))</f>
        <v>0</v>
      </c>
      <c r="Z435" s="26" t="str">
        <f>IF(ISBLANK('DATA ENTRY'!J435),"",IF(LEDGER!E435="AB","AB",IF(LEDGER!E435&gt;=0.9*'MARK LOOKUP'!E435,"A+",IF(LEDGER!E435&gt;=0.8*'MARK LOOKUP'!E435,"A",IF(LEDGER!E435&gt;=0.7*'MARK LOOKUP'!E435,"B+",IF(LEDGER!E435&gt;=0.6*'MARK LOOKUP'!E435,"B",IF(LEDGER!E435&gt;=0.5*'MARK LOOKUP'!E435,"C+",IF(LEDGER!E435&gt;=0.4*'MARK LOOKUP'!E435,"C",IF(LEDGER!E435&gt;=0.35*'MARK LOOKUP'!E435,"D","NG")))))))))</f>
        <v/>
      </c>
      <c r="AA435" s="26" t="str">
        <f>IF(ISBLANK('DATA ENTRY'!K435),"",IF(LEDGER!F435="AB","AB",IF(LEDGER!F435&gt;=0.9*'MARK LOOKUP'!F435,"A+",IF(LEDGER!F435&gt;=0.8*'MARK LOOKUP'!F435,"A",IF(LEDGER!F435&gt;=0.7*'MARK LOOKUP'!F435,"B+",IF(LEDGER!F435&gt;=0.6*'MARK LOOKUP'!F435,"B",IF(LEDGER!F435&gt;=0.5*'MARK LOOKUP'!F435,"C+",IF(LEDGER!F435&gt;=0.4*'MARK LOOKUP'!F435,"C",IF(LEDGER!F435&gt;=0.35*'MARK LOOKUP'!F435,"D","NG")))))))))</f>
        <v/>
      </c>
      <c r="AB435" s="26" t="b">
        <f>IF(ISNUMBER(G435),IF(D435&gt;=0.9*'MARK LOOKUP'!G435,"A+",IF(G435&gt;=0.8*'MARK LOOKUP'!G435,"A",IF(G435&gt;=0.7*'MARK LOOKUP'!G435,"B+",IF(G435&gt;=0.6*'MARK LOOKUP'!G435,"B",IF(G435&gt;=0.5*'MARK LOOKUP'!G435,"C+",IF(G435&gt;=0.4*'MARK LOOKUP'!G435,"C",IF(G435&gt;=0.35*'MARK LOOKUP'!G435,"D","NG"))))))))</f>
        <v>0</v>
      </c>
      <c r="AC435" s="26" t="str">
        <f>IF(ISBLANK('DATA ENTRY'!M435),"",IF(LEDGER!H435="AB","AB",IF(LEDGER!H435&gt;=0.9*'MARK LOOKUP'!H435,"A+",IF(LEDGER!H435&gt;=0.8*'MARK LOOKUP'!H435,"A",IF(LEDGER!H435&gt;=0.7*'MARK LOOKUP'!H435,"B+",IF(LEDGER!H435&gt;=0.6*'MARK LOOKUP'!H435,"B",IF(LEDGER!H435&gt;=0.5*'MARK LOOKUP'!H435,"C+",IF(LEDGER!H435&gt;=0.4*'MARK LOOKUP'!H435,"C",IF(LEDGER!H435&gt;=0.35*'MARK LOOKUP'!H435,"D","NG")))))))))</f>
        <v/>
      </c>
      <c r="AD435" s="26" t="str">
        <f>IF(ISBLANK('DATA ENTRY'!N435),"",IF(LEDGER!I435="AB","AB",IF(LEDGER!I435&gt;=0.9*'MARK LOOKUP'!I435,"A+",IF(LEDGER!I435&gt;=0.8*'MARK LOOKUP'!I435,"A",IF(LEDGER!I435&gt;=0.7*'MARK LOOKUP'!I435,"B+",IF(LEDGER!I435&gt;=0.6*'MARK LOOKUP'!I435,"B",IF(LEDGER!I435&gt;=0.5*'MARK LOOKUP'!I435,"C+",IF(LEDGER!I435&gt;=0.4*'MARK LOOKUP'!I435,"C",IF(LEDGER!I435&gt;=0.35*'MARK LOOKUP'!I435,"D","NG")))))))))</f>
        <v/>
      </c>
      <c r="AE435" s="26" t="str">
        <f>IF(ISNUMBER(J435),IF(J435&gt;=0.9*'MARK LOOKUP'!J435,"A+",IF(J435&gt;=0.8*'MARK LOOKUP'!J435,"A",IF(J435&gt;=0.7*'MARK LOOKUP'!J435,"B+",IF(J435&gt;=0.6*'MARK LOOKUP'!J435,"B",IF(J435&gt;=0.5*'MARK LOOKUP'!J435,"C+",IF(J435&gt;=0.4*'MARK LOOKUP'!J435,"C",IF(J435&gt;=0.35*'MARK LOOKUP'!J435,"D","NG"))))))),"")</f>
        <v/>
      </c>
      <c r="AF435" s="26" t="str">
        <f>IF(ISBLANK('DATA ENTRY'!P435),"",IF(LEDGER!K435="Ab","AB",IF(LEDGER!K435&gt;=0.9*'MARK LOOKUP'!K435,"A+",IF(LEDGER!K435&gt;=0.8*'MARK LOOKUP'!K435,"A",IF(LEDGER!K435&gt;=0.7*'MARK LOOKUP'!K435,"B+",IF(LEDGER!K435&gt;=0.6*'MARK LOOKUP'!K435,"B",IF(LEDGER!K435&gt;=0.5*'MARK LOOKUP'!K435,"C+",IF(LEDGER!K435&gt;=0.4*'MARK LOOKUP'!K435,"C",IF(LEDGER!K435&gt;=0.35*'MARK LOOKUP'!K435,"D","NG")))))))))</f>
        <v/>
      </c>
      <c r="AG435" s="26" t="str">
        <f>IF(ISBLANK('DATA ENTRY'!Q435),"",IF(LEDGER!L435="Ab","AB",IF(LEDGER!L435&gt;=0.9*'MARK LOOKUP'!L435,"A+",IF(LEDGER!L435&gt;=0.8*'MARK LOOKUP'!L435,"A",IF(LEDGER!L435&gt;=0.7*'MARK LOOKUP'!L435,"B+",IF(LEDGER!L435&gt;=0.6*'MARK LOOKUP'!L435,"B",IF(LEDGER!L435&gt;=0.5*'MARK LOOKUP'!L435,"C+",IF(LEDGER!L435&gt;=0.4*'MARK LOOKUP'!L435,"C",IF(LEDGER!L435&gt;=0.35*'MARK LOOKUP'!L435,"D","NG")))))))))</f>
        <v/>
      </c>
      <c r="AH435" s="26" t="str">
        <f>IF(ISNUMBER(M435),IF(M435&gt;=0.9*'MARK LOOKUP'!M435,"A+",IF(M435&gt;=0.8*'MARK LOOKUP'!M435,"A",IF(M435&gt;=0.7*'MARK LOOKUP'!M435,"B+",IF(M435&gt;=0.6*'MARK LOOKUP'!M435,"B",IF(M435&gt;=0.5*'MARK LOOKUP'!M435,"C+",IF(M435&gt;=0.4*'MARK LOOKUP'!M435,"C",IF(M435&gt;=0.35*'MARK LOOKUP'!M435,"D","NG"))))))),"")</f>
        <v/>
      </c>
      <c r="AI435" s="26" t="str">
        <f>IF(ISBLANK('DATA ENTRY'!S435),"",IF(N435="Ab","AB",IF(N435&gt;=0.9*'MARK LOOKUP'!N435,"A+",IF(N435&gt;=0.8*'MARK LOOKUP'!N435,"A",IF(N435&gt;=0.7*'MARK LOOKUP'!N435,"B+",IF(N435&gt;=0.6*'MARK LOOKUP'!N435,"B",IF(N435&gt;=0.5*'MARK LOOKUP'!N435,"C+",IF(N435&gt;=0.4*'MARK LOOKUP'!N435,"C",IF(N435&gt;=0.35*'MARK LOOKUP'!N435,"D","NG")))))))))</f>
        <v/>
      </c>
      <c r="AJ435" s="26" t="str">
        <f>IF(ISBLANK('DATA ENTRY'!T435),"",IF(O435="Ab","AB",IF(O435&gt;=0.9*'MARK LOOKUP'!O435,"A+",IF(O435&gt;=0.8*'MARK LOOKUP'!O435,"A",IF(O435&gt;=0.7*'MARK LOOKUP'!O435,"B+",IF(O435&gt;=0.6*'MARK LOOKUP'!O435,"B",IF(O435&gt;=0.5*'MARK LOOKUP'!O435,"C+",IF(O435&gt;=0.4*'MARK LOOKUP'!O435,"C",IF(O435&gt;=0.35*'MARK LOOKUP'!O435,"D","NG")))))))))</f>
        <v/>
      </c>
      <c r="AK435" s="26" t="str">
        <f>IF(ISNUMBER(P435),IF(P435&gt;=0.9*'MARK LOOKUP'!P435,"A+",IF(P435&gt;=0.8*'MARK LOOKUP'!P435,"A",IF(P435&gt;=0.7*'MARK LOOKUP'!P435,"B+",IF(P435&gt;=0.6*'MARK LOOKUP'!P435,"B",IF(P435&gt;=0.5*'MARK LOOKUP'!P435,"C+",IF(P435&gt;=0.4*'MARK LOOKUP'!P435,"C",IF(P435&gt;=0.35*'MARK LOOKUP'!P435,"D","NG"))))))),"")</f>
        <v/>
      </c>
      <c r="AL435" s="26" t="str">
        <f>IF(ISBLANK('DATA ENTRY'!V435),"",IF(Q435="Ab","AB",IF(Q435&gt;=0.9*'MARK LOOKUP'!Q435,"A+",IF(Q435&gt;=0.8*'MARK LOOKUP'!Q435,"A",IF(Q435&gt;=0.7*'MARK LOOKUP'!Q435,"B+",IF(Q435&gt;=0.6*'MARK LOOKUP'!Q435,"B",IF(Q435&gt;=0.5*'MARK LOOKUP'!Q435,"C+",IF(Q435&gt;=0.4*'MARK LOOKUP'!Q435,"C",IF(Q435&gt;=0.35*'MARK LOOKUP'!Q435,"D","NG")))))))))</f>
        <v/>
      </c>
      <c r="AM435" s="26" t="str">
        <f>IF(ISBLANK('DATA ENTRY'!W435),"",IF(R435="Ab","AB",IF(R435&gt;=0.9*'MARK LOOKUP'!R435,"A+",IF(R435&gt;=0.8*'MARK LOOKUP'!R435,"A",IF(R435&gt;=0.7*'MARK LOOKUP'!R435,"B+",IF(R435&gt;=0.6*'MARK LOOKUP'!R435,"B",IF(R435&gt;=0.5*'MARK LOOKUP'!R435,"C+",IF(R435&gt;=0.4*'MARK LOOKUP'!R435,"C",IF(R435&gt;=0.35*'MARK LOOKUP'!R435,"D","NG")))))))))</f>
        <v/>
      </c>
      <c r="AN435" s="26" t="str">
        <f>IF(ISNUMBER(S435),IF(S435&gt;=0.9*'MARK LOOKUP'!S435,"A+",IF(S435&gt;=0.8*'MARK LOOKUP'!S435,"A",IF(S435&gt;=0.7*'MARK LOOKUP'!S435,"B+",IF(S435&gt;=0.6*'MARK LOOKUP'!S435,"B",IF(S435&gt;=0.5*'MARK LOOKUP'!S435,"C+",IF(S435&gt;=0.4*'MARK LOOKUP'!S435,"C",IF(S435&gt;=0.35*'MARK LOOKUP'!S435,"D","NG"))))))),"")</f>
        <v/>
      </c>
      <c r="AO435" s="26" t="str">
        <f>IF(ISBLANK('DATA ENTRY'!Y435),"",IF(T435="AB","AB",IF(T435&gt;=0.9*'MARK LOOKUP'!T435,"A+",IF(T435&gt;=0.8*'MARK LOOKUP'!T435,"A",IF(T435&gt;=0.7*'MARK LOOKUP'!T435,"B+",IF(T435&gt;=0.6*'MARK LOOKUP'!T435,"B",IF(T435&gt;=0.5*'MARK LOOKUP'!T435,"C+",IF(T435&gt;=0.4*'MARK LOOKUP'!T435,"C",IF(T435&gt;=0.35*'MARK LOOKUP'!T435,"D","NG")))))))))</f>
        <v/>
      </c>
      <c r="AP435" s="26" t="str">
        <f>IF(ISBLANK('DATA ENTRY'!Z435),"",IF(U435="AB","AB",IF(U435&gt;=0.9*'MARK LOOKUP'!U435,"A+",IF(U435&gt;=0.8*'MARK LOOKUP'!U435,"A",IF(U435&gt;=0.7*'MARK LOOKUP'!U435,"B+",IF(U435&gt;=0.6*'MARK LOOKUP'!U435,"B",IF(U435&gt;=0.5*'MARK LOOKUP'!U435,"C+",IF(U435&gt;=0.4*'MARK LOOKUP'!U435,"C",IF(U435&gt;=0.35*'MARK LOOKUP'!U435,"D","NG")))))))))</f>
        <v/>
      </c>
      <c r="AQ435" s="26" t="str">
        <f>IF(ISNUMBER(V435),IF(V435&gt;=0.9*'MARK LOOKUP'!V435,"A+",IF(V435&gt;=0.8*'MARK LOOKUP'!V435,"A",IF(V435&gt;=0.7*'MARK LOOKUP'!V435,"B+",IF(V435&gt;=0.6*'MARK LOOKUP'!S435,"B",IF(V435&gt;=0.5*'MARK LOOKUP'!V435,"C+",IF(V435&gt;=0.4*'MARK LOOKUP'!V435,"C",IF(V435&gt;=0.35*'MARK LOOKUP'!V435,"D","NG"))))))),"")</f>
        <v/>
      </c>
      <c r="AR435" s="26" t="str">
        <f t="shared" si="127"/>
        <v/>
      </c>
      <c r="AS435" s="26" t="str">
        <f t="shared" si="128"/>
        <v/>
      </c>
      <c r="AT435" s="26" t="str">
        <f t="shared" si="129"/>
        <v/>
      </c>
      <c r="AU435" s="26" t="str">
        <f t="shared" si="130"/>
        <v/>
      </c>
      <c r="AV435" s="26" t="str">
        <f t="shared" si="131"/>
        <v/>
      </c>
      <c r="AW435" s="26" t="str">
        <f t="shared" si="132"/>
        <v/>
      </c>
      <c r="AX435" s="26" t="str">
        <f t="shared" si="133"/>
        <v/>
      </c>
      <c r="AY435" s="26" t="str">
        <f t="shared" si="134"/>
        <v/>
      </c>
      <c r="AZ435" s="26" t="str">
        <f t="shared" si="135"/>
        <v/>
      </c>
      <c r="BA435" s="26" t="str">
        <f t="shared" si="136"/>
        <v/>
      </c>
      <c r="BB435" s="26" t="str">
        <f t="shared" si="137"/>
        <v/>
      </c>
      <c r="BC435" s="26" t="str">
        <f t="shared" si="138"/>
        <v/>
      </c>
      <c r="BD435" s="26" t="str">
        <f t="shared" si="139"/>
        <v/>
      </c>
      <c r="BE435" s="26" t="str">
        <f>IF(ISBLANK('DATA ENTRY'!S435),"",IF(AJ435="A+","4",IF(AJ435="A","3.6",IF(AJ435="B+","3.2",IF(AJ435="B","2.8",IF(AJ435="C+","2.4",IF(AJ435="C","2",IF(AJ435="D+","1.6",IF(AJ435="D","1.2",IF(AJ435="E","0.8",""))))))))))</f>
        <v/>
      </c>
      <c r="BF435" s="26" t="str">
        <f>IF(ISBLANK('DATA ENTRY'!T435),"",IF(AK435="A+","4",IF(AK435="A","3.6",IF(AK435="B+","3.2",IF(AK435="B","2.8",IF(AK435="C+","2.4",IF(AK435="C","2",IF(AK435="D+","1.6",IF(AK435="D","1.2",IF(AK435="E","0.8",""))))))))))</f>
        <v/>
      </c>
      <c r="BG435" s="26" t="str">
        <f>IF(ISBLANK('DATA ENTRY'!U435),"",IF(AL435="A+","4",IF(AL435="A","3.6",IF(AL435="B+","3.2",IF(AL435="B","2.8",IF(AL435="C+","2.4",IF(AL435="C","2",IF(AL435="D+","1.6",IF(AL435="D","1.2",IF(AL435="E","0.8",""))))))))))</f>
        <v/>
      </c>
      <c r="BH435" s="26" t="str">
        <f>IF(ISBLANK('DATA ENTRY'!V435),"",IF(AM435="A+","4",IF(AM435="A","3.6",IF(AM435="B+","3.2",IF(AM435="B","2.8",IF(AM435="C+","2.4",IF(AM435="C","2",IF(AM435="D+","1.6",IF(AM435="D","1.2",IF(AM435="E","0.8",""))))))))))</f>
        <v/>
      </c>
      <c r="BI435" s="26" t="str">
        <f>IF(ISBLANK('DATA ENTRY'!W435),"",IF(AN435="A+","4",IF(AN435="A","3.6",IF(AN435="B+","3.2",IF(AN435="B","2.8",IF(AN435="C+","2.4",IF(AN435="C","2",IF(AN435="D+","1.6",IF(AN435="D","1.2",IF(AN435="E","0.8",""))))))))))</f>
        <v/>
      </c>
      <c r="BJ435" s="26" t="str">
        <f>IF(ISBLANK('DATA ENTRY'!X435),"",IF(AO435="A+","4",IF(AO435="A","3.6",IF(AO435="B+","3.2",IF(AO435="B","2.8",IF(AO435="C+","2.4",IF(AO435="C","2",IF(AO435="D+","1.6",IF(AO435="D","1.2",IF(AO435="E","0.8",""))))))))))</f>
        <v/>
      </c>
      <c r="BK435" s="26" t="str">
        <f>IF(ISBLANK('DATA ENTRY'!Y435),"",IF(AP435="A+","4",IF(AP435="A","3.6",IF(AP435="B+","3.2",IF(AP435="B","2.8",IF(AP435="C+","2.4",IF(AP435="C","2",IF(AP435="D+","1.6",IF(AP435="D","1.2",IF(AP435="E","0.8",""))))))))))</f>
        <v/>
      </c>
      <c r="BL435" s="26" t="str">
        <f>IF(ISBLANK('DATA ENTRY'!Z435),"",IF(AQ435="A+","4",IF(AQ435="A","3.6",IF(AQ435="B+","3.2",IF(AQ435="B","2.8",IF(AQ435="C+","2.4",IF(AQ435="C","2",IF(AQ435="D+","1.6",IF(AQ435="D","1.2",IF(AQ435="E","0.8",""))))))))))</f>
        <v/>
      </c>
    </row>
    <row r="436" spans="2:64" x14ac:dyDescent="0.25">
      <c r="B436" s="26" t="str">
        <f>IF(ISBLANK('DATA ENTRY'!G436),"",'DATA ENTRY'!G436)</f>
        <v/>
      </c>
      <c r="C436" s="26" t="str">
        <f>IF(ISBLANK('DATA ENTRY'!H436),"",'DATA ENTRY'!H436)</f>
        <v/>
      </c>
      <c r="D436" s="26" t="str">
        <f t="shared" si="121"/>
        <v/>
      </c>
      <c r="E436" s="26" t="str">
        <f>IF(ISBLANK('DATA ENTRY'!J436),"",'DATA ENTRY'!J436)</f>
        <v/>
      </c>
      <c r="F436" s="26" t="str">
        <f>IF(ISBLANK('DATA ENTRY'!K436),"",'DATA ENTRY'!K436)</f>
        <v/>
      </c>
      <c r="G436" s="26" t="str">
        <f t="shared" si="122"/>
        <v/>
      </c>
      <c r="H436" s="26" t="str">
        <f>IF(ISBLANK('DATA ENTRY'!M436),"",'DATA ENTRY'!M436)</f>
        <v/>
      </c>
      <c r="I436" s="26" t="str">
        <f>IF(ISBLANK('DATA ENTRY'!M436),"",'DATA ENTRY'!N436)</f>
        <v/>
      </c>
      <c r="J436" s="26" t="str">
        <f t="shared" si="140"/>
        <v/>
      </c>
      <c r="K436" s="26" t="str">
        <f>IF(ISBLANK('DATA ENTRY'!P436),"",'DATA ENTRY'!P436)</f>
        <v/>
      </c>
      <c r="L436" s="26" t="str">
        <f>IF(ISBLANK('DATA ENTRY'!Q436),"",'DATA ENTRY'!Q436)</f>
        <v/>
      </c>
      <c r="M436" s="26" t="str">
        <f t="shared" si="123"/>
        <v/>
      </c>
      <c r="N436" s="26" t="str">
        <f>IF(ISBLANK('DATA ENTRY'!S436),"",'DATA ENTRY'!S436)</f>
        <v/>
      </c>
      <c r="O436" s="26" t="str">
        <f>IF(ISBLANK('DATA ENTRY'!T436),"",'DATA ENTRY'!T436)</f>
        <v/>
      </c>
      <c r="P436" s="26" t="str">
        <f t="shared" si="124"/>
        <v/>
      </c>
      <c r="Q436" s="26" t="str">
        <f>IF(ISBLANK('DATA ENTRY'!V436),"",'DATA ENTRY'!V436)</f>
        <v/>
      </c>
      <c r="R436" s="26" t="str">
        <f>IF(ISBLANK('DATA ENTRY'!W436),"",'DATA ENTRY'!W436)</f>
        <v/>
      </c>
      <c r="S436" s="26" t="str">
        <f t="shared" si="125"/>
        <v/>
      </c>
      <c r="T436" s="26" t="str">
        <f>IF(ISBLANK('DATA ENTRY'!Y436),"",'DATA ENTRY'!Y436)</f>
        <v/>
      </c>
      <c r="U436" s="26" t="str">
        <f>IF(ISBLANK('DATA ENTRY'!Z436),"",'DATA ENTRY'!Z436)</f>
        <v/>
      </c>
      <c r="V436" s="26" t="str">
        <f t="shared" si="126"/>
        <v/>
      </c>
      <c r="W436" s="26" t="str">
        <f>IF(ISBLANK('DATA ENTRY'!$F436),"",IF(LEDGER!B436="AB","AB",IF(LEDGER!B436&gt;=0.9*'MARK LOOKUP'!B436,"A+",IF(LEDGER!B436&gt;=0.8*'MARK LOOKUP'!B436,"A",IF(LEDGER!B436&gt;=0.7*'MARK LOOKUP'!B436,"B+",IF(LEDGER!B436&gt;=0.6*'MARK LOOKUP'!B436,"B",IF(LEDGER!B436&gt;=0.5*'MARK LOOKUP'!B436,"C+",IF(LEDGER!B436&gt;=0.4*'MARK LOOKUP'!B436,"C+",IF(LEDGER!B436&gt;=0.35*'MARK LOOKUP'!B436,"D","NG")))))))))</f>
        <v/>
      </c>
      <c r="X436" s="26" t="str">
        <f>IF(ISBLANK('DATA ENTRY'!$G436),"",IF(LEDGER!C436="AB","AB",IF(LEDGER!C436&gt;=0.9*'MARK LOOKUP'!C436,"A+",IF(LEDGER!C436&gt;=0.8*'MARK LOOKUP'!C436,"A",IF(LEDGER!C436&gt;=0.7*'MARK LOOKUP'!C436,"B+",IF(LEDGER!C436&gt;=0.6*'MARK LOOKUP'!C436,"B",IF(LEDGER!C436&gt;=0.5*'MARK LOOKUP'!C436,"C+",IF(LEDGER!C436&gt;=0.4*'MARK LOOKUP'!C436,"C+",IF(LEDGER!C436&gt;=0.35*'MARK LOOKUP'!C436,"D","N.G.")))))))))</f>
        <v/>
      </c>
      <c r="Y436" s="26" t="b">
        <f>IF(ISNUMBER(D436),IF(D436&gt;=0.9*'MARK LOOKUP'!D436,"A+",IF(D436&gt;=0.8*'MARK LOOKUP'!D436,"A",IF(D436&gt;=0.7*'MARK LOOKUP'!D436,"B+",IF(D436&gt;=0.6*'MARK LOOKUP'!D436,"B",IF(D436&gt;=0.5*'MARK LOOKUP'!D436,"C+",IF(D436&gt;=0.4*'MARK LOOKUP'!D436,"C",IF(D436&gt;=0.35*'MARK LOOKUP'!D436,"D","N.G."))))))))</f>
        <v>0</v>
      </c>
      <c r="Z436" s="26" t="str">
        <f>IF(ISBLANK('DATA ENTRY'!J436),"",IF(LEDGER!E436="AB","AB",IF(LEDGER!E436&gt;=0.9*'MARK LOOKUP'!E436,"A+",IF(LEDGER!E436&gt;=0.8*'MARK LOOKUP'!E436,"A",IF(LEDGER!E436&gt;=0.7*'MARK LOOKUP'!E436,"B+",IF(LEDGER!E436&gt;=0.6*'MARK LOOKUP'!E436,"B",IF(LEDGER!E436&gt;=0.5*'MARK LOOKUP'!E436,"C+",IF(LEDGER!E436&gt;=0.4*'MARK LOOKUP'!E436,"C",IF(LEDGER!E436&gt;=0.35*'MARK LOOKUP'!E436,"D","NG")))))))))</f>
        <v/>
      </c>
      <c r="AA436" s="26" t="str">
        <f>IF(ISBLANK('DATA ENTRY'!K436),"",IF(LEDGER!F436="AB","AB",IF(LEDGER!F436&gt;=0.9*'MARK LOOKUP'!F436,"A+",IF(LEDGER!F436&gt;=0.8*'MARK LOOKUP'!F436,"A",IF(LEDGER!F436&gt;=0.7*'MARK LOOKUP'!F436,"B+",IF(LEDGER!F436&gt;=0.6*'MARK LOOKUP'!F436,"B",IF(LEDGER!F436&gt;=0.5*'MARK LOOKUP'!F436,"C+",IF(LEDGER!F436&gt;=0.4*'MARK LOOKUP'!F436,"C",IF(LEDGER!F436&gt;=0.35*'MARK LOOKUP'!F436,"D","NG")))))))))</f>
        <v/>
      </c>
      <c r="AB436" s="26" t="b">
        <f>IF(ISNUMBER(G436),IF(D436&gt;=0.9*'MARK LOOKUP'!G436,"A+",IF(G436&gt;=0.8*'MARK LOOKUP'!G436,"A",IF(G436&gt;=0.7*'MARK LOOKUP'!G436,"B+",IF(G436&gt;=0.6*'MARK LOOKUP'!G436,"B",IF(G436&gt;=0.5*'MARK LOOKUP'!G436,"C+",IF(G436&gt;=0.4*'MARK LOOKUP'!G436,"C",IF(G436&gt;=0.35*'MARK LOOKUP'!G436,"D","NG"))))))))</f>
        <v>0</v>
      </c>
      <c r="AC436" s="26" t="str">
        <f>IF(ISBLANK('DATA ENTRY'!M436),"",IF(LEDGER!H436="AB","AB",IF(LEDGER!H436&gt;=0.9*'MARK LOOKUP'!H436,"A+",IF(LEDGER!H436&gt;=0.8*'MARK LOOKUP'!H436,"A",IF(LEDGER!H436&gt;=0.7*'MARK LOOKUP'!H436,"B+",IF(LEDGER!H436&gt;=0.6*'MARK LOOKUP'!H436,"B",IF(LEDGER!H436&gt;=0.5*'MARK LOOKUP'!H436,"C+",IF(LEDGER!H436&gt;=0.4*'MARK LOOKUP'!H436,"C",IF(LEDGER!H436&gt;=0.35*'MARK LOOKUP'!H436,"D","NG")))))))))</f>
        <v/>
      </c>
      <c r="AD436" s="26" t="str">
        <f>IF(ISBLANK('DATA ENTRY'!N436),"",IF(LEDGER!I436="AB","AB",IF(LEDGER!I436&gt;=0.9*'MARK LOOKUP'!I436,"A+",IF(LEDGER!I436&gt;=0.8*'MARK LOOKUP'!I436,"A",IF(LEDGER!I436&gt;=0.7*'MARK LOOKUP'!I436,"B+",IF(LEDGER!I436&gt;=0.6*'MARK LOOKUP'!I436,"B",IF(LEDGER!I436&gt;=0.5*'MARK LOOKUP'!I436,"C+",IF(LEDGER!I436&gt;=0.4*'MARK LOOKUP'!I436,"C",IF(LEDGER!I436&gt;=0.35*'MARK LOOKUP'!I436,"D","NG")))))))))</f>
        <v/>
      </c>
      <c r="AE436" s="26" t="str">
        <f>IF(ISNUMBER(J436),IF(J436&gt;=0.9*'MARK LOOKUP'!J436,"A+",IF(J436&gt;=0.8*'MARK LOOKUP'!J436,"A",IF(J436&gt;=0.7*'MARK LOOKUP'!J436,"B+",IF(J436&gt;=0.6*'MARK LOOKUP'!J436,"B",IF(J436&gt;=0.5*'MARK LOOKUP'!J436,"C+",IF(J436&gt;=0.4*'MARK LOOKUP'!J436,"C",IF(J436&gt;=0.35*'MARK LOOKUP'!J436,"D","NG"))))))),"")</f>
        <v/>
      </c>
      <c r="AF436" s="26" t="str">
        <f>IF(ISBLANK('DATA ENTRY'!P436),"",IF(LEDGER!K436="Ab","AB",IF(LEDGER!K436&gt;=0.9*'MARK LOOKUP'!K436,"A+",IF(LEDGER!K436&gt;=0.8*'MARK LOOKUP'!K436,"A",IF(LEDGER!K436&gt;=0.7*'MARK LOOKUP'!K436,"B+",IF(LEDGER!K436&gt;=0.6*'MARK LOOKUP'!K436,"B",IF(LEDGER!K436&gt;=0.5*'MARK LOOKUP'!K436,"C+",IF(LEDGER!K436&gt;=0.4*'MARK LOOKUP'!K436,"C",IF(LEDGER!K436&gt;=0.35*'MARK LOOKUP'!K436,"D","NG")))))))))</f>
        <v/>
      </c>
      <c r="AG436" s="26" t="str">
        <f>IF(ISBLANK('DATA ENTRY'!Q436),"",IF(LEDGER!L436="Ab","AB",IF(LEDGER!L436&gt;=0.9*'MARK LOOKUP'!L436,"A+",IF(LEDGER!L436&gt;=0.8*'MARK LOOKUP'!L436,"A",IF(LEDGER!L436&gt;=0.7*'MARK LOOKUP'!L436,"B+",IF(LEDGER!L436&gt;=0.6*'MARK LOOKUP'!L436,"B",IF(LEDGER!L436&gt;=0.5*'MARK LOOKUP'!L436,"C+",IF(LEDGER!L436&gt;=0.4*'MARK LOOKUP'!L436,"C",IF(LEDGER!L436&gt;=0.35*'MARK LOOKUP'!L436,"D","NG")))))))))</f>
        <v/>
      </c>
      <c r="AH436" s="26" t="str">
        <f>IF(ISNUMBER(M436),IF(M436&gt;=0.9*'MARK LOOKUP'!M436,"A+",IF(M436&gt;=0.8*'MARK LOOKUP'!M436,"A",IF(M436&gt;=0.7*'MARK LOOKUP'!M436,"B+",IF(M436&gt;=0.6*'MARK LOOKUP'!M436,"B",IF(M436&gt;=0.5*'MARK LOOKUP'!M436,"C+",IF(M436&gt;=0.4*'MARK LOOKUP'!M436,"C",IF(M436&gt;=0.35*'MARK LOOKUP'!M436,"D","NG"))))))),"")</f>
        <v/>
      </c>
      <c r="AI436" s="26" t="str">
        <f>IF(ISBLANK('DATA ENTRY'!S436),"",IF(N436="Ab","AB",IF(N436&gt;=0.9*'MARK LOOKUP'!N436,"A+",IF(N436&gt;=0.8*'MARK LOOKUP'!N436,"A",IF(N436&gt;=0.7*'MARK LOOKUP'!N436,"B+",IF(N436&gt;=0.6*'MARK LOOKUP'!N436,"B",IF(N436&gt;=0.5*'MARK LOOKUP'!N436,"C+",IF(N436&gt;=0.4*'MARK LOOKUP'!N436,"C",IF(N436&gt;=0.35*'MARK LOOKUP'!N436,"D","NG")))))))))</f>
        <v/>
      </c>
      <c r="AJ436" s="26" t="str">
        <f>IF(ISBLANK('DATA ENTRY'!T436),"",IF(O436="Ab","AB",IF(O436&gt;=0.9*'MARK LOOKUP'!O436,"A+",IF(O436&gt;=0.8*'MARK LOOKUP'!O436,"A",IF(O436&gt;=0.7*'MARK LOOKUP'!O436,"B+",IF(O436&gt;=0.6*'MARK LOOKUP'!O436,"B",IF(O436&gt;=0.5*'MARK LOOKUP'!O436,"C+",IF(O436&gt;=0.4*'MARK LOOKUP'!O436,"C",IF(O436&gt;=0.35*'MARK LOOKUP'!O436,"D","NG")))))))))</f>
        <v/>
      </c>
      <c r="AK436" s="26" t="str">
        <f>IF(ISNUMBER(P436),IF(P436&gt;=0.9*'MARK LOOKUP'!P436,"A+",IF(P436&gt;=0.8*'MARK LOOKUP'!P436,"A",IF(P436&gt;=0.7*'MARK LOOKUP'!P436,"B+",IF(P436&gt;=0.6*'MARK LOOKUP'!P436,"B",IF(P436&gt;=0.5*'MARK LOOKUP'!P436,"C+",IF(P436&gt;=0.4*'MARK LOOKUP'!P436,"C",IF(P436&gt;=0.35*'MARK LOOKUP'!P436,"D","NG"))))))),"")</f>
        <v/>
      </c>
      <c r="AL436" s="26" t="str">
        <f>IF(ISBLANK('DATA ENTRY'!V436),"",IF(Q436="Ab","AB",IF(Q436&gt;=0.9*'MARK LOOKUP'!Q436,"A+",IF(Q436&gt;=0.8*'MARK LOOKUP'!Q436,"A",IF(Q436&gt;=0.7*'MARK LOOKUP'!Q436,"B+",IF(Q436&gt;=0.6*'MARK LOOKUP'!Q436,"B",IF(Q436&gt;=0.5*'MARK LOOKUP'!Q436,"C+",IF(Q436&gt;=0.4*'MARK LOOKUP'!Q436,"C",IF(Q436&gt;=0.35*'MARK LOOKUP'!Q436,"D","NG")))))))))</f>
        <v/>
      </c>
      <c r="AM436" s="26" t="str">
        <f>IF(ISBLANK('DATA ENTRY'!W436),"",IF(R436="Ab","AB",IF(R436&gt;=0.9*'MARK LOOKUP'!R436,"A+",IF(R436&gt;=0.8*'MARK LOOKUP'!R436,"A",IF(R436&gt;=0.7*'MARK LOOKUP'!R436,"B+",IF(R436&gt;=0.6*'MARK LOOKUP'!R436,"B",IF(R436&gt;=0.5*'MARK LOOKUP'!R436,"C+",IF(R436&gt;=0.4*'MARK LOOKUP'!R436,"C",IF(R436&gt;=0.35*'MARK LOOKUP'!R436,"D","NG")))))))))</f>
        <v/>
      </c>
      <c r="AN436" s="26" t="str">
        <f>IF(ISNUMBER(S436),IF(S436&gt;=0.9*'MARK LOOKUP'!S436,"A+",IF(S436&gt;=0.8*'MARK LOOKUP'!S436,"A",IF(S436&gt;=0.7*'MARK LOOKUP'!S436,"B+",IF(S436&gt;=0.6*'MARK LOOKUP'!S436,"B",IF(S436&gt;=0.5*'MARK LOOKUP'!S436,"C+",IF(S436&gt;=0.4*'MARK LOOKUP'!S436,"C",IF(S436&gt;=0.35*'MARK LOOKUP'!S436,"D","NG"))))))),"")</f>
        <v/>
      </c>
      <c r="AO436" s="26" t="str">
        <f>IF(ISBLANK('DATA ENTRY'!Y436),"",IF(T436="AB","AB",IF(T436&gt;=0.9*'MARK LOOKUP'!T436,"A+",IF(T436&gt;=0.8*'MARK LOOKUP'!T436,"A",IF(T436&gt;=0.7*'MARK LOOKUP'!T436,"B+",IF(T436&gt;=0.6*'MARK LOOKUP'!T436,"B",IF(T436&gt;=0.5*'MARK LOOKUP'!T436,"C+",IF(T436&gt;=0.4*'MARK LOOKUP'!T436,"C",IF(T436&gt;=0.35*'MARK LOOKUP'!T436,"D","NG")))))))))</f>
        <v/>
      </c>
      <c r="AP436" s="26" t="str">
        <f>IF(ISBLANK('DATA ENTRY'!Z436),"",IF(U436="AB","AB",IF(U436&gt;=0.9*'MARK LOOKUP'!U436,"A+",IF(U436&gt;=0.8*'MARK LOOKUP'!U436,"A",IF(U436&gt;=0.7*'MARK LOOKUP'!U436,"B+",IF(U436&gt;=0.6*'MARK LOOKUP'!U436,"B",IF(U436&gt;=0.5*'MARK LOOKUP'!U436,"C+",IF(U436&gt;=0.4*'MARK LOOKUP'!U436,"C",IF(U436&gt;=0.35*'MARK LOOKUP'!U436,"D","NG")))))))))</f>
        <v/>
      </c>
      <c r="AQ436" s="26" t="str">
        <f>IF(ISNUMBER(V436),IF(V436&gt;=0.9*'MARK LOOKUP'!V436,"A+",IF(V436&gt;=0.8*'MARK LOOKUP'!V436,"A",IF(V436&gt;=0.7*'MARK LOOKUP'!V436,"B+",IF(V436&gt;=0.6*'MARK LOOKUP'!S436,"B",IF(V436&gt;=0.5*'MARK LOOKUP'!V436,"C+",IF(V436&gt;=0.4*'MARK LOOKUP'!V436,"C",IF(V436&gt;=0.35*'MARK LOOKUP'!V436,"D","NG"))))))),"")</f>
        <v/>
      </c>
      <c r="AR436" s="26" t="str">
        <f t="shared" si="127"/>
        <v/>
      </c>
      <c r="AS436" s="26" t="str">
        <f t="shared" si="128"/>
        <v/>
      </c>
      <c r="AT436" s="26" t="str">
        <f t="shared" si="129"/>
        <v/>
      </c>
      <c r="AU436" s="26" t="str">
        <f t="shared" si="130"/>
        <v/>
      </c>
      <c r="AV436" s="26" t="str">
        <f t="shared" si="131"/>
        <v/>
      </c>
      <c r="AW436" s="26" t="str">
        <f t="shared" si="132"/>
        <v/>
      </c>
      <c r="AX436" s="26" t="str">
        <f t="shared" si="133"/>
        <v/>
      </c>
      <c r="AY436" s="26" t="str">
        <f t="shared" si="134"/>
        <v/>
      </c>
      <c r="AZ436" s="26" t="str">
        <f t="shared" si="135"/>
        <v/>
      </c>
      <c r="BA436" s="26" t="str">
        <f t="shared" si="136"/>
        <v/>
      </c>
      <c r="BB436" s="26" t="str">
        <f t="shared" si="137"/>
        <v/>
      </c>
      <c r="BC436" s="26" t="str">
        <f t="shared" si="138"/>
        <v/>
      </c>
      <c r="BD436" s="26" t="str">
        <f t="shared" si="139"/>
        <v/>
      </c>
      <c r="BE436" s="26" t="str">
        <f>IF(ISBLANK('DATA ENTRY'!S436),"",IF(AJ436="A+","4",IF(AJ436="A","3.6",IF(AJ436="B+","3.2",IF(AJ436="B","2.8",IF(AJ436="C+","2.4",IF(AJ436="C","2",IF(AJ436="D+","1.6",IF(AJ436="D","1.2",IF(AJ436="E","0.8",""))))))))))</f>
        <v/>
      </c>
      <c r="BF436" s="26" t="str">
        <f>IF(ISBLANK('DATA ENTRY'!T436),"",IF(AK436="A+","4",IF(AK436="A","3.6",IF(AK436="B+","3.2",IF(AK436="B","2.8",IF(AK436="C+","2.4",IF(AK436="C","2",IF(AK436="D+","1.6",IF(AK436="D","1.2",IF(AK436="E","0.8",""))))))))))</f>
        <v/>
      </c>
      <c r="BG436" s="26" t="str">
        <f>IF(ISBLANK('DATA ENTRY'!U436),"",IF(AL436="A+","4",IF(AL436="A","3.6",IF(AL436="B+","3.2",IF(AL436="B","2.8",IF(AL436="C+","2.4",IF(AL436="C","2",IF(AL436="D+","1.6",IF(AL436="D","1.2",IF(AL436="E","0.8",""))))))))))</f>
        <v/>
      </c>
      <c r="BH436" s="26" t="str">
        <f>IF(ISBLANK('DATA ENTRY'!V436),"",IF(AM436="A+","4",IF(AM436="A","3.6",IF(AM436="B+","3.2",IF(AM436="B","2.8",IF(AM436="C+","2.4",IF(AM436="C","2",IF(AM436="D+","1.6",IF(AM436="D","1.2",IF(AM436="E","0.8",""))))))))))</f>
        <v/>
      </c>
      <c r="BI436" s="26" t="str">
        <f>IF(ISBLANK('DATA ENTRY'!W436),"",IF(AN436="A+","4",IF(AN436="A","3.6",IF(AN436="B+","3.2",IF(AN436="B","2.8",IF(AN436="C+","2.4",IF(AN436="C","2",IF(AN436="D+","1.6",IF(AN436="D","1.2",IF(AN436="E","0.8",""))))))))))</f>
        <v/>
      </c>
      <c r="BJ436" s="26" t="str">
        <f>IF(ISBLANK('DATA ENTRY'!X436),"",IF(AO436="A+","4",IF(AO436="A","3.6",IF(AO436="B+","3.2",IF(AO436="B","2.8",IF(AO436="C+","2.4",IF(AO436="C","2",IF(AO436="D+","1.6",IF(AO436="D","1.2",IF(AO436="E","0.8",""))))))))))</f>
        <v/>
      </c>
      <c r="BK436" s="26" t="str">
        <f>IF(ISBLANK('DATA ENTRY'!Y436),"",IF(AP436="A+","4",IF(AP436="A","3.6",IF(AP436="B+","3.2",IF(AP436="B","2.8",IF(AP436="C+","2.4",IF(AP436="C","2",IF(AP436="D+","1.6",IF(AP436="D","1.2",IF(AP436="E","0.8",""))))))))))</f>
        <v/>
      </c>
      <c r="BL436" s="26" t="str">
        <f>IF(ISBLANK('DATA ENTRY'!Z436),"",IF(AQ436="A+","4",IF(AQ436="A","3.6",IF(AQ436="B+","3.2",IF(AQ436="B","2.8",IF(AQ436="C+","2.4",IF(AQ436="C","2",IF(AQ436="D+","1.6",IF(AQ436="D","1.2",IF(AQ436="E","0.8",""))))))))))</f>
        <v/>
      </c>
    </row>
    <row r="437" spans="2:64" x14ac:dyDescent="0.25">
      <c r="B437" s="26" t="str">
        <f>IF(ISBLANK('DATA ENTRY'!G437),"",'DATA ENTRY'!G437)</f>
        <v/>
      </c>
      <c r="C437" s="26" t="str">
        <f>IF(ISBLANK('DATA ENTRY'!H437),"",'DATA ENTRY'!H437)</f>
        <v/>
      </c>
      <c r="D437" s="26" t="str">
        <f t="shared" si="121"/>
        <v/>
      </c>
      <c r="E437" s="26" t="str">
        <f>IF(ISBLANK('DATA ENTRY'!J437),"",'DATA ENTRY'!J437)</f>
        <v/>
      </c>
      <c r="F437" s="26" t="str">
        <f>IF(ISBLANK('DATA ENTRY'!K437),"",'DATA ENTRY'!K437)</f>
        <v/>
      </c>
      <c r="G437" s="26" t="str">
        <f t="shared" si="122"/>
        <v/>
      </c>
      <c r="H437" s="26" t="str">
        <f>IF(ISBLANK('DATA ENTRY'!M437),"",'DATA ENTRY'!M437)</f>
        <v/>
      </c>
      <c r="I437" s="26" t="str">
        <f>IF(ISBLANK('DATA ENTRY'!M437),"",'DATA ENTRY'!N437)</f>
        <v/>
      </c>
      <c r="J437" s="26" t="str">
        <f t="shared" si="140"/>
        <v/>
      </c>
      <c r="K437" s="26" t="str">
        <f>IF(ISBLANK('DATA ENTRY'!P437),"",'DATA ENTRY'!P437)</f>
        <v/>
      </c>
      <c r="L437" s="26" t="str">
        <f>IF(ISBLANK('DATA ENTRY'!Q437),"",'DATA ENTRY'!Q437)</f>
        <v/>
      </c>
      <c r="M437" s="26" t="str">
        <f t="shared" si="123"/>
        <v/>
      </c>
      <c r="N437" s="26" t="str">
        <f>IF(ISBLANK('DATA ENTRY'!S437),"",'DATA ENTRY'!S437)</f>
        <v/>
      </c>
      <c r="O437" s="26" t="str">
        <f>IF(ISBLANK('DATA ENTRY'!T437),"",'DATA ENTRY'!T437)</f>
        <v/>
      </c>
      <c r="P437" s="26" t="str">
        <f t="shared" si="124"/>
        <v/>
      </c>
      <c r="Q437" s="26" t="str">
        <f>IF(ISBLANK('DATA ENTRY'!V437),"",'DATA ENTRY'!V437)</f>
        <v/>
      </c>
      <c r="R437" s="26" t="str">
        <f>IF(ISBLANK('DATA ENTRY'!W437),"",'DATA ENTRY'!W437)</f>
        <v/>
      </c>
      <c r="S437" s="26" t="str">
        <f t="shared" si="125"/>
        <v/>
      </c>
      <c r="T437" s="26" t="str">
        <f>IF(ISBLANK('DATA ENTRY'!Y437),"",'DATA ENTRY'!Y437)</f>
        <v/>
      </c>
      <c r="U437" s="26" t="str">
        <f>IF(ISBLANK('DATA ENTRY'!Z437),"",'DATA ENTRY'!Z437)</f>
        <v/>
      </c>
      <c r="V437" s="26" t="str">
        <f t="shared" si="126"/>
        <v/>
      </c>
      <c r="W437" s="26" t="str">
        <f>IF(ISBLANK('DATA ENTRY'!$F437),"",IF(LEDGER!B437="AB","AB",IF(LEDGER!B437&gt;=0.9*'MARK LOOKUP'!B437,"A+",IF(LEDGER!B437&gt;=0.8*'MARK LOOKUP'!B437,"A",IF(LEDGER!B437&gt;=0.7*'MARK LOOKUP'!B437,"B+",IF(LEDGER!B437&gt;=0.6*'MARK LOOKUP'!B437,"B",IF(LEDGER!B437&gt;=0.5*'MARK LOOKUP'!B437,"C+",IF(LEDGER!B437&gt;=0.4*'MARK LOOKUP'!B437,"C+",IF(LEDGER!B437&gt;=0.35*'MARK LOOKUP'!B437,"D","NG")))))))))</f>
        <v/>
      </c>
      <c r="X437" s="26" t="str">
        <f>IF(ISBLANK('DATA ENTRY'!$G437),"",IF(LEDGER!C437="AB","AB",IF(LEDGER!C437&gt;=0.9*'MARK LOOKUP'!C437,"A+",IF(LEDGER!C437&gt;=0.8*'MARK LOOKUP'!C437,"A",IF(LEDGER!C437&gt;=0.7*'MARK LOOKUP'!C437,"B+",IF(LEDGER!C437&gt;=0.6*'MARK LOOKUP'!C437,"B",IF(LEDGER!C437&gt;=0.5*'MARK LOOKUP'!C437,"C+",IF(LEDGER!C437&gt;=0.4*'MARK LOOKUP'!C437,"C+",IF(LEDGER!C437&gt;=0.35*'MARK LOOKUP'!C437,"D","N.G.")))))))))</f>
        <v/>
      </c>
      <c r="Y437" s="26" t="b">
        <f>IF(ISNUMBER(D437),IF(D437&gt;=0.9*'MARK LOOKUP'!D437,"A+",IF(D437&gt;=0.8*'MARK LOOKUP'!D437,"A",IF(D437&gt;=0.7*'MARK LOOKUP'!D437,"B+",IF(D437&gt;=0.6*'MARK LOOKUP'!D437,"B",IF(D437&gt;=0.5*'MARK LOOKUP'!D437,"C+",IF(D437&gt;=0.4*'MARK LOOKUP'!D437,"C",IF(D437&gt;=0.35*'MARK LOOKUP'!D437,"D","N.G."))))))))</f>
        <v>0</v>
      </c>
      <c r="Z437" s="26" t="str">
        <f>IF(ISBLANK('DATA ENTRY'!J437),"",IF(LEDGER!E437="AB","AB",IF(LEDGER!E437&gt;=0.9*'MARK LOOKUP'!E437,"A+",IF(LEDGER!E437&gt;=0.8*'MARK LOOKUP'!E437,"A",IF(LEDGER!E437&gt;=0.7*'MARK LOOKUP'!E437,"B+",IF(LEDGER!E437&gt;=0.6*'MARK LOOKUP'!E437,"B",IF(LEDGER!E437&gt;=0.5*'MARK LOOKUP'!E437,"C+",IF(LEDGER!E437&gt;=0.4*'MARK LOOKUP'!E437,"C",IF(LEDGER!E437&gt;=0.35*'MARK LOOKUP'!E437,"D","NG")))))))))</f>
        <v/>
      </c>
      <c r="AA437" s="26" t="str">
        <f>IF(ISBLANK('DATA ENTRY'!K437),"",IF(LEDGER!F437="AB","AB",IF(LEDGER!F437&gt;=0.9*'MARK LOOKUP'!F437,"A+",IF(LEDGER!F437&gt;=0.8*'MARK LOOKUP'!F437,"A",IF(LEDGER!F437&gt;=0.7*'MARK LOOKUP'!F437,"B+",IF(LEDGER!F437&gt;=0.6*'MARK LOOKUP'!F437,"B",IF(LEDGER!F437&gt;=0.5*'MARK LOOKUP'!F437,"C+",IF(LEDGER!F437&gt;=0.4*'MARK LOOKUP'!F437,"C",IF(LEDGER!F437&gt;=0.35*'MARK LOOKUP'!F437,"D","NG")))))))))</f>
        <v/>
      </c>
      <c r="AB437" s="26" t="b">
        <f>IF(ISNUMBER(G437),IF(D437&gt;=0.9*'MARK LOOKUP'!G437,"A+",IF(G437&gt;=0.8*'MARK LOOKUP'!G437,"A",IF(G437&gt;=0.7*'MARK LOOKUP'!G437,"B+",IF(G437&gt;=0.6*'MARK LOOKUP'!G437,"B",IF(G437&gt;=0.5*'MARK LOOKUP'!G437,"C+",IF(G437&gt;=0.4*'MARK LOOKUP'!G437,"C",IF(G437&gt;=0.35*'MARK LOOKUP'!G437,"D","NG"))))))))</f>
        <v>0</v>
      </c>
      <c r="AC437" s="26" t="str">
        <f>IF(ISBLANK('DATA ENTRY'!M437),"",IF(LEDGER!H437="AB","AB",IF(LEDGER!H437&gt;=0.9*'MARK LOOKUP'!H437,"A+",IF(LEDGER!H437&gt;=0.8*'MARK LOOKUP'!H437,"A",IF(LEDGER!H437&gt;=0.7*'MARK LOOKUP'!H437,"B+",IF(LEDGER!H437&gt;=0.6*'MARK LOOKUP'!H437,"B",IF(LEDGER!H437&gt;=0.5*'MARK LOOKUP'!H437,"C+",IF(LEDGER!H437&gt;=0.4*'MARK LOOKUP'!H437,"C",IF(LEDGER!H437&gt;=0.35*'MARK LOOKUP'!H437,"D","NG")))))))))</f>
        <v/>
      </c>
      <c r="AD437" s="26" t="str">
        <f>IF(ISBLANK('DATA ENTRY'!N437),"",IF(LEDGER!I437="AB","AB",IF(LEDGER!I437&gt;=0.9*'MARK LOOKUP'!I437,"A+",IF(LEDGER!I437&gt;=0.8*'MARK LOOKUP'!I437,"A",IF(LEDGER!I437&gt;=0.7*'MARK LOOKUP'!I437,"B+",IF(LEDGER!I437&gt;=0.6*'MARK LOOKUP'!I437,"B",IF(LEDGER!I437&gt;=0.5*'MARK LOOKUP'!I437,"C+",IF(LEDGER!I437&gt;=0.4*'MARK LOOKUP'!I437,"C",IF(LEDGER!I437&gt;=0.35*'MARK LOOKUP'!I437,"D","NG")))))))))</f>
        <v/>
      </c>
      <c r="AE437" s="26" t="str">
        <f>IF(ISNUMBER(J437),IF(J437&gt;=0.9*'MARK LOOKUP'!J437,"A+",IF(J437&gt;=0.8*'MARK LOOKUP'!J437,"A",IF(J437&gt;=0.7*'MARK LOOKUP'!J437,"B+",IF(J437&gt;=0.6*'MARK LOOKUP'!J437,"B",IF(J437&gt;=0.5*'MARK LOOKUP'!J437,"C+",IF(J437&gt;=0.4*'MARK LOOKUP'!J437,"C",IF(J437&gt;=0.35*'MARK LOOKUP'!J437,"D","NG"))))))),"")</f>
        <v/>
      </c>
      <c r="AF437" s="26" t="str">
        <f>IF(ISBLANK('DATA ENTRY'!P437),"",IF(LEDGER!K437="Ab","AB",IF(LEDGER!K437&gt;=0.9*'MARK LOOKUP'!K437,"A+",IF(LEDGER!K437&gt;=0.8*'MARK LOOKUP'!K437,"A",IF(LEDGER!K437&gt;=0.7*'MARK LOOKUP'!K437,"B+",IF(LEDGER!K437&gt;=0.6*'MARK LOOKUP'!K437,"B",IF(LEDGER!K437&gt;=0.5*'MARK LOOKUP'!K437,"C+",IF(LEDGER!K437&gt;=0.4*'MARK LOOKUP'!K437,"C",IF(LEDGER!K437&gt;=0.35*'MARK LOOKUP'!K437,"D","NG")))))))))</f>
        <v/>
      </c>
      <c r="AG437" s="26" t="str">
        <f>IF(ISBLANK('DATA ENTRY'!Q437),"",IF(LEDGER!L437="Ab","AB",IF(LEDGER!L437&gt;=0.9*'MARK LOOKUP'!L437,"A+",IF(LEDGER!L437&gt;=0.8*'MARK LOOKUP'!L437,"A",IF(LEDGER!L437&gt;=0.7*'MARK LOOKUP'!L437,"B+",IF(LEDGER!L437&gt;=0.6*'MARK LOOKUP'!L437,"B",IF(LEDGER!L437&gt;=0.5*'MARK LOOKUP'!L437,"C+",IF(LEDGER!L437&gt;=0.4*'MARK LOOKUP'!L437,"C",IF(LEDGER!L437&gt;=0.35*'MARK LOOKUP'!L437,"D","NG")))))))))</f>
        <v/>
      </c>
      <c r="AH437" s="26" t="str">
        <f>IF(ISNUMBER(M437),IF(M437&gt;=0.9*'MARK LOOKUP'!M437,"A+",IF(M437&gt;=0.8*'MARK LOOKUP'!M437,"A",IF(M437&gt;=0.7*'MARK LOOKUP'!M437,"B+",IF(M437&gt;=0.6*'MARK LOOKUP'!M437,"B",IF(M437&gt;=0.5*'MARK LOOKUP'!M437,"C+",IF(M437&gt;=0.4*'MARK LOOKUP'!M437,"C",IF(M437&gt;=0.35*'MARK LOOKUP'!M437,"D","NG"))))))),"")</f>
        <v/>
      </c>
      <c r="AI437" s="26" t="str">
        <f>IF(ISBLANK('DATA ENTRY'!S437),"",IF(N437="Ab","AB",IF(N437&gt;=0.9*'MARK LOOKUP'!N437,"A+",IF(N437&gt;=0.8*'MARK LOOKUP'!N437,"A",IF(N437&gt;=0.7*'MARK LOOKUP'!N437,"B+",IF(N437&gt;=0.6*'MARK LOOKUP'!N437,"B",IF(N437&gt;=0.5*'MARK LOOKUP'!N437,"C+",IF(N437&gt;=0.4*'MARK LOOKUP'!N437,"C",IF(N437&gt;=0.35*'MARK LOOKUP'!N437,"D","NG")))))))))</f>
        <v/>
      </c>
      <c r="AJ437" s="26" t="str">
        <f>IF(ISBLANK('DATA ENTRY'!T437),"",IF(O437="Ab","AB",IF(O437&gt;=0.9*'MARK LOOKUP'!O437,"A+",IF(O437&gt;=0.8*'MARK LOOKUP'!O437,"A",IF(O437&gt;=0.7*'MARK LOOKUP'!O437,"B+",IF(O437&gt;=0.6*'MARK LOOKUP'!O437,"B",IF(O437&gt;=0.5*'MARK LOOKUP'!O437,"C+",IF(O437&gt;=0.4*'MARK LOOKUP'!O437,"C",IF(O437&gt;=0.35*'MARK LOOKUP'!O437,"D","NG")))))))))</f>
        <v/>
      </c>
      <c r="AK437" s="26" t="str">
        <f>IF(ISNUMBER(P437),IF(P437&gt;=0.9*'MARK LOOKUP'!P437,"A+",IF(P437&gt;=0.8*'MARK LOOKUP'!P437,"A",IF(P437&gt;=0.7*'MARK LOOKUP'!P437,"B+",IF(P437&gt;=0.6*'MARK LOOKUP'!P437,"B",IF(P437&gt;=0.5*'MARK LOOKUP'!P437,"C+",IF(P437&gt;=0.4*'MARK LOOKUP'!P437,"C",IF(P437&gt;=0.35*'MARK LOOKUP'!P437,"D","NG"))))))),"")</f>
        <v/>
      </c>
      <c r="AL437" s="26" t="str">
        <f>IF(ISBLANK('DATA ENTRY'!V437),"",IF(Q437="Ab","AB",IF(Q437&gt;=0.9*'MARK LOOKUP'!Q437,"A+",IF(Q437&gt;=0.8*'MARK LOOKUP'!Q437,"A",IF(Q437&gt;=0.7*'MARK LOOKUP'!Q437,"B+",IF(Q437&gt;=0.6*'MARK LOOKUP'!Q437,"B",IF(Q437&gt;=0.5*'MARK LOOKUP'!Q437,"C+",IF(Q437&gt;=0.4*'MARK LOOKUP'!Q437,"C",IF(Q437&gt;=0.35*'MARK LOOKUP'!Q437,"D","NG")))))))))</f>
        <v/>
      </c>
      <c r="AM437" s="26" t="str">
        <f>IF(ISBLANK('DATA ENTRY'!W437),"",IF(R437="Ab","AB",IF(R437&gt;=0.9*'MARK LOOKUP'!R437,"A+",IF(R437&gt;=0.8*'MARK LOOKUP'!R437,"A",IF(R437&gt;=0.7*'MARK LOOKUP'!R437,"B+",IF(R437&gt;=0.6*'MARK LOOKUP'!R437,"B",IF(R437&gt;=0.5*'MARK LOOKUP'!R437,"C+",IF(R437&gt;=0.4*'MARK LOOKUP'!R437,"C",IF(R437&gt;=0.35*'MARK LOOKUP'!R437,"D","NG")))))))))</f>
        <v/>
      </c>
      <c r="AN437" s="26" t="str">
        <f>IF(ISNUMBER(S437),IF(S437&gt;=0.9*'MARK LOOKUP'!S437,"A+",IF(S437&gt;=0.8*'MARK LOOKUP'!S437,"A",IF(S437&gt;=0.7*'MARK LOOKUP'!S437,"B+",IF(S437&gt;=0.6*'MARK LOOKUP'!S437,"B",IF(S437&gt;=0.5*'MARK LOOKUP'!S437,"C+",IF(S437&gt;=0.4*'MARK LOOKUP'!S437,"C",IF(S437&gt;=0.35*'MARK LOOKUP'!S437,"D","NG"))))))),"")</f>
        <v/>
      </c>
      <c r="AO437" s="26" t="str">
        <f>IF(ISBLANK('DATA ENTRY'!Y437),"",IF(T437="AB","AB",IF(T437&gt;=0.9*'MARK LOOKUP'!T437,"A+",IF(T437&gt;=0.8*'MARK LOOKUP'!T437,"A",IF(T437&gt;=0.7*'MARK LOOKUP'!T437,"B+",IF(T437&gt;=0.6*'MARK LOOKUP'!T437,"B",IF(T437&gt;=0.5*'MARK LOOKUP'!T437,"C+",IF(T437&gt;=0.4*'MARK LOOKUP'!T437,"C",IF(T437&gt;=0.35*'MARK LOOKUP'!T437,"D","NG")))))))))</f>
        <v/>
      </c>
      <c r="AP437" s="26" t="str">
        <f>IF(ISBLANK('DATA ENTRY'!Z437),"",IF(U437="AB","AB",IF(U437&gt;=0.9*'MARK LOOKUP'!U437,"A+",IF(U437&gt;=0.8*'MARK LOOKUP'!U437,"A",IF(U437&gt;=0.7*'MARK LOOKUP'!U437,"B+",IF(U437&gt;=0.6*'MARK LOOKUP'!U437,"B",IF(U437&gt;=0.5*'MARK LOOKUP'!U437,"C+",IF(U437&gt;=0.4*'MARK LOOKUP'!U437,"C",IF(U437&gt;=0.35*'MARK LOOKUP'!U437,"D","NG")))))))))</f>
        <v/>
      </c>
      <c r="AQ437" s="26" t="str">
        <f>IF(ISNUMBER(V437),IF(V437&gt;=0.9*'MARK LOOKUP'!V437,"A+",IF(V437&gt;=0.8*'MARK LOOKUP'!V437,"A",IF(V437&gt;=0.7*'MARK LOOKUP'!V437,"B+",IF(V437&gt;=0.6*'MARK LOOKUP'!S437,"B",IF(V437&gt;=0.5*'MARK LOOKUP'!V437,"C+",IF(V437&gt;=0.4*'MARK LOOKUP'!V437,"C",IF(V437&gt;=0.35*'MARK LOOKUP'!V437,"D","NG"))))))),"")</f>
        <v/>
      </c>
      <c r="AR437" s="26" t="str">
        <f t="shared" si="127"/>
        <v/>
      </c>
      <c r="AS437" s="26" t="str">
        <f t="shared" si="128"/>
        <v/>
      </c>
      <c r="AT437" s="26" t="str">
        <f t="shared" si="129"/>
        <v/>
      </c>
      <c r="AU437" s="26" t="str">
        <f t="shared" si="130"/>
        <v/>
      </c>
      <c r="AV437" s="26" t="str">
        <f t="shared" si="131"/>
        <v/>
      </c>
      <c r="AW437" s="26" t="str">
        <f t="shared" si="132"/>
        <v/>
      </c>
      <c r="AX437" s="26" t="str">
        <f t="shared" si="133"/>
        <v/>
      </c>
      <c r="AY437" s="26" t="str">
        <f t="shared" si="134"/>
        <v/>
      </c>
      <c r="AZ437" s="26" t="str">
        <f t="shared" si="135"/>
        <v/>
      </c>
      <c r="BA437" s="26" t="str">
        <f t="shared" si="136"/>
        <v/>
      </c>
      <c r="BB437" s="26" t="str">
        <f t="shared" si="137"/>
        <v/>
      </c>
      <c r="BC437" s="26" t="str">
        <f t="shared" si="138"/>
        <v/>
      </c>
      <c r="BD437" s="26" t="str">
        <f t="shared" si="139"/>
        <v/>
      </c>
      <c r="BE437" s="26" t="str">
        <f>IF(ISBLANK('DATA ENTRY'!S437),"",IF(AJ437="A+","4",IF(AJ437="A","3.6",IF(AJ437="B+","3.2",IF(AJ437="B","2.8",IF(AJ437="C+","2.4",IF(AJ437="C","2",IF(AJ437="D+","1.6",IF(AJ437="D","1.2",IF(AJ437="E","0.8",""))))))))))</f>
        <v/>
      </c>
      <c r="BF437" s="26" t="str">
        <f>IF(ISBLANK('DATA ENTRY'!T437),"",IF(AK437="A+","4",IF(AK437="A","3.6",IF(AK437="B+","3.2",IF(AK437="B","2.8",IF(AK437="C+","2.4",IF(AK437="C","2",IF(AK437="D+","1.6",IF(AK437="D","1.2",IF(AK437="E","0.8",""))))))))))</f>
        <v/>
      </c>
      <c r="BG437" s="26" t="str">
        <f>IF(ISBLANK('DATA ENTRY'!U437),"",IF(AL437="A+","4",IF(AL437="A","3.6",IF(AL437="B+","3.2",IF(AL437="B","2.8",IF(AL437="C+","2.4",IF(AL437="C","2",IF(AL437="D+","1.6",IF(AL437="D","1.2",IF(AL437="E","0.8",""))))))))))</f>
        <v/>
      </c>
      <c r="BH437" s="26" t="str">
        <f>IF(ISBLANK('DATA ENTRY'!V437),"",IF(AM437="A+","4",IF(AM437="A","3.6",IF(AM437="B+","3.2",IF(AM437="B","2.8",IF(AM437="C+","2.4",IF(AM437="C","2",IF(AM437="D+","1.6",IF(AM437="D","1.2",IF(AM437="E","0.8",""))))))))))</f>
        <v/>
      </c>
      <c r="BI437" s="26" t="str">
        <f>IF(ISBLANK('DATA ENTRY'!W437),"",IF(AN437="A+","4",IF(AN437="A","3.6",IF(AN437="B+","3.2",IF(AN437="B","2.8",IF(AN437="C+","2.4",IF(AN437="C","2",IF(AN437="D+","1.6",IF(AN437="D","1.2",IF(AN437="E","0.8",""))))))))))</f>
        <v/>
      </c>
      <c r="BJ437" s="26" t="str">
        <f>IF(ISBLANK('DATA ENTRY'!X437),"",IF(AO437="A+","4",IF(AO437="A","3.6",IF(AO437="B+","3.2",IF(AO437="B","2.8",IF(AO437="C+","2.4",IF(AO437="C","2",IF(AO437="D+","1.6",IF(AO437="D","1.2",IF(AO437="E","0.8",""))))))))))</f>
        <v/>
      </c>
      <c r="BK437" s="26" t="str">
        <f>IF(ISBLANK('DATA ENTRY'!Y437),"",IF(AP437="A+","4",IF(AP437="A","3.6",IF(AP437="B+","3.2",IF(AP437="B","2.8",IF(AP437="C+","2.4",IF(AP437="C","2",IF(AP437="D+","1.6",IF(AP437="D","1.2",IF(AP437="E","0.8",""))))))))))</f>
        <v/>
      </c>
      <c r="BL437" s="26" t="str">
        <f>IF(ISBLANK('DATA ENTRY'!Z437),"",IF(AQ437="A+","4",IF(AQ437="A","3.6",IF(AQ437="B+","3.2",IF(AQ437="B","2.8",IF(AQ437="C+","2.4",IF(AQ437="C","2",IF(AQ437="D+","1.6",IF(AQ437="D","1.2",IF(AQ437="E","0.8",""))))))))))</f>
        <v/>
      </c>
    </row>
    <row r="438" spans="2:64" x14ac:dyDescent="0.25">
      <c r="B438" s="26" t="str">
        <f>IF(ISBLANK('DATA ENTRY'!G438),"",'DATA ENTRY'!G438)</f>
        <v/>
      </c>
      <c r="C438" s="26" t="str">
        <f>IF(ISBLANK('DATA ENTRY'!H438),"",'DATA ENTRY'!H438)</f>
        <v/>
      </c>
      <c r="D438" s="26" t="str">
        <f t="shared" si="121"/>
        <v/>
      </c>
      <c r="E438" s="26" t="str">
        <f>IF(ISBLANK('DATA ENTRY'!J438),"",'DATA ENTRY'!J438)</f>
        <v/>
      </c>
      <c r="F438" s="26" t="str">
        <f>IF(ISBLANK('DATA ENTRY'!K438),"",'DATA ENTRY'!K438)</f>
        <v/>
      </c>
      <c r="G438" s="26" t="str">
        <f t="shared" si="122"/>
        <v/>
      </c>
      <c r="H438" s="26" t="str">
        <f>IF(ISBLANK('DATA ENTRY'!M438),"",'DATA ENTRY'!M438)</f>
        <v/>
      </c>
      <c r="I438" s="26" t="str">
        <f>IF(ISBLANK('DATA ENTRY'!M438),"",'DATA ENTRY'!N438)</f>
        <v/>
      </c>
      <c r="J438" s="26" t="str">
        <f t="shared" si="140"/>
        <v/>
      </c>
      <c r="K438" s="26" t="str">
        <f>IF(ISBLANK('DATA ENTRY'!P438),"",'DATA ENTRY'!P438)</f>
        <v/>
      </c>
      <c r="L438" s="26" t="str">
        <f>IF(ISBLANK('DATA ENTRY'!Q438),"",'DATA ENTRY'!Q438)</f>
        <v/>
      </c>
      <c r="M438" s="26" t="str">
        <f t="shared" si="123"/>
        <v/>
      </c>
      <c r="N438" s="26" t="str">
        <f>IF(ISBLANK('DATA ENTRY'!S438),"",'DATA ENTRY'!S438)</f>
        <v/>
      </c>
      <c r="O438" s="26" t="str">
        <f>IF(ISBLANK('DATA ENTRY'!T438),"",'DATA ENTRY'!T438)</f>
        <v/>
      </c>
      <c r="P438" s="26" t="str">
        <f t="shared" si="124"/>
        <v/>
      </c>
      <c r="Q438" s="26" t="str">
        <f>IF(ISBLANK('DATA ENTRY'!V438),"",'DATA ENTRY'!V438)</f>
        <v/>
      </c>
      <c r="R438" s="26" t="str">
        <f>IF(ISBLANK('DATA ENTRY'!W438),"",'DATA ENTRY'!W438)</f>
        <v/>
      </c>
      <c r="S438" s="26" t="str">
        <f t="shared" si="125"/>
        <v/>
      </c>
      <c r="T438" s="26" t="str">
        <f>IF(ISBLANK('DATA ENTRY'!Y438),"",'DATA ENTRY'!Y438)</f>
        <v/>
      </c>
      <c r="U438" s="26" t="str">
        <f>IF(ISBLANK('DATA ENTRY'!Z438),"",'DATA ENTRY'!Z438)</f>
        <v/>
      </c>
      <c r="V438" s="26" t="str">
        <f t="shared" si="126"/>
        <v/>
      </c>
      <c r="W438" s="26" t="str">
        <f>IF(ISBLANK('DATA ENTRY'!$F438),"",IF(LEDGER!B438="AB","AB",IF(LEDGER!B438&gt;=0.9*'MARK LOOKUP'!B438,"A+",IF(LEDGER!B438&gt;=0.8*'MARK LOOKUP'!B438,"A",IF(LEDGER!B438&gt;=0.7*'MARK LOOKUP'!B438,"B+",IF(LEDGER!B438&gt;=0.6*'MARK LOOKUP'!B438,"B",IF(LEDGER!B438&gt;=0.5*'MARK LOOKUP'!B438,"C+",IF(LEDGER!B438&gt;=0.4*'MARK LOOKUP'!B438,"C+",IF(LEDGER!B438&gt;=0.35*'MARK LOOKUP'!B438,"D","NG")))))))))</f>
        <v/>
      </c>
      <c r="X438" s="26" t="str">
        <f>IF(ISBLANK('DATA ENTRY'!$G438),"",IF(LEDGER!C438="AB","AB",IF(LEDGER!C438&gt;=0.9*'MARK LOOKUP'!C438,"A+",IF(LEDGER!C438&gt;=0.8*'MARK LOOKUP'!C438,"A",IF(LEDGER!C438&gt;=0.7*'MARK LOOKUP'!C438,"B+",IF(LEDGER!C438&gt;=0.6*'MARK LOOKUP'!C438,"B",IF(LEDGER!C438&gt;=0.5*'MARK LOOKUP'!C438,"C+",IF(LEDGER!C438&gt;=0.4*'MARK LOOKUP'!C438,"C+",IF(LEDGER!C438&gt;=0.35*'MARK LOOKUP'!C438,"D","N.G.")))))))))</f>
        <v/>
      </c>
      <c r="Y438" s="26" t="b">
        <f>IF(ISNUMBER(D438),IF(D438&gt;=0.9*'MARK LOOKUP'!D438,"A+",IF(D438&gt;=0.8*'MARK LOOKUP'!D438,"A",IF(D438&gt;=0.7*'MARK LOOKUP'!D438,"B+",IF(D438&gt;=0.6*'MARK LOOKUP'!D438,"B",IF(D438&gt;=0.5*'MARK LOOKUP'!D438,"C+",IF(D438&gt;=0.4*'MARK LOOKUP'!D438,"C",IF(D438&gt;=0.35*'MARK LOOKUP'!D438,"D","N.G."))))))))</f>
        <v>0</v>
      </c>
      <c r="Z438" s="26" t="str">
        <f>IF(ISBLANK('DATA ENTRY'!J438),"",IF(LEDGER!E438="AB","AB",IF(LEDGER!E438&gt;=0.9*'MARK LOOKUP'!E438,"A+",IF(LEDGER!E438&gt;=0.8*'MARK LOOKUP'!E438,"A",IF(LEDGER!E438&gt;=0.7*'MARK LOOKUP'!E438,"B+",IF(LEDGER!E438&gt;=0.6*'MARK LOOKUP'!E438,"B",IF(LEDGER!E438&gt;=0.5*'MARK LOOKUP'!E438,"C+",IF(LEDGER!E438&gt;=0.4*'MARK LOOKUP'!E438,"C",IF(LEDGER!E438&gt;=0.35*'MARK LOOKUP'!E438,"D","NG")))))))))</f>
        <v/>
      </c>
      <c r="AA438" s="26" t="str">
        <f>IF(ISBLANK('DATA ENTRY'!K438),"",IF(LEDGER!F438="AB","AB",IF(LEDGER!F438&gt;=0.9*'MARK LOOKUP'!F438,"A+",IF(LEDGER!F438&gt;=0.8*'MARK LOOKUP'!F438,"A",IF(LEDGER!F438&gt;=0.7*'MARK LOOKUP'!F438,"B+",IF(LEDGER!F438&gt;=0.6*'MARK LOOKUP'!F438,"B",IF(LEDGER!F438&gt;=0.5*'MARK LOOKUP'!F438,"C+",IF(LEDGER!F438&gt;=0.4*'MARK LOOKUP'!F438,"C",IF(LEDGER!F438&gt;=0.35*'MARK LOOKUP'!F438,"D","NG")))))))))</f>
        <v/>
      </c>
      <c r="AB438" s="26" t="b">
        <f>IF(ISNUMBER(G438),IF(D438&gt;=0.9*'MARK LOOKUP'!G438,"A+",IF(G438&gt;=0.8*'MARK LOOKUP'!G438,"A",IF(G438&gt;=0.7*'MARK LOOKUP'!G438,"B+",IF(G438&gt;=0.6*'MARK LOOKUP'!G438,"B",IF(G438&gt;=0.5*'MARK LOOKUP'!G438,"C+",IF(G438&gt;=0.4*'MARK LOOKUP'!G438,"C",IF(G438&gt;=0.35*'MARK LOOKUP'!G438,"D","NG"))))))))</f>
        <v>0</v>
      </c>
      <c r="AC438" s="26" t="str">
        <f>IF(ISBLANK('DATA ENTRY'!M438),"",IF(LEDGER!H438="AB","AB",IF(LEDGER!H438&gt;=0.9*'MARK LOOKUP'!H438,"A+",IF(LEDGER!H438&gt;=0.8*'MARK LOOKUP'!H438,"A",IF(LEDGER!H438&gt;=0.7*'MARK LOOKUP'!H438,"B+",IF(LEDGER!H438&gt;=0.6*'MARK LOOKUP'!H438,"B",IF(LEDGER!H438&gt;=0.5*'MARK LOOKUP'!H438,"C+",IF(LEDGER!H438&gt;=0.4*'MARK LOOKUP'!H438,"C",IF(LEDGER!H438&gt;=0.35*'MARK LOOKUP'!H438,"D","NG")))))))))</f>
        <v/>
      </c>
      <c r="AD438" s="26" t="str">
        <f>IF(ISBLANK('DATA ENTRY'!N438),"",IF(LEDGER!I438="AB","AB",IF(LEDGER!I438&gt;=0.9*'MARK LOOKUP'!I438,"A+",IF(LEDGER!I438&gt;=0.8*'MARK LOOKUP'!I438,"A",IF(LEDGER!I438&gt;=0.7*'MARK LOOKUP'!I438,"B+",IF(LEDGER!I438&gt;=0.6*'MARK LOOKUP'!I438,"B",IF(LEDGER!I438&gt;=0.5*'MARK LOOKUP'!I438,"C+",IF(LEDGER!I438&gt;=0.4*'MARK LOOKUP'!I438,"C",IF(LEDGER!I438&gt;=0.35*'MARK LOOKUP'!I438,"D","NG")))))))))</f>
        <v/>
      </c>
      <c r="AE438" s="26" t="str">
        <f>IF(ISNUMBER(J438),IF(J438&gt;=0.9*'MARK LOOKUP'!J438,"A+",IF(J438&gt;=0.8*'MARK LOOKUP'!J438,"A",IF(J438&gt;=0.7*'MARK LOOKUP'!J438,"B+",IF(J438&gt;=0.6*'MARK LOOKUP'!J438,"B",IF(J438&gt;=0.5*'MARK LOOKUP'!J438,"C+",IF(J438&gt;=0.4*'MARK LOOKUP'!J438,"C",IF(J438&gt;=0.35*'MARK LOOKUP'!J438,"D","NG"))))))),"")</f>
        <v/>
      </c>
      <c r="AF438" s="26" t="str">
        <f>IF(ISBLANK('DATA ENTRY'!P438),"",IF(LEDGER!K438="Ab","AB",IF(LEDGER!K438&gt;=0.9*'MARK LOOKUP'!K438,"A+",IF(LEDGER!K438&gt;=0.8*'MARK LOOKUP'!K438,"A",IF(LEDGER!K438&gt;=0.7*'MARK LOOKUP'!K438,"B+",IF(LEDGER!K438&gt;=0.6*'MARK LOOKUP'!K438,"B",IF(LEDGER!K438&gt;=0.5*'MARK LOOKUP'!K438,"C+",IF(LEDGER!K438&gt;=0.4*'MARK LOOKUP'!K438,"C",IF(LEDGER!K438&gt;=0.35*'MARK LOOKUP'!K438,"D","NG")))))))))</f>
        <v/>
      </c>
      <c r="AG438" s="26" t="str">
        <f>IF(ISBLANK('DATA ENTRY'!Q438),"",IF(LEDGER!L438="Ab","AB",IF(LEDGER!L438&gt;=0.9*'MARK LOOKUP'!L438,"A+",IF(LEDGER!L438&gt;=0.8*'MARK LOOKUP'!L438,"A",IF(LEDGER!L438&gt;=0.7*'MARK LOOKUP'!L438,"B+",IF(LEDGER!L438&gt;=0.6*'MARK LOOKUP'!L438,"B",IF(LEDGER!L438&gt;=0.5*'MARK LOOKUP'!L438,"C+",IF(LEDGER!L438&gt;=0.4*'MARK LOOKUP'!L438,"C",IF(LEDGER!L438&gt;=0.35*'MARK LOOKUP'!L438,"D","NG")))))))))</f>
        <v/>
      </c>
      <c r="AH438" s="26" t="str">
        <f>IF(ISNUMBER(M438),IF(M438&gt;=0.9*'MARK LOOKUP'!M438,"A+",IF(M438&gt;=0.8*'MARK LOOKUP'!M438,"A",IF(M438&gt;=0.7*'MARK LOOKUP'!M438,"B+",IF(M438&gt;=0.6*'MARK LOOKUP'!M438,"B",IF(M438&gt;=0.5*'MARK LOOKUP'!M438,"C+",IF(M438&gt;=0.4*'MARK LOOKUP'!M438,"C",IF(M438&gt;=0.35*'MARK LOOKUP'!M438,"D","NG"))))))),"")</f>
        <v/>
      </c>
      <c r="AI438" s="26" t="str">
        <f>IF(ISBLANK('DATA ENTRY'!S438),"",IF(N438="Ab","AB",IF(N438&gt;=0.9*'MARK LOOKUP'!N438,"A+",IF(N438&gt;=0.8*'MARK LOOKUP'!N438,"A",IF(N438&gt;=0.7*'MARK LOOKUP'!N438,"B+",IF(N438&gt;=0.6*'MARK LOOKUP'!N438,"B",IF(N438&gt;=0.5*'MARK LOOKUP'!N438,"C+",IF(N438&gt;=0.4*'MARK LOOKUP'!N438,"C",IF(N438&gt;=0.35*'MARK LOOKUP'!N438,"D","NG")))))))))</f>
        <v/>
      </c>
      <c r="AJ438" s="26" t="str">
        <f>IF(ISBLANK('DATA ENTRY'!T438),"",IF(O438="Ab","AB",IF(O438&gt;=0.9*'MARK LOOKUP'!O438,"A+",IF(O438&gt;=0.8*'MARK LOOKUP'!O438,"A",IF(O438&gt;=0.7*'MARK LOOKUP'!O438,"B+",IF(O438&gt;=0.6*'MARK LOOKUP'!O438,"B",IF(O438&gt;=0.5*'MARK LOOKUP'!O438,"C+",IF(O438&gt;=0.4*'MARK LOOKUP'!O438,"C",IF(O438&gt;=0.35*'MARK LOOKUP'!O438,"D","NG")))))))))</f>
        <v/>
      </c>
      <c r="AK438" s="26" t="str">
        <f>IF(ISNUMBER(P438),IF(P438&gt;=0.9*'MARK LOOKUP'!P438,"A+",IF(P438&gt;=0.8*'MARK LOOKUP'!P438,"A",IF(P438&gt;=0.7*'MARK LOOKUP'!P438,"B+",IF(P438&gt;=0.6*'MARK LOOKUP'!P438,"B",IF(P438&gt;=0.5*'MARK LOOKUP'!P438,"C+",IF(P438&gt;=0.4*'MARK LOOKUP'!P438,"C",IF(P438&gt;=0.35*'MARK LOOKUP'!P438,"D","NG"))))))),"")</f>
        <v/>
      </c>
      <c r="AL438" s="26" t="str">
        <f>IF(ISBLANK('DATA ENTRY'!V438),"",IF(Q438="Ab","AB",IF(Q438&gt;=0.9*'MARK LOOKUP'!Q438,"A+",IF(Q438&gt;=0.8*'MARK LOOKUP'!Q438,"A",IF(Q438&gt;=0.7*'MARK LOOKUP'!Q438,"B+",IF(Q438&gt;=0.6*'MARK LOOKUP'!Q438,"B",IF(Q438&gt;=0.5*'MARK LOOKUP'!Q438,"C+",IF(Q438&gt;=0.4*'MARK LOOKUP'!Q438,"C",IF(Q438&gt;=0.35*'MARK LOOKUP'!Q438,"D","NG")))))))))</f>
        <v/>
      </c>
      <c r="AM438" s="26" t="str">
        <f>IF(ISBLANK('DATA ENTRY'!W438),"",IF(R438="Ab","AB",IF(R438&gt;=0.9*'MARK LOOKUP'!R438,"A+",IF(R438&gt;=0.8*'MARK LOOKUP'!R438,"A",IF(R438&gt;=0.7*'MARK LOOKUP'!R438,"B+",IF(R438&gt;=0.6*'MARK LOOKUP'!R438,"B",IF(R438&gt;=0.5*'MARK LOOKUP'!R438,"C+",IF(R438&gt;=0.4*'MARK LOOKUP'!R438,"C",IF(R438&gt;=0.35*'MARK LOOKUP'!R438,"D","NG")))))))))</f>
        <v/>
      </c>
      <c r="AN438" s="26" t="str">
        <f>IF(ISNUMBER(S438),IF(S438&gt;=0.9*'MARK LOOKUP'!S438,"A+",IF(S438&gt;=0.8*'MARK LOOKUP'!S438,"A",IF(S438&gt;=0.7*'MARK LOOKUP'!S438,"B+",IF(S438&gt;=0.6*'MARK LOOKUP'!S438,"B",IF(S438&gt;=0.5*'MARK LOOKUP'!S438,"C+",IF(S438&gt;=0.4*'MARK LOOKUP'!S438,"C",IF(S438&gt;=0.35*'MARK LOOKUP'!S438,"D","NG"))))))),"")</f>
        <v/>
      </c>
      <c r="AO438" s="26" t="str">
        <f>IF(ISBLANK('DATA ENTRY'!Y438),"",IF(T438="AB","AB",IF(T438&gt;=0.9*'MARK LOOKUP'!T438,"A+",IF(T438&gt;=0.8*'MARK LOOKUP'!T438,"A",IF(T438&gt;=0.7*'MARK LOOKUP'!T438,"B+",IF(T438&gt;=0.6*'MARK LOOKUP'!T438,"B",IF(T438&gt;=0.5*'MARK LOOKUP'!T438,"C+",IF(T438&gt;=0.4*'MARK LOOKUP'!T438,"C",IF(T438&gt;=0.35*'MARK LOOKUP'!T438,"D","NG")))))))))</f>
        <v/>
      </c>
      <c r="AP438" s="26" t="str">
        <f>IF(ISBLANK('DATA ENTRY'!Z438),"",IF(U438="AB","AB",IF(U438&gt;=0.9*'MARK LOOKUP'!U438,"A+",IF(U438&gt;=0.8*'MARK LOOKUP'!U438,"A",IF(U438&gt;=0.7*'MARK LOOKUP'!U438,"B+",IF(U438&gt;=0.6*'MARK LOOKUP'!U438,"B",IF(U438&gt;=0.5*'MARK LOOKUP'!U438,"C+",IF(U438&gt;=0.4*'MARK LOOKUP'!U438,"C",IF(U438&gt;=0.35*'MARK LOOKUP'!U438,"D","NG")))))))))</f>
        <v/>
      </c>
      <c r="AQ438" s="26" t="str">
        <f>IF(ISNUMBER(V438),IF(V438&gt;=0.9*'MARK LOOKUP'!V438,"A+",IF(V438&gt;=0.8*'MARK LOOKUP'!V438,"A",IF(V438&gt;=0.7*'MARK LOOKUP'!V438,"B+",IF(V438&gt;=0.6*'MARK LOOKUP'!S438,"B",IF(V438&gt;=0.5*'MARK LOOKUP'!V438,"C+",IF(V438&gt;=0.4*'MARK LOOKUP'!V438,"C",IF(V438&gt;=0.35*'MARK LOOKUP'!V438,"D","NG"))))))),"")</f>
        <v/>
      </c>
      <c r="AR438" s="26" t="str">
        <f t="shared" si="127"/>
        <v/>
      </c>
      <c r="AS438" s="26" t="str">
        <f t="shared" si="128"/>
        <v/>
      </c>
      <c r="AT438" s="26" t="str">
        <f t="shared" si="129"/>
        <v/>
      </c>
      <c r="AU438" s="26" t="str">
        <f t="shared" si="130"/>
        <v/>
      </c>
      <c r="AV438" s="26" t="str">
        <f t="shared" si="131"/>
        <v/>
      </c>
      <c r="AW438" s="26" t="str">
        <f t="shared" si="132"/>
        <v/>
      </c>
      <c r="AX438" s="26" t="str">
        <f t="shared" si="133"/>
        <v/>
      </c>
      <c r="AY438" s="26" t="str">
        <f t="shared" si="134"/>
        <v/>
      </c>
      <c r="AZ438" s="26" t="str">
        <f t="shared" si="135"/>
        <v/>
      </c>
      <c r="BA438" s="26" t="str">
        <f t="shared" si="136"/>
        <v/>
      </c>
      <c r="BB438" s="26" t="str">
        <f t="shared" si="137"/>
        <v/>
      </c>
      <c r="BC438" s="26" t="str">
        <f t="shared" si="138"/>
        <v/>
      </c>
      <c r="BD438" s="26" t="str">
        <f t="shared" si="139"/>
        <v/>
      </c>
      <c r="BE438" s="26" t="str">
        <f>IF(ISBLANK('DATA ENTRY'!S438),"",IF(AJ438="A+","4",IF(AJ438="A","3.6",IF(AJ438="B+","3.2",IF(AJ438="B","2.8",IF(AJ438="C+","2.4",IF(AJ438="C","2",IF(AJ438="D+","1.6",IF(AJ438="D","1.2",IF(AJ438="E","0.8",""))))))))))</f>
        <v/>
      </c>
      <c r="BF438" s="26" t="str">
        <f>IF(ISBLANK('DATA ENTRY'!T438),"",IF(AK438="A+","4",IF(AK438="A","3.6",IF(AK438="B+","3.2",IF(AK438="B","2.8",IF(AK438="C+","2.4",IF(AK438="C","2",IF(AK438="D+","1.6",IF(AK438="D","1.2",IF(AK438="E","0.8",""))))))))))</f>
        <v/>
      </c>
      <c r="BG438" s="26" t="str">
        <f>IF(ISBLANK('DATA ENTRY'!U438),"",IF(AL438="A+","4",IF(AL438="A","3.6",IF(AL438="B+","3.2",IF(AL438="B","2.8",IF(AL438="C+","2.4",IF(AL438="C","2",IF(AL438="D+","1.6",IF(AL438="D","1.2",IF(AL438="E","0.8",""))))))))))</f>
        <v/>
      </c>
      <c r="BH438" s="26" t="str">
        <f>IF(ISBLANK('DATA ENTRY'!V438),"",IF(AM438="A+","4",IF(AM438="A","3.6",IF(AM438="B+","3.2",IF(AM438="B","2.8",IF(AM438="C+","2.4",IF(AM438="C","2",IF(AM438="D+","1.6",IF(AM438="D","1.2",IF(AM438="E","0.8",""))))))))))</f>
        <v/>
      </c>
      <c r="BI438" s="26" t="str">
        <f>IF(ISBLANK('DATA ENTRY'!W438),"",IF(AN438="A+","4",IF(AN438="A","3.6",IF(AN438="B+","3.2",IF(AN438="B","2.8",IF(AN438="C+","2.4",IF(AN438="C","2",IF(AN438="D+","1.6",IF(AN438="D","1.2",IF(AN438="E","0.8",""))))))))))</f>
        <v/>
      </c>
      <c r="BJ438" s="26" t="str">
        <f>IF(ISBLANK('DATA ENTRY'!X438),"",IF(AO438="A+","4",IF(AO438="A","3.6",IF(AO438="B+","3.2",IF(AO438="B","2.8",IF(AO438="C+","2.4",IF(AO438="C","2",IF(AO438="D+","1.6",IF(AO438="D","1.2",IF(AO438="E","0.8",""))))))))))</f>
        <v/>
      </c>
      <c r="BK438" s="26" t="str">
        <f>IF(ISBLANK('DATA ENTRY'!Y438),"",IF(AP438="A+","4",IF(AP438="A","3.6",IF(AP438="B+","3.2",IF(AP438="B","2.8",IF(AP438="C+","2.4",IF(AP438="C","2",IF(AP438="D+","1.6",IF(AP438="D","1.2",IF(AP438="E","0.8",""))))))))))</f>
        <v/>
      </c>
      <c r="BL438" s="26" t="str">
        <f>IF(ISBLANK('DATA ENTRY'!Z438),"",IF(AQ438="A+","4",IF(AQ438="A","3.6",IF(AQ438="B+","3.2",IF(AQ438="B","2.8",IF(AQ438="C+","2.4",IF(AQ438="C","2",IF(AQ438="D+","1.6",IF(AQ438="D","1.2",IF(AQ438="E","0.8",""))))))))))</f>
        <v/>
      </c>
    </row>
    <row r="439" spans="2:64" x14ac:dyDescent="0.25">
      <c r="B439" s="26" t="str">
        <f>IF(ISBLANK('DATA ENTRY'!G439),"",'DATA ENTRY'!G439)</f>
        <v/>
      </c>
      <c r="C439" s="26" t="str">
        <f>IF(ISBLANK('DATA ENTRY'!H439),"",'DATA ENTRY'!H439)</f>
        <v/>
      </c>
      <c r="D439" s="26" t="str">
        <f t="shared" si="121"/>
        <v/>
      </c>
      <c r="E439" s="26" t="str">
        <f>IF(ISBLANK('DATA ENTRY'!J439),"",'DATA ENTRY'!J439)</f>
        <v/>
      </c>
      <c r="F439" s="26" t="str">
        <f>IF(ISBLANK('DATA ENTRY'!K439),"",'DATA ENTRY'!K439)</f>
        <v/>
      </c>
      <c r="G439" s="26" t="str">
        <f t="shared" si="122"/>
        <v/>
      </c>
      <c r="H439" s="26" t="str">
        <f>IF(ISBLANK('DATA ENTRY'!M439),"",'DATA ENTRY'!M439)</f>
        <v/>
      </c>
      <c r="I439" s="26" t="str">
        <f>IF(ISBLANK('DATA ENTRY'!M439),"",'DATA ENTRY'!N439)</f>
        <v/>
      </c>
      <c r="J439" s="26" t="str">
        <f t="shared" si="140"/>
        <v/>
      </c>
      <c r="K439" s="26" t="str">
        <f>IF(ISBLANK('DATA ENTRY'!P439),"",'DATA ENTRY'!P439)</f>
        <v/>
      </c>
      <c r="L439" s="26" t="str">
        <f>IF(ISBLANK('DATA ENTRY'!Q439),"",'DATA ENTRY'!Q439)</f>
        <v/>
      </c>
      <c r="M439" s="26" t="str">
        <f t="shared" si="123"/>
        <v/>
      </c>
      <c r="N439" s="26" t="str">
        <f>IF(ISBLANK('DATA ENTRY'!S439),"",'DATA ENTRY'!S439)</f>
        <v/>
      </c>
      <c r="O439" s="26" t="str">
        <f>IF(ISBLANK('DATA ENTRY'!T439),"",'DATA ENTRY'!T439)</f>
        <v/>
      </c>
      <c r="P439" s="26" t="str">
        <f t="shared" si="124"/>
        <v/>
      </c>
      <c r="Q439" s="26" t="str">
        <f>IF(ISBLANK('DATA ENTRY'!V439),"",'DATA ENTRY'!V439)</f>
        <v/>
      </c>
      <c r="R439" s="26" t="str">
        <f>IF(ISBLANK('DATA ENTRY'!W439),"",'DATA ENTRY'!W439)</f>
        <v/>
      </c>
      <c r="S439" s="26" t="str">
        <f t="shared" si="125"/>
        <v/>
      </c>
      <c r="T439" s="26" t="str">
        <f>IF(ISBLANK('DATA ENTRY'!Y439),"",'DATA ENTRY'!Y439)</f>
        <v/>
      </c>
      <c r="U439" s="26" t="str">
        <f>IF(ISBLANK('DATA ENTRY'!Z439),"",'DATA ENTRY'!Z439)</f>
        <v/>
      </c>
      <c r="V439" s="26" t="str">
        <f t="shared" si="126"/>
        <v/>
      </c>
      <c r="W439" s="26" t="str">
        <f>IF(ISBLANK('DATA ENTRY'!$F439),"",IF(LEDGER!B439="AB","AB",IF(LEDGER!B439&gt;=0.9*'MARK LOOKUP'!B439,"A+",IF(LEDGER!B439&gt;=0.8*'MARK LOOKUP'!B439,"A",IF(LEDGER!B439&gt;=0.7*'MARK LOOKUP'!B439,"B+",IF(LEDGER!B439&gt;=0.6*'MARK LOOKUP'!B439,"B",IF(LEDGER!B439&gt;=0.5*'MARK LOOKUP'!B439,"C+",IF(LEDGER!B439&gt;=0.4*'MARK LOOKUP'!B439,"C+",IF(LEDGER!B439&gt;=0.35*'MARK LOOKUP'!B439,"D","NG")))))))))</f>
        <v/>
      </c>
      <c r="X439" s="26" t="str">
        <f>IF(ISBLANK('DATA ENTRY'!$G439),"",IF(LEDGER!C439="AB","AB",IF(LEDGER!C439&gt;=0.9*'MARK LOOKUP'!C439,"A+",IF(LEDGER!C439&gt;=0.8*'MARK LOOKUP'!C439,"A",IF(LEDGER!C439&gt;=0.7*'MARK LOOKUP'!C439,"B+",IF(LEDGER!C439&gt;=0.6*'MARK LOOKUP'!C439,"B",IF(LEDGER!C439&gt;=0.5*'MARK LOOKUP'!C439,"C+",IF(LEDGER!C439&gt;=0.4*'MARK LOOKUP'!C439,"C+",IF(LEDGER!C439&gt;=0.35*'MARK LOOKUP'!C439,"D","N.G.")))))))))</f>
        <v/>
      </c>
      <c r="Y439" s="26" t="b">
        <f>IF(ISNUMBER(D439),IF(D439&gt;=0.9*'MARK LOOKUP'!D439,"A+",IF(D439&gt;=0.8*'MARK LOOKUP'!D439,"A",IF(D439&gt;=0.7*'MARK LOOKUP'!D439,"B+",IF(D439&gt;=0.6*'MARK LOOKUP'!D439,"B",IF(D439&gt;=0.5*'MARK LOOKUP'!D439,"C+",IF(D439&gt;=0.4*'MARK LOOKUP'!D439,"C",IF(D439&gt;=0.35*'MARK LOOKUP'!D439,"D","N.G."))))))))</f>
        <v>0</v>
      </c>
      <c r="Z439" s="26" t="str">
        <f>IF(ISBLANK('DATA ENTRY'!J439),"",IF(LEDGER!E439="AB","AB",IF(LEDGER!E439&gt;=0.9*'MARK LOOKUP'!E439,"A+",IF(LEDGER!E439&gt;=0.8*'MARK LOOKUP'!E439,"A",IF(LEDGER!E439&gt;=0.7*'MARK LOOKUP'!E439,"B+",IF(LEDGER!E439&gt;=0.6*'MARK LOOKUP'!E439,"B",IF(LEDGER!E439&gt;=0.5*'MARK LOOKUP'!E439,"C+",IF(LEDGER!E439&gt;=0.4*'MARK LOOKUP'!E439,"C",IF(LEDGER!E439&gt;=0.35*'MARK LOOKUP'!E439,"D","NG")))))))))</f>
        <v/>
      </c>
      <c r="AA439" s="26" t="str">
        <f>IF(ISBLANK('DATA ENTRY'!K439),"",IF(LEDGER!F439="AB","AB",IF(LEDGER!F439&gt;=0.9*'MARK LOOKUP'!F439,"A+",IF(LEDGER!F439&gt;=0.8*'MARK LOOKUP'!F439,"A",IF(LEDGER!F439&gt;=0.7*'MARK LOOKUP'!F439,"B+",IF(LEDGER!F439&gt;=0.6*'MARK LOOKUP'!F439,"B",IF(LEDGER!F439&gt;=0.5*'MARK LOOKUP'!F439,"C+",IF(LEDGER!F439&gt;=0.4*'MARK LOOKUP'!F439,"C",IF(LEDGER!F439&gt;=0.35*'MARK LOOKUP'!F439,"D","NG")))))))))</f>
        <v/>
      </c>
      <c r="AB439" s="26" t="b">
        <f>IF(ISNUMBER(G439),IF(D439&gt;=0.9*'MARK LOOKUP'!G439,"A+",IF(G439&gt;=0.8*'MARK LOOKUP'!G439,"A",IF(G439&gt;=0.7*'MARK LOOKUP'!G439,"B+",IF(G439&gt;=0.6*'MARK LOOKUP'!G439,"B",IF(G439&gt;=0.5*'MARK LOOKUP'!G439,"C+",IF(G439&gt;=0.4*'MARK LOOKUP'!G439,"C",IF(G439&gt;=0.35*'MARK LOOKUP'!G439,"D","NG"))))))))</f>
        <v>0</v>
      </c>
      <c r="AC439" s="26" t="str">
        <f>IF(ISBLANK('DATA ENTRY'!M439),"",IF(LEDGER!H439="AB","AB",IF(LEDGER!H439&gt;=0.9*'MARK LOOKUP'!H439,"A+",IF(LEDGER!H439&gt;=0.8*'MARK LOOKUP'!H439,"A",IF(LEDGER!H439&gt;=0.7*'MARK LOOKUP'!H439,"B+",IF(LEDGER!H439&gt;=0.6*'MARK LOOKUP'!H439,"B",IF(LEDGER!H439&gt;=0.5*'MARK LOOKUP'!H439,"C+",IF(LEDGER!H439&gt;=0.4*'MARK LOOKUP'!H439,"C",IF(LEDGER!H439&gt;=0.35*'MARK LOOKUP'!H439,"D","NG")))))))))</f>
        <v/>
      </c>
      <c r="AD439" s="26" t="str">
        <f>IF(ISBLANK('DATA ENTRY'!N439),"",IF(LEDGER!I439="AB","AB",IF(LEDGER!I439&gt;=0.9*'MARK LOOKUP'!I439,"A+",IF(LEDGER!I439&gt;=0.8*'MARK LOOKUP'!I439,"A",IF(LEDGER!I439&gt;=0.7*'MARK LOOKUP'!I439,"B+",IF(LEDGER!I439&gt;=0.6*'MARK LOOKUP'!I439,"B",IF(LEDGER!I439&gt;=0.5*'MARK LOOKUP'!I439,"C+",IF(LEDGER!I439&gt;=0.4*'MARK LOOKUP'!I439,"C",IF(LEDGER!I439&gt;=0.35*'MARK LOOKUP'!I439,"D","NG")))))))))</f>
        <v/>
      </c>
      <c r="AE439" s="26" t="str">
        <f>IF(ISNUMBER(J439),IF(J439&gt;=0.9*'MARK LOOKUP'!J439,"A+",IF(J439&gt;=0.8*'MARK LOOKUP'!J439,"A",IF(J439&gt;=0.7*'MARK LOOKUP'!J439,"B+",IF(J439&gt;=0.6*'MARK LOOKUP'!J439,"B",IF(J439&gt;=0.5*'MARK LOOKUP'!J439,"C+",IF(J439&gt;=0.4*'MARK LOOKUP'!J439,"C",IF(J439&gt;=0.35*'MARK LOOKUP'!J439,"D","NG"))))))),"")</f>
        <v/>
      </c>
      <c r="AF439" s="26" t="str">
        <f>IF(ISBLANK('DATA ENTRY'!P439),"",IF(LEDGER!K439="Ab","AB",IF(LEDGER!K439&gt;=0.9*'MARK LOOKUP'!K439,"A+",IF(LEDGER!K439&gt;=0.8*'MARK LOOKUP'!K439,"A",IF(LEDGER!K439&gt;=0.7*'MARK LOOKUP'!K439,"B+",IF(LEDGER!K439&gt;=0.6*'MARK LOOKUP'!K439,"B",IF(LEDGER!K439&gt;=0.5*'MARK LOOKUP'!K439,"C+",IF(LEDGER!K439&gt;=0.4*'MARK LOOKUP'!K439,"C",IF(LEDGER!K439&gt;=0.35*'MARK LOOKUP'!K439,"D","NG")))))))))</f>
        <v/>
      </c>
      <c r="AG439" s="26" t="str">
        <f>IF(ISBLANK('DATA ENTRY'!Q439),"",IF(LEDGER!L439="Ab","AB",IF(LEDGER!L439&gt;=0.9*'MARK LOOKUP'!L439,"A+",IF(LEDGER!L439&gt;=0.8*'MARK LOOKUP'!L439,"A",IF(LEDGER!L439&gt;=0.7*'MARK LOOKUP'!L439,"B+",IF(LEDGER!L439&gt;=0.6*'MARK LOOKUP'!L439,"B",IF(LEDGER!L439&gt;=0.5*'MARK LOOKUP'!L439,"C+",IF(LEDGER!L439&gt;=0.4*'MARK LOOKUP'!L439,"C",IF(LEDGER!L439&gt;=0.35*'MARK LOOKUP'!L439,"D","NG")))))))))</f>
        <v/>
      </c>
      <c r="AH439" s="26" t="str">
        <f>IF(ISNUMBER(M439),IF(M439&gt;=0.9*'MARK LOOKUP'!M439,"A+",IF(M439&gt;=0.8*'MARK LOOKUP'!M439,"A",IF(M439&gt;=0.7*'MARK LOOKUP'!M439,"B+",IF(M439&gt;=0.6*'MARK LOOKUP'!M439,"B",IF(M439&gt;=0.5*'MARK LOOKUP'!M439,"C+",IF(M439&gt;=0.4*'MARK LOOKUP'!M439,"C",IF(M439&gt;=0.35*'MARK LOOKUP'!M439,"D","NG"))))))),"")</f>
        <v/>
      </c>
      <c r="AI439" s="26" t="str">
        <f>IF(ISBLANK('DATA ENTRY'!S439),"",IF(N439="Ab","AB",IF(N439&gt;=0.9*'MARK LOOKUP'!N439,"A+",IF(N439&gt;=0.8*'MARK LOOKUP'!N439,"A",IF(N439&gt;=0.7*'MARK LOOKUP'!N439,"B+",IF(N439&gt;=0.6*'MARK LOOKUP'!N439,"B",IF(N439&gt;=0.5*'MARK LOOKUP'!N439,"C+",IF(N439&gt;=0.4*'MARK LOOKUP'!N439,"C",IF(N439&gt;=0.35*'MARK LOOKUP'!N439,"D","NG")))))))))</f>
        <v/>
      </c>
      <c r="AJ439" s="26" t="str">
        <f>IF(ISBLANK('DATA ENTRY'!T439),"",IF(O439="Ab","AB",IF(O439&gt;=0.9*'MARK LOOKUP'!O439,"A+",IF(O439&gt;=0.8*'MARK LOOKUP'!O439,"A",IF(O439&gt;=0.7*'MARK LOOKUP'!O439,"B+",IF(O439&gt;=0.6*'MARK LOOKUP'!O439,"B",IF(O439&gt;=0.5*'MARK LOOKUP'!O439,"C+",IF(O439&gt;=0.4*'MARK LOOKUP'!O439,"C",IF(O439&gt;=0.35*'MARK LOOKUP'!O439,"D","NG")))))))))</f>
        <v/>
      </c>
      <c r="AK439" s="26" t="str">
        <f>IF(ISNUMBER(P439),IF(P439&gt;=0.9*'MARK LOOKUP'!P439,"A+",IF(P439&gt;=0.8*'MARK LOOKUP'!P439,"A",IF(P439&gt;=0.7*'MARK LOOKUP'!P439,"B+",IF(P439&gt;=0.6*'MARK LOOKUP'!P439,"B",IF(P439&gt;=0.5*'MARK LOOKUP'!P439,"C+",IF(P439&gt;=0.4*'MARK LOOKUP'!P439,"C",IF(P439&gt;=0.35*'MARK LOOKUP'!P439,"D","NG"))))))),"")</f>
        <v/>
      </c>
      <c r="AL439" s="26" t="str">
        <f>IF(ISBLANK('DATA ENTRY'!V439),"",IF(Q439="Ab","AB",IF(Q439&gt;=0.9*'MARK LOOKUP'!Q439,"A+",IF(Q439&gt;=0.8*'MARK LOOKUP'!Q439,"A",IF(Q439&gt;=0.7*'MARK LOOKUP'!Q439,"B+",IF(Q439&gt;=0.6*'MARK LOOKUP'!Q439,"B",IF(Q439&gt;=0.5*'MARK LOOKUP'!Q439,"C+",IF(Q439&gt;=0.4*'MARK LOOKUP'!Q439,"C",IF(Q439&gt;=0.35*'MARK LOOKUP'!Q439,"D","NG")))))))))</f>
        <v/>
      </c>
      <c r="AM439" s="26" t="str">
        <f>IF(ISBLANK('DATA ENTRY'!W439),"",IF(R439="Ab","AB",IF(R439&gt;=0.9*'MARK LOOKUP'!R439,"A+",IF(R439&gt;=0.8*'MARK LOOKUP'!R439,"A",IF(R439&gt;=0.7*'MARK LOOKUP'!R439,"B+",IF(R439&gt;=0.6*'MARK LOOKUP'!R439,"B",IF(R439&gt;=0.5*'MARK LOOKUP'!R439,"C+",IF(R439&gt;=0.4*'MARK LOOKUP'!R439,"C",IF(R439&gt;=0.35*'MARK LOOKUP'!R439,"D","NG")))))))))</f>
        <v/>
      </c>
      <c r="AN439" s="26" t="str">
        <f>IF(ISNUMBER(S439),IF(S439&gt;=0.9*'MARK LOOKUP'!S439,"A+",IF(S439&gt;=0.8*'MARK LOOKUP'!S439,"A",IF(S439&gt;=0.7*'MARK LOOKUP'!S439,"B+",IF(S439&gt;=0.6*'MARK LOOKUP'!S439,"B",IF(S439&gt;=0.5*'MARK LOOKUP'!S439,"C+",IF(S439&gt;=0.4*'MARK LOOKUP'!S439,"C",IF(S439&gt;=0.35*'MARK LOOKUP'!S439,"D","NG"))))))),"")</f>
        <v/>
      </c>
      <c r="AO439" s="26" t="str">
        <f>IF(ISBLANK('DATA ENTRY'!Y439),"",IF(T439="AB","AB",IF(T439&gt;=0.9*'MARK LOOKUP'!T439,"A+",IF(T439&gt;=0.8*'MARK LOOKUP'!T439,"A",IF(T439&gt;=0.7*'MARK LOOKUP'!T439,"B+",IF(T439&gt;=0.6*'MARK LOOKUP'!T439,"B",IF(T439&gt;=0.5*'MARK LOOKUP'!T439,"C+",IF(T439&gt;=0.4*'MARK LOOKUP'!T439,"C",IF(T439&gt;=0.35*'MARK LOOKUP'!T439,"D","NG")))))))))</f>
        <v/>
      </c>
      <c r="AP439" s="26" t="str">
        <f>IF(ISBLANK('DATA ENTRY'!Z439),"",IF(U439="AB","AB",IF(U439&gt;=0.9*'MARK LOOKUP'!U439,"A+",IF(U439&gt;=0.8*'MARK LOOKUP'!U439,"A",IF(U439&gt;=0.7*'MARK LOOKUP'!U439,"B+",IF(U439&gt;=0.6*'MARK LOOKUP'!U439,"B",IF(U439&gt;=0.5*'MARK LOOKUP'!U439,"C+",IF(U439&gt;=0.4*'MARK LOOKUP'!U439,"C",IF(U439&gt;=0.35*'MARK LOOKUP'!U439,"D","NG")))))))))</f>
        <v/>
      </c>
      <c r="AQ439" s="26" t="str">
        <f>IF(ISNUMBER(V439),IF(V439&gt;=0.9*'MARK LOOKUP'!V439,"A+",IF(V439&gt;=0.8*'MARK LOOKUP'!V439,"A",IF(V439&gt;=0.7*'MARK LOOKUP'!V439,"B+",IF(V439&gt;=0.6*'MARK LOOKUP'!S439,"B",IF(V439&gt;=0.5*'MARK LOOKUP'!V439,"C+",IF(V439&gt;=0.4*'MARK LOOKUP'!V439,"C",IF(V439&gt;=0.35*'MARK LOOKUP'!V439,"D","NG"))))))),"")</f>
        <v/>
      </c>
      <c r="AR439" s="26" t="str">
        <f t="shared" si="127"/>
        <v/>
      </c>
      <c r="AS439" s="26" t="str">
        <f t="shared" si="128"/>
        <v/>
      </c>
      <c r="AT439" s="26" t="str">
        <f t="shared" si="129"/>
        <v/>
      </c>
      <c r="AU439" s="26" t="str">
        <f t="shared" si="130"/>
        <v/>
      </c>
      <c r="AV439" s="26" t="str">
        <f t="shared" si="131"/>
        <v/>
      </c>
      <c r="AW439" s="26" t="str">
        <f t="shared" si="132"/>
        <v/>
      </c>
      <c r="AX439" s="26" t="str">
        <f t="shared" si="133"/>
        <v/>
      </c>
      <c r="AY439" s="26" t="str">
        <f t="shared" si="134"/>
        <v/>
      </c>
      <c r="AZ439" s="26" t="str">
        <f t="shared" si="135"/>
        <v/>
      </c>
      <c r="BA439" s="26" t="str">
        <f t="shared" si="136"/>
        <v/>
      </c>
      <c r="BB439" s="26" t="str">
        <f t="shared" si="137"/>
        <v/>
      </c>
      <c r="BC439" s="26" t="str">
        <f t="shared" si="138"/>
        <v/>
      </c>
      <c r="BD439" s="26" t="str">
        <f t="shared" si="139"/>
        <v/>
      </c>
      <c r="BE439" s="26" t="str">
        <f>IF(ISBLANK('DATA ENTRY'!S439),"",IF(AJ439="A+","4",IF(AJ439="A","3.6",IF(AJ439="B+","3.2",IF(AJ439="B","2.8",IF(AJ439="C+","2.4",IF(AJ439="C","2",IF(AJ439="D+","1.6",IF(AJ439="D","1.2",IF(AJ439="E","0.8",""))))))))))</f>
        <v/>
      </c>
      <c r="BF439" s="26" t="str">
        <f>IF(ISBLANK('DATA ENTRY'!T439),"",IF(AK439="A+","4",IF(AK439="A","3.6",IF(AK439="B+","3.2",IF(AK439="B","2.8",IF(AK439="C+","2.4",IF(AK439="C","2",IF(AK439="D+","1.6",IF(AK439="D","1.2",IF(AK439="E","0.8",""))))))))))</f>
        <v/>
      </c>
      <c r="BG439" s="26" t="str">
        <f>IF(ISBLANK('DATA ENTRY'!U439),"",IF(AL439="A+","4",IF(AL439="A","3.6",IF(AL439="B+","3.2",IF(AL439="B","2.8",IF(AL439="C+","2.4",IF(AL439="C","2",IF(AL439="D+","1.6",IF(AL439="D","1.2",IF(AL439="E","0.8",""))))))))))</f>
        <v/>
      </c>
      <c r="BH439" s="26" t="str">
        <f>IF(ISBLANK('DATA ENTRY'!V439),"",IF(AM439="A+","4",IF(AM439="A","3.6",IF(AM439="B+","3.2",IF(AM439="B","2.8",IF(AM439="C+","2.4",IF(AM439="C","2",IF(AM439="D+","1.6",IF(AM439="D","1.2",IF(AM439="E","0.8",""))))))))))</f>
        <v/>
      </c>
      <c r="BI439" s="26" t="str">
        <f>IF(ISBLANK('DATA ENTRY'!W439),"",IF(AN439="A+","4",IF(AN439="A","3.6",IF(AN439="B+","3.2",IF(AN439="B","2.8",IF(AN439="C+","2.4",IF(AN439="C","2",IF(AN439="D+","1.6",IF(AN439="D","1.2",IF(AN439="E","0.8",""))))))))))</f>
        <v/>
      </c>
      <c r="BJ439" s="26" t="str">
        <f>IF(ISBLANK('DATA ENTRY'!X439),"",IF(AO439="A+","4",IF(AO439="A","3.6",IF(AO439="B+","3.2",IF(AO439="B","2.8",IF(AO439="C+","2.4",IF(AO439="C","2",IF(AO439="D+","1.6",IF(AO439="D","1.2",IF(AO439="E","0.8",""))))))))))</f>
        <v/>
      </c>
      <c r="BK439" s="26" t="str">
        <f>IF(ISBLANK('DATA ENTRY'!Y439),"",IF(AP439="A+","4",IF(AP439="A","3.6",IF(AP439="B+","3.2",IF(AP439="B","2.8",IF(AP439="C+","2.4",IF(AP439="C","2",IF(AP439="D+","1.6",IF(AP439="D","1.2",IF(AP439="E","0.8",""))))))))))</f>
        <v/>
      </c>
      <c r="BL439" s="26" t="str">
        <f>IF(ISBLANK('DATA ENTRY'!Z439),"",IF(AQ439="A+","4",IF(AQ439="A","3.6",IF(AQ439="B+","3.2",IF(AQ439="B","2.8",IF(AQ439="C+","2.4",IF(AQ439="C","2",IF(AQ439="D+","1.6",IF(AQ439="D","1.2",IF(AQ439="E","0.8",""))))))))))</f>
        <v/>
      </c>
    </row>
    <row r="440" spans="2:64" x14ac:dyDescent="0.25">
      <c r="B440" s="26" t="str">
        <f>IF(ISBLANK('DATA ENTRY'!G440),"",'DATA ENTRY'!G440)</f>
        <v/>
      </c>
      <c r="C440" s="26" t="str">
        <f>IF(ISBLANK('DATA ENTRY'!H440),"",'DATA ENTRY'!H440)</f>
        <v/>
      </c>
      <c r="D440" s="26" t="str">
        <f t="shared" si="121"/>
        <v/>
      </c>
      <c r="E440" s="26" t="str">
        <f>IF(ISBLANK('DATA ENTRY'!J440),"",'DATA ENTRY'!J440)</f>
        <v/>
      </c>
      <c r="F440" s="26" t="str">
        <f>IF(ISBLANK('DATA ENTRY'!K440),"",'DATA ENTRY'!K440)</f>
        <v/>
      </c>
      <c r="G440" s="26" t="str">
        <f t="shared" si="122"/>
        <v/>
      </c>
      <c r="H440" s="26" t="str">
        <f>IF(ISBLANK('DATA ENTRY'!M440),"",'DATA ENTRY'!M440)</f>
        <v/>
      </c>
      <c r="I440" s="26" t="str">
        <f>IF(ISBLANK('DATA ENTRY'!M440),"",'DATA ENTRY'!N440)</f>
        <v/>
      </c>
      <c r="J440" s="26" t="str">
        <f t="shared" si="140"/>
        <v/>
      </c>
      <c r="K440" s="26" t="str">
        <f>IF(ISBLANK('DATA ENTRY'!P440),"",'DATA ENTRY'!P440)</f>
        <v/>
      </c>
      <c r="L440" s="26" t="str">
        <f>IF(ISBLANK('DATA ENTRY'!Q440),"",'DATA ENTRY'!Q440)</f>
        <v/>
      </c>
      <c r="M440" s="26" t="str">
        <f t="shared" si="123"/>
        <v/>
      </c>
      <c r="N440" s="26" t="str">
        <f>IF(ISBLANK('DATA ENTRY'!S440),"",'DATA ENTRY'!S440)</f>
        <v/>
      </c>
      <c r="O440" s="26" t="str">
        <f>IF(ISBLANK('DATA ENTRY'!T440),"",'DATA ENTRY'!T440)</f>
        <v/>
      </c>
      <c r="P440" s="26" t="str">
        <f t="shared" si="124"/>
        <v/>
      </c>
      <c r="Q440" s="26" t="str">
        <f>IF(ISBLANK('DATA ENTRY'!V440),"",'DATA ENTRY'!V440)</f>
        <v/>
      </c>
      <c r="R440" s="26" t="str">
        <f>IF(ISBLANK('DATA ENTRY'!W440),"",'DATA ENTRY'!W440)</f>
        <v/>
      </c>
      <c r="S440" s="26" t="str">
        <f t="shared" si="125"/>
        <v/>
      </c>
      <c r="T440" s="26" t="str">
        <f>IF(ISBLANK('DATA ENTRY'!Y440),"",'DATA ENTRY'!Y440)</f>
        <v/>
      </c>
      <c r="U440" s="26" t="str">
        <f>IF(ISBLANK('DATA ENTRY'!Z440),"",'DATA ENTRY'!Z440)</f>
        <v/>
      </c>
      <c r="V440" s="26" t="str">
        <f t="shared" si="126"/>
        <v/>
      </c>
      <c r="W440" s="26" t="str">
        <f>IF(ISBLANK('DATA ENTRY'!$F440),"",IF(LEDGER!B440="AB","AB",IF(LEDGER!B440&gt;=0.9*'MARK LOOKUP'!B440,"A+",IF(LEDGER!B440&gt;=0.8*'MARK LOOKUP'!B440,"A",IF(LEDGER!B440&gt;=0.7*'MARK LOOKUP'!B440,"B+",IF(LEDGER!B440&gt;=0.6*'MARK LOOKUP'!B440,"B",IF(LEDGER!B440&gt;=0.5*'MARK LOOKUP'!B440,"C+",IF(LEDGER!B440&gt;=0.4*'MARK LOOKUP'!B440,"C+",IF(LEDGER!B440&gt;=0.35*'MARK LOOKUP'!B440,"D","NG")))))))))</f>
        <v/>
      </c>
      <c r="X440" s="26" t="str">
        <f>IF(ISBLANK('DATA ENTRY'!$G440),"",IF(LEDGER!C440="AB","AB",IF(LEDGER!C440&gt;=0.9*'MARK LOOKUP'!C440,"A+",IF(LEDGER!C440&gt;=0.8*'MARK LOOKUP'!C440,"A",IF(LEDGER!C440&gt;=0.7*'MARK LOOKUP'!C440,"B+",IF(LEDGER!C440&gt;=0.6*'MARK LOOKUP'!C440,"B",IF(LEDGER!C440&gt;=0.5*'MARK LOOKUP'!C440,"C+",IF(LEDGER!C440&gt;=0.4*'MARK LOOKUP'!C440,"C+",IF(LEDGER!C440&gt;=0.35*'MARK LOOKUP'!C440,"D","N.G.")))))))))</f>
        <v/>
      </c>
      <c r="Y440" s="26" t="b">
        <f>IF(ISNUMBER(D440),IF(D440&gt;=0.9*'MARK LOOKUP'!D440,"A+",IF(D440&gt;=0.8*'MARK LOOKUP'!D440,"A",IF(D440&gt;=0.7*'MARK LOOKUP'!D440,"B+",IF(D440&gt;=0.6*'MARK LOOKUP'!D440,"B",IF(D440&gt;=0.5*'MARK LOOKUP'!D440,"C+",IF(D440&gt;=0.4*'MARK LOOKUP'!D440,"C",IF(D440&gt;=0.35*'MARK LOOKUP'!D440,"D","N.G."))))))))</f>
        <v>0</v>
      </c>
      <c r="Z440" s="26" t="str">
        <f>IF(ISBLANK('DATA ENTRY'!J440),"",IF(LEDGER!E440="AB","AB",IF(LEDGER!E440&gt;=0.9*'MARK LOOKUP'!E440,"A+",IF(LEDGER!E440&gt;=0.8*'MARK LOOKUP'!E440,"A",IF(LEDGER!E440&gt;=0.7*'MARK LOOKUP'!E440,"B+",IF(LEDGER!E440&gt;=0.6*'MARK LOOKUP'!E440,"B",IF(LEDGER!E440&gt;=0.5*'MARK LOOKUP'!E440,"C+",IF(LEDGER!E440&gt;=0.4*'MARK LOOKUP'!E440,"C",IF(LEDGER!E440&gt;=0.35*'MARK LOOKUP'!E440,"D","NG")))))))))</f>
        <v/>
      </c>
      <c r="AA440" s="26" t="str">
        <f>IF(ISBLANK('DATA ENTRY'!K440),"",IF(LEDGER!F440="AB","AB",IF(LEDGER!F440&gt;=0.9*'MARK LOOKUP'!F440,"A+",IF(LEDGER!F440&gt;=0.8*'MARK LOOKUP'!F440,"A",IF(LEDGER!F440&gt;=0.7*'MARK LOOKUP'!F440,"B+",IF(LEDGER!F440&gt;=0.6*'MARK LOOKUP'!F440,"B",IF(LEDGER!F440&gt;=0.5*'MARK LOOKUP'!F440,"C+",IF(LEDGER!F440&gt;=0.4*'MARK LOOKUP'!F440,"C",IF(LEDGER!F440&gt;=0.35*'MARK LOOKUP'!F440,"D","NG")))))))))</f>
        <v/>
      </c>
      <c r="AB440" s="26" t="b">
        <f>IF(ISNUMBER(G440),IF(D440&gt;=0.9*'MARK LOOKUP'!G440,"A+",IF(G440&gt;=0.8*'MARK LOOKUP'!G440,"A",IF(G440&gt;=0.7*'MARK LOOKUP'!G440,"B+",IF(G440&gt;=0.6*'MARK LOOKUP'!G440,"B",IF(G440&gt;=0.5*'MARK LOOKUP'!G440,"C+",IF(G440&gt;=0.4*'MARK LOOKUP'!G440,"C",IF(G440&gt;=0.35*'MARK LOOKUP'!G440,"D","NG"))))))))</f>
        <v>0</v>
      </c>
      <c r="AC440" s="26" t="str">
        <f>IF(ISBLANK('DATA ENTRY'!M440),"",IF(LEDGER!H440="AB","AB",IF(LEDGER!H440&gt;=0.9*'MARK LOOKUP'!H440,"A+",IF(LEDGER!H440&gt;=0.8*'MARK LOOKUP'!H440,"A",IF(LEDGER!H440&gt;=0.7*'MARK LOOKUP'!H440,"B+",IF(LEDGER!H440&gt;=0.6*'MARK LOOKUP'!H440,"B",IF(LEDGER!H440&gt;=0.5*'MARK LOOKUP'!H440,"C+",IF(LEDGER!H440&gt;=0.4*'MARK LOOKUP'!H440,"C",IF(LEDGER!H440&gt;=0.35*'MARK LOOKUP'!H440,"D","NG")))))))))</f>
        <v/>
      </c>
      <c r="AD440" s="26" t="str">
        <f>IF(ISBLANK('DATA ENTRY'!N440),"",IF(LEDGER!I440="AB","AB",IF(LEDGER!I440&gt;=0.9*'MARK LOOKUP'!I440,"A+",IF(LEDGER!I440&gt;=0.8*'MARK LOOKUP'!I440,"A",IF(LEDGER!I440&gt;=0.7*'MARK LOOKUP'!I440,"B+",IF(LEDGER!I440&gt;=0.6*'MARK LOOKUP'!I440,"B",IF(LEDGER!I440&gt;=0.5*'MARK LOOKUP'!I440,"C+",IF(LEDGER!I440&gt;=0.4*'MARK LOOKUP'!I440,"C",IF(LEDGER!I440&gt;=0.35*'MARK LOOKUP'!I440,"D","NG")))))))))</f>
        <v/>
      </c>
      <c r="AE440" s="26" t="str">
        <f>IF(ISNUMBER(J440),IF(J440&gt;=0.9*'MARK LOOKUP'!J440,"A+",IF(J440&gt;=0.8*'MARK LOOKUP'!J440,"A",IF(J440&gt;=0.7*'MARK LOOKUP'!J440,"B+",IF(J440&gt;=0.6*'MARK LOOKUP'!J440,"B",IF(J440&gt;=0.5*'MARK LOOKUP'!J440,"C+",IF(J440&gt;=0.4*'MARK LOOKUP'!J440,"C",IF(J440&gt;=0.35*'MARK LOOKUP'!J440,"D","NG"))))))),"")</f>
        <v/>
      </c>
      <c r="AF440" s="26" t="str">
        <f>IF(ISBLANK('DATA ENTRY'!P440),"",IF(LEDGER!K440="Ab","AB",IF(LEDGER!K440&gt;=0.9*'MARK LOOKUP'!K440,"A+",IF(LEDGER!K440&gt;=0.8*'MARK LOOKUP'!K440,"A",IF(LEDGER!K440&gt;=0.7*'MARK LOOKUP'!K440,"B+",IF(LEDGER!K440&gt;=0.6*'MARK LOOKUP'!K440,"B",IF(LEDGER!K440&gt;=0.5*'MARK LOOKUP'!K440,"C+",IF(LEDGER!K440&gt;=0.4*'MARK LOOKUP'!K440,"C",IF(LEDGER!K440&gt;=0.35*'MARK LOOKUP'!K440,"D","NG")))))))))</f>
        <v/>
      </c>
      <c r="AG440" s="26" t="str">
        <f>IF(ISBLANK('DATA ENTRY'!Q440),"",IF(LEDGER!L440="Ab","AB",IF(LEDGER!L440&gt;=0.9*'MARK LOOKUP'!L440,"A+",IF(LEDGER!L440&gt;=0.8*'MARK LOOKUP'!L440,"A",IF(LEDGER!L440&gt;=0.7*'MARK LOOKUP'!L440,"B+",IF(LEDGER!L440&gt;=0.6*'MARK LOOKUP'!L440,"B",IF(LEDGER!L440&gt;=0.5*'MARK LOOKUP'!L440,"C+",IF(LEDGER!L440&gt;=0.4*'MARK LOOKUP'!L440,"C",IF(LEDGER!L440&gt;=0.35*'MARK LOOKUP'!L440,"D","NG")))))))))</f>
        <v/>
      </c>
      <c r="AH440" s="26" t="str">
        <f>IF(ISNUMBER(M440),IF(M440&gt;=0.9*'MARK LOOKUP'!M440,"A+",IF(M440&gt;=0.8*'MARK LOOKUP'!M440,"A",IF(M440&gt;=0.7*'MARK LOOKUP'!M440,"B+",IF(M440&gt;=0.6*'MARK LOOKUP'!M440,"B",IF(M440&gt;=0.5*'MARK LOOKUP'!M440,"C+",IF(M440&gt;=0.4*'MARK LOOKUP'!M440,"C",IF(M440&gt;=0.35*'MARK LOOKUP'!M440,"D","NG"))))))),"")</f>
        <v/>
      </c>
      <c r="AI440" s="26" t="str">
        <f>IF(ISBLANK('DATA ENTRY'!S440),"",IF(N440="Ab","AB",IF(N440&gt;=0.9*'MARK LOOKUP'!N440,"A+",IF(N440&gt;=0.8*'MARK LOOKUP'!N440,"A",IF(N440&gt;=0.7*'MARK LOOKUP'!N440,"B+",IF(N440&gt;=0.6*'MARK LOOKUP'!N440,"B",IF(N440&gt;=0.5*'MARK LOOKUP'!N440,"C+",IF(N440&gt;=0.4*'MARK LOOKUP'!N440,"C",IF(N440&gt;=0.35*'MARK LOOKUP'!N440,"D","NG")))))))))</f>
        <v/>
      </c>
      <c r="AJ440" s="26" t="str">
        <f>IF(ISBLANK('DATA ENTRY'!T440),"",IF(O440="Ab","AB",IF(O440&gt;=0.9*'MARK LOOKUP'!O440,"A+",IF(O440&gt;=0.8*'MARK LOOKUP'!O440,"A",IF(O440&gt;=0.7*'MARK LOOKUP'!O440,"B+",IF(O440&gt;=0.6*'MARK LOOKUP'!O440,"B",IF(O440&gt;=0.5*'MARK LOOKUP'!O440,"C+",IF(O440&gt;=0.4*'MARK LOOKUP'!O440,"C",IF(O440&gt;=0.35*'MARK LOOKUP'!O440,"D","NG")))))))))</f>
        <v/>
      </c>
      <c r="AK440" s="26" t="str">
        <f>IF(ISNUMBER(P440),IF(P440&gt;=0.9*'MARK LOOKUP'!P440,"A+",IF(P440&gt;=0.8*'MARK LOOKUP'!P440,"A",IF(P440&gt;=0.7*'MARK LOOKUP'!P440,"B+",IF(P440&gt;=0.6*'MARK LOOKUP'!P440,"B",IF(P440&gt;=0.5*'MARK LOOKUP'!P440,"C+",IF(P440&gt;=0.4*'MARK LOOKUP'!P440,"C",IF(P440&gt;=0.35*'MARK LOOKUP'!P440,"D","NG"))))))),"")</f>
        <v/>
      </c>
      <c r="AL440" s="26" t="str">
        <f>IF(ISBLANK('DATA ENTRY'!V440),"",IF(Q440="Ab","AB",IF(Q440&gt;=0.9*'MARK LOOKUP'!Q440,"A+",IF(Q440&gt;=0.8*'MARK LOOKUP'!Q440,"A",IF(Q440&gt;=0.7*'MARK LOOKUP'!Q440,"B+",IF(Q440&gt;=0.6*'MARK LOOKUP'!Q440,"B",IF(Q440&gt;=0.5*'MARK LOOKUP'!Q440,"C+",IF(Q440&gt;=0.4*'MARK LOOKUP'!Q440,"C",IF(Q440&gt;=0.35*'MARK LOOKUP'!Q440,"D","NG")))))))))</f>
        <v/>
      </c>
      <c r="AM440" s="26" t="str">
        <f>IF(ISBLANK('DATA ENTRY'!W440),"",IF(R440="Ab","AB",IF(R440&gt;=0.9*'MARK LOOKUP'!R440,"A+",IF(R440&gt;=0.8*'MARK LOOKUP'!R440,"A",IF(R440&gt;=0.7*'MARK LOOKUP'!R440,"B+",IF(R440&gt;=0.6*'MARK LOOKUP'!R440,"B",IF(R440&gt;=0.5*'MARK LOOKUP'!R440,"C+",IF(R440&gt;=0.4*'MARK LOOKUP'!R440,"C",IF(R440&gt;=0.35*'MARK LOOKUP'!R440,"D","NG")))))))))</f>
        <v/>
      </c>
      <c r="AN440" s="26" t="str">
        <f>IF(ISNUMBER(S440),IF(S440&gt;=0.9*'MARK LOOKUP'!S440,"A+",IF(S440&gt;=0.8*'MARK LOOKUP'!S440,"A",IF(S440&gt;=0.7*'MARK LOOKUP'!S440,"B+",IF(S440&gt;=0.6*'MARK LOOKUP'!S440,"B",IF(S440&gt;=0.5*'MARK LOOKUP'!S440,"C+",IF(S440&gt;=0.4*'MARK LOOKUP'!S440,"C",IF(S440&gt;=0.35*'MARK LOOKUP'!S440,"D","NG"))))))),"")</f>
        <v/>
      </c>
      <c r="AO440" s="26" t="str">
        <f>IF(ISBLANK('DATA ENTRY'!Y440),"",IF(T440="AB","AB",IF(T440&gt;=0.9*'MARK LOOKUP'!T440,"A+",IF(T440&gt;=0.8*'MARK LOOKUP'!T440,"A",IF(T440&gt;=0.7*'MARK LOOKUP'!T440,"B+",IF(T440&gt;=0.6*'MARK LOOKUP'!T440,"B",IF(T440&gt;=0.5*'MARK LOOKUP'!T440,"C+",IF(T440&gt;=0.4*'MARK LOOKUP'!T440,"C",IF(T440&gt;=0.35*'MARK LOOKUP'!T440,"D","NG")))))))))</f>
        <v/>
      </c>
      <c r="AP440" s="26" t="str">
        <f>IF(ISBLANK('DATA ENTRY'!Z440),"",IF(U440="AB","AB",IF(U440&gt;=0.9*'MARK LOOKUP'!U440,"A+",IF(U440&gt;=0.8*'MARK LOOKUP'!U440,"A",IF(U440&gt;=0.7*'MARK LOOKUP'!U440,"B+",IF(U440&gt;=0.6*'MARK LOOKUP'!U440,"B",IF(U440&gt;=0.5*'MARK LOOKUP'!U440,"C+",IF(U440&gt;=0.4*'MARK LOOKUP'!U440,"C",IF(U440&gt;=0.35*'MARK LOOKUP'!U440,"D","NG")))))))))</f>
        <v/>
      </c>
      <c r="AQ440" s="26" t="str">
        <f>IF(ISNUMBER(V440),IF(V440&gt;=0.9*'MARK LOOKUP'!V440,"A+",IF(V440&gt;=0.8*'MARK LOOKUP'!V440,"A",IF(V440&gt;=0.7*'MARK LOOKUP'!V440,"B+",IF(V440&gt;=0.6*'MARK LOOKUP'!S440,"B",IF(V440&gt;=0.5*'MARK LOOKUP'!V440,"C+",IF(V440&gt;=0.4*'MARK LOOKUP'!V440,"C",IF(V440&gt;=0.35*'MARK LOOKUP'!V440,"D","NG"))))))),"")</f>
        <v/>
      </c>
      <c r="AR440" s="26" t="str">
        <f t="shared" si="127"/>
        <v/>
      </c>
      <c r="AS440" s="26" t="str">
        <f t="shared" si="128"/>
        <v/>
      </c>
      <c r="AT440" s="26" t="str">
        <f t="shared" si="129"/>
        <v/>
      </c>
      <c r="AU440" s="26" t="str">
        <f t="shared" si="130"/>
        <v/>
      </c>
      <c r="AV440" s="26" t="str">
        <f t="shared" si="131"/>
        <v/>
      </c>
      <c r="AW440" s="26" t="str">
        <f t="shared" si="132"/>
        <v/>
      </c>
      <c r="AX440" s="26" t="str">
        <f t="shared" si="133"/>
        <v/>
      </c>
      <c r="AY440" s="26" t="str">
        <f t="shared" si="134"/>
        <v/>
      </c>
      <c r="AZ440" s="26" t="str">
        <f t="shared" si="135"/>
        <v/>
      </c>
      <c r="BA440" s="26" t="str">
        <f t="shared" si="136"/>
        <v/>
      </c>
      <c r="BB440" s="26" t="str">
        <f t="shared" si="137"/>
        <v/>
      </c>
      <c r="BC440" s="26" t="str">
        <f t="shared" si="138"/>
        <v/>
      </c>
      <c r="BD440" s="26" t="str">
        <f t="shared" si="139"/>
        <v/>
      </c>
      <c r="BE440" s="26" t="str">
        <f>IF(ISBLANK('DATA ENTRY'!S440),"",IF(AJ440="A+","4",IF(AJ440="A","3.6",IF(AJ440="B+","3.2",IF(AJ440="B","2.8",IF(AJ440="C+","2.4",IF(AJ440="C","2",IF(AJ440="D+","1.6",IF(AJ440="D","1.2",IF(AJ440="E","0.8",""))))))))))</f>
        <v/>
      </c>
      <c r="BF440" s="26" t="str">
        <f>IF(ISBLANK('DATA ENTRY'!T440),"",IF(AK440="A+","4",IF(AK440="A","3.6",IF(AK440="B+","3.2",IF(AK440="B","2.8",IF(AK440="C+","2.4",IF(AK440="C","2",IF(AK440="D+","1.6",IF(AK440="D","1.2",IF(AK440="E","0.8",""))))))))))</f>
        <v/>
      </c>
      <c r="BG440" s="26" t="str">
        <f>IF(ISBLANK('DATA ENTRY'!U440),"",IF(AL440="A+","4",IF(AL440="A","3.6",IF(AL440="B+","3.2",IF(AL440="B","2.8",IF(AL440="C+","2.4",IF(AL440="C","2",IF(AL440="D+","1.6",IF(AL440="D","1.2",IF(AL440="E","0.8",""))))))))))</f>
        <v/>
      </c>
      <c r="BH440" s="26" t="str">
        <f>IF(ISBLANK('DATA ENTRY'!V440),"",IF(AM440="A+","4",IF(AM440="A","3.6",IF(AM440="B+","3.2",IF(AM440="B","2.8",IF(AM440="C+","2.4",IF(AM440="C","2",IF(AM440="D+","1.6",IF(AM440="D","1.2",IF(AM440="E","0.8",""))))))))))</f>
        <v/>
      </c>
      <c r="BI440" s="26" t="str">
        <f>IF(ISBLANK('DATA ENTRY'!W440),"",IF(AN440="A+","4",IF(AN440="A","3.6",IF(AN440="B+","3.2",IF(AN440="B","2.8",IF(AN440="C+","2.4",IF(AN440="C","2",IF(AN440="D+","1.6",IF(AN440="D","1.2",IF(AN440="E","0.8",""))))))))))</f>
        <v/>
      </c>
      <c r="BJ440" s="26" t="str">
        <f>IF(ISBLANK('DATA ENTRY'!X440),"",IF(AO440="A+","4",IF(AO440="A","3.6",IF(AO440="B+","3.2",IF(AO440="B","2.8",IF(AO440="C+","2.4",IF(AO440="C","2",IF(AO440="D+","1.6",IF(AO440="D","1.2",IF(AO440="E","0.8",""))))))))))</f>
        <v/>
      </c>
      <c r="BK440" s="26" t="str">
        <f>IF(ISBLANK('DATA ENTRY'!Y440),"",IF(AP440="A+","4",IF(AP440="A","3.6",IF(AP440="B+","3.2",IF(AP440="B","2.8",IF(AP440="C+","2.4",IF(AP440="C","2",IF(AP440="D+","1.6",IF(AP440="D","1.2",IF(AP440="E","0.8",""))))))))))</f>
        <v/>
      </c>
      <c r="BL440" s="26" t="str">
        <f>IF(ISBLANK('DATA ENTRY'!Z440),"",IF(AQ440="A+","4",IF(AQ440="A","3.6",IF(AQ440="B+","3.2",IF(AQ440="B","2.8",IF(AQ440="C+","2.4",IF(AQ440="C","2",IF(AQ440="D+","1.6",IF(AQ440="D","1.2",IF(AQ440="E","0.8",""))))))))))</f>
        <v/>
      </c>
    </row>
    <row r="441" spans="2:64" x14ac:dyDescent="0.25">
      <c r="B441" s="26" t="str">
        <f>IF(ISBLANK('DATA ENTRY'!G441),"",'DATA ENTRY'!G441)</f>
        <v/>
      </c>
      <c r="C441" s="26" t="str">
        <f>IF(ISBLANK('DATA ENTRY'!H441),"",'DATA ENTRY'!H441)</f>
        <v/>
      </c>
      <c r="D441" s="26" t="str">
        <f t="shared" si="121"/>
        <v/>
      </c>
      <c r="E441" s="26" t="str">
        <f>IF(ISBLANK('DATA ENTRY'!J441),"",'DATA ENTRY'!J441)</f>
        <v/>
      </c>
      <c r="F441" s="26" t="str">
        <f>IF(ISBLANK('DATA ENTRY'!K441),"",'DATA ENTRY'!K441)</f>
        <v/>
      </c>
      <c r="G441" s="26" t="str">
        <f t="shared" si="122"/>
        <v/>
      </c>
      <c r="H441" s="26" t="str">
        <f>IF(ISBLANK('DATA ENTRY'!M441),"",'DATA ENTRY'!M441)</f>
        <v/>
      </c>
      <c r="I441" s="26" t="str">
        <f>IF(ISBLANK('DATA ENTRY'!M441),"",'DATA ENTRY'!N441)</f>
        <v/>
      </c>
      <c r="J441" s="26" t="str">
        <f t="shared" si="140"/>
        <v/>
      </c>
      <c r="K441" s="26" t="str">
        <f>IF(ISBLANK('DATA ENTRY'!P441),"",'DATA ENTRY'!P441)</f>
        <v/>
      </c>
      <c r="L441" s="26" t="str">
        <f>IF(ISBLANK('DATA ENTRY'!Q441),"",'DATA ENTRY'!Q441)</f>
        <v/>
      </c>
      <c r="M441" s="26" t="str">
        <f t="shared" si="123"/>
        <v/>
      </c>
      <c r="N441" s="26" t="str">
        <f>IF(ISBLANK('DATA ENTRY'!S441),"",'DATA ENTRY'!S441)</f>
        <v/>
      </c>
      <c r="O441" s="26" t="str">
        <f>IF(ISBLANK('DATA ENTRY'!T441),"",'DATA ENTRY'!T441)</f>
        <v/>
      </c>
      <c r="P441" s="26" t="str">
        <f t="shared" si="124"/>
        <v/>
      </c>
      <c r="Q441" s="26" t="str">
        <f>IF(ISBLANK('DATA ENTRY'!V441),"",'DATA ENTRY'!V441)</f>
        <v/>
      </c>
      <c r="R441" s="26" t="str">
        <f>IF(ISBLANK('DATA ENTRY'!W441),"",'DATA ENTRY'!W441)</f>
        <v/>
      </c>
      <c r="S441" s="26" t="str">
        <f t="shared" si="125"/>
        <v/>
      </c>
      <c r="T441" s="26" t="str">
        <f>IF(ISBLANK('DATA ENTRY'!Y441),"",'DATA ENTRY'!Y441)</f>
        <v/>
      </c>
      <c r="U441" s="26" t="str">
        <f>IF(ISBLANK('DATA ENTRY'!Z441),"",'DATA ENTRY'!Z441)</f>
        <v/>
      </c>
      <c r="V441" s="26" t="str">
        <f t="shared" si="126"/>
        <v/>
      </c>
      <c r="W441" s="26" t="str">
        <f>IF(ISBLANK('DATA ENTRY'!$F441),"",IF(LEDGER!B441="AB","AB",IF(LEDGER!B441&gt;=0.9*'MARK LOOKUP'!B441,"A+",IF(LEDGER!B441&gt;=0.8*'MARK LOOKUP'!B441,"A",IF(LEDGER!B441&gt;=0.7*'MARK LOOKUP'!B441,"B+",IF(LEDGER!B441&gt;=0.6*'MARK LOOKUP'!B441,"B",IF(LEDGER!B441&gt;=0.5*'MARK LOOKUP'!B441,"C+",IF(LEDGER!B441&gt;=0.4*'MARK LOOKUP'!B441,"C+",IF(LEDGER!B441&gt;=0.35*'MARK LOOKUP'!B441,"D","NG")))))))))</f>
        <v/>
      </c>
      <c r="X441" s="26" t="str">
        <f>IF(ISBLANK('DATA ENTRY'!$G441),"",IF(LEDGER!C441="AB","AB",IF(LEDGER!C441&gt;=0.9*'MARK LOOKUP'!C441,"A+",IF(LEDGER!C441&gt;=0.8*'MARK LOOKUP'!C441,"A",IF(LEDGER!C441&gt;=0.7*'MARK LOOKUP'!C441,"B+",IF(LEDGER!C441&gt;=0.6*'MARK LOOKUP'!C441,"B",IF(LEDGER!C441&gt;=0.5*'MARK LOOKUP'!C441,"C+",IF(LEDGER!C441&gt;=0.4*'MARK LOOKUP'!C441,"C+",IF(LEDGER!C441&gt;=0.35*'MARK LOOKUP'!C441,"D","N.G.")))))))))</f>
        <v/>
      </c>
      <c r="Y441" s="26" t="b">
        <f>IF(ISNUMBER(D441),IF(D441&gt;=0.9*'MARK LOOKUP'!D441,"A+",IF(D441&gt;=0.8*'MARK LOOKUP'!D441,"A",IF(D441&gt;=0.7*'MARK LOOKUP'!D441,"B+",IF(D441&gt;=0.6*'MARK LOOKUP'!D441,"B",IF(D441&gt;=0.5*'MARK LOOKUP'!D441,"C+",IF(D441&gt;=0.4*'MARK LOOKUP'!D441,"C",IF(D441&gt;=0.35*'MARK LOOKUP'!D441,"D","N.G."))))))))</f>
        <v>0</v>
      </c>
      <c r="Z441" s="26" t="str">
        <f>IF(ISBLANK('DATA ENTRY'!J441),"",IF(LEDGER!E441="AB","AB",IF(LEDGER!E441&gt;=0.9*'MARK LOOKUP'!E441,"A+",IF(LEDGER!E441&gt;=0.8*'MARK LOOKUP'!E441,"A",IF(LEDGER!E441&gt;=0.7*'MARK LOOKUP'!E441,"B+",IF(LEDGER!E441&gt;=0.6*'MARK LOOKUP'!E441,"B",IF(LEDGER!E441&gt;=0.5*'MARK LOOKUP'!E441,"C+",IF(LEDGER!E441&gt;=0.4*'MARK LOOKUP'!E441,"C",IF(LEDGER!E441&gt;=0.35*'MARK LOOKUP'!E441,"D","NG")))))))))</f>
        <v/>
      </c>
      <c r="AA441" s="26" t="str">
        <f>IF(ISBLANK('DATA ENTRY'!K441),"",IF(LEDGER!F441="AB","AB",IF(LEDGER!F441&gt;=0.9*'MARK LOOKUP'!F441,"A+",IF(LEDGER!F441&gt;=0.8*'MARK LOOKUP'!F441,"A",IF(LEDGER!F441&gt;=0.7*'MARK LOOKUP'!F441,"B+",IF(LEDGER!F441&gt;=0.6*'MARK LOOKUP'!F441,"B",IF(LEDGER!F441&gt;=0.5*'MARK LOOKUP'!F441,"C+",IF(LEDGER!F441&gt;=0.4*'MARK LOOKUP'!F441,"C",IF(LEDGER!F441&gt;=0.35*'MARK LOOKUP'!F441,"D","NG")))))))))</f>
        <v/>
      </c>
      <c r="AB441" s="26" t="b">
        <f>IF(ISNUMBER(G441),IF(D441&gt;=0.9*'MARK LOOKUP'!G441,"A+",IF(G441&gt;=0.8*'MARK LOOKUP'!G441,"A",IF(G441&gt;=0.7*'MARK LOOKUP'!G441,"B+",IF(G441&gt;=0.6*'MARK LOOKUP'!G441,"B",IF(G441&gt;=0.5*'MARK LOOKUP'!G441,"C+",IF(G441&gt;=0.4*'MARK LOOKUP'!G441,"C",IF(G441&gt;=0.35*'MARK LOOKUP'!G441,"D","NG"))))))))</f>
        <v>0</v>
      </c>
      <c r="AC441" s="26" t="str">
        <f>IF(ISBLANK('DATA ENTRY'!M441),"",IF(LEDGER!H441="AB","AB",IF(LEDGER!H441&gt;=0.9*'MARK LOOKUP'!H441,"A+",IF(LEDGER!H441&gt;=0.8*'MARK LOOKUP'!H441,"A",IF(LEDGER!H441&gt;=0.7*'MARK LOOKUP'!H441,"B+",IF(LEDGER!H441&gt;=0.6*'MARK LOOKUP'!H441,"B",IF(LEDGER!H441&gt;=0.5*'MARK LOOKUP'!H441,"C+",IF(LEDGER!H441&gt;=0.4*'MARK LOOKUP'!H441,"C",IF(LEDGER!H441&gt;=0.35*'MARK LOOKUP'!H441,"D","NG")))))))))</f>
        <v/>
      </c>
      <c r="AD441" s="26" t="str">
        <f>IF(ISBLANK('DATA ENTRY'!N441),"",IF(LEDGER!I441="AB","AB",IF(LEDGER!I441&gt;=0.9*'MARK LOOKUP'!I441,"A+",IF(LEDGER!I441&gt;=0.8*'MARK LOOKUP'!I441,"A",IF(LEDGER!I441&gt;=0.7*'MARK LOOKUP'!I441,"B+",IF(LEDGER!I441&gt;=0.6*'MARK LOOKUP'!I441,"B",IF(LEDGER!I441&gt;=0.5*'MARK LOOKUP'!I441,"C+",IF(LEDGER!I441&gt;=0.4*'MARK LOOKUP'!I441,"C",IF(LEDGER!I441&gt;=0.35*'MARK LOOKUP'!I441,"D","NG")))))))))</f>
        <v/>
      </c>
      <c r="AE441" s="26" t="str">
        <f>IF(ISNUMBER(J441),IF(J441&gt;=0.9*'MARK LOOKUP'!J441,"A+",IF(J441&gt;=0.8*'MARK LOOKUP'!J441,"A",IF(J441&gt;=0.7*'MARK LOOKUP'!J441,"B+",IF(J441&gt;=0.6*'MARK LOOKUP'!J441,"B",IF(J441&gt;=0.5*'MARK LOOKUP'!J441,"C+",IF(J441&gt;=0.4*'MARK LOOKUP'!J441,"C",IF(J441&gt;=0.35*'MARK LOOKUP'!J441,"D","NG"))))))),"")</f>
        <v/>
      </c>
      <c r="AF441" s="26" t="str">
        <f>IF(ISBLANK('DATA ENTRY'!P441),"",IF(LEDGER!K441="Ab","AB",IF(LEDGER!K441&gt;=0.9*'MARK LOOKUP'!K441,"A+",IF(LEDGER!K441&gt;=0.8*'MARK LOOKUP'!K441,"A",IF(LEDGER!K441&gt;=0.7*'MARK LOOKUP'!K441,"B+",IF(LEDGER!K441&gt;=0.6*'MARK LOOKUP'!K441,"B",IF(LEDGER!K441&gt;=0.5*'MARK LOOKUP'!K441,"C+",IF(LEDGER!K441&gt;=0.4*'MARK LOOKUP'!K441,"C",IF(LEDGER!K441&gt;=0.35*'MARK LOOKUP'!K441,"D","NG")))))))))</f>
        <v/>
      </c>
      <c r="AG441" s="26" t="str">
        <f>IF(ISBLANK('DATA ENTRY'!Q441),"",IF(LEDGER!L441="Ab","AB",IF(LEDGER!L441&gt;=0.9*'MARK LOOKUP'!L441,"A+",IF(LEDGER!L441&gt;=0.8*'MARK LOOKUP'!L441,"A",IF(LEDGER!L441&gt;=0.7*'MARK LOOKUP'!L441,"B+",IF(LEDGER!L441&gt;=0.6*'MARK LOOKUP'!L441,"B",IF(LEDGER!L441&gt;=0.5*'MARK LOOKUP'!L441,"C+",IF(LEDGER!L441&gt;=0.4*'MARK LOOKUP'!L441,"C",IF(LEDGER!L441&gt;=0.35*'MARK LOOKUP'!L441,"D","NG")))))))))</f>
        <v/>
      </c>
      <c r="AH441" s="26" t="str">
        <f>IF(ISNUMBER(M441),IF(M441&gt;=0.9*'MARK LOOKUP'!M441,"A+",IF(M441&gt;=0.8*'MARK LOOKUP'!M441,"A",IF(M441&gt;=0.7*'MARK LOOKUP'!M441,"B+",IF(M441&gt;=0.6*'MARK LOOKUP'!M441,"B",IF(M441&gt;=0.5*'MARK LOOKUP'!M441,"C+",IF(M441&gt;=0.4*'MARK LOOKUP'!M441,"C",IF(M441&gt;=0.35*'MARK LOOKUP'!M441,"D","NG"))))))),"")</f>
        <v/>
      </c>
      <c r="AI441" s="26" t="str">
        <f>IF(ISBLANK('DATA ENTRY'!S441),"",IF(N441="Ab","AB",IF(N441&gt;=0.9*'MARK LOOKUP'!N441,"A+",IF(N441&gt;=0.8*'MARK LOOKUP'!N441,"A",IF(N441&gt;=0.7*'MARK LOOKUP'!N441,"B+",IF(N441&gt;=0.6*'MARK LOOKUP'!N441,"B",IF(N441&gt;=0.5*'MARK LOOKUP'!N441,"C+",IF(N441&gt;=0.4*'MARK LOOKUP'!N441,"C",IF(N441&gt;=0.35*'MARK LOOKUP'!N441,"D","NG")))))))))</f>
        <v/>
      </c>
      <c r="AJ441" s="26" t="str">
        <f>IF(ISBLANK('DATA ENTRY'!T441),"",IF(O441="Ab","AB",IF(O441&gt;=0.9*'MARK LOOKUP'!O441,"A+",IF(O441&gt;=0.8*'MARK LOOKUP'!O441,"A",IF(O441&gt;=0.7*'MARK LOOKUP'!O441,"B+",IF(O441&gt;=0.6*'MARK LOOKUP'!O441,"B",IF(O441&gt;=0.5*'MARK LOOKUP'!O441,"C+",IF(O441&gt;=0.4*'MARK LOOKUP'!O441,"C",IF(O441&gt;=0.35*'MARK LOOKUP'!O441,"D","NG")))))))))</f>
        <v/>
      </c>
      <c r="AK441" s="26" t="str">
        <f>IF(ISNUMBER(P441),IF(P441&gt;=0.9*'MARK LOOKUP'!P441,"A+",IF(P441&gt;=0.8*'MARK LOOKUP'!P441,"A",IF(P441&gt;=0.7*'MARK LOOKUP'!P441,"B+",IF(P441&gt;=0.6*'MARK LOOKUP'!P441,"B",IF(P441&gt;=0.5*'MARK LOOKUP'!P441,"C+",IF(P441&gt;=0.4*'MARK LOOKUP'!P441,"C",IF(P441&gt;=0.35*'MARK LOOKUP'!P441,"D","NG"))))))),"")</f>
        <v/>
      </c>
      <c r="AL441" s="26" t="str">
        <f>IF(ISBLANK('DATA ENTRY'!V441),"",IF(Q441="Ab","AB",IF(Q441&gt;=0.9*'MARK LOOKUP'!Q441,"A+",IF(Q441&gt;=0.8*'MARK LOOKUP'!Q441,"A",IF(Q441&gt;=0.7*'MARK LOOKUP'!Q441,"B+",IF(Q441&gt;=0.6*'MARK LOOKUP'!Q441,"B",IF(Q441&gt;=0.5*'MARK LOOKUP'!Q441,"C+",IF(Q441&gt;=0.4*'MARK LOOKUP'!Q441,"C",IF(Q441&gt;=0.35*'MARK LOOKUP'!Q441,"D","NG")))))))))</f>
        <v/>
      </c>
      <c r="AM441" s="26" t="str">
        <f>IF(ISBLANK('DATA ENTRY'!W441),"",IF(R441="Ab","AB",IF(R441&gt;=0.9*'MARK LOOKUP'!R441,"A+",IF(R441&gt;=0.8*'MARK LOOKUP'!R441,"A",IF(R441&gt;=0.7*'MARK LOOKUP'!R441,"B+",IF(R441&gt;=0.6*'MARK LOOKUP'!R441,"B",IF(R441&gt;=0.5*'MARK LOOKUP'!R441,"C+",IF(R441&gt;=0.4*'MARK LOOKUP'!R441,"C",IF(R441&gt;=0.35*'MARK LOOKUP'!R441,"D","NG")))))))))</f>
        <v/>
      </c>
      <c r="AN441" s="26" t="str">
        <f>IF(ISNUMBER(S441),IF(S441&gt;=0.9*'MARK LOOKUP'!S441,"A+",IF(S441&gt;=0.8*'MARK LOOKUP'!S441,"A",IF(S441&gt;=0.7*'MARK LOOKUP'!S441,"B+",IF(S441&gt;=0.6*'MARK LOOKUP'!S441,"B",IF(S441&gt;=0.5*'MARK LOOKUP'!S441,"C+",IF(S441&gt;=0.4*'MARK LOOKUP'!S441,"C",IF(S441&gt;=0.35*'MARK LOOKUP'!S441,"D","NG"))))))),"")</f>
        <v/>
      </c>
      <c r="AO441" s="26" t="str">
        <f>IF(ISBLANK('DATA ENTRY'!Y441),"",IF(T441="AB","AB",IF(T441&gt;=0.9*'MARK LOOKUP'!T441,"A+",IF(T441&gt;=0.8*'MARK LOOKUP'!T441,"A",IF(T441&gt;=0.7*'MARK LOOKUP'!T441,"B+",IF(T441&gt;=0.6*'MARK LOOKUP'!T441,"B",IF(T441&gt;=0.5*'MARK LOOKUP'!T441,"C+",IF(T441&gt;=0.4*'MARK LOOKUP'!T441,"C",IF(T441&gt;=0.35*'MARK LOOKUP'!T441,"D","NG")))))))))</f>
        <v/>
      </c>
      <c r="AP441" s="26" t="str">
        <f>IF(ISBLANK('DATA ENTRY'!Z441),"",IF(U441="AB","AB",IF(U441&gt;=0.9*'MARK LOOKUP'!U441,"A+",IF(U441&gt;=0.8*'MARK LOOKUP'!U441,"A",IF(U441&gt;=0.7*'MARK LOOKUP'!U441,"B+",IF(U441&gt;=0.6*'MARK LOOKUP'!U441,"B",IF(U441&gt;=0.5*'MARK LOOKUP'!U441,"C+",IF(U441&gt;=0.4*'MARK LOOKUP'!U441,"C",IF(U441&gt;=0.35*'MARK LOOKUP'!U441,"D","NG")))))))))</f>
        <v/>
      </c>
      <c r="AQ441" s="26" t="str">
        <f>IF(ISNUMBER(V441),IF(V441&gt;=0.9*'MARK LOOKUP'!V441,"A+",IF(V441&gt;=0.8*'MARK LOOKUP'!V441,"A",IF(V441&gt;=0.7*'MARK LOOKUP'!V441,"B+",IF(V441&gt;=0.6*'MARK LOOKUP'!S441,"B",IF(V441&gt;=0.5*'MARK LOOKUP'!V441,"C+",IF(V441&gt;=0.4*'MARK LOOKUP'!V441,"C",IF(V441&gt;=0.35*'MARK LOOKUP'!V441,"D","NG"))))))),"")</f>
        <v/>
      </c>
      <c r="AR441" s="26" t="str">
        <f t="shared" si="127"/>
        <v/>
      </c>
      <c r="AS441" s="26" t="str">
        <f t="shared" si="128"/>
        <v/>
      </c>
      <c r="AT441" s="26" t="str">
        <f t="shared" si="129"/>
        <v/>
      </c>
      <c r="AU441" s="26" t="str">
        <f t="shared" si="130"/>
        <v/>
      </c>
      <c r="AV441" s="26" t="str">
        <f t="shared" si="131"/>
        <v/>
      </c>
      <c r="AW441" s="26" t="str">
        <f t="shared" si="132"/>
        <v/>
      </c>
      <c r="AX441" s="26" t="str">
        <f t="shared" si="133"/>
        <v/>
      </c>
      <c r="AY441" s="26" t="str">
        <f t="shared" si="134"/>
        <v/>
      </c>
      <c r="AZ441" s="26" t="str">
        <f t="shared" si="135"/>
        <v/>
      </c>
      <c r="BA441" s="26" t="str">
        <f t="shared" si="136"/>
        <v/>
      </c>
      <c r="BB441" s="26" t="str">
        <f t="shared" si="137"/>
        <v/>
      </c>
      <c r="BC441" s="26" t="str">
        <f t="shared" si="138"/>
        <v/>
      </c>
      <c r="BD441" s="26" t="str">
        <f t="shared" si="139"/>
        <v/>
      </c>
      <c r="BE441" s="26" t="str">
        <f>IF(ISBLANK('DATA ENTRY'!S441),"",IF(AJ441="A+","4",IF(AJ441="A","3.6",IF(AJ441="B+","3.2",IF(AJ441="B","2.8",IF(AJ441="C+","2.4",IF(AJ441="C","2",IF(AJ441="D+","1.6",IF(AJ441="D","1.2",IF(AJ441="E","0.8",""))))))))))</f>
        <v/>
      </c>
      <c r="BF441" s="26" t="str">
        <f>IF(ISBLANK('DATA ENTRY'!T441),"",IF(AK441="A+","4",IF(AK441="A","3.6",IF(AK441="B+","3.2",IF(AK441="B","2.8",IF(AK441="C+","2.4",IF(AK441="C","2",IF(AK441="D+","1.6",IF(AK441="D","1.2",IF(AK441="E","0.8",""))))))))))</f>
        <v/>
      </c>
      <c r="BG441" s="26" t="str">
        <f>IF(ISBLANK('DATA ENTRY'!U441),"",IF(AL441="A+","4",IF(AL441="A","3.6",IF(AL441="B+","3.2",IF(AL441="B","2.8",IF(AL441="C+","2.4",IF(AL441="C","2",IF(AL441="D+","1.6",IF(AL441="D","1.2",IF(AL441="E","0.8",""))))))))))</f>
        <v/>
      </c>
      <c r="BH441" s="26" t="str">
        <f>IF(ISBLANK('DATA ENTRY'!V441),"",IF(AM441="A+","4",IF(AM441="A","3.6",IF(AM441="B+","3.2",IF(AM441="B","2.8",IF(AM441="C+","2.4",IF(AM441="C","2",IF(AM441="D+","1.6",IF(AM441="D","1.2",IF(AM441="E","0.8",""))))))))))</f>
        <v/>
      </c>
      <c r="BI441" s="26" t="str">
        <f>IF(ISBLANK('DATA ENTRY'!W441),"",IF(AN441="A+","4",IF(AN441="A","3.6",IF(AN441="B+","3.2",IF(AN441="B","2.8",IF(AN441="C+","2.4",IF(AN441="C","2",IF(AN441="D+","1.6",IF(AN441="D","1.2",IF(AN441="E","0.8",""))))))))))</f>
        <v/>
      </c>
      <c r="BJ441" s="26" t="str">
        <f>IF(ISBLANK('DATA ENTRY'!X441),"",IF(AO441="A+","4",IF(AO441="A","3.6",IF(AO441="B+","3.2",IF(AO441="B","2.8",IF(AO441="C+","2.4",IF(AO441="C","2",IF(AO441="D+","1.6",IF(AO441="D","1.2",IF(AO441="E","0.8",""))))))))))</f>
        <v/>
      </c>
      <c r="BK441" s="26" t="str">
        <f>IF(ISBLANK('DATA ENTRY'!Y441),"",IF(AP441="A+","4",IF(AP441="A","3.6",IF(AP441="B+","3.2",IF(AP441="B","2.8",IF(AP441="C+","2.4",IF(AP441="C","2",IF(AP441="D+","1.6",IF(AP441="D","1.2",IF(AP441="E","0.8",""))))))))))</f>
        <v/>
      </c>
      <c r="BL441" s="26" t="str">
        <f>IF(ISBLANK('DATA ENTRY'!Z441),"",IF(AQ441="A+","4",IF(AQ441="A","3.6",IF(AQ441="B+","3.2",IF(AQ441="B","2.8",IF(AQ441="C+","2.4",IF(AQ441="C","2",IF(AQ441="D+","1.6",IF(AQ441="D","1.2",IF(AQ441="E","0.8",""))))))))))</f>
        <v/>
      </c>
    </row>
    <row r="442" spans="2:64" x14ac:dyDescent="0.25">
      <c r="B442" s="26" t="str">
        <f>IF(ISBLANK('DATA ENTRY'!G442),"",'DATA ENTRY'!G442)</f>
        <v/>
      </c>
      <c r="C442" s="26" t="str">
        <f>IF(ISBLANK('DATA ENTRY'!H442),"",'DATA ENTRY'!H442)</f>
        <v/>
      </c>
      <c r="D442" s="26" t="str">
        <f t="shared" si="121"/>
        <v/>
      </c>
      <c r="E442" s="26" t="str">
        <f>IF(ISBLANK('DATA ENTRY'!J442),"",'DATA ENTRY'!J442)</f>
        <v/>
      </c>
      <c r="F442" s="26" t="str">
        <f>IF(ISBLANK('DATA ENTRY'!K442),"",'DATA ENTRY'!K442)</f>
        <v/>
      </c>
      <c r="G442" s="26" t="str">
        <f t="shared" si="122"/>
        <v/>
      </c>
      <c r="H442" s="26" t="str">
        <f>IF(ISBLANK('DATA ENTRY'!M442),"",'DATA ENTRY'!M442)</f>
        <v/>
      </c>
      <c r="I442" s="26" t="str">
        <f>IF(ISBLANK('DATA ENTRY'!M442),"",'DATA ENTRY'!N442)</f>
        <v/>
      </c>
      <c r="J442" s="26" t="str">
        <f t="shared" si="140"/>
        <v/>
      </c>
      <c r="K442" s="26" t="str">
        <f>IF(ISBLANK('DATA ENTRY'!P442),"",'DATA ENTRY'!P442)</f>
        <v/>
      </c>
      <c r="L442" s="26" t="str">
        <f>IF(ISBLANK('DATA ENTRY'!Q442),"",'DATA ENTRY'!Q442)</f>
        <v/>
      </c>
      <c r="M442" s="26" t="str">
        <f t="shared" si="123"/>
        <v/>
      </c>
      <c r="N442" s="26" t="str">
        <f>IF(ISBLANK('DATA ENTRY'!S442),"",'DATA ENTRY'!S442)</f>
        <v/>
      </c>
      <c r="O442" s="26" t="str">
        <f>IF(ISBLANK('DATA ENTRY'!T442),"",'DATA ENTRY'!T442)</f>
        <v/>
      </c>
      <c r="P442" s="26" t="str">
        <f t="shared" si="124"/>
        <v/>
      </c>
      <c r="Q442" s="26" t="str">
        <f>IF(ISBLANK('DATA ENTRY'!V442),"",'DATA ENTRY'!V442)</f>
        <v/>
      </c>
      <c r="R442" s="26" t="str">
        <f>IF(ISBLANK('DATA ENTRY'!W442),"",'DATA ENTRY'!W442)</f>
        <v/>
      </c>
      <c r="S442" s="26" t="str">
        <f t="shared" si="125"/>
        <v/>
      </c>
      <c r="T442" s="26" t="str">
        <f>IF(ISBLANK('DATA ENTRY'!Y442),"",'DATA ENTRY'!Y442)</f>
        <v/>
      </c>
      <c r="U442" s="26" t="str">
        <f>IF(ISBLANK('DATA ENTRY'!Z442),"",'DATA ENTRY'!Z442)</f>
        <v/>
      </c>
      <c r="V442" s="26" t="str">
        <f t="shared" si="126"/>
        <v/>
      </c>
      <c r="W442" s="26" t="str">
        <f>IF(ISBLANK('DATA ENTRY'!$F442),"",IF(LEDGER!B442="AB","AB",IF(LEDGER!B442&gt;=0.9*'MARK LOOKUP'!B442,"A+",IF(LEDGER!B442&gt;=0.8*'MARK LOOKUP'!B442,"A",IF(LEDGER!B442&gt;=0.7*'MARK LOOKUP'!B442,"B+",IF(LEDGER!B442&gt;=0.6*'MARK LOOKUP'!B442,"B",IF(LEDGER!B442&gt;=0.5*'MARK LOOKUP'!B442,"C+",IF(LEDGER!B442&gt;=0.4*'MARK LOOKUP'!B442,"C+",IF(LEDGER!B442&gt;=0.35*'MARK LOOKUP'!B442,"D","NG")))))))))</f>
        <v/>
      </c>
      <c r="X442" s="26" t="str">
        <f>IF(ISBLANK('DATA ENTRY'!$G442),"",IF(LEDGER!C442="AB","AB",IF(LEDGER!C442&gt;=0.9*'MARK LOOKUP'!C442,"A+",IF(LEDGER!C442&gt;=0.8*'MARK LOOKUP'!C442,"A",IF(LEDGER!C442&gt;=0.7*'MARK LOOKUP'!C442,"B+",IF(LEDGER!C442&gt;=0.6*'MARK LOOKUP'!C442,"B",IF(LEDGER!C442&gt;=0.5*'MARK LOOKUP'!C442,"C+",IF(LEDGER!C442&gt;=0.4*'MARK LOOKUP'!C442,"C+",IF(LEDGER!C442&gt;=0.35*'MARK LOOKUP'!C442,"D","N.G.")))))))))</f>
        <v/>
      </c>
      <c r="Y442" s="26" t="b">
        <f>IF(ISNUMBER(D442),IF(D442&gt;=0.9*'MARK LOOKUP'!D442,"A+",IF(D442&gt;=0.8*'MARK LOOKUP'!D442,"A",IF(D442&gt;=0.7*'MARK LOOKUP'!D442,"B+",IF(D442&gt;=0.6*'MARK LOOKUP'!D442,"B",IF(D442&gt;=0.5*'MARK LOOKUP'!D442,"C+",IF(D442&gt;=0.4*'MARK LOOKUP'!D442,"C",IF(D442&gt;=0.35*'MARK LOOKUP'!D442,"D","N.G."))))))))</f>
        <v>0</v>
      </c>
      <c r="Z442" s="26" t="str">
        <f>IF(ISBLANK('DATA ENTRY'!J442),"",IF(LEDGER!E442="AB","AB",IF(LEDGER!E442&gt;=0.9*'MARK LOOKUP'!E442,"A+",IF(LEDGER!E442&gt;=0.8*'MARK LOOKUP'!E442,"A",IF(LEDGER!E442&gt;=0.7*'MARK LOOKUP'!E442,"B+",IF(LEDGER!E442&gt;=0.6*'MARK LOOKUP'!E442,"B",IF(LEDGER!E442&gt;=0.5*'MARK LOOKUP'!E442,"C+",IF(LEDGER!E442&gt;=0.4*'MARK LOOKUP'!E442,"C",IF(LEDGER!E442&gt;=0.35*'MARK LOOKUP'!E442,"D","NG")))))))))</f>
        <v/>
      </c>
      <c r="AA442" s="26" t="str">
        <f>IF(ISBLANK('DATA ENTRY'!K442),"",IF(LEDGER!F442="AB","AB",IF(LEDGER!F442&gt;=0.9*'MARK LOOKUP'!F442,"A+",IF(LEDGER!F442&gt;=0.8*'MARK LOOKUP'!F442,"A",IF(LEDGER!F442&gt;=0.7*'MARK LOOKUP'!F442,"B+",IF(LEDGER!F442&gt;=0.6*'MARK LOOKUP'!F442,"B",IF(LEDGER!F442&gt;=0.5*'MARK LOOKUP'!F442,"C+",IF(LEDGER!F442&gt;=0.4*'MARK LOOKUP'!F442,"C",IF(LEDGER!F442&gt;=0.35*'MARK LOOKUP'!F442,"D","NG")))))))))</f>
        <v/>
      </c>
      <c r="AB442" s="26" t="b">
        <f>IF(ISNUMBER(G442),IF(D442&gt;=0.9*'MARK LOOKUP'!G442,"A+",IF(G442&gt;=0.8*'MARK LOOKUP'!G442,"A",IF(G442&gt;=0.7*'MARK LOOKUP'!G442,"B+",IF(G442&gt;=0.6*'MARK LOOKUP'!G442,"B",IF(G442&gt;=0.5*'MARK LOOKUP'!G442,"C+",IF(G442&gt;=0.4*'MARK LOOKUP'!G442,"C",IF(G442&gt;=0.35*'MARK LOOKUP'!G442,"D","NG"))))))))</f>
        <v>0</v>
      </c>
      <c r="AC442" s="26" t="str">
        <f>IF(ISBLANK('DATA ENTRY'!M442),"",IF(LEDGER!H442="AB","AB",IF(LEDGER!H442&gt;=0.9*'MARK LOOKUP'!H442,"A+",IF(LEDGER!H442&gt;=0.8*'MARK LOOKUP'!H442,"A",IF(LEDGER!H442&gt;=0.7*'MARK LOOKUP'!H442,"B+",IF(LEDGER!H442&gt;=0.6*'MARK LOOKUP'!H442,"B",IF(LEDGER!H442&gt;=0.5*'MARK LOOKUP'!H442,"C+",IF(LEDGER!H442&gt;=0.4*'MARK LOOKUP'!H442,"C",IF(LEDGER!H442&gt;=0.35*'MARK LOOKUP'!H442,"D","NG")))))))))</f>
        <v/>
      </c>
      <c r="AD442" s="26" t="str">
        <f>IF(ISBLANK('DATA ENTRY'!N442),"",IF(LEDGER!I442="AB","AB",IF(LEDGER!I442&gt;=0.9*'MARK LOOKUP'!I442,"A+",IF(LEDGER!I442&gt;=0.8*'MARK LOOKUP'!I442,"A",IF(LEDGER!I442&gt;=0.7*'MARK LOOKUP'!I442,"B+",IF(LEDGER!I442&gt;=0.6*'MARK LOOKUP'!I442,"B",IF(LEDGER!I442&gt;=0.5*'MARK LOOKUP'!I442,"C+",IF(LEDGER!I442&gt;=0.4*'MARK LOOKUP'!I442,"C",IF(LEDGER!I442&gt;=0.35*'MARK LOOKUP'!I442,"D","NG")))))))))</f>
        <v/>
      </c>
      <c r="AE442" s="26" t="str">
        <f>IF(ISNUMBER(J442),IF(J442&gt;=0.9*'MARK LOOKUP'!J442,"A+",IF(J442&gt;=0.8*'MARK LOOKUP'!J442,"A",IF(J442&gt;=0.7*'MARK LOOKUP'!J442,"B+",IF(J442&gt;=0.6*'MARK LOOKUP'!J442,"B",IF(J442&gt;=0.5*'MARK LOOKUP'!J442,"C+",IF(J442&gt;=0.4*'MARK LOOKUP'!J442,"C",IF(J442&gt;=0.35*'MARK LOOKUP'!J442,"D","NG"))))))),"")</f>
        <v/>
      </c>
      <c r="AF442" s="26" t="str">
        <f>IF(ISBLANK('DATA ENTRY'!P442),"",IF(LEDGER!K442="Ab","AB",IF(LEDGER!K442&gt;=0.9*'MARK LOOKUP'!K442,"A+",IF(LEDGER!K442&gt;=0.8*'MARK LOOKUP'!K442,"A",IF(LEDGER!K442&gt;=0.7*'MARK LOOKUP'!K442,"B+",IF(LEDGER!K442&gt;=0.6*'MARK LOOKUP'!K442,"B",IF(LEDGER!K442&gt;=0.5*'MARK LOOKUP'!K442,"C+",IF(LEDGER!K442&gt;=0.4*'MARK LOOKUP'!K442,"C",IF(LEDGER!K442&gt;=0.35*'MARK LOOKUP'!K442,"D","NG")))))))))</f>
        <v/>
      </c>
      <c r="AG442" s="26" t="str">
        <f>IF(ISBLANK('DATA ENTRY'!Q442),"",IF(LEDGER!L442="Ab","AB",IF(LEDGER!L442&gt;=0.9*'MARK LOOKUP'!L442,"A+",IF(LEDGER!L442&gt;=0.8*'MARK LOOKUP'!L442,"A",IF(LEDGER!L442&gt;=0.7*'MARK LOOKUP'!L442,"B+",IF(LEDGER!L442&gt;=0.6*'MARK LOOKUP'!L442,"B",IF(LEDGER!L442&gt;=0.5*'MARK LOOKUP'!L442,"C+",IF(LEDGER!L442&gt;=0.4*'MARK LOOKUP'!L442,"C",IF(LEDGER!L442&gt;=0.35*'MARK LOOKUP'!L442,"D","NG")))))))))</f>
        <v/>
      </c>
      <c r="AH442" s="26" t="str">
        <f>IF(ISNUMBER(M442),IF(M442&gt;=0.9*'MARK LOOKUP'!M442,"A+",IF(M442&gt;=0.8*'MARK LOOKUP'!M442,"A",IF(M442&gt;=0.7*'MARK LOOKUP'!M442,"B+",IF(M442&gt;=0.6*'MARK LOOKUP'!M442,"B",IF(M442&gt;=0.5*'MARK LOOKUP'!M442,"C+",IF(M442&gt;=0.4*'MARK LOOKUP'!M442,"C",IF(M442&gt;=0.35*'MARK LOOKUP'!M442,"D","NG"))))))),"")</f>
        <v/>
      </c>
      <c r="AI442" s="26" t="str">
        <f>IF(ISBLANK('DATA ENTRY'!S442),"",IF(N442="Ab","AB",IF(N442&gt;=0.9*'MARK LOOKUP'!N442,"A+",IF(N442&gt;=0.8*'MARK LOOKUP'!N442,"A",IF(N442&gt;=0.7*'MARK LOOKUP'!N442,"B+",IF(N442&gt;=0.6*'MARK LOOKUP'!N442,"B",IF(N442&gt;=0.5*'MARK LOOKUP'!N442,"C+",IF(N442&gt;=0.4*'MARK LOOKUP'!N442,"C",IF(N442&gt;=0.35*'MARK LOOKUP'!N442,"D","NG")))))))))</f>
        <v/>
      </c>
      <c r="AJ442" s="26" t="str">
        <f>IF(ISBLANK('DATA ENTRY'!T442),"",IF(O442="Ab","AB",IF(O442&gt;=0.9*'MARK LOOKUP'!O442,"A+",IF(O442&gt;=0.8*'MARK LOOKUP'!O442,"A",IF(O442&gt;=0.7*'MARK LOOKUP'!O442,"B+",IF(O442&gt;=0.6*'MARK LOOKUP'!O442,"B",IF(O442&gt;=0.5*'MARK LOOKUP'!O442,"C+",IF(O442&gt;=0.4*'MARK LOOKUP'!O442,"C",IF(O442&gt;=0.35*'MARK LOOKUP'!O442,"D","NG")))))))))</f>
        <v/>
      </c>
      <c r="AK442" s="26" t="str">
        <f>IF(ISNUMBER(P442),IF(P442&gt;=0.9*'MARK LOOKUP'!P442,"A+",IF(P442&gt;=0.8*'MARK LOOKUP'!P442,"A",IF(P442&gt;=0.7*'MARK LOOKUP'!P442,"B+",IF(P442&gt;=0.6*'MARK LOOKUP'!P442,"B",IF(P442&gt;=0.5*'MARK LOOKUP'!P442,"C+",IF(P442&gt;=0.4*'MARK LOOKUP'!P442,"C",IF(P442&gt;=0.35*'MARK LOOKUP'!P442,"D","NG"))))))),"")</f>
        <v/>
      </c>
      <c r="AL442" s="26" t="str">
        <f>IF(ISBLANK('DATA ENTRY'!V442),"",IF(Q442="Ab","AB",IF(Q442&gt;=0.9*'MARK LOOKUP'!Q442,"A+",IF(Q442&gt;=0.8*'MARK LOOKUP'!Q442,"A",IF(Q442&gt;=0.7*'MARK LOOKUP'!Q442,"B+",IF(Q442&gt;=0.6*'MARK LOOKUP'!Q442,"B",IF(Q442&gt;=0.5*'MARK LOOKUP'!Q442,"C+",IF(Q442&gt;=0.4*'MARK LOOKUP'!Q442,"C",IF(Q442&gt;=0.35*'MARK LOOKUP'!Q442,"D","NG")))))))))</f>
        <v/>
      </c>
      <c r="AM442" s="26" t="str">
        <f>IF(ISBLANK('DATA ENTRY'!W442),"",IF(R442="Ab","AB",IF(R442&gt;=0.9*'MARK LOOKUP'!R442,"A+",IF(R442&gt;=0.8*'MARK LOOKUP'!R442,"A",IF(R442&gt;=0.7*'MARK LOOKUP'!R442,"B+",IF(R442&gt;=0.6*'MARK LOOKUP'!R442,"B",IF(R442&gt;=0.5*'MARK LOOKUP'!R442,"C+",IF(R442&gt;=0.4*'MARK LOOKUP'!R442,"C",IF(R442&gt;=0.35*'MARK LOOKUP'!R442,"D","NG")))))))))</f>
        <v/>
      </c>
      <c r="AN442" s="26" t="str">
        <f>IF(ISNUMBER(S442),IF(S442&gt;=0.9*'MARK LOOKUP'!S442,"A+",IF(S442&gt;=0.8*'MARK LOOKUP'!S442,"A",IF(S442&gt;=0.7*'MARK LOOKUP'!S442,"B+",IF(S442&gt;=0.6*'MARK LOOKUP'!S442,"B",IF(S442&gt;=0.5*'MARK LOOKUP'!S442,"C+",IF(S442&gt;=0.4*'MARK LOOKUP'!S442,"C",IF(S442&gt;=0.35*'MARK LOOKUP'!S442,"D","NG"))))))),"")</f>
        <v/>
      </c>
      <c r="AO442" s="26" t="str">
        <f>IF(ISBLANK('DATA ENTRY'!Y442),"",IF(T442="AB","AB",IF(T442&gt;=0.9*'MARK LOOKUP'!T442,"A+",IF(T442&gt;=0.8*'MARK LOOKUP'!T442,"A",IF(T442&gt;=0.7*'MARK LOOKUP'!T442,"B+",IF(T442&gt;=0.6*'MARK LOOKUP'!T442,"B",IF(T442&gt;=0.5*'MARK LOOKUP'!T442,"C+",IF(T442&gt;=0.4*'MARK LOOKUP'!T442,"C",IF(T442&gt;=0.35*'MARK LOOKUP'!T442,"D","NG")))))))))</f>
        <v/>
      </c>
      <c r="AP442" s="26" t="str">
        <f>IF(ISBLANK('DATA ENTRY'!Z442),"",IF(U442="AB","AB",IF(U442&gt;=0.9*'MARK LOOKUP'!U442,"A+",IF(U442&gt;=0.8*'MARK LOOKUP'!U442,"A",IF(U442&gt;=0.7*'MARK LOOKUP'!U442,"B+",IF(U442&gt;=0.6*'MARK LOOKUP'!U442,"B",IF(U442&gt;=0.5*'MARK LOOKUP'!U442,"C+",IF(U442&gt;=0.4*'MARK LOOKUP'!U442,"C",IF(U442&gt;=0.35*'MARK LOOKUP'!U442,"D","NG")))))))))</f>
        <v/>
      </c>
      <c r="AQ442" s="26" t="str">
        <f>IF(ISNUMBER(V442),IF(V442&gt;=0.9*'MARK LOOKUP'!V442,"A+",IF(V442&gt;=0.8*'MARK LOOKUP'!V442,"A",IF(V442&gt;=0.7*'MARK LOOKUP'!V442,"B+",IF(V442&gt;=0.6*'MARK LOOKUP'!S442,"B",IF(V442&gt;=0.5*'MARK LOOKUP'!V442,"C+",IF(V442&gt;=0.4*'MARK LOOKUP'!V442,"C",IF(V442&gt;=0.35*'MARK LOOKUP'!V442,"D","NG"))))))),"")</f>
        <v/>
      </c>
      <c r="AR442" s="26" t="str">
        <f t="shared" si="127"/>
        <v/>
      </c>
      <c r="AS442" s="26" t="str">
        <f t="shared" si="128"/>
        <v/>
      </c>
      <c r="AT442" s="26" t="str">
        <f t="shared" si="129"/>
        <v/>
      </c>
      <c r="AU442" s="26" t="str">
        <f t="shared" si="130"/>
        <v/>
      </c>
      <c r="AV442" s="26" t="str">
        <f t="shared" si="131"/>
        <v/>
      </c>
      <c r="AW442" s="26" t="str">
        <f t="shared" si="132"/>
        <v/>
      </c>
      <c r="AX442" s="26" t="str">
        <f t="shared" si="133"/>
        <v/>
      </c>
      <c r="AY442" s="26" t="str">
        <f t="shared" si="134"/>
        <v/>
      </c>
      <c r="AZ442" s="26" t="str">
        <f t="shared" si="135"/>
        <v/>
      </c>
      <c r="BA442" s="26" t="str">
        <f t="shared" si="136"/>
        <v/>
      </c>
      <c r="BB442" s="26" t="str">
        <f t="shared" si="137"/>
        <v/>
      </c>
      <c r="BC442" s="26" t="str">
        <f t="shared" si="138"/>
        <v/>
      </c>
      <c r="BD442" s="26" t="str">
        <f t="shared" si="139"/>
        <v/>
      </c>
      <c r="BE442" s="26" t="str">
        <f>IF(ISBLANK('DATA ENTRY'!S442),"",IF(AJ442="A+","4",IF(AJ442="A","3.6",IF(AJ442="B+","3.2",IF(AJ442="B","2.8",IF(AJ442="C+","2.4",IF(AJ442="C","2",IF(AJ442="D+","1.6",IF(AJ442="D","1.2",IF(AJ442="E","0.8",""))))))))))</f>
        <v/>
      </c>
      <c r="BF442" s="26" t="str">
        <f>IF(ISBLANK('DATA ENTRY'!T442),"",IF(AK442="A+","4",IF(AK442="A","3.6",IF(AK442="B+","3.2",IF(AK442="B","2.8",IF(AK442="C+","2.4",IF(AK442="C","2",IF(AK442="D+","1.6",IF(AK442="D","1.2",IF(AK442="E","0.8",""))))))))))</f>
        <v/>
      </c>
      <c r="BG442" s="26" t="str">
        <f>IF(ISBLANK('DATA ENTRY'!U442),"",IF(AL442="A+","4",IF(AL442="A","3.6",IF(AL442="B+","3.2",IF(AL442="B","2.8",IF(AL442="C+","2.4",IF(AL442="C","2",IF(AL442="D+","1.6",IF(AL442="D","1.2",IF(AL442="E","0.8",""))))))))))</f>
        <v/>
      </c>
      <c r="BH442" s="26" t="str">
        <f>IF(ISBLANK('DATA ENTRY'!V442),"",IF(AM442="A+","4",IF(AM442="A","3.6",IF(AM442="B+","3.2",IF(AM442="B","2.8",IF(AM442="C+","2.4",IF(AM442="C","2",IF(AM442="D+","1.6",IF(AM442="D","1.2",IF(AM442="E","0.8",""))))))))))</f>
        <v/>
      </c>
      <c r="BI442" s="26" t="str">
        <f>IF(ISBLANK('DATA ENTRY'!W442),"",IF(AN442="A+","4",IF(AN442="A","3.6",IF(AN442="B+","3.2",IF(AN442="B","2.8",IF(AN442="C+","2.4",IF(AN442="C","2",IF(AN442="D+","1.6",IF(AN442="D","1.2",IF(AN442="E","0.8",""))))))))))</f>
        <v/>
      </c>
      <c r="BJ442" s="26" t="str">
        <f>IF(ISBLANK('DATA ENTRY'!X442),"",IF(AO442="A+","4",IF(AO442="A","3.6",IF(AO442="B+","3.2",IF(AO442="B","2.8",IF(AO442="C+","2.4",IF(AO442="C","2",IF(AO442="D+","1.6",IF(AO442="D","1.2",IF(AO442="E","0.8",""))))))))))</f>
        <v/>
      </c>
      <c r="BK442" s="26" t="str">
        <f>IF(ISBLANK('DATA ENTRY'!Y442),"",IF(AP442="A+","4",IF(AP442="A","3.6",IF(AP442="B+","3.2",IF(AP442="B","2.8",IF(AP442="C+","2.4",IF(AP442="C","2",IF(AP442="D+","1.6",IF(AP442="D","1.2",IF(AP442="E","0.8",""))))))))))</f>
        <v/>
      </c>
      <c r="BL442" s="26" t="str">
        <f>IF(ISBLANK('DATA ENTRY'!Z442),"",IF(AQ442="A+","4",IF(AQ442="A","3.6",IF(AQ442="B+","3.2",IF(AQ442="B","2.8",IF(AQ442="C+","2.4",IF(AQ442="C","2",IF(AQ442="D+","1.6",IF(AQ442="D","1.2",IF(AQ442="E","0.8",""))))))))))</f>
        <v/>
      </c>
    </row>
    <row r="443" spans="2:64" x14ac:dyDescent="0.25">
      <c r="B443" s="26" t="str">
        <f>IF(ISBLANK('DATA ENTRY'!G443),"",'DATA ENTRY'!G443)</f>
        <v/>
      </c>
      <c r="C443" s="26" t="str">
        <f>IF(ISBLANK('DATA ENTRY'!H443),"",'DATA ENTRY'!H443)</f>
        <v/>
      </c>
      <c r="D443" s="26" t="str">
        <f t="shared" si="121"/>
        <v/>
      </c>
      <c r="E443" s="26" t="str">
        <f>IF(ISBLANK('DATA ENTRY'!J443),"",'DATA ENTRY'!J443)</f>
        <v/>
      </c>
      <c r="F443" s="26" t="str">
        <f>IF(ISBLANK('DATA ENTRY'!K443),"",'DATA ENTRY'!K443)</f>
        <v/>
      </c>
      <c r="G443" s="26" t="str">
        <f t="shared" si="122"/>
        <v/>
      </c>
      <c r="H443" s="26" t="str">
        <f>IF(ISBLANK('DATA ENTRY'!M443),"",'DATA ENTRY'!M443)</f>
        <v/>
      </c>
      <c r="I443" s="26" t="str">
        <f>IF(ISBLANK('DATA ENTRY'!M443),"",'DATA ENTRY'!N443)</f>
        <v/>
      </c>
      <c r="J443" s="26" t="str">
        <f t="shared" si="140"/>
        <v/>
      </c>
      <c r="K443" s="26" t="str">
        <f>IF(ISBLANK('DATA ENTRY'!P443),"",'DATA ENTRY'!P443)</f>
        <v/>
      </c>
      <c r="L443" s="26" t="str">
        <f>IF(ISBLANK('DATA ENTRY'!Q443),"",'DATA ENTRY'!Q443)</f>
        <v/>
      </c>
      <c r="M443" s="26" t="str">
        <f t="shared" si="123"/>
        <v/>
      </c>
      <c r="N443" s="26" t="str">
        <f>IF(ISBLANK('DATA ENTRY'!S443),"",'DATA ENTRY'!S443)</f>
        <v/>
      </c>
      <c r="O443" s="26" t="str">
        <f>IF(ISBLANK('DATA ENTRY'!T443),"",'DATA ENTRY'!T443)</f>
        <v/>
      </c>
      <c r="P443" s="26" t="str">
        <f t="shared" si="124"/>
        <v/>
      </c>
      <c r="Q443" s="26" t="str">
        <f>IF(ISBLANK('DATA ENTRY'!V443),"",'DATA ENTRY'!V443)</f>
        <v/>
      </c>
      <c r="R443" s="26" t="str">
        <f>IF(ISBLANK('DATA ENTRY'!W443),"",'DATA ENTRY'!W443)</f>
        <v/>
      </c>
      <c r="S443" s="26" t="str">
        <f t="shared" si="125"/>
        <v/>
      </c>
      <c r="T443" s="26" t="str">
        <f>IF(ISBLANK('DATA ENTRY'!Y443),"",'DATA ENTRY'!Y443)</f>
        <v/>
      </c>
      <c r="U443" s="26" t="str">
        <f>IF(ISBLANK('DATA ENTRY'!Z443),"",'DATA ENTRY'!Z443)</f>
        <v/>
      </c>
      <c r="V443" s="26" t="str">
        <f t="shared" si="126"/>
        <v/>
      </c>
      <c r="W443" s="26" t="str">
        <f>IF(ISBLANK('DATA ENTRY'!$F443),"",IF(LEDGER!B443="AB","AB",IF(LEDGER!B443&gt;=0.9*'MARK LOOKUP'!B443,"A+",IF(LEDGER!B443&gt;=0.8*'MARK LOOKUP'!B443,"A",IF(LEDGER!B443&gt;=0.7*'MARK LOOKUP'!B443,"B+",IF(LEDGER!B443&gt;=0.6*'MARK LOOKUP'!B443,"B",IF(LEDGER!B443&gt;=0.5*'MARK LOOKUP'!B443,"C+",IF(LEDGER!B443&gt;=0.4*'MARK LOOKUP'!B443,"C+",IF(LEDGER!B443&gt;=0.35*'MARK LOOKUP'!B443,"D","NG")))))))))</f>
        <v/>
      </c>
      <c r="X443" s="26" t="str">
        <f>IF(ISBLANK('DATA ENTRY'!$G443),"",IF(LEDGER!C443="AB","AB",IF(LEDGER!C443&gt;=0.9*'MARK LOOKUP'!C443,"A+",IF(LEDGER!C443&gt;=0.8*'MARK LOOKUP'!C443,"A",IF(LEDGER!C443&gt;=0.7*'MARK LOOKUP'!C443,"B+",IF(LEDGER!C443&gt;=0.6*'MARK LOOKUP'!C443,"B",IF(LEDGER!C443&gt;=0.5*'MARK LOOKUP'!C443,"C+",IF(LEDGER!C443&gt;=0.4*'MARK LOOKUP'!C443,"C+",IF(LEDGER!C443&gt;=0.35*'MARK LOOKUP'!C443,"D","N.G.")))))))))</f>
        <v/>
      </c>
      <c r="Y443" s="26" t="b">
        <f>IF(ISNUMBER(D443),IF(D443&gt;=0.9*'MARK LOOKUP'!D443,"A+",IF(D443&gt;=0.8*'MARK LOOKUP'!D443,"A",IF(D443&gt;=0.7*'MARK LOOKUP'!D443,"B+",IF(D443&gt;=0.6*'MARK LOOKUP'!D443,"B",IF(D443&gt;=0.5*'MARK LOOKUP'!D443,"C+",IF(D443&gt;=0.4*'MARK LOOKUP'!D443,"C",IF(D443&gt;=0.35*'MARK LOOKUP'!D443,"D","N.G."))))))))</f>
        <v>0</v>
      </c>
      <c r="Z443" s="26" t="str">
        <f>IF(ISBLANK('DATA ENTRY'!J443),"",IF(LEDGER!E443="AB","AB",IF(LEDGER!E443&gt;=0.9*'MARK LOOKUP'!E443,"A+",IF(LEDGER!E443&gt;=0.8*'MARK LOOKUP'!E443,"A",IF(LEDGER!E443&gt;=0.7*'MARK LOOKUP'!E443,"B+",IF(LEDGER!E443&gt;=0.6*'MARK LOOKUP'!E443,"B",IF(LEDGER!E443&gt;=0.5*'MARK LOOKUP'!E443,"C+",IF(LEDGER!E443&gt;=0.4*'MARK LOOKUP'!E443,"C",IF(LEDGER!E443&gt;=0.35*'MARK LOOKUP'!E443,"D","NG")))))))))</f>
        <v/>
      </c>
      <c r="AA443" s="26" t="str">
        <f>IF(ISBLANK('DATA ENTRY'!K443),"",IF(LEDGER!F443="AB","AB",IF(LEDGER!F443&gt;=0.9*'MARK LOOKUP'!F443,"A+",IF(LEDGER!F443&gt;=0.8*'MARK LOOKUP'!F443,"A",IF(LEDGER!F443&gt;=0.7*'MARK LOOKUP'!F443,"B+",IF(LEDGER!F443&gt;=0.6*'MARK LOOKUP'!F443,"B",IF(LEDGER!F443&gt;=0.5*'MARK LOOKUP'!F443,"C+",IF(LEDGER!F443&gt;=0.4*'MARK LOOKUP'!F443,"C",IF(LEDGER!F443&gt;=0.35*'MARK LOOKUP'!F443,"D","NG")))))))))</f>
        <v/>
      </c>
      <c r="AB443" s="26" t="b">
        <f>IF(ISNUMBER(G443),IF(D443&gt;=0.9*'MARK LOOKUP'!G443,"A+",IF(G443&gt;=0.8*'MARK LOOKUP'!G443,"A",IF(G443&gt;=0.7*'MARK LOOKUP'!G443,"B+",IF(G443&gt;=0.6*'MARK LOOKUP'!G443,"B",IF(G443&gt;=0.5*'MARK LOOKUP'!G443,"C+",IF(G443&gt;=0.4*'MARK LOOKUP'!G443,"C",IF(G443&gt;=0.35*'MARK LOOKUP'!G443,"D","NG"))))))))</f>
        <v>0</v>
      </c>
      <c r="AC443" s="26" t="str">
        <f>IF(ISBLANK('DATA ENTRY'!M443),"",IF(LEDGER!H443="AB","AB",IF(LEDGER!H443&gt;=0.9*'MARK LOOKUP'!H443,"A+",IF(LEDGER!H443&gt;=0.8*'MARK LOOKUP'!H443,"A",IF(LEDGER!H443&gt;=0.7*'MARK LOOKUP'!H443,"B+",IF(LEDGER!H443&gt;=0.6*'MARK LOOKUP'!H443,"B",IF(LEDGER!H443&gt;=0.5*'MARK LOOKUP'!H443,"C+",IF(LEDGER!H443&gt;=0.4*'MARK LOOKUP'!H443,"C",IF(LEDGER!H443&gt;=0.35*'MARK LOOKUP'!H443,"D","NG")))))))))</f>
        <v/>
      </c>
      <c r="AD443" s="26" t="str">
        <f>IF(ISBLANK('DATA ENTRY'!N443),"",IF(LEDGER!I443="AB","AB",IF(LEDGER!I443&gt;=0.9*'MARK LOOKUP'!I443,"A+",IF(LEDGER!I443&gt;=0.8*'MARK LOOKUP'!I443,"A",IF(LEDGER!I443&gt;=0.7*'MARK LOOKUP'!I443,"B+",IF(LEDGER!I443&gt;=0.6*'MARK LOOKUP'!I443,"B",IF(LEDGER!I443&gt;=0.5*'MARK LOOKUP'!I443,"C+",IF(LEDGER!I443&gt;=0.4*'MARK LOOKUP'!I443,"C",IF(LEDGER!I443&gt;=0.35*'MARK LOOKUP'!I443,"D","NG")))))))))</f>
        <v/>
      </c>
      <c r="AE443" s="26" t="str">
        <f>IF(ISNUMBER(J443),IF(J443&gt;=0.9*'MARK LOOKUP'!J443,"A+",IF(J443&gt;=0.8*'MARK LOOKUP'!J443,"A",IF(J443&gt;=0.7*'MARK LOOKUP'!J443,"B+",IF(J443&gt;=0.6*'MARK LOOKUP'!J443,"B",IF(J443&gt;=0.5*'MARK LOOKUP'!J443,"C+",IF(J443&gt;=0.4*'MARK LOOKUP'!J443,"C",IF(J443&gt;=0.35*'MARK LOOKUP'!J443,"D","NG"))))))),"")</f>
        <v/>
      </c>
      <c r="AF443" s="26" t="str">
        <f>IF(ISBLANK('DATA ENTRY'!P443),"",IF(LEDGER!K443="Ab","AB",IF(LEDGER!K443&gt;=0.9*'MARK LOOKUP'!K443,"A+",IF(LEDGER!K443&gt;=0.8*'MARK LOOKUP'!K443,"A",IF(LEDGER!K443&gt;=0.7*'MARK LOOKUP'!K443,"B+",IF(LEDGER!K443&gt;=0.6*'MARK LOOKUP'!K443,"B",IF(LEDGER!K443&gt;=0.5*'MARK LOOKUP'!K443,"C+",IF(LEDGER!K443&gt;=0.4*'MARK LOOKUP'!K443,"C",IF(LEDGER!K443&gt;=0.35*'MARK LOOKUP'!K443,"D","NG")))))))))</f>
        <v/>
      </c>
      <c r="AG443" s="26" t="str">
        <f>IF(ISBLANK('DATA ENTRY'!Q443),"",IF(LEDGER!L443="Ab","AB",IF(LEDGER!L443&gt;=0.9*'MARK LOOKUP'!L443,"A+",IF(LEDGER!L443&gt;=0.8*'MARK LOOKUP'!L443,"A",IF(LEDGER!L443&gt;=0.7*'MARK LOOKUP'!L443,"B+",IF(LEDGER!L443&gt;=0.6*'MARK LOOKUP'!L443,"B",IF(LEDGER!L443&gt;=0.5*'MARK LOOKUP'!L443,"C+",IF(LEDGER!L443&gt;=0.4*'MARK LOOKUP'!L443,"C",IF(LEDGER!L443&gt;=0.35*'MARK LOOKUP'!L443,"D","NG")))))))))</f>
        <v/>
      </c>
      <c r="AH443" s="26" t="str">
        <f>IF(ISNUMBER(M443),IF(M443&gt;=0.9*'MARK LOOKUP'!M443,"A+",IF(M443&gt;=0.8*'MARK LOOKUP'!M443,"A",IF(M443&gt;=0.7*'MARK LOOKUP'!M443,"B+",IF(M443&gt;=0.6*'MARK LOOKUP'!M443,"B",IF(M443&gt;=0.5*'MARK LOOKUP'!M443,"C+",IF(M443&gt;=0.4*'MARK LOOKUP'!M443,"C",IF(M443&gt;=0.35*'MARK LOOKUP'!M443,"D","NG"))))))),"")</f>
        <v/>
      </c>
      <c r="AI443" s="26" t="str">
        <f>IF(ISBLANK('DATA ENTRY'!S443),"",IF(N443="Ab","AB",IF(N443&gt;=0.9*'MARK LOOKUP'!N443,"A+",IF(N443&gt;=0.8*'MARK LOOKUP'!N443,"A",IF(N443&gt;=0.7*'MARK LOOKUP'!N443,"B+",IF(N443&gt;=0.6*'MARK LOOKUP'!N443,"B",IF(N443&gt;=0.5*'MARK LOOKUP'!N443,"C+",IF(N443&gt;=0.4*'MARK LOOKUP'!N443,"C",IF(N443&gt;=0.35*'MARK LOOKUP'!N443,"D","NG")))))))))</f>
        <v/>
      </c>
      <c r="AJ443" s="26" t="str">
        <f>IF(ISBLANK('DATA ENTRY'!T443),"",IF(O443="Ab","AB",IF(O443&gt;=0.9*'MARK LOOKUP'!O443,"A+",IF(O443&gt;=0.8*'MARK LOOKUP'!O443,"A",IF(O443&gt;=0.7*'MARK LOOKUP'!O443,"B+",IF(O443&gt;=0.6*'MARK LOOKUP'!O443,"B",IF(O443&gt;=0.5*'MARK LOOKUP'!O443,"C+",IF(O443&gt;=0.4*'MARK LOOKUP'!O443,"C",IF(O443&gt;=0.35*'MARK LOOKUP'!O443,"D","NG")))))))))</f>
        <v/>
      </c>
      <c r="AK443" s="26" t="str">
        <f>IF(ISNUMBER(P443),IF(P443&gt;=0.9*'MARK LOOKUP'!P443,"A+",IF(P443&gt;=0.8*'MARK LOOKUP'!P443,"A",IF(P443&gt;=0.7*'MARK LOOKUP'!P443,"B+",IF(P443&gt;=0.6*'MARK LOOKUP'!P443,"B",IF(P443&gt;=0.5*'MARK LOOKUP'!P443,"C+",IF(P443&gt;=0.4*'MARK LOOKUP'!P443,"C",IF(P443&gt;=0.35*'MARK LOOKUP'!P443,"D","NG"))))))),"")</f>
        <v/>
      </c>
      <c r="AL443" s="26" t="str">
        <f>IF(ISBLANK('DATA ENTRY'!V443),"",IF(Q443="Ab","AB",IF(Q443&gt;=0.9*'MARK LOOKUP'!Q443,"A+",IF(Q443&gt;=0.8*'MARK LOOKUP'!Q443,"A",IF(Q443&gt;=0.7*'MARK LOOKUP'!Q443,"B+",IF(Q443&gt;=0.6*'MARK LOOKUP'!Q443,"B",IF(Q443&gt;=0.5*'MARK LOOKUP'!Q443,"C+",IF(Q443&gt;=0.4*'MARK LOOKUP'!Q443,"C",IF(Q443&gt;=0.35*'MARK LOOKUP'!Q443,"D","NG")))))))))</f>
        <v/>
      </c>
      <c r="AM443" s="26" t="str">
        <f>IF(ISBLANK('DATA ENTRY'!W443),"",IF(R443="Ab","AB",IF(R443&gt;=0.9*'MARK LOOKUP'!R443,"A+",IF(R443&gt;=0.8*'MARK LOOKUP'!R443,"A",IF(R443&gt;=0.7*'MARK LOOKUP'!R443,"B+",IF(R443&gt;=0.6*'MARK LOOKUP'!R443,"B",IF(R443&gt;=0.5*'MARK LOOKUP'!R443,"C+",IF(R443&gt;=0.4*'MARK LOOKUP'!R443,"C",IF(R443&gt;=0.35*'MARK LOOKUP'!R443,"D","NG")))))))))</f>
        <v/>
      </c>
      <c r="AN443" s="26" t="str">
        <f>IF(ISNUMBER(S443),IF(S443&gt;=0.9*'MARK LOOKUP'!S443,"A+",IF(S443&gt;=0.8*'MARK LOOKUP'!S443,"A",IF(S443&gt;=0.7*'MARK LOOKUP'!S443,"B+",IF(S443&gt;=0.6*'MARK LOOKUP'!S443,"B",IF(S443&gt;=0.5*'MARK LOOKUP'!S443,"C+",IF(S443&gt;=0.4*'MARK LOOKUP'!S443,"C",IF(S443&gt;=0.35*'MARK LOOKUP'!S443,"D","NG"))))))),"")</f>
        <v/>
      </c>
      <c r="AO443" s="26" t="str">
        <f>IF(ISBLANK('DATA ENTRY'!Y443),"",IF(T443="AB","AB",IF(T443&gt;=0.9*'MARK LOOKUP'!T443,"A+",IF(T443&gt;=0.8*'MARK LOOKUP'!T443,"A",IF(T443&gt;=0.7*'MARK LOOKUP'!T443,"B+",IF(T443&gt;=0.6*'MARK LOOKUP'!T443,"B",IF(T443&gt;=0.5*'MARK LOOKUP'!T443,"C+",IF(T443&gt;=0.4*'MARK LOOKUP'!T443,"C",IF(T443&gt;=0.35*'MARK LOOKUP'!T443,"D","NG")))))))))</f>
        <v/>
      </c>
      <c r="AP443" s="26" t="str">
        <f>IF(ISBLANK('DATA ENTRY'!Z443),"",IF(U443="AB","AB",IF(U443&gt;=0.9*'MARK LOOKUP'!U443,"A+",IF(U443&gt;=0.8*'MARK LOOKUP'!U443,"A",IF(U443&gt;=0.7*'MARK LOOKUP'!U443,"B+",IF(U443&gt;=0.6*'MARK LOOKUP'!U443,"B",IF(U443&gt;=0.5*'MARK LOOKUP'!U443,"C+",IF(U443&gt;=0.4*'MARK LOOKUP'!U443,"C",IF(U443&gt;=0.35*'MARK LOOKUP'!U443,"D","NG")))))))))</f>
        <v/>
      </c>
      <c r="AQ443" s="26" t="str">
        <f>IF(ISNUMBER(V443),IF(V443&gt;=0.9*'MARK LOOKUP'!V443,"A+",IF(V443&gt;=0.8*'MARK LOOKUP'!V443,"A",IF(V443&gt;=0.7*'MARK LOOKUP'!V443,"B+",IF(V443&gt;=0.6*'MARK LOOKUP'!S443,"B",IF(V443&gt;=0.5*'MARK LOOKUP'!V443,"C+",IF(V443&gt;=0.4*'MARK LOOKUP'!V443,"C",IF(V443&gt;=0.35*'MARK LOOKUP'!V443,"D","NG"))))))),"")</f>
        <v/>
      </c>
      <c r="AR443" s="26" t="str">
        <f t="shared" si="127"/>
        <v/>
      </c>
      <c r="AS443" s="26" t="str">
        <f t="shared" si="128"/>
        <v/>
      </c>
      <c r="AT443" s="26" t="str">
        <f t="shared" si="129"/>
        <v/>
      </c>
      <c r="AU443" s="26" t="str">
        <f t="shared" si="130"/>
        <v/>
      </c>
      <c r="AV443" s="26" t="str">
        <f t="shared" si="131"/>
        <v/>
      </c>
      <c r="AW443" s="26" t="str">
        <f t="shared" si="132"/>
        <v/>
      </c>
      <c r="AX443" s="26" t="str">
        <f t="shared" si="133"/>
        <v/>
      </c>
      <c r="AY443" s="26" t="str">
        <f t="shared" si="134"/>
        <v/>
      </c>
      <c r="AZ443" s="26" t="str">
        <f t="shared" si="135"/>
        <v/>
      </c>
      <c r="BA443" s="26" t="str">
        <f t="shared" si="136"/>
        <v/>
      </c>
      <c r="BB443" s="26" t="str">
        <f t="shared" si="137"/>
        <v/>
      </c>
      <c r="BC443" s="26" t="str">
        <f t="shared" si="138"/>
        <v/>
      </c>
      <c r="BD443" s="26" t="str">
        <f t="shared" si="139"/>
        <v/>
      </c>
      <c r="BE443" s="26" t="str">
        <f>IF(ISBLANK('DATA ENTRY'!S443),"",IF(AJ443="A+","4",IF(AJ443="A","3.6",IF(AJ443="B+","3.2",IF(AJ443="B","2.8",IF(AJ443="C+","2.4",IF(AJ443="C","2",IF(AJ443="D+","1.6",IF(AJ443="D","1.2",IF(AJ443="E","0.8",""))))))))))</f>
        <v/>
      </c>
      <c r="BF443" s="26" t="str">
        <f>IF(ISBLANK('DATA ENTRY'!T443),"",IF(AK443="A+","4",IF(AK443="A","3.6",IF(AK443="B+","3.2",IF(AK443="B","2.8",IF(AK443="C+","2.4",IF(AK443="C","2",IF(AK443="D+","1.6",IF(AK443="D","1.2",IF(AK443="E","0.8",""))))))))))</f>
        <v/>
      </c>
      <c r="BG443" s="26" t="str">
        <f>IF(ISBLANK('DATA ENTRY'!U443),"",IF(AL443="A+","4",IF(AL443="A","3.6",IF(AL443="B+","3.2",IF(AL443="B","2.8",IF(AL443="C+","2.4",IF(AL443="C","2",IF(AL443="D+","1.6",IF(AL443="D","1.2",IF(AL443="E","0.8",""))))))))))</f>
        <v/>
      </c>
      <c r="BH443" s="26" t="str">
        <f>IF(ISBLANK('DATA ENTRY'!V443),"",IF(AM443="A+","4",IF(AM443="A","3.6",IF(AM443="B+","3.2",IF(AM443="B","2.8",IF(AM443="C+","2.4",IF(AM443="C","2",IF(AM443="D+","1.6",IF(AM443="D","1.2",IF(AM443="E","0.8",""))))))))))</f>
        <v/>
      </c>
      <c r="BI443" s="26" t="str">
        <f>IF(ISBLANK('DATA ENTRY'!W443),"",IF(AN443="A+","4",IF(AN443="A","3.6",IF(AN443="B+","3.2",IF(AN443="B","2.8",IF(AN443="C+","2.4",IF(AN443="C","2",IF(AN443="D+","1.6",IF(AN443="D","1.2",IF(AN443="E","0.8",""))))))))))</f>
        <v/>
      </c>
      <c r="BJ443" s="26" t="str">
        <f>IF(ISBLANK('DATA ENTRY'!X443),"",IF(AO443="A+","4",IF(AO443="A","3.6",IF(AO443="B+","3.2",IF(AO443="B","2.8",IF(AO443="C+","2.4",IF(AO443="C","2",IF(AO443="D+","1.6",IF(AO443="D","1.2",IF(AO443="E","0.8",""))))))))))</f>
        <v/>
      </c>
      <c r="BK443" s="26" t="str">
        <f>IF(ISBLANK('DATA ENTRY'!Y443),"",IF(AP443="A+","4",IF(AP443="A","3.6",IF(AP443="B+","3.2",IF(AP443="B","2.8",IF(AP443="C+","2.4",IF(AP443="C","2",IF(AP443="D+","1.6",IF(AP443="D","1.2",IF(AP443="E","0.8",""))))))))))</f>
        <v/>
      </c>
      <c r="BL443" s="26" t="str">
        <f>IF(ISBLANK('DATA ENTRY'!Z443),"",IF(AQ443="A+","4",IF(AQ443="A","3.6",IF(AQ443="B+","3.2",IF(AQ443="B","2.8",IF(AQ443="C+","2.4",IF(AQ443="C","2",IF(AQ443="D+","1.6",IF(AQ443="D","1.2",IF(AQ443="E","0.8",""))))))))))</f>
        <v/>
      </c>
    </row>
    <row r="444" spans="2:64" x14ac:dyDescent="0.25">
      <c r="B444" s="26" t="str">
        <f>IF(ISBLANK('DATA ENTRY'!G444),"",'DATA ENTRY'!G444)</f>
        <v/>
      </c>
      <c r="C444" s="26" t="str">
        <f>IF(ISBLANK('DATA ENTRY'!H444),"",'DATA ENTRY'!H444)</f>
        <v/>
      </c>
      <c r="D444" s="26" t="str">
        <f t="shared" si="121"/>
        <v/>
      </c>
      <c r="E444" s="26" t="str">
        <f>IF(ISBLANK('DATA ENTRY'!J444),"",'DATA ENTRY'!J444)</f>
        <v/>
      </c>
      <c r="F444" s="26" t="str">
        <f>IF(ISBLANK('DATA ENTRY'!K444),"",'DATA ENTRY'!K444)</f>
        <v/>
      </c>
      <c r="G444" s="26" t="str">
        <f t="shared" si="122"/>
        <v/>
      </c>
      <c r="H444" s="26" t="str">
        <f>IF(ISBLANK('DATA ENTRY'!M444),"",'DATA ENTRY'!M444)</f>
        <v/>
      </c>
      <c r="I444" s="26" t="str">
        <f>IF(ISBLANK('DATA ENTRY'!M444),"",'DATA ENTRY'!N444)</f>
        <v/>
      </c>
      <c r="J444" s="26" t="str">
        <f t="shared" si="140"/>
        <v/>
      </c>
      <c r="K444" s="26" t="str">
        <f>IF(ISBLANK('DATA ENTRY'!P444),"",'DATA ENTRY'!P444)</f>
        <v/>
      </c>
      <c r="L444" s="26" t="str">
        <f>IF(ISBLANK('DATA ENTRY'!Q444),"",'DATA ENTRY'!Q444)</f>
        <v/>
      </c>
      <c r="M444" s="26" t="str">
        <f t="shared" si="123"/>
        <v/>
      </c>
      <c r="N444" s="26" t="str">
        <f>IF(ISBLANK('DATA ENTRY'!S444),"",'DATA ENTRY'!S444)</f>
        <v/>
      </c>
      <c r="O444" s="26" t="str">
        <f>IF(ISBLANK('DATA ENTRY'!T444),"",'DATA ENTRY'!T444)</f>
        <v/>
      </c>
      <c r="P444" s="26" t="str">
        <f t="shared" si="124"/>
        <v/>
      </c>
      <c r="Q444" s="26" t="str">
        <f>IF(ISBLANK('DATA ENTRY'!V444),"",'DATA ENTRY'!V444)</f>
        <v/>
      </c>
      <c r="R444" s="26" t="str">
        <f>IF(ISBLANK('DATA ENTRY'!W444),"",'DATA ENTRY'!W444)</f>
        <v/>
      </c>
      <c r="S444" s="26" t="str">
        <f t="shared" si="125"/>
        <v/>
      </c>
      <c r="T444" s="26" t="str">
        <f>IF(ISBLANK('DATA ENTRY'!Y444),"",'DATA ENTRY'!Y444)</f>
        <v/>
      </c>
      <c r="U444" s="26" t="str">
        <f>IF(ISBLANK('DATA ENTRY'!Z444),"",'DATA ENTRY'!Z444)</f>
        <v/>
      </c>
      <c r="V444" s="26" t="str">
        <f t="shared" si="126"/>
        <v/>
      </c>
      <c r="W444" s="26" t="str">
        <f>IF(ISBLANK('DATA ENTRY'!$F444),"",IF(LEDGER!B444="AB","AB",IF(LEDGER!B444&gt;=0.9*'MARK LOOKUP'!B444,"A+",IF(LEDGER!B444&gt;=0.8*'MARK LOOKUP'!B444,"A",IF(LEDGER!B444&gt;=0.7*'MARK LOOKUP'!B444,"B+",IF(LEDGER!B444&gt;=0.6*'MARK LOOKUP'!B444,"B",IF(LEDGER!B444&gt;=0.5*'MARK LOOKUP'!B444,"C+",IF(LEDGER!B444&gt;=0.4*'MARK LOOKUP'!B444,"C+",IF(LEDGER!B444&gt;=0.35*'MARK LOOKUP'!B444,"D","NG")))))))))</f>
        <v/>
      </c>
      <c r="X444" s="26" t="str">
        <f>IF(ISBLANK('DATA ENTRY'!$G444),"",IF(LEDGER!C444="AB","AB",IF(LEDGER!C444&gt;=0.9*'MARK LOOKUP'!C444,"A+",IF(LEDGER!C444&gt;=0.8*'MARK LOOKUP'!C444,"A",IF(LEDGER!C444&gt;=0.7*'MARK LOOKUP'!C444,"B+",IF(LEDGER!C444&gt;=0.6*'MARK LOOKUP'!C444,"B",IF(LEDGER!C444&gt;=0.5*'MARK LOOKUP'!C444,"C+",IF(LEDGER!C444&gt;=0.4*'MARK LOOKUP'!C444,"C+",IF(LEDGER!C444&gt;=0.35*'MARK LOOKUP'!C444,"D","N.G.")))))))))</f>
        <v/>
      </c>
      <c r="Y444" s="26" t="b">
        <f>IF(ISNUMBER(D444),IF(D444&gt;=0.9*'MARK LOOKUP'!D444,"A+",IF(D444&gt;=0.8*'MARK LOOKUP'!D444,"A",IF(D444&gt;=0.7*'MARK LOOKUP'!D444,"B+",IF(D444&gt;=0.6*'MARK LOOKUP'!D444,"B",IF(D444&gt;=0.5*'MARK LOOKUP'!D444,"C+",IF(D444&gt;=0.4*'MARK LOOKUP'!D444,"C",IF(D444&gt;=0.35*'MARK LOOKUP'!D444,"D","N.G."))))))))</f>
        <v>0</v>
      </c>
      <c r="Z444" s="26" t="str">
        <f>IF(ISBLANK('DATA ENTRY'!J444),"",IF(LEDGER!E444="AB","AB",IF(LEDGER!E444&gt;=0.9*'MARK LOOKUP'!E444,"A+",IF(LEDGER!E444&gt;=0.8*'MARK LOOKUP'!E444,"A",IF(LEDGER!E444&gt;=0.7*'MARK LOOKUP'!E444,"B+",IF(LEDGER!E444&gt;=0.6*'MARK LOOKUP'!E444,"B",IF(LEDGER!E444&gt;=0.5*'MARK LOOKUP'!E444,"C+",IF(LEDGER!E444&gt;=0.4*'MARK LOOKUP'!E444,"C",IF(LEDGER!E444&gt;=0.35*'MARK LOOKUP'!E444,"D","NG")))))))))</f>
        <v/>
      </c>
      <c r="AA444" s="26" t="str">
        <f>IF(ISBLANK('DATA ENTRY'!K444),"",IF(LEDGER!F444="AB","AB",IF(LEDGER!F444&gt;=0.9*'MARK LOOKUP'!F444,"A+",IF(LEDGER!F444&gt;=0.8*'MARK LOOKUP'!F444,"A",IF(LEDGER!F444&gt;=0.7*'MARK LOOKUP'!F444,"B+",IF(LEDGER!F444&gt;=0.6*'MARK LOOKUP'!F444,"B",IF(LEDGER!F444&gt;=0.5*'MARK LOOKUP'!F444,"C+",IF(LEDGER!F444&gt;=0.4*'MARK LOOKUP'!F444,"C",IF(LEDGER!F444&gt;=0.35*'MARK LOOKUP'!F444,"D","NG")))))))))</f>
        <v/>
      </c>
      <c r="AB444" s="26" t="b">
        <f>IF(ISNUMBER(G444),IF(D444&gt;=0.9*'MARK LOOKUP'!G444,"A+",IF(G444&gt;=0.8*'MARK LOOKUP'!G444,"A",IF(G444&gt;=0.7*'MARK LOOKUP'!G444,"B+",IF(G444&gt;=0.6*'MARK LOOKUP'!G444,"B",IF(G444&gt;=0.5*'MARK LOOKUP'!G444,"C+",IF(G444&gt;=0.4*'MARK LOOKUP'!G444,"C",IF(G444&gt;=0.35*'MARK LOOKUP'!G444,"D","NG"))))))))</f>
        <v>0</v>
      </c>
      <c r="AC444" s="26" t="str">
        <f>IF(ISBLANK('DATA ENTRY'!M444),"",IF(LEDGER!H444="AB","AB",IF(LEDGER!H444&gt;=0.9*'MARK LOOKUP'!H444,"A+",IF(LEDGER!H444&gt;=0.8*'MARK LOOKUP'!H444,"A",IF(LEDGER!H444&gt;=0.7*'MARK LOOKUP'!H444,"B+",IF(LEDGER!H444&gt;=0.6*'MARK LOOKUP'!H444,"B",IF(LEDGER!H444&gt;=0.5*'MARK LOOKUP'!H444,"C+",IF(LEDGER!H444&gt;=0.4*'MARK LOOKUP'!H444,"C",IF(LEDGER!H444&gt;=0.35*'MARK LOOKUP'!H444,"D","NG")))))))))</f>
        <v/>
      </c>
      <c r="AD444" s="26" t="str">
        <f>IF(ISBLANK('DATA ENTRY'!N444),"",IF(LEDGER!I444="AB","AB",IF(LEDGER!I444&gt;=0.9*'MARK LOOKUP'!I444,"A+",IF(LEDGER!I444&gt;=0.8*'MARK LOOKUP'!I444,"A",IF(LEDGER!I444&gt;=0.7*'MARK LOOKUP'!I444,"B+",IF(LEDGER!I444&gt;=0.6*'MARK LOOKUP'!I444,"B",IF(LEDGER!I444&gt;=0.5*'MARK LOOKUP'!I444,"C+",IF(LEDGER!I444&gt;=0.4*'MARK LOOKUP'!I444,"C",IF(LEDGER!I444&gt;=0.35*'MARK LOOKUP'!I444,"D","NG")))))))))</f>
        <v/>
      </c>
      <c r="AE444" s="26" t="str">
        <f>IF(ISNUMBER(J444),IF(J444&gt;=0.9*'MARK LOOKUP'!J444,"A+",IF(J444&gt;=0.8*'MARK LOOKUP'!J444,"A",IF(J444&gt;=0.7*'MARK LOOKUP'!J444,"B+",IF(J444&gt;=0.6*'MARK LOOKUP'!J444,"B",IF(J444&gt;=0.5*'MARK LOOKUP'!J444,"C+",IF(J444&gt;=0.4*'MARK LOOKUP'!J444,"C",IF(J444&gt;=0.35*'MARK LOOKUP'!J444,"D","NG"))))))),"")</f>
        <v/>
      </c>
      <c r="AF444" s="26" t="str">
        <f>IF(ISBLANK('DATA ENTRY'!P444),"",IF(LEDGER!K444="Ab","AB",IF(LEDGER!K444&gt;=0.9*'MARK LOOKUP'!K444,"A+",IF(LEDGER!K444&gt;=0.8*'MARK LOOKUP'!K444,"A",IF(LEDGER!K444&gt;=0.7*'MARK LOOKUP'!K444,"B+",IF(LEDGER!K444&gt;=0.6*'MARK LOOKUP'!K444,"B",IF(LEDGER!K444&gt;=0.5*'MARK LOOKUP'!K444,"C+",IF(LEDGER!K444&gt;=0.4*'MARK LOOKUP'!K444,"C",IF(LEDGER!K444&gt;=0.35*'MARK LOOKUP'!K444,"D","NG")))))))))</f>
        <v/>
      </c>
      <c r="AG444" s="26" t="str">
        <f>IF(ISBLANK('DATA ENTRY'!Q444),"",IF(LEDGER!L444="Ab","AB",IF(LEDGER!L444&gt;=0.9*'MARK LOOKUP'!L444,"A+",IF(LEDGER!L444&gt;=0.8*'MARK LOOKUP'!L444,"A",IF(LEDGER!L444&gt;=0.7*'MARK LOOKUP'!L444,"B+",IF(LEDGER!L444&gt;=0.6*'MARK LOOKUP'!L444,"B",IF(LEDGER!L444&gt;=0.5*'MARK LOOKUP'!L444,"C+",IF(LEDGER!L444&gt;=0.4*'MARK LOOKUP'!L444,"C",IF(LEDGER!L444&gt;=0.35*'MARK LOOKUP'!L444,"D","NG")))))))))</f>
        <v/>
      </c>
      <c r="AH444" s="26" t="str">
        <f>IF(ISNUMBER(M444),IF(M444&gt;=0.9*'MARK LOOKUP'!M444,"A+",IF(M444&gt;=0.8*'MARK LOOKUP'!M444,"A",IF(M444&gt;=0.7*'MARK LOOKUP'!M444,"B+",IF(M444&gt;=0.6*'MARK LOOKUP'!M444,"B",IF(M444&gt;=0.5*'MARK LOOKUP'!M444,"C+",IF(M444&gt;=0.4*'MARK LOOKUP'!M444,"C",IF(M444&gt;=0.35*'MARK LOOKUP'!M444,"D","NG"))))))),"")</f>
        <v/>
      </c>
      <c r="AI444" s="26" t="str">
        <f>IF(ISBLANK('DATA ENTRY'!S444),"",IF(N444="Ab","AB",IF(N444&gt;=0.9*'MARK LOOKUP'!N444,"A+",IF(N444&gt;=0.8*'MARK LOOKUP'!N444,"A",IF(N444&gt;=0.7*'MARK LOOKUP'!N444,"B+",IF(N444&gt;=0.6*'MARK LOOKUP'!N444,"B",IF(N444&gt;=0.5*'MARK LOOKUP'!N444,"C+",IF(N444&gt;=0.4*'MARK LOOKUP'!N444,"C",IF(N444&gt;=0.35*'MARK LOOKUP'!N444,"D","NG")))))))))</f>
        <v/>
      </c>
      <c r="AJ444" s="26" t="str">
        <f>IF(ISBLANK('DATA ENTRY'!T444),"",IF(O444="Ab","AB",IF(O444&gt;=0.9*'MARK LOOKUP'!O444,"A+",IF(O444&gt;=0.8*'MARK LOOKUP'!O444,"A",IF(O444&gt;=0.7*'MARK LOOKUP'!O444,"B+",IF(O444&gt;=0.6*'MARK LOOKUP'!O444,"B",IF(O444&gt;=0.5*'MARK LOOKUP'!O444,"C+",IF(O444&gt;=0.4*'MARK LOOKUP'!O444,"C",IF(O444&gt;=0.35*'MARK LOOKUP'!O444,"D","NG")))))))))</f>
        <v/>
      </c>
      <c r="AK444" s="26" t="str">
        <f>IF(ISNUMBER(P444),IF(P444&gt;=0.9*'MARK LOOKUP'!P444,"A+",IF(P444&gt;=0.8*'MARK LOOKUP'!P444,"A",IF(P444&gt;=0.7*'MARK LOOKUP'!P444,"B+",IF(P444&gt;=0.6*'MARK LOOKUP'!P444,"B",IF(P444&gt;=0.5*'MARK LOOKUP'!P444,"C+",IF(P444&gt;=0.4*'MARK LOOKUP'!P444,"C",IF(P444&gt;=0.35*'MARK LOOKUP'!P444,"D","NG"))))))),"")</f>
        <v/>
      </c>
      <c r="AL444" s="26" t="str">
        <f>IF(ISBLANK('DATA ENTRY'!V444),"",IF(Q444="Ab","AB",IF(Q444&gt;=0.9*'MARK LOOKUP'!Q444,"A+",IF(Q444&gt;=0.8*'MARK LOOKUP'!Q444,"A",IF(Q444&gt;=0.7*'MARK LOOKUP'!Q444,"B+",IF(Q444&gt;=0.6*'MARK LOOKUP'!Q444,"B",IF(Q444&gt;=0.5*'MARK LOOKUP'!Q444,"C+",IF(Q444&gt;=0.4*'MARK LOOKUP'!Q444,"C",IF(Q444&gt;=0.35*'MARK LOOKUP'!Q444,"D","NG")))))))))</f>
        <v/>
      </c>
      <c r="AM444" s="26" t="str">
        <f>IF(ISBLANK('DATA ENTRY'!W444),"",IF(R444="Ab","AB",IF(R444&gt;=0.9*'MARK LOOKUP'!R444,"A+",IF(R444&gt;=0.8*'MARK LOOKUP'!R444,"A",IF(R444&gt;=0.7*'MARK LOOKUP'!R444,"B+",IF(R444&gt;=0.6*'MARK LOOKUP'!R444,"B",IF(R444&gt;=0.5*'MARK LOOKUP'!R444,"C+",IF(R444&gt;=0.4*'MARK LOOKUP'!R444,"C",IF(R444&gt;=0.35*'MARK LOOKUP'!R444,"D","NG")))))))))</f>
        <v/>
      </c>
      <c r="AN444" s="26" t="str">
        <f>IF(ISNUMBER(S444),IF(S444&gt;=0.9*'MARK LOOKUP'!S444,"A+",IF(S444&gt;=0.8*'MARK LOOKUP'!S444,"A",IF(S444&gt;=0.7*'MARK LOOKUP'!S444,"B+",IF(S444&gt;=0.6*'MARK LOOKUP'!S444,"B",IF(S444&gt;=0.5*'MARK LOOKUP'!S444,"C+",IF(S444&gt;=0.4*'MARK LOOKUP'!S444,"C",IF(S444&gt;=0.35*'MARK LOOKUP'!S444,"D","NG"))))))),"")</f>
        <v/>
      </c>
      <c r="AO444" s="26" t="str">
        <f>IF(ISBLANK('DATA ENTRY'!Y444),"",IF(T444="AB","AB",IF(T444&gt;=0.9*'MARK LOOKUP'!T444,"A+",IF(T444&gt;=0.8*'MARK LOOKUP'!T444,"A",IF(T444&gt;=0.7*'MARK LOOKUP'!T444,"B+",IF(T444&gt;=0.6*'MARK LOOKUP'!T444,"B",IF(T444&gt;=0.5*'MARK LOOKUP'!T444,"C+",IF(T444&gt;=0.4*'MARK LOOKUP'!T444,"C",IF(T444&gt;=0.35*'MARK LOOKUP'!T444,"D","NG")))))))))</f>
        <v/>
      </c>
      <c r="AP444" s="26" t="str">
        <f>IF(ISBLANK('DATA ENTRY'!Z444),"",IF(U444="AB","AB",IF(U444&gt;=0.9*'MARK LOOKUP'!U444,"A+",IF(U444&gt;=0.8*'MARK LOOKUP'!U444,"A",IF(U444&gt;=0.7*'MARK LOOKUP'!U444,"B+",IF(U444&gt;=0.6*'MARK LOOKUP'!U444,"B",IF(U444&gt;=0.5*'MARK LOOKUP'!U444,"C+",IF(U444&gt;=0.4*'MARK LOOKUP'!U444,"C",IF(U444&gt;=0.35*'MARK LOOKUP'!U444,"D","NG")))))))))</f>
        <v/>
      </c>
      <c r="AQ444" s="26" t="str">
        <f>IF(ISNUMBER(V444),IF(V444&gt;=0.9*'MARK LOOKUP'!V444,"A+",IF(V444&gt;=0.8*'MARK LOOKUP'!V444,"A",IF(V444&gt;=0.7*'MARK LOOKUP'!V444,"B+",IF(V444&gt;=0.6*'MARK LOOKUP'!S444,"B",IF(V444&gt;=0.5*'MARK LOOKUP'!V444,"C+",IF(V444&gt;=0.4*'MARK LOOKUP'!V444,"C",IF(V444&gt;=0.35*'MARK LOOKUP'!V444,"D","NG"))))))),"")</f>
        <v/>
      </c>
      <c r="AR444" s="26" t="str">
        <f t="shared" si="127"/>
        <v/>
      </c>
      <c r="AS444" s="26" t="str">
        <f t="shared" si="128"/>
        <v/>
      </c>
      <c r="AT444" s="26" t="str">
        <f t="shared" si="129"/>
        <v/>
      </c>
      <c r="AU444" s="26" t="str">
        <f t="shared" si="130"/>
        <v/>
      </c>
      <c r="AV444" s="26" t="str">
        <f t="shared" si="131"/>
        <v/>
      </c>
      <c r="AW444" s="26" t="str">
        <f t="shared" si="132"/>
        <v/>
      </c>
      <c r="AX444" s="26" t="str">
        <f t="shared" si="133"/>
        <v/>
      </c>
      <c r="AY444" s="26" t="str">
        <f t="shared" si="134"/>
        <v/>
      </c>
      <c r="AZ444" s="26" t="str">
        <f t="shared" si="135"/>
        <v/>
      </c>
      <c r="BA444" s="26" t="str">
        <f t="shared" si="136"/>
        <v/>
      </c>
      <c r="BB444" s="26" t="str">
        <f t="shared" si="137"/>
        <v/>
      </c>
      <c r="BC444" s="26" t="str">
        <f t="shared" si="138"/>
        <v/>
      </c>
      <c r="BD444" s="26" t="str">
        <f t="shared" si="139"/>
        <v/>
      </c>
      <c r="BE444" s="26" t="str">
        <f>IF(ISBLANK('DATA ENTRY'!S444),"",IF(AJ444="A+","4",IF(AJ444="A","3.6",IF(AJ444="B+","3.2",IF(AJ444="B","2.8",IF(AJ444="C+","2.4",IF(AJ444="C","2",IF(AJ444="D+","1.6",IF(AJ444="D","1.2",IF(AJ444="E","0.8",""))))))))))</f>
        <v/>
      </c>
      <c r="BF444" s="26" t="str">
        <f>IF(ISBLANK('DATA ENTRY'!T444),"",IF(AK444="A+","4",IF(AK444="A","3.6",IF(AK444="B+","3.2",IF(AK444="B","2.8",IF(AK444="C+","2.4",IF(AK444="C","2",IF(AK444="D+","1.6",IF(AK444="D","1.2",IF(AK444="E","0.8",""))))))))))</f>
        <v/>
      </c>
      <c r="BG444" s="26" t="str">
        <f>IF(ISBLANK('DATA ENTRY'!U444),"",IF(AL444="A+","4",IF(AL444="A","3.6",IF(AL444="B+","3.2",IF(AL444="B","2.8",IF(AL444="C+","2.4",IF(AL444="C","2",IF(AL444="D+","1.6",IF(AL444="D","1.2",IF(AL444="E","0.8",""))))))))))</f>
        <v/>
      </c>
      <c r="BH444" s="26" t="str">
        <f>IF(ISBLANK('DATA ENTRY'!V444),"",IF(AM444="A+","4",IF(AM444="A","3.6",IF(AM444="B+","3.2",IF(AM444="B","2.8",IF(AM444="C+","2.4",IF(AM444="C","2",IF(AM444="D+","1.6",IF(AM444="D","1.2",IF(AM444="E","0.8",""))))))))))</f>
        <v/>
      </c>
      <c r="BI444" s="26" t="str">
        <f>IF(ISBLANK('DATA ENTRY'!W444),"",IF(AN444="A+","4",IF(AN444="A","3.6",IF(AN444="B+","3.2",IF(AN444="B","2.8",IF(AN444="C+","2.4",IF(AN444="C","2",IF(AN444="D+","1.6",IF(AN444="D","1.2",IF(AN444="E","0.8",""))))))))))</f>
        <v/>
      </c>
      <c r="BJ444" s="26" t="str">
        <f>IF(ISBLANK('DATA ENTRY'!X444),"",IF(AO444="A+","4",IF(AO444="A","3.6",IF(AO444="B+","3.2",IF(AO444="B","2.8",IF(AO444="C+","2.4",IF(AO444="C","2",IF(AO444="D+","1.6",IF(AO444="D","1.2",IF(AO444="E","0.8",""))))))))))</f>
        <v/>
      </c>
      <c r="BK444" s="26" t="str">
        <f>IF(ISBLANK('DATA ENTRY'!Y444),"",IF(AP444="A+","4",IF(AP444="A","3.6",IF(AP444="B+","3.2",IF(AP444="B","2.8",IF(AP444="C+","2.4",IF(AP444="C","2",IF(AP444="D+","1.6",IF(AP444="D","1.2",IF(AP444="E","0.8",""))))))))))</f>
        <v/>
      </c>
      <c r="BL444" s="26" t="str">
        <f>IF(ISBLANK('DATA ENTRY'!Z444),"",IF(AQ444="A+","4",IF(AQ444="A","3.6",IF(AQ444="B+","3.2",IF(AQ444="B","2.8",IF(AQ444="C+","2.4",IF(AQ444="C","2",IF(AQ444="D+","1.6",IF(AQ444="D","1.2",IF(AQ444="E","0.8",""))))))))))</f>
        <v/>
      </c>
    </row>
    <row r="445" spans="2:64" x14ac:dyDescent="0.25">
      <c r="B445" s="26" t="str">
        <f>IF(ISBLANK('DATA ENTRY'!G445),"",'DATA ENTRY'!G445)</f>
        <v/>
      </c>
      <c r="C445" s="26" t="str">
        <f>IF(ISBLANK('DATA ENTRY'!H445),"",'DATA ENTRY'!H445)</f>
        <v/>
      </c>
      <c r="D445" s="26" t="str">
        <f t="shared" si="121"/>
        <v/>
      </c>
      <c r="E445" s="26" t="str">
        <f>IF(ISBLANK('DATA ENTRY'!J445),"",'DATA ENTRY'!J445)</f>
        <v/>
      </c>
      <c r="F445" s="26" t="str">
        <f>IF(ISBLANK('DATA ENTRY'!K445),"",'DATA ENTRY'!K445)</f>
        <v/>
      </c>
      <c r="G445" s="26" t="str">
        <f t="shared" si="122"/>
        <v/>
      </c>
      <c r="H445" s="26" t="str">
        <f>IF(ISBLANK('DATA ENTRY'!M445),"",'DATA ENTRY'!M445)</f>
        <v/>
      </c>
      <c r="I445" s="26" t="str">
        <f>IF(ISBLANK('DATA ENTRY'!M445),"",'DATA ENTRY'!N445)</f>
        <v/>
      </c>
      <c r="J445" s="26" t="str">
        <f t="shared" si="140"/>
        <v/>
      </c>
      <c r="K445" s="26" t="str">
        <f>IF(ISBLANK('DATA ENTRY'!P445),"",'DATA ENTRY'!P445)</f>
        <v/>
      </c>
      <c r="L445" s="26" t="str">
        <f>IF(ISBLANK('DATA ENTRY'!Q445),"",'DATA ENTRY'!Q445)</f>
        <v/>
      </c>
      <c r="M445" s="26" t="str">
        <f t="shared" si="123"/>
        <v/>
      </c>
      <c r="N445" s="26" t="str">
        <f>IF(ISBLANK('DATA ENTRY'!S445),"",'DATA ENTRY'!S445)</f>
        <v/>
      </c>
      <c r="O445" s="26" t="str">
        <f>IF(ISBLANK('DATA ENTRY'!T445),"",'DATA ENTRY'!T445)</f>
        <v/>
      </c>
      <c r="P445" s="26" t="str">
        <f t="shared" si="124"/>
        <v/>
      </c>
      <c r="Q445" s="26" t="str">
        <f>IF(ISBLANK('DATA ENTRY'!V445),"",'DATA ENTRY'!V445)</f>
        <v/>
      </c>
      <c r="R445" s="26" t="str">
        <f>IF(ISBLANK('DATA ENTRY'!W445),"",'DATA ENTRY'!W445)</f>
        <v/>
      </c>
      <c r="S445" s="26" t="str">
        <f t="shared" si="125"/>
        <v/>
      </c>
      <c r="T445" s="26" t="str">
        <f>IF(ISBLANK('DATA ENTRY'!Y445),"",'DATA ENTRY'!Y445)</f>
        <v/>
      </c>
      <c r="U445" s="26" t="str">
        <f>IF(ISBLANK('DATA ENTRY'!Z445),"",'DATA ENTRY'!Z445)</f>
        <v/>
      </c>
      <c r="V445" s="26" t="str">
        <f t="shared" si="126"/>
        <v/>
      </c>
      <c r="W445" s="26" t="str">
        <f>IF(ISBLANK('DATA ENTRY'!$F445),"",IF(LEDGER!B445="AB","AB",IF(LEDGER!B445&gt;=0.9*'MARK LOOKUP'!B445,"A+",IF(LEDGER!B445&gt;=0.8*'MARK LOOKUP'!B445,"A",IF(LEDGER!B445&gt;=0.7*'MARK LOOKUP'!B445,"B+",IF(LEDGER!B445&gt;=0.6*'MARK LOOKUP'!B445,"B",IF(LEDGER!B445&gt;=0.5*'MARK LOOKUP'!B445,"C+",IF(LEDGER!B445&gt;=0.4*'MARK LOOKUP'!B445,"C+",IF(LEDGER!B445&gt;=0.35*'MARK LOOKUP'!B445,"D","NG")))))))))</f>
        <v/>
      </c>
      <c r="X445" s="26" t="str">
        <f>IF(ISBLANK('DATA ENTRY'!$G445),"",IF(LEDGER!C445="AB","AB",IF(LEDGER!C445&gt;=0.9*'MARK LOOKUP'!C445,"A+",IF(LEDGER!C445&gt;=0.8*'MARK LOOKUP'!C445,"A",IF(LEDGER!C445&gt;=0.7*'MARK LOOKUP'!C445,"B+",IF(LEDGER!C445&gt;=0.6*'MARK LOOKUP'!C445,"B",IF(LEDGER!C445&gt;=0.5*'MARK LOOKUP'!C445,"C+",IF(LEDGER!C445&gt;=0.4*'MARK LOOKUP'!C445,"C+",IF(LEDGER!C445&gt;=0.35*'MARK LOOKUP'!C445,"D","N.G.")))))))))</f>
        <v/>
      </c>
      <c r="Y445" s="26" t="b">
        <f>IF(ISNUMBER(D445),IF(D445&gt;=0.9*'MARK LOOKUP'!D445,"A+",IF(D445&gt;=0.8*'MARK LOOKUP'!D445,"A",IF(D445&gt;=0.7*'MARK LOOKUP'!D445,"B+",IF(D445&gt;=0.6*'MARK LOOKUP'!D445,"B",IF(D445&gt;=0.5*'MARK LOOKUP'!D445,"C+",IF(D445&gt;=0.4*'MARK LOOKUP'!D445,"C",IF(D445&gt;=0.35*'MARK LOOKUP'!D445,"D","N.G."))))))))</f>
        <v>0</v>
      </c>
      <c r="Z445" s="26" t="str">
        <f>IF(ISBLANK('DATA ENTRY'!J445),"",IF(LEDGER!E445="AB","AB",IF(LEDGER!E445&gt;=0.9*'MARK LOOKUP'!E445,"A+",IF(LEDGER!E445&gt;=0.8*'MARK LOOKUP'!E445,"A",IF(LEDGER!E445&gt;=0.7*'MARK LOOKUP'!E445,"B+",IF(LEDGER!E445&gt;=0.6*'MARK LOOKUP'!E445,"B",IF(LEDGER!E445&gt;=0.5*'MARK LOOKUP'!E445,"C+",IF(LEDGER!E445&gt;=0.4*'MARK LOOKUP'!E445,"C",IF(LEDGER!E445&gt;=0.35*'MARK LOOKUP'!E445,"D","NG")))))))))</f>
        <v/>
      </c>
      <c r="AA445" s="26" t="str">
        <f>IF(ISBLANK('DATA ENTRY'!K445),"",IF(LEDGER!F445="AB","AB",IF(LEDGER!F445&gt;=0.9*'MARK LOOKUP'!F445,"A+",IF(LEDGER!F445&gt;=0.8*'MARK LOOKUP'!F445,"A",IF(LEDGER!F445&gt;=0.7*'MARK LOOKUP'!F445,"B+",IF(LEDGER!F445&gt;=0.6*'MARK LOOKUP'!F445,"B",IF(LEDGER!F445&gt;=0.5*'MARK LOOKUP'!F445,"C+",IF(LEDGER!F445&gt;=0.4*'MARK LOOKUP'!F445,"C",IF(LEDGER!F445&gt;=0.35*'MARK LOOKUP'!F445,"D","NG")))))))))</f>
        <v/>
      </c>
      <c r="AB445" s="26" t="b">
        <f>IF(ISNUMBER(G445),IF(D445&gt;=0.9*'MARK LOOKUP'!G445,"A+",IF(G445&gt;=0.8*'MARK LOOKUP'!G445,"A",IF(G445&gt;=0.7*'MARK LOOKUP'!G445,"B+",IF(G445&gt;=0.6*'MARK LOOKUP'!G445,"B",IF(G445&gt;=0.5*'MARK LOOKUP'!G445,"C+",IF(G445&gt;=0.4*'MARK LOOKUP'!G445,"C",IF(G445&gt;=0.35*'MARK LOOKUP'!G445,"D","NG"))))))))</f>
        <v>0</v>
      </c>
      <c r="AC445" s="26" t="str">
        <f>IF(ISBLANK('DATA ENTRY'!M445),"",IF(LEDGER!H445="AB","AB",IF(LEDGER!H445&gt;=0.9*'MARK LOOKUP'!H445,"A+",IF(LEDGER!H445&gt;=0.8*'MARK LOOKUP'!H445,"A",IF(LEDGER!H445&gt;=0.7*'MARK LOOKUP'!H445,"B+",IF(LEDGER!H445&gt;=0.6*'MARK LOOKUP'!H445,"B",IF(LEDGER!H445&gt;=0.5*'MARK LOOKUP'!H445,"C+",IF(LEDGER!H445&gt;=0.4*'MARK LOOKUP'!H445,"C",IF(LEDGER!H445&gt;=0.35*'MARK LOOKUP'!H445,"D","NG")))))))))</f>
        <v/>
      </c>
      <c r="AD445" s="26" t="str">
        <f>IF(ISBLANK('DATA ENTRY'!N445),"",IF(LEDGER!I445="AB","AB",IF(LEDGER!I445&gt;=0.9*'MARK LOOKUP'!I445,"A+",IF(LEDGER!I445&gt;=0.8*'MARK LOOKUP'!I445,"A",IF(LEDGER!I445&gt;=0.7*'MARK LOOKUP'!I445,"B+",IF(LEDGER!I445&gt;=0.6*'MARK LOOKUP'!I445,"B",IF(LEDGER!I445&gt;=0.5*'MARK LOOKUP'!I445,"C+",IF(LEDGER!I445&gt;=0.4*'MARK LOOKUP'!I445,"C",IF(LEDGER!I445&gt;=0.35*'MARK LOOKUP'!I445,"D","NG")))))))))</f>
        <v/>
      </c>
      <c r="AE445" s="26" t="str">
        <f>IF(ISNUMBER(J445),IF(J445&gt;=0.9*'MARK LOOKUP'!J445,"A+",IF(J445&gt;=0.8*'MARK LOOKUP'!J445,"A",IF(J445&gt;=0.7*'MARK LOOKUP'!J445,"B+",IF(J445&gt;=0.6*'MARK LOOKUP'!J445,"B",IF(J445&gt;=0.5*'MARK LOOKUP'!J445,"C+",IF(J445&gt;=0.4*'MARK LOOKUP'!J445,"C",IF(J445&gt;=0.35*'MARK LOOKUP'!J445,"D","NG"))))))),"")</f>
        <v/>
      </c>
      <c r="AF445" s="26" t="str">
        <f>IF(ISBLANK('DATA ENTRY'!P445),"",IF(LEDGER!K445="Ab","AB",IF(LEDGER!K445&gt;=0.9*'MARK LOOKUP'!K445,"A+",IF(LEDGER!K445&gt;=0.8*'MARK LOOKUP'!K445,"A",IF(LEDGER!K445&gt;=0.7*'MARK LOOKUP'!K445,"B+",IF(LEDGER!K445&gt;=0.6*'MARK LOOKUP'!K445,"B",IF(LEDGER!K445&gt;=0.5*'MARK LOOKUP'!K445,"C+",IF(LEDGER!K445&gt;=0.4*'MARK LOOKUP'!K445,"C",IF(LEDGER!K445&gt;=0.35*'MARK LOOKUP'!K445,"D","NG")))))))))</f>
        <v/>
      </c>
      <c r="AG445" s="26" t="str">
        <f>IF(ISBLANK('DATA ENTRY'!Q445),"",IF(LEDGER!L445="Ab","AB",IF(LEDGER!L445&gt;=0.9*'MARK LOOKUP'!L445,"A+",IF(LEDGER!L445&gt;=0.8*'MARK LOOKUP'!L445,"A",IF(LEDGER!L445&gt;=0.7*'MARK LOOKUP'!L445,"B+",IF(LEDGER!L445&gt;=0.6*'MARK LOOKUP'!L445,"B",IF(LEDGER!L445&gt;=0.5*'MARK LOOKUP'!L445,"C+",IF(LEDGER!L445&gt;=0.4*'MARK LOOKUP'!L445,"C",IF(LEDGER!L445&gt;=0.35*'MARK LOOKUP'!L445,"D","NG")))))))))</f>
        <v/>
      </c>
      <c r="AH445" s="26" t="str">
        <f>IF(ISNUMBER(M445),IF(M445&gt;=0.9*'MARK LOOKUP'!M445,"A+",IF(M445&gt;=0.8*'MARK LOOKUP'!M445,"A",IF(M445&gt;=0.7*'MARK LOOKUP'!M445,"B+",IF(M445&gt;=0.6*'MARK LOOKUP'!M445,"B",IF(M445&gt;=0.5*'MARK LOOKUP'!M445,"C+",IF(M445&gt;=0.4*'MARK LOOKUP'!M445,"C",IF(M445&gt;=0.35*'MARK LOOKUP'!M445,"D","NG"))))))),"")</f>
        <v/>
      </c>
      <c r="AI445" s="26" t="str">
        <f>IF(ISBLANK('DATA ENTRY'!S445),"",IF(N445="Ab","AB",IF(N445&gt;=0.9*'MARK LOOKUP'!N445,"A+",IF(N445&gt;=0.8*'MARK LOOKUP'!N445,"A",IF(N445&gt;=0.7*'MARK LOOKUP'!N445,"B+",IF(N445&gt;=0.6*'MARK LOOKUP'!N445,"B",IF(N445&gt;=0.5*'MARK LOOKUP'!N445,"C+",IF(N445&gt;=0.4*'MARK LOOKUP'!N445,"C",IF(N445&gt;=0.35*'MARK LOOKUP'!N445,"D","NG")))))))))</f>
        <v/>
      </c>
      <c r="AJ445" s="26" t="str">
        <f>IF(ISBLANK('DATA ENTRY'!T445),"",IF(O445="Ab","AB",IF(O445&gt;=0.9*'MARK LOOKUP'!O445,"A+",IF(O445&gt;=0.8*'MARK LOOKUP'!O445,"A",IF(O445&gt;=0.7*'MARK LOOKUP'!O445,"B+",IF(O445&gt;=0.6*'MARK LOOKUP'!O445,"B",IF(O445&gt;=0.5*'MARK LOOKUP'!O445,"C+",IF(O445&gt;=0.4*'MARK LOOKUP'!O445,"C",IF(O445&gt;=0.35*'MARK LOOKUP'!O445,"D","NG")))))))))</f>
        <v/>
      </c>
      <c r="AK445" s="26" t="str">
        <f>IF(ISNUMBER(P445),IF(P445&gt;=0.9*'MARK LOOKUP'!P445,"A+",IF(P445&gt;=0.8*'MARK LOOKUP'!P445,"A",IF(P445&gt;=0.7*'MARK LOOKUP'!P445,"B+",IF(P445&gt;=0.6*'MARK LOOKUP'!P445,"B",IF(P445&gt;=0.5*'MARK LOOKUP'!P445,"C+",IF(P445&gt;=0.4*'MARK LOOKUP'!P445,"C",IF(P445&gt;=0.35*'MARK LOOKUP'!P445,"D","NG"))))))),"")</f>
        <v/>
      </c>
      <c r="AL445" s="26" t="str">
        <f>IF(ISBLANK('DATA ENTRY'!V445),"",IF(Q445="Ab","AB",IF(Q445&gt;=0.9*'MARK LOOKUP'!Q445,"A+",IF(Q445&gt;=0.8*'MARK LOOKUP'!Q445,"A",IF(Q445&gt;=0.7*'MARK LOOKUP'!Q445,"B+",IF(Q445&gt;=0.6*'MARK LOOKUP'!Q445,"B",IF(Q445&gt;=0.5*'MARK LOOKUP'!Q445,"C+",IF(Q445&gt;=0.4*'MARK LOOKUP'!Q445,"C",IF(Q445&gt;=0.35*'MARK LOOKUP'!Q445,"D","NG")))))))))</f>
        <v/>
      </c>
      <c r="AM445" s="26" t="str">
        <f>IF(ISBLANK('DATA ENTRY'!W445),"",IF(R445="Ab","AB",IF(R445&gt;=0.9*'MARK LOOKUP'!R445,"A+",IF(R445&gt;=0.8*'MARK LOOKUP'!R445,"A",IF(R445&gt;=0.7*'MARK LOOKUP'!R445,"B+",IF(R445&gt;=0.6*'MARK LOOKUP'!R445,"B",IF(R445&gt;=0.5*'MARK LOOKUP'!R445,"C+",IF(R445&gt;=0.4*'MARK LOOKUP'!R445,"C",IF(R445&gt;=0.35*'MARK LOOKUP'!R445,"D","NG")))))))))</f>
        <v/>
      </c>
      <c r="AN445" s="26" t="str">
        <f>IF(ISNUMBER(S445),IF(S445&gt;=0.9*'MARK LOOKUP'!S445,"A+",IF(S445&gt;=0.8*'MARK LOOKUP'!S445,"A",IF(S445&gt;=0.7*'MARK LOOKUP'!S445,"B+",IF(S445&gt;=0.6*'MARK LOOKUP'!S445,"B",IF(S445&gt;=0.5*'MARK LOOKUP'!S445,"C+",IF(S445&gt;=0.4*'MARK LOOKUP'!S445,"C",IF(S445&gt;=0.35*'MARK LOOKUP'!S445,"D","NG"))))))),"")</f>
        <v/>
      </c>
      <c r="AO445" s="26" t="str">
        <f>IF(ISBLANK('DATA ENTRY'!Y445),"",IF(T445="AB","AB",IF(T445&gt;=0.9*'MARK LOOKUP'!T445,"A+",IF(T445&gt;=0.8*'MARK LOOKUP'!T445,"A",IF(T445&gt;=0.7*'MARK LOOKUP'!T445,"B+",IF(T445&gt;=0.6*'MARK LOOKUP'!T445,"B",IF(T445&gt;=0.5*'MARK LOOKUP'!T445,"C+",IF(T445&gt;=0.4*'MARK LOOKUP'!T445,"C",IF(T445&gt;=0.35*'MARK LOOKUP'!T445,"D","NG")))))))))</f>
        <v/>
      </c>
      <c r="AP445" s="26" t="str">
        <f>IF(ISBLANK('DATA ENTRY'!Z445),"",IF(U445="AB","AB",IF(U445&gt;=0.9*'MARK LOOKUP'!U445,"A+",IF(U445&gt;=0.8*'MARK LOOKUP'!U445,"A",IF(U445&gt;=0.7*'MARK LOOKUP'!U445,"B+",IF(U445&gt;=0.6*'MARK LOOKUP'!U445,"B",IF(U445&gt;=0.5*'MARK LOOKUP'!U445,"C+",IF(U445&gt;=0.4*'MARK LOOKUP'!U445,"C",IF(U445&gt;=0.35*'MARK LOOKUP'!U445,"D","NG")))))))))</f>
        <v/>
      </c>
      <c r="AQ445" s="26" t="str">
        <f>IF(ISNUMBER(V445),IF(V445&gt;=0.9*'MARK LOOKUP'!V445,"A+",IF(V445&gt;=0.8*'MARK LOOKUP'!V445,"A",IF(V445&gt;=0.7*'MARK LOOKUP'!V445,"B+",IF(V445&gt;=0.6*'MARK LOOKUP'!S445,"B",IF(V445&gt;=0.5*'MARK LOOKUP'!V445,"C+",IF(V445&gt;=0.4*'MARK LOOKUP'!V445,"C",IF(V445&gt;=0.35*'MARK LOOKUP'!V445,"D","NG"))))))),"")</f>
        <v/>
      </c>
      <c r="AR445" s="26" t="str">
        <f t="shared" si="127"/>
        <v/>
      </c>
      <c r="AS445" s="26" t="str">
        <f t="shared" si="128"/>
        <v/>
      </c>
      <c r="AT445" s="26" t="str">
        <f t="shared" si="129"/>
        <v/>
      </c>
      <c r="AU445" s="26" t="str">
        <f t="shared" si="130"/>
        <v/>
      </c>
      <c r="AV445" s="26" t="str">
        <f t="shared" si="131"/>
        <v/>
      </c>
      <c r="AW445" s="26" t="str">
        <f t="shared" si="132"/>
        <v/>
      </c>
      <c r="AX445" s="26" t="str">
        <f t="shared" si="133"/>
        <v/>
      </c>
      <c r="AY445" s="26" t="str">
        <f t="shared" si="134"/>
        <v/>
      </c>
      <c r="AZ445" s="26" t="str">
        <f t="shared" si="135"/>
        <v/>
      </c>
      <c r="BA445" s="26" t="str">
        <f t="shared" si="136"/>
        <v/>
      </c>
      <c r="BB445" s="26" t="str">
        <f t="shared" si="137"/>
        <v/>
      </c>
      <c r="BC445" s="26" t="str">
        <f t="shared" si="138"/>
        <v/>
      </c>
      <c r="BD445" s="26" t="str">
        <f t="shared" si="139"/>
        <v/>
      </c>
      <c r="BE445" s="26" t="str">
        <f>IF(ISBLANK('DATA ENTRY'!S445),"",IF(AJ445="A+","4",IF(AJ445="A","3.6",IF(AJ445="B+","3.2",IF(AJ445="B","2.8",IF(AJ445="C+","2.4",IF(AJ445="C","2",IF(AJ445="D+","1.6",IF(AJ445="D","1.2",IF(AJ445="E","0.8",""))))))))))</f>
        <v/>
      </c>
      <c r="BF445" s="26" t="str">
        <f>IF(ISBLANK('DATA ENTRY'!T445),"",IF(AK445="A+","4",IF(AK445="A","3.6",IF(AK445="B+","3.2",IF(AK445="B","2.8",IF(AK445="C+","2.4",IF(AK445="C","2",IF(AK445="D+","1.6",IF(AK445="D","1.2",IF(AK445="E","0.8",""))))))))))</f>
        <v/>
      </c>
      <c r="BG445" s="26" t="str">
        <f>IF(ISBLANK('DATA ENTRY'!U445),"",IF(AL445="A+","4",IF(AL445="A","3.6",IF(AL445="B+","3.2",IF(AL445="B","2.8",IF(AL445="C+","2.4",IF(AL445="C","2",IF(AL445="D+","1.6",IF(AL445="D","1.2",IF(AL445="E","0.8",""))))))))))</f>
        <v/>
      </c>
      <c r="BH445" s="26" t="str">
        <f>IF(ISBLANK('DATA ENTRY'!V445),"",IF(AM445="A+","4",IF(AM445="A","3.6",IF(AM445="B+","3.2",IF(AM445="B","2.8",IF(AM445="C+","2.4",IF(AM445="C","2",IF(AM445="D+","1.6",IF(AM445="D","1.2",IF(AM445="E","0.8",""))))))))))</f>
        <v/>
      </c>
      <c r="BI445" s="26" t="str">
        <f>IF(ISBLANK('DATA ENTRY'!W445),"",IF(AN445="A+","4",IF(AN445="A","3.6",IF(AN445="B+","3.2",IF(AN445="B","2.8",IF(AN445="C+","2.4",IF(AN445="C","2",IF(AN445="D+","1.6",IF(AN445="D","1.2",IF(AN445="E","0.8",""))))))))))</f>
        <v/>
      </c>
      <c r="BJ445" s="26" t="str">
        <f>IF(ISBLANK('DATA ENTRY'!X445),"",IF(AO445="A+","4",IF(AO445="A","3.6",IF(AO445="B+","3.2",IF(AO445="B","2.8",IF(AO445="C+","2.4",IF(AO445="C","2",IF(AO445="D+","1.6",IF(AO445="D","1.2",IF(AO445="E","0.8",""))))))))))</f>
        <v/>
      </c>
      <c r="BK445" s="26" t="str">
        <f>IF(ISBLANK('DATA ENTRY'!Y445),"",IF(AP445="A+","4",IF(AP445="A","3.6",IF(AP445="B+","3.2",IF(AP445="B","2.8",IF(AP445="C+","2.4",IF(AP445="C","2",IF(AP445="D+","1.6",IF(AP445="D","1.2",IF(AP445="E","0.8",""))))))))))</f>
        <v/>
      </c>
      <c r="BL445" s="26" t="str">
        <f>IF(ISBLANK('DATA ENTRY'!Z445),"",IF(AQ445="A+","4",IF(AQ445="A","3.6",IF(AQ445="B+","3.2",IF(AQ445="B","2.8",IF(AQ445="C+","2.4",IF(AQ445="C","2",IF(AQ445="D+","1.6",IF(AQ445="D","1.2",IF(AQ445="E","0.8",""))))))))))</f>
        <v/>
      </c>
    </row>
    <row r="446" spans="2:64" x14ac:dyDescent="0.25">
      <c r="B446" s="26" t="str">
        <f>IF(ISBLANK('DATA ENTRY'!G446),"",'DATA ENTRY'!G446)</f>
        <v/>
      </c>
      <c r="C446" s="26" t="str">
        <f>IF(ISBLANK('DATA ENTRY'!H446),"",'DATA ENTRY'!H446)</f>
        <v/>
      </c>
      <c r="D446" s="26" t="str">
        <f t="shared" si="121"/>
        <v/>
      </c>
      <c r="E446" s="26" t="str">
        <f>IF(ISBLANK('DATA ENTRY'!J446),"",'DATA ENTRY'!J446)</f>
        <v/>
      </c>
      <c r="F446" s="26" t="str">
        <f>IF(ISBLANK('DATA ENTRY'!K446),"",'DATA ENTRY'!K446)</f>
        <v/>
      </c>
      <c r="G446" s="26" t="str">
        <f t="shared" si="122"/>
        <v/>
      </c>
      <c r="H446" s="26" t="str">
        <f>IF(ISBLANK('DATA ENTRY'!M446),"",'DATA ENTRY'!M446)</f>
        <v/>
      </c>
      <c r="I446" s="26" t="str">
        <f>IF(ISBLANK('DATA ENTRY'!M446),"",'DATA ENTRY'!N446)</f>
        <v/>
      </c>
      <c r="J446" s="26" t="str">
        <f t="shared" si="140"/>
        <v/>
      </c>
      <c r="K446" s="26" t="str">
        <f>IF(ISBLANK('DATA ENTRY'!P446),"",'DATA ENTRY'!P446)</f>
        <v/>
      </c>
      <c r="L446" s="26" t="str">
        <f>IF(ISBLANK('DATA ENTRY'!Q446),"",'DATA ENTRY'!Q446)</f>
        <v/>
      </c>
      <c r="M446" s="26" t="str">
        <f t="shared" si="123"/>
        <v/>
      </c>
      <c r="N446" s="26" t="str">
        <f>IF(ISBLANK('DATA ENTRY'!S446),"",'DATA ENTRY'!S446)</f>
        <v/>
      </c>
      <c r="O446" s="26" t="str">
        <f>IF(ISBLANK('DATA ENTRY'!T446),"",'DATA ENTRY'!T446)</f>
        <v/>
      </c>
      <c r="P446" s="26" t="str">
        <f t="shared" si="124"/>
        <v/>
      </c>
      <c r="Q446" s="26" t="str">
        <f>IF(ISBLANK('DATA ENTRY'!V446),"",'DATA ENTRY'!V446)</f>
        <v/>
      </c>
      <c r="R446" s="26" t="str">
        <f>IF(ISBLANK('DATA ENTRY'!W446),"",'DATA ENTRY'!W446)</f>
        <v/>
      </c>
      <c r="S446" s="26" t="str">
        <f t="shared" si="125"/>
        <v/>
      </c>
      <c r="T446" s="26" t="str">
        <f>IF(ISBLANK('DATA ENTRY'!Y446),"",'DATA ENTRY'!Y446)</f>
        <v/>
      </c>
      <c r="U446" s="26" t="str">
        <f>IF(ISBLANK('DATA ENTRY'!Z446),"",'DATA ENTRY'!Z446)</f>
        <v/>
      </c>
      <c r="V446" s="26" t="str">
        <f t="shared" si="126"/>
        <v/>
      </c>
      <c r="W446" s="26" t="str">
        <f>IF(ISBLANK('DATA ENTRY'!$F446),"",IF(LEDGER!B446="AB","AB",IF(LEDGER!B446&gt;=0.9*'MARK LOOKUP'!B446,"A+",IF(LEDGER!B446&gt;=0.8*'MARK LOOKUP'!B446,"A",IF(LEDGER!B446&gt;=0.7*'MARK LOOKUP'!B446,"B+",IF(LEDGER!B446&gt;=0.6*'MARK LOOKUP'!B446,"B",IF(LEDGER!B446&gt;=0.5*'MARK LOOKUP'!B446,"C+",IF(LEDGER!B446&gt;=0.4*'MARK LOOKUP'!B446,"C+",IF(LEDGER!B446&gt;=0.35*'MARK LOOKUP'!B446,"D","NG")))))))))</f>
        <v/>
      </c>
      <c r="X446" s="26" t="str">
        <f>IF(ISBLANK('DATA ENTRY'!$G446),"",IF(LEDGER!C446="AB","AB",IF(LEDGER!C446&gt;=0.9*'MARK LOOKUP'!C446,"A+",IF(LEDGER!C446&gt;=0.8*'MARK LOOKUP'!C446,"A",IF(LEDGER!C446&gt;=0.7*'MARK LOOKUP'!C446,"B+",IF(LEDGER!C446&gt;=0.6*'MARK LOOKUP'!C446,"B",IF(LEDGER!C446&gt;=0.5*'MARK LOOKUP'!C446,"C+",IF(LEDGER!C446&gt;=0.4*'MARK LOOKUP'!C446,"C+",IF(LEDGER!C446&gt;=0.35*'MARK LOOKUP'!C446,"D","N.G.")))))))))</f>
        <v/>
      </c>
      <c r="Y446" s="26" t="b">
        <f>IF(ISNUMBER(D446),IF(D446&gt;=0.9*'MARK LOOKUP'!D446,"A+",IF(D446&gt;=0.8*'MARK LOOKUP'!D446,"A",IF(D446&gt;=0.7*'MARK LOOKUP'!D446,"B+",IF(D446&gt;=0.6*'MARK LOOKUP'!D446,"B",IF(D446&gt;=0.5*'MARK LOOKUP'!D446,"C+",IF(D446&gt;=0.4*'MARK LOOKUP'!D446,"C",IF(D446&gt;=0.35*'MARK LOOKUP'!D446,"D","N.G."))))))))</f>
        <v>0</v>
      </c>
      <c r="Z446" s="26" t="str">
        <f>IF(ISBLANK('DATA ENTRY'!J446),"",IF(LEDGER!E446="AB","AB",IF(LEDGER!E446&gt;=0.9*'MARK LOOKUP'!E446,"A+",IF(LEDGER!E446&gt;=0.8*'MARK LOOKUP'!E446,"A",IF(LEDGER!E446&gt;=0.7*'MARK LOOKUP'!E446,"B+",IF(LEDGER!E446&gt;=0.6*'MARK LOOKUP'!E446,"B",IF(LEDGER!E446&gt;=0.5*'MARK LOOKUP'!E446,"C+",IF(LEDGER!E446&gt;=0.4*'MARK LOOKUP'!E446,"C",IF(LEDGER!E446&gt;=0.35*'MARK LOOKUP'!E446,"D","NG")))))))))</f>
        <v/>
      </c>
      <c r="AA446" s="26" t="str">
        <f>IF(ISBLANK('DATA ENTRY'!K446),"",IF(LEDGER!F446="AB","AB",IF(LEDGER!F446&gt;=0.9*'MARK LOOKUP'!F446,"A+",IF(LEDGER!F446&gt;=0.8*'MARK LOOKUP'!F446,"A",IF(LEDGER!F446&gt;=0.7*'MARK LOOKUP'!F446,"B+",IF(LEDGER!F446&gt;=0.6*'MARK LOOKUP'!F446,"B",IF(LEDGER!F446&gt;=0.5*'MARK LOOKUP'!F446,"C+",IF(LEDGER!F446&gt;=0.4*'MARK LOOKUP'!F446,"C",IF(LEDGER!F446&gt;=0.35*'MARK LOOKUP'!F446,"D","NG")))))))))</f>
        <v/>
      </c>
      <c r="AB446" s="26" t="b">
        <f>IF(ISNUMBER(G446),IF(D446&gt;=0.9*'MARK LOOKUP'!G446,"A+",IF(G446&gt;=0.8*'MARK LOOKUP'!G446,"A",IF(G446&gt;=0.7*'MARK LOOKUP'!G446,"B+",IF(G446&gt;=0.6*'MARK LOOKUP'!G446,"B",IF(G446&gt;=0.5*'MARK LOOKUP'!G446,"C+",IF(G446&gt;=0.4*'MARK LOOKUP'!G446,"C",IF(G446&gt;=0.35*'MARK LOOKUP'!G446,"D","NG"))))))))</f>
        <v>0</v>
      </c>
      <c r="AC446" s="26" t="str">
        <f>IF(ISBLANK('DATA ENTRY'!M446),"",IF(LEDGER!H446="AB","AB",IF(LEDGER!H446&gt;=0.9*'MARK LOOKUP'!H446,"A+",IF(LEDGER!H446&gt;=0.8*'MARK LOOKUP'!H446,"A",IF(LEDGER!H446&gt;=0.7*'MARK LOOKUP'!H446,"B+",IF(LEDGER!H446&gt;=0.6*'MARK LOOKUP'!H446,"B",IF(LEDGER!H446&gt;=0.5*'MARK LOOKUP'!H446,"C+",IF(LEDGER!H446&gt;=0.4*'MARK LOOKUP'!H446,"C",IF(LEDGER!H446&gt;=0.35*'MARK LOOKUP'!H446,"D","NG")))))))))</f>
        <v/>
      </c>
      <c r="AD446" s="26" t="str">
        <f>IF(ISBLANK('DATA ENTRY'!N446),"",IF(LEDGER!I446="AB","AB",IF(LEDGER!I446&gt;=0.9*'MARK LOOKUP'!I446,"A+",IF(LEDGER!I446&gt;=0.8*'MARK LOOKUP'!I446,"A",IF(LEDGER!I446&gt;=0.7*'MARK LOOKUP'!I446,"B+",IF(LEDGER!I446&gt;=0.6*'MARK LOOKUP'!I446,"B",IF(LEDGER!I446&gt;=0.5*'MARK LOOKUP'!I446,"C+",IF(LEDGER!I446&gt;=0.4*'MARK LOOKUP'!I446,"C",IF(LEDGER!I446&gt;=0.35*'MARK LOOKUP'!I446,"D","NG")))))))))</f>
        <v/>
      </c>
      <c r="AE446" s="26" t="str">
        <f>IF(ISNUMBER(J446),IF(J446&gt;=0.9*'MARK LOOKUP'!J446,"A+",IF(J446&gt;=0.8*'MARK LOOKUP'!J446,"A",IF(J446&gt;=0.7*'MARK LOOKUP'!J446,"B+",IF(J446&gt;=0.6*'MARK LOOKUP'!J446,"B",IF(J446&gt;=0.5*'MARK LOOKUP'!J446,"C+",IF(J446&gt;=0.4*'MARK LOOKUP'!J446,"C",IF(J446&gt;=0.35*'MARK LOOKUP'!J446,"D","NG"))))))),"")</f>
        <v/>
      </c>
      <c r="AF446" s="26" t="str">
        <f>IF(ISBLANK('DATA ENTRY'!P446),"",IF(LEDGER!K446="Ab","AB",IF(LEDGER!K446&gt;=0.9*'MARK LOOKUP'!K446,"A+",IF(LEDGER!K446&gt;=0.8*'MARK LOOKUP'!K446,"A",IF(LEDGER!K446&gt;=0.7*'MARK LOOKUP'!K446,"B+",IF(LEDGER!K446&gt;=0.6*'MARK LOOKUP'!K446,"B",IF(LEDGER!K446&gt;=0.5*'MARK LOOKUP'!K446,"C+",IF(LEDGER!K446&gt;=0.4*'MARK LOOKUP'!K446,"C",IF(LEDGER!K446&gt;=0.35*'MARK LOOKUP'!K446,"D","NG")))))))))</f>
        <v/>
      </c>
      <c r="AG446" s="26" t="str">
        <f>IF(ISBLANK('DATA ENTRY'!Q446),"",IF(LEDGER!L446="Ab","AB",IF(LEDGER!L446&gt;=0.9*'MARK LOOKUP'!L446,"A+",IF(LEDGER!L446&gt;=0.8*'MARK LOOKUP'!L446,"A",IF(LEDGER!L446&gt;=0.7*'MARK LOOKUP'!L446,"B+",IF(LEDGER!L446&gt;=0.6*'MARK LOOKUP'!L446,"B",IF(LEDGER!L446&gt;=0.5*'MARK LOOKUP'!L446,"C+",IF(LEDGER!L446&gt;=0.4*'MARK LOOKUP'!L446,"C",IF(LEDGER!L446&gt;=0.35*'MARK LOOKUP'!L446,"D","NG")))))))))</f>
        <v/>
      </c>
      <c r="AH446" s="26" t="str">
        <f>IF(ISNUMBER(M446),IF(M446&gt;=0.9*'MARK LOOKUP'!M446,"A+",IF(M446&gt;=0.8*'MARK LOOKUP'!M446,"A",IF(M446&gt;=0.7*'MARK LOOKUP'!M446,"B+",IF(M446&gt;=0.6*'MARK LOOKUP'!M446,"B",IF(M446&gt;=0.5*'MARK LOOKUP'!M446,"C+",IF(M446&gt;=0.4*'MARK LOOKUP'!M446,"C",IF(M446&gt;=0.35*'MARK LOOKUP'!M446,"D","NG"))))))),"")</f>
        <v/>
      </c>
      <c r="AI446" s="26" t="str">
        <f>IF(ISBLANK('DATA ENTRY'!S446),"",IF(N446="Ab","AB",IF(N446&gt;=0.9*'MARK LOOKUP'!N446,"A+",IF(N446&gt;=0.8*'MARK LOOKUP'!N446,"A",IF(N446&gt;=0.7*'MARK LOOKUP'!N446,"B+",IF(N446&gt;=0.6*'MARK LOOKUP'!N446,"B",IF(N446&gt;=0.5*'MARK LOOKUP'!N446,"C+",IF(N446&gt;=0.4*'MARK LOOKUP'!N446,"C",IF(N446&gt;=0.35*'MARK LOOKUP'!N446,"D","NG")))))))))</f>
        <v/>
      </c>
      <c r="AJ446" s="26" t="str">
        <f>IF(ISBLANK('DATA ENTRY'!T446),"",IF(O446="Ab","AB",IF(O446&gt;=0.9*'MARK LOOKUP'!O446,"A+",IF(O446&gt;=0.8*'MARK LOOKUP'!O446,"A",IF(O446&gt;=0.7*'MARK LOOKUP'!O446,"B+",IF(O446&gt;=0.6*'MARK LOOKUP'!O446,"B",IF(O446&gt;=0.5*'MARK LOOKUP'!O446,"C+",IF(O446&gt;=0.4*'MARK LOOKUP'!O446,"C",IF(O446&gt;=0.35*'MARK LOOKUP'!O446,"D","NG")))))))))</f>
        <v/>
      </c>
      <c r="AK446" s="26" t="str">
        <f>IF(ISNUMBER(P446),IF(P446&gt;=0.9*'MARK LOOKUP'!P446,"A+",IF(P446&gt;=0.8*'MARK LOOKUP'!P446,"A",IF(P446&gt;=0.7*'MARK LOOKUP'!P446,"B+",IF(P446&gt;=0.6*'MARK LOOKUP'!P446,"B",IF(P446&gt;=0.5*'MARK LOOKUP'!P446,"C+",IF(P446&gt;=0.4*'MARK LOOKUP'!P446,"C",IF(P446&gt;=0.35*'MARK LOOKUP'!P446,"D","NG"))))))),"")</f>
        <v/>
      </c>
      <c r="AL446" s="26" t="str">
        <f>IF(ISBLANK('DATA ENTRY'!V446),"",IF(Q446="Ab","AB",IF(Q446&gt;=0.9*'MARK LOOKUP'!Q446,"A+",IF(Q446&gt;=0.8*'MARK LOOKUP'!Q446,"A",IF(Q446&gt;=0.7*'MARK LOOKUP'!Q446,"B+",IF(Q446&gt;=0.6*'MARK LOOKUP'!Q446,"B",IF(Q446&gt;=0.5*'MARK LOOKUP'!Q446,"C+",IF(Q446&gt;=0.4*'MARK LOOKUP'!Q446,"C",IF(Q446&gt;=0.35*'MARK LOOKUP'!Q446,"D","NG")))))))))</f>
        <v/>
      </c>
      <c r="AM446" s="26" t="str">
        <f>IF(ISBLANK('DATA ENTRY'!W446),"",IF(R446="Ab","AB",IF(R446&gt;=0.9*'MARK LOOKUP'!R446,"A+",IF(R446&gt;=0.8*'MARK LOOKUP'!R446,"A",IF(R446&gt;=0.7*'MARK LOOKUP'!R446,"B+",IF(R446&gt;=0.6*'MARK LOOKUP'!R446,"B",IF(R446&gt;=0.5*'MARK LOOKUP'!R446,"C+",IF(R446&gt;=0.4*'MARK LOOKUP'!R446,"C",IF(R446&gt;=0.35*'MARK LOOKUP'!R446,"D","NG")))))))))</f>
        <v/>
      </c>
      <c r="AN446" s="26" t="str">
        <f>IF(ISNUMBER(S446),IF(S446&gt;=0.9*'MARK LOOKUP'!S446,"A+",IF(S446&gt;=0.8*'MARK LOOKUP'!S446,"A",IF(S446&gt;=0.7*'MARK LOOKUP'!S446,"B+",IF(S446&gt;=0.6*'MARK LOOKUP'!S446,"B",IF(S446&gt;=0.5*'MARK LOOKUP'!S446,"C+",IF(S446&gt;=0.4*'MARK LOOKUP'!S446,"C",IF(S446&gt;=0.35*'MARK LOOKUP'!S446,"D","NG"))))))),"")</f>
        <v/>
      </c>
      <c r="AO446" s="26" t="str">
        <f>IF(ISBLANK('DATA ENTRY'!Y446),"",IF(T446="AB","AB",IF(T446&gt;=0.9*'MARK LOOKUP'!T446,"A+",IF(T446&gt;=0.8*'MARK LOOKUP'!T446,"A",IF(T446&gt;=0.7*'MARK LOOKUP'!T446,"B+",IF(T446&gt;=0.6*'MARK LOOKUP'!T446,"B",IF(T446&gt;=0.5*'MARK LOOKUP'!T446,"C+",IF(T446&gt;=0.4*'MARK LOOKUP'!T446,"C",IF(T446&gt;=0.35*'MARK LOOKUP'!T446,"D","NG")))))))))</f>
        <v/>
      </c>
      <c r="AP446" s="26" t="str">
        <f>IF(ISBLANK('DATA ENTRY'!Z446),"",IF(U446="AB","AB",IF(U446&gt;=0.9*'MARK LOOKUP'!U446,"A+",IF(U446&gt;=0.8*'MARK LOOKUP'!U446,"A",IF(U446&gt;=0.7*'MARK LOOKUP'!U446,"B+",IF(U446&gt;=0.6*'MARK LOOKUP'!U446,"B",IF(U446&gt;=0.5*'MARK LOOKUP'!U446,"C+",IF(U446&gt;=0.4*'MARK LOOKUP'!U446,"C",IF(U446&gt;=0.35*'MARK LOOKUP'!U446,"D","NG")))))))))</f>
        <v/>
      </c>
      <c r="AQ446" s="26" t="str">
        <f>IF(ISNUMBER(V446),IF(V446&gt;=0.9*'MARK LOOKUP'!V446,"A+",IF(V446&gt;=0.8*'MARK LOOKUP'!V446,"A",IF(V446&gt;=0.7*'MARK LOOKUP'!V446,"B+",IF(V446&gt;=0.6*'MARK LOOKUP'!S446,"B",IF(V446&gt;=0.5*'MARK LOOKUP'!V446,"C+",IF(V446&gt;=0.4*'MARK LOOKUP'!V446,"C",IF(V446&gt;=0.35*'MARK LOOKUP'!V446,"D","NG"))))))),"")</f>
        <v/>
      </c>
      <c r="AR446" s="26" t="str">
        <f t="shared" si="127"/>
        <v/>
      </c>
      <c r="AS446" s="26" t="str">
        <f t="shared" si="128"/>
        <v/>
      </c>
      <c r="AT446" s="26" t="str">
        <f t="shared" si="129"/>
        <v/>
      </c>
      <c r="AU446" s="26" t="str">
        <f t="shared" si="130"/>
        <v/>
      </c>
      <c r="AV446" s="26" t="str">
        <f t="shared" si="131"/>
        <v/>
      </c>
      <c r="AW446" s="26" t="str">
        <f t="shared" si="132"/>
        <v/>
      </c>
      <c r="AX446" s="26" t="str">
        <f t="shared" si="133"/>
        <v/>
      </c>
      <c r="AY446" s="26" t="str">
        <f t="shared" si="134"/>
        <v/>
      </c>
      <c r="AZ446" s="26" t="str">
        <f t="shared" si="135"/>
        <v/>
      </c>
      <c r="BA446" s="26" t="str">
        <f t="shared" si="136"/>
        <v/>
      </c>
      <c r="BB446" s="26" t="str">
        <f t="shared" si="137"/>
        <v/>
      </c>
      <c r="BC446" s="26" t="str">
        <f t="shared" si="138"/>
        <v/>
      </c>
      <c r="BD446" s="26" t="str">
        <f t="shared" si="139"/>
        <v/>
      </c>
      <c r="BE446" s="26" t="str">
        <f>IF(ISBLANK('DATA ENTRY'!S446),"",IF(AJ446="A+","4",IF(AJ446="A","3.6",IF(AJ446="B+","3.2",IF(AJ446="B","2.8",IF(AJ446="C+","2.4",IF(AJ446="C","2",IF(AJ446="D+","1.6",IF(AJ446="D","1.2",IF(AJ446="E","0.8",""))))))))))</f>
        <v/>
      </c>
      <c r="BF446" s="26" t="str">
        <f>IF(ISBLANK('DATA ENTRY'!T446),"",IF(AK446="A+","4",IF(AK446="A","3.6",IF(AK446="B+","3.2",IF(AK446="B","2.8",IF(AK446="C+","2.4",IF(AK446="C","2",IF(AK446="D+","1.6",IF(AK446="D","1.2",IF(AK446="E","0.8",""))))))))))</f>
        <v/>
      </c>
      <c r="BG446" s="26" t="str">
        <f>IF(ISBLANK('DATA ENTRY'!U446),"",IF(AL446="A+","4",IF(AL446="A","3.6",IF(AL446="B+","3.2",IF(AL446="B","2.8",IF(AL446="C+","2.4",IF(AL446="C","2",IF(AL446="D+","1.6",IF(AL446="D","1.2",IF(AL446="E","0.8",""))))))))))</f>
        <v/>
      </c>
      <c r="BH446" s="26" t="str">
        <f>IF(ISBLANK('DATA ENTRY'!V446),"",IF(AM446="A+","4",IF(AM446="A","3.6",IF(AM446="B+","3.2",IF(AM446="B","2.8",IF(AM446="C+","2.4",IF(AM446="C","2",IF(AM446="D+","1.6",IF(AM446="D","1.2",IF(AM446="E","0.8",""))))))))))</f>
        <v/>
      </c>
      <c r="BI446" s="26" t="str">
        <f>IF(ISBLANK('DATA ENTRY'!W446),"",IF(AN446="A+","4",IF(AN446="A","3.6",IF(AN446="B+","3.2",IF(AN446="B","2.8",IF(AN446="C+","2.4",IF(AN446="C","2",IF(AN446="D+","1.6",IF(AN446="D","1.2",IF(AN446="E","0.8",""))))))))))</f>
        <v/>
      </c>
      <c r="BJ446" s="26" t="str">
        <f>IF(ISBLANK('DATA ENTRY'!X446),"",IF(AO446="A+","4",IF(AO446="A","3.6",IF(AO446="B+","3.2",IF(AO446="B","2.8",IF(AO446="C+","2.4",IF(AO446="C","2",IF(AO446="D+","1.6",IF(AO446="D","1.2",IF(AO446="E","0.8",""))))))))))</f>
        <v/>
      </c>
      <c r="BK446" s="26" t="str">
        <f>IF(ISBLANK('DATA ENTRY'!Y446),"",IF(AP446="A+","4",IF(AP446="A","3.6",IF(AP446="B+","3.2",IF(AP446="B","2.8",IF(AP446="C+","2.4",IF(AP446="C","2",IF(AP446="D+","1.6",IF(AP446="D","1.2",IF(AP446="E","0.8",""))))))))))</f>
        <v/>
      </c>
      <c r="BL446" s="26" t="str">
        <f>IF(ISBLANK('DATA ENTRY'!Z446),"",IF(AQ446="A+","4",IF(AQ446="A","3.6",IF(AQ446="B+","3.2",IF(AQ446="B","2.8",IF(AQ446="C+","2.4",IF(AQ446="C","2",IF(AQ446="D+","1.6",IF(AQ446="D","1.2",IF(AQ446="E","0.8",""))))))))))</f>
        <v/>
      </c>
    </row>
    <row r="447" spans="2:64" x14ac:dyDescent="0.25">
      <c r="B447" s="26" t="str">
        <f>IF(ISBLANK('DATA ENTRY'!G447),"",'DATA ENTRY'!G447)</f>
        <v/>
      </c>
      <c r="C447" s="26" t="str">
        <f>IF(ISBLANK('DATA ENTRY'!H447),"",'DATA ENTRY'!H447)</f>
        <v/>
      </c>
      <c r="D447" s="26" t="str">
        <f t="shared" si="121"/>
        <v/>
      </c>
      <c r="E447" s="26" t="str">
        <f>IF(ISBLANK('DATA ENTRY'!J447),"",'DATA ENTRY'!J447)</f>
        <v/>
      </c>
      <c r="F447" s="26" t="str">
        <f>IF(ISBLANK('DATA ENTRY'!K447),"",'DATA ENTRY'!K447)</f>
        <v/>
      </c>
      <c r="G447" s="26" t="str">
        <f t="shared" si="122"/>
        <v/>
      </c>
      <c r="H447" s="26" t="str">
        <f>IF(ISBLANK('DATA ENTRY'!M447),"",'DATA ENTRY'!M447)</f>
        <v/>
      </c>
      <c r="I447" s="26" t="str">
        <f>IF(ISBLANK('DATA ENTRY'!M447),"",'DATA ENTRY'!N447)</f>
        <v/>
      </c>
      <c r="J447" s="26" t="str">
        <f t="shared" si="140"/>
        <v/>
      </c>
      <c r="K447" s="26" t="str">
        <f>IF(ISBLANK('DATA ENTRY'!P447),"",'DATA ENTRY'!P447)</f>
        <v/>
      </c>
      <c r="L447" s="26" t="str">
        <f>IF(ISBLANK('DATA ENTRY'!Q447),"",'DATA ENTRY'!Q447)</f>
        <v/>
      </c>
      <c r="M447" s="26" t="str">
        <f t="shared" si="123"/>
        <v/>
      </c>
      <c r="N447" s="26" t="str">
        <f>IF(ISBLANK('DATA ENTRY'!S447),"",'DATA ENTRY'!S447)</f>
        <v/>
      </c>
      <c r="O447" s="26" t="str">
        <f>IF(ISBLANK('DATA ENTRY'!T447),"",'DATA ENTRY'!T447)</f>
        <v/>
      </c>
      <c r="P447" s="26" t="str">
        <f t="shared" si="124"/>
        <v/>
      </c>
      <c r="Q447" s="26" t="str">
        <f>IF(ISBLANK('DATA ENTRY'!V447),"",'DATA ENTRY'!V447)</f>
        <v/>
      </c>
      <c r="R447" s="26" t="str">
        <f>IF(ISBLANK('DATA ENTRY'!W447),"",'DATA ENTRY'!W447)</f>
        <v/>
      </c>
      <c r="S447" s="26" t="str">
        <f t="shared" si="125"/>
        <v/>
      </c>
      <c r="T447" s="26" t="str">
        <f>IF(ISBLANK('DATA ENTRY'!Y447),"",'DATA ENTRY'!Y447)</f>
        <v/>
      </c>
      <c r="U447" s="26" t="str">
        <f>IF(ISBLANK('DATA ENTRY'!Z447),"",'DATA ENTRY'!Z447)</f>
        <v/>
      </c>
      <c r="V447" s="26" t="str">
        <f t="shared" si="126"/>
        <v/>
      </c>
      <c r="W447" s="26" t="str">
        <f>IF(ISBLANK('DATA ENTRY'!$F447),"",IF(LEDGER!B447="AB","AB",IF(LEDGER!B447&gt;=0.9*'MARK LOOKUP'!B447,"A+",IF(LEDGER!B447&gt;=0.8*'MARK LOOKUP'!B447,"A",IF(LEDGER!B447&gt;=0.7*'MARK LOOKUP'!B447,"B+",IF(LEDGER!B447&gt;=0.6*'MARK LOOKUP'!B447,"B",IF(LEDGER!B447&gt;=0.5*'MARK LOOKUP'!B447,"C+",IF(LEDGER!B447&gt;=0.4*'MARK LOOKUP'!B447,"C+",IF(LEDGER!B447&gt;=0.35*'MARK LOOKUP'!B447,"D","NG")))))))))</f>
        <v/>
      </c>
      <c r="X447" s="26" t="str">
        <f>IF(ISBLANK('DATA ENTRY'!$G447),"",IF(LEDGER!C447="AB","AB",IF(LEDGER!C447&gt;=0.9*'MARK LOOKUP'!C447,"A+",IF(LEDGER!C447&gt;=0.8*'MARK LOOKUP'!C447,"A",IF(LEDGER!C447&gt;=0.7*'MARK LOOKUP'!C447,"B+",IF(LEDGER!C447&gt;=0.6*'MARK LOOKUP'!C447,"B",IF(LEDGER!C447&gt;=0.5*'MARK LOOKUP'!C447,"C+",IF(LEDGER!C447&gt;=0.4*'MARK LOOKUP'!C447,"C+",IF(LEDGER!C447&gt;=0.35*'MARK LOOKUP'!C447,"D","N.G.")))))))))</f>
        <v/>
      </c>
      <c r="Y447" s="26" t="b">
        <f>IF(ISNUMBER(D447),IF(D447&gt;=0.9*'MARK LOOKUP'!D447,"A+",IF(D447&gt;=0.8*'MARK LOOKUP'!D447,"A",IF(D447&gt;=0.7*'MARK LOOKUP'!D447,"B+",IF(D447&gt;=0.6*'MARK LOOKUP'!D447,"B",IF(D447&gt;=0.5*'MARK LOOKUP'!D447,"C+",IF(D447&gt;=0.4*'MARK LOOKUP'!D447,"C",IF(D447&gt;=0.35*'MARK LOOKUP'!D447,"D","N.G."))))))))</f>
        <v>0</v>
      </c>
      <c r="Z447" s="26" t="str">
        <f>IF(ISBLANK('DATA ENTRY'!J447),"",IF(LEDGER!E447="AB","AB",IF(LEDGER!E447&gt;=0.9*'MARK LOOKUP'!E447,"A+",IF(LEDGER!E447&gt;=0.8*'MARK LOOKUP'!E447,"A",IF(LEDGER!E447&gt;=0.7*'MARK LOOKUP'!E447,"B+",IF(LEDGER!E447&gt;=0.6*'MARK LOOKUP'!E447,"B",IF(LEDGER!E447&gt;=0.5*'MARK LOOKUP'!E447,"C+",IF(LEDGER!E447&gt;=0.4*'MARK LOOKUP'!E447,"C",IF(LEDGER!E447&gt;=0.35*'MARK LOOKUP'!E447,"D","NG")))))))))</f>
        <v/>
      </c>
      <c r="AA447" s="26" t="str">
        <f>IF(ISBLANK('DATA ENTRY'!K447),"",IF(LEDGER!F447="AB","AB",IF(LEDGER!F447&gt;=0.9*'MARK LOOKUP'!F447,"A+",IF(LEDGER!F447&gt;=0.8*'MARK LOOKUP'!F447,"A",IF(LEDGER!F447&gt;=0.7*'MARK LOOKUP'!F447,"B+",IF(LEDGER!F447&gt;=0.6*'MARK LOOKUP'!F447,"B",IF(LEDGER!F447&gt;=0.5*'MARK LOOKUP'!F447,"C+",IF(LEDGER!F447&gt;=0.4*'MARK LOOKUP'!F447,"C",IF(LEDGER!F447&gt;=0.35*'MARK LOOKUP'!F447,"D","NG")))))))))</f>
        <v/>
      </c>
      <c r="AB447" s="26" t="b">
        <f>IF(ISNUMBER(G447),IF(D447&gt;=0.9*'MARK LOOKUP'!G447,"A+",IF(G447&gt;=0.8*'MARK LOOKUP'!G447,"A",IF(G447&gt;=0.7*'MARK LOOKUP'!G447,"B+",IF(G447&gt;=0.6*'MARK LOOKUP'!G447,"B",IF(G447&gt;=0.5*'MARK LOOKUP'!G447,"C+",IF(G447&gt;=0.4*'MARK LOOKUP'!G447,"C",IF(G447&gt;=0.35*'MARK LOOKUP'!G447,"D","NG"))))))))</f>
        <v>0</v>
      </c>
      <c r="AC447" s="26" t="str">
        <f>IF(ISBLANK('DATA ENTRY'!M447),"",IF(LEDGER!H447="AB","AB",IF(LEDGER!H447&gt;=0.9*'MARK LOOKUP'!H447,"A+",IF(LEDGER!H447&gt;=0.8*'MARK LOOKUP'!H447,"A",IF(LEDGER!H447&gt;=0.7*'MARK LOOKUP'!H447,"B+",IF(LEDGER!H447&gt;=0.6*'MARK LOOKUP'!H447,"B",IF(LEDGER!H447&gt;=0.5*'MARK LOOKUP'!H447,"C+",IF(LEDGER!H447&gt;=0.4*'MARK LOOKUP'!H447,"C",IF(LEDGER!H447&gt;=0.35*'MARK LOOKUP'!H447,"D","NG")))))))))</f>
        <v/>
      </c>
      <c r="AD447" s="26" t="str">
        <f>IF(ISBLANK('DATA ENTRY'!N447),"",IF(LEDGER!I447="AB","AB",IF(LEDGER!I447&gt;=0.9*'MARK LOOKUP'!I447,"A+",IF(LEDGER!I447&gt;=0.8*'MARK LOOKUP'!I447,"A",IF(LEDGER!I447&gt;=0.7*'MARK LOOKUP'!I447,"B+",IF(LEDGER!I447&gt;=0.6*'MARK LOOKUP'!I447,"B",IF(LEDGER!I447&gt;=0.5*'MARK LOOKUP'!I447,"C+",IF(LEDGER!I447&gt;=0.4*'MARK LOOKUP'!I447,"C",IF(LEDGER!I447&gt;=0.35*'MARK LOOKUP'!I447,"D","NG")))))))))</f>
        <v/>
      </c>
      <c r="AE447" s="26" t="str">
        <f>IF(ISNUMBER(J447),IF(J447&gt;=0.9*'MARK LOOKUP'!J447,"A+",IF(J447&gt;=0.8*'MARK LOOKUP'!J447,"A",IF(J447&gt;=0.7*'MARK LOOKUP'!J447,"B+",IF(J447&gt;=0.6*'MARK LOOKUP'!J447,"B",IF(J447&gt;=0.5*'MARK LOOKUP'!J447,"C+",IF(J447&gt;=0.4*'MARK LOOKUP'!J447,"C",IF(J447&gt;=0.35*'MARK LOOKUP'!J447,"D","NG"))))))),"")</f>
        <v/>
      </c>
      <c r="AF447" s="26" t="str">
        <f>IF(ISBLANK('DATA ENTRY'!P447),"",IF(LEDGER!K447="Ab","AB",IF(LEDGER!K447&gt;=0.9*'MARK LOOKUP'!K447,"A+",IF(LEDGER!K447&gt;=0.8*'MARK LOOKUP'!K447,"A",IF(LEDGER!K447&gt;=0.7*'MARK LOOKUP'!K447,"B+",IF(LEDGER!K447&gt;=0.6*'MARK LOOKUP'!K447,"B",IF(LEDGER!K447&gt;=0.5*'MARK LOOKUP'!K447,"C+",IF(LEDGER!K447&gt;=0.4*'MARK LOOKUP'!K447,"C",IF(LEDGER!K447&gt;=0.35*'MARK LOOKUP'!K447,"D","NG")))))))))</f>
        <v/>
      </c>
      <c r="AG447" s="26" t="str">
        <f>IF(ISBLANK('DATA ENTRY'!Q447),"",IF(LEDGER!L447="Ab","AB",IF(LEDGER!L447&gt;=0.9*'MARK LOOKUP'!L447,"A+",IF(LEDGER!L447&gt;=0.8*'MARK LOOKUP'!L447,"A",IF(LEDGER!L447&gt;=0.7*'MARK LOOKUP'!L447,"B+",IF(LEDGER!L447&gt;=0.6*'MARK LOOKUP'!L447,"B",IF(LEDGER!L447&gt;=0.5*'MARK LOOKUP'!L447,"C+",IF(LEDGER!L447&gt;=0.4*'MARK LOOKUP'!L447,"C",IF(LEDGER!L447&gt;=0.35*'MARK LOOKUP'!L447,"D","NG")))))))))</f>
        <v/>
      </c>
      <c r="AH447" s="26" t="str">
        <f>IF(ISNUMBER(M447),IF(M447&gt;=0.9*'MARK LOOKUP'!M447,"A+",IF(M447&gt;=0.8*'MARK LOOKUP'!M447,"A",IF(M447&gt;=0.7*'MARK LOOKUP'!M447,"B+",IF(M447&gt;=0.6*'MARK LOOKUP'!M447,"B",IF(M447&gt;=0.5*'MARK LOOKUP'!M447,"C+",IF(M447&gt;=0.4*'MARK LOOKUP'!M447,"C",IF(M447&gt;=0.35*'MARK LOOKUP'!M447,"D","NG"))))))),"")</f>
        <v/>
      </c>
      <c r="AI447" s="26" t="str">
        <f>IF(ISBLANK('DATA ENTRY'!S447),"",IF(N447="Ab","AB",IF(N447&gt;=0.9*'MARK LOOKUP'!N447,"A+",IF(N447&gt;=0.8*'MARK LOOKUP'!N447,"A",IF(N447&gt;=0.7*'MARK LOOKUP'!N447,"B+",IF(N447&gt;=0.6*'MARK LOOKUP'!N447,"B",IF(N447&gt;=0.5*'MARK LOOKUP'!N447,"C+",IF(N447&gt;=0.4*'MARK LOOKUP'!N447,"C",IF(N447&gt;=0.35*'MARK LOOKUP'!N447,"D","NG")))))))))</f>
        <v/>
      </c>
      <c r="AJ447" s="26" t="str">
        <f>IF(ISBLANK('DATA ENTRY'!T447),"",IF(O447="Ab","AB",IF(O447&gt;=0.9*'MARK LOOKUP'!O447,"A+",IF(O447&gt;=0.8*'MARK LOOKUP'!O447,"A",IF(O447&gt;=0.7*'MARK LOOKUP'!O447,"B+",IF(O447&gt;=0.6*'MARK LOOKUP'!O447,"B",IF(O447&gt;=0.5*'MARK LOOKUP'!O447,"C+",IF(O447&gt;=0.4*'MARK LOOKUP'!O447,"C",IF(O447&gt;=0.35*'MARK LOOKUP'!O447,"D","NG")))))))))</f>
        <v/>
      </c>
      <c r="AK447" s="26" t="str">
        <f>IF(ISNUMBER(P447),IF(P447&gt;=0.9*'MARK LOOKUP'!P447,"A+",IF(P447&gt;=0.8*'MARK LOOKUP'!P447,"A",IF(P447&gt;=0.7*'MARK LOOKUP'!P447,"B+",IF(P447&gt;=0.6*'MARK LOOKUP'!P447,"B",IF(P447&gt;=0.5*'MARK LOOKUP'!P447,"C+",IF(P447&gt;=0.4*'MARK LOOKUP'!P447,"C",IF(P447&gt;=0.35*'MARK LOOKUP'!P447,"D","NG"))))))),"")</f>
        <v/>
      </c>
      <c r="AL447" s="26" t="str">
        <f>IF(ISBLANK('DATA ENTRY'!V447),"",IF(Q447="Ab","AB",IF(Q447&gt;=0.9*'MARK LOOKUP'!Q447,"A+",IF(Q447&gt;=0.8*'MARK LOOKUP'!Q447,"A",IF(Q447&gt;=0.7*'MARK LOOKUP'!Q447,"B+",IF(Q447&gt;=0.6*'MARK LOOKUP'!Q447,"B",IF(Q447&gt;=0.5*'MARK LOOKUP'!Q447,"C+",IF(Q447&gt;=0.4*'MARK LOOKUP'!Q447,"C",IF(Q447&gt;=0.35*'MARK LOOKUP'!Q447,"D","NG")))))))))</f>
        <v/>
      </c>
      <c r="AM447" s="26" t="str">
        <f>IF(ISBLANK('DATA ENTRY'!W447),"",IF(R447="Ab","AB",IF(R447&gt;=0.9*'MARK LOOKUP'!R447,"A+",IF(R447&gt;=0.8*'MARK LOOKUP'!R447,"A",IF(R447&gt;=0.7*'MARK LOOKUP'!R447,"B+",IF(R447&gt;=0.6*'MARK LOOKUP'!R447,"B",IF(R447&gt;=0.5*'MARK LOOKUP'!R447,"C+",IF(R447&gt;=0.4*'MARK LOOKUP'!R447,"C",IF(R447&gt;=0.35*'MARK LOOKUP'!R447,"D","NG")))))))))</f>
        <v/>
      </c>
      <c r="AN447" s="26" t="str">
        <f>IF(ISNUMBER(S447),IF(S447&gt;=0.9*'MARK LOOKUP'!S447,"A+",IF(S447&gt;=0.8*'MARK LOOKUP'!S447,"A",IF(S447&gt;=0.7*'MARK LOOKUP'!S447,"B+",IF(S447&gt;=0.6*'MARK LOOKUP'!S447,"B",IF(S447&gt;=0.5*'MARK LOOKUP'!S447,"C+",IF(S447&gt;=0.4*'MARK LOOKUP'!S447,"C",IF(S447&gt;=0.35*'MARK LOOKUP'!S447,"D","NG"))))))),"")</f>
        <v/>
      </c>
      <c r="AO447" s="26" t="str">
        <f>IF(ISBLANK('DATA ENTRY'!Y447),"",IF(T447="AB","AB",IF(T447&gt;=0.9*'MARK LOOKUP'!T447,"A+",IF(T447&gt;=0.8*'MARK LOOKUP'!T447,"A",IF(T447&gt;=0.7*'MARK LOOKUP'!T447,"B+",IF(T447&gt;=0.6*'MARK LOOKUP'!T447,"B",IF(T447&gt;=0.5*'MARK LOOKUP'!T447,"C+",IF(T447&gt;=0.4*'MARK LOOKUP'!T447,"C",IF(T447&gt;=0.35*'MARK LOOKUP'!T447,"D","NG")))))))))</f>
        <v/>
      </c>
      <c r="AP447" s="26" t="str">
        <f>IF(ISBLANK('DATA ENTRY'!Z447),"",IF(U447="AB","AB",IF(U447&gt;=0.9*'MARK LOOKUP'!U447,"A+",IF(U447&gt;=0.8*'MARK LOOKUP'!U447,"A",IF(U447&gt;=0.7*'MARK LOOKUP'!U447,"B+",IF(U447&gt;=0.6*'MARK LOOKUP'!U447,"B",IF(U447&gt;=0.5*'MARK LOOKUP'!U447,"C+",IF(U447&gt;=0.4*'MARK LOOKUP'!U447,"C",IF(U447&gt;=0.35*'MARK LOOKUP'!U447,"D","NG")))))))))</f>
        <v/>
      </c>
      <c r="AQ447" s="26" t="str">
        <f>IF(ISNUMBER(V447),IF(V447&gt;=0.9*'MARK LOOKUP'!V447,"A+",IF(V447&gt;=0.8*'MARK LOOKUP'!V447,"A",IF(V447&gt;=0.7*'MARK LOOKUP'!V447,"B+",IF(V447&gt;=0.6*'MARK LOOKUP'!S447,"B",IF(V447&gt;=0.5*'MARK LOOKUP'!V447,"C+",IF(V447&gt;=0.4*'MARK LOOKUP'!V447,"C",IF(V447&gt;=0.35*'MARK LOOKUP'!V447,"D","NG"))))))),"")</f>
        <v/>
      </c>
      <c r="AR447" s="26" t="str">
        <f t="shared" si="127"/>
        <v/>
      </c>
      <c r="AS447" s="26" t="str">
        <f t="shared" si="128"/>
        <v/>
      </c>
      <c r="AT447" s="26" t="str">
        <f t="shared" si="129"/>
        <v/>
      </c>
      <c r="AU447" s="26" t="str">
        <f t="shared" si="130"/>
        <v/>
      </c>
      <c r="AV447" s="26" t="str">
        <f t="shared" si="131"/>
        <v/>
      </c>
      <c r="AW447" s="26" t="str">
        <f t="shared" si="132"/>
        <v/>
      </c>
      <c r="AX447" s="26" t="str">
        <f t="shared" si="133"/>
        <v/>
      </c>
      <c r="AY447" s="26" t="str">
        <f t="shared" si="134"/>
        <v/>
      </c>
      <c r="AZ447" s="26" t="str">
        <f t="shared" si="135"/>
        <v/>
      </c>
      <c r="BA447" s="26" t="str">
        <f t="shared" si="136"/>
        <v/>
      </c>
      <c r="BB447" s="26" t="str">
        <f t="shared" si="137"/>
        <v/>
      </c>
      <c r="BC447" s="26" t="str">
        <f t="shared" si="138"/>
        <v/>
      </c>
      <c r="BD447" s="26" t="str">
        <f t="shared" si="139"/>
        <v/>
      </c>
      <c r="BE447" s="26" t="str">
        <f>IF(ISBLANK('DATA ENTRY'!S447),"",IF(AJ447="A+","4",IF(AJ447="A","3.6",IF(AJ447="B+","3.2",IF(AJ447="B","2.8",IF(AJ447="C+","2.4",IF(AJ447="C","2",IF(AJ447="D+","1.6",IF(AJ447="D","1.2",IF(AJ447="E","0.8",""))))))))))</f>
        <v/>
      </c>
      <c r="BF447" s="26" t="str">
        <f>IF(ISBLANK('DATA ENTRY'!T447),"",IF(AK447="A+","4",IF(AK447="A","3.6",IF(AK447="B+","3.2",IF(AK447="B","2.8",IF(AK447="C+","2.4",IF(AK447="C","2",IF(AK447="D+","1.6",IF(AK447="D","1.2",IF(AK447="E","0.8",""))))))))))</f>
        <v/>
      </c>
      <c r="BG447" s="26" t="str">
        <f>IF(ISBLANK('DATA ENTRY'!U447),"",IF(AL447="A+","4",IF(AL447="A","3.6",IF(AL447="B+","3.2",IF(AL447="B","2.8",IF(AL447="C+","2.4",IF(AL447="C","2",IF(AL447="D+","1.6",IF(AL447="D","1.2",IF(AL447="E","0.8",""))))))))))</f>
        <v/>
      </c>
      <c r="BH447" s="26" t="str">
        <f>IF(ISBLANK('DATA ENTRY'!V447),"",IF(AM447="A+","4",IF(AM447="A","3.6",IF(AM447="B+","3.2",IF(AM447="B","2.8",IF(AM447="C+","2.4",IF(AM447="C","2",IF(AM447="D+","1.6",IF(AM447="D","1.2",IF(AM447="E","0.8",""))))))))))</f>
        <v/>
      </c>
      <c r="BI447" s="26" t="str">
        <f>IF(ISBLANK('DATA ENTRY'!W447),"",IF(AN447="A+","4",IF(AN447="A","3.6",IF(AN447="B+","3.2",IF(AN447="B","2.8",IF(AN447="C+","2.4",IF(AN447="C","2",IF(AN447="D+","1.6",IF(AN447="D","1.2",IF(AN447="E","0.8",""))))))))))</f>
        <v/>
      </c>
      <c r="BJ447" s="26" t="str">
        <f>IF(ISBLANK('DATA ENTRY'!X447),"",IF(AO447="A+","4",IF(AO447="A","3.6",IF(AO447="B+","3.2",IF(AO447="B","2.8",IF(AO447="C+","2.4",IF(AO447="C","2",IF(AO447="D+","1.6",IF(AO447="D","1.2",IF(AO447="E","0.8",""))))))))))</f>
        <v/>
      </c>
      <c r="BK447" s="26" t="str">
        <f>IF(ISBLANK('DATA ENTRY'!Y447),"",IF(AP447="A+","4",IF(AP447="A","3.6",IF(AP447="B+","3.2",IF(AP447="B","2.8",IF(AP447="C+","2.4",IF(AP447="C","2",IF(AP447="D+","1.6",IF(AP447="D","1.2",IF(AP447="E","0.8",""))))))))))</f>
        <v/>
      </c>
      <c r="BL447" s="26" t="str">
        <f>IF(ISBLANK('DATA ENTRY'!Z447),"",IF(AQ447="A+","4",IF(AQ447="A","3.6",IF(AQ447="B+","3.2",IF(AQ447="B","2.8",IF(AQ447="C+","2.4",IF(AQ447="C","2",IF(AQ447="D+","1.6",IF(AQ447="D","1.2",IF(AQ447="E","0.8",""))))))))))</f>
        <v/>
      </c>
    </row>
    <row r="448" spans="2:64" x14ac:dyDescent="0.25">
      <c r="B448" s="26" t="str">
        <f>IF(ISBLANK('DATA ENTRY'!G448),"",'DATA ENTRY'!G448)</f>
        <v/>
      </c>
      <c r="C448" s="26" t="str">
        <f>IF(ISBLANK('DATA ENTRY'!H448),"",'DATA ENTRY'!H448)</f>
        <v/>
      </c>
      <c r="D448" s="26" t="str">
        <f t="shared" si="121"/>
        <v/>
      </c>
      <c r="E448" s="26" t="str">
        <f>IF(ISBLANK('DATA ENTRY'!J448),"",'DATA ENTRY'!J448)</f>
        <v/>
      </c>
      <c r="F448" s="26" t="str">
        <f>IF(ISBLANK('DATA ENTRY'!K448),"",'DATA ENTRY'!K448)</f>
        <v/>
      </c>
      <c r="G448" s="26" t="str">
        <f t="shared" si="122"/>
        <v/>
      </c>
      <c r="H448" s="26" t="str">
        <f>IF(ISBLANK('DATA ENTRY'!M448),"",'DATA ENTRY'!M448)</f>
        <v/>
      </c>
      <c r="I448" s="26" t="str">
        <f>IF(ISBLANK('DATA ENTRY'!M448),"",'DATA ENTRY'!N448)</f>
        <v/>
      </c>
      <c r="J448" s="26" t="str">
        <f t="shared" si="140"/>
        <v/>
      </c>
      <c r="K448" s="26" t="str">
        <f>IF(ISBLANK('DATA ENTRY'!P448),"",'DATA ENTRY'!P448)</f>
        <v/>
      </c>
      <c r="L448" s="26" t="str">
        <f>IF(ISBLANK('DATA ENTRY'!Q448),"",'DATA ENTRY'!Q448)</f>
        <v/>
      </c>
      <c r="M448" s="26" t="str">
        <f t="shared" si="123"/>
        <v/>
      </c>
      <c r="N448" s="26" t="str">
        <f>IF(ISBLANK('DATA ENTRY'!S448),"",'DATA ENTRY'!S448)</f>
        <v/>
      </c>
      <c r="O448" s="26" t="str">
        <f>IF(ISBLANK('DATA ENTRY'!T448),"",'DATA ENTRY'!T448)</f>
        <v/>
      </c>
      <c r="P448" s="26" t="str">
        <f t="shared" si="124"/>
        <v/>
      </c>
      <c r="Q448" s="26" t="str">
        <f>IF(ISBLANK('DATA ENTRY'!V448),"",'DATA ENTRY'!V448)</f>
        <v/>
      </c>
      <c r="R448" s="26" t="str">
        <f>IF(ISBLANK('DATA ENTRY'!W448),"",'DATA ENTRY'!W448)</f>
        <v/>
      </c>
      <c r="S448" s="26" t="str">
        <f t="shared" si="125"/>
        <v/>
      </c>
      <c r="T448" s="26" t="str">
        <f>IF(ISBLANK('DATA ENTRY'!Y448),"",'DATA ENTRY'!Y448)</f>
        <v/>
      </c>
      <c r="U448" s="26" t="str">
        <f>IF(ISBLANK('DATA ENTRY'!Z448),"",'DATA ENTRY'!Z448)</f>
        <v/>
      </c>
      <c r="V448" s="26" t="str">
        <f t="shared" si="126"/>
        <v/>
      </c>
      <c r="W448" s="26" t="str">
        <f>IF(ISBLANK('DATA ENTRY'!$F448),"",IF(LEDGER!B448="AB","AB",IF(LEDGER!B448&gt;=0.9*'MARK LOOKUP'!B448,"A+",IF(LEDGER!B448&gt;=0.8*'MARK LOOKUP'!B448,"A",IF(LEDGER!B448&gt;=0.7*'MARK LOOKUP'!B448,"B+",IF(LEDGER!B448&gt;=0.6*'MARK LOOKUP'!B448,"B",IF(LEDGER!B448&gt;=0.5*'MARK LOOKUP'!B448,"C+",IF(LEDGER!B448&gt;=0.4*'MARK LOOKUP'!B448,"C+",IF(LEDGER!B448&gt;=0.35*'MARK LOOKUP'!B448,"D","NG")))))))))</f>
        <v/>
      </c>
      <c r="X448" s="26" t="str">
        <f>IF(ISBLANK('DATA ENTRY'!$G448),"",IF(LEDGER!C448="AB","AB",IF(LEDGER!C448&gt;=0.9*'MARK LOOKUP'!C448,"A+",IF(LEDGER!C448&gt;=0.8*'MARK LOOKUP'!C448,"A",IF(LEDGER!C448&gt;=0.7*'MARK LOOKUP'!C448,"B+",IF(LEDGER!C448&gt;=0.6*'MARK LOOKUP'!C448,"B",IF(LEDGER!C448&gt;=0.5*'MARK LOOKUP'!C448,"C+",IF(LEDGER!C448&gt;=0.4*'MARK LOOKUP'!C448,"C+",IF(LEDGER!C448&gt;=0.35*'MARK LOOKUP'!C448,"D","N.G.")))))))))</f>
        <v/>
      </c>
      <c r="Y448" s="26" t="b">
        <f>IF(ISNUMBER(D448),IF(D448&gt;=0.9*'MARK LOOKUP'!D448,"A+",IF(D448&gt;=0.8*'MARK LOOKUP'!D448,"A",IF(D448&gt;=0.7*'MARK LOOKUP'!D448,"B+",IF(D448&gt;=0.6*'MARK LOOKUP'!D448,"B",IF(D448&gt;=0.5*'MARK LOOKUP'!D448,"C+",IF(D448&gt;=0.4*'MARK LOOKUP'!D448,"C",IF(D448&gt;=0.35*'MARK LOOKUP'!D448,"D","N.G."))))))))</f>
        <v>0</v>
      </c>
      <c r="Z448" s="26" t="str">
        <f>IF(ISBLANK('DATA ENTRY'!J448),"",IF(LEDGER!E448="AB","AB",IF(LEDGER!E448&gt;=0.9*'MARK LOOKUP'!E448,"A+",IF(LEDGER!E448&gt;=0.8*'MARK LOOKUP'!E448,"A",IF(LEDGER!E448&gt;=0.7*'MARK LOOKUP'!E448,"B+",IF(LEDGER!E448&gt;=0.6*'MARK LOOKUP'!E448,"B",IF(LEDGER!E448&gt;=0.5*'MARK LOOKUP'!E448,"C+",IF(LEDGER!E448&gt;=0.4*'MARK LOOKUP'!E448,"C",IF(LEDGER!E448&gt;=0.35*'MARK LOOKUP'!E448,"D","NG")))))))))</f>
        <v/>
      </c>
      <c r="AA448" s="26" t="str">
        <f>IF(ISBLANK('DATA ENTRY'!K448),"",IF(LEDGER!F448="AB","AB",IF(LEDGER!F448&gt;=0.9*'MARK LOOKUP'!F448,"A+",IF(LEDGER!F448&gt;=0.8*'MARK LOOKUP'!F448,"A",IF(LEDGER!F448&gt;=0.7*'MARK LOOKUP'!F448,"B+",IF(LEDGER!F448&gt;=0.6*'MARK LOOKUP'!F448,"B",IF(LEDGER!F448&gt;=0.5*'MARK LOOKUP'!F448,"C+",IF(LEDGER!F448&gt;=0.4*'MARK LOOKUP'!F448,"C",IF(LEDGER!F448&gt;=0.35*'MARK LOOKUP'!F448,"D","NG")))))))))</f>
        <v/>
      </c>
      <c r="AB448" s="26" t="b">
        <f>IF(ISNUMBER(G448),IF(D448&gt;=0.9*'MARK LOOKUP'!G448,"A+",IF(G448&gt;=0.8*'MARK LOOKUP'!G448,"A",IF(G448&gt;=0.7*'MARK LOOKUP'!G448,"B+",IF(G448&gt;=0.6*'MARK LOOKUP'!G448,"B",IF(G448&gt;=0.5*'MARK LOOKUP'!G448,"C+",IF(G448&gt;=0.4*'MARK LOOKUP'!G448,"C",IF(G448&gt;=0.35*'MARK LOOKUP'!G448,"D","NG"))))))))</f>
        <v>0</v>
      </c>
      <c r="AC448" s="26" t="str">
        <f>IF(ISBLANK('DATA ENTRY'!M448),"",IF(LEDGER!H448="AB","AB",IF(LEDGER!H448&gt;=0.9*'MARK LOOKUP'!H448,"A+",IF(LEDGER!H448&gt;=0.8*'MARK LOOKUP'!H448,"A",IF(LEDGER!H448&gt;=0.7*'MARK LOOKUP'!H448,"B+",IF(LEDGER!H448&gt;=0.6*'MARK LOOKUP'!H448,"B",IF(LEDGER!H448&gt;=0.5*'MARK LOOKUP'!H448,"C+",IF(LEDGER!H448&gt;=0.4*'MARK LOOKUP'!H448,"C",IF(LEDGER!H448&gt;=0.35*'MARK LOOKUP'!H448,"D","NG")))))))))</f>
        <v/>
      </c>
      <c r="AD448" s="26" t="str">
        <f>IF(ISBLANK('DATA ENTRY'!N448),"",IF(LEDGER!I448="AB","AB",IF(LEDGER!I448&gt;=0.9*'MARK LOOKUP'!I448,"A+",IF(LEDGER!I448&gt;=0.8*'MARK LOOKUP'!I448,"A",IF(LEDGER!I448&gt;=0.7*'MARK LOOKUP'!I448,"B+",IF(LEDGER!I448&gt;=0.6*'MARK LOOKUP'!I448,"B",IF(LEDGER!I448&gt;=0.5*'MARK LOOKUP'!I448,"C+",IF(LEDGER!I448&gt;=0.4*'MARK LOOKUP'!I448,"C",IF(LEDGER!I448&gt;=0.35*'MARK LOOKUP'!I448,"D","NG")))))))))</f>
        <v/>
      </c>
      <c r="AE448" s="26" t="str">
        <f>IF(ISNUMBER(J448),IF(J448&gt;=0.9*'MARK LOOKUP'!J448,"A+",IF(J448&gt;=0.8*'MARK LOOKUP'!J448,"A",IF(J448&gt;=0.7*'MARK LOOKUP'!J448,"B+",IF(J448&gt;=0.6*'MARK LOOKUP'!J448,"B",IF(J448&gt;=0.5*'MARK LOOKUP'!J448,"C+",IF(J448&gt;=0.4*'MARK LOOKUP'!J448,"C",IF(J448&gt;=0.35*'MARK LOOKUP'!J448,"D","NG"))))))),"")</f>
        <v/>
      </c>
      <c r="AF448" s="26" t="str">
        <f>IF(ISBLANK('DATA ENTRY'!P448),"",IF(LEDGER!K448="Ab","AB",IF(LEDGER!K448&gt;=0.9*'MARK LOOKUP'!K448,"A+",IF(LEDGER!K448&gt;=0.8*'MARK LOOKUP'!K448,"A",IF(LEDGER!K448&gt;=0.7*'MARK LOOKUP'!K448,"B+",IF(LEDGER!K448&gt;=0.6*'MARK LOOKUP'!K448,"B",IF(LEDGER!K448&gt;=0.5*'MARK LOOKUP'!K448,"C+",IF(LEDGER!K448&gt;=0.4*'MARK LOOKUP'!K448,"C",IF(LEDGER!K448&gt;=0.35*'MARK LOOKUP'!K448,"D","NG")))))))))</f>
        <v/>
      </c>
      <c r="AG448" s="26" t="str">
        <f>IF(ISBLANK('DATA ENTRY'!Q448),"",IF(LEDGER!L448="Ab","AB",IF(LEDGER!L448&gt;=0.9*'MARK LOOKUP'!L448,"A+",IF(LEDGER!L448&gt;=0.8*'MARK LOOKUP'!L448,"A",IF(LEDGER!L448&gt;=0.7*'MARK LOOKUP'!L448,"B+",IF(LEDGER!L448&gt;=0.6*'MARK LOOKUP'!L448,"B",IF(LEDGER!L448&gt;=0.5*'MARK LOOKUP'!L448,"C+",IF(LEDGER!L448&gt;=0.4*'MARK LOOKUP'!L448,"C",IF(LEDGER!L448&gt;=0.35*'MARK LOOKUP'!L448,"D","NG")))))))))</f>
        <v/>
      </c>
      <c r="AH448" s="26" t="str">
        <f>IF(ISNUMBER(M448),IF(M448&gt;=0.9*'MARK LOOKUP'!M448,"A+",IF(M448&gt;=0.8*'MARK LOOKUP'!M448,"A",IF(M448&gt;=0.7*'MARK LOOKUP'!M448,"B+",IF(M448&gt;=0.6*'MARK LOOKUP'!M448,"B",IF(M448&gt;=0.5*'MARK LOOKUP'!M448,"C+",IF(M448&gt;=0.4*'MARK LOOKUP'!M448,"C",IF(M448&gt;=0.35*'MARK LOOKUP'!M448,"D","NG"))))))),"")</f>
        <v/>
      </c>
      <c r="AI448" s="26" t="str">
        <f>IF(ISBLANK('DATA ENTRY'!S448),"",IF(N448="Ab","AB",IF(N448&gt;=0.9*'MARK LOOKUP'!N448,"A+",IF(N448&gt;=0.8*'MARK LOOKUP'!N448,"A",IF(N448&gt;=0.7*'MARK LOOKUP'!N448,"B+",IF(N448&gt;=0.6*'MARK LOOKUP'!N448,"B",IF(N448&gt;=0.5*'MARK LOOKUP'!N448,"C+",IF(N448&gt;=0.4*'MARK LOOKUP'!N448,"C",IF(N448&gt;=0.35*'MARK LOOKUP'!N448,"D","NG")))))))))</f>
        <v/>
      </c>
      <c r="AJ448" s="26" t="str">
        <f>IF(ISBLANK('DATA ENTRY'!T448),"",IF(O448="Ab","AB",IF(O448&gt;=0.9*'MARK LOOKUP'!O448,"A+",IF(O448&gt;=0.8*'MARK LOOKUP'!O448,"A",IF(O448&gt;=0.7*'MARK LOOKUP'!O448,"B+",IF(O448&gt;=0.6*'MARK LOOKUP'!O448,"B",IF(O448&gt;=0.5*'MARK LOOKUP'!O448,"C+",IF(O448&gt;=0.4*'MARK LOOKUP'!O448,"C",IF(O448&gt;=0.35*'MARK LOOKUP'!O448,"D","NG")))))))))</f>
        <v/>
      </c>
      <c r="AK448" s="26" t="str">
        <f>IF(ISNUMBER(P448),IF(P448&gt;=0.9*'MARK LOOKUP'!P448,"A+",IF(P448&gt;=0.8*'MARK LOOKUP'!P448,"A",IF(P448&gt;=0.7*'MARK LOOKUP'!P448,"B+",IF(P448&gt;=0.6*'MARK LOOKUP'!P448,"B",IF(P448&gt;=0.5*'MARK LOOKUP'!P448,"C+",IF(P448&gt;=0.4*'MARK LOOKUP'!P448,"C",IF(P448&gt;=0.35*'MARK LOOKUP'!P448,"D","NG"))))))),"")</f>
        <v/>
      </c>
      <c r="AL448" s="26" t="str">
        <f>IF(ISBLANK('DATA ENTRY'!V448),"",IF(Q448="Ab","AB",IF(Q448&gt;=0.9*'MARK LOOKUP'!Q448,"A+",IF(Q448&gt;=0.8*'MARK LOOKUP'!Q448,"A",IF(Q448&gt;=0.7*'MARK LOOKUP'!Q448,"B+",IF(Q448&gt;=0.6*'MARK LOOKUP'!Q448,"B",IF(Q448&gt;=0.5*'MARK LOOKUP'!Q448,"C+",IF(Q448&gt;=0.4*'MARK LOOKUP'!Q448,"C",IF(Q448&gt;=0.35*'MARK LOOKUP'!Q448,"D","NG")))))))))</f>
        <v/>
      </c>
      <c r="AM448" s="26" t="str">
        <f>IF(ISBLANK('DATA ENTRY'!W448),"",IF(R448="Ab","AB",IF(R448&gt;=0.9*'MARK LOOKUP'!R448,"A+",IF(R448&gt;=0.8*'MARK LOOKUP'!R448,"A",IF(R448&gt;=0.7*'MARK LOOKUP'!R448,"B+",IF(R448&gt;=0.6*'MARK LOOKUP'!R448,"B",IF(R448&gt;=0.5*'MARK LOOKUP'!R448,"C+",IF(R448&gt;=0.4*'MARK LOOKUP'!R448,"C",IF(R448&gt;=0.35*'MARK LOOKUP'!R448,"D","NG")))))))))</f>
        <v/>
      </c>
      <c r="AN448" s="26" t="str">
        <f>IF(ISNUMBER(S448),IF(S448&gt;=0.9*'MARK LOOKUP'!S448,"A+",IF(S448&gt;=0.8*'MARK LOOKUP'!S448,"A",IF(S448&gt;=0.7*'MARK LOOKUP'!S448,"B+",IF(S448&gt;=0.6*'MARK LOOKUP'!S448,"B",IF(S448&gt;=0.5*'MARK LOOKUP'!S448,"C+",IF(S448&gt;=0.4*'MARK LOOKUP'!S448,"C",IF(S448&gt;=0.35*'MARK LOOKUP'!S448,"D","NG"))))))),"")</f>
        <v/>
      </c>
      <c r="AO448" s="26" t="str">
        <f>IF(ISBLANK('DATA ENTRY'!Y448),"",IF(T448="AB","AB",IF(T448&gt;=0.9*'MARK LOOKUP'!T448,"A+",IF(T448&gt;=0.8*'MARK LOOKUP'!T448,"A",IF(T448&gt;=0.7*'MARK LOOKUP'!T448,"B+",IF(T448&gt;=0.6*'MARK LOOKUP'!T448,"B",IF(T448&gt;=0.5*'MARK LOOKUP'!T448,"C+",IF(T448&gt;=0.4*'MARK LOOKUP'!T448,"C",IF(T448&gt;=0.35*'MARK LOOKUP'!T448,"D","NG")))))))))</f>
        <v/>
      </c>
      <c r="AP448" s="26" t="str">
        <f>IF(ISBLANK('DATA ENTRY'!Z448),"",IF(U448="AB","AB",IF(U448&gt;=0.9*'MARK LOOKUP'!U448,"A+",IF(U448&gt;=0.8*'MARK LOOKUP'!U448,"A",IF(U448&gt;=0.7*'MARK LOOKUP'!U448,"B+",IF(U448&gt;=0.6*'MARK LOOKUP'!U448,"B",IF(U448&gt;=0.5*'MARK LOOKUP'!U448,"C+",IF(U448&gt;=0.4*'MARK LOOKUP'!U448,"C",IF(U448&gt;=0.35*'MARK LOOKUP'!U448,"D","NG")))))))))</f>
        <v/>
      </c>
      <c r="AQ448" s="26" t="str">
        <f>IF(ISNUMBER(V448),IF(V448&gt;=0.9*'MARK LOOKUP'!V448,"A+",IF(V448&gt;=0.8*'MARK LOOKUP'!V448,"A",IF(V448&gt;=0.7*'MARK LOOKUP'!V448,"B+",IF(V448&gt;=0.6*'MARK LOOKUP'!S448,"B",IF(V448&gt;=0.5*'MARK LOOKUP'!V448,"C+",IF(V448&gt;=0.4*'MARK LOOKUP'!V448,"C",IF(V448&gt;=0.35*'MARK LOOKUP'!V448,"D","NG"))))))),"")</f>
        <v/>
      </c>
      <c r="AR448" s="26" t="str">
        <f t="shared" si="127"/>
        <v/>
      </c>
      <c r="AS448" s="26" t="str">
        <f t="shared" si="128"/>
        <v/>
      </c>
      <c r="AT448" s="26" t="str">
        <f t="shared" si="129"/>
        <v/>
      </c>
      <c r="AU448" s="26" t="str">
        <f t="shared" si="130"/>
        <v/>
      </c>
      <c r="AV448" s="26" t="str">
        <f t="shared" si="131"/>
        <v/>
      </c>
      <c r="AW448" s="26" t="str">
        <f t="shared" si="132"/>
        <v/>
      </c>
      <c r="AX448" s="26" t="str">
        <f t="shared" si="133"/>
        <v/>
      </c>
      <c r="AY448" s="26" t="str">
        <f t="shared" si="134"/>
        <v/>
      </c>
      <c r="AZ448" s="26" t="str">
        <f t="shared" si="135"/>
        <v/>
      </c>
      <c r="BA448" s="26" t="str">
        <f t="shared" si="136"/>
        <v/>
      </c>
      <c r="BB448" s="26" t="str">
        <f t="shared" si="137"/>
        <v/>
      </c>
      <c r="BC448" s="26" t="str">
        <f t="shared" si="138"/>
        <v/>
      </c>
      <c r="BD448" s="26" t="str">
        <f t="shared" si="139"/>
        <v/>
      </c>
      <c r="BE448" s="26" t="str">
        <f>IF(ISBLANK('DATA ENTRY'!S448),"",IF(AJ448="A+","4",IF(AJ448="A","3.6",IF(AJ448="B+","3.2",IF(AJ448="B","2.8",IF(AJ448="C+","2.4",IF(AJ448="C","2",IF(AJ448="D+","1.6",IF(AJ448="D","1.2",IF(AJ448="E","0.8",""))))))))))</f>
        <v/>
      </c>
      <c r="BF448" s="26" t="str">
        <f>IF(ISBLANK('DATA ENTRY'!T448),"",IF(AK448="A+","4",IF(AK448="A","3.6",IF(AK448="B+","3.2",IF(AK448="B","2.8",IF(AK448="C+","2.4",IF(AK448="C","2",IF(AK448="D+","1.6",IF(AK448="D","1.2",IF(AK448="E","0.8",""))))))))))</f>
        <v/>
      </c>
      <c r="BG448" s="26" t="str">
        <f>IF(ISBLANK('DATA ENTRY'!U448),"",IF(AL448="A+","4",IF(AL448="A","3.6",IF(AL448="B+","3.2",IF(AL448="B","2.8",IF(AL448="C+","2.4",IF(AL448="C","2",IF(AL448="D+","1.6",IF(AL448="D","1.2",IF(AL448="E","0.8",""))))))))))</f>
        <v/>
      </c>
      <c r="BH448" s="26" t="str">
        <f>IF(ISBLANK('DATA ENTRY'!V448),"",IF(AM448="A+","4",IF(AM448="A","3.6",IF(AM448="B+","3.2",IF(AM448="B","2.8",IF(AM448="C+","2.4",IF(AM448="C","2",IF(AM448="D+","1.6",IF(AM448="D","1.2",IF(AM448="E","0.8",""))))))))))</f>
        <v/>
      </c>
      <c r="BI448" s="26" t="str">
        <f>IF(ISBLANK('DATA ENTRY'!W448),"",IF(AN448="A+","4",IF(AN448="A","3.6",IF(AN448="B+","3.2",IF(AN448="B","2.8",IF(AN448="C+","2.4",IF(AN448="C","2",IF(AN448="D+","1.6",IF(AN448="D","1.2",IF(AN448="E","0.8",""))))))))))</f>
        <v/>
      </c>
      <c r="BJ448" s="26" t="str">
        <f>IF(ISBLANK('DATA ENTRY'!X448),"",IF(AO448="A+","4",IF(AO448="A","3.6",IF(AO448="B+","3.2",IF(AO448="B","2.8",IF(AO448="C+","2.4",IF(AO448="C","2",IF(AO448="D+","1.6",IF(AO448="D","1.2",IF(AO448="E","0.8",""))))))))))</f>
        <v/>
      </c>
      <c r="BK448" s="26" t="str">
        <f>IF(ISBLANK('DATA ENTRY'!Y448),"",IF(AP448="A+","4",IF(AP448="A","3.6",IF(AP448="B+","3.2",IF(AP448="B","2.8",IF(AP448="C+","2.4",IF(AP448="C","2",IF(AP448="D+","1.6",IF(AP448="D","1.2",IF(AP448="E","0.8",""))))))))))</f>
        <v/>
      </c>
      <c r="BL448" s="26" t="str">
        <f>IF(ISBLANK('DATA ENTRY'!Z448),"",IF(AQ448="A+","4",IF(AQ448="A","3.6",IF(AQ448="B+","3.2",IF(AQ448="B","2.8",IF(AQ448="C+","2.4",IF(AQ448="C","2",IF(AQ448="D+","1.6",IF(AQ448="D","1.2",IF(AQ448="E","0.8",""))))))))))</f>
        <v/>
      </c>
    </row>
    <row r="449" spans="2:64" x14ac:dyDescent="0.25">
      <c r="B449" s="26" t="str">
        <f>IF(ISBLANK('DATA ENTRY'!G449),"",'DATA ENTRY'!G449)</f>
        <v/>
      </c>
      <c r="C449" s="26" t="str">
        <f>IF(ISBLANK('DATA ENTRY'!H449),"",'DATA ENTRY'!H449)</f>
        <v/>
      </c>
      <c r="D449" s="26" t="str">
        <f t="shared" si="121"/>
        <v/>
      </c>
      <c r="E449" s="26" t="str">
        <f>IF(ISBLANK('DATA ENTRY'!J449),"",'DATA ENTRY'!J449)</f>
        <v/>
      </c>
      <c r="F449" s="26" t="str">
        <f>IF(ISBLANK('DATA ENTRY'!K449),"",'DATA ENTRY'!K449)</f>
        <v/>
      </c>
      <c r="G449" s="26" t="str">
        <f t="shared" si="122"/>
        <v/>
      </c>
      <c r="H449" s="26" t="str">
        <f>IF(ISBLANK('DATA ENTRY'!M449),"",'DATA ENTRY'!M449)</f>
        <v/>
      </c>
      <c r="I449" s="26" t="str">
        <f>IF(ISBLANK('DATA ENTRY'!M449),"",'DATA ENTRY'!N449)</f>
        <v/>
      </c>
      <c r="J449" s="26" t="str">
        <f t="shared" si="140"/>
        <v/>
      </c>
      <c r="K449" s="26" t="str">
        <f>IF(ISBLANK('DATA ENTRY'!P449),"",'DATA ENTRY'!P449)</f>
        <v/>
      </c>
      <c r="L449" s="26" t="str">
        <f>IF(ISBLANK('DATA ENTRY'!Q449),"",'DATA ENTRY'!Q449)</f>
        <v/>
      </c>
      <c r="M449" s="26" t="str">
        <f t="shared" si="123"/>
        <v/>
      </c>
      <c r="N449" s="26" t="str">
        <f>IF(ISBLANK('DATA ENTRY'!S449),"",'DATA ENTRY'!S449)</f>
        <v/>
      </c>
      <c r="O449" s="26" t="str">
        <f>IF(ISBLANK('DATA ENTRY'!T449),"",'DATA ENTRY'!T449)</f>
        <v/>
      </c>
      <c r="P449" s="26" t="str">
        <f t="shared" si="124"/>
        <v/>
      </c>
      <c r="Q449" s="26" t="str">
        <f>IF(ISBLANK('DATA ENTRY'!V449),"",'DATA ENTRY'!V449)</f>
        <v/>
      </c>
      <c r="R449" s="26" t="str">
        <f>IF(ISBLANK('DATA ENTRY'!W449),"",'DATA ENTRY'!W449)</f>
        <v/>
      </c>
      <c r="S449" s="26" t="str">
        <f t="shared" si="125"/>
        <v/>
      </c>
      <c r="T449" s="26" t="str">
        <f>IF(ISBLANK('DATA ENTRY'!Y449),"",'DATA ENTRY'!Y449)</f>
        <v/>
      </c>
      <c r="U449" s="26" t="str">
        <f>IF(ISBLANK('DATA ENTRY'!Z449),"",'DATA ENTRY'!Z449)</f>
        <v/>
      </c>
      <c r="V449" s="26" t="str">
        <f t="shared" si="126"/>
        <v/>
      </c>
      <c r="W449" s="26" t="str">
        <f>IF(ISBLANK('DATA ENTRY'!$F449),"",IF(LEDGER!B449="AB","AB",IF(LEDGER!B449&gt;=0.9*'MARK LOOKUP'!B449,"A+",IF(LEDGER!B449&gt;=0.8*'MARK LOOKUP'!B449,"A",IF(LEDGER!B449&gt;=0.7*'MARK LOOKUP'!B449,"B+",IF(LEDGER!B449&gt;=0.6*'MARK LOOKUP'!B449,"B",IF(LEDGER!B449&gt;=0.5*'MARK LOOKUP'!B449,"C+",IF(LEDGER!B449&gt;=0.4*'MARK LOOKUP'!B449,"C+",IF(LEDGER!B449&gt;=0.35*'MARK LOOKUP'!B449,"D","NG")))))))))</f>
        <v/>
      </c>
      <c r="X449" s="26" t="str">
        <f>IF(ISBLANK('DATA ENTRY'!$G449),"",IF(LEDGER!C449="AB","AB",IF(LEDGER!C449&gt;=0.9*'MARK LOOKUP'!C449,"A+",IF(LEDGER!C449&gt;=0.8*'MARK LOOKUP'!C449,"A",IF(LEDGER!C449&gt;=0.7*'MARK LOOKUP'!C449,"B+",IF(LEDGER!C449&gt;=0.6*'MARK LOOKUP'!C449,"B",IF(LEDGER!C449&gt;=0.5*'MARK LOOKUP'!C449,"C+",IF(LEDGER!C449&gt;=0.4*'MARK LOOKUP'!C449,"C+",IF(LEDGER!C449&gt;=0.35*'MARK LOOKUP'!C449,"D","N.G.")))))))))</f>
        <v/>
      </c>
      <c r="Y449" s="26" t="b">
        <f>IF(ISNUMBER(D449),IF(D449&gt;=0.9*'MARK LOOKUP'!D449,"A+",IF(D449&gt;=0.8*'MARK LOOKUP'!D449,"A",IF(D449&gt;=0.7*'MARK LOOKUP'!D449,"B+",IF(D449&gt;=0.6*'MARK LOOKUP'!D449,"B",IF(D449&gt;=0.5*'MARK LOOKUP'!D449,"C+",IF(D449&gt;=0.4*'MARK LOOKUP'!D449,"C",IF(D449&gt;=0.35*'MARK LOOKUP'!D449,"D","N.G."))))))))</f>
        <v>0</v>
      </c>
      <c r="Z449" s="26" t="str">
        <f>IF(ISBLANK('DATA ENTRY'!J449),"",IF(LEDGER!E449="AB","AB",IF(LEDGER!E449&gt;=0.9*'MARK LOOKUP'!E449,"A+",IF(LEDGER!E449&gt;=0.8*'MARK LOOKUP'!E449,"A",IF(LEDGER!E449&gt;=0.7*'MARK LOOKUP'!E449,"B+",IF(LEDGER!E449&gt;=0.6*'MARK LOOKUP'!E449,"B",IF(LEDGER!E449&gt;=0.5*'MARK LOOKUP'!E449,"C+",IF(LEDGER!E449&gt;=0.4*'MARK LOOKUP'!E449,"C",IF(LEDGER!E449&gt;=0.35*'MARK LOOKUP'!E449,"D","NG")))))))))</f>
        <v/>
      </c>
      <c r="AA449" s="26" t="str">
        <f>IF(ISBLANK('DATA ENTRY'!K449),"",IF(LEDGER!F449="AB","AB",IF(LEDGER!F449&gt;=0.9*'MARK LOOKUP'!F449,"A+",IF(LEDGER!F449&gt;=0.8*'MARK LOOKUP'!F449,"A",IF(LEDGER!F449&gt;=0.7*'MARK LOOKUP'!F449,"B+",IF(LEDGER!F449&gt;=0.6*'MARK LOOKUP'!F449,"B",IF(LEDGER!F449&gt;=0.5*'MARK LOOKUP'!F449,"C+",IF(LEDGER!F449&gt;=0.4*'MARK LOOKUP'!F449,"C",IF(LEDGER!F449&gt;=0.35*'MARK LOOKUP'!F449,"D","NG")))))))))</f>
        <v/>
      </c>
      <c r="AB449" s="26" t="b">
        <f>IF(ISNUMBER(G449),IF(D449&gt;=0.9*'MARK LOOKUP'!G449,"A+",IF(G449&gt;=0.8*'MARK LOOKUP'!G449,"A",IF(G449&gt;=0.7*'MARK LOOKUP'!G449,"B+",IF(G449&gt;=0.6*'MARK LOOKUP'!G449,"B",IF(G449&gt;=0.5*'MARK LOOKUP'!G449,"C+",IF(G449&gt;=0.4*'MARK LOOKUP'!G449,"C",IF(G449&gt;=0.35*'MARK LOOKUP'!G449,"D","NG"))))))))</f>
        <v>0</v>
      </c>
      <c r="AC449" s="26" t="str">
        <f>IF(ISBLANK('DATA ENTRY'!M449),"",IF(LEDGER!H449="AB","AB",IF(LEDGER!H449&gt;=0.9*'MARK LOOKUP'!H449,"A+",IF(LEDGER!H449&gt;=0.8*'MARK LOOKUP'!H449,"A",IF(LEDGER!H449&gt;=0.7*'MARK LOOKUP'!H449,"B+",IF(LEDGER!H449&gt;=0.6*'MARK LOOKUP'!H449,"B",IF(LEDGER!H449&gt;=0.5*'MARK LOOKUP'!H449,"C+",IF(LEDGER!H449&gt;=0.4*'MARK LOOKUP'!H449,"C",IF(LEDGER!H449&gt;=0.35*'MARK LOOKUP'!H449,"D","NG")))))))))</f>
        <v/>
      </c>
      <c r="AD449" s="26" t="str">
        <f>IF(ISBLANK('DATA ENTRY'!N449),"",IF(LEDGER!I449="AB","AB",IF(LEDGER!I449&gt;=0.9*'MARK LOOKUP'!I449,"A+",IF(LEDGER!I449&gt;=0.8*'MARK LOOKUP'!I449,"A",IF(LEDGER!I449&gt;=0.7*'MARK LOOKUP'!I449,"B+",IF(LEDGER!I449&gt;=0.6*'MARK LOOKUP'!I449,"B",IF(LEDGER!I449&gt;=0.5*'MARK LOOKUP'!I449,"C+",IF(LEDGER!I449&gt;=0.4*'MARK LOOKUP'!I449,"C",IF(LEDGER!I449&gt;=0.35*'MARK LOOKUP'!I449,"D","NG")))))))))</f>
        <v/>
      </c>
      <c r="AE449" s="26" t="str">
        <f>IF(ISNUMBER(J449),IF(J449&gt;=0.9*'MARK LOOKUP'!J449,"A+",IF(J449&gt;=0.8*'MARK LOOKUP'!J449,"A",IF(J449&gt;=0.7*'MARK LOOKUP'!J449,"B+",IF(J449&gt;=0.6*'MARK LOOKUP'!J449,"B",IF(J449&gt;=0.5*'MARK LOOKUP'!J449,"C+",IF(J449&gt;=0.4*'MARK LOOKUP'!J449,"C",IF(J449&gt;=0.35*'MARK LOOKUP'!J449,"D","NG"))))))),"")</f>
        <v/>
      </c>
      <c r="AF449" s="26" t="str">
        <f>IF(ISBLANK('DATA ENTRY'!P449),"",IF(LEDGER!K449="Ab","AB",IF(LEDGER!K449&gt;=0.9*'MARK LOOKUP'!K449,"A+",IF(LEDGER!K449&gt;=0.8*'MARK LOOKUP'!K449,"A",IF(LEDGER!K449&gt;=0.7*'MARK LOOKUP'!K449,"B+",IF(LEDGER!K449&gt;=0.6*'MARK LOOKUP'!K449,"B",IF(LEDGER!K449&gt;=0.5*'MARK LOOKUP'!K449,"C+",IF(LEDGER!K449&gt;=0.4*'MARK LOOKUP'!K449,"C",IF(LEDGER!K449&gt;=0.35*'MARK LOOKUP'!K449,"D","NG")))))))))</f>
        <v/>
      </c>
      <c r="AG449" s="26" t="str">
        <f>IF(ISBLANK('DATA ENTRY'!Q449),"",IF(LEDGER!L449="Ab","AB",IF(LEDGER!L449&gt;=0.9*'MARK LOOKUP'!L449,"A+",IF(LEDGER!L449&gt;=0.8*'MARK LOOKUP'!L449,"A",IF(LEDGER!L449&gt;=0.7*'MARK LOOKUP'!L449,"B+",IF(LEDGER!L449&gt;=0.6*'MARK LOOKUP'!L449,"B",IF(LEDGER!L449&gt;=0.5*'MARK LOOKUP'!L449,"C+",IF(LEDGER!L449&gt;=0.4*'MARK LOOKUP'!L449,"C",IF(LEDGER!L449&gt;=0.35*'MARK LOOKUP'!L449,"D","NG")))))))))</f>
        <v/>
      </c>
      <c r="AH449" s="26" t="str">
        <f>IF(ISNUMBER(M449),IF(M449&gt;=0.9*'MARK LOOKUP'!M449,"A+",IF(M449&gt;=0.8*'MARK LOOKUP'!M449,"A",IF(M449&gt;=0.7*'MARK LOOKUP'!M449,"B+",IF(M449&gt;=0.6*'MARK LOOKUP'!M449,"B",IF(M449&gt;=0.5*'MARK LOOKUP'!M449,"C+",IF(M449&gt;=0.4*'MARK LOOKUP'!M449,"C",IF(M449&gt;=0.35*'MARK LOOKUP'!M449,"D","NG"))))))),"")</f>
        <v/>
      </c>
      <c r="AI449" s="26" t="str">
        <f>IF(ISBLANK('DATA ENTRY'!S449),"",IF(N449="Ab","AB",IF(N449&gt;=0.9*'MARK LOOKUP'!N449,"A+",IF(N449&gt;=0.8*'MARK LOOKUP'!N449,"A",IF(N449&gt;=0.7*'MARK LOOKUP'!N449,"B+",IF(N449&gt;=0.6*'MARK LOOKUP'!N449,"B",IF(N449&gt;=0.5*'MARK LOOKUP'!N449,"C+",IF(N449&gt;=0.4*'MARK LOOKUP'!N449,"C",IF(N449&gt;=0.35*'MARK LOOKUP'!N449,"D","NG")))))))))</f>
        <v/>
      </c>
      <c r="AJ449" s="26" t="str">
        <f>IF(ISBLANK('DATA ENTRY'!T449),"",IF(O449="Ab","AB",IF(O449&gt;=0.9*'MARK LOOKUP'!O449,"A+",IF(O449&gt;=0.8*'MARK LOOKUP'!O449,"A",IF(O449&gt;=0.7*'MARK LOOKUP'!O449,"B+",IF(O449&gt;=0.6*'MARK LOOKUP'!O449,"B",IF(O449&gt;=0.5*'MARK LOOKUP'!O449,"C+",IF(O449&gt;=0.4*'MARK LOOKUP'!O449,"C",IF(O449&gt;=0.35*'MARK LOOKUP'!O449,"D","NG")))))))))</f>
        <v/>
      </c>
      <c r="AK449" s="26" t="str">
        <f>IF(ISNUMBER(P449),IF(P449&gt;=0.9*'MARK LOOKUP'!P449,"A+",IF(P449&gt;=0.8*'MARK LOOKUP'!P449,"A",IF(P449&gt;=0.7*'MARK LOOKUP'!P449,"B+",IF(P449&gt;=0.6*'MARK LOOKUP'!P449,"B",IF(P449&gt;=0.5*'MARK LOOKUP'!P449,"C+",IF(P449&gt;=0.4*'MARK LOOKUP'!P449,"C",IF(P449&gt;=0.35*'MARK LOOKUP'!P449,"D","NG"))))))),"")</f>
        <v/>
      </c>
      <c r="AL449" s="26" t="str">
        <f>IF(ISBLANK('DATA ENTRY'!V449),"",IF(Q449="Ab","AB",IF(Q449&gt;=0.9*'MARK LOOKUP'!Q449,"A+",IF(Q449&gt;=0.8*'MARK LOOKUP'!Q449,"A",IF(Q449&gt;=0.7*'MARK LOOKUP'!Q449,"B+",IF(Q449&gt;=0.6*'MARK LOOKUP'!Q449,"B",IF(Q449&gt;=0.5*'MARK LOOKUP'!Q449,"C+",IF(Q449&gt;=0.4*'MARK LOOKUP'!Q449,"C",IF(Q449&gt;=0.35*'MARK LOOKUP'!Q449,"D","NG")))))))))</f>
        <v/>
      </c>
      <c r="AM449" s="26" t="str">
        <f>IF(ISBLANK('DATA ENTRY'!W449),"",IF(R449="Ab","AB",IF(R449&gt;=0.9*'MARK LOOKUP'!R449,"A+",IF(R449&gt;=0.8*'MARK LOOKUP'!R449,"A",IF(R449&gt;=0.7*'MARK LOOKUP'!R449,"B+",IF(R449&gt;=0.6*'MARK LOOKUP'!R449,"B",IF(R449&gt;=0.5*'MARK LOOKUP'!R449,"C+",IF(R449&gt;=0.4*'MARK LOOKUP'!R449,"C",IF(R449&gt;=0.35*'MARK LOOKUP'!R449,"D","NG")))))))))</f>
        <v/>
      </c>
      <c r="AN449" s="26" t="str">
        <f>IF(ISNUMBER(S449),IF(S449&gt;=0.9*'MARK LOOKUP'!S449,"A+",IF(S449&gt;=0.8*'MARK LOOKUP'!S449,"A",IF(S449&gt;=0.7*'MARK LOOKUP'!S449,"B+",IF(S449&gt;=0.6*'MARK LOOKUP'!S449,"B",IF(S449&gt;=0.5*'MARK LOOKUP'!S449,"C+",IF(S449&gt;=0.4*'MARK LOOKUP'!S449,"C",IF(S449&gt;=0.35*'MARK LOOKUP'!S449,"D","NG"))))))),"")</f>
        <v/>
      </c>
      <c r="AO449" s="26" t="str">
        <f>IF(ISBLANK('DATA ENTRY'!Y449),"",IF(T449="AB","AB",IF(T449&gt;=0.9*'MARK LOOKUP'!T449,"A+",IF(T449&gt;=0.8*'MARK LOOKUP'!T449,"A",IF(T449&gt;=0.7*'MARK LOOKUP'!T449,"B+",IF(T449&gt;=0.6*'MARK LOOKUP'!T449,"B",IF(T449&gt;=0.5*'MARK LOOKUP'!T449,"C+",IF(T449&gt;=0.4*'MARK LOOKUP'!T449,"C",IF(T449&gt;=0.35*'MARK LOOKUP'!T449,"D","NG")))))))))</f>
        <v/>
      </c>
      <c r="AP449" s="26" t="str">
        <f>IF(ISBLANK('DATA ENTRY'!Z449),"",IF(U449="AB","AB",IF(U449&gt;=0.9*'MARK LOOKUP'!U449,"A+",IF(U449&gt;=0.8*'MARK LOOKUP'!U449,"A",IF(U449&gt;=0.7*'MARK LOOKUP'!U449,"B+",IF(U449&gt;=0.6*'MARK LOOKUP'!U449,"B",IF(U449&gt;=0.5*'MARK LOOKUP'!U449,"C+",IF(U449&gt;=0.4*'MARK LOOKUP'!U449,"C",IF(U449&gt;=0.35*'MARK LOOKUP'!U449,"D","NG")))))))))</f>
        <v/>
      </c>
      <c r="AQ449" s="26" t="str">
        <f>IF(ISNUMBER(V449),IF(V449&gt;=0.9*'MARK LOOKUP'!V449,"A+",IF(V449&gt;=0.8*'MARK LOOKUP'!V449,"A",IF(V449&gt;=0.7*'MARK LOOKUP'!V449,"B+",IF(V449&gt;=0.6*'MARK LOOKUP'!S449,"B",IF(V449&gt;=0.5*'MARK LOOKUP'!V449,"C+",IF(V449&gt;=0.4*'MARK LOOKUP'!V449,"C",IF(V449&gt;=0.35*'MARK LOOKUP'!V449,"D","NG"))))))),"")</f>
        <v/>
      </c>
      <c r="AR449" s="26" t="str">
        <f t="shared" si="127"/>
        <v/>
      </c>
      <c r="AS449" s="26" t="str">
        <f t="shared" si="128"/>
        <v/>
      </c>
      <c r="AT449" s="26" t="str">
        <f t="shared" si="129"/>
        <v/>
      </c>
      <c r="AU449" s="26" t="str">
        <f t="shared" si="130"/>
        <v/>
      </c>
      <c r="AV449" s="26" t="str">
        <f t="shared" si="131"/>
        <v/>
      </c>
      <c r="AW449" s="26" t="str">
        <f t="shared" si="132"/>
        <v/>
      </c>
      <c r="AX449" s="26" t="str">
        <f t="shared" si="133"/>
        <v/>
      </c>
      <c r="AY449" s="26" t="str">
        <f t="shared" si="134"/>
        <v/>
      </c>
      <c r="AZ449" s="26" t="str">
        <f t="shared" si="135"/>
        <v/>
      </c>
      <c r="BA449" s="26" t="str">
        <f t="shared" si="136"/>
        <v/>
      </c>
      <c r="BB449" s="26" t="str">
        <f t="shared" si="137"/>
        <v/>
      </c>
      <c r="BC449" s="26" t="str">
        <f t="shared" si="138"/>
        <v/>
      </c>
      <c r="BD449" s="26" t="str">
        <f t="shared" si="139"/>
        <v/>
      </c>
      <c r="BE449" s="26" t="str">
        <f>IF(ISBLANK('DATA ENTRY'!S449),"",IF(AJ449="A+","4",IF(AJ449="A","3.6",IF(AJ449="B+","3.2",IF(AJ449="B","2.8",IF(AJ449="C+","2.4",IF(AJ449="C","2",IF(AJ449="D+","1.6",IF(AJ449="D","1.2",IF(AJ449="E","0.8",""))))))))))</f>
        <v/>
      </c>
      <c r="BF449" s="26" t="str">
        <f>IF(ISBLANK('DATA ENTRY'!T449),"",IF(AK449="A+","4",IF(AK449="A","3.6",IF(AK449="B+","3.2",IF(AK449="B","2.8",IF(AK449="C+","2.4",IF(AK449="C","2",IF(AK449="D+","1.6",IF(AK449="D","1.2",IF(AK449="E","0.8",""))))))))))</f>
        <v/>
      </c>
      <c r="BG449" s="26" t="str">
        <f>IF(ISBLANK('DATA ENTRY'!U449),"",IF(AL449="A+","4",IF(AL449="A","3.6",IF(AL449="B+","3.2",IF(AL449="B","2.8",IF(AL449="C+","2.4",IF(AL449="C","2",IF(AL449="D+","1.6",IF(AL449="D","1.2",IF(AL449="E","0.8",""))))))))))</f>
        <v/>
      </c>
      <c r="BH449" s="26" t="str">
        <f>IF(ISBLANK('DATA ENTRY'!V449),"",IF(AM449="A+","4",IF(AM449="A","3.6",IF(AM449="B+","3.2",IF(AM449="B","2.8",IF(AM449="C+","2.4",IF(AM449="C","2",IF(AM449="D+","1.6",IF(AM449="D","1.2",IF(AM449="E","0.8",""))))))))))</f>
        <v/>
      </c>
      <c r="BI449" s="26" t="str">
        <f>IF(ISBLANK('DATA ENTRY'!W449),"",IF(AN449="A+","4",IF(AN449="A","3.6",IF(AN449="B+","3.2",IF(AN449="B","2.8",IF(AN449="C+","2.4",IF(AN449="C","2",IF(AN449="D+","1.6",IF(AN449="D","1.2",IF(AN449="E","0.8",""))))))))))</f>
        <v/>
      </c>
      <c r="BJ449" s="26" t="str">
        <f>IF(ISBLANK('DATA ENTRY'!X449),"",IF(AO449="A+","4",IF(AO449="A","3.6",IF(AO449="B+","3.2",IF(AO449="B","2.8",IF(AO449="C+","2.4",IF(AO449="C","2",IF(AO449="D+","1.6",IF(AO449="D","1.2",IF(AO449="E","0.8",""))))))))))</f>
        <v/>
      </c>
      <c r="BK449" s="26" t="str">
        <f>IF(ISBLANK('DATA ENTRY'!Y449),"",IF(AP449="A+","4",IF(AP449="A","3.6",IF(AP449="B+","3.2",IF(AP449="B","2.8",IF(AP449="C+","2.4",IF(AP449="C","2",IF(AP449="D+","1.6",IF(AP449="D","1.2",IF(AP449="E","0.8",""))))))))))</f>
        <v/>
      </c>
      <c r="BL449" s="26" t="str">
        <f>IF(ISBLANK('DATA ENTRY'!Z449),"",IF(AQ449="A+","4",IF(AQ449="A","3.6",IF(AQ449="B+","3.2",IF(AQ449="B","2.8",IF(AQ449="C+","2.4",IF(AQ449="C","2",IF(AQ449="D+","1.6",IF(AQ449="D","1.2",IF(AQ449="E","0.8",""))))))))))</f>
        <v/>
      </c>
    </row>
    <row r="450" spans="2:64" x14ac:dyDescent="0.25">
      <c r="B450" s="26" t="str">
        <f>IF(ISBLANK('DATA ENTRY'!G450),"",'DATA ENTRY'!G450)</f>
        <v/>
      </c>
      <c r="C450" s="26" t="str">
        <f>IF(ISBLANK('DATA ENTRY'!H450),"",'DATA ENTRY'!H450)</f>
        <v/>
      </c>
      <c r="D450" s="26" t="str">
        <f t="shared" si="121"/>
        <v/>
      </c>
      <c r="E450" s="26" t="str">
        <f>IF(ISBLANK('DATA ENTRY'!J450),"",'DATA ENTRY'!J450)</f>
        <v/>
      </c>
      <c r="F450" s="26" t="str">
        <f>IF(ISBLANK('DATA ENTRY'!K450),"",'DATA ENTRY'!K450)</f>
        <v/>
      </c>
      <c r="G450" s="26" t="str">
        <f t="shared" si="122"/>
        <v/>
      </c>
      <c r="H450" s="26" t="str">
        <f>IF(ISBLANK('DATA ENTRY'!M450),"",'DATA ENTRY'!M450)</f>
        <v/>
      </c>
      <c r="I450" s="26" t="str">
        <f>IF(ISBLANK('DATA ENTRY'!M450),"",'DATA ENTRY'!N450)</f>
        <v/>
      </c>
      <c r="J450" s="26" t="str">
        <f t="shared" si="140"/>
        <v/>
      </c>
      <c r="K450" s="26" t="str">
        <f>IF(ISBLANK('DATA ENTRY'!P450),"",'DATA ENTRY'!P450)</f>
        <v/>
      </c>
      <c r="L450" s="26" t="str">
        <f>IF(ISBLANK('DATA ENTRY'!Q450),"",'DATA ENTRY'!Q450)</f>
        <v/>
      </c>
      <c r="M450" s="26" t="str">
        <f t="shared" si="123"/>
        <v/>
      </c>
      <c r="N450" s="26" t="str">
        <f>IF(ISBLANK('DATA ENTRY'!S450),"",'DATA ENTRY'!S450)</f>
        <v/>
      </c>
      <c r="O450" s="26" t="str">
        <f>IF(ISBLANK('DATA ENTRY'!T450),"",'DATA ENTRY'!T450)</f>
        <v/>
      </c>
      <c r="P450" s="26" t="str">
        <f t="shared" si="124"/>
        <v/>
      </c>
      <c r="Q450" s="26" t="str">
        <f>IF(ISBLANK('DATA ENTRY'!V450),"",'DATA ENTRY'!V450)</f>
        <v/>
      </c>
      <c r="R450" s="26" t="str">
        <f>IF(ISBLANK('DATA ENTRY'!W450),"",'DATA ENTRY'!W450)</f>
        <v/>
      </c>
      <c r="S450" s="26" t="str">
        <f t="shared" si="125"/>
        <v/>
      </c>
      <c r="T450" s="26" t="str">
        <f>IF(ISBLANK('DATA ENTRY'!Y450),"",'DATA ENTRY'!Y450)</f>
        <v/>
      </c>
      <c r="U450" s="26" t="str">
        <f>IF(ISBLANK('DATA ENTRY'!Z450),"",'DATA ENTRY'!Z450)</f>
        <v/>
      </c>
      <c r="V450" s="26" t="str">
        <f t="shared" si="126"/>
        <v/>
      </c>
      <c r="W450" s="26" t="str">
        <f>IF(ISBLANK('DATA ENTRY'!$F450),"",IF(LEDGER!B450="AB","AB",IF(LEDGER!B450&gt;=0.9*'MARK LOOKUP'!B450,"A+",IF(LEDGER!B450&gt;=0.8*'MARK LOOKUP'!B450,"A",IF(LEDGER!B450&gt;=0.7*'MARK LOOKUP'!B450,"B+",IF(LEDGER!B450&gt;=0.6*'MARK LOOKUP'!B450,"B",IF(LEDGER!B450&gt;=0.5*'MARK LOOKUP'!B450,"C+",IF(LEDGER!B450&gt;=0.4*'MARK LOOKUP'!B450,"C+",IF(LEDGER!B450&gt;=0.35*'MARK LOOKUP'!B450,"D","NG")))))))))</f>
        <v/>
      </c>
      <c r="X450" s="26" t="str">
        <f>IF(ISBLANK('DATA ENTRY'!$G450),"",IF(LEDGER!C450="AB","AB",IF(LEDGER!C450&gt;=0.9*'MARK LOOKUP'!C450,"A+",IF(LEDGER!C450&gt;=0.8*'MARK LOOKUP'!C450,"A",IF(LEDGER!C450&gt;=0.7*'MARK LOOKUP'!C450,"B+",IF(LEDGER!C450&gt;=0.6*'MARK LOOKUP'!C450,"B",IF(LEDGER!C450&gt;=0.5*'MARK LOOKUP'!C450,"C+",IF(LEDGER!C450&gt;=0.4*'MARK LOOKUP'!C450,"C+",IF(LEDGER!C450&gt;=0.35*'MARK LOOKUP'!C450,"D","N.G.")))))))))</f>
        <v/>
      </c>
      <c r="Y450" s="26" t="b">
        <f>IF(ISNUMBER(D450),IF(D450&gt;=0.9*'MARK LOOKUP'!D450,"A+",IF(D450&gt;=0.8*'MARK LOOKUP'!D450,"A",IF(D450&gt;=0.7*'MARK LOOKUP'!D450,"B+",IF(D450&gt;=0.6*'MARK LOOKUP'!D450,"B",IF(D450&gt;=0.5*'MARK LOOKUP'!D450,"C+",IF(D450&gt;=0.4*'MARK LOOKUP'!D450,"C",IF(D450&gt;=0.35*'MARK LOOKUP'!D450,"D","N.G."))))))))</f>
        <v>0</v>
      </c>
      <c r="Z450" s="26" t="str">
        <f>IF(ISBLANK('DATA ENTRY'!J450),"",IF(LEDGER!E450="AB","AB",IF(LEDGER!E450&gt;=0.9*'MARK LOOKUP'!E450,"A+",IF(LEDGER!E450&gt;=0.8*'MARK LOOKUP'!E450,"A",IF(LEDGER!E450&gt;=0.7*'MARK LOOKUP'!E450,"B+",IF(LEDGER!E450&gt;=0.6*'MARK LOOKUP'!E450,"B",IF(LEDGER!E450&gt;=0.5*'MARK LOOKUP'!E450,"C+",IF(LEDGER!E450&gt;=0.4*'MARK LOOKUP'!E450,"C",IF(LEDGER!E450&gt;=0.35*'MARK LOOKUP'!E450,"D","NG")))))))))</f>
        <v/>
      </c>
      <c r="AA450" s="26" t="str">
        <f>IF(ISBLANK('DATA ENTRY'!K450),"",IF(LEDGER!F450="AB","AB",IF(LEDGER!F450&gt;=0.9*'MARK LOOKUP'!F450,"A+",IF(LEDGER!F450&gt;=0.8*'MARK LOOKUP'!F450,"A",IF(LEDGER!F450&gt;=0.7*'MARK LOOKUP'!F450,"B+",IF(LEDGER!F450&gt;=0.6*'MARK LOOKUP'!F450,"B",IF(LEDGER!F450&gt;=0.5*'MARK LOOKUP'!F450,"C+",IF(LEDGER!F450&gt;=0.4*'MARK LOOKUP'!F450,"C",IF(LEDGER!F450&gt;=0.35*'MARK LOOKUP'!F450,"D","NG")))))))))</f>
        <v/>
      </c>
      <c r="AB450" s="26" t="b">
        <f>IF(ISNUMBER(G450),IF(D450&gt;=0.9*'MARK LOOKUP'!G450,"A+",IF(G450&gt;=0.8*'MARK LOOKUP'!G450,"A",IF(G450&gt;=0.7*'MARK LOOKUP'!G450,"B+",IF(G450&gt;=0.6*'MARK LOOKUP'!G450,"B",IF(G450&gt;=0.5*'MARK LOOKUP'!G450,"C+",IF(G450&gt;=0.4*'MARK LOOKUP'!G450,"C",IF(G450&gt;=0.35*'MARK LOOKUP'!G450,"D","NG"))))))))</f>
        <v>0</v>
      </c>
      <c r="AC450" s="26" t="str">
        <f>IF(ISBLANK('DATA ENTRY'!M450),"",IF(LEDGER!H450="AB","AB",IF(LEDGER!H450&gt;=0.9*'MARK LOOKUP'!H450,"A+",IF(LEDGER!H450&gt;=0.8*'MARK LOOKUP'!H450,"A",IF(LEDGER!H450&gt;=0.7*'MARK LOOKUP'!H450,"B+",IF(LEDGER!H450&gt;=0.6*'MARK LOOKUP'!H450,"B",IF(LEDGER!H450&gt;=0.5*'MARK LOOKUP'!H450,"C+",IF(LEDGER!H450&gt;=0.4*'MARK LOOKUP'!H450,"C",IF(LEDGER!H450&gt;=0.35*'MARK LOOKUP'!H450,"D","NG")))))))))</f>
        <v/>
      </c>
      <c r="AD450" s="26" t="str">
        <f>IF(ISBLANK('DATA ENTRY'!N450),"",IF(LEDGER!I450="AB","AB",IF(LEDGER!I450&gt;=0.9*'MARK LOOKUP'!I450,"A+",IF(LEDGER!I450&gt;=0.8*'MARK LOOKUP'!I450,"A",IF(LEDGER!I450&gt;=0.7*'MARK LOOKUP'!I450,"B+",IF(LEDGER!I450&gt;=0.6*'MARK LOOKUP'!I450,"B",IF(LEDGER!I450&gt;=0.5*'MARK LOOKUP'!I450,"C+",IF(LEDGER!I450&gt;=0.4*'MARK LOOKUP'!I450,"C",IF(LEDGER!I450&gt;=0.35*'MARK LOOKUP'!I450,"D","NG")))))))))</f>
        <v/>
      </c>
      <c r="AE450" s="26" t="str">
        <f>IF(ISNUMBER(J450),IF(J450&gt;=0.9*'MARK LOOKUP'!J450,"A+",IF(J450&gt;=0.8*'MARK LOOKUP'!J450,"A",IF(J450&gt;=0.7*'MARK LOOKUP'!J450,"B+",IF(J450&gt;=0.6*'MARK LOOKUP'!J450,"B",IF(J450&gt;=0.5*'MARK LOOKUP'!J450,"C+",IF(J450&gt;=0.4*'MARK LOOKUP'!J450,"C",IF(J450&gt;=0.35*'MARK LOOKUP'!J450,"D","NG"))))))),"")</f>
        <v/>
      </c>
      <c r="AF450" s="26" t="str">
        <f>IF(ISBLANK('DATA ENTRY'!P450),"",IF(LEDGER!K450="Ab","AB",IF(LEDGER!K450&gt;=0.9*'MARK LOOKUP'!K450,"A+",IF(LEDGER!K450&gt;=0.8*'MARK LOOKUP'!K450,"A",IF(LEDGER!K450&gt;=0.7*'MARK LOOKUP'!K450,"B+",IF(LEDGER!K450&gt;=0.6*'MARK LOOKUP'!K450,"B",IF(LEDGER!K450&gt;=0.5*'MARK LOOKUP'!K450,"C+",IF(LEDGER!K450&gt;=0.4*'MARK LOOKUP'!K450,"C",IF(LEDGER!K450&gt;=0.35*'MARK LOOKUP'!K450,"D","NG")))))))))</f>
        <v/>
      </c>
      <c r="AG450" s="26" t="str">
        <f>IF(ISBLANK('DATA ENTRY'!Q450),"",IF(LEDGER!L450="Ab","AB",IF(LEDGER!L450&gt;=0.9*'MARK LOOKUP'!L450,"A+",IF(LEDGER!L450&gt;=0.8*'MARK LOOKUP'!L450,"A",IF(LEDGER!L450&gt;=0.7*'MARK LOOKUP'!L450,"B+",IF(LEDGER!L450&gt;=0.6*'MARK LOOKUP'!L450,"B",IF(LEDGER!L450&gt;=0.5*'MARK LOOKUP'!L450,"C+",IF(LEDGER!L450&gt;=0.4*'MARK LOOKUP'!L450,"C",IF(LEDGER!L450&gt;=0.35*'MARK LOOKUP'!L450,"D","NG")))))))))</f>
        <v/>
      </c>
      <c r="AH450" s="26" t="str">
        <f>IF(ISNUMBER(M450),IF(M450&gt;=0.9*'MARK LOOKUP'!M450,"A+",IF(M450&gt;=0.8*'MARK LOOKUP'!M450,"A",IF(M450&gt;=0.7*'MARK LOOKUP'!M450,"B+",IF(M450&gt;=0.6*'MARK LOOKUP'!M450,"B",IF(M450&gt;=0.5*'MARK LOOKUP'!M450,"C+",IF(M450&gt;=0.4*'MARK LOOKUP'!M450,"C",IF(M450&gt;=0.35*'MARK LOOKUP'!M450,"D","NG"))))))),"")</f>
        <v/>
      </c>
      <c r="AI450" s="26" t="str">
        <f>IF(ISBLANK('DATA ENTRY'!S450),"",IF(N450="Ab","AB",IF(N450&gt;=0.9*'MARK LOOKUP'!N450,"A+",IF(N450&gt;=0.8*'MARK LOOKUP'!N450,"A",IF(N450&gt;=0.7*'MARK LOOKUP'!N450,"B+",IF(N450&gt;=0.6*'MARK LOOKUP'!N450,"B",IF(N450&gt;=0.5*'MARK LOOKUP'!N450,"C+",IF(N450&gt;=0.4*'MARK LOOKUP'!N450,"C",IF(N450&gt;=0.35*'MARK LOOKUP'!N450,"D","NG")))))))))</f>
        <v/>
      </c>
      <c r="AJ450" s="26" t="str">
        <f>IF(ISBLANK('DATA ENTRY'!T450),"",IF(O450="Ab","AB",IF(O450&gt;=0.9*'MARK LOOKUP'!O450,"A+",IF(O450&gt;=0.8*'MARK LOOKUP'!O450,"A",IF(O450&gt;=0.7*'MARK LOOKUP'!O450,"B+",IF(O450&gt;=0.6*'MARK LOOKUP'!O450,"B",IF(O450&gt;=0.5*'MARK LOOKUP'!O450,"C+",IF(O450&gt;=0.4*'MARK LOOKUP'!O450,"C",IF(O450&gt;=0.35*'MARK LOOKUP'!O450,"D","NG")))))))))</f>
        <v/>
      </c>
      <c r="AK450" s="26" t="str">
        <f>IF(ISNUMBER(P450),IF(P450&gt;=0.9*'MARK LOOKUP'!P450,"A+",IF(P450&gt;=0.8*'MARK LOOKUP'!P450,"A",IF(P450&gt;=0.7*'MARK LOOKUP'!P450,"B+",IF(P450&gt;=0.6*'MARK LOOKUP'!P450,"B",IF(P450&gt;=0.5*'MARK LOOKUP'!P450,"C+",IF(P450&gt;=0.4*'MARK LOOKUP'!P450,"C",IF(P450&gt;=0.35*'MARK LOOKUP'!P450,"D","NG"))))))),"")</f>
        <v/>
      </c>
      <c r="AL450" s="26" t="str">
        <f>IF(ISBLANK('DATA ENTRY'!V450),"",IF(Q450="Ab","AB",IF(Q450&gt;=0.9*'MARK LOOKUP'!Q450,"A+",IF(Q450&gt;=0.8*'MARK LOOKUP'!Q450,"A",IF(Q450&gt;=0.7*'MARK LOOKUP'!Q450,"B+",IF(Q450&gt;=0.6*'MARK LOOKUP'!Q450,"B",IF(Q450&gt;=0.5*'MARK LOOKUP'!Q450,"C+",IF(Q450&gt;=0.4*'MARK LOOKUP'!Q450,"C",IF(Q450&gt;=0.35*'MARK LOOKUP'!Q450,"D","NG")))))))))</f>
        <v/>
      </c>
      <c r="AM450" s="26" t="str">
        <f>IF(ISBLANK('DATA ENTRY'!W450),"",IF(R450="Ab","AB",IF(R450&gt;=0.9*'MARK LOOKUP'!R450,"A+",IF(R450&gt;=0.8*'MARK LOOKUP'!R450,"A",IF(R450&gt;=0.7*'MARK LOOKUP'!R450,"B+",IF(R450&gt;=0.6*'MARK LOOKUP'!R450,"B",IF(R450&gt;=0.5*'MARK LOOKUP'!R450,"C+",IF(R450&gt;=0.4*'MARK LOOKUP'!R450,"C",IF(R450&gt;=0.35*'MARK LOOKUP'!R450,"D","NG")))))))))</f>
        <v/>
      </c>
      <c r="AN450" s="26" t="str">
        <f>IF(ISNUMBER(S450),IF(S450&gt;=0.9*'MARK LOOKUP'!S450,"A+",IF(S450&gt;=0.8*'MARK LOOKUP'!S450,"A",IF(S450&gt;=0.7*'MARK LOOKUP'!S450,"B+",IF(S450&gt;=0.6*'MARK LOOKUP'!S450,"B",IF(S450&gt;=0.5*'MARK LOOKUP'!S450,"C+",IF(S450&gt;=0.4*'MARK LOOKUP'!S450,"C",IF(S450&gt;=0.35*'MARK LOOKUP'!S450,"D","NG"))))))),"")</f>
        <v/>
      </c>
      <c r="AO450" s="26" t="str">
        <f>IF(ISBLANK('DATA ENTRY'!Y450),"",IF(T450="AB","AB",IF(T450&gt;=0.9*'MARK LOOKUP'!T450,"A+",IF(T450&gt;=0.8*'MARK LOOKUP'!T450,"A",IF(T450&gt;=0.7*'MARK LOOKUP'!T450,"B+",IF(T450&gt;=0.6*'MARK LOOKUP'!T450,"B",IF(T450&gt;=0.5*'MARK LOOKUP'!T450,"C+",IF(T450&gt;=0.4*'MARK LOOKUP'!T450,"C",IF(T450&gt;=0.35*'MARK LOOKUP'!T450,"D","NG")))))))))</f>
        <v/>
      </c>
      <c r="AP450" s="26" t="str">
        <f>IF(ISBLANK('DATA ENTRY'!Z450),"",IF(U450="AB","AB",IF(U450&gt;=0.9*'MARK LOOKUP'!U450,"A+",IF(U450&gt;=0.8*'MARK LOOKUP'!U450,"A",IF(U450&gt;=0.7*'MARK LOOKUP'!U450,"B+",IF(U450&gt;=0.6*'MARK LOOKUP'!U450,"B",IF(U450&gt;=0.5*'MARK LOOKUP'!U450,"C+",IF(U450&gt;=0.4*'MARK LOOKUP'!U450,"C",IF(U450&gt;=0.35*'MARK LOOKUP'!U450,"D","NG")))))))))</f>
        <v/>
      </c>
      <c r="AQ450" s="26" t="str">
        <f>IF(ISNUMBER(V450),IF(V450&gt;=0.9*'MARK LOOKUP'!V450,"A+",IF(V450&gt;=0.8*'MARK LOOKUP'!V450,"A",IF(V450&gt;=0.7*'MARK LOOKUP'!V450,"B+",IF(V450&gt;=0.6*'MARK LOOKUP'!S450,"B",IF(V450&gt;=0.5*'MARK LOOKUP'!V450,"C+",IF(V450&gt;=0.4*'MARK LOOKUP'!V450,"C",IF(V450&gt;=0.35*'MARK LOOKUP'!V450,"D","NG"))))))),"")</f>
        <v/>
      </c>
      <c r="AR450" s="26" t="str">
        <f t="shared" si="127"/>
        <v/>
      </c>
      <c r="AS450" s="26" t="str">
        <f t="shared" si="128"/>
        <v/>
      </c>
      <c r="AT450" s="26" t="str">
        <f t="shared" si="129"/>
        <v/>
      </c>
      <c r="AU450" s="26" t="str">
        <f t="shared" si="130"/>
        <v/>
      </c>
      <c r="AV450" s="26" t="str">
        <f t="shared" si="131"/>
        <v/>
      </c>
      <c r="AW450" s="26" t="str">
        <f t="shared" si="132"/>
        <v/>
      </c>
      <c r="AX450" s="26" t="str">
        <f t="shared" si="133"/>
        <v/>
      </c>
      <c r="AY450" s="26" t="str">
        <f t="shared" si="134"/>
        <v/>
      </c>
      <c r="AZ450" s="26" t="str">
        <f t="shared" si="135"/>
        <v/>
      </c>
      <c r="BA450" s="26" t="str">
        <f t="shared" si="136"/>
        <v/>
      </c>
      <c r="BB450" s="26" t="str">
        <f t="shared" si="137"/>
        <v/>
      </c>
      <c r="BC450" s="26" t="str">
        <f t="shared" si="138"/>
        <v/>
      </c>
      <c r="BD450" s="26" t="str">
        <f t="shared" si="139"/>
        <v/>
      </c>
      <c r="BE450" s="26" t="str">
        <f>IF(ISBLANK('DATA ENTRY'!S450),"",IF(AJ450="A+","4",IF(AJ450="A","3.6",IF(AJ450="B+","3.2",IF(AJ450="B","2.8",IF(AJ450="C+","2.4",IF(AJ450="C","2",IF(AJ450="D+","1.6",IF(AJ450="D","1.2",IF(AJ450="E","0.8",""))))))))))</f>
        <v/>
      </c>
      <c r="BF450" s="26" t="str">
        <f>IF(ISBLANK('DATA ENTRY'!T450),"",IF(AK450="A+","4",IF(AK450="A","3.6",IF(AK450="B+","3.2",IF(AK450="B","2.8",IF(AK450="C+","2.4",IF(AK450="C","2",IF(AK450="D+","1.6",IF(AK450="D","1.2",IF(AK450="E","0.8",""))))))))))</f>
        <v/>
      </c>
      <c r="BG450" s="26" t="str">
        <f>IF(ISBLANK('DATA ENTRY'!U450),"",IF(AL450="A+","4",IF(AL450="A","3.6",IF(AL450="B+","3.2",IF(AL450="B","2.8",IF(AL450="C+","2.4",IF(AL450="C","2",IF(AL450="D+","1.6",IF(AL450="D","1.2",IF(AL450="E","0.8",""))))))))))</f>
        <v/>
      </c>
      <c r="BH450" s="26" t="str">
        <f>IF(ISBLANK('DATA ENTRY'!V450),"",IF(AM450="A+","4",IF(AM450="A","3.6",IF(AM450="B+","3.2",IF(AM450="B","2.8",IF(AM450="C+","2.4",IF(AM450="C","2",IF(AM450="D+","1.6",IF(AM450="D","1.2",IF(AM450="E","0.8",""))))))))))</f>
        <v/>
      </c>
      <c r="BI450" s="26" t="str">
        <f>IF(ISBLANK('DATA ENTRY'!W450),"",IF(AN450="A+","4",IF(AN450="A","3.6",IF(AN450="B+","3.2",IF(AN450="B","2.8",IF(AN450="C+","2.4",IF(AN450="C","2",IF(AN450="D+","1.6",IF(AN450="D","1.2",IF(AN450="E","0.8",""))))))))))</f>
        <v/>
      </c>
      <c r="BJ450" s="26" t="str">
        <f>IF(ISBLANK('DATA ENTRY'!X450),"",IF(AO450="A+","4",IF(AO450="A","3.6",IF(AO450="B+","3.2",IF(AO450="B","2.8",IF(AO450="C+","2.4",IF(AO450="C","2",IF(AO450="D+","1.6",IF(AO450="D","1.2",IF(AO450="E","0.8",""))))))))))</f>
        <v/>
      </c>
      <c r="BK450" s="26" t="str">
        <f>IF(ISBLANK('DATA ENTRY'!Y450),"",IF(AP450="A+","4",IF(AP450="A","3.6",IF(AP450="B+","3.2",IF(AP450="B","2.8",IF(AP450="C+","2.4",IF(AP450="C","2",IF(AP450="D+","1.6",IF(AP450="D","1.2",IF(AP450="E","0.8",""))))))))))</f>
        <v/>
      </c>
      <c r="BL450" s="26" t="str">
        <f>IF(ISBLANK('DATA ENTRY'!Z450),"",IF(AQ450="A+","4",IF(AQ450="A","3.6",IF(AQ450="B+","3.2",IF(AQ450="B","2.8",IF(AQ450="C+","2.4",IF(AQ450="C","2",IF(AQ450="D+","1.6",IF(AQ450="D","1.2",IF(AQ450="E","0.8",""))))))))))</f>
        <v/>
      </c>
    </row>
    <row r="451" spans="2:64" x14ac:dyDescent="0.25">
      <c r="B451" s="26" t="str">
        <f>IF(ISBLANK('DATA ENTRY'!G451),"",'DATA ENTRY'!G451)</f>
        <v/>
      </c>
      <c r="C451" s="26" t="str">
        <f>IF(ISBLANK('DATA ENTRY'!H451),"",'DATA ENTRY'!H451)</f>
        <v/>
      </c>
      <c r="D451" s="26" t="str">
        <f t="shared" ref="D451:D500" si="141">IF(OR(ISNUMBER(B451),ISNUMBER(C451)),SUM(B451:C451),"")</f>
        <v/>
      </c>
      <c r="E451" s="26" t="str">
        <f>IF(ISBLANK('DATA ENTRY'!J451),"",'DATA ENTRY'!J451)</f>
        <v/>
      </c>
      <c r="F451" s="26" t="str">
        <f>IF(ISBLANK('DATA ENTRY'!K451),"",'DATA ENTRY'!K451)</f>
        <v/>
      </c>
      <c r="G451" s="26" t="str">
        <f t="shared" ref="G451:G500" si="142">IF(OR(ISNUMBER(E451),ISNUMBER(F451)),SUM(E451:F451),"")</f>
        <v/>
      </c>
      <c r="H451" s="26" t="str">
        <f>IF(ISBLANK('DATA ENTRY'!M451),"",'DATA ENTRY'!M451)</f>
        <v/>
      </c>
      <c r="I451" s="26" t="str">
        <f>IF(ISBLANK('DATA ENTRY'!M451),"",'DATA ENTRY'!N451)</f>
        <v/>
      </c>
      <c r="J451" s="26" t="str">
        <f t="shared" si="140"/>
        <v/>
      </c>
      <c r="K451" s="26" t="str">
        <f>IF(ISBLANK('DATA ENTRY'!P451),"",'DATA ENTRY'!P451)</f>
        <v/>
      </c>
      <c r="L451" s="26" t="str">
        <f>IF(ISBLANK('DATA ENTRY'!Q451),"",'DATA ENTRY'!Q451)</f>
        <v/>
      </c>
      <c r="M451" s="26" t="str">
        <f t="shared" ref="M451:M500" si="143">IF(OR(ISNUMBER(K451),ISNUMBER(L451)),SUM(K451:L451),"")</f>
        <v/>
      </c>
      <c r="N451" s="26" t="str">
        <f>IF(ISBLANK('DATA ENTRY'!S451),"",'DATA ENTRY'!S451)</f>
        <v/>
      </c>
      <c r="O451" s="26" t="str">
        <f>IF(ISBLANK('DATA ENTRY'!T451),"",'DATA ENTRY'!T451)</f>
        <v/>
      </c>
      <c r="P451" s="26" t="str">
        <f t="shared" ref="P451:P500" si="144">IF(OR(ISNUMBER(N451),ISNUMBER(O451)),SUM(N451:O451),"")</f>
        <v/>
      </c>
      <c r="Q451" s="26" t="str">
        <f>IF(ISBLANK('DATA ENTRY'!V451),"",'DATA ENTRY'!V451)</f>
        <v/>
      </c>
      <c r="R451" s="26" t="str">
        <f>IF(ISBLANK('DATA ENTRY'!W451),"",'DATA ENTRY'!W451)</f>
        <v/>
      </c>
      <c r="S451" s="26" t="str">
        <f t="shared" ref="S451:S500" si="145">IF(OR(ISNUMBER(Q451),ISNUMBER(R451)),SUM(Q451:R451),"")</f>
        <v/>
      </c>
      <c r="T451" s="26" t="str">
        <f>IF(ISBLANK('DATA ENTRY'!Y451),"",'DATA ENTRY'!Y451)</f>
        <v/>
      </c>
      <c r="U451" s="26" t="str">
        <f>IF(ISBLANK('DATA ENTRY'!Z451),"",'DATA ENTRY'!Z451)</f>
        <v/>
      </c>
      <c r="V451" s="26" t="str">
        <f t="shared" ref="V451:V500" si="146">IF(OR(ISNUMBER(T451),ISNUMBER(U451)),SUM(T451:U451),"")</f>
        <v/>
      </c>
      <c r="W451" s="26" t="str">
        <f>IF(ISBLANK('DATA ENTRY'!$F451),"",IF(LEDGER!B451="AB","AB",IF(LEDGER!B451&gt;=0.9*'MARK LOOKUP'!B451,"A+",IF(LEDGER!B451&gt;=0.8*'MARK LOOKUP'!B451,"A",IF(LEDGER!B451&gt;=0.7*'MARK LOOKUP'!B451,"B+",IF(LEDGER!B451&gt;=0.6*'MARK LOOKUP'!B451,"B",IF(LEDGER!B451&gt;=0.5*'MARK LOOKUP'!B451,"C+",IF(LEDGER!B451&gt;=0.4*'MARK LOOKUP'!B451,"C+",IF(LEDGER!B451&gt;=0.35*'MARK LOOKUP'!B451,"D","NG")))))))))</f>
        <v/>
      </c>
      <c r="X451" s="26" t="str">
        <f>IF(ISBLANK('DATA ENTRY'!$G451),"",IF(LEDGER!C451="AB","AB",IF(LEDGER!C451&gt;=0.9*'MARK LOOKUP'!C451,"A+",IF(LEDGER!C451&gt;=0.8*'MARK LOOKUP'!C451,"A",IF(LEDGER!C451&gt;=0.7*'MARK LOOKUP'!C451,"B+",IF(LEDGER!C451&gt;=0.6*'MARK LOOKUP'!C451,"B",IF(LEDGER!C451&gt;=0.5*'MARK LOOKUP'!C451,"C+",IF(LEDGER!C451&gt;=0.4*'MARK LOOKUP'!C451,"C+",IF(LEDGER!C451&gt;=0.35*'MARK LOOKUP'!C451,"D","N.G.")))))))))</f>
        <v/>
      </c>
      <c r="Y451" s="26" t="b">
        <f>IF(ISNUMBER(D451),IF(D451&gt;=0.9*'MARK LOOKUP'!D451,"A+",IF(D451&gt;=0.8*'MARK LOOKUP'!D451,"A",IF(D451&gt;=0.7*'MARK LOOKUP'!D451,"B+",IF(D451&gt;=0.6*'MARK LOOKUP'!D451,"B",IF(D451&gt;=0.5*'MARK LOOKUP'!D451,"C+",IF(D451&gt;=0.4*'MARK LOOKUP'!D451,"C",IF(D451&gt;=0.35*'MARK LOOKUP'!D451,"D","N.G."))))))))</f>
        <v>0</v>
      </c>
      <c r="Z451" s="26" t="str">
        <f>IF(ISBLANK('DATA ENTRY'!J451),"",IF(LEDGER!E451="AB","AB",IF(LEDGER!E451&gt;=0.9*'MARK LOOKUP'!E451,"A+",IF(LEDGER!E451&gt;=0.8*'MARK LOOKUP'!E451,"A",IF(LEDGER!E451&gt;=0.7*'MARK LOOKUP'!E451,"B+",IF(LEDGER!E451&gt;=0.6*'MARK LOOKUP'!E451,"B",IF(LEDGER!E451&gt;=0.5*'MARK LOOKUP'!E451,"C+",IF(LEDGER!E451&gt;=0.4*'MARK LOOKUP'!E451,"C",IF(LEDGER!E451&gt;=0.35*'MARK LOOKUP'!E451,"D","NG")))))))))</f>
        <v/>
      </c>
      <c r="AA451" s="26" t="str">
        <f>IF(ISBLANK('DATA ENTRY'!K451),"",IF(LEDGER!F451="AB","AB",IF(LEDGER!F451&gt;=0.9*'MARK LOOKUP'!F451,"A+",IF(LEDGER!F451&gt;=0.8*'MARK LOOKUP'!F451,"A",IF(LEDGER!F451&gt;=0.7*'MARK LOOKUP'!F451,"B+",IF(LEDGER!F451&gt;=0.6*'MARK LOOKUP'!F451,"B",IF(LEDGER!F451&gt;=0.5*'MARK LOOKUP'!F451,"C+",IF(LEDGER!F451&gt;=0.4*'MARK LOOKUP'!F451,"C",IF(LEDGER!F451&gt;=0.35*'MARK LOOKUP'!F451,"D","NG")))))))))</f>
        <v/>
      </c>
      <c r="AB451" s="26" t="b">
        <f>IF(ISNUMBER(G451),IF(D451&gt;=0.9*'MARK LOOKUP'!G451,"A+",IF(G451&gt;=0.8*'MARK LOOKUP'!G451,"A",IF(G451&gt;=0.7*'MARK LOOKUP'!G451,"B+",IF(G451&gt;=0.6*'MARK LOOKUP'!G451,"B",IF(G451&gt;=0.5*'MARK LOOKUP'!G451,"C+",IF(G451&gt;=0.4*'MARK LOOKUP'!G451,"C",IF(G451&gt;=0.35*'MARK LOOKUP'!G451,"D","NG"))))))))</f>
        <v>0</v>
      </c>
      <c r="AC451" s="26" t="str">
        <f>IF(ISBLANK('DATA ENTRY'!M451),"",IF(LEDGER!H451="AB","AB",IF(LEDGER!H451&gt;=0.9*'MARK LOOKUP'!H451,"A+",IF(LEDGER!H451&gt;=0.8*'MARK LOOKUP'!H451,"A",IF(LEDGER!H451&gt;=0.7*'MARK LOOKUP'!H451,"B+",IF(LEDGER!H451&gt;=0.6*'MARK LOOKUP'!H451,"B",IF(LEDGER!H451&gt;=0.5*'MARK LOOKUP'!H451,"C+",IF(LEDGER!H451&gt;=0.4*'MARK LOOKUP'!H451,"C",IF(LEDGER!H451&gt;=0.35*'MARK LOOKUP'!H451,"D","NG")))))))))</f>
        <v/>
      </c>
      <c r="AD451" s="26" t="str">
        <f>IF(ISBLANK('DATA ENTRY'!N451),"",IF(LEDGER!I451="AB","AB",IF(LEDGER!I451&gt;=0.9*'MARK LOOKUP'!I451,"A+",IF(LEDGER!I451&gt;=0.8*'MARK LOOKUP'!I451,"A",IF(LEDGER!I451&gt;=0.7*'MARK LOOKUP'!I451,"B+",IF(LEDGER!I451&gt;=0.6*'MARK LOOKUP'!I451,"B",IF(LEDGER!I451&gt;=0.5*'MARK LOOKUP'!I451,"C+",IF(LEDGER!I451&gt;=0.4*'MARK LOOKUP'!I451,"C",IF(LEDGER!I451&gt;=0.35*'MARK LOOKUP'!I451,"D","NG")))))))))</f>
        <v/>
      </c>
      <c r="AE451" s="26" t="str">
        <f>IF(ISNUMBER(J451),IF(J451&gt;=0.9*'MARK LOOKUP'!J451,"A+",IF(J451&gt;=0.8*'MARK LOOKUP'!J451,"A",IF(J451&gt;=0.7*'MARK LOOKUP'!J451,"B+",IF(J451&gt;=0.6*'MARK LOOKUP'!J451,"B",IF(J451&gt;=0.5*'MARK LOOKUP'!J451,"C+",IF(J451&gt;=0.4*'MARK LOOKUP'!J451,"C",IF(J451&gt;=0.35*'MARK LOOKUP'!J451,"D","NG"))))))),"")</f>
        <v/>
      </c>
      <c r="AF451" s="26" t="str">
        <f>IF(ISBLANK('DATA ENTRY'!P451),"",IF(LEDGER!K451="Ab","AB",IF(LEDGER!K451&gt;=0.9*'MARK LOOKUP'!K451,"A+",IF(LEDGER!K451&gt;=0.8*'MARK LOOKUP'!K451,"A",IF(LEDGER!K451&gt;=0.7*'MARK LOOKUP'!K451,"B+",IF(LEDGER!K451&gt;=0.6*'MARK LOOKUP'!K451,"B",IF(LEDGER!K451&gt;=0.5*'MARK LOOKUP'!K451,"C+",IF(LEDGER!K451&gt;=0.4*'MARK LOOKUP'!K451,"C",IF(LEDGER!K451&gt;=0.35*'MARK LOOKUP'!K451,"D","NG")))))))))</f>
        <v/>
      </c>
      <c r="AG451" s="26" t="str">
        <f>IF(ISBLANK('DATA ENTRY'!Q451),"",IF(LEDGER!L451="Ab","AB",IF(LEDGER!L451&gt;=0.9*'MARK LOOKUP'!L451,"A+",IF(LEDGER!L451&gt;=0.8*'MARK LOOKUP'!L451,"A",IF(LEDGER!L451&gt;=0.7*'MARK LOOKUP'!L451,"B+",IF(LEDGER!L451&gt;=0.6*'MARK LOOKUP'!L451,"B",IF(LEDGER!L451&gt;=0.5*'MARK LOOKUP'!L451,"C+",IF(LEDGER!L451&gt;=0.4*'MARK LOOKUP'!L451,"C",IF(LEDGER!L451&gt;=0.35*'MARK LOOKUP'!L451,"D","NG")))))))))</f>
        <v/>
      </c>
      <c r="AH451" s="26" t="str">
        <f>IF(ISNUMBER(M451),IF(M451&gt;=0.9*'MARK LOOKUP'!M451,"A+",IF(M451&gt;=0.8*'MARK LOOKUP'!M451,"A",IF(M451&gt;=0.7*'MARK LOOKUP'!M451,"B+",IF(M451&gt;=0.6*'MARK LOOKUP'!M451,"B",IF(M451&gt;=0.5*'MARK LOOKUP'!M451,"C+",IF(M451&gt;=0.4*'MARK LOOKUP'!M451,"C",IF(M451&gt;=0.35*'MARK LOOKUP'!M451,"D","NG"))))))),"")</f>
        <v/>
      </c>
      <c r="AI451" s="26" t="str">
        <f>IF(ISBLANK('DATA ENTRY'!S451),"",IF(N451="Ab","AB",IF(N451&gt;=0.9*'MARK LOOKUP'!N451,"A+",IF(N451&gt;=0.8*'MARK LOOKUP'!N451,"A",IF(N451&gt;=0.7*'MARK LOOKUP'!N451,"B+",IF(N451&gt;=0.6*'MARK LOOKUP'!N451,"B",IF(N451&gt;=0.5*'MARK LOOKUP'!N451,"C+",IF(N451&gt;=0.4*'MARK LOOKUP'!N451,"C",IF(N451&gt;=0.35*'MARK LOOKUP'!N451,"D","NG")))))))))</f>
        <v/>
      </c>
      <c r="AJ451" s="26" t="str">
        <f>IF(ISBLANK('DATA ENTRY'!T451),"",IF(O451="Ab","AB",IF(O451&gt;=0.9*'MARK LOOKUP'!O451,"A+",IF(O451&gt;=0.8*'MARK LOOKUP'!O451,"A",IF(O451&gt;=0.7*'MARK LOOKUP'!O451,"B+",IF(O451&gt;=0.6*'MARK LOOKUP'!O451,"B",IF(O451&gt;=0.5*'MARK LOOKUP'!O451,"C+",IF(O451&gt;=0.4*'MARK LOOKUP'!O451,"C",IF(O451&gt;=0.35*'MARK LOOKUP'!O451,"D","NG")))))))))</f>
        <v/>
      </c>
      <c r="AK451" s="26" t="str">
        <f>IF(ISNUMBER(P451),IF(P451&gt;=0.9*'MARK LOOKUP'!P451,"A+",IF(P451&gt;=0.8*'MARK LOOKUP'!P451,"A",IF(P451&gt;=0.7*'MARK LOOKUP'!P451,"B+",IF(P451&gt;=0.6*'MARK LOOKUP'!P451,"B",IF(P451&gt;=0.5*'MARK LOOKUP'!P451,"C+",IF(P451&gt;=0.4*'MARK LOOKUP'!P451,"C",IF(P451&gt;=0.35*'MARK LOOKUP'!P451,"D","NG"))))))),"")</f>
        <v/>
      </c>
      <c r="AL451" s="26" t="str">
        <f>IF(ISBLANK('DATA ENTRY'!V451),"",IF(Q451="Ab","AB",IF(Q451&gt;=0.9*'MARK LOOKUP'!Q451,"A+",IF(Q451&gt;=0.8*'MARK LOOKUP'!Q451,"A",IF(Q451&gt;=0.7*'MARK LOOKUP'!Q451,"B+",IF(Q451&gt;=0.6*'MARK LOOKUP'!Q451,"B",IF(Q451&gt;=0.5*'MARK LOOKUP'!Q451,"C+",IF(Q451&gt;=0.4*'MARK LOOKUP'!Q451,"C",IF(Q451&gt;=0.35*'MARK LOOKUP'!Q451,"D","NG")))))))))</f>
        <v/>
      </c>
      <c r="AM451" s="26" t="str">
        <f>IF(ISBLANK('DATA ENTRY'!W451),"",IF(R451="Ab","AB",IF(R451&gt;=0.9*'MARK LOOKUP'!R451,"A+",IF(R451&gt;=0.8*'MARK LOOKUP'!R451,"A",IF(R451&gt;=0.7*'MARK LOOKUP'!R451,"B+",IF(R451&gt;=0.6*'MARK LOOKUP'!R451,"B",IF(R451&gt;=0.5*'MARK LOOKUP'!R451,"C+",IF(R451&gt;=0.4*'MARK LOOKUP'!R451,"C",IF(R451&gt;=0.35*'MARK LOOKUP'!R451,"D","NG")))))))))</f>
        <v/>
      </c>
      <c r="AN451" s="26" t="str">
        <f>IF(ISNUMBER(S451),IF(S451&gt;=0.9*'MARK LOOKUP'!S451,"A+",IF(S451&gt;=0.8*'MARK LOOKUP'!S451,"A",IF(S451&gt;=0.7*'MARK LOOKUP'!S451,"B+",IF(S451&gt;=0.6*'MARK LOOKUP'!S451,"B",IF(S451&gt;=0.5*'MARK LOOKUP'!S451,"C+",IF(S451&gt;=0.4*'MARK LOOKUP'!S451,"C",IF(S451&gt;=0.35*'MARK LOOKUP'!S451,"D","NG"))))))),"")</f>
        <v/>
      </c>
      <c r="AO451" s="26" t="str">
        <f>IF(ISBLANK('DATA ENTRY'!Y451),"",IF(T451="AB","AB",IF(T451&gt;=0.9*'MARK LOOKUP'!T451,"A+",IF(T451&gt;=0.8*'MARK LOOKUP'!T451,"A",IF(T451&gt;=0.7*'MARK LOOKUP'!T451,"B+",IF(T451&gt;=0.6*'MARK LOOKUP'!T451,"B",IF(T451&gt;=0.5*'MARK LOOKUP'!T451,"C+",IF(T451&gt;=0.4*'MARK LOOKUP'!T451,"C",IF(T451&gt;=0.35*'MARK LOOKUP'!T451,"D","NG")))))))))</f>
        <v/>
      </c>
      <c r="AP451" s="26" t="str">
        <f>IF(ISBLANK('DATA ENTRY'!Z451),"",IF(U451="AB","AB",IF(U451&gt;=0.9*'MARK LOOKUP'!U451,"A+",IF(U451&gt;=0.8*'MARK LOOKUP'!U451,"A",IF(U451&gt;=0.7*'MARK LOOKUP'!U451,"B+",IF(U451&gt;=0.6*'MARK LOOKUP'!U451,"B",IF(U451&gt;=0.5*'MARK LOOKUP'!U451,"C+",IF(U451&gt;=0.4*'MARK LOOKUP'!U451,"C",IF(U451&gt;=0.35*'MARK LOOKUP'!U451,"D","NG")))))))))</f>
        <v/>
      </c>
      <c r="AQ451" s="26" t="str">
        <f>IF(ISNUMBER(V451),IF(V451&gt;=0.9*'MARK LOOKUP'!V451,"A+",IF(V451&gt;=0.8*'MARK LOOKUP'!V451,"A",IF(V451&gt;=0.7*'MARK LOOKUP'!V451,"B+",IF(V451&gt;=0.6*'MARK LOOKUP'!S451,"B",IF(V451&gt;=0.5*'MARK LOOKUP'!V451,"C+",IF(V451&gt;=0.4*'MARK LOOKUP'!V451,"C",IF(V451&gt;=0.35*'MARK LOOKUP'!V451,"D","NG"))))))),"")</f>
        <v/>
      </c>
      <c r="AR451" s="26" t="str">
        <f t="shared" ref="AR451:AR500" si="147">IF(W451="A+","4",IF(W451="A","3.6",IF(W451="B+","3.2",IF(W451="B","2.8",IF(W451="C+","2.4",IF(W451="C","2",IF(W451="D+","1.6",IF(W451="D","1.2",IF(W451="E","0.8","")))))))))</f>
        <v/>
      </c>
      <c r="AS451" s="26" t="str">
        <f t="shared" ref="AS451:AS500" si="148">IF(X451="A+","4",IF(X451="A","3.6",IF(X451="B+","3.2",IF(X451="B","2.8",IF(X451="C+","2.4",IF(X451="C","2",IF(X451="D+","1.6",IF(X451="D","1.2",IF(X451="E","0.8","")))))))))</f>
        <v/>
      </c>
      <c r="AT451" s="26" t="str">
        <f t="shared" ref="AT451:AT500" si="149">IF(Y451="A+","4",IF(Y451="A","3.6",IF(Y451="B+","3.2",IF(Y451="B","2.8",IF(Y451="C+","2.4",IF(Y451="C","2",IF(Y451="D+","1.6",IF(Y451="D","1.2",IF(Y451="E","0.8","")))))))))</f>
        <v/>
      </c>
      <c r="AU451" s="26" t="str">
        <f t="shared" ref="AU451:AU500" si="150">IF(Z451="A+","4",IF(Z451="A","3.6",IF(Z451="B+","3.2",IF(Z451="B","2.8",IF(Z451="C+","2.4",IF(Z451="C","2",IF(Z451="D+","1.6",IF(Z451="D","1.2",IF(Z451="E","0.8","")))))))))</f>
        <v/>
      </c>
      <c r="AV451" s="26" t="str">
        <f t="shared" ref="AV451:AV500" si="151">IF(AA451="A+","4",IF(AA451="A","3.6",IF(AA451="B+","3.2",IF(AA451="B","2.8",IF(AA451="C+","2.4",IF(AA451="C","2",IF(AA451="D+","1.6",IF(AA451="D","1.2",IF(AA451="E","0.8","")))))))))</f>
        <v/>
      </c>
      <c r="AW451" s="26" t="str">
        <f t="shared" ref="AW451:AW500" si="152">IF(AB451="A+","4",IF(AB451="A","3.6",IF(AB451="B+","3.2",IF(AB451="B","2.8",IF(AB451="C+","2.4",IF(AB451="C","2",IF(AB451="D+","1.6",IF(AB451="D","1.2",IF(AB451="E","0.8","")))))))))</f>
        <v/>
      </c>
      <c r="AX451" s="26" t="str">
        <f t="shared" ref="AX451:AX500" si="153">IF(AC451="A+","4",IF(AC451="A","3.6",IF(AC451="B+","3.2",IF(AC451="B","2.8",IF(AC451="C+","2.4",IF(AC451="C","2",IF(AC451="D+","1.6",IF(AC451="D","1.2",IF(AC451="E","0.8","")))))))))</f>
        <v/>
      </c>
      <c r="AY451" s="26" t="str">
        <f t="shared" ref="AY451:AY500" si="154">IF(AD451="A+","4",IF(AD451="A","3.6",IF(AD451="B+","3.2",IF(AD451="B","2.8",IF(AD451="C+","2.4",IF(AD451="C","2",IF(AD451="D+","1.6",IF(AD451="D","1.2",IF(AD451="E","0.8","")))))))))</f>
        <v/>
      </c>
      <c r="AZ451" s="26" t="str">
        <f t="shared" ref="AZ451:AZ500" si="155">IF(AE451="A+","4",IF(AE451="A","3.6",IF(AE451="B+","3.2",IF(AE451="B","2.8",IF(AE451="C+","2.4",IF(AE451="C","2",IF(AE451="D+","1.6",IF(AE451="D","1.2",IF(AE451="E","0.8","")))))))))</f>
        <v/>
      </c>
      <c r="BA451" s="26" t="str">
        <f t="shared" ref="BA451:BA500" si="156">IF(AF451="A+","4",IF(AF451="A","3.6",IF(AF451="B+","3.2",IF(AF451="B","2.8",IF(AF451="C+","2.4",IF(AF451="C","2",IF(AF451="D+","1.6",IF(AF451="D","1.2",IF(AF451="E","0.8","")))))))))</f>
        <v/>
      </c>
      <c r="BB451" s="26" t="str">
        <f t="shared" ref="BB451:BB500" si="157">IF(AG451="A+","4",IF(AG451="A","3.6",IF(AG451="B+","3.2",IF(AG451="B","2.8",IF(AG451="C+","2.4",IF(AG451="C","2",IF(AG451="D+","1.6",IF(AG451="D","1.2",IF(AG451="E","0.8","")))))))))</f>
        <v/>
      </c>
      <c r="BC451" s="26" t="str">
        <f t="shared" ref="BC451:BC500" si="158">IF(AH451="A+","4",IF(AH451="A","3.6",IF(AH451="B+","3.2",IF(AH451="B","2.8",IF(AH451="C+","2.4",IF(AH451="C","2",IF(AH451="D+","1.6",IF(AH451="D","1.2",IF(AH451="E","0.8","")))))))))</f>
        <v/>
      </c>
      <c r="BD451" s="26" t="str">
        <f t="shared" ref="BD451:BD500" si="159">IF(AI451="A+","4",IF(AI451="A","3.6",IF(AI451="B+","3.2",IF(AI451="B","2.8",IF(AI451="C+","2.4",IF(AI451="C","2",IF(AI451="D+","1.6",IF(AI451="D","1.2",IF(AI451="E","0.8","")))))))))</f>
        <v/>
      </c>
      <c r="BE451" s="26" t="str">
        <f>IF(ISBLANK('DATA ENTRY'!S451),"",IF(AJ451="A+","4",IF(AJ451="A","3.6",IF(AJ451="B+","3.2",IF(AJ451="B","2.8",IF(AJ451="C+","2.4",IF(AJ451="C","2",IF(AJ451="D+","1.6",IF(AJ451="D","1.2",IF(AJ451="E","0.8",""))))))))))</f>
        <v/>
      </c>
      <c r="BF451" s="26" t="str">
        <f>IF(ISBLANK('DATA ENTRY'!T451),"",IF(AK451="A+","4",IF(AK451="A","3.6",IF(AK451="B+","3.2",IF(AK451="B","2.8",IF(AK451="C+","2.4",IF(AK451="C","2",IF(AK451="D+","1.6",IF(AK451="D","1.2",IF(AK451="E","0.8",""))))))))))</f>
        <v/>
      </c>
      <c r="BG451" s="26" t="str">
        <f>IF(ISBLANK('DATA ENTRY'!U451),"",IF(AL451="A+","4",IF(AL451="A","3.6",IF(AL451="B+","3.2",IF(AL451="B","2.8",IF(AL451="C+","2.4",IF(AL451="C","2",IF(AL451="D+","1.6",IF(AL451="D","1.2",IF(AL451="E","0.8",""))))))))))</f>
        <v/>
      </c>
      <c r="BH451" s="26" t="str">
        <f>IF(ISBLANK('DATA ENTRY'!V451),"",IF(AM451="A+","4",IF(AM451="A","3.6",IF(AM451="B+","3.2",IF(AM451="B","2.8",IF(AM451="C+","2.4",IF(AM451="C","2",IF(AM451="D+","1.6",IF(AM451="D","1.2",IF(AM451="E","0.8",""))))))))))</f>
        <v/>
      </c>
      <c r="BI451" s="26" t="str">
        <f>IF(ISBLANK('DATA ENTRY'!W451),"",IF(AN451="A+","4",IF(AN451="A","3.6",IF(AN451="B+","3.2",IF(AN451="B","2.8",IF(AN451="C+","2.4",IF(AN451="C","2",IF(AN451="D+","1.6",IF(AN451="D","1.2",IF(AN451="E","0.8",""))))))))))</f>
        <v/>
      </c>
      <c r="BJ451" s="26" t="str">
        <f>IF(ISBLANK('DATA ENTRY'!X451),"",IF(AO451="A+","4",IF(AO451="A","3.6",IF(AO451="B+","3.2",IF(AO451="B","2.8",IF(AO451="C+","2.4",IF(AO451="C","2",IF(AO451="D+","1.6",IF(AO451="D","1.2",IF(AO451="E","0.8",""))))))))))</f>
        <v/>
      </c>
      <c r="BK451" s="26" t="str">
        <f>IF(ISBLANK('DATA ENTRY'!Y451),"",IF(AP451="A+","4",IF(AP451="A","3.6",IF(AP451="B+","3.2",IF(AP451="B","2.8",IF(AP451="C+","2.4",IF(AP451="C","2",IF(AP451="D+","1.6",IF(AP451="D","1.2",IF(AP451="E","0.8",""))))))))))</f>
        <v/>
      </c>
      <c r="BL451" s="26" t="str">
        <f>IF(ISBLANK('DATA ENTRY'!Z451),"",IF(AQ451="A+","4",IF(AQ451="A","3.6",IF(AQ451="B+","3.2",IF(AQ451="B","2.8",IF(AQ451="C+","2.4",IF(AQ451="C","2",IF(AQ451="D+","1.6",IF(AQ451="D","1.2",IF(AQ451="E","0.8",""))))))))))</f>
        <v/>
      </c>
    </row>
    <row r="452" spans="2:64" x14ac:dyDescent="0.25">
      <c r="B452" s="26" t="str">
        <f>IF(ISBLANK('DATA ENTRY'!G452),"",'DATA ENTRY'!G452)</f>
        <v/>
      </c>
      <c r="C452" s="26" t="str">
        <f>IF(ISBLANK('DATA ENTRY'!H452),"",'DATA ENTRY'!H452)</f>
        <v/>
      </c>
      <c r="D452" s="26" t="str">
        <f t="shared" si="141"/>
        <v/>
      </c>
      <c r="E452" s="26" t="str">
        <f>IF(ISBLANK('DATA ENTRY'!J452),"",'DATA ENTRY'!J452)</f>
        <v/>
      </c>
      <c r="F452" s="26" t="str">
        <f>IF(ISBLANK('DATA ENTRY'!K452),"",'DATA ENTRY'!K452)</f>
        <v/>
      </c>
      <c r="G452" s="26" t="str">
        <f t="shared" si="142"/>
        <v/>
      </c>
      <c r="H452" s="26" t="str">
        <f>IF(ISBLANK('DATA ENTRY'!M452),"",'DATA ENTRY'!M452)</f>
        <v/>
      </c>
      <c r="I452" s="26" t="str">
        <f>IF(ISBLANK('DATA ENTRY'!M452),"",'DATA ENTRY'!N452)</f>
        <v/>
      </c>
      <c r="J452" s="26" t="str">
        <f t="shared" ref="J452:J500" si="160">IF(OR(ISNUMBER(H452),ISNUMBER(I452)),SUM(H452:I452),"")</f>
        <v/>
      </c>
      <c r="K452" s="26" t="str">
        <f>IF(ISBLANK('DATA ENTRY'!P452),"",'DATA ENTRY'!P452)</f>
        <v/>
      </c>
      <c r="L452" s="26" t="str">
        <f>IF(ISBLANK('DATA ENTRY'!Q452),"",'DATA ENTRY'!Q452)</f>
        <v/>
      </c>
      <c r="M452" s="26" t="str">
        <f t="shared" si="143"/>
        <v/>
      </c>
      <c r="N452" s="26" t="str">
        <f>IF(ISBLANK('DATA ENTRY'!S452),"",'DATA ENTRY'!S452)</f>
        <v/>
      </c>
      <c r="O452" s="26" t="str">
        <f>IF(ISBLANK('DATA ENTRY'!T452),"",'DATA ENTRY'!T452)</f>
        <v/>
      </c>
      <c r="P452" s="26" t="str">
        <f t="shared" si="144"/>
        <v/>
      </c>
      <c r="Q452" s="26" t="str">
        <f>IF(ISBLANK('DATA ENTRY'!V452),"",'DATA ENTRY'!V452)</f>
        <v/>
      </c>
      <c r="R452" s="26" t="str">
        <f>IF(ISBLANK('DATA ENTRY'!W452),"",'DATA ENTRY'!W452)</f>
        <v/>
      </c>
      <c r="S452" s="26" t="str">
        <f t="shared" si="145"/>
        <v/>
      </c>
      <c r="T452" s="26" t="str">
        <f>IF(ISBLANK('DATA ENTRY'!Y452),"",'DATA ENTRY'!Y452)</f>
        <v/>
      </c>
      <c r="U452" s="26" t="str">
        <f>IF(ISBLANK('DATA ENTRY'!Z452),"",'DATA ENTRY'!Z452)</f>
        <v/>
      </c>
      <c r="V452" s="26" t="str">
        <f t="shared" si="146"/>
        <v/>
      </c>
      <c r="W452" s="26" t="str">
        <f>IF(ISBLANK('DATA ENTRY'!$F452),"",IF(LEDGER!B452="AB","AB",IF(LEDGER!B452&gt;=0.9*'MARK LOOKUP'!B452,"A+",IF(LEDGER!B452&gt;=0.8*'MARK LOOKUP'!B452,"A",IF(LEDGER!B452&gt;=0.7*'MARK LOOKUP'!B452,"B+",IF(LEDGER!B452&gt;=0.6*'MARK LOOKUP'!B452,"B",IF(LEDGER!B452&gt;=0.5*'MARK LOOKUP'!B452,"C+",IF(LEDGER!B452&gt;=0.4*'MARK LOOKUP'!B452,"C+",IF(LEDGER!B452&gt;=0.35*'MARK LOOKUP'!B452,"D","NG")))))))))</f>
        <v/>
      </c>
      <c r="X452" s="26" t="str">
        <f>IF(ISBLANK('DATA ENTRY'!$G452),"",IF(LEDGER!C452="AB","AB",IF(LEDGER!C452&gt;=0.9*'MARK LOOKUP'!C452,"A+",IF(LEDGER!C452&gt;=0.8*'MARK LOOKUP'!C452,"A",IF(LEDGER!C452&gt;=0.7*'MARK LOOKUP'!C452,"B+",IF(LEDGER!C452&gt;=0.6*'MARK LOOKUP'!C452,"B",IF(LEDGER!C452&gt;=0.5*'MARK LOOKUP'!C452,"C+",IF(LEDGER!C452&gt;=0.4*'MARK LOOKUP'!C452,"C+",IF(LEDGER!C452&gt;=0.35*'MARK LOOKUP'!C452,"D","N.G.")))))))))</f>
        <v/>
      </c>
      <c r="Y452" s="26" t="b">
        <f>IF(ISNUMBER(D452),IF(D452&gt;=0.9*'MARK LOOKUP'!D452,"A+",IF(D452&gt;=0.8*'MARK LOOKUP'!D452,"A",IF(D452&gt;=0.7*'MARK LOOKUP'!D452,"B+",IF(D452&gt;=0.6*'MARK LOOKUP'!D452,"B",IF(D452&gt;=0.5*'MARK LOOKUP'!D452,"C+",IF(D452&gt;=0.4*'MARK LOOKUP'!D452,"C",IF(D452&gt;=0.35*'MARK LOOKUP'!D452,"D","N.G."))))))))</f>
        <v>0</v>
      </c>
      <c r="Z452" s="26" t="str">
        <f>IF(ISBLANK('DATA ENTRY'!J452),"",IF(LEDGER!E452="AB","AB",IF(LEDGER!E452&gt;=0.9*'MARK LOOKUP'!E452,"A+",IF(LEDGER!E452&gt;=0.8*'MARK LOOKUP'!E452,"A",IF(LEDGER!E452&gt;=0.7*'MARK LOOKUP'!E452,"B+",IF(LEDGER!E452&gt;=0.6*'MARK LOOKUP'!E452,"B",IF(LEDGER!E452&gt;=0.5*'MARK LOOKUP'!E452,"C+",IF(LEDGER!E452&gt;=0.4*'MARK LOOKUP'!E452,"C",IF(LEDGER!E452&gt;=0.35*'MARK LOOKUP'!E452,"D","NG")))))))))</f>
        <v/>
      </c>
      <c r="AA452" s="26" t="str">
        <f>IF(ISBLANK('DATA ENTRY'!K452),"",IF(LEDGER!F452="AB","AB",IF(LEDGER!F452&gt;=0.9*'MARK LOOKUP'!F452,"A+",IF(LEDGER!F452&gt;=0.8*'MARK LOOKUP'!F452,"A",IF(LEDGER!F452&gt;=0.7*'MARK LOOKUP'!F452,"B+",IF(LEDGER!F452&gt;=0.6*'MARK LOOKUP'!F452,"B",IF(LEDGER!F452&gt;=0.5*'MARK LOOKUP'!F452,"C+",IF(LEDGER!F452&gt;=0.4*'MARK LOOKUP'!F452,"C",IF(LEDGER!F452&gt;=0.35*'MARK LOOKUP'!F452,"D","NG")))))))))</f>
        <v/>
      </c>
      <c r="AB452" s="26" t="b">
        <f>IF(ISNUMBER(G452),IF(D452&gt;=0.9*'MARK LOOKUP'!G452,"A+",IF(G452&gt;=0.8*'MARK LOOKUP'!G452,"A",IF(G452&gt;=0.7*'MARK LOOKUP'!G452,"B+",IF(G452&gt;=0.6*'MARK LOOKUP'!G452,"B",IF(G452&gt;=0.5*'MARK LOOKUP'!G452,"C+",IF(G452&gt;=0.4*'MARK LOOKUP'!G452,"C",IF(G452&gt;=0.35*'MARK LOOKUP'!G452,"D","NG"))))))))</f>
        <v>0</v>
      </c>
      <c r="AC452" s="26" t="str">
        <f>IF(ISBLANK('DATA ENTRY'!M452),"",IF(LEDGER!H452="AB","AB",IF(LEDGER!H452&gt;=0.9*'MARK LOOKUP'!H452,"A+",IF(LEDGER!H452&gt;=0.8*'MARK LOOKUP'!H452,"A",IF(LEDGER!H452&gt;=0.7*'MARK LOOKUP'!H452,"B+",IF(LEDGER!H452&gt;=0.6*'MARK LOOKUP'!H452,"B",IF(LEDGER!H452&gt;=0.5*'MARK LOOKUP'!H452,"C+",IF(LEDGER!H452&gt;=0.4*'MARK LOOKUP'!H452,"C",IF(LEDGER!H452&gt;=0.35*'MARK LOOKUP'!H452,"D","NG")))))))))</f>
        <v/>
      </c>
      <c r="AD452" s="26" t="str">
        <f>IF(ISBLANK('DATA ENTRY'!N452),"",IF(LEDGER!I452="AB","AB",IF(LEDGER!I452&gt;=0.9*'MARK LOOKUP'!I452,"A+",IF(LEDGER!I452&gt;=0.8*'MARK LOOKUP'!I452,"A",IF(LEDGER!I452&gt;=0.7*'MARK LOOKUP'!I452,"B+",IF(LEDGER!I452&gt;=0.6*'MARK LOOKUP'!I452,"B",IF(LEDGER!I452&gt;=0.5*'MARK LOOKUP'!I452,"C+",IF(LEDGER!I452&gt;=0.4*'MARK LOOKUP'!I452,"C",IF(LEDGER!I452&gt;=0.35*'MARK LOOKUP'!I452,"D","NG")))))))))</f>
        <v/>
      </c>
      <c r="AE452" s="26" t="str">
        <f>IF(ISNUMBER(J452),IF(J452&gt;=0.9*'MARK LOOKUP'!J452,"A+",IF(J452&gt;=0.8*'MARK LOOKUP'!J452,"A",IF(J452&gt;=0.7*'MARK LOOKUP'!J452,"B+",IF(J452&gt;=0.6*'MARK LOOKUP'!J452,"B",IF(J452&gt;=0.5*'MARK LOOKUP'!J452,"C+",IF(J452&gt;=0.4*'MARK LOOKUP'!J452,"C",IF(J452&gt;=0.35*'MARK LOOKUP'!J452,"D","NG"))))))),"")</f>
        <v/>
      </c>
      <c r="AF452" s="26" t="str">
        <f>IF(ISBLANK('DATA ENTRY'!P452),"",IF(LEDGER!K452="Ab","AB",IF(LEDGER!K452&gt;=0.9*'MARK LOOKUP'!K452,"A+",IF(LEDGER!K452&gt;=0.8*'MARK LOOKUP'!K452,"A",IF(LEDGER!K452&gt;=0.7*'MARK LOOKUP'!K452,"B+",IF(LEDGER!K452&gt;=0.6*'MARK LOOKUP'!K452,"B",IF(LEDGER!K452&gt;=0.5*'MARK LOOKUP'!K452,"C+",IF(LEDGER!K452&gt;=0.4*'MARK LOOKUP'!K452,"C",IF(LEDGER!K452&gt;=0.35*'MARK LOOKUP'!K452,"D","NG")))))))))</f>
        <v/>
      </c>
      <c r="AG452" s="26" t="str">
        <f>IF(ISBLANK('DATA ENTRY'!Q452),"",IF(LEDGER!L452="Ab","AB",IF(LEDGER!L452&gt;=0.9*'MARK LOOKUP'!L452,"A+",IF(LEDGER!L452&gt;=0.8*'MARK LOOKUP'!L452,"A",IF(LEDGER!L452&gt;=0.7*'MARK LOOKUP'!L452,"B+",IF(LEDGER!L452&gt;=0.6*'MARK LOOKUP'!L452,"B",IF(LEDGER!L452&gt;=0.5*'MARK LOOKUP'!L452,"C+",IF(LEDGER!L452&gt;=0.4*'MARK LOOKUP'!L452,"C",IF(LEDGER!L452&gt;=0.35*'MARK LOOKUP'!L452,"D","NG")))))))))</f>
        <v/>
      </c>
      <c r="AH452" s="26" t="str">
        <f>IF(ISNUMBER(M452),IF(M452&gt;=0.9*'MARK LOOKUP'!M452,"A+",IF(M452&gt;=0.8*'MARK LOOKUP'!M452,"A",IF(M452&gt;=0.7*'MARK LOOKUP'!M452,"B+",IF(M452&gt;=0.6*'MARK LOOKUP'!M452,"B",IF(M452&gt;=0.5*'MARK LOOKUP'!M452,"C+",IF(M452&gt;=0.4*'MARK LOOKUP'!M452,"C",IF(M452&gt;=0.35*'MARK LOOKUP'!M452,"D","NG"))))))),"")</f>
        <v/>
      </c>
      <c r="AI452" s="26" t="str">
        <f>IF(ISBLANK('DATA ENTRY'!S452),"",IF(N452="Ab","AB",IF(N452&gt;=0.9*'MARK LOOKUP'!N452,"A+",IF(N452&gt;=0.8*'MARK LOOKUP'!N452,"A",IF(N452&gt;=0.7*'MARK LOOKUP'!N452,"B+",IF(N452&gt;=0.6*'MARK LOOKUP'!N452,"B",IF(N452&gt;=0.5*'MARK LOOKUP'!N452,"C+",IF(N452&gt;=0.4*'MARK LOOKUP'!N452,"C",IF(N452&gt;=0.35*'MARK LOOKUP'!N452,"D","NG")))))))))</f>
        <v/>
      </c>
      <c r="AJ452" s="26" t="str">
        <f>IF(ISBLANK('DATA ENTRY'!T452),"",IF(O452="Ab","AB",IF(O452&gt;=0.9*'MARK LOOKUP'!O452,"A+",IF(O452&gt;=0.8*'MARK LOOKUP'!O452,"A",IF(O452&gt;=0.7*'MARK LOOKUP'!O452,"B+",IF(O452&gt;=0.6*'MARK LOOKUP'!O452,"B",IF(O452&gt;=0.5*'MARK LOOKUP'!O452,"C+",IF(O452&gt;=0.4*'MARK LOOKUP'!O452,"C",IF(O452&gt;=0.35*'MARK LOOKUP'!O452,"D","NG")))))))))</f>
        <v/>
      </c>
      <c r="AK452" s="26" t="str">
        <f>IF(ISNUMBER(P452),IF(P452&gt;=0.9*'MARK LOOKUP'!P452,"A+",IF(P452&gt;=0.8*'MARK LOOKUP'!P452,"A",IF(P452&gt;=0.7*'MARK LOOKUP'!P452,"B+",IF(P452&gt;=0.6*'MARK LOOKUP'!P452,"B",IF(P452&gt;=0.5*'MARK LOOKUP'!P452,"C+",IF(P452&gt;=0.4*'MARK LOOKUP'!P452,"C",IF(P452&gt;=0.35*'MARK LOOKUP'!P452,"D","NG"))))))),"")</f>
        <v/>
      </c>
      <c r="AL452" s="26" t="str">
        <f>IF(ISBLANK('DATA ENTRY'!V452),"",IF(Q452="Ab","AB",IF(Q452&gt;=0.9*'MARK LOOKUP'!Q452,"A+",IF(Q452&gt;=0.8*'MARK LOOKUP'!Q452,"A",IF(Q452&gt;=0.7*'MARK LOOKUP'!Q452,"B+",IF(Q452&gt;=0.6*'MARK LOOKUP'!Q452,"B",IF(Q452&gt;=0.5*'MARK LOOKUP'!Q452,"C+",IF(Q452&gt;=0.4*'MARK LOOKUP'!Q452,"C",IF(Q452&gt;=0.35*'MARK LOOKUP'!Q452,"D","NG")))))))))</f>
        <v/>
      </c>
      <c r="AM452" s="26" t="str">
        <f>IF(ISBLANK('DATA ENTRY'!W452),"",IF(R452="Ab","AB",IF(R452&gt;=0.9*'MARK LOOKUP'!R452,"A+",IF(R452&gt;=0.8*'MARK LOOKUP'!R452,"A",IF(R452&gt;=0.7*'MARK LOOKUP'!R452,"B+",IF(R452&gt;=0.6*'MARK LOOKUP'!R452,"B",IF(R452&gt;=0.5*'MARK LOOKUP'!R452,"C+",IF(R452&gt;=0.4*'MARK LOOKUP'!R452,"C",IF(R452&gt;=0.35*'MARK LOOKUP'!R452,"D","NG")))))))))</f>
        <v/>
      </c>
      <c r="AN452" s="26" t="str">
        <f>IF(ISNUMBER(S452),IF(S452&gt;=0.9*'MARK LOOKUP'!S452,"A+",IF(S452&gt;=0.8*'MARK LOOKUP'!S452,"A",IF(S452&gt;=0.7*'MARK LOOKUP'!S452,"B+",IF(S452&gt;=0.6*'MARK LOOKUP'!S452,"B",IF(S452&gt;=0.5*'MARK LOOKUP'!S452,"C+",IF(S452&gt;=0.4*'MARK LOOKUP'!S452,"C",IF(S452&gt;=0.35*'MARK LOOKUP'!S452,"D","NG"))))))),"")</f>
        <v/>
      </c>
      <c r="AO452" s="26" t="str">
        <f>IF(ISBLANK('DATA ENTRY'!Y452),"",IF(T452="AB","AB",IF(T452&gt;=0.9*'MARK LOOKUP'!T452,"A+",IF(T452&gt;=0.8*'MARK LOOKUP'!T452,"A",IF(T452&gt;=0.7*'MARK LOOKUP'!T452,"B+",IF(T452&gt;=0.6*'MARK LOOKUP'!T452,"B",IF(T452&gt;=0.5*'MARK LOOKUP'!T452,"C+",IF(T452&gt;=0.4*'MARK LOOKUP'!T452,"C",IF(T452&gt;=0.35*'MARK LOOKUP'!T452,"D","NG")))))))))</f>
        <v/>
      </c>
      <c r="AP452" s="26" t="str">
        <f>IF(ISBLANK('DATA ENTRY'!Z452),"",IF(U452="AB","AB",IF(U452&gt;=0.9*'MARK LOOKUP'!U452,"A+",IF(U452&gt;=0.8*'MARK LOOKUP'!U452,"A",IF(U452&gt;=0.7*'MARK LOOKUP'!U452,"B+",IF(U452&gt;=0.6*'MARK LOOKUP'!U452,"B",IF(U452&gt;=0.5*'MARK LOOKUP'!U452,"C+",IF(U452&gt;=0.4*'MARK LOOKUP'!U452,"C",IF(U452&gt;=0.35*'MARK LOOKUP'!U452,"D","NG")))))))))</f>
        <v/>
      </c>
      <c r="AQ452" s="26" t="str">
        <f>IF(ISNUMBER(V452),IF(V452&gt;=0.9*'MARK LOOKUP'!V452,"A+",IF(V452&gt;=0.8*'MARK LOOKUP'!V452,"A",IF(V452&gt;=0.7*'MARK LOOKUP'!V452,"B+",IF(V452&gt;=0.6*'MARK LOOKUP'!S452,"B",IF(V452&gt;=0.5*'MARK LOOKUP'!V452,"C+",IF(V452&gt;=0.4*'MARK LOOKUP'!V452,"C",IF(V452&gt;=0.35*'MARK LOOKUP'!V452,"D","NG"))))))),"")</f>
        <v/>
      </c>
      <c r="AR452" s="26" t="str">
        <f t="shared" si="147"/>
        <v/>
      </c>
      <c r="AS452" s="26" t="str">
        <f t="shared" si="148"/>
        <v/>
      </c>
      <c r="AT452" s="26" t="str">
        <f t="shared" si="149"/>
        <v/>
      </c>
      <c r="AU452" s="26" t="str">
        <f t="shared" si="150"/>
        <v/>
      </c>
      <c r="AV452" s="26" t="str">
        <f t="shared" si="151"/>
        <v/>
      </c>
      <c r="AW452" s="26" t="str">
        <f t="shared" si="152"/>
        <v/>
      </c>
      <c r="AX452" s="26" t="str">
        <f t="shared" si="153"/>
        <v/>
      </c>
      <c r="AY452" s="26" t="str">
        <f t="shared" si="154"/>
        <v/>
      </c>
      <c r="AZ452" s="26" t="str">
        <f t="shared" si="155"/>
        <v/>
      </c>
      <c r="BA452" s="26" t="str">
        <f t="shared" si="156"/>
        <v/>
      </c>
      <c r="BB452" s="26" t="str">
        <f t="shared" si="157"/>
        <v/>
      </c>
      <c r="BC452" s="26" t="str">
        <f t="shared" si="158"/>
        <v/>
      </c>
      <c r="BD452" s="26" t="str">
        <f t="shared" si="159"/>
        <v/>
      </c>
      <c r="BE452" s="26" t="str">
        <f>IF(ISBLANK('DATA ENTRY'!S452),"",IF(AJ452="A+","4",IF(AJ452="A","3.6",IF(AJ452="B+","3.2",IF(AJ452="B","2.8",IF(AJ452="C+","2.4",IF(AJ452="C","2",IF(AJ452="D+","1.6",IF(AJ452="D","1.2",IF(AJ452="E","0.8",""))))))))))</f>
        <v/>
      </c>
      <c r="BF452" s="26" t="str">
        <f>IF(ISBLANK('DATA ENTRY'!T452),"",IF(AK452="A+","4",IF(AK452="A","3.6",IF(AK452="B+","3.2",IF(AK452="B","2.8",IF(AK452="C+","2.4",IF(AK452="C","2",IF(AK452="D+","1.6",IF(AK452="D","1.2",IF(AK452="E","0.8",""))))))))))</f>
        <v/>
      </c>
      <c r="BG452" s="26" t="str">
        <f>IF(ISBLANK('DATA ENTRY'!U452),"",IF(AL452="A+","4",IF(AL452="A","3.6",IF(AL452="B+","3.2",IF(AL452="B","2.8",IF(AL452="C+","2.4",IF(AL452="C","2",IF(AL452="D+","1.6",IF(AL452="D","1.2",IF(AL452="E","0.8",""))))))))))</f>
        <v/>
      </c>
      <c r="BH452" s="26" t="str">
        <f>IF(ISBLANK('DATA ENTRY'!V452),"",IF(AM452="A+","4",IF(AM452="A","3.6",IF(AM452="B+","3.2",IF(AM452="B","2.8",IF(AM452="C+","2.4",IF(AM452="C","2",IF(AM452="D+","1.6",IF(AM452="D","1.2",IF(AM452="E","0.8",""))))))))))</f>
        <v/>
      </c>
      <c r="BI452" s="26" t="str">
        <f>IF(ISBLANK('DATA ENTRY'!W452),"",IF(AN452="A+","4",IF(AN452="A","3.6",IF(AN452="B+","3.2",IF(AN452="B","2.8",IF(AN452="C+","2.4",IF(AN452="C","2",IF(AN452="D+","1.6",IF(AN452="D","1.2",IF(AN452="E","0.8",""))))))))))</f>
        <v/>
      </c>
      <c r="BJ452" s="26" t="str">
        <f>IF(ISBLANK('DATA ENTRY'!X452),"",IF(AO452="A+","4",IF(AO452="A","3.6",IF(AO452="B+","3.2",IF(AO452="B","2.8",IF(AO452="C+","2.4",IF(AO452="C","2",IF(AO452="D+","1.6",IF(AO452="D","1.2",IF(AO452="E","0.8",""))))))))))</f>
        <v/>
      </c>
      <c r="BK452" s="26" t="str">
        <f>IF(ISBLANK('DATA ENTRY'!Y452),"",IF(AP452="A+","4",IF(AP452="A","3.6",IF(AP452="B+","3.2",IF(AP452="B","2.8",IF(AP452="C+","2.4",IF(AP452="C","2",IF(AP452="D+","1.6",IF(AP452="D","1.2",IF(AP452="E","0.8",""))))))))))</f>
        <v/>
      </c>
      <c r="BL452" s="26" t="str">
        <f>IF(ISBLANK('DATA ENTRY'!Z452),"",IF(AQ452="A+","4",IF(AQ452="A","3.6",IF(AQ452="B+","3.2",IF(AQ452="B","2.8",IF(AQ452="C+","2.4",IF(AQ452="C","2",IF(AQ452="D+","1.6",IF(AQ452="D","1.2",IF(AQ452="E","0.8",""))))))))))</f>
        <v/>
      </c>
    </row>
    <row r="453" spans="2:64" x14ac:dyDescent="0.25">
      <c r="B453" s="26" t="str">
        <f>IF(ISBLANK('DATA ENTRY'!G453),"",'DATA ENTRY'!G453)</f>
        <v/>
      </c>
      <c r="C453" s="26" t="str">
        <f>IF(ISBLANK('DATA ENTRY'!H453),"",'DATA ENTRY'!H453)</f>
        <v/>
      </c>
      <c r="D453" s="26" t="str">
        <f t="shared" si="141"/>
        <v/>
      </c>
      <c r="E453" s="26" t="str">
        <f>IF(ISBLANK('DATA ENTRY'!J453),"",'DATA ENTRY'!J453)</f>
        <v/>
      </c>
      <c r="F453" s="26" t="str">
        <f>IF(ISBLANK('DATA ENTRY'!K453),"",'DATA ENTRY'!K453)</f>
        <v/>
      </c>
      <c r="G453" s="26" t="str">
        <f t="shared" si="142"/>
        <v/>
      </c>
      <c r="H453" s="26" t="str">
        <f>IF(ISBLANK('DATA ENTRY'!M453),"",'DATA ENTRY'!M453)</f>
        <v/>
      </c>
      <c r="I453" s="26" t="str">
        <f>IF(ISBLANK('DATA ENTRY'!M453),"",'DATA ENTRY'!N453)</f>
        <v/>
      </c>
      <c r="J453" s="26" t="str">
        <f t="shared" si="160"/>
        <v/>
      </c>
      <c r="K453" s="26" t="str">
        <f>IF(ISBLANK('DATA ENTRY'!P453),"",'DATA ENTRY'!P453)</f>
        <v/>
      </c>
      <c r="L453" s="26" t="str">
        <f>IF(ISBLANK('DATA ENTRY'!Q453),"",'DATA ENTRY'!Q453)</f>
        <v/>
      </c>
      <c r="M453" s="26" t="str">
        <f t="shared" si="143"/>
        <v/>
      </c>
      <c r="N453" s="26" t="str">
        <f>IF(ISBLANK('DATA ENTRY'!S453),"",'DATA ENTRY'!S453)</f>
        <v/>
      </c>
      <c r="O453" s="26" t="str">
        <f>IF(ISBLANK('DATA ENTRY'!T453),"",'DATA ENTRY'!T453)</f>
        <v/>
      </c>
      <c r="P453" s="26" t="str">
        <f t="shared" si="144"/>
        <v/>
      </c>
      <c r="Q453" s="26" t="str">
        <f>IF(ISBLANK('DATA ENTRY'!V453),"",'DATA ENTRY'!V453)</f>
        <v/>
      </c>
      <c r="R453" s="26" t="str">
        <f>IF(ISBLANK('DATA ENTRY'!W453),"",'DATA ENTRY'!W453)</f>
        <v/>
      </c>
      <c r="S453" s="26" t="str">
        <f t="shared" si="145"/>
        <v/>
      </c>
      <c r="T453" s="26" t="str">
        <f>IF(ISBLANK('DATA ENTRY'!Y453),"",'DATA ENTRY'!Y453)</f>
        <v/>
      </c>
      <c r="U453" s="26" t="str">
        <f>IF(ISBLANK('DATA ENTRY'!Z453),"",'DATA ENTRY'!Z453)</f>
        <v/>
      </c>
      <c r="V453" s="26" t="str">
        <f t="shared" si="146"/>
        <v/>
      </c>
      <c r="W453" s="26" t="str">
        <f>IF(ISBLANK('DATA ENTRY'!$F453),"",IF(LEDGER!B453="AB","AB",IF(LEDGER!B453&gt;=0.9*'MARK LOOKUP'!B453,"A+",IF(LEDGER!B453&gt;=0.8*'MARK LOOKUP'!B453,"A",IF(LEDGER!B453&gt;=0.7*'MARK LOOKUP'!B453,"B+",IF(LEDGER!B453&gt;=0.6*'MARK LOOKUP'!B453,"B",IF(LEDGER!B453&gt;=0.5*'MARK LOOKUP'!B453,"C+",IF(LEDGER!B453&gt;=0.4*'MARK LOOKUP'!B453,"C+",IF(LEDGER!B453&gt;=0.35*'MARK LOOKUP'!B453,"D","NG")))))))))</f>
        <v/>
      </c>
      <c r="X453" s="26" t="str">
        <f>IF(ISBLANK('DATA ENTRY'!$G453),"",IF(LEDGER!C453="AB","AB",IF(LEDGER!C453&gt;=0.9*'MARK LOOKUP'!C453,"A+",IF(LEDGER!C453&gt;=0.8*'MARK LOOKUP'!C453,"A",IF(LEDGER!C453&gt;=0.7*'MARK LOOKUP'!C453,"B+",IF(LEDGER!C453&gt;=0.6*'MARK LOOKUP'!C453,"B",IF(LEDGER!C453&gt;=0.5*'MARK LOOKUP'!C453,"C+",IF(LEDGER!C453&gt;=0.4*'MARK LOOKUP'!C453,"C+",IF(LEDGER!C453&gt;=0.35*'MARK LOOKUP'!C453,"D","N.G.")))))))))</f>
        <v/>
      </c>
      <c r="Y453" s="26" t="b">
        <f>IF(ISNUMBER(D453),IF(D453&gt;=0.9*'MARK LOOKUP'!D453,"A+",IF(D453&gt;=0.8*'MARK LOOKUP'!D453,"A",IF(D453&gt;=0.7*'MARK LOOKUP'!D453,"B+",IF(D453&gt;=0.6*'MARK LOOKUP'!D453,"B",IF(D453&gt;=0.5*'MARK LOOKUP'!D453,"C+",IF(D453&gt;=0.4*'MARK LOOKUP'!D453,"C",IF(D453&gt;=0.35*'MARK LOOKUP'!D453,"D","N.G."))))))))</f>
        <v>0</v>
      </c>
      <c r="Z453" s="26" t="str">
        <f>IF(ISBLANK('DATA ENTRY'!J453),"",IF(LEDGER!E453="AB","AB",IF(LEDGER!E453&gt;=0.9*'MARK LOOKUP'!E453,"A+",IF(LEDGER!E453&gt;=0.8*'MARK LOOKUP'!E453,"A",IF(LEDGER!E453&gt;=0.7*'MARK LOOKUP'!E453,"B+",IF(LEDGER!E453&gt;=0.6*'MARK LOOKUP'!E453,"B",IF(LEDGER!E453&gt;=0.5*'MARK LOOKUP'!E453,"C+",IF(LEDGER!E453&gt;=0.4*'MARK LOOKUP'!E453,"C",IF(LEDGER!E453&gt;=0.35*'MARK LOOKUP'!E453,"D","NG")))))))))</f>
        <v/>
      </c>
      <c r="AA453" s="26" t="str">
        <f>IF(ISBLANK('DATA ENTRY'!K453),"",IF(LEDGER!F453="AB","AB",IF(LEDGER!F453&gt;=0.9*'MARK LOOKUP'!F453,"A+",IF(LEDGER!F453&gt;=0.8*'MARK LOOKUP'!F453,"A",IF(LEDGER!F453&gt;=0.7*'MARK LOOKUP'!F453,"B+",IF(LEDGER!F453&gt;=0.6*'MARK LOOKUP'!F453,"B",IF(LEDGER!F453&gt;=0.5*'MARK LOOKUP'!F453,"C+",IF(LEDGER!F453&gt;=0.4*'MARK LOOKUP'!F453,"C",IF(LEDGER!F453&gt;=0.35*'MARK LOOKUP'!F453,"D","NG")))))))))</f>
        <v/>
      </c>
      <c r="AB453" s="26" t="b">
        <f>IF(ISNUMBER(G453),IF(D453&gt;=0.9*'MARK LOOKUP'!G453,"A+",IF(G453&gt;=0.8*'MARK LOOKUP'!G453,"A",IF(G453&gt;=0.7*'MARK LOOKUP'!G453,"B+",IF(G453&gt;=0.6*'MARK LOOKUP'!G453,"B",IF(G453&gt;=0.5*'MARK LOOKUP'!G453,"C+",IF(G453&gt;=0.4*'MARK LOOKUP'!G453,"C",IF(G453&gt;=0.35*'MARK LOOKUP'!G453,"D","NG"))))))))</f>
        <v>0</v>
      </c>
      <c r="AC453" s="26" t="str">
        <f>IF(ISBLANK('DATA ENTRY'!M453),"",IF(LEDGER!H453="AB","AB",IF(LEDGER!H453&gt;=0.9*'MARK LOOKUP'!H453,"A+",IF(LEDGER!H453&gt;=0.8*'MARK LOOKUP'!H453,"A",IF(LEDGER!H453&gt;=0.7*'MARK LOOKUP'!H453,"B+",IF(LEDGER!H453&gt;=0.6*'MARK LOOKUP'!H453,"B",IF(LEDGER!H453&gt;=0.5*'MARK LOOKUP'!H453,"C+",IF(LEDGER!H453&gt;=0.4*'MARK LOOKUP'!H453,"C",IF(LEDGER!H453&gt;=0.35*'MARK LOOKUP'!H453,"D","NG")))))))))</f>
        <v/>
      </c>
      <c r="AD453" s="26" t="str">
        <f>IF(ISBLANK('DATA ENTRY'!N453),"",IF(LEDGER!I453="AB","AB",IF(LEDGER!I453&gt;=0.9*'MARK LOOKUP'!I453,"A+",IF(LEDGER!I453&gt;=0.8*'MARK LOOKUP'!I453,"A",IF(LEDGER!I453&gt;=0.7*'MARK LOOKUP'!I453,"B+",IF(LEDGER!I453&gt;=0.6*'MARK LOOKUP'!I453,"B",IF(LEDGER!I453&gt;=0.5*'MARK LOOKUP'!I453,"C+",IF(LEDGER!I453&gt;=0.4*'MARK LOOKUP'!I453,"C",IF(LEDGER!I453&gt;=0.35*'MARK LOOKUP'!I453,"D","NG")))))))))</f>
        <v/>
      </c>
      <c r="AE453" s="26" t="str">
        <f>IF(ISNUMBER(J453),IF(J453&gt;=0.9*'MARK LOOKUP'!J453,"A+",IF(J453&gt;=0.8*'MARK LOOKUP'!J453,"A",IF(J453&gt;=0.7*'MARK LOOKUP'!J453,"B+",IF(J453&gt;=0.6*'MARK LOOKUP'!J453,"B",IF(J453&gt;=0.5*'MARK LOOKUP'!J453,"C+",IF(J453&gt;=0.4*'MARK LOOKUP'!J453,"C",IF(J453&gt;=0.35*'MARK LOOKUP'!J453,"D","NG"))))))),"")</f>
        <v/>
      </c>
      <c r="AF453" s="26" t="str">
        <f>IF(ISBLANK('DATA ENTRY'!P453),"",IF(LEDGER!K453="Ab","AB",IF(LEDGER!K453&gt;=0.9*'MARK LOOKUP'!K453,"A+",IF(LEDGER!K453&gt;=0.8*'MARK LOOKUP'!K453,"A",IF(LEDGER!K453&gt;=0.7*'MARK LOOKUP'!K453,"B+",IF(LEDGER!K453&gt;=0.6*'MARK LOOKUP'!K453,"B",IF(LEDGER!K453&gt;=0.5*'MARK LOOKUP'!K453,"C+",IF(LEDGER!K453&gt;=0.4*'MARK LOOKUP'!K453,"C",IF(LEDGER!K453&gt;=0.35*'MARK LOOKUP'!K453,"D","NG")))))))))</f>
        <v/>
      </c>
      <c r="AG453" s="26" t="str">
        <f>IF(ISBLANK('DATA ENTRY'!Q453),"",IF(LEDGER!L453="Ab","AB",IF(LEDGER!L453&gt;=0.9*'MARK LOOKUP'!L453,"A+",IF(LEDGER!L453&gt;=0.8*'MARK LOOKUP'!L453,"A",IF(LEDGER!L453&gt;=0.7*'MARK LOOKUP'!L453,"B+",IF(LEDGER!L453&gt;=0.6*'MARK LOOKUP'!L453,"B",IF(LEDGER!L453&gt;=0.5*'MARK LOOKUP'!L453,"C+",IF(LEDGER!L453&gt;=0.4*'MARK LOOKUP'!L453,"C",IF(LEDGER!L453&gt;=0.35*'MARK LOOKUP'!L453,"D","NG")))))))))</f>
        <v/>
      </c>
      <c r="AH453" s="26" t="str">
        <f>IF(ISNUMBER(M453),IF(M453&gt;=0.9*'MARK LOOKUP'!M453,"A+",IF(M453&gt;=0.8*'MARK LOOKUP'!M453,"A",IF(M453&gt;=0.7*'MARK LOOKUP'!M453,"B+",IF(M453&gt;=0.6*'MARK LOOKUP'!M453,"B",IF(M453&gt;=0.5*'MARK LOOKUP'!M453,"C+",IF(M453&gt;=0.4*'MARK LOOKUP'!M453,"C",IF(M453&gt;=0.35*'MARK LOOKUP'!M453,"D","NG"))))))),"")</f>
        <v/>
      </c>
      <c r="AI453" s="26" t="str">
        <f>IF(ISBLANK('DATA ENTRY'!S453),"",IF(N453="Ab","AB",IF(N453&gt;=0.9*'MARK LOOKUP'!N453,"A+",IF(N453&gt;=0.8*'MARK LOOKUP'!N453,"A",IF(N453&gt;=0.7*'MARK LOOKUP'!N453,"B+",IF(N453&gt;=0.6*'MARK LOOKUP'!N453,"B",IF(N453&gt;=0.5*'MARK LOOKUP'!N453,"C+",IF(N453&gt;=0.4*'MARK LOOKUP'!N453,"C",IF(N453&gt;=0.35*'MARK LOOKUP'!N453,"D","NG")))))))))</f>
        <v/>
      </c>
      <c r="AJ453" s="26" t="str">
        <f>IF(ISBLANK('DATA ENTRY'!T453),"",IF(O453="Ab","AB",IF(O453&gt;=0.9*'MARK LOOKUP'!O453,"A+",IF(O453&gt;=0.8*'MARK LOOKUP'!O453,"A",IF(O453&gt;=0.7*'MARK LOOKUP'!O453,"B+",IF(O453&gt;=0.6*'MARK LOOKUP'!O453,"B",IF(O453&gt;=0.5*'MARK LOOKUP'!O453,"C+",IF(O453&gt;=0.4*'MARK LOOKUP'!O453,"C",IF(O453&gt;=0.35*'MARK LOOKUP'!O453,"D","NG")))))))))</f>
        <v/>
      </c>
      <c r="AK453" s="26" t="str">
        <f>IF(ISNUMBER(P453),IF(P453&gt;=0.9*'MARK LOOKUP'!P453,"A+",IF(P453&gt;=0.8*'MARK LOOKUP'!P453,"A",IF(P453&gt;=0.7*'MARK LOOKUP'!P453,"B+",IF(P453&gt;=0.6*'MARK LOOKUP'!P453,"B",IF(P453&gt;=0.5*'MARK LOOKUP'!P453,"C+",IF(P453&gt;=0.4*'MARK LOOKUP'!P453,"C",IF(P453&gt;=0.35*'MARK LOOKUP'!P453,"D","NG"))))))),"")</f>
        <v/>
      </c>
      <c r="AL453" s="26" t="str">
        <f>IF(ISBLANK('DATA ENTRY'!V453),"",IF(Q453="Ab","AB",IF(Q453&gt;=0.9*'MARK LOOKUP'!Q453,"A+",IF(Q453&gt;=0.8*'MARK LOOKUP'!Q453,"A",IF(Q453&gt;=0.7*'MARK LOOKUP'!Q453,"B+",IF(Q453&gt;=0.6*'MARK LOOKUP'!Q453,"B",IF(Q453&gt;=0.5*'MARK LOOKUP'!Q453,"C+",IF(Q453&gt;=0.4*'MARK LOOKUP'!Q453,"C",IF(Q453&gt;=0.35*'MARK LOOKUP'!Q453,"D","NG")))))))))</f>
        <v/>
      </c>
      <c r="AM453" s="26" t="str">
        <f>IF(ISBLANK('DATA ENTRY'!W453),"",IF(R453="Ab","AB",IF(R453&gt;=0.9*'MARK LOOKUP'!R453,"A+",IF(R453&gt;=0.8*'MARK LOOKUP'!R453,"A",IF(R453&gt;=0.7*'MARK LOOKUP'!R453,"B+",IF(R453&gt;=0.6*'MARK LOOKUP'!R453,"B",IF(R453&gt;=0.5*'MARK LOOKUP'!R453,"C+",IF(R453&gt;=0.4*'MARK LOOKUP'!R453,"C",IF(R453&gt;=0.35*'MARK LOOKUP'!R453,"D","NG")))))))))</f>
        <v/>
      </c>
      <c r="AN453" s="26" t="str">
        <f>IF(ISNUMBER(S453),IF(S453&gt;=0.9*'MARK LOOKUP'!S453,"A+",IF(S453&gt;=0.8*'MARK LOOKUP'!S453,"A",IF(S453&gt;=0.7*'MARK LOOKUP'!S453,"B+",IF(S453&gt;=0.6*'MARK LOOKUP'!S453,"B",IF(S453&gt;=0.5*'MARK LOOKUP'!S453,"C+",IF(S453&gt;=0.4*'MARK LOOKUP'!S453,"C",IF(S453&gt;=0.35*'MARK LOOKUP'!S453,"D","NG"))))))),"")</f>
        <v/>
      </c>
      <c r="AO453" s="26" t="str">
        <f>IF(ISBLANK('DATA ENTRY'!Y453),"",IF(T453="AB","AB",IF(T453&gt;=0.9*'MARK LOOKUP'!T453,"A+",IF(T453&gt;=0.8*'MARK LOOKUP'!T453,"A",IF(T453&gt;=0.7*'MARK LOOKUP'!T453,"B+",IF(T453&gt;=0.6*'MARK LOOKUP'!T453,"B",IF(T453&gt;=0.5*'MARK LOOKUP'!T453,"C+",IF(T453&gt;=0.4*'MARK LOOKUP'!T453,"C",IF(T453&gt;=0.35*'MARK LOOKUP'!T453,"D","NG")))))))))</f>
        <v/>
      </c>
      <c r="AP453" s="26" t="str">
        <f>IF(ISBLANK('DATA ENTRY'!Z453),"",IF(U453="AB","AB",IF(U453&gt;=0.9*'MARK LOOKUP'!U453,"A+",IF(U453&gt;=0.8*'MARK LOOKUP'!U453,"A",IF(U453&gt;=0.7*'MARK LOOKUP'!U453,"B+",IF(U453&gt;=0.6*'MARK LOOKUP'!U453,"B",IF(U453&gt;=0.5*'MARK LOOKUP'!U453,"C+",IF(U453&gt;=0.4*'MARK LOOKUP'!U453,"C",IF(U453&gt;=0.35*'MARK LOOKUP'!U453,"D","NG")))))))))</f>
        <v/>
      </c>
      <c r="AQ453" s="26" t="str">
        <f>IF(ISNUMBER(V453),IF(V453&gt;=0.9*'MARK LOOKUP'!V453,"A+",IF(V453&gt;=0.8*'MARK LOOKUP'!V453,"A",IF(V453&gt;=0.7*'MARK LOOKUP'!V453,"B+",IF(V453&gt;=0.6*'MARK LOOKUP'!S453,"B",IF(V453&gt;=0.5*'MARK LOOKUP'!V453,"C+",IF(V453&gt;=0.4*'MARK LOOKUP'!V453,"C",IF(V453&gt;=0.35*'MARK LOOKUP'!V453,"D","NG"))))))),"")</f>
        <v/>
      </c>
      <c r="AR453" s="26" t="str">
        <f t="shared" si="147"/>
        <v/>
      </c>
      <c r="AS453" s="26" t="str">
        <f t="shared" si="148"/>
        <v/>
      </c>
      <c r="AT453" s="26" t="str">
        <f t="shared" si="149"/>
        <v/>
      </c>
      <c r="AU453" s="26" t="str">
        <f t="shared" si="150"/>
        <v/>
      </c>
      <c r="AV453" s="26" t="str">
        <f t="shared" si="151"/>
        <v/>
      </c>
      <c r="AW453" s="26" t="str">
        <f t="shared" si="152"/>
        <v/>
      </c>
      <c r="AX453" s="26" t="str">
        <f t="shared" si="153"/>
        <v/>
      </c>
      <c r="AY453" s="26" t="str">
        <f t="shared" si="154"/>
        <v/>
      </c>
      <c r="AZ453" s="26" t="str">
        <f t="shared" si="155"/>
        <v/>
      </c>
      <c r="BA453" s="26" t="str">
        <f t="shared" si="156"/>
        <v/>
      </c>
      <c r="BB453" s="26" t="str">
        <f t="shared" si="157"/>
        <v/>
      </c>
      <c r="BC453" s="26" t="str">
        <f t="shared" si="158"/>
        <v/>
      </c>
      <c r="BD453" s="26" t="str">
        <f t="shared" si="159"/>
        <v/>
      </c>
      <c r="BE453" s="26" t="str">
        <f>IF(ISBLANK('DATA ENTRY'!S453),"",IF(AJ453="A+","4",IF(AJ453="A","3.6",IF(AJ453="B+","3.2",IF(AJ453="B","2.8",IF(AJ453="C+","2.4",IF(AJ453="C","2",IF(AJ453="D+","1.6",IF(AJ453="D","1.2",IF(AJ453="E","0.8",""))))))))))</f>
        <v/>
      </c>
      <c r="BF453" s="26" t="str">
        <f>IF(ISBLANK('DATA ENTRY'!T453),"",IF(AK453="A+","4",IF(AK453="A","3.6",IF(AK453="B+","3.2",IF(AK453="B","2.8",IF(AK453="C+","2.4",IF(AK453="C","2",IF(AK453="D+","1.6",IF(AK453="D","1.2",IF(AK453="E","0.8",""))))))))))</f>
        <v/>
      </c>
      <c r="BG453" s="26" t="str">
        <f>IF(ISBLANK('DATA ENTRY'!U453),"",IF(AL453="A+","4",IF(AL453="A","3.6",IF(AL453="B+","3.2",IF(AL453="B","2.8",IF(AL453="C+","2.4",IF(AL453="C","2",IF(AL453="D+","1.6",IF(AL453="D","1.2",IF(AL453="E","0.8",""))))))))))</f>
        <v/>
      </c>
      <c r="BH453" s="26" t="str">
        <f>IF(ISBLANK('DATA ENTRY'!V453),"",IF(AM453="A+","4",IF(AM453="A","3.6",IF(AM453="B+","3.2",IF(AM453="B","2.8",IF(AM453="C+","2.4",IF(AM453="C","2",IF(AM453="D+","1.6",IF(AM453="D","1.2",IF(AM453="E","0.8",""))))))))))</f>
        <v/>
      </c>
      <c r="BI453" s="26" t="str">
        <f>IF(ISBLANK('DATA ENTRY'!W453),"",IF(AN453="A+","4",IF(AN453="A","3.6",IF(AN453="B+","3.2",IF(AN453="B","2.8",IF(AN453="C+","2.4",IF(AN453="C","2",IF(AN453="D+","1.6",IF(AN453="D","1.2",IF(AN453="E","0.8",""))))))))))</f>
        <v/>
      </c>
      <c r="BJ453" s="26" t="str">
        <f>IF(ISBLANK('DATA ENTRY'!X453),"",IF(AO453="A+","4",IF(AO453="A","3.6",IF(AO453="B+","3.2",IF(AO453="B","2.8",IF(AO453="C+","2.4",IF(AO453="C","2",IF(AO453="D+","1.6",IF(AO453="D","1.2",IF(AO453="E","0.8",""))))))))))</f>
        <v/>
      </c>
      <c r="BK453" s="26" t="str">
        <f>IF(ISBLANK('DATA ENTRY'!Y453),"",IF(AP453="A+","4",IF(AP453="A","3.6",IF(AP453="B+","3.2",IF(AP453="B","2.8",IF(AP453="C+","2.4",IF(AP453="C","2",IF(AP453="D+","1.6",IF(AP453="D","1.2",IF(AP453="E","0.8",""))))))))))</f>
        <v/>
      </c>
      <c r="BL453" s="26" t="str">
        <f>IF(ISBLANK('DATA ENTRY'!Z453),"",IF(AQ453="A+","4",IF(AQ453="A","3.6",IF(AQ453="B+","3.2",IF(AQ453="B","2.8",IF(AQ453="C+","2.4",IF(AQ453="C","2",IF(AQ453="D+","1.6",IF(AQ453="D","1.2",IF(AQ453="E","0.8",""))))))))))</f>
        <v/>
      </c>
    </row>
    <row r="454" spans="2:64" x14ac:dyDescent="0.25">
      <c r="B454" s="26" t="str">
        <f>IF(ISBLANK('DATA ENTRY'!G454),"",'DATA ENTRY'!G454)</f>
        <v/>
      </c>
      <c r="C454" s="26" t="str">
        <f>IF(ISBLANK('DATA ENTRY'!H454),"",'DATA ENTRY'!H454)</f>
        <v/>
      </c>
      <c r="D454" s="26" t="str">
        <f t="shared" si="141"/>
        <v/>
      </c>
      <c r="E454" s="26" t="str">
        <f>IF(ISBLANK('DATA ENTRY'!J454),"",'DATA ENTRY'!J454)</f>
        <v/>
      </c>
      <c r="F454" s="26" t="str">
        <f>IF(ISBLANK('DATA ENTRY'!K454),"",'DATA ENTRY'!K454)</f>
        <v/>
      </c>
      <c r="G454" s="26" t="str">
        <f t="shared" si="142"/>
        <v/>
      </c>
      <c r="H454" s="26" t="str">
        <f>IF(ISBLANK('DATA ENTRY'!M454),"",'DATA ENTRY'!M454)</f>
        <v/>
      </c>
      <c r="I454" s="26" t="str">
        <f>IF(ISBLANK('DATA ENTRY'!M454),"",'DATA ENTRY'!N454)</f>
        <v/>
      </c>
      <c r="J454" s="26" t="str">
        <f t="shared" si="160"/>
        <v/>
      </c>
      <c r="K454" s="26" t="str">
        <f>IF(ISBLANK('DATA ENTRY'!P454),"",'DATA ENTRY'!P454)</f>
        <v/>
      </c>
      <c r="L454" s="26" t="str">
        <f>IF(ISBLANK('DATA ENTRY'!Q454),"",'DATA ENTRY'!Q454)</f>
        <v/>
      </c>
      <c r="M454" s="26" t="str">
        <f t="shared" si="143"/>
        <v/>
      </c>
      <c r="N454" s="26" t="str">
        <f>IF(ISBLANK('DATA ENTRY'!S454),"",'DATA ENTRY'!S454)</f>
        <v/>
      </c>
      <c r="O454" s="26" t="str">
        <f>IF(ISBLANK('DATA ENTRY'!T454),"",'DATA ENTRY'!T454)</f>
        <v/>
      </c>
      <c r="P454" s="26" t="str">
        <f t="shared" si="144"/>
        <v/>
      </c>
      <c r="Q454" s="26" t="str">
        <f>IF(ISBLANK('DATA ENTRY'!V454),"",'DATA ENTRY'!V454)</f>
        <v/>
      </c>
      <c r="R454" s="26" t="str">
        <f>IF(ISBLANK('DATA ENTRY'!W454),"",'DATA ENTRY'!W454)</f>
        <v/>
      </c>
      <c r="S454" s="26" t="str">
        <f t="shared" si="145"/>
        <v/>
      </c>
      <c r="T454" s="26" t="str">
        <f>IF(ISBLANK('DATA ENTRY'!Y454),"",'DATA ENTRY'!Y454)</f>
        <v/>
      </c>
      <c r="U454" s="26" t="str">
        <f>IF(ISBLANK('DATA ENTRY'!Z454),"",'DATA ENTRY'!Z454)</f>
        <v/>
      </c>
      <c r="V454" s="26" t="str">
        <f t="shared" si="146"/>
        <v/>
      </c>
      <c r="W454" s="26" t="str">
        <f>IF(ISBLANK('DATA ENTRY'!$F454),"",IF(LEDGER!B454="AB","AB",IF(LEDGER!B454&gt;=0.9*'MARK LOOKUP'!B454,"A+",IF(LEDGER!B454&gt;=0.8*'MARK LOOKUP'!B454,"A",IF(LEDGER!B454&gt;=0.7*'MARK LOOKUP'!B454,"B+",IF(LEDGER!B454&gt;=0.6*'MARK LOOKUP'!B454,"B",IF(LEDGER!B454&gt;=0.5*'MARK LOOKUP'!B454,"C+",IF(LEDGER!B454&gt;=0.4*'MARK LOOKUP'!B454,"C+",IF(LEDGER!B454&gt;=0.35*'MARK LOOKUP'!B454,"D","NG")))))))))</f>
        <v/>
      </c>
      <c r="X454" s="26" t="str">
        <f>IF(ISBLANK('DATA ENTRY'!$G454),"",IF(LEDGER!C454="AB","AB",IF(LEDGER!C454&gt;=0.9*'MARK LOOKUP'!C454,"A+",IF(LEDGER!C454&gt;=0.8*'MARK LOOKUP'!C454,"A",IF(LEDGER!C454&gt;=0.7*'MARK LOOKUP'!C454,"B+",IF(LEDGER!C454&gt;=0.6*'MARK LOOKUP'!C454,"B",IF(LEDGER!C454&gt;=0.5*'MARK LOOKUP'!C454,"C+",IF(LEDGER!C454&gt;=0.4*'MARK LOOKUP'!C454,"C+",IF(LEDGER!C454&gt;=0.35*'MARK LOOKUP'!C454,"D","N.G.")))))))))</f>
        <v/>
      </c>
      <c r="Y454" s="26" t="b">
        <f>IF(ISNUMBER(D454),IF(D454&gt;=0.9*'MARK LOOKUP'!D454,"A+",IF(D454&gt;=0.8*'MARK LOOKUP'!D454,"A",IF(D454&gt;=0.7*'MARK LOOKUP'!D454,"B+",IF(D454&gt;=0.6*'MARK LOOKUP'!D454,"B",IF(D454&gt;=0.5*'MARK LOOKUP'!D454,"C+",IF(D454&gt;=0.4*'MARK LOOKUP'!D454,"C",IF(D454&gt;=0.35*'MARK LOOKUP'!D454,"D","N.G."))))))))</f>
        <v>0</v>
      </c>
      <c r="Z454" s="26" t="str">
        <f>IF(ISBLANK('DATA ENTRY'!J454),"",IF(LEDGER!E454="AB","AB",IF(LEDGER!E454&gt;=0.9*'MARK LOOKUP'!E454,"A+",IF(LEDGER!E454&gt;=0.8*'MARK LOOKUP'!E454,"A",IF(LEDGER!E454&gt;=0.7*'MARK LOOKUP'!E454,"B+",IF(LEDGER!E454&gt;=0.6*'MARK LOOKUP'!E454,"B",IF(LEDGER!E454&gt;=0.5*'MARK LOOKUP'!E454,"C+",IF(LEDGER!E454&gt;=0.4*'MARK LOOKUP'!E454,"C",IF(LEDGER!E454&gt;=0.35*'MARK LOOKUP'!E454,"D","NG")))))))))</f>
        <v/>
      </c>
      <c r="AA454" s="26" t="str">
        <f>IF(ISBLANK('DATA ENTRY'!K454),"",IF(LEDGER!F454="AB","AB",IF(LEDGER!F454&gt;=0.9*'MARK LOOKUP'!F454,"A+",IF(LEDGER!F454&gt;=0.8*'MARK LOOKUP'!F454,"A",IF(LEDGER!F454&gt;=0.7*'MARK LOOKUP'!F454,"B+",IF(LEDGER!F454&gt;=0.6*'MARK LOOKUP'!F454,"B",IF(LEDGER!F454&gt;=0.5*'MARK LOOKUP'!F454,"C+",IF(LEDGER!F454&gt;=0.4*'MARK LOOKUP'!F454,"C",IF(LEDGER!F454&gt;=0.35*'MARK LOOKUP'!F454,"D","NG")))))))))</f>
        <v/>
      </c>
      <c r="AB454" s="26" t="b">
        <f>IF(ISNUMBER(G454),IF(D454&gt;=0.9*'MARK LOOKUP'!G454,"A+",IF(G454&gt;=0.8*'MARK LOOKUP'!G454,"A",IF(G454&gt;=0.7*'MARK LOOKUP'!G454,"B+",IF(G454&gt;=0.6*'MARK LOOKUP'!G454,"B",IF(G454&gt;=0.5*'MARK LOOKUP'!G454,"C+",IF(G454&gt;=0.4*'MARK LOOKUP'!G454,"C",IF(G454&gt;=0.35*'MARK LOOKUP'!G454,"D","NG"))))))))</f>
        <v>0</v>
      </c>
      <c r="AC454" s="26" t="str">
        <f>IF(ISBLANK('DATA ENTRY'!M454),"",IF(LEDGER!H454="AB","AB",IF(LEDGER!H454&gt;=0.9*'MARK LOOKUP'!H454,"A+",IF(LEDGER!H454&gt;=0.8*'MARK LOOKUP'!H454,"A",IF(LEDGER!H454&gt;=0.7*'MARK LOOKUP'!H454,"B+",IF(LEDGER!H454&gt;=0.6*'MARK LOOKUP'!H454,"B",IF(LEDGER!H454&gt;=0.5*'MARK LOOKUP'!H454,"C+",IF(LEDGER!H454&gt;=0.4*'MARK LOOKUP'!H454,"C",IF(LEDGER!H454&gt;=0.35*'MARK LOOKUP'!H454,"D","NG")))))))))</f>
        <v/>
      </c>
      <c r="AD454" s="26" t="str">
        <f>IF(ISBLANK('DATA ENTRY'!N454),"",IF(LEDGER!I454="AB","AB",IF(LEDGER!I454&gt;=0.9*'MARK LOOKUP'!I454,"A+",IF(LEDGER!I454&gt;=0.8*'MARK LOOKUP'!I454,"A",IF(LEDGER!I454&gt;=0.7*'MARK LOOKUP'!I454,"B+",IF(LEDGER!I454&gt;=0.6*'MARK LOOKUP'!I454,"B",IF(LEDGER!I454&gt;=0.5*'MARK LOOKUP'!I454,"C+",IF(LEDGER!I454&gt;=0.4*'MARK LOOKUP'!I454,"C",IF(LEDGER!I454&gt;=0.35*'MARK LOOKUP'!I454,"D","NG")))))))))</f>
        <v/>
      </c>
      <c r="AE454" s="26" t="str">
        <f>IF(ISNUMBER(J454),IF(J454&gt;=0.9*'MARK LOOKUP'!J454,"A+",IF(J454&gt;=0.8*'MARK LOOKUP'!J454,"A",IF(J454&gt;=0.7*'MARK LOOKUP'!J454,"B+",IF(J454&gt;=0.6*'MARK LOOKUP'!J454,"B",IF(J454&gt;=0.5*'MARK LOOKUP'!J454,"C+",IF(J454&gt;=0.4*'MARK LOOKUP'!J454,"C",IF(J454&gt;=0.35*'MARK LOOKUP'!J454,"D","NG"))))))),"")</f>
        <v/>
      </c>
      <c r="AF454" s="26" t="str">
        <f>IF(ISBLANK('DATA ENTRY'!P454),"",IF(LEDGER!K454="Ab","AB",IF(LEDGER!K454&gt;=0.9*'MARK LOOKUP'!K454,"A+",IF(LEDGER!K454&gt;=0.8*'MARK LOOKUP'!K454,"A",IF(LEDGER!K454&gt;=0.7*'MARK LOOKUP'!K454,"B+",IF(LEDGER!K454&gt;=0.6*'MARK LOOKUP'!K454,"B",IF(LEDGER!K454&gt;=0.5*'MARK LOOKUP'!K454,"C+",IF(LEDGER!K454&gt;=0.4*'MARK LOOKUP'!K454,"C",IF(LEDGER!K454&gt;=0.35*'MARK LOOKUP'!K454,"D","NG")))))))))</f>
        <v/>
      </c>
      <c r="AG454" s="26" t="str">
        <f>IF(ISBLANK('DATA ENTRY'!Q454),"",IF(LEDGER!L454="Ab","AB",IF(LEDGER!L454&gt;=0.9*'MARK LOOKUP'!L454,"A+",IF(LEDGER!L454&gt;=0.8*'MARK LOOKUP'!L454,"A",IF(LEDGER!L454&gt;=0.7*'MARK LOOKUP'!L454,"B+",IF(LEDGER!L454&gt;=0.6*'MARK LOOKUP'!L454,"B",IF(LEDGER!L454&gt;=0.5*'MARK LOOKUP'!L454,"C+",IF(LEDGER!L454&gt;=0.4*'MARK LOOKUP'!L454,"C",IF(LEDGER!L454&gt;=0.35*'MARK LOOKUP'!L454,"D","NG")))))))))</f>
        <v/>
      </c>
      <c r="AH454" s="26" t="str">
        <f>IF(ISNUMBER(M454),IF(M454&gt;=0.9*'MARK LOOKUP'!M454,"A+",IF(M454&gt;=0.8*'MARK LOOKUP'!M454,"A",IF(M454&gt;=0.7*'MARK LOOKUP'!M454,"B+",IF(M454&gt;=0.6*'MARK LOOKUP'!M454,"B",IF(M454&gt;=0.5*'MARK LOOKUP'!M454,"C+",IF(M454&gt;=0.4*'MARK LOOKUP'!M454,"C",IF(M454&gt;=0.35*'MARK LOOKUP'!M454,"D","NG"))))))),"")</f>
        <v/>
      </c>
      <c r="AI454" s="26" t="str">
        <f>IF(ISBLANK('DATA ENTRY'!S454),"",IF(N454="Ab","AB",IF(N454&gt;=0.9*'MARK LOOKUP'!N454,"A+",IF(N454&gt;=0.8*'MARK LOOKUP'!N454,"A",IF(N454&gt;=0.7*'MARK LOOKUP'!N454,"B+",IF(N454&gt;=0.6*'MARK LOOKUP'!N454,"B",IF(N454&gt;=0.5*'MARK LOOKUP'!N454,"C+",IF(N454&gt;=0.4*'MARK LOOKUP'!N454,"C",IF(N454&gt;=0.35*'MARK LOOKUP'!N454,"D","NG")))))))))</f>
        <v/>
      </c>
      <c r="AJ454" s="26" t="str">
        <f>IF(ISBLANK('DATA ENTRY'!T454),"",IF(O454="Ab","AB",IF(O454&gt;=0.9*'MARK LOOKUP'!O454,"A+",IF(O454&gt;=0.8*'MARK LOOKUP'!O454,"A",IF(O454&gt;=0.7*'MARK LOOKUP'!O454,"B+",IF(O454&gt;=0.6*'MARK LOOKUP'!O454,"B",IF(O454&gt;=0.5*'MARK LOOKUP'!O454,"C+",IF(O454&gt;=0.4*'MARK LOOKUP'!O454,"C",IF(O454&gt;=0.35*'MARK LOOKUP'!O454,"D","NG")))))))))</f>
        <v/>
      </c>
      <c r="AK454" s="26" t="str">
        <f>IF(ISNUMBER(P454),IF(P454&gt;=0.9*'MARK LOOKUP'!P454,"A+",IF(P454&gt;=0.8*'MARK LOOKUP'!P454,"A",IF(P454&gt;=0.7*'MARK LOOKUP'!P454,"B+",IF(P454&gt;=0.6*'MARK LOOKUP'!P454,"B",IF(P454&gt;=0.5*'MARK LOOKUP'!P454,"C+",IF(P454&gt;=0.4*'MARK LOOKUP'!P454,"C",IF(P454&gt;=0.35*'MARK LOOKUP'!P454,"D","NG"))))))),"")</f>
        <v/>
      </c>
      <c r="AL454" s="26" t="str">
        <f>IF(ISBLANK('DATA ENTRY'!V454),"",IF(Q454="Ab","AB",IF(Q454&gt;=0.9*'MARK LOOKUP'!Q454,"A+",IF(Q454&gt;=0.8*'MARK LOOKUP'!Q454,"A",IF(Q454&gt;=0.7*'MARK LOOKUP'!Q454,"B+",IF(Q454&gt;=0.6*'MARK LOOKUP'!Q454,"B",IF(Q454&gt;=0.5*'MARK LOOKUP'!Q454,"C+",IF(Q454&gt;=0.4*'MARK LOOKUP'!Q454,"C",IF(Q454&gt;=0.35*'MARK LOOKUP'!Q454,"D","NG")))))))))</f>
        <v/>
      </c>
      <c r="AM454" s="26" t="str">
        <f>IF(ISBLANK('DATA ENTRY'!W454),"",IF(R454="Ab","AB",IF(R454&gt;=0.9*'MARK LOOKUP'!R454,"A+",IF(R454&gt;=0.8*'MARK LOOKUP'!R454,"A",IF(R454&gt;=0.7*'MARK LOOKUP'!R454,"B+",IF(R454&gt;=0.6*'MARK LOOKUP'!R454,"B",IF(R454&gt;=0.5*'MARK LOOKUP'!R454,"C+",IF(R454&gt;=0.4*'MARK LOOKUP'!R454,"C",IF(R454&gt;=0.35*'MARK LOOKUP'!R454,"D","NG")))))))))</f>
        <v/>
      </c>
      <c r="AN454" s="26" t="str">
        <f>IF(ISNUMBER(S454),IF(S454&gt;=0.9*'MARK LOOKUP'!S454,"A+",IF(S454&gt;=0.8*'MARK LOOKUP'!S454,"A",IF(S454&gt;=0.7*'MARK LOOKUP'!S454,"B+",IF(S454&gt;=0.6*'MARK LOOKUP'!S454,"B",IF(S454&gt;=0.5*'MARK LOOKUP'!S454,"C+",IF(S454&gt;=0.4*'MARK LOOKUP'!S454,"C",IF(S454&gt;=0.35*'MARK LOOKUP'!S454,"D","NG"))))))),"")</f>
        <v/>
      </c>
      <c r="AO454" s="26" t="str">
        <f>IF(ISBLANK('DATA ENTRY'!Y454),"",IF(T454="AB","AB",IF(T454&gt;=0.9*'MARK LOOKUP'!T454,"A+",IF(T454&gt;=0.8*'MARK LOOKUP'!T454,"A",IF(T454&gt;=0.7*'MARK LOOKUP'!T454,"B+",IF(T454&gt;=0.6*'MARK LOOKUP'!T454,"B",IF(T454&gt;=0.5*'MARK LOOKUP'!T454,"C+",IF(T454&gt;=0.4*'MARK LOOKUP'!T454,"C",IF(T454&gt;=0.35*'MARK LOOKUP'!T454,"D","NG")))))))))</f>
        <v/>
      </c>
      <c r="AP454" s="26" t="str">
        <f>IF(ISBLANK('DATA ENTRY'!Z454),"",IF(U454="AB","AB",IF(U454&gt;=0.9*'MARK LOOKUP'!U454,"A+",IF(U454&gt;=0.8*'MARK LOOKUP'!U454,"A",IF(U454&gt;=0.7*'MARK LOOKUP'!U454,"B+",IF(U454&gt;=0.6*'MARK LOOKUP'!U454,"B",IF(U454&gt;=0.5*'MARK LOOKUP'!U454,"C+",IF(U454&gt;=0.4*'MARK LOOKUP'!U454,"C",IF(U454&gt;=0.35*'MARK LOOKUP'!U454,"D","NG")))))))))</f>
        <v/>
      </c>
      <c r="AQ454" s="26" t="str">
        <f>IF(ISNUMBER(V454),IF(V454&gt;=0.9*'MARK LOOKUP'!V454,"A+",IF(V454&gt;=0.8*'MARK LOOKUP'!V454,"A",IF(V454&gt;=0.7*'MARK LOOKUP'!V454,"B+",IF(V454&gt;=0.6*'MARK LOOKUP'!S454,"B",IF(V454&gt;=0.5*'MARK LOOKUP'!V454,"C+",IF(V454&gt;=0.4*'MARK LOOKUP'!V454,"C",IF(V454&gt;=0.35*'MARK LOOKUP'!V454,"D","NG"))))))),"")</f>
        <v/>
      </c>
      <c r="AR454" s="26" t="str">
        <f t="shared" si="147"/>
        <v/>
      </c>
      <c r="AS454" s="26" t="str">
        <f t="shared" si="148"/>
        <v/>
      </c>
      <c r="AT454" s="26" t="str">
        <f t="shared" si="149"/>
        <v/>
      </c>
      <c r="AU454" s="26" t="str">
        <f t="shared" si="150"/>
        <v/>
      </c>
      <c r="AV454" s="26" t="str">
        <f t="shared" si="151"/>
        <v/>
      </c>
      <c r="AW454" s="26" t="str">
        <f t="shared" si="152"/>
        <v/>
      </c>
      <c r="AX454" s="26" t="str">
        <f t="shared" si="153"/>
        <v/>
      </c>
      <c r="AY454" s="26" t="str">
        <f t="shared" si="154"/>
        <v/>
      </c>
      <c r="AZ454" s="26" t="str">
        <f t="shared" si="155"/>
        <v/>
      </c>
      <c r="BA454" s="26" t="str">
        <f t="shared" si="156"/>
        <v/>
      </c>
      <c r="BB454" s="26" t="str">
        <f t="shared" si="157"/>
        <v/>
      </c>
      <c r="BC454" s="26" t="str">
        <f t="shared" si="158"/>
        <v/>
      </c>
      <c r="BD454" s="26" t="str">
        <f t="shared" si="159"/>
        <v/>
      </c>
      <c r="BE454" s="26" t="str">
        <f>IF(ISBLANK('DATA ENTRY'!S454),"",IF(AJ454="A+","4",IF(AJ454="A","3.6",IF(AJ454="B+","3.2",IF(AJ454="B","2.8",IF(AJ454="C+","2.4",IF(AJ454="C","2",IF(AJ454="D+","1.6",IF(AJ454="D","1.2",IF(AJ454="E","0.8",""))))))))))</f>
        <v/>
      </c>
      <c r="BF454" s="26" t="str">
        <f>IF(ISBLANK('DATA ENTRY'!T454),"",IF(AK454="A+","4",IF(AK454="A","3.6",IF(AK454="B+","3.2",IF(AK454="B","2.8",IF(AK454="C+","2.4",IF(AK454="C","2",IF(AK454="D+","1.6",IF(AK454="D","1.2",IF(AK454="E","0.8",""))))))))))</f>
        <v/>
      </c>
      <c r="BG454" s="26" t="str">
        <f>IF(ISBLANK('DATA ENTRY'!U454),"",IF(AL454="A+","4",IF(AL454="A","3.6",IF(AL454="B+","3.2",IF(AL454="B","2.8",IF(AL454="C+","2.4",IF(AL454="C","2",IF(AL454="D+","1.6",IF(AL454="D","1.2",IF(AL454="E","0.8",""))))))))))</f>
        <v/>
      </c>
      <c r="BH454" s="26" t="str">
        <f>IF(ISBLANK('DATA ENTRY'!V454),"",IF(AM454="A+","4",IF(AM454="A","3.6",IF(AM454="B+","3.2",IF(AM454="B","2.8",IF(AM454="C+","2.4",IF(AM454="C","2",IF(AM454="D+","1.6",IF(AM454="D","1.2",IF(AM454="E","0.8",""))))))))))</f>
        <v/>
      </c>
      <c r="BI454" s="26" t="str">
        <f>IF(ISBLANK('DATA ENTRY'!W454),"",IF(AN454="A+","4",IF(AN454="A","3.6",IF(AN454="B+","3.2",IF(AN454="B","2.8",IF(AN454="C+","2.4",IF(AN454="C","2",IF(AN454="D+","1.6",IF(AN454="D","1.2",IF(AN454="E","0.8",""))))))))))</f>
        <v/>
      </c>
      <c r="BJ454" s="26" t="str">
        <f>IF(ISBLANK('DATA ENTRY'!X454),"",IF(AO454="A+","4",IF(AO454="A","3.6",IF(AO454="B+","3.2",IF(AO454="B","2.8",IF(AO454="C+","2.4",IF(AO454="C","2",IF(AO454="D+","1.6",IF(AO454="D","1.2",IF(AO454="E","0.8",""))))))))))</f>
        <v/>
      </c>
      <c r="BK454" s="26" t="str">
        <f>IF(ISBLANK('DATA ENTRY'!Y454),"",IF(AP454="A+","4",IF(AP454="A","3.6",IF(AP454="B+","3.2",IF(AP454="B","2.8",IF(AP454="C+","2.4",IF(AP454="C","2",IF(AP454="D+","1.6",IF(AP454="D","1.2",IF(AP454="E","0.8",""))))))))))</f>
        <v/>
      </c>
      <c r="BL454" s="26" t="str">
        <f>IF(ISBLANK('DATA ENTRY'!Z454),"",IF(AQ454="A+","4",IF(AQ454="A","3.6",IF(AQ454="B+","3.2",IF(AQ454="B","2.8",IF(AQ454="C+","2.4",IF(AQ454="C","2",IF(AQ454="D+","1.6",IF(AQ454="D","1.2",IF(AQ454="E","0.8",""))))))))))</f>
        <v/>
      </c>
    </row>
    <row r="455" spans="2:64" x14ac:dyDescent="0.25">
      <c r="B455" s="26" t="str">
        <f>IF(ISBLANK('DATA ENTRY'!G455),"",'DATA ENTRY'!G455)</f>
        <v/>
      </c>
      <c r="C455" s="26" t="str">
        <f>IF(ISBLANK('DATA ENTRY'!H455),"",'DATA ENTRY'!H455)</f>
        <v/>
      </c>
      <c r="D455" s="26" t="str">
        <f t="shared" si="141"/>
        <v/>
      </c>
      <c r="E455" s="26" t="str">
        <f>IF(ISBLANK('DATA ENTRY'!J455),"",'DATA ENTRY'!J455)</f>
        <v/>
      </c>
      <c r="F455" s="26" t="str">
        <f>IF(ISBLANK('DATA ENTRY'!K455),"",'DATA ENTRY'!K455)</f>
        <v/>
      </c>
      <c r="G455" s="26" t="str">
        <f t="shared" si="142"/>
        <v/>
      </c>
      <c r="H455" s="26" t="str">
        <f>IF(ISBLANK('DATA ENTRY'!M455),"",'DATA ENTRY'!M455)</f>
        <v/>
      </c>
      <c r="I455" s="26" t="str">
        <f>IF(ISBLANK('DATA ENTRY'!M455),"",'DATA ENTRY'!N455)</f>
        <v/>
      </c>
      <c r="J455" s="26" t="str">
        <f t="shared" si="160"/>
        <v/>
      </c>
      <c r="K455" s="26" t="str">
        <f>IF(ISBLANK('DATA ENTRY'!P455),"",'DATA ENTRY'!P455)</f>
        <v/>
      </c>
      <c r="L455" s="26" t="str">
        <f>IF(ISBLANK('DATA ENTRY'!Q455),"",'DATA ENTRY'!Q455)</f>
        <v/>
      </c>
      <c r="M455" s="26" t="str">
        <f t="shared" si="143"/>
        <v/>
      </c>
      <c r="N455" s="26" t="str">
        <f>IF(ISBLANK('DATA ENTRY'!S455),"",'DATA ENTRY'!S455)</f>
        <v/>
      </c>
      <c r="O455" s="26" t="str">
        <f>IF(ISBLANK('DATA ENTRY'!T455),"",'DATA ENTRY'!T455)</f>
        <v/>
      </c>
      <c r="P455" s="26" t="str">
        <f t="shared" si="144"/>
        <v/>
      </c>
      <c r="Q455" s="26" t="str">
        <f>IF(ISBLANK('DATA ENTRY'!V455),"",'DATA ENTRY'!V455)</f>
        <v/>
      </c>
      <c r="R455" s="26" t="str">
        <f>IF(ISBLANK('DATA ENTRY'!W455),"",'DATA ENTRY'!W455)</f>
        <v/>
      </c>
      <c r="S455" s="26" t="str">
        <f t="shared" si="145"/>
        <v/>
      </c>
      <c r="T455" s="26" t="str">
        <f>IF(ISBLANK('DATA ENTRY'!Y455),"",'DATA ENTRY'!Y455)</f>
        <v/>
      </c>
      <c r="U455" s="26" t="str">
        <f>IF(ISBLANK('DATA ENTRY'!Z455),"",'DATA ENTRY'!Z455)</f>
        <v/>
      </c>
      <c r="V455" s="26" t="str">
        <f t="shared" si="146"/>
        <v/>
      </c>
      <c r="W455" s="26" t="str">
        <f>IF(ISBLANK('DATA ENTRY'!$F455),"",IF(LEDGER!B455="AB","AB",IF(LEDGER!B455&gt;=0.9*'MARK LOOKUP'!B455,"A+",IF(LEDGER!B455&gt;=0.8*'MARK LOOKUP'!B455,"A",IF(LEDGER!B455&gt;=0.7*'MARK LOOKUP'!B455,"B+",IF(LEDGER!B455&gt;=0.6*'MARK LOOKUP'!B455,"B",IF(LEDGER!B455&gt;=0.5*'MARK LOOKUP'!B455,"C+",IF(LEDGER!B455&gt;=0.4*'MARK LOOKUP'!B455,"C+",IF(LEDGER!B455&gt;=0.35*'MARK LOOKUP'!B455,"D","NG")))))))))</f>
        <v/>
      </c>
      <c r="X455" s="26" t="str">
        <f>IF(ISBLANK('DATA ENTRY'!$G455),"",IF(LEDGER!C455="AB","AB",IF(LEDGER!C455&gt;=0.9*'MARK LOOKUP'!C455,"A+",IF(LEDGER!C455&gt;=0.8*'MARK LOOKUP'!C455,"A",IF(LEDGER!C455&gt;=0.7*'MARK LOOKUP'!C455,"B+",IF(LEDGER!C455&gt;=0.6*'MARK LOOKUP'!C455,"B",IF(LEDGER!C455&gt;=0.5*'MARK LOOKUP'!C455,"C+",IF(LEDGER!C455&gt;=0.4*'MARK LOOKUP'!C455,"C+",IF(LEDGER!C455&gt;=0.35*'MARK LOOKUP'!C455,"D","N.G.")))))))))</f>
        <v/>
      </c>
      <c r="Y455" s="26" t="b">
        <f>IF(ISNUMBER(D455),IF(D455&gt;=0.9*'MARK LOOKUP'!D455,"A+",IF(D455&gt;=0.8*'MARK LOOKUP'!D455,"A",IF(D455&gt;=0.7*'MARK LOOKUP'!D455,"B+",IF(D455&gt;=0.6*'MARK LOOKUP'!D455,"B",IF(D455&gt;=0.5*'MARK LOOKUP'!D455,"C+",IF(D455&gt;=0.4*'MARK LOOKUP'!D455,"C",IF(D455&gt;=0.35*'MARK LOOKUP'!D455,"D","N.G."))))))))</f>
        <v>0</v>
      </c>
      <c r="Z455" s="26" t="str">
        <f>IF(ISBLANK('DATA ENTRY'!J455),"",IF(LEDGER!E455="AB","AB",IF(LEDGER!E455&gt;=0.9*'MARK LOOKUP'!E455,"A+",IF(LEDGER!E455&gt;=0.8*'MARK LOOKUP'!E455,"A",IF(LEDGER!E455&gt;=0.7*'MARK LOOKUP'!E455,"B+",IF(LEDGER!E455&gt;=0.6*'MARK LOOKUP'!E455,"B",IF(LEDGER!E455&gt;=0.5*'MARK LOOKUP'!E455,"C+",IF(LEDGER!E455&gt;=0.4*'MARK LOOKUP'!E455,"C",IF(LEDGER!E455&gt;=0.35*'MARK LOOKUP'!E455,"D","NG")))))))))</f>
        <v/>
      </c>
      <c r="AA455" s="26" t="str">
        <f>IF(ISBLANK('DATA ENTRY'!K455),"",IF(LEDGER!F455="AB","AB",IF(LEDGER!F455&gt;=0.9*'MARK LOOKUP'!F455,"A+",IF(LEDGER!F455&gt;=0.8*'MARK LOOKUP'!F455,"A",IF(LEDGER!F455&gt;=0.7*'MARK LOOKUP'!F455,"B+",IF(LEDGER!F455&gt;=0.6*'MARK LOOKUP'!F455,"B",IF(LEDGER!F455&gt;=0.5*'MARK LOOKUP'!F455,"C+",IF(LEDGER!F455&gt;=0.4*'MARK LOOKUP'!F455,"C",IF(LEDGER!F455&gt;=0.35*'MARK LOOKUP'!F455,"D","NG")))))))))</f>
        <v/>
      </c>
      <c r="AB455" s="26" t="b">
        <f>IF(ISNUMBER(G455),IF(D455&gt;=0.9*'MARK LOOKUP'!G455,"A+",IF(G455&gt;=0.8*'MARK LOOKUP'!G455,"A",IF(G455&gt;=0.7*'MARK LOOKUP'!G455,"B+",IF(G455&gt;=0.6*'MARK LOOKUP'!G455,"B",IF(G455&gt;=0.5*'MARK LOOKUP'!G455,"C+",IF(G455&gt;=0.4*'MARK LOOKUP'!G455,"C",IF(G455&gt;=0.35*'MARK LOOKUP'!G455,"D","NG"))))))))</f>
        <v>0</v>
      </c>
      <c r="AC455" s="26" t="str">
        <f>IF(ISBLANK('DATA ENTRY'!M455),"",IF(LEDGER!H455="AB","AB",IF(LEDGER!H455&gt;=0.9*'MARK LOOKUP'!H455,"A+",IF(LEDGER!H455&gt;=0.8*'MARK LOOKUP'!H455,"A",IF(LEDGER!H455&gt;=0.7*'MARK LOOKUP'!H455,"B+",IF(LEDGER!H455&gt;=0.6*'MARK LOOKUP'!H455,"B",IF(LEDGER!H455&gt;=0.5*'MARK LOOKUP'!H455,"C+",IF(LEDGER!H455&gt;=0.4*'MARK LOOKUP'!H455,"C",IF(LEDGER!H455&gt;=0.35*'MARK LOOKUP'!H455,"D","NG")))))))))</f>
        <v/>
      </c>
      <c r="AD455" s="26" t="str">
        <f>IF(ISBLANK('DATA ENTRY'!N455),"",IF(LEDGER!I455="AB","AB",IF(LEDGER!I455&gt;=0.9*'MARK LOOKUP'!I455,"A+",IF(LEDGER!I455&gt;=0.8*'MARK LOOKUP'!I455,"A",IF(LEDGER!I455&gt;=0.7*'MARK LOOKUP'!I455,"B+",IF(LEDGER!I455&gt;=0.6*'MARK LOOKUP'!I455,"B",IF(LEDGER!I455&gt;=0.5*'MARK LOOKUP'!I455,"C+",IF(LEDGER!I455&gt;=0.4*'MARK LOOKUP'!I455,"C",IF(LEDGER!I455&gt;=0.35*'MARK LOOKUP'!I455,"D","NG")))))))))</f>
        <v/>
      </c>
      <c r="AE455" s="26" t="str">
        <f>IF(ISNUMBER(J455),IF(J455&gt;=0.9*'MARK LOOKUP'!J455,"A+",IF(J455&gt;=0.8*'MARK LOOKUP'!J455,"A",IF(J455&gt;=0.7*'MARK LOOKUP'!J455,"B+",IF(J455&gt;=0.6*'MARK LOOKUP'!J455,"B",IF(J455&gt;=0.5*'MARK LOOKUP'!J455,"C+",IF(J455&gt;=0.4*'MARK LOOKUP'!J455,"C",IF(J455&gt;=0.35*'MARK LOOKUP'!J455,"D","NG"))))))),"")</f>
        <v/>
      </c>
      <c r="AF455" s="26" t="str">
        <f>IF(ISBLANK('DATA ENTRY'!P455),"",IF(LEDGER!K455="Ab","AB",IF(LEDGER!K455&gt;=0.9*'MARK LOOKUP'!K455,"A+",IF(LEDGER!K455&gt;=0.8*'MARK LOOKUP'!K455,"A",IF(LEDGER!K455&gt;=0.7*'MARK LOOKUP'!K455,"B+",IF(LEDGER!K455&gt;=0.6*'MARK LOOKUP'!K455,"B",IF(LEDGER!K455&gt;=0.5*'MARK LOOKUP'!K455,"C+",IF(LEDGER!K455&gt;=0.4*'MARK LOOKUP'!K455,"C",IF(LEDGER!K455&gt;=0.35*'MARK LOOKUP'!K455,"D","NG")))))))))</f>
        <v/>
      </c>
      <c r="AG455" s="26" t="str">
        <f>IF(ISBLANK('DATA ENTRY'!Q455),"",IF(LEDGER!L455="Ab","AB",IF(LEDGER!L455&gt;=0.9*'MARK LOOKUP'!L455,"A+",IF(LEDGER!L455&gt;=0.8*'MARK LOOKUP'!L455,"A",IF(LEDGER!L455&gt;=0.7*'MARK LOOKUP'!L455,"B+",IF(LEDGER!L455&gt;=0.6*'MARK LOOKUP'!L455,"B",IF(LEDGER!L455&gt;=0.5*'MARK LOOKUP'!L455,"C+",IF(LEDGER!L455&gt;=0.4*'MARK LOOKUP'!L455,"C",IF(LEDGER!L455&gt;=0.35*'MARK LOOKUP'!L455,"D","NG")))))))))</f>
        <v/>
      </c>
      <c r="AH455" s="26" t="str">
        <f>IF(ISNUMBER(M455),IF(M455&gt;=0.9*'MARK LOOKUP'!M455,"A+",IF(M455&gt;=0.8*'MARK LOOKUP'!M455,"A",IF(M455&gt;=0.7*'MARK LOOKUP'!M455,"B+",IF(M455&gt;=0.6*'MARK LOOKUP'!M455,"B",IF(M455&gt;=0.5*'MARK LOOKUP'!M455,"C+",IF(M455&gt;=0.4*'MARK LOOKUP'!M455,"C",IF(M455&gt;=0.35*'MARK LOOKUP'!M455,"D","NG"))))))),"")</f>
        <v/>
      </c>
      <c r="AI455" s="26" t="str">
        <f>IF(ISBLANK('DATA ENTRY'!S455),"",IF(N455="Ab","AB",IF(N455&gt;=0.9*'MARK LOOKUP'!N455,"A+",IF(N455&gt;=0.8*'MARK LOOKUP'!N455,"A",IF(N455&gt;=0.7*'MARK LOOKUP'!N455,"B+",IF(N455&gt;=0.6*'MARK LOOKUP'!N455,"B",IF(N455&gt;=0.5*'MARK LOOKUP'!N455,"C+",IF(N455&gt;=0.4*'MARK LOOKUP'!N455,"C",IF(N455&gt;=0.35*'MARK LOOKUP'!N455,"D","NG")))))))))</f>
        <v/>
      </c>
      <c r="AJ455" s="26" t="str">
        <f>IF(ISBLANK('DATA ENTRY'!T455),"",IF(O455="Ab","AB",IF(O455&gt;=0.9*'MARK LOOKUP'!O455,"A+",IF(O455&gt;=0.8*'MARK LOOKUP'!O455,"A",IF(O455&gt;=0.7*'MARK LOOKUP'!O455,"B+",IF(O455&gt;=0.6*'MARK LOOKUP'!O455,"B",IF(O455&gt;=0.5*'MARK LOOKUP'!O455,"C+",IF(O455&gt;=0.4*'MARK LOOKUP'!O455,"C",IF(O455&gt;=0.35*'MARK LOOKUP'!O455,"D","NG")))))))))</f>
        <v/>
      </c>
      <c r="AK455" s="26" t="str">
        <f>IF(ISNUMBER(P455),IF(P455&gt;=0.9*'MARK LOOKUP'!P455,"A+",IF(P455&gt;=0.8*'MARK LOOKUP'!P455,"A",IF(P455&gt;=0.7*'MARK LOOKUP'!P455,"B+",IF(P455&gt;=0.6*'MARK LOOKUP'!P455,"B",IF(P455&gt;=0.5*'MARK LOOKUP'!P455,"C+",IF(P455&gt;=0.4*'MARK LOOKUP'!P455,"C",IF(P455&gt;=0.35*'MARK LOOKUP'!P455,"D","NG"))))))),"")</f>
        <v/>
      </c>
      <c r="AL455" s="26" t="str">
        <f>IF(ISBLANK('DATA ENTRY'!V455),"",IF(Q455="Ab","AB",IF(Q455&gt;=0.9*'MARK LOOKUP'!Q455,"A+",IF(Q455&gt;=0.8*'MARK LOOKUP'!Q455,"A",IF(Q455&gt;=0.7*'MARK LOOKUP'!Q455,"B+",IF(Q455&gt;=0.6*'MARK LOOKUP'!Q455,"B",IF(Q455&gt;=0.5*'MARK LOOKUP'!Q455,"C+",IF(Q455&gt;=0.4*'MARK LOOKUP'!Q455,"C",IF(Q455&gt;=0.35*'MARK LOOKUP'!Q455,"D","NG")))))))))</f>
        <v/>
      </c>
      <c r="AM455" s="26" t="str">
        <f>IF(ISBLANK('DATA ENTRY'!W455),"",IF(R455="Ab","AB",IF(R455&gt;=0.9*'MARK LOOKUP'!R455,"A+",IF(R455&gt;=0.8*'MARK LOOKUP'!R455,"A",IF(R455&gt;=0.7*'MARK LOOKUP'!R455,"B+",IF(R455&gt;=0.6*'MARK LOOKUP'!R455,"B",IF(R455&gt;=0.5*'MARK LOOKUP'!R455,"C+",IF(R455&gt;=0.4*'MARK LOOKUP'!R455,"C",IF(R455&gt;=0.35*'MARK LOOKUP'!R455,"D","NG")))))))))</f>
        <v/>
      </c>
      <c r="AN455" s="26" t="str">
        <f>IF(ISNUMBER(S455),IF(S455&gt;=0.9*'MARK LOOKUP'!S455,"A+",IF(S455&gt;=0.8*'MARK LOOKUP'!S455,"A",IF(S455&gt;=0.7*'MARK LOOKUP'!S455,"B+",IF(S455&gt;=0.6*'MARK LOOKUP'!S455,"B",IF(S455&gt;=0.5*'MARK LOOKUP'!S455,"C+",IF(S455&gt;=0.4*'MARK LOOKUP'!S455,"C",IF(S455&gt;=0.35*'MARK LOOKUP'!S455,"D","NG"))))))),"")</f>
        <v/>
      </c>
      <c r="AO455" s="26" t="str">
        <f>IF(ISBLANK('DATA ENTRY'!Y455),"",IF(T455="AB","AB",IF(T455&gt;=0.9*'MARK LOOKUP'!T455,"A+",IF(T455&gt;=0.8*'MARK LOOKUP'!T455,"A",IF(T455&gt;=0.7*'MARK LOOKUP'!T455,"B+",IF(T455&gt;=0.6*'MARK LOOKUP'!T455,"B",IF(T455&gt;=0.5*'MARK LOOKUP'!T455,"C+",IF(T455&gt;=0.4*'MARK LOOKUP'!T455,"C",IF(T455&gt;=0.35*'MARK LOOKUP'!T455,"D","NG")))))))))</f>
        <v/>
      </c>
      <c r="AP455" s="26" t="str">
        <f>IF(ISBLANK('DATA ENTRY'!Z455),"",IF(U455="AB","AB",IF(U455&gt;=0.9*'MARK LOOKUP'!U455,"A+",IF(U455&gt;=0.8*'MARK LOOKUP'!U455,"A",IF(U455&gt;=0.7*'MARK LOOKUP'!U455,"B+",IF(U455&gt;=0.6*'MARK LOOKUP'!U455,"B",IF(U455&gt;=0.5*'MARK LOOKUP'!U455,"C+",IF(U455&gt;=0.4*'MARK LOOKUP'!U455,"C",IF(U455&gt;=0.35*'MARK LOOKUP'!U455,"D","NG")))))))))</f>
        <v/>
      </c>
      <c r="AQ455" s="26" t="str">
        <f>IF(ISNUMBER(V455),IF(V455&gt;=0.9*'MARK LOOKUP'!V455,"A+",IF(V455&gt;=0.8*'MARK LOOKUP'!V455,"A",IF(V455&gt;=0.7*'MARK LOOKUP'!V455,"B+",IF(V455&gt;=0.6*'MARK LOOKUP'!S455,"B",IF(V455&gt;=0.5*'MARK LOOKUP'!V455,"C+",IF(V455&gt;=0.4*'MARK LOOKUP'!V455,"C",IF(V455&gt;=0.35*'MARK LOOKUP'!V455,"D","NG"))))))),"")</f>
        <v/>
      </c>
      <c r="AR455" s="26" t="str">
        <f t="shared" si="147"/>
        <v/>
      </c>
      <c r="AS455" s="26" t="str">
        <f t="shared" si="148"/>
        <v/>
      </c>
      <c r="AT455" s="26" t="str">
        <f t="shared" si="149"/>
        <v/>
      </c>
      <c r="AU455" s="26" t="str">
        <f t="shared" si="150"/>
        <v/>
      </c>
      <c r="AV455" s="26" t="str">
        <f t="shared" si="151"/>
        <v/>
      </c>
      <c r="AW455" s="26" t="str">
        <f t="shared" si="152"/>
        <v/>
      </c>
      <c r="AX455" s="26" t="str">
        <f t="shared" si="153"/>
        <v/>
      </c>
      <c r="AY455" s="26" t="str">
        <f t="shared" si="154"/>
        <v/>
      </c>
      <c r="AZ455" s="26" t="str">
        <f t="shared" si="155"/>
        <v/>
      </c>
      <c r="BA455" s="26" t="str">
        <f t="shared" si="156"/>
        <v/>
      </c>
      <c r="BB455" s="26" t="str">
        <f t="shared" si="157"/>
        <v/>
      </c>
      <c r="BC455" s="26" t="str">
        <f t="shared" si="158"/>
        <v/>
      </c>
      <c r="BD455" s="26" t="str">
        <f t="shared" si="159"/>
        <v/>
      </c>
      <c r="BE455" s="26" t="str">
        <f>IF(ISBLANK('DATA ENTRY'!S455),"",IF(AJ455="A+","4",IF(AJ455="A","3.6",IF(AJ455="B+","3.2",IF(AJ455="B","2.8",IF(AJ455="C+","2.4",IF(AJ455="C","2",IF(AJ455="D+","1.6",IF(AJ455="D","1.2",IF(AJ455="E","0.8",""))))))))))</f>
        <v/>
      </c>
      <c r="BF455" s="26" t="str">
        <f>IF(ISBLANK('DATA ENTRY'!T455),"",IF(AK455="A+","4",IF(AK455="A","3.6",IF(AK455="B+","3.2",IF(AK455="B","2.8",IF(AK455="C+","2.4",IF(AK455="C","2",IF(AK455="D+","1.6",IF(AK455="D","1.2",IF(AK455="E","0.8",""))))))))))</f>
        <v/>
      </c>
      <c r="BG455" s="26" t="str">
        <f>IF(ISBLANK('DATA ENTRY'!U455),"",IF(AL455="A+","4",IF(AL455="A","3.6",IF(AL455="B+","3.2",IF(AL455="B","2.8",IF(AL455="C+","2.4",IF(AL455="C","2",IF(AL455="D+","1.6",IF(AL455="D","1.2",IF(AL455="E","0.8",""))))))))))</f>
        <v/>
      </c>
      <c r="BH455" s="26" t="str">
        <f>IF(ISBLANK('DATA ENTRY'!V455),"",IF(AM455="A+","4",IF(AM455="A","3.6",IF(AM455="B+","3.2",IF(AM455="B","2.8",IF(AM455="C+","2.4",IF(AM455="C","2",IF(AM455="D+","1.6",IF(AM455="D","1.2",IF(AM455="E","0.8",""))))))))))</f>
        <v/>
      </c>
      <c r="BI455" s="26" t="str">
        <f>IF(ISBLANK('DATA ENTRY'!W455),"",IF(AN455="A+","4",IF(AN455="A","3.6",IF(AN455="B+","3.2",IF(AN455="B","2.8",IF(AN455="C+","2.4",IF(AN455="C","2",IF(AN455="D+","1.6",IF(AN455="D","1.2",IF(AN455="E","0.8",""))))))))))</f>
        <v/>
      </c>
      <c r="BJ455" s="26" t="str">
        <f>IF(ISBLANK('DATA ENTRY'!X455),"",IF(AO455="A+","4",IF(AO455="A","3.6",IF(AO455="B+","3.2",IF(AO455="B","2.8",IF(AO455="C+","2.4",IF(AO455="C","2",IF(AO455="D+","1.6",IF(AO455="D","1.2",IF(AO455="E","0.8",""))))))))))</f>
        <v/>
      </c>
      <c r="BK455" s="26" t="str">
        <f>IF(ISBLANK('DATA ENTRY'!Y455),"",IF(AP455="A+","4",IF(AP455="A","3.6",IF(AP455="B+","3.2",IF(AP455="B","2.8",IF(AP455="C+","2.4",IF(AP455="C","2",IF(AP455="D+","1.6",IF(AP455="D","1.2",IF(AP455="E","0.8",""))))))))))</f>
        <v/>
      </c>
      <c r="BL455" s="26" t="str">
        <f>IF(ISBLANK('DATA ENTRY'!Z455),"",IF(AQ455="A+","4",IF(AQ455="A","3.6",IF(AQ455="B+","3.2",IF(AQ455="B","2.8",IF(AQ455="C+","2.4",IF(AQ455="C","2",IF(AQ455="D+","1.6",IF(AQ455="D","1.2",IF(AQ455="E","0.8",""))))))))))</f>
        <v/>
      </c>
    </row>
    <row r="456" spans="2:64" x14ac:dyDescent="0.25">
      <c r="B456" s="26" t="str">
        <f>IF(ISBLANK('DATA ENTRY'!G456),"",'DATA ENTRY'!G456)</f>
        <v/>
      </c>
      <c r="C456" s="26" t="str">
        <f>IF(ISBLANK('DATA ENTRY'!H456),"",'DATA ENTRY'!H456)</f>
        <v/>
      </c>
      <c r="D456" s="26" t="str">
        <f t="shared" si="141"/>
        <v/>
      </c>
      <c r="E456" s="26" t="str">
        <f>IF(ISBLANK('DATA ENTRY'!J456),"",'DATA ENTRY'!J456)</f>
        <v/>
      </c>
      <c r="F456" s="26" t="str">
        <f>IF(ISBLANK('DATA ENTRY'!K456),"",'DATA ENTRY'!K456)</f>
        <v/>
      </c>
      <c r="G456" s="26" t="str">
        <f t="shared" si="142"/>
        <v/>
      </c>
      <c r="H456" s="26" t="str">
        <f>IF(ISBLANK('DATA ENTRY'!M456),"",'DATA ENTRY'!M456)</f>
        <v/>
      </c>
      <c r="I456" s="26" t="str">
        <f>IF(ISBLANK('DATA ENTRY'!M456),"",'DATA ENTRY'!N456)</f>
        <v/>
      </c>
      <c r="J456" s="26" t="str">
        <f t="shared" si="160"/>
        <v/>
      </c>
      <c r="K456" s="26" t="str">
        <f>IF(ISBLANK('DATA ENTRY'!P456),"",'DATA ENTRY'!P456)</f>
        <v/>
      </c>
      <c r="L456" s="26" t="str">
        <f>IF(ISBLANK('DATA ENTRY'!Q456),"",'DATA ENTRY'!Q456)</f>
        <v/>
      </c>
      <c r="M456" s="26" t="str">
        <f t="shared" si="143"/>
        <v/>
      </c>
      <c r="N456" s="26" t="str">
        <f>IF(ISBLANK('DATA ENTRY'!S456),"",'DATA ENTRY'!S456)</f>
        <v/>
      </c>
      <c r="O456" s="26" t="str">
        <f>IF(ISBLANK('DATA ENTRY'!T456),"",'DATA ENTRY'!T456)</f>
        <v/>
      </c>
      <c r="P456" s="26" t="str">
        <f t="shared" si="144"/>
        <v/>
      </c>
      <c r="Q456" s="26" t="str">
        <f>IF(ISBLANK('DATA ENTRY'!V456),"",'DATA ENTRY'!V456)</f>
        <v/>
      </c>
      <c r="R456" s="26" t="str">
        <f>IF(ISBLANK('DATA ENTRY'!W456),"",'DATA ENTRY'!W456)</f>
        <v/>
      </c>
      <c r="S456" s="26" t="str">
        <f t="shared" si="145"/>
        <v/>
      </c>
      <c r="T456" s="26" t="str">
        <f>IF(ISBLANK('DATA ENTRY'!Y456),"",'DATA ENTRY'!Y456)</f>
        <v/>
      </c>
      <c r="U456" s="26" t="str">
        <f>IF(ISBLANK('DATA ENTRY'!Z456),"",'DATA ENTRY'!Z456)</f>
        <v/>
      </c>
      <c r="V456" s="26" t="str">
        <f t="shared" si="146"/>
        <v/>
      </c>
      <c r="W456" s="26" t="str">
        <f>IF(ISBLANK('DATA ENTRY'!$F456),"",IF(LEDGER!B456="AB","AB",IF(LEDGER!B456&gt;=0.9*'MARK LOOKUP'!B456,"A+",IF(LEDGER!B456&gt;=0.8*'MARK LOOKUP'!B456,"A",IF(LEDGER!B456&gt;=0.7*'MARK LOOKUP'!B456,"B+",IF(LEDGER!B456&gt;=0.6*'MARK LOOKUP'!B456,"B",IF(LEDGER!B456&gt;=0.5*'MARK LOOKUP'!B456,"C+",IF(LEDGER!B456&gt;=0.4*'MARK LOOKUP'!B456,"C+",IF(LEDGER!B456&gt;=0.35*'MARK LOOKUP'!B456,"D","NG")))))))))</f>
        <v/>
      </c>
      <c r="X456" s="26" t="str">
        <f>IF(ISBLANK('DATA ENTRY'!$G456),"",IF(LEDGER!C456="AB","AB",IF(LEDGER!C456&gt;=0.9*'MARK LOOKUP'!C456,"A+",IF(LEDGER!C456&gt;=0.8*'MARK LOOKUP'!C456,"A",IF(LEDGER!C456&gt;=0.7*'MARK LOOKUP'!C456,"B+",IF(LEDGER!C456&gt;=0.6*'MARK LOOKUP'!C456,"B",IF(LEDGER!C456&gt;=0.5*'MARK LOOKUP'!C456,"C+",IF(LEDGER!C456&gt;=0.4*'MARK LOOKUP'!C456,"C+",IF(LEDGER!C456&gt;=0.35*'MARK LOOKUP'!C456,"D","N.G.")))))))))</f>
        <v/>
      </c>
      <c r="Y456" s="26" t="b">
        <f>IF(ISNUMBER(D456),IF(D456&gt;=0.9*'MARK LOOKUP'!D456,"A+",IF(D456&gt;=0.8*'MARK LOOKUP'!D456,"A",IF(D456&gt;=0.7*'MARK LOOKUP'!D456,"B+",IF(D456&gt;=0.6*'MARK LOOKUP'!D456,"B",IF(D456&gt;=0.5*'MARK LOOKUP'!D456,"C+",IF(D456&gt;=0.4*'MARK LOOKUP'!D456,"C",IF(D456&gt;=0.35*'MARK LOOKUP'!D456,"D","N.G."))))))))</f>
        <v>0</v>
      </c>
      <c r="Z456" s="26" t="str">
        <f>IF(ISBLANK('DATA ENTRY'!J456),"",IF(LEDGER!E456="AB","AB",IF(LEDGER!E456&gt;=0.9*'MARK LOOKUP'!E456,"A+",IF(LEDGER!E456&gt;=0.8*'MARK LOOKUP'!E456,"A",IF(LEDGER!E456&gt;=0.7*'MARK LOOKUP'!E456,"B+",IF(LEDGER!E456&gt;=0.6*'MARK LOOKUP'!E456,"B",IF(LEDGER!E456&gt;=0.5*'MARK LOOKUP'!E456,"C+",IF(LEDGER!E456&gt;=0.4*'MARK LOOKUP'!E456,"C",IF(LEDGER!E456&gt;=0.35*'MARK LOOKUP'!E456,"D","NG")))))))))</f>
        <v/>
      </c>
      <c r="AA456" s="26" t="str">
        <f>IF(ISBLANK('DATA ENTRY'!K456),"",IF(LEDGER!F456="AB","AB",IF(LEDGER!F456&gt;=0.9*'MARK LOOKUP'!F456,"A+",IF(LEDGER!F456&gt;=0.8*'MARK LOOKUP'!F456,"A",IF(LEDGER!F456&gt;=0.7*'MARK LOOKUP'!F456,"B+",IF(LEDGER!F456&gt;=0.6*'MARK LOOKUP'!F456,"B",IF(LEDGER!F456&gt;=0.5*'MARK LOOKUP'!F456,"C+",IF(LEDGER!F456&gt;=0.4*'MARK LOOKUP'!F456,"C",IF(LEDGER!F456&gt;=0.35*'MARK LOOKUP'!F456,"D","NG")))))))))</f>
        <v/>
      </c>
      <c r="AB456" s="26" t="b">
        <f>IF(ISNUMBER(G456),IF(D456&gt;=0.9*'MARK LOOKUP'!G456,"A+",IF(G456&gt;=0.8*'MARK LOOKUP'!G456,"A",IF(G456&gt;=0.7*'MARK LOOKUP'!G456,"B+",IF(G456&gt;=0.6*'MARK LOOKUP'!G456,"B",IF(G456&gt;=0.5*'MARK LOOKUP'!G456,"C+",IF(G456&gt;=0.4*'MARK LOOKUP'!G456,"C",IF(G456&gt;=0.35*'MARK LOOKUP'!G456,"D","NG"))))))))</f>
        <v>0</v>
      </c>
      <c r="AC456" s="26" t="str">
        <f>IF(ISBLANK('DATA ENTRY'!M456),"",IF(LEDGER!H456="AB","AB",IF(LEDGER!H456&gt;=0.9*'MARK LOOKUP'!H456,"A+",IF(LEDGER!H456&gt;=0.8*'MARK LOOKUP'!H456,"A",IF(LEDGER!H456&gt;=0.7*'MARK LOOKUP'!H456,"B+",IF(LEDGER!H456&gt;=0.6*'MARK LOOKUP'!H456,"B",IF(LEDGER!H456&gt;=0.5*'MARK LOOKUP'!H456,"C+",IF(LEDGER!H456&gt;=0.4*'MARK LOOKUP'!H456,"C",IF(LEDGER!H456&gt;=0.35*'MARK LOOKUP'!H456,"D","NG")))))))))</f>
        <v/>
      </c>
      <c r="AD456" s="26" t="str">
        <f>IF(ISBLANK('DATA ENTRY'!N456),"",IF(LEDGER!I456="AB","AB",IF(LEDGER!I456&gt;=0.9*'MARK LOOKUP'!I456,"A+",IF(LEDGER!I456&gt;=0.8*'MARK LOOKUP'!I456,"A",IF(LEDGER!I456&gt;=0.7*'MARK LOOKUP'!I456,"B+",IF(LEDGER!I456&gt;=0.6*'MARK LOOKUP'!I456,"B",IF(LEDGER!I456&gt;=0.5*'MARK LOOKUP'!I456,"C+",IF(LEDGER!I456&gt;=0.4*'MARK LOOKUP'!I456,"C",IF(LEDGER!I456&gt;=0.35*'MARK LOOKUP'!I456,"D","NG")))))))))</f>
        <v/>
      </c>
      <c r="AE456" s="26" t="str">
        <f>IF(ISNUMBER(J456),IF(J456&gt;=0.9*'MARK LOOKUP'!J456,"A+",IF(J456&gt;=0.8*'MARK LOOKUP'!J456,"A",IF(J456&gt;=0.7*'MARK LOOKUP'!J456,"B+",IF(J456&gt;=0.6*'MARK LOOKUP'!J456,"B",IF(J456&gt;=0.5*'MARK LOOKUP'!J456,"C+",IF(J456&gt;=0.4*'MARK LOOKUP'!J456,"C",IF(J456&gt;=0.35*'MARK LOOKUP'!J456,"D","NG"))))))),"")</f>
        <v/>
      </c>
      <c r="AF456" s="26" t="str">
        <f>IF(ISBLANK('DATA ENTRY'!P456),"",IF(LEDGER!K456="Ab","AB",IF(LEDGER!K456&gt;=0.9*'MARK LOOKUP'!K456,"A+",IF(LEDGER!K456&gt;=0.8*'MARK LOOKUP'!K456,"A",IF(LEDGER!K456&gt;=0.7*'MARK LOOKUP'!K456,"B+",IF(LEDGER!K456&gt;=0.6*'MARK LOOKUP'!K456,"B",IF(LEDGER!K456&gt;=0.5*'MARK LOOKUP'!K456,"C+",IF(LEDGER!K456&gt;=0.4*'MARK LOOKUP'!K456,"C",IF(LEDGER!K456&gt;=0.35*'MARK LOOKUP'!K456,"D","NG")))))))))</f>
        <v/>
      </c>
      <c r="AG456" s="26" t="str">
        <f>IF(ISBLANK('DATA ENTRY'!Q456),"",IF(LEDGER!L456="Ab","AB",IF(LEDGER!L456&gt;=0.9*'MARK LOOKUP'!L456,"A+",IF(LEDGER!L456&gt;=0.8*'MARK LOOKUP'!L456,"A",IF(LEDGER!L456&gt;=0.7*'MARK LOOKUP'!L456,"B+",IF(LEDGER!L456&gt;=0.6*'MARK LOOKUP'!L456,"B",IF(LEDGER!L456&gt;=0.5*'MARK LOOKUP'!L456,"C+",IF(LEDGER!L456&gt;=0.4*'MARK LOOKUP'!L456,"C",IF(LEDGER!L456&gt;=0.35*'MARK LOOKUP'!L456,"D","NG")))))))))</f>
        <v/>
      </c>
      <c r="AH456" s="26" t="str">
        <f>IF(ISNUMBER(M456),IF(M456&gt;=0.9*'MARK LOOKUP'!M456,"A+",IF(M456&gt;=0.8*'MARK LOOKUP'!M456,"A",IF(M456&gt;=0.7*'MARK LOOKUP'!M456,"B+",IF(M456&gt;=0.6*'MARK LOOKUP'!M456,"B",IF(M456&gt;=0.5*'MARK LOOKUP'!M456,"C+",IF(M456&gt;=0.4*'MARK LOOKUP'!M456,"C",IF(M456&gt;=0.35*'MARK LOOKUP'!M456,"D","NG"))))))),"")</f>
        <v/>
      </c>
      <c r="AI456" s="26" t="str">
        <f>IF(ISBLANK('DATA ENTRY'!S456),"",IF(N456="Ab","AB",IF(N456&gt;=0.9*'MARK LOOKUP'!N456,"A+",IF(N456&gt;=0.8*'MARK LOOKUP'!N456,"A",IF(N456&gt;=0.7*'MARK LOOKUP'!N456,"B+",IF(N456&gt;=0.6*'MARK LOOKUP'!N456,"B",IF(N456&gt;=0.5*'MARK LOOKUP'!N456,"C+",IF(N456&gt;=0.4*'MARK LOOKUP'!N456,"C",IF(N456&gt;=0.35*'MARK LOOKUP'!N456,"D","NG")))))))))</f>
        <v/>
      </c>
      <c r="AJ456" s="26" t="str">
        <f>IF(ISBLANK('DATA ENTRY'!T456),"",IF(O456="Ab","AB",IF(O456&gt;=0.9*'MARK LOOKUP'!O456,"A+",IF(O456&gt;=0.8*'MARK LOOKUP'!O456,"A",IF(O456&gt;=0.7*'MARK LOOKUP'!O456,"B+",IF(O456&gt;=0.6*'MARK LOOKUP'!O456,"B",IF(O456&gt;=0.5*'MARK LOOKUP'!O456,"C+",IF(O456&gt;=0.4*'MARK LOOKUP'!O456,"C",IF(O456&gt;=0.35*'MARK LOOKUP'!O456,"D","NG")))))))))</f>
        <v/>
      </c>
      <c r="AK456" s="26" t="str">
        <f>IF(ISNUMBER(P456),IF(P456&gt;=0.9*'MARK LOOKUP'!P456,"A+",IF(P456&gt;=0.8*'MARK LOOKUP'!P456,"A",IF(P456&gt;=0.7*'MARK LOOKUP'!P456,"B+",IF(P456&gt;=0.6*'MARK LOOKUP'!P456,"B",IF(P456&gt;=0.5*'MARK LOOKUP'!P456,"C+",IF(P456&gt;=0.4*'MARK LOOKUP'!P456,"C",IF(P456&gt;=0.35*'MARK LOOKUP'!P456,"D","NG"))))))),"")</f>
        <v/>
      </c>
      <c r="AL456" s="26" t="str">
        <f>IF(ISBLANK('DATA ENTRY'!V456),"",IF(Q456="Ab","AB",IF(Q456&gt;=0.9*'MARK LOOKUP'!Q456,"A+",IF(Q456&gt;=0.8*'MARK LOOKUP'!Q456,"A",IF(Q456&gt;=0.7*'MARK LOOKUP'!Q456,"B+",IF(Q456&gt;=0.6*'MARK LOOKUP'!Q456,"B",IF(Q456&gt;=0.5*'MARK LOOKUP'!Q456,"C+",IF(Q456&gt;=0.4*'MARK LOOKUP'!Q456,"C",IF(Q456&gt;=0.35*'MARK LOOKUP'!Q456,"D","NG")))))))))</f>
        <v/>
      </c>
      <c r="AM456" s="26" t="str">
        <f>IF(ISBLANK('DATA ENTRY'!W456),"",IF(R456="Ab","AB",IF(R456&gt;=0.9*'MARK LOOKUP'!R456,"A+",IF(R456&gt;=0.8*'MARK LOOKUP'!R456,"A",IF(R456&gt;=0.7*'MARK LOOKUP'!R456,"B+",IF(R456&gt;=0.6*'MARK LOOKUP'!R456,"B",IF(R456&gt;=0.5*'MARK LOOKUP'!R456,"C+",IF(R456&gt;=0.4*'MARK LOOKUP'!R456,"C",IF(R456&gt;=0.35*'MARK LOOKUP'!R456,"D","NG")))))))))</f>
        <v/>
      </c>
      <c r="AN456" s="26" t="str">
        <f>IF(ISNUMBER(S456),IF(S456&gt;=0.9*'MARK LOOKUP'!S456,"A+",IF(S456&gt;=0.8*'MARK LOOKUP'!S456,"A",IF(S456&gt;=0.7*'MARK LOOKUP'!S456,"B+",IF(S456&gt;=0.6*'MARK LOOKUP'!S456,"B",IF(S456&gt;=0.5*'MARK LOOKUP'!S456,"C+",IF(S456&gt;=0.4*'MARK LOOKUP'!S456,"C",IF(S456&gt;=0.35*'MARK LOOKUP'!S456,"D","NG"))))))),"")</f>
        <v/>
      </c>
      <c r="AO456" s="26" t="str">
        <f>IF(ISBLANK('DATA ENTRY'!Y456),"",IF(T456="AB","AB",IF(T456&gt;=0.9*'MARK LOOKUP'!T456,"A+",IF(T456&gt;=0.8*'MARK LOOKUP'!T456,"A",IF(T456&gt;=0.7*'MARK LOOKUP'!T456,"B+",IF(T456&gt;=0.6*'MARK LOOKUP'!T456,"B",IF(T456&gt;=0.5*'MARK LOOKUP'!T456,"C+",IF(T456&gt;=0.4*'MARK LOOKUP'!T456,"C",IF(T456&gt;=0.35*'MARK LOOKUP'!T456,"D","NG")))))))))</f>
        <v/>
      </c>
      <c r="AP456" s="26" t="str">
        <f>IF(ISBLANK('DATA ENTRY'!Z456),"",IF(U456="AB","AB",IF(U456&gt;=0.9*'MARK LOOKUP'!U456,"A+",IF(U456&gt;=0.8*'MARK LOOKUP'!U456,"A",IF(U456&gt;=0.7*'MARK LOOKUP'!U456,"B+",IF(U456&gt;=0.6*'MARK LOOKUP'!U456,"B",IF(U456&gt;=0.5*'MARK LOOKUP'!U456,"C+",IF(U456&gt;=0.4*'MARK LOOKUP'!U456,"C",IF(U456&gt;=0.35*'MARK LOOKUP'!U456,"D","NG")))))))))</f>
        <v/>
      </c>
      <c r="AQ456" s="26" t="str">
        <f>IF(ISNUMBER(V456),IF(V456&gt;=0.9*'MARK LOOKUP'!V456,"A+",IF(V456&gt;=0.8*'MARK LOOKUP'!V456,"A",IF(V456&gt;=0.7*'MARK LOOKUP'!V456,"B+",IF(V456&gt;=0.6*'MARK LOOKUP'!S456,"B",IF(V456&gt;=0.5*'MARK LOOKUP'!V456,"C+",IF(V456&gt;=0.4*'MARK LOOKUP'!V456,"C",IF(V456&gt;=0.35*'MARK LOOKUP'!V456,"D","NG"))))))),"")</f>
        <v/>
      </c>
      <c r="AR456" s="26" t="str">
        <f t="shared" si="147"/>
        <v/>
      </c>
      <c r="AS456" s="26" t="str">
        <f t="shared" si="148"/>
        <v/>
      </c>
      <c r="AT456" s="26" t="str">
        <f t="shared" si="149"/>
        <v/>
      </c>
      <c r="AU456" s="26" t="str">
        <f t="shared" si="150"/>
        <v/>
      </c>
      <c r="AV456" s="26" t="str">
        <f t="shared" si="151"/>
        <v/>
      </c>
      <c r="AW456" s="26" t="str">
        <f t="shared" si="152"/>
        <v/>
      </c>
      <c r="AX456" s="26" t="str">
        <f t="shared" si="153"/>
        <v/>
      </c>
      <c r="AY456" s="26" t="str">
        <f t="shared" si="154"/>
        <v/>
      </c>
      <c r="AZ456" s="26" t="str">
        <f t="shared" si="155"/>
        <v/>
      </c>
      <c r="BA456" s="26" t="str">
        <f t="shared" si="156"/>
        <v/>
      </c>
      <c r="BB456" s="26" t="str">
        <f t="shared" si="157"/>
        <v/>
      </c>
      <c r="BC456" s="26" t="str">
        <f t="shared" si="158"/>
        <v/>
      </c>
      <c r="BD456" s="26" t="str">
        <f t="shared" si="159"/>
        <v/>
      </c>
      <c r="BE456" s="26" t="str">
        <f>IF(ISBLANK('DATA ENTRY'!S456),"",IF(AJ456="A+","4",IF(AJ456="A","3.6",IF(AJ456="B+","3.2",IF(AJ456="B","2.8",IF(AJ456="C+","2.4",IF(AJ456="C","2",IF(AJ456="D+","1.6",IF(AJ456="D","1.2",IF(AJ456="E","0.8",""))))))))))</f>
        <v/>
      </c>
      <c r="BF456" s="26" t="str">
        <f>IF(ISBLANK('DATA ENTRY'!T456),"",IF(AK456="A+","4",IF(AK456="A","3.6",IF(AK456="B+","3.2",IF(AK456="B","2.8",IF(AK456="C+","2.4",IF(AK456="C","2",IF(AK456="D+","1.6",IF(AK456="D","1.2",IF(AK456="E","0.8",""))))))))))</f>
        <v/>
      </c>
      <c r="BG456" s="26" t="str">
        <f>IF(ISBLANK('DATA ENTRY'!U456),"",IF(AL456="A+","4",IF(AL456="A","3.6",IF(AL456="B+","3.2",IF(AL456="B","2.8",IF(AL456="C+","2.4",IF(AL456="C","2",IF(AL456="D+","1.6",IF(AL456="D","1.2",IF(AL456="E","0.8",""))))))))))</f>
        <v/>
      </c>
      <c r="BH456" s="26" t="str">
        <f>IF(ISBLANK('DATA ENTRY'!V456),"",IF(AM456="A+","4",IF(AM456="A","3.6",IF(AM456="B+","3.2",IF(AM456="B","2.8",IF(AM456="C+","2.4",IF(AM456="C","2",IF(AM456="D+","1.6",IF(AM456="D","1.2",IF(AM456="E","0.8",""))))))))))</f>
        <v/>
      </c>
      <c r="BI456" s="26" t="str">
        <f>IF(ISBLANK('DATA ENTRY'!W456),"",IF(AN456="A+","4",IF(AN456="A","3.6",IF(AN456="B+","3.2",IF(AN456="B","2.8",IF(AN456="C+","2.4",IF(AN456="C","2",IF(AN456="D+","1.6",IF(AN456="D","1.2",IF(AN456="E","0.8",""))))))))))</f>
        <v/>
      </c>
      <c r="BJ456" s="26" t="str">
        <f>IF(ISBLANK('DATA ENTRY'!X456),"",IF(AO456="A+","4",IF(AO456="A","3.6",IF(AO456="B+","3.2",IF(AO456="B","2.8",IF(AO456="C+","2.4",IF(AO456="C","2",IF(AO456="D+","1.6",IF(AO456="D","1.2",IF(AO456="E","0.8",""))))))))))</f>
        <v/>
      </c>
      <c r="BK456" s="26" t="str">
        <f>IF(ISBLANK('DATA ENTRY'!Y456),"",IF(AP456="A+","4",IF(AP456="A","3.6",IF(AP456="B+","3.2",IF(AP456="B","2.8",IF(AP456="C+","2.4",IF(AP456="C","2",IF(AP456="D+","1.6",IF(AP456="D","1.2",IF(AP456="E","0.8",""))))))))))</f>
        <v/>
      </c>
      <c r="BL456" s="26" t="str">
        <f>IF(ISBLANK('DATA ENTRY'!Z456),"",IF(AQ456="A+","4",IF(AQ456="A","3.6",IF(AQ456="B+","3.2",IF(AQ456="B","2.8",IF(AQ456="C+","2.4",IF(AQ456="C","2",IF(AQ456="D+","1.6",IF(AQ456="D","1.2",IF(AQ456="E","0.8",""))))))))))</f>
        <v/>
      </c>
    </row>
    <row r="457" spans="2:64" x14ac:dyDescent="0.25">
      <c r="B457" s="26" t="str">
        <f>IF(ISBLANK('DATA ENTRY'!G457),"",'DATA ENTRY'!G457)</f>
        <v/>
      </c>
      <c r="C457" s="26" t="str">
        <f>IF(ISBLANK('DATA ENTRY'!H457),"",'DATA ENTRY'!H457)</f>
        <v/>
      </c>
      <c r="D457" s="26" t="str">
        <f t="shared" si="141"/>
        <v/>
      </c>
      <c r="E457" s="26" t="str">
        <f>IF(ISBLANK('DATA ENTRY'!J457),"",'DATA ENTRY'!J457)</f>
        <v/>
      </c>
      <c r="F457" s="26" t="str">
        <f>IF(ISBLANK('DATA ENTRY'!K457),"",'DATA ENTRY'!K457)</f>
        <v/>
      </c>
      <c r="G457" s="26" t="str">
        <f t="shared" si="142"/>
        <v/>
      </c>
      <c r="H457" s="26" t="str">
        <f>IF(ISBLANK('DATA ENTRY'!M457),"",'DATA ENTRY'!M457)</f>
        <v/>
      </c>
      <c r="I457" s="26" t="str">
        <f>IF(ISBLANK('DATA ENTRY'!M457),"",'DATA ENTRY'!N457)</f>
        <v/>
      </c>
      <c r="J457" s="26" t="str">
        <f t="shared" si="160"/>
        <v/>
      </c>
      <c r="K457" s="26" t="str">
        <f>IF(ISBLANK('DATA ENTRY'!P457),"",'DATA ENTRY'!P457)</f>
        <v/>
      </c>
      <c r="L457" s="26" t="str">
        <f>IF(ISBLANK('DATA ENTRY'!Q457),"",'DATA ENTRY'!Q457)</f>
        <v/>
      </c>
      <c r="M457" s="26" t="str">
        <f t="shared" si="143"/>
        <v/>
      </c>
      <c r="N457" s="26" t="str">
        <f>IF(ISBLANK('DATA ENTRY'!S457),"",'DATA ENTRY'!S457)</f>
        <v/>
      </c>
      <c r="O457" s="26" t="str">
        <f>IF(ISBLANK('DATA ENTRY'!T457),"",'DATA ENTRY'!T457)</f>
        <v/>
      </c>
      <c r="P457" s="26" t="str">
        <f t="shared" si="144"/>
        <v/>
      </c>
      <c r="Q457" s="26" t="str">
        <f>IF(ISBLANK('DATA ENTRY'!V457),"",'DATA ENTRY'!V457)</f>
        <v/>
      </c>
      <c r="R457" s="26" t="str">
        <f>IF(ISBLANK('DATA ENTRY'!W457),"",'DATA ENTRY'!W457)</f>
        <v/>
      </c>
      <c r="S457" s="26" t="str">
        <f t="shared" si="145"/>
        <v/>
      </c>
      <c r="T457" s="26" t="str">
        <f>IF(ISBLANK('DATA ENTRY'!Y457),"",'DATA ENTRY'!Y457)</f>
        <v/>
      </c>
      <c r="U457" s="26" t="str">
        <f>IF(ISBLANK('DATA ENTRY'!Z457),"",'DATA ENTRY'!Z457)</f>
        <v/>
      </c>
      <c r="V457" s="26" t="str">
        <f t="shared" si="146"/>
        <v/>
      </c>
      <c r="W457" s="26" t="str">
        <f>IF(ISBLANK('DATA ENTRY'!$F457),"",IF(LEDGER!B457="AB","AB",IF(LEDGER!B457&gt;=0.9*'MARK LOOKUP'!B457,"A+",IF(LEDGER!B457&gt;=0.8*'MARK LOOKUP'!B457,"A",IF(LEDGER!B457&gt;=0.7*'MARK LOOKUP'!B457,"B+",IF(LEDGER!B457&gt;=0.6*'MARK LOOKUP'!B457,"B",IF(LEDGER!B457&gt;=0.5*'MARK LOOKUP'!B457,"C+",IF(LEDGER!B457&gt;=0.4*'MARK LOOKUP'!B457,"C+",IF(LEDGER!B457&gt;=0.35*'MARK LOOKUP'!B457,"D","NG")))))))))</f>
        <v/>
      </c>
      <c r="X457" s="26" t="str">
        <f>IF(ISBLANK('DATA ENTRY'!$G457),"",IF(LEDGER!C457="AB","AB",IF(LEDGER!C457&gt;=0.9*'MARK LOOKUP'!C457,"A+",IF(LEDGER!C457&gt;=0.8*'MARK LOOKUP'!C457,"A",IF(LEDGER!C457&gt;=0.7*'MARK LOOKUP'!C457,"B+",IF(LEDGER!C457&gt;=0.6*'MARK LOOKUP'!C457,"B",IF(LEDGER!C457&gt;=0.5*'MARK LOOKUP'!C457,"C+",IF(LEDGER!C457&gt;=0.4*'MARK LOOKUP'!C457,"C+",IF(LEDGER!C457&gt;=0.35*'MARK LOOKUP'!C457,"D","N.G.")))))))))</f>
        <v/>
      </c>
      <c r="Y457" s="26" t="b">
        <f>IF(ISNUMBER(D457),IF(D457&gt;=0.9*'MARK LOOKUP'!D457,"A+",IF(D457&gt;=0.8*'MARK LOOKUP'!D457,"A",IF(D457&gt;=0.7*'MARK LOOKUP'!D457,"B+",IF(D457&gt;=0.6*'MARK LOOKUP'!D457,"B",IF(D457&gt;=0.5*'MARK LOOKUP'!D457,"C+",IF(D457&gt;=0.4*'MARK LOOKUP'!D457,"C",IF(D457&gt;=0.35*'MARK LOOKUP'!D457,"D","N.G."))))))))</f>
        <v>0</v>
      </c>
      <c r="Z457" s="26" t="str">
        <f>IF(ISBLANK('DATA ENTRY'!J457),"",IF(LEDGER!E457="AB","AB",IF(LEDGER!E457&gt;=0.9*'MARK LOOKUP'!E457,"A+",IF(LEDGER!E457&gt;=0.8*'MARK LOOKUP'!E457,"A",IF(LEDGER!E457&gt;=0.7*'MARK LOOKUP'!E457,"B+",IF(LEDGER!E457&gt;=0.6*'MARK LOOKUP'!E457,"B",IF(LEDGER!E457&gt;=0.5*'MARK LOOKUP'!E457,"C+",IF(LEDGER!E457&gt;=0.4*'MARK LOOKUP'!E457,"C",IF(LEDGER!E457&gt;=0.35*'MARK LOOKUP'!E457,"D","NG")))))))))</f>
        <v/>
      </c>
      <c r="AA457" s="26" t="str">
        <f>IF(ISBLANK('DATA ENTRY'!K457),"",IF(LEDGER!F457="AB","AB",IF(LEDGER!F457&gt;=0.9*'MARK LOOKUP'!F457,"A+",IF(LEDGER!F457&gt;=0.8*'MARK LOOKUP'!F457,"A",IF(LEDGER!F457&gt;=0.7*'MARK LOOKUP'!F457,"B+",IF(LEDGER!F457&gt;=0.6*'MARK LOOKUP'!F457,"B",IF(LEDGER!F457&gt;=0.5*'MARK LOOKUP'!F457,"C+",IF(LEDGER!F457&gt;=0.4*'MARK LOOKUP'!F457,"C",IF(LEDGER!F457&gt;=0.35*'MARK LOOKUP'!F457,"D","NG")))))))))</f>
        <v/>
      </c>
      <c r="AB457" s="26" t="b">
        <f>IF(ISNUMBER(G457),IF(D457&gt;=0.9*'MARK LOOKUP'!G457,"A+",IF(G457&gt;=0.8*'MARK LOOKUP'!G457,"A",IF(G457&gt;=0.7*'MARK LOOKUP'!G457,"B+",IF(G457&gt;=0.6*'MARK LOOKUP'!G457,"B",IF(G457&gt;=0.5*'MARK LOOKUP'!G457,"C+",IF(G457&gt;=0.4*'MARK LOOKUP'!G457,"C",IF(G457&gt;=0.35*'MARK LOOKUP'!G457,"D","NG"))))))))</f>
        <v>0</v>
      </c>
      <c r="AC457" s="26" t="str">
        <f>IF(ISBLANK('DATA ENTRY'!M457),"",IF(LEDGER!H457="AB","AB",IF(LEDGER!H457&gt;=0.9*'MARK LOOKUP'!H457,"A+",IF(LEDGER!H457&gt;=0.8*'MARK LOOKUP'!H457,"A",IF(LEDGER!H457&gt;=0.7*'MARK LOOKUP'!H457,"B+",IF(LEDGER!H457&gt;=0.6*'MARK LOOKUP'!H457,"B",IF(LEDGER!H457&gt;=0.5*'MARK LOOKUP'!H457,"C+",IF(LEDGER!H457&gt;=0.4*'MARK LOOKUP'!H457,"C",IF(LEDGER!H457&gt;=0.35*'MARK LOOKUP'!H457,"D","NG")))))))))</f>
        <v/>
      </c>
      <c r="AD457" s="26" t="str">
        <f>IF(ISBLANK('DATA ENTRY'!N457),"",IF(LEDGER!I457="AB","AB",IF(LEDGER!I457&gt;=0.9*'MARK LOOKUP'!I457,"A+",IF(LEDGER!I457&gt;=0.8*'MARK LOOKUP'!I457,"A",IF(LEDGER!I457&gt;=0.7*'MARK LOOKUP'!I457,"B+",IF(LEDGER!I457&gt;=0.6*'MARK LOOKUP'!I457,"B",IF(LEDGER!I457&gt;=0.5*'MARK LOOKUP'!I457,"C+",IF(LEDGER!I457&gt;=0.4*'MARK LOOKUP'!I457,"C",IF(LEDGER!I457&gt;=0.35*'MARK LOOKUP'!I457,"D","NG")))))))))</f>
        <v/>
      </c>
      <c r="AE457" s="26" t="str">
        <f>IF(ISNUMBER(J457),IF(J457&gt;=0.9*'MARK LOOKUP'!J457,"A+",IF(J457&gt;=0.8*'MARK LOOKUP'!J457,"A",IF(J457&gt;=0.7*'MARK LOOKUP'!J457,"B+",IF(J457&gt;=0.6*'MARK LOOKUP'!J457,"B",IF(J457&gt;=0.5*'MARK LOOKUP'!J457,"C+",IF(J457&gt;=0.4*'MARK LOOKUP'!J457,"C",IF(J457&gt;=0.35*'MARK LOOKUP'!J457,"D","NG"))))))),"")</f>
        <v/>
      </c>
      <c r="AF457" s="26" t="str">
        <f>IF(ISBLANK('DATA ENTRY'!P457),"",IF(LEDGER!K457="Ab","AB",IF(LEDGER!K457&gt;=0.9*'MARK LOOKUP'!K457,"A+",IF(LEDGER!K457&gt;=0.8*'MARK LOOKUP'!K457,"A",IF(LEDGER!K457&gt;=0.7*'MARK LOOKUP'!K457,"B+",IF(LEDGER!K457&gt;=0.6*'MARK LOOKUP'!K457,"B",IF(LEDGER!K457&gt;=0.5*'MARK LOOKUP'!K457,"C+",IF(LEDGER!K457&gt;=0.4*'MARK LOOKUP'!K457,"C",IF(LEDGER!K457&gt;=0.35*'MARK LOOKUP'!K457,"D","NG")))))))))</f>
        <v/>
      </c>
      <c r="AG457" s="26" t="str">
        <f>IF(ISBLANK('DATA ENTRY'!Q457),"",IF(LEDGER!L457="Ab","AB",IF(LEDGER!L457&gt;=0.9*'MARK LOOKUP'!L457,"A+",IF(LEDGER!L457&gt;=0.8*'MARK LOOKUP'!L457,"A",IF(LEDGER!L457&gt;=0.7*'MARK LOOKUP'!L457,"B+",IF(LEDGER!L457&gt;=0.6*'MARK LOOKUP'!L457,"B",IF(LEDGER!L457&gt;=0.5*'MARK LOOKUP'!L457,"C+",IF(LEDGER!L457&gt;=0.4*'MARK LOOKUP'!L457,"C",IF(LEDGER!L457&gt;=0.35*'MARK LOOKUP'!L457,"D","NG")))))))))</f>
        <v/>
      </c>
      <c r="AH457" s="26" t="str">
        <f>IF(ISNUMBER(M457),IF(M457&gt;=0.9*'MARK LOOKUP'!M457,"A+",IF(M457&gt;=0.8*'MARK LOOKUP'!M457,"A",IF(M457&gt;=0.7*'MARK LOOKUP'!M457,"B+",IF(M457&gt;=0.6*'MARK LOOKUP'!M457,"B",IF(M457&gt;=0.5*'MARK LOOKUP'!M457,"C+",IF(M457&gt;=0.4*'MARK LOOKUP'!M457,"C",IF(M457&gt;=0.35*'MARK LOOKUP'!M457,"D","NG"))))))),"")</f>
        <v/>
      </c>
      <c r="AI457" s="26" t="str">
        <f>IF(ISBLANK('DATA ENTRY'!S457),"",IF(N457="Ab","AB",IF(N457&gt;=0.9*'MARK LOOKUP'!N457,"A+",IF(N457&gt;=0.8*'MARK LOOKUP'!N457,"A",IF(N457&gt;=0.7*'MARK LOOKUP'!N457,"B+",IF(N457&gt;=0.6*'MARK LOOKUP'!N457,"B",IF(N457&gt;=0.5*'MARK LOOKUP'!N457,"C+",IF(N457&gt;=0.4*'MARK LOOKUP'!N457,"C",IF(N457&gt;=0.35*'MARK LOOKUP'!N457,"D","NG")))))))))</f>
        <v/>
      </c>
      <c r="AJ457" s="26" t="str">
        <f>IF(ISBLANK('DATA ENTRY'!T457),"",IF(O457="Ab","AB",IF(O457&gt;=0.9*'MARK LOOKUP'!O457,"A+",IF(O457&gt;=0.8*'MARK LOOKUP'!O457,"A",IF(O457&gt;=0.7*'MARK LOOKUP'!O457,"B+",IF(O457&gt;=0.6*'MARK LOOKUP'!O457,"B",IF(O457&gt;=0.5*'MARK LOOKUP'!O457,"C+",IF(O457&gt;=0.4*'MARK LOOKUP'!O457,"C",IF(O457&gt;=0.35*'MARK LOOKUP'!O457,"D","NG")))))))))</f>
        <v/>
      </c>
      <c r="AK457" s="26" t="str">
        <f>IF(ISNUMBER(P457),IF(P457&gt;=0.9*'MARK LOOKUP'!P457,"A+",IF(P457&gt;=0.8*'MARK LOOKUP'!P457,"A",IF(P457&gt;=0.7*'MARK LOOKUP'!P457,"B+",IF(P457&gt;=0.6*'MARK LOOKUP'!P457,"B",IF(P457&gt;=0.5*'MARK LOOKUP'!P457,"C+",IF(P457&gt;=0.4*'MARK LOOKUP'!P457,"C",IF(P457&gt;=0.35*'MARK LOOKUP'!P457,"D","NG"))))))),"")</f>
        <v/>
      </c>
      <c r="AL457" s="26" t="str">
        <f>IF(ISBLANK('DATA ENTRY'!V457),"",IF(Q457="Ab","AB",IF(Q457&gt;=0.9*'MARK LOOKUP'!Q457,"A+",IF(Q457&gt;=0.8*'MARK LOOKUP'!Q457,"A",IF(Q457&gt;=0.7*'MARK LOOKUP'!Q457,"B+",IF(Q457&gt;=0.6*'MARK LOOKUP'!Q457,"B",IF(Q457&gt;=0.5*'MARK LOOKUP'!Q457,"C+",IF(Q457&gt;=0.4*'MARK LOOKUP'!Q457,"C",IF(Q457&gt;=0.35*'MARK LOOKUP'!Q457,"D","NG")))))))))</f>
        <v/>
      </c>
      <c r="AM457" s="26" t="str">
        <f>IF(ISBLANK('DATA ENTRY'!W457),"",IF(R457="Ab","AB",IF(R457&gt;=0.9*'MARK LOOKUP'!R457,"A+",IF(R457&gt;=0.8*'MARK LOOKUP'!R457,"A",IF(R457&gt;=0.7*'MARK LOOKUP'!R457,"B+",IF(R457&gt;=0.6*'MARK LOOKUP'!R457,"B",IF(R457&gt;=0.5*'MARK LOOKUP'!R457,"C+",IF(R457&gt;=0.4*'MARK LOOKUP'!R457,"C",IF(R457&gt;=0.35*'MARK LOOKUP'!R457,"D","NG")))))))))</f>
        <v/>
      </c>
      <c r="AN457" s="26" t="str">
        <f>IF(ISNUMBER(S457),IF(S457&gt;=0.9*'MARK LOOKUP'!S457,"A+",IF(S457&gt;=0.8*'MARK LOOKUP'!S457,"A",IF(S457&gt;=0.7*'MARK LOOKUP'!S457,"B+",IF(S457&gt;=0.6*'MARK LOOKUP'!S457,"B",IF(S457&gt;=0.5*'MARK LOOKUP'!S457,"C+",IF(S457&gt;=0.4*'MARK LOOKUP'!S457,"C",IF(S457&gt;=0.35*'MARK LOOKUP'!S457,"D","NG"))))))),"")</f>
        <v/>
      </c>
      <c r="AO457" s="26" t="str">
        <f>IF(ISBLANK('DATA ENTRY'!Y457),"",IF(T457="AB","AB",IF(T457&gt;=0.9*'MARK LOOKUP'!T457,"A+",IF(T457&gt;=0.8*'MARK LOOKUP'!T457,"A",IF(T457&gt;=0.7*'MARK LOOKUP'!T457,"B+",IF(T457&gt;=0.6*'MARK LOOKUP'!T457,"B",IF(T457&gt;=0.5*'MARK LOOKUP'!T457,"C+",IF(T457&gt;=0.4*'MARK LOOKUP'!T457,"C",IF(T457&gt;=0.35*'MARK LOOKUP'!T457,"D","NG")))))))))</f>
        <v/>
      </c>
      <c r="AP457" s="26" t="str">
        <f>IF(ISBLANK('DATA ENTRY'!Z457),"",IF(U457="AB","AB",IF(U457&gt;=0.9*'MARK LOOKUP'!U457,"A+",IF(U457&gt;=0.8*'MARK LOOKUP'!U457,"A",IF(U457&gt;=0.7*'MARK LOOKUP'!U457,"B+",IF(U457&gt;=0.6*'MARK LOOKUP'!U457,"B",IF(U457&gt;=0.5*'MARK LOOKUP'!U457,"C+",IF(U457&gt;=0.4*'MARK LOOKUP'!U457,"C",IF(U457&gt;=0.35*'MARK LOOKUP'!U457,"D","NG")))))))))</f>
        <v/>
      </c>
      <c r="AQ457" s="26" t="str">
        <f>IF(ISNUMBER(V457),IF(V457&gt;=0.9*'MARK LOOKUP'!V457,"A+",IF(V457&gt;=0.8*'MARK LOOKUP'!V457,"A",IF(V457&gt;=0.7*'MARK LOOKUP'!V457,"B+",IF(V457&gt;=0.6*'MARK LOOKUP'!S457,"B",IF(V457&gt;=0.5*'MARK LOOKUP'!V457,"C+",IF(V457&gt;=0.4*'MARK LOOKUP'!V457,"C",IF(V457&gt;=0.35*'MARK LOOKUP'!V457,"D","NG"))))))),"")</f>
        <v/>
      </c>
      <c r="AR457" s="26" t="str">
        <f t="shared" si="147"/>
        <v/>
      </c>
      <c r="AS457" s="26" t="str">
        <f t="shared" si="148"/>
        <v/>
      </c>
      <c r="AT457" s="26" t="str">
        <f t="shared" si="149"/>
        <v/>
      </c>
      <c r="AU457" s="26" t="str">
        <f t="shared" si="150"/>
        <v/>
      </c>
      <c r="AV457" s="26" t="str">
        <f t="shared" si="151"/>
        <v/>
      </c>
      <c r="AW457" s="26" t="str">
        <f t="shared" si="152"/>
        <v/>
      </c>
      <c r="AX457" s="26" t="str">
        <f t="shared" si="153"/>
        <v/>
      </c>
      <c r="AY457" s="26" t="str">
        <f t="shared" si="154"/>
        <v/>
      </c>
      <c r="AZ457" s="26" t="str">
        <f t="shared" si="155"/>
        <v/>
      </c>
      <c r="BA457" s="26" t="str">
        <f t="shared" si="156"/>
        <v/>
      </c>
      <c r="BB457" s="26" t="str">
        <f t="shared" si="157"/>
        <v/>
      </c>
      <c r="BC457" s="26" t="str">
        <f t="shared" si="158"/>
        <v/>
      </c>
      <c r="BD457" s="26" t="str">
        <f t="shared" si="159"/>
        <v/>
      </c>
      <c r="BE457" s="26" t="str">
        <f>IF(ISBLANK('DATA ENTRY'!S457),"",IF(AJ457="A+","4",IF(AJ457="A","3.6",IF(AJ457="B+","3.2",IF(AJ457="B","2.8",IF(AJ457="C+","2.4",IF(AJ457="C","2",IF(AJ457="D+","1.6",IF(AJ457="D","1.2",IF(AJ457="E","0.8",""))))))))))</f>
        <v/>
      </c>
      <c r="BF457" s="26" t="str">
        <f>IF(ISBLANK('DATA ENTRY'!T457),"",IF(AK457="A+","4",IF(AK457="A","3.6",IF(AK457="B+","3.2",IF(AK457="B","2.8",IF(AK457="C+","2.4",IF(AK457="C","2",IF(AK457="D+","1.6",IF(AK457="D","1.2",IF(AK457="E","0.8",""))))))))))</f>
        <v/>
      </c>
      <c r="BG457" s="26" t="str">
        <f>IF(ISBLANK('DATA ENTRY'!U457),"",IF(AL457="A+","4",IF(AL457="A","3.6",IF(AL457="B+","3.2",IF(AL457="B","2.8",IF(AL457="C+","2.4",IF(AL457="C","2",IF(AL457="D+","1.6",IF(AL457="D","1.2",IF(AL457="E","0.8",""))))))))))</f>
        <v/>
      </c>
      <c r="BH457" s="26" t="str">
        <f>IF(ISBLANK('DATA ENTRY'!V457),"",IF(AM457="A+","4",IF(AM457="A","3.6",IF(AM457="B+","3.2",IF(AM457="B","2.8",IF(AM457="C+","2.4",IF(AM457="C","2",IF(AM457="D+","1.6",IF(AM457="D","1.2",IF(AM457="E","0.8",""))))))))))</f>
        <v/>
      </c>
      <c r="BI457" s="26" t="str">
        <f>IF(ISBLANK('DATA ENTRY'!W457),"",IF(AN457="A+","4",IF(AN457="A","3.6",IF(AN457="B+","3.2",IF(AN457="B","2.8",IF(AN457="C+","2.4",IF(AN457="C","2",IF(AN457="D+","1.6",IF(AN457="D","1.2",IF(AN457="E","0.8",""))))))))))</f>
        <v/>
      </c>
      <c r="BJ457" s="26" t="str">
        <f>IF(ISBLANK('DATA ENTRY'!X457),"",IF(AO457="A+","4",IF(AO457="A","3.6",IF(AO457="B+","3.2",IF(AO457="B","2.8",IF(AO457="C+","2.4",IF(AO457="C","2",IF(AO457="D+","1.6",IF(AO457="D","1.2",IF(AO457="E","0.8",""))))))))))</f>
        <v/>
      </c>
      <c r="BK457" s="26" t="str">
        <f>IF(ISBLANK('DATA ENTRY'!Y457),"",IF(AP457="A+","4",IF(AP457="A","3.6",IF(AP457="B+","3.2",IF(AP457="B","2.8",IF(AP457="C+","2.4",IF(AP457="C","2",IF(AP457="D+","1.6",IF(AP457="D","1.2",IF(AP457="E","0.8",""))))))))))</f>
        <v/>
      </c>
      <c r="BL457" s="26" t="str">
        <f>IF(ISBLANK('DATA ENTRY'!Z457),"",IF(AQ457="A+","4",IF(AQ457="A","3.6",IF(AQ457="B+","3.2",IF(AQ457="B","2.8",IF(AQ457="C+","2.4",IF(AQ457="C","2",IF(AQ457="D+","1.6",IF(AQ457="D","1.2",IF(AQ457="E","0.8",""))))))))))</f>
        <v/>
      </c>
    </row>
    <row r="458" spans="2:64" x14ac:dyDescent="0.25">
      <c r="B458" s="26" t="str">
        <f>IF(ISBLANK('DATA ENTRY'!G458),"",'DATA ENTRY'!G458)</f>
        <v/>
      </c>
      <c r="C458" s="26" t="str">
        <f>IF(ISBLANK('DATA ENTRY'!H458),"",'DATA ENTRY'!H458)</f>
        <v/>
      </c>
      <c r="D458" s="26" t="str">
        <f t="shared" si="141"/>
        <v/>
      </c>
      <c r="E458" s="26" t="str">
        <f>IF(ISBLANK('DATA ENTRY'!J458),"",'DATA ENTRY'!J458)</f>
        <v/>
      </c>
      <c r="F458" s="26" t="str">
        <f>IF(ISBLANK('DATA ENTRY'!K458),"",'DATA ENTRY'!K458)</f>
        <v/>
      </c>
      <c r="G458" s="26" t="str">
        <f t="shared" si="142"/>
        <v/>
      </c>
      <c r="H458" s="26" t="str">
        <f>IF(ISBLANK('DATA ENTRY'!M458),"",'DATA ENTRY'!M458)</f>
        <v/>
      </c>
      <c r="I458" s="26" t="str">
        <f>IF(ISBLANK('DATA ENTRY'!M458),"",'DATA ENTRY'!N458)</f>
        <v/>
      </c>
      <c r="J458" s="26" t="str">
        <f t="shared" si="160"/>
        <v/>
      </c>
      <c r="K458" s="26" t="str">
        <f>IF(ISBLANK('DATA ENTRY'!P458),"",'DATA ENTRY'!P458)</f>
        <v/>
      </c>
      <c r="L458" s="26" t="str">
        <f>IF(ISBLANK('DATA ENTRY'!Q458),"",'DATA ENTRY'!Q458)</f>
        <v/>
      </c>
      <c r="M458" s="26" t="str">
        <f t="shared" si="143"/>
        <v/>
      </c>
      <c r="N458" s="26" t="str">
        <f>IF(ISBLANK('DATA ENTRY'!S458),"",'DATA ENTRY'!S458)</f>
        <v/>
      </c>
      <c r="O458" s="26" t="str">
        <f>IF(ISBLANK('DATA ENTRY'!T458),"",'DATA ENTRY'!T458)</f>
        <v/>
      </c>
      <c r="P458" s="26" t="str">
        <f t="shared" si="144"/>
        <v/>
      </c>
      <c r="Q458" s="26" t="str">
        <f>IF(ISBLANK('DATA ENTRY'!V458),"",'DATA ENTRY'!V458)</f>
        <v/>
      </c>
      <c r="R458" s="26" t="str">
        <f>IF(ISBLANK('DATA ENTRY'!W458),"",'DATA ENTRY'!W458)</f>
        <v/>
      </c>
      <c r="S458" s="26" t="str">
        <f t="shared" si="145"/>
        <v/>
      </c>
      <c r="T458" s="26" t="str">
        <f>IF(ISBLANK('DATA ENTRY'!Y458),"",'DATA ENTRY'!Y458)</f>
        <v/>
      </c>
      <c r="U458" s="26" t="str">
        <f>IF(ISBLANK('DATA ENTRY'!Z458),"",'DATA ENTRY'!Z458)</f>
        <v/>
      </c>
      <c r="V458" s="26" t="str">
        <f t="shared" si="146"/>
        <v/>
      </c>
      <c r="W458" s="26" t="str">
        <f>IF(ISBLANK('DATA ENTRY'!$F458),"",IF(LEDGER!B458="AB","AB",IF(LEDGER!B458&gt;=0.9*'MARK LOOKUP'!B458,"A+",IF(LEDGER!B458&gt;=0.8*'MARK LOOKUP'!B458,"A",IF(LEDGER!B458&gt;=0.7*'MARK LOOKUP'!B458,"B+",IF(LEDGER!B458&gt;=0.6*'MARK LOOKUP'!B458,"B",IF(LEDGER!B458&gt;=0.5*'MARK LOOKUP'!B458,"C+",IF(LEDGER!B458&gt;=0.4*'MARK LOOKUP'!B458,"C+",IF(LEDGER!B458&gt;=0.35*'MARK LOOKUP'!B458,"D","NG")))))))))</f>
        <v/>
      </c>
      <c r="X458" s="26" t="str">
        <f>IF(ISBLANK('DATA ENTRY'!$G458),"",IF(LEDGER!C458="AB","AB",IF(LEDGER!C458&gt;=0.9*'MARK LOOKUP'!C458,"A+",IF(LEDGER!C458&gt;=0.8*'MARK LOOKUP'!C458,"A",IF(LEDGER!C458&gt;=0.7*'MARK LOOKUP'!C458,"B+",IF(LEDGER!C458&gt;=0.6*'MARK LOOKUP'!C458,"B",IF(LEDGER!C458&gt;=0.5*'MARK LOOKUP'!C458,"C+",IF(LEDGER!C458&gt;=0.4*'MARK LOOKUP'!C458,"C+",IF(LEDGER!C458&gt;=0.35*'MARK LOOKUP'!C458,"D","N.G.")))))))))</f>
        <v/>
      </c>
      <c r="Y458" s="26" t="b">
        <f>IF(ISNUMBER(D458),IF(D458&gt;=0.9*'MARK LOOKUP'!D458,"A+",IF(D458&gt;=0.8*'MARK LOOKUP'!D458,"A",IF(D458&gt;=0.7*'MARK LOOKUP'!D458,"B+",IF(D458&gt;=0.6*'MARK LOOKUP'!D458,"B",IF(D458&gt;=0.5*'MARK LOOKUP'!D458,"C+",IF(D458&gt;=0.4*'MARK LOOKUP'!D458,"C",IF(D458&gt;=0.35*'MARK LOOKUP'!D458,"D","N.G."))))))))</f>
        <v>0</v>
      </c>
      <c r="Z458" s="26" t="str">
        <f>IF(ISBLANK('DATA ENTRY'!J458),"",IF(LEDGER!E458="AB","AB",IF(LEDGER!E458&gt;=0.9*'MARK LOOKUP'!E458,"A+",IF(LEDGER!E458&gt;=0.8*'MARK LOOKUP'!E458,"A",IF(LEDGER!E458&gt;=0.7*'MARK LOOKUP'!E458,"B+",IF(LEDGER!E458&gt;=0.6*'MARK LOOKUP'!E458,"B",IF(LEDGER!E458&gt;=0.5*'MARK LOOKUP'!E458,"C+",IF(LEDGER!E458&gt;=0.4*'MARK LOOKUP'!E458,"C",IF(LEDGER!E458&gt;=0.35*'MARK LOOKUP'!E458,"D","NG")))))))))</f>
        <v/>
      </c>
      <c r="AA458" s="26" t="str">
        <f>IF(ISBLANK('DATA ENTRY'!K458),"",IF(LEDGER!F458="AB","AB",IF(LEDGER!F458&gt;=0.9*'MARK LOOKUP'!F458,"A+",IF(LEDGER!F458&gt;=0.8*'MARK LOOKUP'!F458,"A",IF(LEDGER!F458&gt;=0.7*'MARK LOOKUP'!F458,"B+",IF(LEDGER!F458&gt;=0.6*'MARK LOOKUP'!F458,"B",IF(LEDGER!F458&gt;=0.5*'MARK LOOKUP'!F458,"C+",IF(LEDGER!F458&gt;=0.4*'MARK LOOKUP'!F458,"C",IF(LEDGER!F458&gt;=0.35*'MARK LOOKUP'!F458,"D","NG")))))))))</f>
        <v/>
      </c>
      <c r="AB458" s="26" t="b">
        <f>IF(ISNUMBER(G458),IF(D458&gt;=0.9*'MARK LOOKUP'!G458,"A+",IF(G458&gt;=0.8*'MARK LOOKUP'!G458,"A",IF(G458&gt;=0.7*'MARK LOOKUP'!G458,"B+",IF(G458&gt;=0.6*'MARK LOOKUP'!G458,"B",IF(G458&gt;=0.5*'MARK LOOKUP'!G458,"C+",IF(G458&gt;=0.4*'MARK LOOKUP'!G458,"C",IF(G458&gt;=0.35*'MARK LOOKUP'!G458,"D","NG"))))))))</f>
        <v>0</v>
      </c>
      <c r="AC458" s="26" t="str">
        <f>IF(ISBLANK('DATA ENTRY'!M458),"",IF(LEDGER!H458="AB","AB",IF(LEDGER!H458&gt;=0.9*'MARK LOOKUP'!H458,"A+",IF(LEDGER!H458&gt;=0.8*'MARK LOOKUP'!H458,"A",IF(LEDGER!H458&gt;=0.7*'MARK LOOKUP'!H458,"B+",IF(LEDGER!H458&gt;=0.6*'MARK LOOKUP'!H458,"B",IF(LEDGER!H458&gt;=0.5*'MARK LOOKUP'!H458,"C+",IF(LEDGER!H458&gt;=0.4*'MARK LOOKUP'!H458,"C",IF(LEDGER!H458&gt;=0.35*'MARK LOOKUP'!H458,"D","NG")))))))))</f>
        <v/>
      </c>
      <c r="AD458" s="26" t="str">
        <f>IF(ISBLANK('DATA ENTRY'!N458),"",IF(LEDGER!I458="AB","AB",IF(LEDGER!I458&gt;=0.9*'MARK LOOKUP'!I458,"A+",IF(LEDGER!I458&gt;=0.8*'MARK LOOKUP'!I458,"A",IF(LEDGER!I458&gt;=0.7*'MARK LOOKUP'!I458,"B+",IF(LEDGER!I458&gt;=0.6*'MARK LOOKUP'!I458,"B",IF(LEDGER!I458&gt;=0.5*'MARK LOOKUP'!I458,"C+",IF(LEDGER!I458&gt;=0.4*'MARK LOOKUP'!I458,"C",IF(LEDGER!I458&gt;=0.35*'MARK LOOKUP'!I458,"D","NG")))))))))</f>
        <v/>
      </c>
      <c r="AE458" s="26" t="str">
        <f>IF(ISNUMBER(J458),IF(J458&gt;=0.9*'MARK LOOKUP'!J458,"A+",IF(J458&gt;=0.8*'MARK LOOKUP'!J458,"A",IF(J458&gt;=0.7*'MARK LOOKUP'!J458,"B+",IF(J458&gt;=0.6*'MARK LOOKUP'!J458,"B",IF(J458&gt;=0.5*'MARK LOOKUP'!J458,"C+",IF(J458&gt;=0.4*'MARK LOOKUP'!J458,"C",IF(J458&gt;=0.35*'MARK LOOKUP'!J458,"D","NG"))))))),"")</f>
        <v/>
      </c>
      <c r="AF458" s="26" t="str">
        <f>IF(ISBLANK('DATA ENTRY'!P458),"",IF(LEDGER!K458="Ab","AB",IF(LEDGER!K458&gt;=0.9*'MARK LOOKUP'!K458,"A+",IF(LEDGER!K458&gt;=0.8*'MARK LOOKUP'!K458,"A",IF(LEDGER!K458&gt;=0.7*'MARK LOOKUP'!K458,"B+",IF(LEDGER!K458&gt;=0.6*'MARK LOOKUP'!K458,"B",IF(LEDGER!K458&gt;=0.5*'MARK LOOKUP'!K458,"C+",IF(LEDGER!K458&gt;=0.4*'MARK LOOKUP'!K458,"C",IF(LEDGER!K458&gt;=0.35*'MARK LOOKUP'!K458,"D","NG")))))))))</f>
        <v/>
      </c>
      <c r="AG458" s="26" t="str">
        <f>IF(ISBLANK('DATA ENTRY'!Q458),"",IF(LEDGER!L458="Ab","AB",IF(LEDGER!L458&gt;=0.9*'MARK LOOKUP'!L458,"A+",IF(LEDGER!L458&gt;=0.8*'MARK LOOKUP'!L458,"A",IF(LEDGER!L458&gt;=0.7*'MARK LOOKUP'!L458,"B+",IF(LEDGER!L458&gt;=0.6*'MARK LOOKUP'!L458,"B",IF(LEDGER!L458&gt;=0.5*'MARK LOOKUP'!L458,"C+",IF(LEDGER!L458&gt;=0.4*'MARK LOOKUP'!L458,"C",IF(LEDGER!L458&gt;=0.35*'MARK LOOKUP'!L458,"D","NG")))))))))</f>
        <v/>
      </c>
      <c r="AH458" s="26" t="str">
        <f>IF(ISNUMBER(M458),IF(M458&gt;=0.9*'MARK LOOKUP'!M458,"A+",IF(M458&gt;=0.8*'MARK LOOKUP'!M458,"A",IF(M458&gt;=0.7*'MARK LOOKUP'!M458,"B+",IF(M458&gt;=0.6*'MARK LOOKUP'!M458,"B",IF(M458&gt;=0.5*'MARK LOOKUP'!M458,"C+",IF(M458&gt;=0.4*'MARK LOOKUP'!M458,"C",IF(M458&gt;=0.35*'MARK LOOKUP'!M458,"D","NG"))))))),"")</f>
        <v/>
      </c>
      <c r="AI458" s="26" t="str">
        <f>IF(ISBLANK('DATA ENTRY'!S458),"",IF(N458="Ab","AB",IF(N458&gt;=0.9*'MARK LOOKUP'!N458,"A+",IF(N458&gt;=0.8*'MARK LOOKUP'!N458,"A",IF(N458&gt;=0.7*'MARK LOOKUP'!N458,"B+",IF(N458&gt;=0.6*'MARK LOOKUP'!N458,"B",IF(N458&gt;=0.5*'MARK LOOKUP'!N458,"C+",IF(N458&gt;=0.4*'MARK LOOKUP'!N458,"C",IF(N458&gt;=0.35*'MARK LOOKUP'!N458,"D","NG")))))))))</f>
        <v/>
      </c>
      <c r="AJ458" s="26" t="str">
        <f>IF(ISBLANK('DATA ENTRY'!T458),"",IF(O458="Ab","AB",IF(O458&gt;=0.9*'MARK LOOKUP'!O458,"A+",IF(O458&gt;=0.8*'MARK LOOKUP'!O458,"A",IF(O458&gt;=0.7*'MARK LOOKUP'!O458,"B+",IF(O458&gt;=0.6*'MARK LOOKUP'!O458,"B",IF(O458&gt;=0.5*'MARK LOOKUP'!O458,"C+",IF(O458&gt;=0.4*'MARK LOOKUP'!O458,"C",IF(O458&gt;=0.35*'MARK LOOKUP'!O458,"D","NG")))))))))</f>
        <v/>
      </c>
      <c r="AK458" s="26" t="str">
        <f>IF(ISNUMBER(P458),IF(P458&gt;=0.9*'MARK LOOKUP'!P458,"A+",IF(P458&gt;=0.8*'MARK LOOKUP'!P458,"A",IF(P458&gt;=0.7*'MARK LOOKUP'!P458,"B+",IF(P458&gt;=0.6*'MARK LOOKUP'!P458,"B",IF(P458&gt;=0.5*'MARK LOOKUP'!P458,"C+",IF(P458&gt;=0.4*'MARK LOOKUP'!P458,"C",IF(P458&gt;=0.35*'MARK LOOKUP'!P458,"D","NG"))))))),"")</f>
        <v/>
      </c>
      <c r="AL458" s="26" t="str">
        <f>IF(ISBLANK('DATA ENTRY'!V458),"",IF(Q458="Ab","AB",IF(Q458&gt;=0.9*'MARK LOOKUP'!Q458,"A+",IF(Q458&gt;=0.8*'MARK LOOKUP'!Q458,"A",IF(Q458&gt;=0.7*'MARK LOOKUP'!Q458,"B+",IF(Q458&gt;=0.6*'MARK LOOKUP'!Q458,"B",IF(Q458&gt;=0.5*'MARK LOOKUP'!Q458,"C+",IF(Q458&gt;=0.4*'MARK LOOKUP'!Q458,"C",IF(Q458&gt;=0.35*'MARK LOOKUP'!Q458,"D","NG")))))))))</f>
        <v/>
      </c>
      <c r="AM458" s="26" t="str">
        <f>IF(ISBLANK('DATA ENTRY'!W458),"",IF(R458="Ab","AB",IF(R458&gt;=0.9*'MARK LOOKUP'!R458,"A+",IF(R458&gt;=0.8*'MARK LOOKUP'!R458,"A",IF(R458&gt;=0.7*'MARK LOOKUP'!R458,"B+",IF(R458&gt;=0.6*'MARK LOOKUP'!R458,"B",IF(R458&gt;=0.5*'MARK LOOKUP'!R458,"C+",IF(R458&gt;=0.4*'MARK LOOKUP'!R458,"C",IF(R458&gt;=0.35*'MARK LOOKUP'!R458,"D","NG")))))))))</f>
        <v/>
      </c>
      <c r="AN458" s="26" t="str">
        <f>IF(ISNUMBER(S458),IF(S458&gt;=0.9*'MARK LOOKUP'!S458,"A+",IF(S458&gt;=0.8*'MARK LOOKUP'!S458,"A",IF(S458&gt;=0.7*'MARK LOOKUP'!S458,"B+",IF(S458&gt;=0.6*'MARK LOOKUP'!S458,"B",IF(S458&gt;=0.5*'MARK LOOKUP'!S458,"C+",IF(S458&gt;=0.4*'MARK LOOKUP'!S458,"C",IF(S458&gt;=0.35*'MARK LOOKUP'!S458,"D","NG"))))))),"")</f>
        <v/>
      </c>
      <c r="AO458" s="26" t="str">
        <f>IF(ISBLANK('DATA ENTRY'!Y458),"",IF(T458="AB","AB",IF(T458&gt;=0.9*'MARK LOOKUP'!T458,"A+",IF(T458&gt;=0.8*'MARK LOOKUP'!T458,"A",IF(T458&gt;=0.7*'MARK LOOKUP'!T458,"B+",IF(T458&gt;=0.6*'MARK LOOKUP'!T458,"B",IF(T458&gt;=0.5*'MARK LOOKUP'!T458,"C+",IF(T458&gt;=0.4*'MARK LOOKUP'!T458,"C",IF(T458&gt;=0.35*'MARK LOOKUP'!T458,"D","NG")))))))))</f>
        <v/>
      </c>
      <c r="AP458" s="26" t="str">
        <f>IF(ISBLANK('DATA ENTRY'!Z458),"",IF(U458="AB","AB",IF(U458&gt;=0.9*'MARK LOOKUP'!U458,"A+",IF(U458&gt;=0.8*'MARK LOOKUP'!U458,"A",IF(U458&gt;=0.7*'MARK LOOKUP'!U458,"B+",IF(U458&gt;=0.6*'MARK LOOKUP'!U458,"B",IF(U458&gt;=0.5*'MARK LOOKUP'!U458,"C+",IF(U458&gt;=0.4*'MARK LOOKUP'!U458,"C",IF(U458&gt;=0.35*'MARK LOOKUP'!U458,"D","NG")))))))))</f>
        <v/>
      </c>
      <c r="AQ458" s="26" t="str">
        <f>IF(ISNUMBER(V458),IF(V458&gt;=0.9*'MARK LOOKUP'!V458,"A+",IF(V458&gt;=0.8*'MARK LOOKUP'!V458,"A",IF(V458&gt;=0.7*'MARK LOOKUP'!V458,"B+",IF(V458&gt;=0.6*'MARK LOOKUP'!S458,"B",IF(V458&gt;=0.5*'MARK LOOKUP'!V458,"C+",IF(V458&gt;=0.4*'MARK LOOKUP'!V458,"C",IF(V458&gt;=0.35*'MARK LOOKUP'!V458,"D","NG"))))))),"")</f>
        <v/>
      </c>
      <c r="AR458" s="26" t="str">
        <f t="shared" si="147"/>
        <v/>
      </c>
      <c r="AS458" s="26" t="str">
        <f t="shared" si="148"/>
        <v/>
      </c>
      <c r="AT458" s="26" t="str">
        <f t="shared" si="149"/>
        <v/>
      </c>
      <c r="AU458" s="26" t="str">
        <f t="shared" si="150"/>
        <v/>
      </c>
      <c r="AV458" s="26" t="str">
        <f t="shared" si="151"/>
        <v/>
      </c>
      <c r="AW458" s="26" t="str">
        <f t="shared" si="152"/>
        <v/>
      </c>
      <c r="AX458" s="26" t="str">
        <f t="shared" si="153"/>
        <v/>
      </c>
      <c r="AY458" s="26" t="str">
        <f t="shared" si="154"/>
        <v/>
      </c>
      <c r="AZ458" s="26" t="str">
        <f t="shared" si="155"/>
        <v/>
      </c>
      <c r="BA458" s="26" t="str">
        <f t="shared" si="156"/>
        <v/>
      </c>
      <c r="BB458" s="26" t="str">
        <f t="shared" si="157"/>
        <v/>
      </c>
      <c r="BC458" s="26" t="str">
        <f t="shared" si="158"/>
        <v/>
      </c>
      <c r="BD458" s="26" t="str">
        <f t="shared" si="159"/>
        <v/>
      </c>
      <c r="BE458" s="26" t="str">
        <f>IF(ISBLANK('DATA ENTRY'!S458),"",IF(AJ458="A+","4",IF(AJ458="A","3.6",IF(AJ458="B+","3.2",IF(AJ458="B","2.8",IF(AJ458="C+","2.4",IF(AJ458="C","2",IF(AJ458="D+","1.6",IF(AJ458="D","1.2",IF(AJ458="E","0.8",""))))))))))</f>
        <v/>
      </c>
      <c r="BF458" s="26" t="str">
        <f>IF(ISBLANK('DATA ENTRY'!T458),"",IF(AK458="A+","4",IF(AK458="A","3.6",IF(AK458="B+","3.2",IF(AK458="B","2.8",IF(AK458="C+","2.4",IF(AK458="C","2",IF(AK458="D+","1.6",IF(AK458="D","1.2",IF(AK458="E","0.8",""))))))))))</f>
        <v/>
      </c>
      <c r="BG458" s="26" t="str">
        <f>IF(ISBLANK('DATA ENTRY'!U458),"",IF(AL458="A+","4",IF(AL458="A","3.6",IF(AL458="B+","3.2",IF(AL458="B","2.8",IF(AL458="C+","2.4",IF(AL458="C","2",IF(AL458="D+","1.6",IF(AL458="D","1.2",IF(AL458="E","0.8",""))))))))))</f>
        <v/>
      </c>
      <c r="BH458" s="26" t="str">
        <f>IF(ISBLANK('DATA ENTRY'!V458),"",IF(AM458="A+","4",IF(AM458="A","3.6",IF(AM458="B+","3.2",IF(AM458="B","2.8",IF(AM458="C+","2.4",IF(AM458="C","2",IF(AM458="D+","1.6",IF(AM458="D","1.2",IF(AM458="E","0.8",""))))))))))</f>
        <v/>
      </c>
      <c r="BI458" s="26" t="str">
        <f>IF(ISBLANK('DATA ENTRY'!W458),"",IF(AN458="A+","4",IF(AN458="A","3.6",IF(AN458="B+","3.2",IF(AN458="B","2.8",IF(AN458="C+","2.4",IF(AN458="C","2",IF(AN458="D+","1.6",IF(AN458="D","1.2",IF(AN458="E","0.8",""))))))))))</f>
        <v/>
      </c>
      <c r="BJ458" s="26" t="str">
        <f>IF(ISBLANK('DATA ENTRY'!X458),"",IF(AO458="A+","4",IF(AO458="A","3.6",IF(AO458="B+","3.2",IF(AO458="B","2.8",IF(AO458="C+","2.4",IF(AO458="C","2",IF(AO458="D+","1.6",IF(AO458="D","1.2",IF(AO458="E","0.8",""))))))))))</f>
        <v/>
      </c>
      <c r="BK458" s="26" t="str">
        <f>IF(ISBLANK('DATA ENTRY'!Y458),"",IF(AP458="A+","4",IF(AP458="A","3.6",IF(AP458="B+","3.2",IF(AP458="B","2.8",IF(AP458="C+","2.4",IF(AP458="C","2",IF(AP458="D+","1.6",IF(AP458="D","1.2",IF(AP458="E","0.8",""))))))))))</f>
        <v/>
      </c>
      <c r="BL458" s="26" t="str">
        <f>IF(ISBLANK('DATA ENTRY'!Z458),"",IF(AQ458="A+","4",IF(AQ458="A","3.6",IF(AQ458="B+","3.2",IF(AQ458="B","2.8",IF(AQ458="C+","2.4",IF(AQ458="C","2",IF(AQ458="D+","1.6",IF(AQ458="D","1.2",IF(AQ458="E","0.8",""))))))))))</f>
        <v/>
      </c>
    </row>
    <row r="459" spans="2:64" x14ac:dyDescent="0.25">
      <c r="B459" s="26" t="str">
        <f>IF(ISBLANK('DATA ENTRY'!G459),"",'DATA ENTRY'!G459)</f>
        <v/>
      </c>
      <c r="C459" s="26" t="str">
        <f>IF(ISBLANK('DATA ENTRY'!H459),"",'DATA ENTRY'!H459)</f>
        <v/>
      </c>
      <c r="D459" s="26" t="str">
        <f t="shared" si="141"/>
        <v/>
      </c>
      <c r="E459" s="26" t="str">
        <f>IF(ISBLANK('DATA ENTRY'!J459),"",'DATA ENTRY'!J459)</f>
        <v/>
      </c>
      <c r="F459" s="26" t="str">
        <f>IF(ISBLANK('DATA ENTRY'!K459),"",'DATA ENTRY'!K459)</f>
        <v/>
      </c>
      <c r="G459" s="26" t="str">
        <f t="shared" si="142"/>
        <v/>
      </c>
      <c r="H459" s="26" t="str">
        <f>IF(ISBLANK('DATA ENTRY'!M459),"",'DATA ENTRY'!M459)</f>
        <v/>
      </c>
      <c r="I459" s="26" t="str">
        <f>IF(ISBLANK('DATA ENTRY'!M459),"",'DATA ENTRY'!N459)</f>
        <v/>
      </c>
      <c r="J459" s="26" t="str">
        <f t="shared" si="160"/>
        <v/>
      </c>
      <c r="K459" s="26" t="str">
        <f>IF(ISBLANK('DATA ENTRY'!P459),"",'DATA ENTRY'!P459)</f>
        <v/>
      </c>
      <c r="L459" s="26" t="str">
        <f>IF(ISBLANK('DATA ENTRY'!Q459),"",'DATA ENTRY'!Q459)</f>
        <v/>
      </c>
      <c r="M459" s="26" t="str">
        <f t="shared" si="143"/>
        <v/>
      </c>
      <c r="N459" s="26" t="str">
        <f>IF(ISBLANK('DATA ENTRY'!S459),"",'DATA ENTRY'!S459)</f>
        <v/>
      </c>
      <c r="O459" s="26" t="str">
        <f>IF(ISBLANK('DATA ENTRY'!T459),"",'DATA ENTRY'!T459)</f>
        <v/>
      </c>
      <c r="P459" s="26" t="str">
        <f t="shared" si="144"/>
        <v/>
      </c>
      <c r="Q459" s="26" t="str">
        <f>IF(ISBLANK('DATA ENTRY'!V459),"",'DATA ENTRY'!V459)</f>
        <v/>
      </c>
      <c r="R459" s="26" t="str">
        <f>IF(ISBLANK('DATA ENTRY'!W459),"",'DATA ENTRY'!W459)</f>
        <v/>
      </c>
      <c r="S459" s="26" t="str">
        <f t="shared" si="145"/>
        <v/>
      </c>
      <c r="T459" s="26" t="str">
        <f>IF(ISBLANK('DATA ENTRY'!Y459),"",'DATA ENTRY'!Y459)</f>
        <v/>
      </c>
      <c r="U459" s="26" t="str">
        <f>IF(ISBLANK('DATA ENTRY'!Z459),"",'DATA ENTRY'!Z459)</f>
        <v/>
      </c>
      <c r="V459" s="26" t="str">
        <f t="shared" si="146"/>
        <v/>
      </c>
      <c r="W459" s="26" t="str">
        <f>IF(ISBLANK('DATA ENTRY'!$F459),"",IF(LEDGER!B459="AB","AB",IF(LEDGER!B459&gt;=0.9*'MARK LOOKUP'!B459,"A+",IF(LEDGER!B459&gt;=0.8*'MARK LOOKUP'!B459,"A",IF(LEDGER!B459&gt;=0.7*'MARK LOOKUP'!B459,"B+",IF(LEDGER!B459&gt;=0.6*'MARK LOOKUP'!B459,"B",IF(LEDGER!B459&gt;=0.5*'MARK LOOKUP'!B459,"C+",IF(LEDGER!B459&gt;=0.4*'MARK LOOKUP'!B459,"C+",IF(LEDGER!B459&gt;=0.35*'MARK LOOKUP'!B459,"D","NG")))))))))</f>
        <v/>
      </c>
      <c r="X459" s="26" t="str">
        <f>IF(ISBLANK('DATA ENTRY'!$G459),"",IF(LEDGER!C459="AB","AB",IF(LEDGER!C459&gt;=0.9*'MARK LOOKUP'!C459,"A+",IF(LEDGER!C459&gt;=0.8*'MARK LOOKUP'!C459,"A",IF(LEDGER!C459&gt;=0.7*'MARK LOOKUP'!C459,"B+",IF(LEDGER!C459&gt;=0.6*'MARK LOOKUP'!C459,"B",IF(LEDGER!C459&gt;=0.5*'MARK LOOKUP'!C459,"C+",IF(LEDGER!C459&gt;=0.4*'MARK LOOKUP'!C459,"C+",IF(LEDGER!C459&gt;=0.35*'MARK LOOKUP'!C459,"D","N.G.")))))))))</f>
        <v/>
      </c>
      <c r="Y459" s="26" t="b">
        <f>IF(ISNUMBER(D459),IF(D459&gt;=0.9*'MARK LOOKUP'!D459,"A+",IF(D459&gt;=0.8*'MARK LOOKUP'!D459,"A",IF(D459&gt;=0.7*'MARK LOOKUP'!D459,"B+",IF(D459&gt;=0.6*'MARK LOOKUP'!D459,"B",IF(D459&gt;=0.5*'MARK LOOKUP'!D459,"C+",IF(D459&gt;=0.4*'MARK LOOKUP'!D459,"C",IF(D459&gt;=0.35*'MARK LOOKUP'!D459,"D","N.G."))))))))</f>
        <v>0</v>
      </c>
      <c r="Z459" s="26" t="str">
        <f>IF(ISBLANK('DATA ENTRY'!J459),"",IF(LEDGER!E459="AB","AB",IF(LEDGER!E459&gt;=0.9*'MARK LOOKUP'!E459,"A+",IF(LEDGER!E459&gt;=0.8*'MARK LOOKUP'!E459,"A",IF(LEDGER!E459&gt;=0.7*'MARK LOOKUP'!E459,"B+",IF(LEDGER!E459&gt;=0.6*'MARK LOOKUP'!E459,"B",IF(LEDGER!E459&gt;=0.5*'MARK LOOKUP'!E459,"C+",IF(LEDGER!E459&gt;=0.4*'MARK LOOKUP'!E459,"C",IF(LEDGER!E459&gt;=0.35*'MARK LOOKUP'!E459,"D","NG")))))))))</f>
        <v/>
      </c>
      <c r="AA459" s="26" t="str">
        <f>IF(ISBLANK('DATA ENTRY'!K459),"",IF(LEDGER!F459="AB","AB",IF(LEDGER!F459&gt;=0.9*'MARK LOOKUP'!F459,"A+",IF(LEDGER!F459&gt;=0.8*'MARK LOOKUP'!F459,"A",IF(LEDGER!F459&gt;=0.7*'MARK LOOKUP'!F459,"B+",IF(LEDGER!F459&gt;=0.6*'MARK LOOKUP'!F459,"B",IF(LEDGER!F459&gt;=0.5*'MARK LOOKUP'!F459,"C+",IF(LEDGER!F459&gt;=0.4*'MARK LOOKUP'!F459,"C",IF(LEDGER!F459&gt;=0.35*'MARK LOOKUP'!F459,"D","NG")))))))))</f>
        <v/>
      </c>
      <c r="AB459" s="26" t="b">
        <f>IF(ISNUMBER(G459),IF(D459&gt;=0.9*'MARK LOOKUP'!G459,"A+",IF(G459&gt;=0.8*'MARK LOOKUP'!G459,"A",IF(G459&gt;=0.7*'MARK LOOKUP'!G459,"B+",IF(G459&gt;=0.6*'MARK LOOKUP'!G459,"B",IF(G459&gt;=0.5*'MARK LOOKUP'!G459,"C+",IF(G459&gt;=0.4*'MARK LOOKUP'!G459,"C",IF(G459&gt;=0.35*'MARK LOOKUP'!G459,"D","NG"))))))))</f>
        <v>0</v>
      </c>
      <c r="AC459" s="26" t="str">
        <f>IF(ISBLANK('DATA ENTRY'!M459),"",IF(LEDGER!H459="AB","AB",IF(LEDGER!H459&gt;=0.9*'MARK LOOKUP'!H459,"A+",IF(LEDGER!H459&gt;=0.8*'MARK LOOKUP'!H459,"A",IF(LEDGER!H459&gt;=0.7*'MARK LOOKUP'!H459,"B+",IF(LEDGER!H459&gt;=0.6*'MARK LOOKUP'!H459,"B",IF(LEDGER!H459&gt;=0.5*'MARK LOOKUP'!H459,"C+",IF(LEDGER!H459&gt;=0.4*'MARK LOOKUP'!H459,"C",IF(LEDGER!H459&gt;=0.35*'MARK LOOKUP'!H459,"D","NG")))))))))</f>
        <v/>
      </c>
      <c r="AD459" s="26" t="str">
        <f>IF(ISBLANK('DATA ENTRY'!N459),"",IF(LEDGER!I459="AB","AB",IF(LEDGER!I459&gt;=0.9*'MARK LOOKUP'!I459,"A+",IF(LEDGER!I459&gt;=0.8*'MARK LOOKUP'!I459,"A",IF(LEDGER!I459&gt;=0.7*'MARK LOOKUP'!I459,"B+",IF(LEDGER!I459&gt;=0.6*'MARK LOOKUP'!I459,"B",IF(LEDGER!I459&gt;=0.5*'MARK LOOKUP'!I459,"C+",IF(LEDGER!I459&gt;=0.4*'MARK LOOKUP'!I459,"C",IF(LEDGER!I459&gt;=0.35*'MARK LOOKUP'!I459,"D","NG")))))))))</f>
        <v/>
      </c>
      <c r="AE459" s="26" t="str">
        <f>IF(ISNUMBER(J459),IF(J459&gt;=0.9*'MARK LOOKUP'!J459,"A+",IF(J459&gt;=0.8*'MARK LOOKUP'!J459,"A",IF(J459&gt;=0.7*'MARK LOOKUP'!J459,"B+",IF(J459&gt;=0.6*'MARK LOOKUP'!J459,"B",IF(J459&gt;=0.5*'MARK LOOKUP'!J459,"C+",IF(J459&gt;=0.4*'MARK LOOKUP'!J459,"C",IF(J459&gt;=0.35*'MARK LOOKUP'!J459,"D","NG"))))))),"")</f>
        <v/>
      </c>
      <c r="AF459" s="26" t="str">
        <f>IF(ISBLANK('DATA ENTRY'!P459),"",IF(LEDGER!K459="Ab","AB",IF(LEDGER!K459&gt;=0.9*'MARK LOOKUP'!K459,"A+",IF(LEDGER!K459&gt;=0.8*'MARK LOOKUP'!K459,"A",IF(LEDGER!K459&gt;=0.7*'MARK LOOKUP'!K459,"B+",IF(LEDGER!K459&gt;=0.6*'MARK LOOKUP'!K459,"B",IF(LEDGER!K459&gt;=0.5*'MARK LOOKUP'!K459,"C+",IF(LEDGER!K459&gt;=0.4*'MARK LOOKUP'!K459,"C",IF(LEDGER!K459&gt;=0.35*'MARK LOOKUP'!K459,"D","NG")))))))))</f>
        <v/>
      </c>
      <c r="AG459" s="26" t="str">
        <f>IF(ISBLANK('DATA ENTRY'!Q459),"",IF(LEDGER!L459="Ab","AB",IF(LEDGER!L459&gt;=0.9*'MARK LOOKUP'!L459,"A+",IF(LEDGER!L459&gt;=0.8*'MARK LOOKUP'!L459,"A",IF(LEDGER!L459&gt;=0.7*'MARK LOOKUP'!L459,"B+",IF(LEDGER!L459&gt;=0.6*'MARK LOOKUP'!L459,"B",IF(LEDGER!L459&gt;=0.5*'MARK LOOKUP'!L459,"C+",IF(LEDGER!L459&gt;=0.4*'MARK LOOKUP'!L459,"C",IF(LEDGER!L459&gt;=0.35*'MARK LOOKUP'!L459,"D","NG")))))))))</f>
        <v/>
      </c>
      <c r="AH459" s="26" t="str">
        <f>IF(ISNUMBER(M459),IF(M459&gt;=0.9*'MARK LOOKUP'!M459,"A+",IF(M459&gt;=0.8*'MARK LOOKUP'!M459,"A",IF(M459&gt;=0.7*'MARK LOOKUP'!M459,"B+",IF(M459&gt;=0.6*'MARK LOOKUP'!M459,"B",IF(M459&gt;=0.5*'MARK LOOKUP'!M459,"C+",IF(M459&gt;=0.4*'MARK LOOKUP'!M459,"C",IF(M459&gt;=0.35*'MARK LOOKUP'!M459,"D","NG"))))))),"")</f>
        <v/>
      </c>
      <c r="AI459" s="26" t="str">
        <f>IF(ISBLANK('DATA ENTRY'!S459),"",IF(N459="Ab","AB",IF(N459&gt;=0.9*'MARK LOOKUP'!N459,"A+",IF(N459&gt;=0.8*'MARK LOOKUP'!N459,"A",IF(N459&gt;=0.7*'MARK LOOKUP'!N459,"B+",IF(N459&gt;=0.6*'MARK LOOKUP'!N459,"B",IF(N459&gt;=0.5*'MARK LOOKUP'!N459,"C+",IF(N459&gt;=0.4*'MARK LOOKUP'!N459,"C",IF(N459&gt;=0.35*'MARK LOOKUP'!N459,"D","NG")))))))))</f>
        <v/>
      </c>
      <c r="AJ459" s="26" t="str">
        <f>IF(ISBLANK('DATA ENTRY'!T459),"",IF(O459="Ab","AB",IF(O459&gt;=0.9*'MARK LOOKUP'!O459,"A+",IF(O459&gt;=0.8*'MARK LOOKUP'!O459,"A",IF(O459&gt;=0.7*'MARK LOOKUP'!O459,"B+",IF(O459&gt;=0.6*'MARK LOOKUP'!O459,"B",IF(O459&gt;=0.5*'MARK LOOKUP'!O459,"C+",IF(O459&gt;=0.4*'MARK LOOKUP'!O459,"C",IF(O459&gt;=0.35*'MARK LOOKUP'!O459,"D","NG")))))))))</f>
        <v/>
      </c>
      <c r="AK459" s="26" t="str">
        <f>IF(ISNUMBER(P459),IF(P459&gt;=0.9*'MARK LOOKUP'!P459,"A+",IF(P459&gt;=0.8*'MARK LOOKUP'!P459,"A",IF(P459&gt;=0.7*'MARK LOOKUP'!P459,"B+",IF(P459&gt;=0.6*'MARK LOOKUP'!P459,"B",IF(P459&gt;=0.5*'MARK LOOKUP'!P459,"C+",IF(P459&gt;=0.4*'MARK LOOKUP'!P459,"C",IF(P459&gt;=0.35*'MARK LOOKUP'!P459,"D","NG"))))))),"")</f>
        <v/>
      </c>
      <c r="AL459" s="26" t="str">
        <f>IF(ISBLANK('DATA ENTRY'!V459),"",IF(Q459="Ab","AB",IF(Q459&gt;=0.9*'MARK LOOKUP'!Q459,"A+",IF(Q459&gt;=0.8*'MARK LOOKUP'!Q459,"A",IF(Q459&gt;=0.7*'MARK LOOKUP'!Q459,"B+",IF(Q459&gt;=0.6*'MARK LOOKUP'!Q459,"B",IF(Q459&gt;=0.5*'MARK LOOKUP'!Q459,"C+",IF(Q459&gt;=0.4*'MARK LOOKUP'!Q459,"C",IF(Q459&gt;=0.35*'MARK LOOKUP'!Q459,"D","NG")))))))))</f>
        <v/>
      </c>
      <c r="AM459" s="26" t="str">
        <f>IF(ISBLANK('DATA ENTRY'!W459),"",IF(R459="Ab","AB",IF(R459&gt;=0.9*'MARK LOOKUP'!R459,"A+",IF(R459&gt;=0.8*'MARK LOOKUP'!R459,"A",IF(R459&gt;=0.7*'MARK LOOKUP'!R459,"B+",IF(R459&gt;=0.6*'MARK LOOKUP'!R459,"B",IF(R459&gt;=0.5*'MARK LOOKUP'!R459,"C+",IF(R459&gt;=0.4*'MARK LOOKUP'!R459,"C",IF(R459&gt;=0.35*'MARK LOOKUP'!R459,"D","NG")))))))))</f>
        <v/>
      </c>
      <c r="AN459" s="26" t="str">
        <f>IF(ISNUMBER(S459),IF(S459&gt;=0.9*'MARK LOOKUP'!S459,"A+",IF(S459&gt;=0.8*'MARK LOOKUP'!S459,"A",IF(S459&gt;=0.7*'MARK LOOKUP'!S459,"B+",IF(S459&gt;=0.6*'MARK LOOKUP'!S459,"B",IF(S459&gt;=0.5*'MARK LOOKUP'!S459,"C+",IF(S459&gt;=0.4*'MARK LOOKUP'!S459,"C",IF(S459&gt;=0.35*'MARK LOOKUP'!S459,"D","NG"))))))),"")</f>
        <v/>
      </c>
      <c r="AO459" s="26" t="str">
        <f>IF(ISBLANK('DATA ENTRY'!Y459),"",IF(T459="AB","AB",IF(T459&gt;=0.9*'MARK LOOKUP'!T459,"A+",IF(T459&gt;=0.8*'MARK LOOKUP'!T459,"A",IF(T459&gt;=0.7*'MARK LOOKUP'!T459,"B+",IF(T459&gt;=0.6*'MARK LOOKUP'!T459,"B",IF(T459&gt;=0.5*'MARK LOOKUP'!T459,"C+",IF(T459&gt;=0.4*'MARK LOOKUP'!T459,"C",IF(T459&gt;=0.35*'MARK LOOKUP'!T459,"D","NG")))))))))</f>
        <v/>
      </c>
      <c r="AP459" s="26" t="str">
        <f>IF(ISBLANK('DATA ENTRY'!Z459),"",IF(U459="AB","AB",IF(U459&gt;=0.9*'MARK LOOKUP'!U459,"A+",IF(U459&gt;=0.8*'MARK LOOKUP'!U459,"A",IF(U459&gt;=0.7*'MARK LOOKUP'!U459,"B+",IF(U459&gt;=0.6*'MARK LOOKUP'!U459,"B",IF(U459&gt;=0.5*'MARK LOOKUP'!U459,"C+",IF(U459&gt;=0.4*'MARK LOOKUP'!U459,"C",IF(U459&gt;=0.35*'MARK LOOKUP'!U459,"D","NG")))))))))</f>
        <v/>
      </c>
      <c r="AQ459" s="26" t="str">
        <f>IF(ISNUMBER(V459),IF(V459&gt;=0.9*'MARK LOOKUP'!V459,"A+",IF(V459&gt;=0.8*'MARK LOOKUP'!V459,"A",IF(V459&gt;=0.7*'MARK LOOKUP'!V459,"B+",IF(V459&gt;=0.6*'MARK LOOKUP'!S459,"B",IF(V459&gt;=0.5*'MARK LOOKUP'!V459,"C+",IF(V459&gt;=0.4*'MARK LOOKUP'!V459,"C",IF(V459&gt;=0.35*'MARK LOOKUP'!V459,"D","NG"))))))),"")</f>
        <v/>
      </c>
      <c r="AR459" s="26" t="str">
        <f t="shared" si="147"/>
        <v/>
      </c>
      <c r="AS459" s="26" t="str">
        <f t="shared" si="148"/>
        <v/>
      </c>
      <c r="AT459" s="26" t="str">
        <f t="shared" si="149"/>
        <v/>
      </c>
      <c r="AU459" s="26" t="str">
        <f t="shared" si="150"/>
        <v/>
      </c>
      <c r="AV459" s="26" t="str">
        <f t="shared" si="151"/>
        <v/>
      </c>
      <c r="AW459" s="26" t="str">
        <f t="shared" si="152"/>
        <v/>
      </c>
      <c r="AX459" s="26" t="str">
        <f t="shared" si="153"/>
        <v/>
      </c>
      <c r="AY459" s="26" t="str">
        <f t="shared" si="154"/>
        <v/>
      </c>
      <c r="AZ459" s="26" t="str">
        <f t="shared" si="155"/>
        <v/>
      </c>
      <c r="BA459" s="26" t="str">
        <f t="shared" si="156"/>
        <v/>
      </c>
      <c r="BB459" s="26" t="str">
        <f t="shared" si="157"/>
        <v/>
      </c>
      <c r="BC459" s="26" t="str">
        <f t="shared" si="158"/>
        <v/>
      </c>
      <c r="BD459" s="26" t="str">
        <f t="shared" si="159"/>
        <v/>
      </c>
      <c r="BE459" s="26" t="str">
        <f>IF(ISBLANK('DATA ENTRY'!S459),"",IF(AJ459="A+","4",IF(AJ459="A","3.6",IF(AJ459="B+","3.2",IF(AJ459="B","2.8",IF(AJ459="C+","2.4",IF(AJ459="C","2",IF(AJ459="D+","1.6",IF(AJ459="D","1.2",IF(AJ459="E","0.8",""))))))))))</f>
        <v/>
      </c>
      <c r="BF459" s="26" t="str">
        <f>IF(ISBLANK('DATA ENTRY'!T459),"",IF(AK459="A+","4",IF(AK459="A","3.6",IF(AK459="B+","3.2",IF(AK459="B","2.8",IF(AK459="C+","2.4",IF(AK459="C","2",IF(AK459="D+","1.6",IF(AK459="D","1.2",IF(AK459="E","0.8",""))))))))))</f>
        <v/>
      </c>
      <c r="BG459" s="26" t="str">
        <f>IF(ISBLANK('DATA ENTRY'!U459),"",IF(AL459="A+","4",IF(AL459="A","3.6",IF(AL459="B+","3.2",IF(AL459="B","2.8",IF(AL459="C+","2.4",IF(AL459="C","2",IF(AL459="D+","1.6",IF(AL459="D","1.2",IF(AL459="E","0.8",""))))))))))</f>
        <v/>
      </c>
      <c r="BH459" s="26" t="str">
        <f>IF(ISBLANK('DATA ENTRY'!V459),"",IF(AM459="A+","4",IF(AM459="A","3.6",IF(AM459="B+","3.2",IF(AM459="B","2.8",IF(AM459="C+","2.4",IF(AM459="C","2",IF(AM459="D+","1.6",IF(AM459="D","1.2",IF(AM459="E","0.8",""))))))))))</f>
        <v/>
      </c>
      <c r="BI459" s="26" t="str">
        <f>IF(ISBLANK('DATA ENTRY'!W459),"",IF(AN459="A+","4",IF(AN459="A","3.6",IF(AN459="B+","3.2",IF(AN459="B","2.8",IF(AN459="C+","2.4",IF(AN459="C","2",IF(AN459="D+","1.6",IF(AN459="D","1.2",IF(AN459="E","0.8",""))))))))))</f>
        <v/>
      </c>
      <c r="BJ459" s="26" t="str">
        <f>IF(ISBLANK('DATA ENTRY'!X459),"",IF(AO459="A+","4",IF(AO459="A","3.6",IF(AO459="B+","3.2",IF(AO459="B","2.8",IF(AO459="C+","2.4",IF(AO459="C","2",IF(AO459="D+","1.6",IF(AO459="D","1.2",IF(AO459="E","0.8",""))))))))))</f>
        <v/>
      </c>
      <c r="BK459" s="26" t="str">
        <f>IF(ISBLANK('DATA ENTRY'!Y459),"",IF(AP459="A+","4",IF(AP459="A","3.6",IF(AP459="B+","3.2",IF(AP459="B","2.8",IF(AP459="C+","2.4",IF(AP459="C","2",IF(AP459="D+","1.6",IF(AP459="D","1.2",IF(AP459="E","0.8",""))))))))))</f>
        <v/>
      </c>
      <c r="BL459" s="26" t="str">
        <f>IF(ISBLANK('DATA ENTRY'!Z459),"",IF(AQ459="A+","4",IF(AQ459="A","3.6",IF(AQ459="B+","3.2",IF(AQ459="B","2.8",IF(AQ459="C+","2.4",IF(AQ459="C","2",IF(AQ459="D+","1.6",IF(AQ459="D","1.2",IF(AQ459="E","0.8",""))))))))))</f>
        <v/>
      </c>
    </row>
    <row r="460" spans="2:64" x14ac:dyDescent="0.25">
      <c r="B460" s="26" t="str">
        <f>IF(ISBLANK('DATA ENTRY'!G460),"",'DATA ENTRY'!G460)</f>
        <v/>
      </c>
      <c r="C460" s="26" t="str">
        <f>IF(ISBLANK('DATA ENTRY'!H460),"",'DATA ENTRY'!H460)</f>
        <v/>
      </c>
      <c r="D460" s="26" t="str">
        <f t="shared" si="141"/>
        <v/>
      </c>
      <c r="E460" s="26" t="str">
        <f>IF(ISBLANK('DATA ENTRY'!J460),"",'DATA ENTRY'!J460)</f>
        <v/>
      </c>
      <c r="F460" s="26" t="str">
        <f>IF(ISBLANK('DATA ENTRY'!K460),"",'DATA ENTRY'!K460)</f>
        <v/>
      </c>
      <c r="G460" s="26" t="str">
        <f t="shared" si="142"/>
        <v/>
      </c>
      <c r="H460" s="26" t="str">
        <f>IF(ISBLANK('DATA ENTRY'!M460),"",'DATA ENTRY'!M460)</f>
        <v/>
      </c>
      <c r="I460" s="26" t="str">
        <f>IF(ISBLANK('DATA ENTRY'!M460),"",'DATA ENTRY'!N460)</f>
        <v/>
      </c>
      <c r="J460" s="26" t="str">
        <f t="shared" si="160"/>
        <v/>
      </c>
      <c r="K460" s="26" t="str">
        <f>IF(ISBLANK('DATA ENTRY'!P460),"",'DATA ENTRY'!P460)</f>
        <v/>
      </c>
      <c r="L460" s="26" t="str">
        <f>IF(ISBLANK('DATA ENTRY'!Q460),"",'DATA ENTRY'!Q460)</f>
        <v/>
      </c>
      <c r="M460" s="26" t="str">
        <f t="shared" si="143"/>
        <v/>
      </c>
      <c r="N460" s="26" t="str">
        <f>IF(ISBLANK('DATA ENTRY'!S460),"",'DATA ENTRY'!S460)</f>
        <v/>
      </c>
      <c r="O460" s="26" t="str">
        <f>IF(ISBLANK('DATA ENTRY'!T460),"",'DATA ENTRY'!T460)</f>
        <v/>
      </c>
      <c r="P460" s="26" t="str">
        <f t="shared" si="144"/>
        <v/>
      </c>
      <c r="Q460" s="26" t="str">
        <f>IF(ISBLANK('DATA ENTRY'!V460),"",'DATA ENTRY'!V460)</f>
        <v/>
      </c>
      <c r="R460" s="26" t="str">
        <f>IF(ISBLANK('DATA ENTRY'!W460),"",'DATA ENTRY'!W460)</f>
        <v/>
      </c>
      <c r="S460" s="26" t="str">
        <f t="shared" si="145"/>
        <v/>
      </c>
      <c r="T460" s="26" t="str">
        <f>IF(ISBLANK('DATA ENTRY'!Y460),"",'DATA ENTRY'!Y460)</f>
        <v/>
      </c>
      <c r="U460" s="26" t="str">
        <f>IF(ISBLANK('DATA ENTRY'!Z460),"",'DATA ENTRY'!Z460)</f>
        <v/>
      </c>
      <c r="V460" s="26" t="str">
        <f t="shared" si="146"/>
        <v/>
      </c>
      <c r="W460" s="26" t="str">
        <f>IF(ISBLANK('DATA ENTRY'!$F460),"",IF(LEDGER!B460="AB","AB",IF(LEDGER!B460&gt;=0.9*'MARK LOOKUP'!B460,"A+",IF(LEDGER!B460&gt;=0.8*'MARK LOOKUP'!B460,"A",IF(LEDGER!B460&gt;=0.7*'MARK LOOKUP'!B460,"B+",IF(LEDGER!B460&gt;=0.6*'MARK LOOKUP'!B460,"B",IF(LEDGER!B460&gt;=0.5*'MARK LOOKUP'!B460,"C+",IF(LEDGER!B460&gt;=0.4*'MARK LOOKUP'!B460,"C+",IF(LEDGER!B460&gt;=0.35*'MARK LOOKUP'!B460,"D","NG")))))))))</f>
        <v/>
      </c>
      <c r="X460" s="26" t="str">
        <f>IF(ISBLANK('DATA ENTRY'!$G460),"",IF(LEDGER!C460="AB","AB",IF(LEDGER!C460&gt;=0.9*'MARK LOOKUP'!C460,"A+",IF(LEDGER!C460&gt;=0.8*'MARK LOOKUP'!C460,"A",IF(LEDGER!C460&gt;=0.7*'MARK LOOKUP'!C460,"B+",IF(LEDGER!C460&gt;=0.6*'MARK LOOKUP'!C460,"B",IF(LEDGER!C460&gt;=0.5*'MARK LOOKUP'!C460,"C+",IF(LEDGER!C460&gt;=0.4*'MARK LOOKUP'!C460,"C+",IF(LEDGER!C460&gt;=0.35*'MARK LOOKUP'!C460,"D","N.G.")))))))))</f>
        <v/>
      </c>
      <c r="Y460" s="26" t="b">
        <f>IF(ISNUMBER(D460),IF(D460&gt;=0.9*'MARK LOOKUP'!D460,"A+",IF(D460&gt;=0.8*'MARK LOOKUP'!D460,"A",IF(D460&gt;=0.7*'MARK LOOKUP'!D460,"B+",IF(D460&gt;=0.6*'MARK LOOKUP'!D460,"B",IF(D460&gt;=0.5*'MARK LOOKUP'!D460,"C+",IF(D460&gt;=0.4*'MARK LOOKUP'!D460,"C",IF(D460&gt;=0.35*'MARK LOOKUP'!D460,"D","N.G."))))))))</f>
        <v>0</v>
      </c>
      <c r="Z460" s="26" t="str">
        <f>IF(ISBLANK('DATA ENTRY'!J460),"",IF(LEDGER!E460="AB","AB",IF(LEDGER!E460&gt;=0.9*'MARK LOOKUP'!E460,"A+",IF(LEDGER!E460&gt;=0.8*'MARK LOOKUP'!E460,"A",IF(LEDGER!E460&gt;=0.7*'MARK LOOKUP'!E460,"B+",IF(LEDGER!E460&gt;=0.6*'MARK LOOKUP'!E460,"B",IF(LEDGER!E460&gt;=0.5*'MARK LOOKUP'!E460,"C+",IF(LEDGER!E460&gt;=0.4*'MARK LOOKUP'!E460,"C",IF(LEDGER!E460&gt;=0.35*'MARK LOOKUP'!E460,"D","NG")))))))))</f>
        <v/>
      </c>
      <c r="AA460" s="26" t="str">
        <f>IF(ISBLANK('DATA ENTRY'!K460),"",IF(LEDGER!F460="AB","AB",IF(LEDGER!F460&gt;=0.9*'MARK LOOKUP'!F460,"A+",IF(LEDGER!F460&gt;=0.8*'MARK LOOKUP'!F460,"A",IF(LEDGER!F460&gt;=0.7*'MARK LOOKUP'!F460,"B+",IF(LEDGER!F460&gt;=0.6*'MARK LOOKUP'!F460,"B",IF(LEDGER!F460&gt;=0.5*'MARK LOOKUP'!F460,"C+",IF(LEDGER!F460&gt;=0.4*'MARK LOOKUP'!F460,"C",IF(LEDGER!F460&gt;=0.35*'MARK LOOKUP'!F460,"D","NG")))))))))</f>
        <v/>
      </c>
      <c r="AB460" s="26" t="b">
        <f>IF(ISNUMBER(G460),IF(D460&gt;=0.9*'MARK LOOKUP'!G460,"A+",IF(G460&gt;=0.8*'MARK LOOKUP'!G460,"A",IF(G460&gt;=0.7*'MARK LOOKUP'!G460,"B+",IF(G460&gt;=0.6*'MARK LOOKUP'!G460,"B",IF(G460&gt;=0.5*'MARK LOOKUP'!G460,"C+",IF(G460&gt;=0.4*'MARK LOOKUP'!G460,"C",IF(G460&gt;=0.35*'MARK LOOKUP'!G460,"D","NG"))))))))</f>
        <v>0</v>
      </c>
      <c r="AC460" s="26" t="str">
        <f>IF(ISBLANK('DATA ENTRY'!M460),"",IF(LEDGER!H460="AB","AB",IF(LEDGER!H460&gt;=0.9*'MARK LOOKUP'!H460,"A+",IF(LEDGER!H460&gt;=0.8*'MARK LOOKUP'!H460,"A",IF(LEDGER!H460&gt;=0.7*'MARK LOOKUP'!H460,"B+",IF(LEDGER!H460&gt;=0.6*'MARK LOOKUP'!H460,"B",IF(LEDGER!H460&gt;=0.5*'MARK LOOKUP'!H460,"C+",IF(LEDGER!H460&gt;=0.4*'MARK LOOKUP'!H460,"C",IF(LEDGER!H460&gt;=0.35*'MARK LOOKUP'!H460,"D","NG")))))))))</f>
        <v/>
      </c>
      <c r="AD460" s="26" t="str">
        <f>IF(ISBLANK('DATA ENTRY'!N460),"",IF(LEDGER!I460="AB","AB",IF(LEDGER!I460&gt;=0.9*'MARK LOOKUP'!I460,"A+",IF(LEDGER!I460&gt;=0.8*'MARK LOOKUP'!I460,"A",IF(LEDGER!I460&gt;=0.7*'MARK LOOKUP'!I460,"B+",IF(LEDGER!I460&gt;=0.6*'MARK LOOKUP'!I460,"B",IF(LEDGER!I460&gt;=0.5*'MARK LOOKUP'!I460,"C+",IF(LEDGER!I460&gt;=0.4*'MARK LOOKUP'!I460,"C",IF(LEDGER!I460&gt;=0.35*'MARK LOOKUP'!I460,"D","NG")))))))))</f>
        <v/>
      </c>
      <c r="AE460" s="26" t="str">
        <f>IF(ISNUMBER(J460),IF(J460&gt;=0.9*'MARK LOOKUP'!J460,"A+",IF(J460&gt;=0.8*'MARK LOOKUP'!J460,"A",IF(J460&gt;=0.7*'MARK LOOKUP'!J460,"B+",IF(J460&gt;=0.6*'MARK LOOKUP'!J460,"B",IF(J460&gt;=0.5*'MARK LOOKUP'!J460,"C+",IF(J460&gt;=0.4*'MARK LOOKUP'!J460,"C",IF(J460&gt;=0.35*'MARK LOOKUP'!J460,"D","NG"))))))),"")</f>
        <v/>
      </c>
      <c r="AF460" s="26" t="str">
        <f>IF(ISBLANK('DATA ENTRY'!P460),"",IF(LEDGER!K460="Ab","AB",IF(LEDGER!K460&gt;=0.9*'MARK LOOKUP'!K460,"A+",IF(LEDGER!K460&gt;=0.8*'MARK LOOKUP'!K460,"A",IF(LEDGER!K460&gt;=0.7*'MARK LOOKUP'!K460,"B+",IF(LEDGER!K460&gt;=0.6*'MARK LOOKUP'!K460,"B",IF(LEDGER!K460&gt;=0.5*'MARK LOOKUP'!K460,"C+",IF(LEDGER!K460&gt;=0.4*'MARK LOOKUP'!K460,"C",IF(LEDGER!K460&gt;=0.35*'MARK LOOKUP'!K460,"D","NG")))))))))</f>
        <v/>
      </c>
      <c r="AG460" s="26" t="str">
        <f>IF(ISBLANK('DATA ENTRY'!Q460),"",IF(LEDGER!L460="Ab","AB",IF(LEDGER!L460&gt;=0.9*'MARK LOOKUP'!L460,"A+",IF(LEDGER!L460&gt;=0.8*'MARK LOOKUP'!L460,"A",IF(LEDGER!L460&gt;=0.7*'MARK LOOKUP'!L460,"B+",IF(LEDGER!L460&gt;=0.6*'MARK LOOKUP'!L460,"B",IF(LEDGER!L460&gt;=0.5*'MARK LOOKUP'!L460,"C+",IF(LEDGER!L460&gt;=0.4*'MARK LOOKUP'!L460,"C",IF(LEDGER!L460&gt;=0.35*'MARK LOOKUP'!L460,"D","NG")))))))))</f>
        <v/>
      </c>
      <c r="AH460" s="26" t="str">
        <f>IF(ISNUMBER(M460),IF(M460&gt;=0.9*'MARK LOOKUP'!M460,"A+",IF(M460&gt;=0.8*'MARK LOOKUP'!M460,"A",IF(M460&gt;=0.7*'MARK LOOKUP'!M460,"B+",IF(M460&gt;=0.6*'MARK LOOKUP'!M460,"B",IF(M460&gt;=0.5*'MARK LOOKUP'!M460,"C+",IF(M460&gt;=0.4*'MARK LOOKUP'!M460,"C",IF(M460&gt;=0.35*'MARK LOOKUP'!M460,"D","NG"))))))),"")</f>
        <v/>
      </c>
      <c r="AI460" s="26" t="str">
        <f>IF(ISBLANK('DATA ENTRY'!S460),"",IF(N460="Ab","AB",IF(N460&gt;=0.9*'MARK LOOKUP'!N460,"A+",IF(N460&gt;=0.8*'MARK LOOKUP'!N460,"A",IF(N460&gt;=0.7*'MARK LOOKUP'!N460,"B+",IF(N460&gt;=0.6*'MARK LOOKUP'!N460,"B",IF(N460&gt;=0.5*'MARK LOOKUP'!N460,"C+",IF(N460&gt;=0.4*'MARK LOOKUP'!N460,"C",IF(N460&gt;=0.35*'MARK LOOKUP'!N460,"D","NG")))))))))</f>
        <v/>
      </c>
      <c r="AJ460" s="26" t="str">
        <f>IF(ISBLANK('DATA ENTRY'!T460),"",IF(O460="Ab","AB",IF(O460&gt;=0.9*'MARK LOOKUP'!O460,"A+",IF(O460&gt;=0.8*'MARK LOOKUP'!O460,"A",IF(O460&gt;=0.7*'MARK LOOKUP'!O460,"B+",IF(O460&gt;=0.6*'MARK LOOKUP'!O460,"B",IF(O460&gt;=0.5*'MARK LOOKUP'!O460,"C+",IF(O460&gt;=0.4*'MARK LOOKUP'!O460,"C",IF(O460&gt;=0.35*'MARK LOOKUP'!O460,"D","NG")))))))))</f>
        <v/>
      </c>
      <c r="AK460" s="26" t="str">
        <f>IF(ISNUMBER(P460),IF(P460&gt;=0.9*'MARK LOOKUP'!P460,"A+",IF(P460&gt;=0.8*'MARK LOOKUP'!P460,"A",IF(P460&gt;=0.7*'MARK LOOKUP'!P460,"B+",IF(P460&gt;=0.6*'MARK LOOKUP'!P460,"B",IF(P460&gt;=0.5*'MARK LOOKUP'!P460,"C+",IF(P460&gt;=0.4*'MARK LOOKUP'!P460,"C",IF(P460&gt;=0.35*'MARK LOOKUP'!P460,"D","NG"))))))),"")</f>
        <v/>
      </c>
      <c r="AL460" s="26" t="str">
        <f>IF(ISBLANK('DATA ENTRY'!V460),"",IF(Q460="Ab","AB",IF(Q460&gt;=0.9*'MARK LOOKUP'!Q460,"A+",IF(Q460&gt;=0.8*'MARK LOOKUP'!Q460,"A",IF(Q460&gt;=0.7*'MARK LOOKUP'!Q460,"B+",IF(Q460&gt;=0.6*'MARK LOOKUP'!Q460,"B",IF(Q460&gt;=0.5*'MARK LOOKUP'!Q460,"C+",IF(Q460&gt;=0.4*'MARK LOOKUP'!Q460,"C",IF(Q460&gt;=0.35*'MARK LOOKUP'!Q460,"D","NG")))))))))</f>
        <v/>
      </c>
      <c r="AM460" s="26" t="str">
        <f>IF(ISBLANK('DATA ENTRY'!W460),"",IF(R460="Ab","AB",IF(R460&gt;=0.9*'MARK LOOKUP'!R460,"A+",IF(R460&gt;=0.8*'MARK LOOKUP'!R460,"A",IF(R460&gt;=0.7*'MARK LOOKUP'!R460,"B+",IF(R460&gt;=0.6*'MARK LOOKUP'!R460,"B",IF(R460&gt;=0.5*'MARK LOOKUP'!R460,"C+",IF(R460&gt;=0.4*'MARK LOOKUP'!R460,"C",IF(R460&gt;=0.35*'MARK LOOKUP'!R460,"D","NG")))))))))</f>
        <v/>
      </c>
      <c r="AN460" s="26" t="str">
        <f>IF(ISNUMBER(S460),IF(S460&gt;=0.9*'MARK LOOKUP'!S460,"A+",IF(S460&gt;=0.8*'MARK LOOKUP'!S460,"A",IF(S460&gt;=0.7*'MARK LOOKUP'!S460,"B+",IF(S460&gt;=0.6*'MARK LOOKUP'!S460,"B",IF(S460&gt;=0.5*'MARK LOOKUP'!S460,"C+",IF(S460&gt;=0.4*'MARK LOOKUP'!S460,"C",IF(S460&gt;=0.35*'MARK LOOKUP'!S460,"D","NG"))))))),"")</f>
        <v/>
      </c>
      <c r="AO460" s="26" t="str">
        <f>IF(ISBLANK('DATA ENTRY'!Y460),"",IF(T460="AB","AB",IF(T460&gt;=0.9*'MARK LOOKUP'!T460,"A+",IF(T460&gt;=0.8*'MARK LOOKUP'!T460,"A",IF(T460&gt;=0.7*'MARK LOOKUP'!T460,"B+",IF(T460&gt;=0.6*'MARK LOOKUP'!T460,"B",IF(T460&gt;=0.5*'MARK LOOKUP'!T460,"C+",IF(T460&gt;=0.4*'MARK LOOKUP'!T460,"C",IF(T460&gt;=0.35*'MARK LOOKUP'!T460,"D","NG")))))))))</f>
        <v/>
      </c>
      <c r="AP460" s="26" t="str">
        <f>IF(ISBLANK('DATA ENTRY'!Z460),"",IF(U460="AB","AB",IF(U460&gt;=0.9*'MARK LOOKUP'!U460,"A+",IF(U460&gt;=0.8*'MARK LOOKUP'!U460,"A",IF(U460&gt;=0.7*'MARK LOOKUP'!U460,"B+",IF(U460&gt;=0.6*'MARK LOOKUP'!U460,"B",IF(U460&gt;=0.5*'MARK LOOKUP'!U460,"C+",IF(U460&gt;=0.4*'MARK LOOKUP'!U460,"C",IF(U460&gt;=0.35*'MARK LOOKUP'!U460,"D","NG")))))))))</f>
        <v/>
      </c>
      <c r="AQ460" s="26" t="str">
        <f>IF(ISNUMBER(V460),IF(V460&gt;=0.9*'MARK LOOKUP'!V460,"A+",IF(V460&gt;=0.8*'MARK LOOKUP'!V460,"A",IF(V460&gt;=0.7*'MARK LOOKUP'!V460,"B+",IF(V460&gt;=0.6*'MARK LOOKUP'!S460,"B",IF(V460&gt;=0.5*'MARK LOOKUP'!V460,"C+",IF(V460&gt;=0.4*'MARK LOOKUP'!V460,"C",IF(V460&gt;=0.35*'MARK LOOKUP'!V460,"D","NG"))))))),"")</f>
        <v/>
      </c>
      <c r="AR460" s="26" t="str">
        <f t="shared" si="147"/>
        <v/>
      </c>
      <c r="AS460" s="26" t="str">
        <f t="shared" si="148"/>
        <v/>
      </c>
      <c r="AT460" s="26" t="str">
        <f t="shared" si="149"/>
        <v/>
      </c>
      <c r="AU460" s="26" t="str">
        <f t="shared" si="150"/>
        <v/>
      </c>
      <c r="AV460" s="26" t="str">
        <f t="shared" si="151"/>
        <v/>
      </c>
      <c r="AW460" s="26" t="str">
        <f t="shared" si="152"/>
        <v/>
      </c>
      <c r="AX460" s="26" t="str">
        <f t="shared" si="153"/>
        <v/>
      </c>
      <c r="AY460" s="26" t="str">
        <f t="shared" si="154"/>
        <v/>
      </c>
      <c r="AZ460" s="26" t="str">
        <f t="shared" si="155"/>
        <v/>
      </c>
      <c r="BA460" s="26" t="str">
        <f t="shared" si="156"/>
        <v/>
      </c>
      <c r="BB460" s="26" t="str">
        <f t="shared" si="157"/>
        <v/>
      </c>
      <c r="BC460" s="26" t="str">
        <f t="shared" si="158"/>
        <v/>
      </c>
      <c r="BD460" s="26" t="str">
        <f t="shared" si="159"/>
        <v/>
      </c>
      <c r="BE460" s="26" t="str">
        <f>IF(ISBLANK('DATA ENTRY'!S460),"",IF(AJ460="A+","4",IF(AJ460="A","3.6",IF(AJ460="B+","3.2",IF(AJ460="B","2.8",IF(AJ460="C+","2.4",IF(AJ460="C","2",IF(AJ460="D+","1.6",IF(AJ460="D","1.2",IF(AJ460="E","0.8",""))))))))))</f>
        <v/>
      </c>
      <c r="BF460" s="26" t="str">
        <f>IF(ISBLANK('DATA ENTRY'!T460),"",IF(AK460="A+","4",IF(AK460="A","3.6",IF(AK460="B+","3.2",IF(AK460="B","2.8",IF(AK460="C+","2.4",IF(AK460="C","2",IF(AK460="D+","1.6",IF(AK460="D","1.2",IF(AK460="E","0.8",""))))))))))</f>
        <v/>
      </c>
      <c r="BG460" s="26" t="str">
        <f>IF(ISBLANK('DATA ENTRY'!U460),"",IF(AL460="A+","4",IF(AL460="A","3.6",IF(AL460="B+","3.2",IF(AL460="B","2.8",IF(AL460="C+","2.4",IF(AL460="C","2",IF(AL460="D+","1.6",IF(AL460="D","1.2",IF(AL460="E","0.8",""))))))))))</f>
        <v/>
      </c>
      <c r="BH460" s="26" t="str">
        <f>IF(ISBLANK('DATA ENTRY'!V460),"",IF(AM460="A+","4",IF(AM460="A","3.6",IF(AM460="B+","3.2",IF(AM460="B","2.8",IF(AM460="C+","2.4",IF(AM460="C","2",IF(AM460="D+","1.6",IF(AM460="D","1.2",IF(AM460="E","0.8",""))))))))))</f>
        <v/>
      </c>
      <c r="BI460" s="26" t="str">
        <f>IF(ISBLANK('DATA ENTRY'!W460),"",IF(AN460="A+","4",IF(AN460="A","3.6",IF(AN460="B+","3.2",IF(AN460="B","2.8",IF(AN460="C+","2.4",IF(AN460="C","2",IF(AN460="D+","1.6",IF(AN460="D","1.2",IF(AN460="E","0.8",""))))))))))</f>
        <v/>
      </c>
      <c r="BJ460" s="26" t="str">
        <f>IF(ISBLANK('DATA ENTRY'!X460),"",IF(AO460="A+","4",IF(AO460="A","3.6",IF(AO460="B+","3.2",IF(AO460="B","2.8",IF(AO460="C+","2.4",IF(AO460="C","2",IF(AO460="D+","1.6",IF(AO460="D","1.2",IF(AO460="E","0.8",""))))))))))</f>
        <v/>
      </c>
      <c r="BK460" s="26" t="str">
        <f>IF(ISBLANK('DATA ENTRY'!Y460),"",IF(AP460="A+","4",IF(AP460="A","3.6",IF(AP460="B+","3.2",IF(AP460="B","2.8",IF(AP460="C+","2.4",IF(AP460="C","2",IF(AP460="D+","1.6",IF(AP460="D","1.2",IF(AP460="E","0.8",""))))))))))</f>
        <v/>
      </c>
      <c r="BL460" s="26" t="str">
        <f>IF(ISBLANK('DATA ENTRY'!Z460),"",IF(AQ460="A+","4",IF(AQ460="A","3.6",IF(AQ460="B+","3.2",IF(AQ460="B","2.8",IF(AQ460="C+","2.4",IF(AQ460="C","2",IF(AQ460="D+","1.6",IF(AQ460="D","1.2",IF(AQ460="E","0.8",""))))))))))</f>
        <v/>
      </c>
    </row>
    <row r="461" spans="2:64" x14ac:dyDescent="0.25">
      <c r="B461" s="26" t="str">
        <f>IF(ISBLANK('DATA ENTRY'!G461),"",'DATA ENTRY'!G461)</f>
        <v/>
      </c>
      <c r="C461" s="26" t="str">
        <f>IF(ISBLANK('DATA ENTRY'!H461),"",'DATA ENTRY'!H461)</f>
        <v/>
      </c>
      <c r="D461" s="26" t="str">
        <f t="shared" si="141"/>
        <v/>
      </c>
      <c r="E461" s="26" t="str">
        <f>IF(ISBLANK('DATA ENTRY'!J461),"",'DATA ENTRY'!J461)</f>
        <v/>
      </c>
      <c r="F461" s="26" t="str">
        <f>IF(ISBLANK('DATA ENTRY'!K461),"",'DATA ENTRY'!K461)</f>
        <v/>
      </c>
      <c r="G461" s="26" t="str">
        <f t="shared" si="142"/>
        <v/>
      </c>
      <c r="H461" s="26" t="str">
        <f>IF(ISBLANK('DATA ENTRY'!M461),"",'DATA ENTRY'!M461)</f>
        <v/>
      </c>
      <c r="I461" s="26" t="str">
        <f>IF(ISBLANK('DATA ENTRY'!M461),"",'DATA ENTRY'!N461)</f>
        <v/>
      </c>
      <c r="J461" s="26" t="str">
        <f t="shared" si="160"/>
        <v/>
      </c>
      <c r="K461" s="26" t="str">
        <f>IF(ISBLANK('DATA ENTRY'!P461),"",'DATA ENTRY'!P461)</f>
        <v/>
      </c>
      <c r="L461" s="26" t="str">
        <f>IF(ISBLANK('DATA ENTRY'!Q461),"",'DATA ENTRY'!Q461)</f>
        <v/>
      </c>
      <c r="M461" s="26" t="str">
        <f t="shared" si="143"/>
        <v/>
      </c>
      <c r="N461" s="26" t="str">
        <f>IF(ISBLANK('DATA ENTRY'!S461),"",'DATA ENTRY'!S461)</f>
        <v/>
      </c>
      <c r="O461" s="26" t="str">
        <f>IF(ISBLANK('DATA ENTRY'!T461),"",'DATA ENTRY'!T461)</f>
        <v/>
      </c>
      <c r="P461" s="26" t="str">
        <f t="shared" si="144"/>
        <v/>
      </c>
      <c r="Q461" s="26" t="str">
        <f>IF(ISBLANK('DATA ENTRY'!V461),"",'DATA ENTRY'!V461)</f>
        <v/>
      </c>
      <c r="R461" s="26" t="str">
        <f>IF(ISBLANK('DATA ENTRY'!W461),"",'DATA ENTRY'!W461)</f>
        <v/>
      </c>
      <c r="S461" s="26" t="str">
        <f t="shared" si="145"/>
        <v/>
      </c>
      <c r="T461" s="26" t="str">
        <f>IF(ISBLANK('DATA ENTRY'!Y461),"",'DATA ENTRY'!Y461)</f>
        <v/>
      </c>
      <c r="U461" s="26" t="str">
        <f>IF(ISBLANK('DATA ENTRY'!Z461),"",'DATA ENTRY'!Z461)</f>
        <v/>
      </c>
      <c r="V461" s="26" t="str">
        <f t="shared" si="146"/>
        <v/>
      </c>
      <c r="W461" s="26" t="str">
        <f>IF(ISBLANK('DATA ENTRY'!$F461),"",IF(LEDGER!B461="AB","AB",IF(LEDGER!B461&gt;=0.9*'MARK LOOKUP'!B461,"A+",IF(LEDGER!B461&gt;=0.8*'MARK LOOKUP'!B461,"A",IF(LEDGER!B461&gt;=0.7*'MARK LOOKUP'!B461,"B+",IF(LEDGER!B461&gt;=0.6*'MARK LOOKUP'!B461,"B",IF(LEDGER!B461&gt;=0.5*'MARK LOOKUP'!B461,"C+",IF(LEDGER!B461&gt;=0.4*'MARK LOOKUP'!B461,"C+",IF(LEDGER!B461&gt;=0.35*'MARK LOOKUP'!B461,"D","NG")))))))))</f>
        <v/>
      </c>
      <c r="X461" s="26" t="str">
        <f>IF(ISBLANK('DATA ENTRY'!$G461),"",IF(LEDGER!C461="AB","AB",IF(LEDGER!C461&gt;=0.9*'MARK LOOKUP'!C461,"A+",IF(LEDGER!C461&gt;=0.8*'MARK LOOKUP'!C461,"A",IF(LEDGER!C461&gt;=0.7*'MARK LOOKUP'!C461,"B+",IF(LEDGER!C461&gt;=0.6*'MARK LOOKUP'!C461,"B",IF(LEDGER!C461&gt;=0.5*'MARK LOOKUP'!C461,"C+",IF(LEDGER!C461&gt;=0.4*'MARK LOOKUP'!C461,"C+",IF(LEDGER!C461&gt;=0.35*'MARK LOOKUP'!C461,"D","N.G.")))))))))</f>
        <v/>
      </c>
      <c r="Y461" s="26" t="b">
        <f>IF(ISNUMBER(D461),IF(D461&gt;=0.9*'MARK LOOKUP'!D461,"A+",IF(D461&gt;=0.8*'MARK LOOKUP'!D461,"A",IF(D461&gt;=0.7*'MARK LOOKUP'!D461,"B+",IF(D461&gt;=0.6*'MARK LOOKUP'!D461,"B",IF(D461&gt;=0.5*'MARK LOOKUP'!D461,"C+",IF(D461&gt;=0.4*'MARK LOOKUP'!D461,"C",IF(D461&gt;=0.35*'MARK LOOKUP'!D461,"D","N.G."))))))))</f>
        <v>0</v>
      </c>
      <c r="Z461" s="26" t="str">
        <f>IF(ISBLANK('DATA ENTRY'!J461),"",IF(LEDGER!E461="AB","AB",IF(LEDGER!E461&gt;=0.9*'MARK LOOKUP'!E461,"A+",IF(LEDGER!E461&gt;=0.8*'MARK LOOKUP'!E461,"A",IF(LEDGER!E461&gt;=0.7*'MARK LOOKUP'!E461,"B+",IF(LEDGER!E461&gt;=0.6*'MARK LOOKUP'!E461,"B",IF(LEDGER!E461&gt;=0.5*'MARK LOOKUP'!E461,"C+",IF(LEDGER!E461&gt;=0.4*'MARK LOOKUP'!E461,"C",IF(LEDGER!E461&gt;=0.35*'MARK LOOKUP'!E461,"D","NG")))))))))</f>
        <v/>
      </c>
      <c r="AA461" s="26" t="str">
        <f>IF(ISBLANK('DATA ENTRY'!K461),"",IF(LEDGER!F461="AB","AB",IF(LEDGER!F461&gt;=0.9*'MARK LOOKUP'!F461,"A+",IF(LEDGER!F461&gt;=0.8*'MARK LOOKUP'!F461,"A",IF(LEDGER!F461&gt;=0.7*'MARK LOOKUP'!F461,"B+",IF(LEDGER!F461&gt;=0.6*'MARK LOOKUP'!F461,"B",IF(LEDGER!F461&gt;=0.5*'MARK LOOKUP'!F461,"C+",IF(LEDGER!F461&gt;=0.4*'MARK LOOKUP'!F461,"C",IF(LEDGER!F461&gt;=0.35*'MARK LOOKUP'!F461,"D","NG")))))))))</f>
        <v/>
      </c>
      <c r="AB461" s="26" t="b">
        <f>IF(ISNUMBER(G461),IF(D461&gt;=0.9*'MARK LOOKUP'!G461,"A+",IF(G461&gt;=0.8*'MARK LOOKUP'!G461,"A",IF(G461&gt;=0.7*'MARK LOOKUP'!G461,"B+",IF(G461&gt;=0.6*'MARK LOOKUP'!G461,"B",IF(G461&gt;=0.5*'MARK LOOKUP'!G461,"C+",IF(G461&gt;=0.4*'MARK LOOKUP'!G461,"C",IF(G461&gt;=0.35*'MARK LOOKUP'!G461,"D","NG"))))))))</f>
        <v>0</v>
      </c>
      <c r="AC461" s="26" t="str">
        <f>IF(ISBLANK('DATA ENTRY'!M461),"",IF(LEDGER!H461="AB","AB",IF(LEDGER!H461&gt;=0.9*'MARK LOOKUP'!H461,"A+",IF(LEDGER!H461&gt;=0.8*'MARK LOOKUP'!H461,"A",IF(LEDGER!H461&gt;=0.7*'MARK LOOKUP'!H461,"B+",IF(LEDGER!H461&gt;=0.6*'MARK LOOKUP'!H461,"B",IF(LEDGER!H461&gt;=0.5*'MARK LOOKUP'!H461,"C+",IF(LEDGER!H461&gt;=0.4*'MARK LOOKUP'!H461,"C",IF(LEDGER!H461&gt;=0.35*'MARK LOOKUP'!H461,"D","NG")))))))))</f>
        <v/>
      </c>
      <c r="AD461" s="26" t="str">
        <f>IF(ISBLANK('DATA ENTRY'!N461),"",IF(LEDGER!I461="AB","AB",IF(LEDGER!I461&gt;=0.9*'MARK LOOKUP'!I461,"A+",IF(LEDGER!I461&gt;=0.8*'MARK LOOKUP'!I461,"A",IF(LEDGER!I461&gt;=0.7*'MARK LOOKUP'!I461,"B+",IF(LEDGER!I461&gt;=0.6*'MARK LOOKUP'!I461,"B",IF(LEDGER!I461&gt;=0.5*'MARK LOOKUP'!I461,"C+",IF(LEDGER!I461&gt;=0.4*'MARK LOOKUP'!I461,"C",IF(LEDGER!I461&gt;=0.35*'MARK LOOKUP'!I461,"D","NG")))))))))</f>
        <v/>
      </c>
      <c r="AE461" s="26" t="str">
        <f>IF(ISNUMBER(J461),IF(J461&gt;=0.9*'MARK LOOKUP'!J461,"A+",IF(J461&gt;=0.8*'MARK LOOKUP'!J461,"A",IF(J461&gt;=0.7*'MARK LOOKUP'!J461,"B+",IF(J461&gt;=0.6*'MARK LOOKUP'!J461,"B",IF(J461&gt;=0.5*'MARK LOOKUP'!J461,"C+",IF(J461&gt;=0.4*'MARK LOOKUP'!J461,"C",IF(J461&gt;=0.35*'MARK LOOKUP'!J461,"D","NG"))))))),"")</f>
        <v/>
      </c>
      <c r="AF461" s="26" t="str">
        <f>IF(ISBLANK('DATA ENTRY'!P461),"",IF(LEDGER!K461="Ab","AB",IF(LEDGER!K461&gt;=0.9*'MARK LOOKUP'!K461,"A+",IF(LEDGER!K461&gt;=0.8*'MARK LOOKUP'!K461,"A",IF(LEDGER!K461&gt;=0.7*'MARK LOOKUP'!K461,"B+",IF(LEDGER!K461&gt;=0.6*'MARK LOOKUP'!K461,"B",IF(LEDGER!K461&gt;=0.5*'MARK LOOKUP'!K461,"C+",IF(LEDGER!K461&gt;=0.4*'MARK LOOKUP'!K461,"C",IF(LEDGER!K461&gt;=0.35*'MARK LOOKUP'!K461,"D","NG")))))))))</f>
        <v/>
      </c>
      <c r="AG461" s="26" t="str">
        <f>IF(ISBLANK('DATA ENTRY'!Q461),"",IF(LEDGER!L461="Ab","AB",IF(LEDGER!L461&gt;=0.9*'MARK LOOKUP'!L461,"A+",IF(LEDGER!L461&gt;=0.8*'MARK LOOKUP'!L461,"A",IF(LEDGER!L461&gt;=0.7*'MARK LOOKUP'!L461,"B+",IF(LEDGER!L461&gt;=0.6*'MARK LOOKUP'!L461,"B",IF(LEDGER!L461&gt;=0.5*'MARK LOOKUP'!L461,"C+",IF(LEDGER!L461&gt;=0.4*'MARK LOOKUP'!L461,"C",IF(LEDGER!L461&gt;=0.35*'MARK LOOKUP'!L461,"D","NG")))))))))</f>
        <v/>
      </c>
      <c r="AH461" s="26" t="str">
        <f>IF(ISNUMBER(M461),IF(M461&gt;=0.9*'MARK LOOKUP'!M461,"A+",IF(M461&gt;=0.8*'MARK LOOKUP'!M461,"A",IF(M461&gt;=0.7*'MARK LOOKUP'!M461,"B+",IF(M461&gt;=0.6*'MARK LOOKUP'!M461,"B",IF(M461&gt;=0.5*'MARK LOOKUP'!M461,"C+",IF(M461&gt;=0.4*'MARK LOOKUP'!M461,"C",IF(M461&gt;=0.35*'MARK LOOKUP'!M461,"D","NG"))))))),"")</f>
        <v/>
      </c>
      <c r="AI461" s="26" t="str">
        <f>IF(ISBLANK('DATA ENTRY'!S461),"",IF(N461="Ab","AB",IF(N461&gt;=0.9*'MARK LOOKUP'!N461,"A+",IF(N461&gt;=0.8*'MARK LOOKUP'!N461,"A",IF(N461&gt;=0.7*'MARK LOOKUP'!N461,"B+",IF(N461&gt;=0.6*'MARK LOOKUP'!N461,"B",IF(N461&gt;=0.5*'MARK LOOKUP'!N461,"C+",IF(N461&gt;=0.4*'MARK LOOKUP'!N461,"C",IF(N461&gt;=0.35*'MARK LOOKUP'!N461,"D","NG")))))))))</f>
        <v/>
      </c>
      <c r="AJ461" s="26" t="str">
        <f>IF(ISBLANK('DATA ENTRY'!T461),"",IF(O461="Ab","AB",IF(O461&gt;=0.9*'MARK LOOKUP'!O461,"A+",IF(O461&gt;=0.8*'MARK LOOKUP'!O461,"A",IF(O461&gt;=0.7*'MARK LOOKUP'!O461,"B+",IF(O461&gt;=0.6*'MARK LOOKUP'!O461,"B",IF(O461&gt;=0.5*'MARK LOOKUP'!O461,"C+",IF(O461&gt;=0.4*'MARK LOOKUP'!O461,"C",IF(O461&gt;=0.35*'MARK LOOKUP'!O461,"D","NG")))))))))</f>
        <v/>
      </c>
      <c r="AK461" s="26" t="str">
        <f>IF(ISNUMBER(P461),IF(P461&gt;=0.9*'MARK LOOKUP'!P461,"A+",IF(P461&gt;=0.8*'MARK LOOKUP'!P461,"A",IF(P461&gt;=0.7*'MARK LOOKUP'!P461,"B+",IF(P461&gt;=0.6*'MARK LOOKUP'!P461,"B",IF(P461&gt;=0.5*'MARK LOOKUP'!P461,"C+",IF(P461&gt;=0.4*'MARK LOOKUP'!P461,"C",IF(P461&gt;=0.35*'MARK LOOKUP'!P461,"D","NG"))))))),"")</f>
        <v/>
      </c>
      <c r="AL461" s="26" t="str">
        <f>IF(ISBLANK('DATA ENTRY'!V461),"",IF(Q461="Ab","AB",IF(Q461&gt;=0.9*'MARK LOOKUP'!Q461,"A+",IF(Q461&gt;=0.8*'MARK LOOKUP'!Q461,"A",IF(Q461&gt;=0.7*'MARK LOOKUP'!Q461,"B+",IF(Q461&gt;=0.6*'MARK LOOKUP'!Q461,"B",IF(Q461&gt;=0.5*'MARK LOOKUP'!Q461,"C+",IF(Q461&gt;=0.4*'MARK LOOKUP'!Q461,"C",IF(Q461&gt;=0.35*'MARK LOOKUP'!Q461,"D","NG")))))))))</f>
        <v/>
      </c>
      <c r="AM461" s="26" t="str">
        <f>IF(ISBLANK('DATA ENTRY'!W461),"",IF(R461="Ab","AB",IF(R461&gt;=0.9*'MARK LOOKUP'!R461,"A+",IF(R461&gt;=0.8*'MARK LOOKUP'!R461,"A",IF(R461&gt;=0.7*'MARK LOOKUP'!R461,"B+",IF(R461&gt;=0.6*'MARK LOOKUP'!R461,"B",IF(R461&gt;=0.5*'MARK LOOKUP'!R461,"C+",IF(R461&gt;=0.4*'MARK LOOKUP'!R461,"C",IF(R461&gt;=0.35*'MARK LOOKUP'!R461,"D","NG")))))))))</f>
        <v/>
      </c>
      <c r="AN461" s="26" t="str">
        <f>IF(ISNUMBER(S461),IF(S461&gt;=0.9*'MARK LOOKUP'!S461,"A+",IF(S461&gt;=0.8*'MARK LOOKUP'!S461,"A",IF(S461&gt;=0.7*'MARK LOOKUP'!S461,"B+",IF(S461&gt;=0.6*'MARK LOOKUP'!S461,"B",IF(S461&gt;=0.5*'MARK LOOKUP'!S461,"C+",IF(S461&gt;=0.4*'MARK LOOKUP'!S461,"C",IF(S461&gt;=0.35*'MARK LOOKUP'!S461,"D","NG"))))))),"")</f>
        <v/>
      </c>
      <c r="AO461" s="26" t="str">
        <f>IF(ISBLANK('DATA ENTRY'!Y461),"",IF(T461="AB","AB",IF(T461&gt;=0.9*'MARK LOOKUP'!T461,"A+",IF(T461&gt;=0.8*'MARK LOOKUP'!T461,"A",IF(T461&gt;=0.7*'MARK LOOKUP'!T461,"B+",IF(T461&gt;=0.6*'MARK LOOKUP'!T461,"B",IF(T461&gt;=0.5*'MARK LOOKUP'!T461,"C+",IF(T461&gt;=0.4*'MARK LOOKUP'!T461,"C",IF(T461&gt;=0.35*'MARK LOOKUP'!T461,"D","NG")))))))))</f>
        <v/>
      </c>
      <c r="AP461" s="26" t="str">
        <f>IF(ISBLANK('DATA ENTRY'!Z461),"",IF(U461="AB","AB",IF(U461&gt;=0.9*'MARK LOOKUP'!U461,"A+",IF(U461&gt;=0.8*'MARK LOOKUP'!U461,"A",IF(U461&gt;=0.7*'MARK LOOKUP'!U461,"B+",IF(U461&gt;=0.6*'MARK LOOKUP'!U461,"B",IF(U461&gt;=0.5*'MARK LOOKUP'!U461,"C+",IF(U461&gt;=0.4*'MARK LOOKUP'!U461,"C",IF(U461&gt;=0.35*'MARK LOOKUP'!U461,"D","NG")))))))))</f>
        <v/>
      </c>
      <c r="AQ461" s="26" t="str">
        <f>IF(ISNUMBER(V461),IF(V461&gt;=0.9*'MARK LOOKUP'!V461,"A+",IF(V461&gt;=0.8*'MARK LOOKUP'!V461,"A",IF(V461&gt;=0.7*'MARK LOOKUP'!V461,"B+",IF(V461&gt;=0.6*'MARK LOOKUP'!S461,"B",IF(V461&gt;=0.5*'MARK LOOKUP'!V461,"C+",IF(V461&gt;=0.4*'MARK LOOKUP'!V461,"C",IF(V461&gt;=0.35*'MARK LOOKUP'!V461,"D","NG"))))))),"")</f>
        <v/>
      </c>
      <c r="AR461" s="26" t="str">
        <f t="shared" si="147"/>
        <v/>
      </c>
      <c r="AS461" s="26" t="str">
        <f t="shared" si="148"/>
        <v/>
      </c>
      <c r="AT461" s="26" t="str">
        <f t="shared" si="149"/>
        <v/>
      </c>
      <c r="AU461" s="26" t="str">
        <f t="shared" si="150"/>
        <v/>
      </c>
      <c r="AV461" s="26" t="str">
        <f t="shared" si="151"/>
        <v/>
      </c>
      <c r="AW461" s="26" t="str">
        <f t="shared" si="152"/>
        <v/>
      </c>
      <c r="AX461" s="26" t="str">
        <f t="shared" si="153"/>
        <v/>
      </c>
      <c r="AY461" s="26" t="str">
        <f t="shared" si="154"/>
        <v/>
      </c>
      <c r="AZ461" s="26" t="str">
        <f t="shared" si="155"/>
        <v/>
      </c>
      <c r="BA461" s="26" t="str">
        <f t="shared" si="156"/>
        <v/>
      </c>
      <c r="BB461" s="26" t="str">
        <f t="shared" si="157"/>
        <v/>
      </c>
      <c r="BC461" s="26" t="str">
        <f t="shared" si="158"/>
        <v/>
      </c>
      <c r="BD461" s="26" t="str">
        <f t="shared" si="159"/>
        <v/>
      </c>
      <c r="BE461" s="26" t="str">
        <f>IF(ISBLANK('DATA ENTRY'!S461),"",IF(AJ461="A+","4",IF(AJ461="A","3.6",IF(AJ461="B+","3.2",IF(AJ461="B","2.8",IF(AJ461="C+","2.4",IF(AJ461="C","2",IF(AJ461="D+","1.6",IF(AJ461="D","1.2",IF(AJ461="E","0.8",""))))))))))</f>
        <v/>
      </c>
      <c r="BF461" s="26" t="str">
        <f>IF(ISBLANK('DATA ENTRY'!T461),"",IF(AK461="A+","4",IF(AK461="A","3.6",IF(AK461="B+","3.2",IF(AK461="B","2.8",IF(AK461="C+","2.4",IF(AK461="C","2",IF(AK461="D+","1.6",IF(AK461="D","1.2",IF(AK461="E","0.8",""))))))))))</f>
        <v/>
      </c>
      <c r="BG461" s="26" t="str">
        <f>IF(ISBLANK('DATA ENTRY'!U461),"",IF(AL461="A+","4",IF(AL461="A","3.6",IF(AL461="B+","3.2",IF(AL461="B","2.8",IF(AL461="C+","2.4",IF(AL461="C","2",IF(AL461="D+","1.6",IF(AL461="D","1.2",IF(AL461="E","0.8",""))))))))))</f>
        <v/>
      </c>
      <c r="BH461" s="26" t="str">
        <f>IF(ISBLANK('DATA ENTRY'!V461),"",IF(AM461="A+","4",IF(AM461="A","3.6",IF(AM461="B+","3.2",IF(AM461="B","2.8",IF(AM461="C+","2.4",IF(AM461="C","2",IF(AM461="D+","1.6",IF(AM461="D","1.2",IF(AM461="E","0.8",""))))))))))</f>
        <v/>
      </c>
      <c r="BI461" s="26" t="str">
        <f>IF(ISBLANK('DATA ENTRY'!W461),"",IF(AN461="A+","4",IF(AN461="A","3.6",IF(AN461="B+","3.2",IF(AN461="B","2.8",IF(AN461="C+","2.4",IF(AN461="C","2",IF(AN461="D+","1.6",IF(AN461="D","1.2",IF(AN461="E","0.8",""))))))))))</f>
        <v/>
      </c>
      <c r="BJ461" s="26" t="str">
        <f>IF(ISBLANK('DATA ENTRY'!X461),"",IF(AO461="A+","4",IF(AO461="A","3.6",IF(AO461="B+","3.2",IF(AO461="B","2.8",IF(AO461="C+","2.4",IF(AO461="C","2",IF(AO461="D+","1.6",IF(AO461="D","1.2",IF(AO461="E","0.8",""))))))))))</f>
        <v/>
      </c>
      <c r="BK461" s="26" t="str">
        <f>IF(ISBLANK('DATA ENTRY'!Y461),"",IF(AP461="A+","4",IF(AP461="A","3.6",IF(AP461="B+","3.2",IF(AP461="B","2.8",IF(AP461="C+","2.4",IF(AP461="C","2",IF(AP461="D+","1.6",IF(AP461="D","1.2",IF(AP461="E","0.8",""))))))))))</f>
        <v/>
      </c>
      <c r="BL461" s="26" t="str">
        <f>IF(ISBLANK('DATA ENTRY'!Z461),"",IF(AQ461="A+","4",IF(AQ461="A","3.6",IF(AQ461="B+","3.2",IF(AQ461="B","2.8",IF(AQ461="C+","2.4",IF(AQ461="C","2",IF(AQ461="D+","1.6",IF(AQ461="D","1.2",IF(AQ461="E","0.8",""))))))))))</f>
        <v/>
      </c>
    </row>
    <row r="462" spans="2:64" x14ac:dyDescent="0.25">
      <c r="B462" s="26" t="str">
        <f>IF(ISBLANK('DATA ENTRY'!G462),"",'DATA ENTRY'!G462)</f>
        <v/>
      </c>
      <c r="C462" s="26" t="str">
        <f>IF(ISBLANK('DATA ENTRY'!H462),"",'DATA ENTRY'!H462)</f>
        <v/>
      </c>
      <c r="D462" s="26" t="str">
        <f t="shared" si="141"/>
        <v/>
      </c>
      <c r="E462" s="26" t="str">
        <f>IF(ISBLANK('DATA ENTRY'!J462),"",'DATA ENTRY'!J462)</f>
        <v/>
      </c>
      <c r="F462" s="26" t="str">
        <f>IF(ISBLANK('DATA ENTRY'!K462),"",'DATA ENTRY'!K462)</f>
        <v/>
      </c>
      <c r="G462" s="26" t="str">
        <f t="shared" si="142"/>
        <v/>
      </c>
      <c r="H462" s="26" t="str">
        <f>IF(ISBLANK('DATA ENTRY'!M462),"",'DATA ENTRY'!M462)</f>
        <v/>
      </c>
      <c r="I462" s="26" t="str">
        <f>IF(ISBLANK('DATA ENTRY'!M462),"",'DATA ENTRY'!N462)</f>
        <v/>
      </c>
      <c r="J462" s="26" t="str">
        <f t="shared" si="160"/>
        <v/>
      </c>
      <c r="K462" s="26" t="str">
        <f>IF(ISBLANK('DATA ENTRY'!P462),"",'DATA ENTRY'!P462)</f>
        <v/>
      </c>
      <c r="L462" s="26" t="str">
        <f>IF(ISBLANK('DATA ENTRY'!Q462),"",'DATA ENTRY'!Q462)</f>
        <v/>
      </c>
      <c r="M462" s="26" t="str">
        <f t="shared" si="143"/>
        <v/>
      </c>
      <c r="N462" s="26" t="str">
        <f>IF(ISBLANK('DATA ENTRY'!S462),"",'DATA ENTRY'!S462)</f>
        <v/>
      </c>
      <c r="O462" s="26" t="str">
        <f>IF(ISBLANK('DATA ENTRY'!T462),"",'DATA ENTRY'!T462)</f>
        <v/>
      </c>
      <c r="P462" s="26" t="str">
        <f t="shared" si="144"/>
        <v/>
      </c>
      <c r="Q462" s="26" t="str">
        <f>IF(ISBLANK('DATA ENTRY'!V462),"",'DATA ENTRY'!V462)</f>
        <v/>
      </c>
      <c r="R462" s="26" t="str">
        <f>IF(ISBLANK('DATA ENTRY'!W462),"",'DATA ENTRY'!W462)</f>
        <v/>
      </c>
      <c r="S462" s="26" t="str">
        <f t="shared" si="145"/>
        <v/>
      </c>
      <c r="T462" s="26" t="str">
        <f>IF(ISBLANK('DATA ENTRY'!Y462),"",'DATA ENTRY'!Y462)</f>
        <v/>
      </c>
      <c r="U462" s="26" t="str">
        <f>IF(ISBLANK('DATA ENTRY'!Z462),"",'DATA ENTRY'!Z462)</f>
        <v/>
      </c>
      <c r="V462" s="26" t="str">
        <f t="shared" si="146"/>
        <v/>
      </c>
      <c r="W462" s="26" t="str">
        <f>IF(ISBLANK('DATA ENTRY'!$F462),"",IF(LEDGER!B462="AB","AB",IF(LEDGER!B462&gt;=0.9*'MARK LOOKUP'!B462,"A+",IF(LEDGER!B462&gt;=0.8*'MARK LOOKUP'!B462,"A",IF(LEDGER!B462&gt;=0.7*'MARK LOOKUP'!B462,"B+",IF(LEDGER!B462&gt;=0.6*'MARK LOOKUP'!B462,"B",IF(LEDGER!B462&gt;=0.5*'MARK LOOKUP'!B462,"C+",IF(LEDGER!B462&gt;=0.4*'MARK LOOKUP'!B462,"C+",IF(LEDGER!B462&gt;=0.35*'MARK LOOKUP'!B462,"D","NG")))))))))</f>
        <v/>
      </c>
      <c r="X462" s="26" t="str">
        <f>IF(ISBLANK('DATA ENTRY'!$G462),"",IF(LEDGER!C462="AB","AB",IF(LEDGER!C462&gt;=0.9*'MARK LOOKUP'!C462,"A+",IF(LEDGER!C462&gt;=0.8*'MARK LOOKUP'!C462,"A",IF(LEDGER!C462&gt;=0.7*'MARK LOOKUP'!C462,"B+",IF(LEDGER!C462&gt;=0.6*'MARK LOOKUP'!C462,"B",IF(LEDGER!C462&gt;=0.5*'MARK LOOKUP'!C462,"C+",IF(LEDGER!C462&gt;=0.4*'MARK LOOKUP'!C462,"C+",IF(LEDGER!C462&gt;=0.35*'MARK LOOKUP'!C462,"D","N.G.")))))))))</f>
        <v/>
      </c>
      <c r="Y462" s="26" t="b">
        <f>IF(ISNUMBER(D462),IF(D462&gt;=0.9*'MARK LOOKUP'!D462,"A+",IF(D462&gt;=0.8*'MARK LOOKUP'!D462,"A",IF(D462&gt;=0.7*'MARK LOOKUP'!D462,"B+",IF(D462&gt;=0.6*'MARK LOOKUP'!D462,"B",IF(D462&gt;=0.5*'MARK LOOKUP'!D462,"C+",IF(D462&gt;=0.4*'MARK LOOKUP'!D462,"C",IF(D462&gt;=0.35*'MARK LOOKUP'!D462,"D","N.G."))))))))</f>
        <v>0</v>
      </c>
      <c r="Z462" s="26" t="str">
        <f>IF(ISBLANK('DATA ENTRY'!J462),"",IF(LEDGER!E462="AB","AB",IF(LEDGER!E462&gt;=0.9*'MARK LOOKUP'!E462,"A+",IF(LEDGER!E462&gt;=0.8*'MARK LOOKUP'!E462,"A",IF(LEDGER!E462&gt;=0.7*'MARK LOOKUP'!E462,"B+",IF(LEDGER!E462&gt;=0.6*'MARK LOOKUP'!E462,"B",IF(LEDGER!E462&gt;=0.5*'MARK LOOKUP'!E462,"C+",IF(LEDGER!E462&gt;=0.4*'MARK LOOKUP'!E462,"C",IF(LEDGER!E462&gt;=0.35*'MARK LOOKUP'!E462,"D","NG")))))))))</f>
        <v/>
      </c>
      <c r="AA462" s="26" t="str">
        <f>IF(ISBLANK('DATA ENTRY'!K462),"",IF(LEDGER!F462="AB","AB",IF(LEDGER!F462&gt;=0.9*'MARK LOOKUP'!F462,"A+",IF(LEDGER!F462&gt;=0.8*'MARK LOOKUP'!F462,"A",IF(LEDGER!F462&gt;=0.7*'MARK LOOKUP'!F462,"B+",IF(LEDGER!F462&gt;=0.6*'MARK LOOKUP'!F462,"B",IF(LEDGER!F462&gt;=0.5*'MARK LOOKUP'!F462,"C+",IF(LEDGER!F462&gt;=0.4*'MARK LOOKUP'!F462,"C",IF(LEDGER!F462&gt;=0.35*'MARK LOOKUP'!F462,"D","NG")))))))))</f>
        <v/>
      </c>
      <c r="AB462" s="26" t="b">
        <f>IF(ISNUMBER(G462),IF(D462&gt;=0.9*'MARK LOOKUP'!G462,"A+",IF(G462&gt;=0.8*'MARK LOOKUP'!G462,"A",IF(G462&gt;=0.7*'MARK LOOKUP'!G462,"B+",IF(G462&gt;=0.6*'MARK LOOKUP'!G462,"B",IF(G462&gt;=0.5*'MARK LOOKUP'!G462,"C+",IF(G462&gt;=0.4*'MARK LOOKUP'!G462,"C",IF(G462&gt;=0.35*'MARK LOOKUP'!G462,"D","NG"))))))))</f>
        <v>0</v>
      </c>
      <c r="AC462" s="26" t="str">
        <f>IF(ISBLANK('DATA ENTRY'!M462),"",IF(LEDGER!H462="AB","AB",IF(LEDGER!H462&gt;=0.9*'MARK LOOKUP'!H462,"A+",IF(LEDGER!H462&gt;=0.8*'MARK LOOKUP'!H462,"A",IF(LEDGER!H462&gt;=0.7*'MARK LOOKUP'!H462,"B+",IF(LEDGER!H462&gt;=0.6*'MARK LOOKUP'!H462,"B",IF(LEDGER!H462&gt;=0.5*'MARK LOOKUP'!H462,"C+",IF(LEDGER!H462&gt;=0.4*'MARK LOOKUP'!H462,"C",IF(LEDGER!H462&gt;=0.35*'MARK LOOKUP'!H462,"D","NG")))))))))</f>
        <v/>
      </c>
      <c r="AD462" s="26" t="str">
        <f>IF(ISBLANK('DATA ENTRY'!N462),"",IF(LEDGER!I462="AB","AB",IF(LEDGER!I462&gt;=0.9*'MARK LOOKUP'!I462,"A+",IF(LEDGER!I462&gt;=0.8*'MARK LOOKUP'!I462,"A",IF(LEDGER!I462&gt;=0.7*'MARK LOOKUP'!I462,"B+",IF(LEDGER!I462&gt;=0.6*'MARK LOOKUP'!I462,"B",IF(LEDGER!I462&gt;=0.5*'MARK LOOKUP'!I462,"C+",IF(LEDGER!I462&gt;=0.4*'MARK LOOKUP'!I462,"C",IF(LEDGER!I462&gt;=0.35*'MARK LOOKUP'!I462,"D","NG")))))))))</f>
        <v/>
      </c>
      <c r="AE462" s="26" t="str">
        <f>IF(ISNUMBER(J462),IF(J462&gt;=0.9*'MARK LOOKUP'!J462,"A+",IF(J462&gt;=0.8*'MARK LOOKUP'!J462,"A",IF(J462&gt;=0.7*'MARK LOOKUP'!J462,"B+",IF(J462&gt;=0.6*'MARK LOOKUP'!J462,"B",IF(J462&gt;=0.5*'MARK LOOKUP'!J462,"C+",IF(J462&gt;=0.4*'MARK LOOKUP'!J462,"C",IF(J462&gt;=0.35*'MARK LOOKUP'!J462,"D","NG"))))))),"")</f>
        <v/>
      </c>
      <c r="AF462" s="26" t="str">
        <f>IF(ISBLANK('DATA ENTRY'!P462),"",IF(LEDGER!K462="Ab","AB",IF(LEDGER!K462&gt;=0.9*'MARK LOOKUP'!K462,"A+",IF(LEDGER!K462&gt;=0.8*'MARK LOOKUP'!K462,"A",IF(LEDGER!K462&gt;=0.7*'MARK LOOKUP'!K462,"B+",IF(LEDGER!K462&gt;=0.6*'MARK LOOKUP'!K462,"B",IF(LEDGER!K462&gt;=0.5*'MARK LOOKUP'!K462,"C+",IF(LEDGER!K462&gt;=0.4*'MARK LOOKUP'!K462,"C",IF(LEDGER!K462&gt;=0.35*'MARK LOOKUP'!K462,"D","NG")))))))))</f>
        <v/>
      </c>
      <c r="AG462" s="26" t="str">
        <f>IF(ISBLANK('DATA ENTRY'!Q462),"",IF(LEDGER!L462="Ab","AB",IF(LEDGER!L462&gt;=0.9*'MARK LOOKUP'!L462,"A+",IF(LEDGER!L462&gt;=0.8*'MARK LOOKUP'!L462,"A",IF(LEDGER!L462&gt;=0.7*'MARK LOOKUP'!L462,"B+",IF(LEDGER!L462&gt;=0.6*'MARK LOOKUP'!L462,"B",IF(LEDGER!L462&gt;=0.5*'MARK LOOKUP'!L462,"C+",IF(LEDGER!L462&gt;=0.4*'MARK LOOKUP'!L462,"C",IF(LEDGER!L462&gt;=0.35*'MARK LOOKUP'!L462,"D","NG")))))))))</f>
        <v/>
      </c>
      <c r="AH462" s="26" t="str">
        <f>IF(ISNUMBER(M462),IF(M462&gt;=0.9*'MARK LOOKUP'!M462,"A+",IF(M462&gt;=0.8*'MARK LOOKUP'!M462,"A",IF(M462&gt;=0.7*'MARK LOOKUP'!M462,"B+",IF(M462&gt;=0.6*'MARK LOOKUP'!M462,"B",IF(M462&gt;=0.5*'MARK LOOKUP'!M462,"C+",IF(M462&gt;=0.4*'MARK LOOKUP'!M462,"C",IF(M462&gt;=0.35*'MARK LOOKUP'!M462,"D","NG"))))))),"")</f>
        <v/>
      </c>
      <c r="AI462" s="26" t="str">
        <f>IF(ISBLANK('DATA ENTRY'!S462),"",IF(N462="Ab","AB",IF(N462&gt;=0.9*'MARK LOOKUP'!N462,"A+",IF(N462&gt;=0.8*'MARK LOOKUP'!N462,"A",IF(N462&gt;=0.7*'MARK LOOKUP'!N462,"B+",IF(N462&gt;=0.6*'MARK LOOKUP'!N462,"B",IF(N462&gt;=0.5*'MARK LOOKUP'!N462,"C+",IF(N462&gt;=0.4*'MARK LOOKUP'!N462,"C",IF(N462&gt;=0.35*'MARK LOOKUP'!N462,"D","NG")))))))))</f>
        <v/>
      </c>
      <c r="AJ462" s="26" t="str">
        <f>IF(ISBLANK('DATA ENTRY'!T462),"",IF(O462="Ab","AB",IF(O462&gt;=0.9*'MARK LOOKUP'!O462,"A+",IF(O462&gt;=0.8*'MARK LOOKUP'!O462,"A",IF(O462&gt;=0.7*'MARK LOOKUP'!O462,"B+",IF(O462&gt;=0.6*'MARK LOOKUP'!O462,"B",IF(O462&gt;=0.5*'MARK LOOKUP'!O462,"C+",IF(O462&gt;=0.4*'MARK LOOKUP'!O462,"C",IF(O462&gt;=0.35*'MARK LOOKUP'!O462,"D","NG")))))))))</f>
        <v/>
      </c>
      <c r="AK462" s="26" t="str">
        <f>IF(ISNUMBER(P462),IF(P462&gt;=0.9*'MARK LOOKUP'!P462,"A+",IF(P462&gt;=0.8*'MARK LOOKUP'!P462,"A",IF(P462&gt;=0.7*'MARK LOOKUP'!P462,"B+",IF(P462&gt;=0.6*'MARK LOOKUP'!P462,"B",IF(P462&gt;=0.5*'MARK LOOKUP'!P462,"C+",IF(P462&gt;=0.4*'MARK LOOKUP'!P462,"C",IF(P462&gt;=0.35*'MARK LOOKUP'!P462,"D","NG"))))))),"")</f>
        <v/>
      </c>
      <c r="AL462" s="26" t="str">
        <f>IF(ISBLANK('DATA ENTRY'!V462),"",IF(Q462="Ab","AB",IF(Q462&gt;=0.9*'MARK LOOKUP'!Q462,"A+",IF(Q462&gt;=0.8*'MARK LOOKUP'!Q462,"A",IF(Q462&gt;=0.7*'MARK LOOKUP'!Q462,"B+",IF(Q462&gt;=0.6*'MARK LOOKUP'!Q462,"B",IF(Q462&gt;=0.5*'MARK LOOKUP'!Q462,"C+",IF(Q462&gt;=0.4*'MARK LOOKUP'!Q462,"C",IF(Q462&gt;=0.35*'MARK LOOKUP'!Q462,"D","NG")))))))))</f>
        <v/>
      </c>
      <c r="AM462" s="26" t="str">
        <f>IF(ISBLANK('DATA ENTRY'!W462),"",IF(R462="Ab","AB",IF(R462&gt;=0.9*'MARK LOOKUP'!R462,"A+",IF(R462&gt;=0.8*'MARK LOOKUP'!R462,"A",IF(R462&gt;=0.7*'MARK LOOKUP'!R462,"B+",IF(R462&gt;=0.6*'MARK LOOKUP'!R462,"B",IF(R462&gt;=0.5*'MARK LOOKUP'!R462,"C+",IF(R462&gt;=0.4*'MARK LOOKUP'!R462,"C",IF(R462&gt;=0.35*'MARK LOOKUP'!R462,"D","NG")))))))))</f>
        <v/>
      </c>
      <c r="AN462" s="26" t="str">
        <f>IF(ISNUMBER(S462),IF(S462&gt;=0.9*'MARK LOOKUP'!S462,"A+",IF(S462&gt;=0.8*'MARK LOOKUP'!S462,"A",IF(S462&gt;=0.7*'MARK LOOKUP'!S462,"B+",IF(S462&gt;=0.6*'MARK LOOKUP'!S462,"B",IF(S462&gt;=0.5*'MARK LOOKUP'!S462,"C+",IF(S462&gt;=0.4*'MARK LOOKUP'!S462,"C",IF(S462&gt;=0.35*'MARK LOOKUP'!S462,"D","NG"))))))),"")</f>
        <v/>
      </c>
      <c r="AO462" s="26" t="str">
        <f>IF(ISBLANK('DATA ENTRY'!Y462),"",IF(T462="AB","AB",IF(T462&gt;=0.9*'MARK LOOKUP'!T462,"A+",IF(T462&gt;=0.8*'MARK LOOKUP'!T462,"A",IF(T462&gt;=0.7*'MARK LOOKUP'!T462,"B+",IF(T462&gt;=0.6*'MARK LOOKUP'!T462,"B",IF(T462&gt;=0.5*'MARK LOOKUP'!T462,"C+",IF(T462&gt;=0.4*'MARK LOOKUP'!T462,"C",IF(T462&gt;=0.35*'MARK LOOKUP'!T462,"D","NG")))))))))</f>
        <v/>
      </c>
      <c r="AP462" s="26" t="str">
        <f>IF(ISBLANK('DATA ENTRY'!Z462),"",IF(U462="AB","AB",IF(U462&gt;=0.9*'MARK LOOKUP'!U462,"A+",IF(U462&gt;=0.8*'MARK LOOKUP'!U462,"A",IF(U462&gt;=0.7*'MARK LOOKUP'!U462,"B+",IF(U462&gt;=0.6*'MARK LOOKUP'!U462,"B",IF(U462&gt;=0.5*'MARK LOOKUP'!U462,"C+",IF(U462&gt;=0.4*'MARK LOOKUP'!U462,"C",IF(U462&gt;=0.35*'MARK LOOKUP'!U462,"D","NG")))))))))</f>
        <v/>
      </c>
      <c r="AQ462" s="26" t="str">
        <f>IF(ISNUMBER(V462),IF(V462&gt;=0.9*'MARK LOOKUP'!V462,"A+",IF(V462&gt;=0.8*'MARK LOOKUP'!V462,"A",IF(V462&gt;=0.7*'MARK LOOKUP'!V462,"B+",IF(V462&gt;=0.6*'MARK LOOKUP'!S462,"B",IF(V462&gt;=0.5*'MARK LOOKUP'!V462,"C+",IF(V462&gt;=0.4*'MARK LOOKUP'!V462,"C",IF(V462&gt;=0.35*'MARK LOOKUP'!V462,"D","NG"))))))),"")</f>
        <v/>
      </c>
      <c r="AR462" s="26" t="str">
        <f t="shared" si="147"/>
        <v/>
      </c>
      <c r="AS462" s="26" t="str">
        <f t="shared" si="148"/>
        <v/>
      </c>
      <c r="AT462" s="26" t="str">
        <f t="shared" si="149"/>
        <v/>
      </c>
      <c r="AU462" s="26" t="str">
        <f t="shared" si="150"/>
        <v/>
      </c>
      <c r="AV462" s="26" t="str">
        <f t="shared" si="151"/>
        <v/>
      </c>
      <c r="AW462" s="26" t="str">
        <f t="shared" si="152"/>
        <v/>
      </c>
      <c r="AX462" s="26" t="str">
        <f t="shared" si="153"/>
        <v/>
      </c>
      <c r="AY462" s="26" t="str">
        <f t="shared" si="154"/>
        <v/>
      </c>
      <c r="AZ462" s="26" t="str">
        <f t="shared" si="155"/>
        <v/>
      </c>
      <c r="BA462" s="26" t="str">
        <f t="shared" si="156"/>
        <v/>
      </c>
      <c r="BB462" s="26" t="str">
        <f t="shared" si="157"/>
        <v/>
      </c>
      <c r="BC462" s="26" t="str">
        <f t="shared" si="158"/>
        <v/>
      </c>
      <c r="BD462" s="26" t="str">
        <f t="shared" si="159"/>
        <v/>
      </c>
      <c r="BE462" s="26" t="str">
        <f>IF(ISBLANK('DATA ENTRY'!S462),"",IF(AJ462="A+","4",IF(AJ462="A","3.6",IF(AJ462="B+","3.2",IF(AJ462="B","2.8",IF(AJ462="C+","2.4",IF(AJ462="C","2",IF(AJ462="D+","1.6",IF(AJ462="D","1.2",IF(AJ462="E","0.8",""))))))))))</f>
        <v/>
      </c>
      <c r="BF462" s="26" t="str">
        <f>IF(ISBLANK('DATA ENTRY'!T462),"",IF(AK462="A+","4",IF(AK462="A","3.6",IF(AK462="B+","3.2",IF(AK462="B","2.8",IF(AK462="C+","2.4",IF(AK462="C","2",IF(AK462="D+","1.6",IF(AK462="D","1.2",IF(AK462="E","0.8",""))))))))))</f>
        <v/>
      </c>
      <c r="BG462" s="26" t="str">
        <f>IF(ISBLANK('DATA ENTRY'!U462),"",IF(AL462="A+","4",IF(AL462="A","3.6",IF(AL462="B+","3.2",IF(AL462="B","2.8",IF(AL462="C+","2.4",IF(AL462="C","2",IF(AL462="D+","1.6",IF(AL462="D","1.2",IF(AL462="E","0.8",""))))))))))</f>
        <v/>
      </c>
      <c r="BH462" s="26" t="str">
        <f>IF(ISBLANK('DATA ENTRY'!V462),"",IF(AM462="A+","4",IF(AM462="A","3.6",IF(AM462="B+","3.2",IF(AM462="B","2.8",IF(AM462="C+","2.4",IF(AM462="C","2",IF(AM462="D+","1.6",IF(AM462="D","1.2",IF(AM462="E","0.8",""))))))))))</f>
        <v/>
      </c>
      <c r="BI462" s="26" t="str">
        <f>IF(ISBLANK('DATA ENTRY'!W462),"",IF(AN462="A+","4",IF(AN462="A","3.6",IF(AN462="B+","3.2",IF(AN462="B","2.8",IF(AN462="C+","2.4",IF(AN462="C","2",IF(AN462="D+","1.6",IF(AN462="D","1.2",IF(AN462="E","0.8",""))))))))))</f>
        <v/>
      </c>
      <c r="BJ462" s="26" t="str">
        <f>IF(ISBLANK('DATA ENTRY'!X462),"",IF(AO462="A+","4",IF(AO462="A","3.6",IF(AO462="B+","3.2",IF(AO462="B","2.8",IF(AO462="C+","2.4",IF(AO462="C","2",IF(AO462="D+","1.6",IF(AO462="D","1.2",IF(AO462="E","0.8",""))))))))))</f>
        <v/>
      </c>
      <c r="BK462" s="26" t="str">
        <f>IF(ISBLANK('DATA ENTRY'!Y462),"",IF(AP462="A+","4",IF(AP462="A","3.6",IF(AP462="B+","3.2",IF(AP462="B","2.8",IF(AP462="C+","2.4",IF(AP462="C","2",IF(AP462="D+","1.6",IF(AP462="D","1.2",IF(AP462="E","0.8",""))))))))))</f>
        <v/>
      </c>
      <c r="BL462" s="26" t="str">
        <f>IF(ISBLANK('DATA ENTRY'!Z462),"",IF(AQ462="A+","4",IF(AQ462="A","3.6",IF(AQ462="B+","3.2",IF(AQ462="B","2.8",IF(AQ462="C+","2.4",IF(AQ462="C","2",IF(AQ462="D+","1.6",IF(AQ462="D","1.2",IF(AQ462="E","0.8",""))))))))))</f>
        <v/>
      </c>
    </row>
    <row r="463" spans="2:64" x14ac:dyDescent="0.25">
      <c r="B463" s="26" t="str">
        <f>IF(ISBLANK('DATA ENTRY'!G463),"",'DATA ENTRY'!G463)</f>
        <v/>
      </c>
      <c r="C463" s="26" t="str">
        <f>IF(ISBLANK('DATA ENTRY'!H463),"",'DATA ENTRY'!H463)</f>
        <v/>
      </c>
      <c r="D463" s="26" t="str">
        <f t="shared" si="141"/>
        <v/>
      </c>
      <c r="E463" s="26" t="str">
        <f>IF(ISBLANK('DATA ENTRY'!J463),"",'DATA ENTRY'!J463)</f>
        <v/>
      </c>
      <c r="F463" s="26" t="str">
        <f>IF(ISBLANK('DATA ENTRY'!K463),"",'DATA ENTRY'!K463)</f>
        <v/>
      </c>
      <c r="G463" s="26" t="str">
        <f t="shared" si="142"/>
        <v/>
      </c>
      <c r="H463" s="26" t="str">
        <f>IF(ISBLANK('DATA ENTRY'!M463),"",'DATA ENTRY'!M463)</f>
        <v/>
      </c>
      <c r="I463" s="26" t="str">
        <f>IF(ISBLANK('DATA ENTRY'!M463),"",'DATA ENTRY'!N463)</f>
        <v/>
      </c>
      <c r="J463" s="26" t="str">
        <f t="shared" si="160"/>
        <v/>
      </c>
      <c r="K463" s="26" t="str">
        <f>IF(ISBLANK('DATA ENTRY'!P463),"",'DATA ENTRY'!P463)</f>
        <v/>
      </c>
      <c r="L463" s="26" t="str">
        <f>IF(ISBLANK('DATA ENTRY'!Q463),"",'DATA ENTRY'!Q463)</f>
        <v/>
      </c>
      <c r="M463" s="26" t="str">
        <f t="shared" si="143"/>
        <v/>
      </c>
      <c r="N463" s="26" t="str">
        <f>IF(ISBLANK('DATA ENTRY'!S463),"",'DATA ENTRY'!S463)</f>
        <v/>
      </c>
      <c r="O463" s="26" t="str">
        <f>IF(ISBLANK('DATA ENTRY'!T463),"",'DATA ENTRY'!T463)</f>
        <v/>
      </c>
      <c r="P463" s="26" t="str">
        <f t="shared" si="144"/>
        <v/>
      </c>
      <c r="Q463" s="26" t="str">
        <f>IF(ISBLANK('DATA ENTRY'!V463),"",'DATA ENTRY'!V463)</f>
        <v/>
      </c>
      <c r="R463" s="26" t="str">
        <f>IF(ISBLANK('DATA ENTRY'!W463),"",'DATA ENTRY'!W463)</f>
        <v/>
      </c>
      <c r="S463" s="26" t="str">
        <f t="shared" si="145"/>
        <v/>
      </c>
      <c r="T463" s="26" t="str">
        <f>IF(ISBLANK('DATA ENTRY'!Y463),"",'DATA ENTRY'!Y463)</f>
        <v/>
      </c>
      <c r="U463" s="26" t="str">
        <f>IF(ISBLANK('DATA ENTRY'!Z463),"",'DATA ENTRY'!Z463)</f>
        <v/>
      </c>
      <c r="V463" s="26" t="str">
        <f t="shared" si="146"/>
        <v/>
      </c>
      <c r="W463" s="26" t="str">
        <f>IF(ISBLANK('DATA ENTRY'!$F463),"",IF(LEDGER!B463="AB","AB",IF(LEDGER!B463&gt;=0.9*'MARK LOOKUP'!B463,"A+",IF(LEDGER!B463&gt;=0.8*'MARK LOOKUP'!B463,"A",IF(LEDGER!B463&gt;=0.7*'MARK LOOKUP'!B463,"B+",IF(LEDGER!B463&gt;=0.6*'MARK LOOKUP'!B463,"B",IF(LEDGER!B463&gt;=0.5*'MARK LOOKUP'!B463,"C+",IF(LEDGER!B463&gt;=0.4*'MARK LOOKUP'!B463,"C+",IF(LEDGER!B463&gt;=0.35*'MARK LOOKUP'!B463,"D","NG")))))))))</f>
        <v/>
      </c>
      <c r="X463" s="26" t="str">
        <f>IF(ISBLANK('DATA ENTRY'!$G463),"",IF(LEDGER!C463="AB","AB",IF(LEDGER!C463&gt;=0.9*'MARK LOOKUP'!C463,"A+",IF(LEDGER!C463&gt;=0.8*'MARK LOOKUP'!C463,"A",IF(LEDGER!C463&gt;=0.7*'MARK LOOKUP'!C463,"B+",IF(LEDGER!C463&gt;=0.6*'MARK LOOKUP'!C463,"B",IF(LEDGER!C463&gt;=0.5*'MARK LOOKUP'!C463,"C+",IF(LEDGER!C463&gt;=0.4*'MARK LOOKUP'!C463,"C+",IF(LEDGER!C463&gt;=0.35*'MARK LOOKUP'!C463,"D","N.G.")))))))))</f>
        <v/>
      </c>
      <c r="Y463" s="26" t="b">
        <f>IF(ISNUMBER(D463),IF(D463&gt;=0.9*'MARK LOOKUP'!D463,"A+",IF(D463&gt;=0.8*'MARK LOOKUP'!D463,"A",IF(D463&gt;=0.7*'MARK LOOKUP'!D463,"B+",IF(D463&gt;=0.6*'MARK LOOKUP'!D463,"B",IF(D463&gt;=0.5*'MARK LOOKUP'!D463,"C+",IF(D463&gt;=0.4*'MARK LOOKUP'!D463,"C",IF(D463&gt;=0.35*'MARK LOOKUP'!D463,"D","N.G."))))))))</f>
        <v>0</v>
      </c>
      <c r="Z463" s="26" t="str">
        <f>IF(ISBLANK('DATA ENTRY'!J463),"",IF(LEDGER!E463="AB","AB",IF(LEDGER!E463&gt;=0.9*'MARK LOOKUP'!E463,"A+",IF(LEDGER!E463&gt;=0.8*'MARK LOOKUP'!E463,"A",IF(LEDGER!E463&gt;=0.7*'MARK LOOKUP'!E463,"B+",IF(LEDGER!E463&gt;=0.6*'MARK LOOKUP'!E463,"B",IF(LEDGER!E463&gt;=0.5*'MARK LOOKUP'!E463,"C+",IF(LEDGER!E463&gt;=0.4*'MARK LOOKUP'!E463,"C",IF(LEDGER!E463&gt;=0.35*'MARK LOOKUP'!E463,"D","NG")))))))))</f>
        <v/>
      </c>
      <c r="AA463" s="26" t="str">
        <f>IF(ISBLANK('DATA ENTRY'!K463),"",IF(LEDGER!F463="AB","AB",IF(LEDGER!F463&gt;=0.9*'MARK LOOKUP'!F463,"A+",IF(LEDGER!F463&gt;=0.8*'MARK LOOKUP'!F463,"A",IF(LEDGER!F463&gt;=0.7*'MARK LOOKUP'!F463,"B+",IF(LEDGER!F463&gt;=0.6*'MARK LOOKUP'!F463,"B",IF(LEDGER!F463&gt;=0.5*'MARK LOOKUP'!F463,"C+",IF(LEDGER!F463&gt;=0.4*'MARK LOOKUP'!F463,"C",IF(LEDGER!F463&gt;=0.35*'MARK LOOKUP'!F463,"D","NG")))))))))</f>
        <v/>
      </c>
      <c r="AB463" s="26" t="b">
        <f>IF(ISNUMBER(G463),IF(D463&gt;=0.9*'MARK LOOKUP'!G463,"A+",IF(G463&gt;=0.8*'MARK LOOKUP'!G463,"A",IF(G463&gt;=0.7*'MARK LOOKUP'!G463,"B+",IF(G463&gt;=0.6*'MARK LOOKUP'!G463,"B",IF(G463&gt;=0.5*'MARK LOOKUP'!G463,"C+",IF(G463&gt;=0.4*'MARK LOOKUP'!G463,"C",IF(G463&gt;=0.35*'MARK LOOKUP'!G463,"D","NG"))))))))</f>
        <v>0</v>
      </c>
      <c r="AC463" s="26" t="str">
        <f>IF(ISBLANK('DATA ENTRY'!M463),"",IF(LEDGER!H463="AB","AB",IF(LEDGER!H463&gt;=0.9*'MARK LOOKUP'!H463,"A+",IF(LEDGER!H463&gt;=0.8*'MARK LOOKUP'!H463,"A",IF(LEDGER!H463&gt;=0.7*'MARK LOOKUP'!H463,"B+",IF(LEDGER!H463&gt;=0.6*'MARK LOOKUP'!H463,"B",IF(LEDGER!H463&gt;=0.5*'MARK LOOKUP'!H463,"C+",IF(LEDGER!H463&gt;=0.4*'MARK LOOKUP'!H463,"C",IF(LEDGER!H463&gt;=0.35*'MARK LOOKUP'!H463,"D","NG")))))))))</f>
        <v/>
      </c>
      <c r="AD463" s="26" t="str">
        <f>IF(ISBLANK('DATA ENTRY'!N463),"",IF(LEDGER!I463="AB","AB",IF(LEDGER!I463&gt;=0.9*'MARK LOOKUP'!I463,"A+",IF(LEDGER!I463&gt;=0.8*'MARK LOOKUP'!I463,"A",IF(LEDGER!I463&gt;=0.7*'MARK LOOKUP'!I463,"B+",IF(LEDGER!I463&gt;=0.6*'MARK LOOKUP'!I463,"B",IF(LEDGER!I463&gt;=0.5*'MARK LOOKUP'!I463,"C+",IF(LEDGER!I463&gt;=0.4*'MARK LOOKUP'!I463,"C",IF(LEDGER!I463&gt;=0.35*'MARK LOOKUP'!I463,"D","NG")))))))))</f>
        <v/>
      </c>
      <c r="AE463" s="26" t="str">
        <f>IF(ISNUMBER(J463),IF(J463&gt;=0.9*'MARK LOOKUP'!J463,"A+",IF(J463&gt;=0.8*'MARK LOOKUP'!J463,"A",IF(J463&gt;=0.7*'MARK LOOKUP'!J463,"B+",IF(J463&gt;=0.6*'MARK LOOKUP'!J463,"B",IF(J463&gt;=0.5*'MARK LOOKUP'!J463,"C+",IF(J463&gt;=0.4*'MARK LOOKUP'!J463,"C",IF(J463&gt;=0.35*'MARK LOOKUP'!J463,"D","NG"))))))),"")</f>
        <v/>
      </c>
      <c r="AF463" s="26" t="str">
        <f>IF(ISBLANK('DATA ENTRY'!P463),"",IF(LEDGER!K463="Ab","AB",IF(LEDGER!K463&gt;=0.9*'MARK LOOKUP'!K463,"A+",IF(LEDGER!K463&gt;=0.8*'MARK LOOKUP'!K463,"A",IF(LEDGER!K463&gt;=0.7*'MARK LOOKUP'!K463,"B+",IF(LEDGER!K463&gt;=0.6*'MARK LOOKUP'!K463,"B",IF(LEDGER!K463&gt;=0.5*'MARK LOOKUP'!K463,"C+",IF(LEDGER!K463&gt;=0.4*'MARK LOOKUP'!K463,"C",IF(LEDGER!K463&gt;=0.35*'MARK LOOKUP'!K463,"D","NG")))))))))</f>
        <v/>
      </c>
      <c r="AG463" s="26" t="str">
        <f>IF(ISBLANK('DATA ENTRY'!Q463),"",IF(LEDGER!L463="Ab","AB",IF(LEDGER!L463&gt;=0.9*'MARK LOOKUP'!L463,"A+",IF(LEDGER!L463&gt;=0.8*'MARK LOOKUP'!L463,"A",IF(LEDGER!L463&gt;=0.7*'MARK LOOKUP'!L463,"B+",IF(LEDGER!L463&gt;=0.6*'MARK LOOKUP'!L463,"B",IF(LEDGER!L463&gt;=0.5*'MARK LOOKUP'!L463,"C+",IF(LEDGER!L463&gt;=0.4*'MARK LOOKUP'!L463,"C",IF(LEDGER!L463&gt;=0.35*'MARK LOOKUP'!L463,"D","NG")))))))))</f>
        <v/>
      </c>
      <c r="AH463" s="26" t="str">
        <f>IF(ISNUMBER(M463),IF(M463&gt;=0.9*'MARK LOOKUP'!M463,"A+",IF(M463&gt;=0.8*'MARK LOOKUP'!M463,"A",IF(M463&gt;=0.7*'MARK LOOKUP'!M463,"B+",IF(M463&gt;=0.6*'MARK LOOKUP'!M463,"B",IF(M463&gt;=0.5*'MARK LOOKUP'!M463,"C+",IF(M463&gt;=0.4*'MARK LOOKUP'!M463,"C",IF(M463&gt;=0.35*'MARK LOOKUP'!M463,"D","NG"))))))),"")</f>
        <v/>
      </c>
      <c r="AI463" s="26" t="str">
        <f>IF(ISBLANK('DATA ENTRY'!S463),"",IF(N463="Ab","AB",IF(N463&gt;=0.9*'MARK LOOKUP'!N463,"A+",IF(N463&gt;=0.8*'MARK LOOKUP'!N463,"A",IF(N463&gt;=0.7*'MARK LOOKUP'!N463,"B+",IF(N463&gt;=0.6*'MARK LOOKUP'!N463,"B",IF(N463&gt;=0.5*'MARK LOOKUP'!N463,"C+",IF(N463&gt;=0.4*'MARK LOOKUP'!N463,"C",IF(N463&gt;=0.35*'MARK LOOKUP'!N463,"D","NG")))))))))</f>
        <v/>
      </c>
      <c r="AJ463" s="26" t="str">
        <f>IF(ISBLANK('DATA ENTRY'!T463),"",IF(O463="Ab","AB",IF(O463&gt;=0.9*'MARK LOOKUP'!O463,"A+",IF(O463&gt;=0.8*'MARK LOOKUP'!O463,"A",IF(O463&gt;=0.7*'MARK LOOKUP'!O463,"B+",IF(O463&gt;=0.6*'MARK LOOKUP'!O463,"B",IF(O463&gt;=0.5*'MARK LOOKUP'!O463,"C+",IF(O463&gt;=0.4*'MARK LOOKUP'!O463,"C",IF(O463&gt;=0.35*'MARK LOOKUP'!O463,"D","NG")))))))))</f>
        <v/>
      </c>
      <c r="AK463" s="26" t="str">
        <f>IF(ISNUMBER(P463),IF(P463&gt;=0.9*'MARK LOOKUP'!P463,"A+",IF(P463&gt;=0.8*'MARK LOOKUP'!P463,"A",IF(P463&gt;=0.7*'MARK LOOKUP'!P463,"B+",IF(P463&gt;=0.6*'MARK LOOKUP'!P463,"B",IF(P463&gt;=0.5*'MARK LOOKUP'!P463,"C+",IF(P463&gt;=0.4*'MARK LOOKUP'!P463,"C",IF(P463&gt;=0.35*'MARK LOOKUP'!P463,"D","NG"))))))),"")</f>
        <v/>
      </c>
      <c r="AL463" s="26" t="str">
        <f>IF(ISBLANK('DATA ENTRY'!V463),"",IF(Q463="Ab","AB",IF(Q463&gt;=0.9*'MARK LOOKUP'!Q463,"A+",IF(Q463&gt;=0.8*'MARK LOOKUP'!Q463,"A",IF(Q463&gt;=0.7*'MARK LOOKUP'!Q463,"B+",IF(Q463&gt;=0.6*'MARK LOOKUP'!Q463,"B",IF(Q463&gt;=0.5*'MARK LOOKUP'!Q463,"C+",IF(Q463&gt;=0.4*'MARK LOOKUP'!Q463,"C",IF(Q463&gt;=0.35*'MARK LOOKUP'!Q463,"D","NG")))))))))</f>
        <v/>
      </c>
      <c r="AM463" s="26" t="str">
        <f>IF(ISBLANK('DATA ENTRY'!W463),"",IF(R463="Ab","AB",IF(R463&gt;=0.9*'MARK LOOKUP'!R463,"A+",IF(R463&gt;=0.8*'MARK LOOKUP'!R463,"A",IF(R463&gt;=0.7*'MARK LOOKUP'!R463,"B+",IF(R463&gt;=0.6*'MARK LOOKUP'!R463,"B",IF(R463&gt;=0.5*'MARK LOOKUP'!R463,"C+",IF(R463&gt;=0.4*'MARK LOOKUP'!R463,"C",IF(R463&gt;=0.35*'MARK LOOKUP'!R463,"D","NG")))))))))</f>
        <v/>
      </c>
      <c r="AN463" s="26" t="str">
        <f>IF(ISNUMBER(S463),IF(S463&gt;=0.9*'MARK LOOKUP'!S463,"A+",IF(S463&gt;=0.8*'MARK LOOKUP'!S463,"A",IF(S463&gt;=0.7*'MARK LOOKUP'!S463,"B+",IF(S463&gt;=0.6*'MARK LOOKUP'!S463,"B",IF(S463&gt;=0.5*'MARK LOOKUP'!S463,"C+",IF(S463&gt;=0.4*'MARK LOOKUP'!S463,"C",IF(S463&gt;=0.35*'MARK LOOKUP'!S463,"D","NG"))))))),"")</f>
        <v/>
      </c>
      <c r="AO463" s="26" t="str">
        <f>IF(ISBLANK('DATA ENTRY'!Y463),"",IF(T463="AB","AB",IF(T463&gt;=0.9*'MARK LOOKUP'!T463,"A+",IF(T463&gt;=0.8*'MARK LOOKUP'!T463,"A",IF(T463&gt;=0.7*'MARK LOOKUP'!T463,"B+",IF(T463&gt;=0.6*'MARK LOOKUP'!T463,"B",IF(T463&gt;=0.5*'MARK LOOKUP'!T463,"C+",IF(T463&gt;=0.4*'MARK LOOKUP'!T463,"C",IF(T463&gt;=0.35*'MARK LOOKUP'!T463,"D","NG")))))))))</f>
        <v/>
      </c>
      <c r="AP463" s="26" t="str">
        <f>IF(ISBLANK('DATA ENTRY'!Z463),"",IF(U463="AB","AB",IF(U463&gt;=0.9*'MARK LOOKUP'!U463,"A+",IF(U463&gt;=0.8*'MARK LOOKUP'!U463,"A",IF(U463&gt;=0.7*'MARK LOOKUP'!U463,"B+",IF(U463&gt;=0.6*'MARK LOOKUP'!U463,"B",IF(U463&gt;=0.5*'MARK LOOKUP'!U463,"C+",IF(U463&gt;=0.4*'MARK LOOKUP'!U463,"C",IF(U463&gt;=0.35*'MARK LOOKUP'!U463,"D","NG")))))))))</f>
        <v/>
      </c>
      <c r="AQ463" s="26" t="str">
        <f>IF(ISNUMBER(V463),IF(V463&gt;=0.9*'MARK LOOKUP'!V463,"A+",IF(V463&gt;=0.8*'MARK LOOKUP'!V463,"A",IF(V463&gt;=0.7*'MARK LOOKUP'!V463,"B+",IF(V463&gt;=0.6*'MARK LOOKUP'!S463,"B",IF(V463&gt;=0.5*'MARK LOOKUP'!V463,"C+",IF(V463&gt;=0.4*'MARK LOOKUP'!V463,"C",IF(V463&gt;=0.35*'MARK LOOKUP'!V463,"D","NG"))))))),"")</f>
        <v/>
      </c>
      <c r="AR463" s="26" t="str">
        <f t="shared" si="147"/>
        <v/>
      </c>
      <c r="AS463" s="26" t="str">
        <f t="shared" si="148"/>
        <v/>
      </c>
      <c r="AT463" s="26" t="str">
        <f t="shared" si="149"/>
        <v/>
      </c>
      <c r="AU463" s="26" t="str">
        <f t="shared" si="150"/>
        <v/>
      </c>
      <c r="AV463" s="26" t="str">
        <f t="shared" si="151"/>
        <v/>
      </c>
      <c r="AW463" s="26" t="str">
        <f t="shared" si="152"/>
        <v/>
      </c>
      <c r="AX463" s="26" t="str">
        <f t="shared" si="153"/>
        <v/>
      </c>
      <c r="AY463" s="26" t="str">
        <f t="shared" si="154"/>
        <v/>
      </c>
      <c r="AZ463" s="26" t="str">
        <f t="shared" si="155"/>
        <v/>
      </c>
      <c r="BA463" s="26" t="str">
        <f t="shared" si="156"/>
        <v/>
      </c>
      <c r="BB463" s="26" t="str">
        <f t="shared" si="157"/>
        <v/>
      </c>
      <c r="BC463" s="26" t="str">
        <f t="shared" si="158"/>
        <v/>
      </c>
      <c r="BD463" s="26" t="str">
        <f t="shared" si="159"/>
        <v/>
      </c>
      <c r="BE463" s="26" t="str">
        <f>IF(ISBLANK('DATA ENTRY'!S463),"",IF(AJ463="A+","4",IF(AJ463="A","3.6",IF(AJ463="B+","3.2",IF(AJ463="B","2.8",IF(AJ463="C+","2.4",IF(AJ463="C","2",IF(AJ463="D+","1.6",IF(AJ463="D","1.2",IF(AJ463="E","0.8",""))))))))))</f>
        <v/>
      </c>
      <c r="BF463" s="26" t="str">
        <f>IF(ISBLANK('DATA ENTRY'!T463),"",IF(AK463="A+","4",IF(AK463="A","3.6",IF(AK463="B+","3.2",IF(AK463="B","2.8",IF(AK463="C+","2.4",IF(AK463="C","2",IF(AK463="D+","1.6",IF(AK463="D","1.2",IF(AK463="E","0.8",""))))))))))</f>
        <v/>
      </c>
      <c r="BG463" s="26" t="str">
        <f>IF(ISBLANK('DATA ENTRY'!U463),"",IF(AL463="A+","4",IF(AL463="A","3.6",IF(AL463="B+","3.2",IF(AL463="B","2.8",IF(AL463="C+","2.4",IF(AL463="C","2",IF(AL463="D+","1.6",IF(AL463="D","1.2",IF(AL463="E","0.8",""))))))))))</f>
        <v/>
      </c>
      <c r="BH463" s="26" t="str">
        <f>IF(ISBLANK('DATA ENTRY'!V463),"",IF(AM463="A+","4",IF(AM463="A","3.6",IF(AM463="B+","3.2",IF(AM463="B","2.8",IF(AM463="C+","2.4",IF(AM463="C","2",IF(AM463="D+","1.6",IF(AM463="D","1.2",IF(AM463="E","0.8",""))))))))))</f>
        <v/>
      </c>
      <c r="BI463" s="26" t="str">
        <f>IF(ISBLANK('DATA ENTRY'!W463),"",IF(AN463="A+","4",IF(AN463="A","3.6",IF(AN463="B+","3.2",IF(AN463="B","2.8",IF(AN463="C+","2.4",IF(AN463="C","2",IF(AN463="D+","1.6",IF(AN463="D","1.2",IF(AN463="E","0.8",""))))))))))</f>
        <v/>
      </c>
      <c r="BJ463" s="26" t="str">
        <f>IF(ISBLANK('DATA ENTRY'!X463),"",IF(AO463="A+","4",IF(AO463="A","3.6",IF(AO463="B+","3.2",IF(AO463="B","2.8",IF(AO463="C+","2.4",IF(AO463="C","2",IF(AO463="D+","1.6",IF(AO463="D","1.2",IF(AO463="E","0.8",""))))))))))</f>
        <v/>
      </c>
      <c r="BK463" s="26" t="str">
        <f>IF(ISBLANK('DATA ENTRY'!Y463),"",IF(AP463="A+","4",IF(AP463="A","3.6",IF(AP463="B+","3.2",IF(AP463="B","2.8",IF(AP463="C+","2.4",IF(AP463="C","2",IF(AP463="D+","1.6",IF(AP463="D","1.2",IF(AP463="E","0.8",""))))))))))</f>
        <v/>
      </c>
      <c r="BL463" s="26" t="str">
        <f>IF(ISBLANK('DATA ENTRY'!Z463),"",IF(AQ463="A+","4",IF(AQ463="A","3.6",IF(AQ463="B+","3.2",IF(AQ463="B","2.8",IF(AQ463="C+","2.4",IF(AQ463="C","2",IF(AQ463="D+","1.6",IF(AQ463="D","1.2",IF(AQ463="E","0.8",""))))))))))</f>
        <v/>
      </c>
    </row>
    <row r="464" spans="2:64" x14ac:dyDescent="0.25">
      <c r="B464" s="26" t="str">
        <f>IF(ISBLANK('DATA ENTRY'!G464),"",'DATA ENTRY'!G464)</f>
        <v/>
      </c>
      <c r="C464" s="26" t="str">
        <f>IF(ISBLANK('DATA ENTRY'!H464),"",'DATA ENTRY'!H464)</f>
        <v/>
      </c>
      <c r="D464" s="26" t="str">
        <f t="shared" si="141"/>
        <v/>
      </c>
      <c r="E464" s="26" t="str">
        <f>IF(ISBLANK('DATA ENTRY'!J464),"",'DATA ENTRY'!J464)</f>
        <v/>
      </c>
      <c r="F464" s="26" t="str">
        <f>IF(ISBLANK('DATA ENTRY'!K464),"",'DATA ENTRY'!K464)</f>
        <v/>
      </c>
      <c r="G464" s="26" t="str">
        <f t="shared" si="142"/>
        <v/>
      </c>
      <c r="H464" s="26" t="str">
        <f>IF(ISBLANK('DATA ENTRY'!M464),"",'DATA ENTRY'!M464)</f>
        <v/>
      </c>
      <c r="I464" s="26" t="str">
        <f>IF(ISBLANK('DATA ENTRY'!M464),"",'DATA ENTRY'!N464)</f>
        <v/>
      </c>
      <c r="J464" s="26" t="str">
        <f t="shared" si="160"/>
        <v/>
      </c>
      <c r="K464" s="26" t="str">
        <f>IF(ISBLANK('DATA ENTRY'!P464),"",'DATA ENTRY'!P464)</f>
        <v/>
      </c>
      <c r="L464" s="26" t="str">
        <f>IF(ISBLANK('DATA ENTRY'!Q464),"",'DATA ENTRY'!Q464)</f>
        <v/>
      </c>
      <c r="M464" s="26" t="str">
        <f t="shared" si="143"/>
        <v/>
      </c>
      <c r="N464" s="26" t="str">
        <f>IF(ISBLANK('DATA ENTRY'!S464),"",'DATA ENTRY'!S464)</f>
        <v/>
      </c>
      <c r="O464" s="26" t="str">
        <f>IF(ISBLANK('DATA ENTRY'!T464),"",'DATA ENTRY'!T464)</f>
        <v/>
      </c>
      <c r="P464" s="26" t="str">
        <f t="shared" si="144"/>
        <v/>
      </c>
      <c r="Q464" s="26" t="str">
        <f>IF(ISBLANK('DATA ENTRY'!V464),"",'DATA ENTRY'!V464)</f>
        <v/>
      </c>
      <c r="R464" s="26" t="str">
        <f>IF(ISBLANK('DATA ENTRY'!W464),"",'DATA ENTRY'!W464)</f>
        <v/>
      </c>
      <c r="S464" s="26" t="str">
        <f t="shared" si="145"/>
        <v/>
      </c>
      <c r="T464" s="26" t="str">
        <f>IF(ISBLANK('DATA ENTRY'!Y464),"",'DATA ENTRY'!Y464)</f>
        <v/>
      </c>
      <c r="U464" s="26" t="str">
        <f>IF(ISBLANK('DATA ENTRY'!Z464),"",'DATA ENTRY'!Z464)</f>
        <v/>
      </c>
      <c r="V464" s="26" t="str">
        <f t="shared" si="146"/>
        <v/>
      </c>
      <c r="W464" s="26" t="str">
        <f>IF(ISBLANK('DATA ENTRY'!$F464),"",IF(LEDGER!B464="AB","AB",IF(LEDGER!B464&gt;=0.9*'MARK LOOKUP'!B464,"A+",IF(LEDGER!B464&gt;=0.8*'MARK LOOKUP'!B464,"A",IF(LEDGER!B464&gt;=0.7*'MARK LOOKUP'!B464,"B+",IF(LEDGER!B464&gt;=0.6*'MARK LOOKUP'!B464,"B",IF(LEDGER!B464&gt;=0.5*'MARK LOOKUP'!B464,"C+",IF(LEDGER!B464&gt;=0.4*'MARK LOOKUP'!B464,"C+",IF(LEDGER!B464&gt;=0.35*'MARK LOOKUP'!B464,"D","NG")))))))))</f>
        <v/>
      </c>
      <c r="X464" s="26" t="str">
        <f>IF(ISBLANK('DATA ENTRY'!$G464),"",IF(LEDGER!C464="AB","AB",IF(LEDGER!C464&gt;=0.9*'MARK LOOKUP'!C464,"A+",IF(LEDGER!C464&gt;=0.8*'MARK LOOKUP'!C464,"A",IF(LEDGER!C464&gt;=0.7*'MARK LOOKUP'!C464,"B+",IF(LEDGER!C464&gt;=0.6*'MARK LOOKUP'!C464,"B",IF(LEDGER!C464&gt;=0.5*'MARK LOOKUP'!C464,"C+",IF(LEDGER!C464&gt;=0.4*'MARK LOOKUP'!C464,"C+",IF(LEDGER!C464&gt;=0.35*'MARK LOOKUP'!C464,"D","N.G.")))))))))</f>
        <v/>
      </c>
      <c r="Y464" s="26" t="b">
        <f>IF(ISNUMBER(D464),IF(D464&gt;=0.9*'MARK LOOKUP'!D464,"A+",IF(D464&gt;=0.8*'MARK LOOKUP'!D464,"A",IF(D464&gt;=0.7*'MARK LOOKUP'!D464,"B+",IF(D464&gt;=0.6*'MARK LOOKUP'!D464,"B",IF(D464&gt;=0.5*'MARK LOOKUP'!D464,"C+",IF(D464&gt;=0.4*'MARK LOOKUP'!D464,"C",IF(D464&gt;=0.35*'MARK LOOKUP'!D464,"D","N.G."))))))))</f>
        <v>0</v>
      </c>
      <c r="Z464" s="26" t="str">
        <f>IF(ISBLANK('DATA ENTRY'!J464),"",IF(LEDGER!E464="AB","AB",IF(LEDGER!E464&gt;=0.9*'MARK LOOKUP'!E464,"A+",IF(LEDGER!E464&gt;=0.8*'MARK LOOKUP'!E464,"A",IF(LEDGER!E464&gt;=0.7*'MARK LOOKUP'!E464,"B+",IF(LEDGER!E464&gt;=0.6*'MARK LOOKUP'!E464,"B",IF(LEDGER!E464&gt;=0.5*'MARK LOOKUP'!E464,"C+",IF(LEDGER!E464&gt;=0.4*'MARK LOOKUP'!E464,"C",IF(LEDGER!E464&gt;=0.35*'MARK LOOKUP'!E464,"D","NG")))))))))</f>
        <v/>
      </c>
      <c r="AA464" s="26" t="str">
        <f>IF(ISBLANK('DATA ENTRY'!K464),"",IF(LEDGER!F464="AB","AB",IF(LEDGER!F464&gt;=0.9*'MARK LOOKUP'!F464,"A+",IF(LEDGER!F464&gt;=0.8*'MARK LOOKUP'!F464,"A",IF(LEDGER!F464&gt;=0.7*'MARK LOOKUP'!F464,"B+",IF(LEDGER!F464&gt;=0.6*'MARK LOOKUP'!F464,"B",IF(LEDGER!F464&gt;=0.5*'MARK LOOKUP'!F464,"C+",IF(LEDGER!F464&gt;=0.4*'MARK LOOKUP'!F464,"C",IF(LEDGER!F464&gt;=0.35*'MARK LOOKUP'!F464,"D","NG")))))))))</f>
        <v/>
      </c>
      <c r="AB464" s="26" t="b">
        <f>IF(ISNUMBER(G464),IF(D464&gt;=0.9*'MARK LOOKUP'!G464,"A+",IF(G464&gt;=0.8*'MARK LOOKUP'!G464,"A",IF(G464&gt;=0.7*'MARK LOOKUP'!G464,"B+",IF(G464&gt;=0.6*'MARK LOOKUP'!G464,"B",IF(G464&gt;=0.5*'MARK LOOKUP'!G464,"C+",IF(G464&gt;=0.4*'MARK LOOKUP'!G464,"C",IF(G464&gt;=0.35*'MARK LOOKUP'!G464,"D","NG"))))))))</f>
        <v>0</v>
      </c>
      <c r="AC464" s="26" t="str">
        <f>IF(ISBLANK('DATA ENTRY'!M464),"",IF(LEDGER!H464="AB","AB",IF(LEDGER!H464&gt;=0.9*'MARK LOOKUP'!H464,"A+",IF(LEDGER!H464&gt;=0.8*'MARK LOOKUP'!H464,"A",IF(LEDGER!H464&gt;=0.7*'MARK LOOKUP'!H464,"B+",IF(LEDGER!H464&gt;=0.6*'MARK LOOKUP'!H464,"B",IF(LEDGER!H464&gt;=0.5*'MARK LOOKUP'!H464,"C+",IF(LEDGER!H464&gt;=0.4*'MARK LOOKUP'!H464,"C",IF(LEDGER!H464&gt;=0.35*'MARK LOOKUP'!H464,"D","NG")))))))))</f>
        <v/>
      </c>
      <c r="AD464" s="26" t="str">
        <f>IF(ISBLANK('DATA ENTRY'!N464),"",IF(LEDGER!I464="AB","AB",IF(LEDGER!I464&gt;=0.9*'MARK LOOKUP'!I464,"A+",IF(LEDGER!I464&gt;=0.8*'MARK LOOKUP'!I464,"A",IF(LEDGER!I464&gt;=0.7*'MARK LOOKUP'!I464,"B+",IF(LEDGER!I464&gt;=0.6*'MARK LOOKUP'!I464,"B",IF(LEDGER!I464&gt;=0.5*'MARK LOOKUP'!I464,"C+",IF(LEDGER!I464&gt;=0.4*'MARK LOOKUP'!I464,"C",IF(LEDGER!I464&gt;=0.35*'MARK LOOKUP'!I464,"D","NG")))))))))</f>
        <v/>
      </c>
      <c r="AE464" s="26" t="str">
        <f>IF(ISNUMBER(J464),IF(J464&gt;=0.9*'MARK LOOKUP'!J464,"A+",IF(J464&gt;=0.8*'MARK LOOKUP'!J464,"A",IF(J464&gt;=0.7*'MARK LOOKUP'!J464,"B+",IF(J464&gt;=0.6*'MARK LOOKUP'!J464,"B",IF(J464&gt;=0.5*'MARK LOOKUP'!J464,"C+",IF(J464&gt;=0.4*'MARK LOOKUP'!J464,"C",IF(J464&gt;=0.35*'MARK LOOKUP'!J464,"D","NG"))))))),"")</f>
        <v/>
      </c>
      <c r="AF464" s="26" t="str">
        <f>IF(ISBLANK('DATA ENTRY'!P464),"",IF(LEDGER!K464="Ab","AB",IF(LEDGER!K464&gt;=0.9*'MARK LOOKUP'!K464,"A+",IF(LEDGER!K464&gt;=0.8*'MARK LOOKUP'!K464,"A",IF(LEDGER!K464&gt;=0.7*'MARK LOOKUP'!K464,"B+",IF(LEDGER!K464&gt;=0.6*'MARK LOOKUP'!K464,"B",IF(LEDGER!K464&gt;=0.5*'MARK LOOKUP'!K464,"C+",IF(LEDGER!K464&gt;=0.4*'MARK LOOKUP'!K464,"C",IF(LEDGER!K464&gt;=0.35*'MARK LOOKUP'!K464,"D","NG")))))))))</f>
        <v/>
      </c>
      <c r="AG464" s="26" t="str">
        <f>IF(ISBLANK('DATA ENTRY'!Q464),"",IF(LEDGER!L464="Ab","AB",IF(LEDGER!L464&gt;=0.9*'MARK LOOKUP'!L464,"A+",IF(LEDGER!L464&gt;=0.8*'MARK LOOKUP'!L464,"A",IF(LEDGER!L464&gt;=0.7*'MARK LOOKUP'!L464,"B+",IF(LEDGER!L464&gt;=0.6*'MARK LOOKUP'!L464,"B",IF(LEDGER!L464&gt;=0.5*'MARK LOOKUP'!L464,"C+",IF(LEDGER!L464&gt;=0.4*'MARK LOOKUP'!L464,"C",IF(LEDGER!L464&gt;=0.35*'MARK LOOKUP'!L464,"D","NG")))))))))</f>
        <v/>
      </c>
      <c r="AH464" s="26" t="str">
        <f>IF(ISNUMBER(M464),IF(M464&gt;=0.9*'MARK LOOKUP'!M464,"A+",IF(M464&gt;=0.8*'MARK LOOKUP'!M464,"A",IF(M464&gt;=0.7*'MARK LOOKUP'!M464,"B+",IF(M464&gt;=0.6*'MARK LOOKUP'!M464,"B",IF(M464&gt;=0.5*'MARK LOOKUP'!M464,"C+",IF(M464&gt;=0.4*'MARK LOOKUP'!M464,"C",IF(M464&gt;=0.35*'MARK LOOKUP'!M464,"D","NG"))))))),"")</f>
        <v/>
      </c>
      <c r="AI464" s="26" t="str">
        <f>IF(ISBLANK('DATA ENTRY'!S464),"",IF(N464="Ab","AB",IF(N464&gt;=0.9*'MARK LOOKUP'!N464,"A+",IF(N464&gt;=0.8*'MARK LOOKUP'!N464,"A",IF(N464&gt;=0.7*'MARK LOOKUP'!N464,"B+",IF(N464&gt;=0.6*'MARK LOOKUP'!N464,"B",IF(N464&gt;=0.5*'MARK LOOKUP'!N464,"C+",IF(N464&gt;=0.4*'MARK LOOKUP'!N464,"C",IF(N464&gt;=0.35*'MARK LOOKUP'!N464,"D","NG")))))))))</f>
        <v/>
      </c>
      <c r="AJ464" s="26" t="str">
        <f>IF(ISBLANK('DATA ENTRY'!T464),"",IF(O464="Ab","AB",IF(O464&gt;=0.9*'MARK LOOKUP'!O464,"A+",IF(O464&gt;=0.8*'MARK LOOKUP'!O464,"A",IF(O464&gt;=0.7*'MARK LOOKUP'!O464,"B+",IF(O464&gt;=0.6*'MARK LOOKUP'!O464,"B",IF(O464&gt;=0.5*'MARK LOOKUP'!O464,"C+",IF(O464&gt;=0.4*'MARK LOOKUP'!O464,"C",IF(O464&gt;=0.35*'MARK LOOKUP'!O464,"D","NG")))))))))</f>
        <v/>
      </c>
      <c r="AK464" s="26" t="str">
        <f>IF(ISNUMBER(P464),IF(P464&gt;=0.9*'MARK LOOKUP'!P464,"A+",IF(P464&gt;=0.8*'MARK LOOKUP'!P464,"A",IF(P464&gt;=0.7*'MARK LOOKUP'!P464,"B+",IF(P464&gt;=0.6*'MARK LOOKUP'!P464,"B",IF(P464&gt;=0.5*'MARK LOOKUP'!P464,"C+",IF(P464&gt;=0.4*'MARK LOOKUP'!P464,"C",IF(P464&gt;=0.35*'MARK LOOKUP'!P464,"D","NG"))))))),"")</f>
        <v/>
      </c>
      <c r="AL464" s="26" t="str">
        <f>IF(ISBLANK('DATA ENTRY'!V464),"",IF(Q464="Ab","AB",IF(Q464&gt;=0.9*'MARK LOOKUP'!Q464,"A+",IF(Q464&gt;=0.8*'MARK LOOKUP'!Q464,"A",IF(Q464&gt;=0.7*'MARK LOOKUP'!Q464,"B+",IF(Q464&gt;=0.6*'MARK LOOKUP'!Q464,"B",IF(Q464&gt;=0.5*'MARK LOOKUP'!Q464,"C+",IF(Q464&gt;=0.4*'MARK LOOKUP'!Q464,"C",IF(Q464&gt;=0.35*'MARK LOOKUP'!Q464,"D","NG")))))))))</f>
        <v/>
      </c>
      <c r="AM464" s="26" t="str">
        <f>IF(ISBLANK('DATA ENTRY'!W464),"",IF(R464="Ab","AB",IF(R464&gt;=0.9*'MARK LOOKUP'!R464,"A+",IF(R464&gt;=0.8*'MARK LOOKUP'!R464,"A",IF(R464&gt;=0.7*'MARK LOOKUP'!R464,"B+",IF(R464&gt;=0.6*'MARK LOOKUP'!R464,"B",IF(R464&gt;=0.5*'MARK LOOKUP'!R464,"C+",IF(R464&gt;=0.4*'MARK LOOKUP'!R464,"C",IF(R464&gt;=0.35*'MARK LOOKUP'!R464,"D","NG")))))))))</f>
        <v/>
      </c>
      <c r="AN464" s="26" t="str">
        <f>IF(ISNUMBER(S464),IF(S464&gt;=0.9*'MARK LOOKUP'!S464,"A+",IF(S464&gt;=0.8*'MARK LOOKUP'!S464,"A",IF(S464&gt;=0.7*'MARK LOOKUP'!S464,"B+",IF(S464&gt;=0.6*'MARK LOOKUP'!S464,"B",IF(S464&gt;=0.5*'MARK LOOKUP'!S464,"C+",IF(S464&gt;=0.4*'MARK LOOKUP'!S464,"C",IF(S464&gt;=0.35*'MARK LOOKUP'!S464,"D","NG"))))))),"")</f>
        <v/>
      </c>
      <c r="AO464" s="26" t="str">
        <f>IF(ISBLANK('DATA ENTRY'!Y464),"",IF(T464="AB","AB",IF(T464&gt;=0.9*'MARK LOOKUP'!T464,"A+",IF(T464&gt;=0.8*'MARK LOOKUP'!T464,"A",IF(T464&gt;=0.7*'MARK LOOKUP'!T464,"B+",IF(T464&gt;=0.6*'MARK LOOKUP'!T464,"B",IF(T464&gt;=0.5*'MARK LOOKUP'!T464,"C+",IF(T464&gt;=0.4*'MARK LOOKUP'!T464,"C",IF(T464&gt;=0.35*'MARK LOOKUP'!T464,"D","NG")))))))))</f>
        <v/>
      </c>
      <c r="AP464" s="26" t="str">
        <f>IF(ISBLANK('DATA ENTRY'!Z464),"",IF(U464="AB","AB",IF(U464&gt;=0.9*'MARK LOOKUP'!U464,"A+",IF(U464&gt;=0.8*'MARK LOOKUP'!U464,"A",IF(U464&gt;=0.7*'MARK LOOKUP'!U464,"B+",IF(U464&gt;=0.6*'MARK LOOKUP'!U464,"B",IF(U464&gt;=0.5*'MARK LOOKUP'!U464,"C+",IF(U464&gt;=0.4*'MARK LOOKUP'!U464,"C",IF(U464&gt;=0.35*'MARK LOOKUP'!U464,"D","NG")))))))))</f>
        <v/>
      </c>
      <c r="AQ464" s="26" t="str">
        <f>IF(ISNUMBER(V464),IF(V464&gt;=0.9*'MARK LOOKUP'!V464,"A+",IF(V464&gt;=0.8*'MARK LOOKUP'!V464,"A",IF(V464&gt;=0.7*'MARK LOOKUP'!V464,"B+",IF(V464&gt;=0.6*'MARK LOOKUP'!S464,"B",IF(V464&gt;=0.5*'MARK LOOKUP'!V464,"C+",IF(V464&gt;=0.4*'MARK LOOKUP'!V464,"C",IF(V464&gt;=0.35*'MARK LOOKUP'!V464,"D","NG"))))))),"")</f>
        <v/>
      </c>
      <c r="AR464" s="26" t="str">
        <f t="shared" si="147"/>
        <v/>
      </c>
      <c r="AS464" s="26" t="str">
        <f t="shared" si="148"/>
        <v/>
      </c>
      <c r="AT464" s="26" t="str">
        <f t="shared" si="149"/>
        <v/>
      </c>
      <c r="AU464" s="26" t="str">
        <f t="shared" si="150"/>
        <v/>
      </c>
      <c r="AV464" s="26" t="str">
        <f t="shared" si="151"/>
        <v/>
      </c>
      <c r="AW464" s="26" t="str">
        <f t="shared" si="152"/>
        <v/>
      </c>
      <c r="AX464" s="26" t="str">
        <f t="shared" si="153"/>
        <v/>
      </c>
      <c r="AY464" s="26" t="str">
        <f t="shared" si="154"/>
        <v/>
      </c>
      <c r="AZ464" s="26" t="str">
        <f t="shared" si="155"/>
        <v/>
      </c>
      <c r="BA464" s="26" t="str">
        <f t="shared" si="156"/>
        <v/>
      </c>
      <c r="BB464" s="26" t="str">
        <f t="shared" si="157"/>
        <v/>
      </c>
      <c r="BC464" s="26" t="str">
        <f t="shared" si="158"/>
        <v/>
      </c>
      <c r="BD464" s="26" t="str">
        <f t="shared" si="159"/>
        <v/>
      </c>
      <c r="BE464" s="26" t="str">
        <f>IF(ISBLANK('DATA ENTRY'!S464),"",IF(AJ464="A+","4",IF(AJ464="A","3.6",IF(AJ464="B+","3.2",IF(AJ464="B","2.8",IF(AJ464="C+","2.4",IF(AJ464="C","2",IF(AJ464="D+","1.6",IF(AJ464="D","1.2",IF(AJ464="E","0.8",""))))))))))</f>
        <v/>
      </c>
      <c r="BF464" s="26" t="str">
        <f>IF(ISBLANK('DATA ENTRY'!T464),"",IF(AK464="A+","4",IF(AK464="A","3.6",IF(AK464="B+","3.2",IF(AK464="B","2.8",IF(AK464="C+","2.4",IF(AK464="C","2",IF(AK464="D+","1.6",IF(AK464="D","1.2",IF(AK464="E","0.8",""))))))))))</f>
        <v/>
      </c>
      <c r="BG464" s="26" t="str">
        <f>IF(ISBLANK('DATA ENTRY'!U464),"",IF(AL464="A+","4",IF(AL464="A","3.6",IF(AL464="B+","3.2",IF(AL464="B","2.8",IF(AL464="C+","2.4",IF(AL464="C","2",IF(AL464="D+","1.6",IF(AL464="D","1.2",IF(AL464="E","0.8",""))))))))))</f>
        <v/>
      </c>
      <c r="BH464" s="26" t="str">
        <f>IF(ISBLANK('DATA ENTRY'!V464),"",IF(AM464="A+","4",IF(AM464="A","3.6",IF(AM464="B+","3.2",IF(AM464="B","2.8",IF(AM464="C+","2.4",IF(AM464="C","2",IF(AM464="D+","1.6",IF(AM464="D","1.2",IF(AM464="E","0.8",""))))))))))</f>
        <v/>
      </c>
      <c r="BI464" s="26" t="str">
        <f>IF(ISBLANK('DATA ENTRY'!W464),"",IF(AN464="A+","4",IF(AN464="A","3.6",IF(AN464="B+","3.2",IF(AN464="B","2.8",IF(AN464="C+","2.4",IF(AN464="C","2",IF(AN464="D+","1.6",IF(AN464="D","1.2",IF(AN464="E","0.8",""))))))))))</f>
        <v/>
      </c>
      <c r="BJ464" s="26" t="str">
        <f>IF(ISBLANK('DATA ENTRY'!X464),"",IF(AO464="A+","4",IF(AO464="A","3.6",IF(AO464="B+","3.2",IF(AO464="B","2.8",IF(AO464="C+","2.4",IF(AO464="C","2",IF(AO464="D+","1.6",IF(AO464="D","1.2",IF(AO464="E","0.8",""))))))))))</f>
        <v/>
      </c>
      <c r="BK464" s="26" t="str">
        <f>IF(ISBLANK('DATA ENTRY'!Y464),"",IF(AP464="A+","4",IF(AP464="A","3.6",IF(AP464="B+","3.2",IF(AP464="B","2.8",IF(AP464="C+","2.4",IF(AP464="C","2",IF(AP464="D+","1.6",IF(AP464="D","1.2",IF(AP464="E","0.8",""))))))))))</f>
        <v/>
      </c>
      <c r="BL464" s="26" t="str">
        <f>IF(ISBLANK('DATA ENTRY'!Z464),"",IF(AQ464="A+","4",IF(AQ464="A","3.6",IF(AQ464="B+","3.2",IF(AQ464="B","2.8",IF(AQ464="C+","2.4",IF(AQ464="C","2",IF(AQ464="D+","1.6",IF(AQ464="D","1.2",IF(AQ464="E","0.8",""))))))))))</f>
        <v/>
      </c>
    </row>
    <row r="465" spans="2:64" x14ac:dyDescent="0.25">
      <c r="B465" s="26" t="str">
        <f>IF(ISBLANK('DATA ENTRY'!G465),"",'DATA ENTRY'!G465)</f>
        <v/>
      </c>
      <c r="C465" s="26" t="str">
        <f>IF(ISBLANK('DATA ENTRY'!H465),"",'DATA ENTRY'!H465)</f>
        <v/>
      </c>
      <c r="D465" s="26" t="str">
        <f t="shared" si="141"/>
        <v/>
      </c>
      <c r="E465" s="26" t="str">
        <f>IF(ISBLANK('DATA ENTRY'!J465),"",'DATA ENTRY'!J465)</f>
        <v/>
      </c>
      <c r="F465" s="26" t="str">
        <f>IF(ISBLANK('DATA ENTRY'!K465),"",'DATA ENTRY'!K465)</f>
        <v/>
      </c>
      <c r="G465" s="26" t="str">
        <f t="shared" si="142"/>
        <v/>
      </c>
      <c r="H465" s="26" t="str">
        <f>IF(ISBLANK('DATA ENTRY'!M465),"",'DATA ENTRY'!M465)</f>
        <v/>
      </c>
      <c r="I465" s="26" t="str">
        <f>IF(ISBLANK('DATA ENTRY'!M465),"",'DATA ENTRY'!N465)</f>
        <v/>
      </c>
      <c r="J465" s="26" t="str">
        <f t="shared" si="160"/>
        <v/>
      </c>
      <c r="K465" s="26" t="str">
        <f>IF(ISBLANK('DATA ENTRY'!P465),"",'DATA ENTRY'!P465)</f>
        <v/>
      </c>
      <c r="L465" s="26" t="str">
        <f>IF(ISBLANK('DATA ENTRY'!Q465),"",'DATA ENTRY'!Q465)</f>
        <v/>
      </c>
      <c r="M465" s="26" t="str">
        <f t="shared" si="143"/>
        <v/>
      </c>
      <c r="N465" s="26" t="str">
        <f>IF(ISBLANK('DATA ENTRY'!S465),"",'DATA ENTRY'!S465)</f>
        <v/>
      </c>
      <c r="O465" s="26" t="str">
        <f>IF(ISBLANK('DATA ENTRY'!T465),"",'DATA ENTRY'!T465)</f>
        <v/>
      </c>
      <c r="P465" s="26" t="str">
        <f t="shared" si="144"/>
        <v/>
      </c>
      <c r="Q465" s="26" t="str">
        <f>IF(ISBLANK('DATA ENTRY'!V465),"",'DATA ENTRY'!V465)</f>
        <v/>
      </c>
      <c r="R465" s="26" t="str">
        <f>IF(ISBLANK('DATA ENTRY'!W465),"",'DATA ENTRY'!W465)</f>
        <v/>
      </c>
      <c r="S465" s="26" t="str">
        <f t="shared" si="145"/>
        <v/>
      </c>
      <c r="T465" s="26" t="str">
        <f>IF(ISBLANK('DATA ENTRY'!Y465),"",'DATA ENTRY'!Y465)</f>
        <v/>
      </c>
      <c r="U465" s="26" t="str">
        <f>IF(ISBLANK('DATA ENTRY'!Z465),"",'DATA ENTRY'!Z465)</f>
        <v/>
      </c>
      <c r="V465" s="26" t="str">
        <f t="shared" si="146"/>
        <v/>
      </c>
      <c r="W465" s="26" t="str">
        <f>IF(ISBLANK('DATA ENTRY'!$F465),"",IF(LEDGER!B465="AB","AB",IF(LEDGER!B465&gt;=0.9*'MARK LOOKUP'!B465,"A+",IF(LEDGER!B465&gt;=0.8*'MARK LOOKUP'!B465,"A",IF(LEDGER!B465&gt;=0.7*'MARK LOOKUP'!B465,"B+",IF(LEDGER!B465&gt;=0.6*'MARK LOOKUP'!B465,"B",IF(LEDGER!B465&gt;=0.5*'MARK LOOKUP'!B465,"C+",IF(LEDGER!B465&gt;=0.4*'MARK LOOKUP'!B465,"C+",IF(LEDGER!B465&gt;=0.35*'MARK LOOKUP'!B465,"D","NG")))))))))</f>
        <v/>
      </c>
      <c r="X465" s="26" t="str">
        <f>IF(ISBLANK('DATA ENTRY'!$G465),"",IF(LEDGER!C465="AB","AB",IF(LEDGER!C465&gt;=0.9*'MARK LOOKUP'!C465,"A+",IF(LEDGER!C465&gt;=0.8*'MARK LOOKUP'!C465,"A",IF(LEDGER!C465&gt;=0.7*'MARK LOOKUP'!C465,"B+",IF(LEDGER!C465&gt;=0.6*'MARK LOOKUP'!C465,"B",IF(LEDGER!C465&gt;=0.5*'MARK LOOKUP'!C465,"C+",IF(LEDGER!C465&gt;=0.4*'MARK LOOKUP'!C465,"C+",IF(LEDGER!C465&gt;=0.35*'MARK LOOKUP'!C465,"D","N.G.")))))))))</f>
        <v/>
      </c>
      <c r="Y465" s="26" t="b">
        <f>IF(ISNUMBER(D465),IF(D465&gt;=0.9*'MARK LOOKUP'!D465,"A+",IF(D465&gt;=0.8*'MARK LOOKUP'!D465,"A",IF(D465&gt;=0.7*'MARK LOOKUP'!D465,"B+",IF(D465&gt;=0.6*'MARK LOOKUP'!D465,"B",IF(D465&gt;=0.5*'MARK LOOKUP'!D465,"C+",IF(D465&gt;=0.4*'MARK LOOKUP'!D465,"C",IF(D465&gt;=0.35*'MARK LOOKUP'!D465,"D","N.G."))))))))</f>
        <v>0</v>
      </c>
      <c r="Z465" s="26" t="str">
        <f>IF(ISBLANK('DATA ENTRY'!J465),"",IF(LEDGER!E465="AB","AB",IF(LEDGER!E465&gt;=0.9*'MARK LOOKUP'!E465,"A+",IF(LEDGER!E465&gt;=0.8*'MARK LOOKUP'!E465,"A",IF(LEDGER!E465&gt;=0.7*'MARK LOOKUP'!E465,"B+",IF(LEDGER!E465&gt;=0.6*'MARK LOOKUP'!E465,"B",IF(LEDGER!E465&gt;=0.5*'MARK LOOKUP'!E465,"C+",IF(LEDGER!E465&gt;=0.4*'MARK LOOKUP'!E465,"C",IF(LEDGER!E465&gt;=0.35*'MARK LOOKUP'!E465,"D","NG")))))))))</f>
        <v/>
      </c>
      <c r="AA465" s="26" t="str">
        <f>IF(ISBLANK('DATA ENTRY'!K465),"",IF(LEDGER!F465="AB","AB",IF(LEDGER!F465&gt;=0.9*'MARK LOOKUP'!F465,"A+",IF(LEDGER!F465&gt;=0.8*'MARK LOOKUP'!F465,"A",IF(LEDGER!F465&gt;=0.7*'MARK LOOKUP'!F465,"B+",IF(LEDGER!F465&gt;=0.6*'MARK LOOKUP'!F465,"B",IF(LEDGER!F465&gt;=0.5*'MARK LOOKUP'!F465,"C+",IF(LEDGER!F465&gt;=0.4*'MARK LOOKUP'!F465,"C",IF(LEDGER!F465&gt;=0.35*'MARK LOOKUP'!F465,"D","NG")))))))))</f>
        <v/>
      </c>
      <c r="AB465" s="26" t="b">
        <f>IF(ISNUMBER(G465),IF(D465&gt;=0.9*'MARK LOOKUP'!G465,"A+",IF(G465&gt;=0.8*'MARK LOOKUP'!G465,"A",IF(G465&gt;=0.7*'MARK LOOKUP'!G465,"B+",IF(G465&gt;=0.6*'MARK LOOKUP'!G465,"B",IF(G465&gt;=0.5*'MARK LOOKUP'!G465,"C+",IF(G465&gt;=0.4*'MARK LOOKUP'!G465,"C",IF(G465&gt;=0.35*'MARK LOOKUP'!G465,"D","NG"))))))))</f>
        <v>0</v>
      </c>
      <c r="AC465" s="26" t="str">
        <f>IF(ISBLANK('DATA ENTRY'!M465),"",IF(LEDGER!H465="AB","AB",IF(LEDGER!H465&gt;=0.9*'MARK LOOKUP'!H465,"A+",IF(LEDGER!H465&gt;=0.8*'MARK LOOKUP'!H465,"A",IF(LEDGER!H465&gt;=0.7*'MARK LOOKUP'!H465,"B+",IF(LEDGER!H465&gt;=0.6*'MARK LOOKUP'!H465,"B",IF(LEDGER!H465&gt;=0.5*'MARK LOOKUP'!H465,"C+",IF(LEDGER!H465&gt;=0.4*'MARK LOOKUP'!H465,"C",IF(LEDGER!H465&gt;=0.35*'MARK LOOKUP'!H465,"D","NG")))))))))</f>
        <v/>
      </c>
      <c r="AD465" s="26" t="str">
        <f>IF(ISBLANK('DATA ENTRY'!N465),"",IF(LEDGER!I465="AB","AB",IF(LEDGER!I465&gt;=0.9*'MARK LOOKUP'!I465,"A+",IF(LEDGER!I465&gt;=0.8*'MARK LOOKUP'!I465,"A",IF(LEDGER!I465&gt;=0.7*'MARK LOOKUP'!I465,"B+",IF(LEDGER!I465&gt;=0.6*'MARK LOOKUP'!I465,"B",IF(LEDGER!I465&gt;=0.5*'MARK LOOKUP'!I465,"C+",IF(LEDGER!I465&gt;=0.4*'MARK LOOKUP'!I465,"C",IF(LEDGER!I465&gt;=0.35*'MARK LOOKUP'!I465,"D","NG")))))))))</f>
        <v/>
      </c>
      <c r="AE465" s="26" t="str">
        <f>IF(ISNUMBER(J465),IF(J465&gt;=0.9*'MARK LOOKUP'!J465,"A+",IF(J465&gt;=0.8*'MARK LOOKUP'!J465,"A",IF(J465&gt;=0.7*'MARK LOOKUP'!J465,"B+",IF(J465&gt;=0.6*'MARK LOOKUP'!J465,"B",IF(J465&gt;=0.5*'MARK LOOKUP'!J465,"C+",IF(J465&gt;=0.4*'MARK LOOKUP'!J465,"C",IF(J465&gt;=0.35*'MARK LOOKUP'!J465,"D","NG"))))))),"")</f>
        <v/>
      </c>
      <c r="AF465" s="26" t="str">
        <f>IF(ISBLANK('DATA ENTRY'!P465),"",IF(LEDGER!K465="Ab","AB",IF(LEDGER!K465&gt;=0.9*'MARK LOOKUP'!K465,"A+",IF(LEDGER!K465&gt;=0.8*'MARK LOOKUP'!K465,"A",IF(LEDGER!K465&gt;=0.7*'MARK LOOKUP'!K465,"B+",IF(LEDGER!K465&gt;=0.6*'MARK LOOKUP'!K465,"B",IF(LEDGER!K465&gt;=0.5*'MARK LOOKUP'!K465,"C+",IF(LEDGER!K465&gt;=0.4*'MARK LOOKUP'!K465,"C",IF(LEDGER!K465&gt;=0.35*'MARK LOOKUP'!K465,"D","NG")))))))))</f>
        <v/>
      </c>
      <c r="AG465" s="26" t="str">
        <f>IF(ISBLANK('DATA ENTRY'!Q465),"",IF(LEDGER!L465="Ab","AB",IF(LEDGER!L465&gt;=0.9*'MARK LOOKUP'!L465,"A+",IF(LEDGER!L465&gt;=0.8*'MARK LOOKUP'!L465,"A",IF(LEDGER!L465&gt;=0.7*'MARK LOOKUP'!L465,"B+",IF(LEDGER!L465&gt;=0.6*'MARK LOOKUP'!L465,"B",IF(LEDGER!L465&gt;=0.5*'MARK LOOKUP'!L465,"C+",IF(LEDGER!L465&gt;=0.4*'MARK LOOKUP'!L465,"C",IF(LEDGER!L465&gt;=0.35*'MARK LOOKUP'!L465,"D","NG")))))))))</f>
        <v/>
      </c>
      <c r="AH465" s="26" t="str">
        <f>IF(ISNUMBER(M465),IF(M465&gt;=0.9*'MARK LOOKUP'!M465,"A+",IF(M465&gt;=0.8*'MARK LOOKUP'!M465,"A",IF(M465&gt;=0.7*'MARK LOOKUP'!M465,"B+",IF(M465&gt;=0.6*'MARK LOOKUP'!M465,"B",IF(M465&gt;=0.5*'MARK LOOKUP'!M465,"C+",IF(M465&gt;=0.4*'MARK LOOKUP'!M465,"C",IF(M465&gt;=0.35*'MARK LOOKUP'!M465,"D","NG"))))))),"")</f>
        <v/>
      </c>
      <c r="AI465" s="26" t="str">
        <f>IF(ISBLANK('DATA ENTRY'!S465),"",IF(N465="Ab","AB",IF(N465&gt;=0.9*'MARK LOOKUP'!N465,"A+",IF(N465&gt;=0.8*'MARK LOOKUP'!N465,"A",IF(N465&gt;=0.7*'MARK LOOKUP'!N465,"B+",IF(N465&gt;=0.6*'MARK LOOKUP'!N465,"B",IF(N465&gt;=0.5*'MARK LOOKUP'!N465,"C+",IF(N465&gt;=0.4*'MARK LOOKUP'!N465,"C",IF(N465&gt;=0.35*'MARK LOOKUP'!N465,"D","NG")))))))))</f>
        <v/>
      </c>
      <c r="AJ465" s="26" t="str">
        <f>IF(ISBLANK('DATA ENTRY'!T465),"",IF(O465="Ab","AB",IF(O465&gt;=0.9*'MARK LOOKUP'!O465,"A+",IF(O465&gt;=0.8*'MARK LOOKUP'!O465,"A",IF(O465&gt;=0.7*'MARK LOOKUP'!O465,"B+",IF(O465&gt;=0.6*'MARK LOOKUP'!O465,"B",IF(O465&gt;=0.5*'MARK LOOKUP'!O465,"C+",IF(O465&gt;=0.4*'MARK LOOKUP'!O465,"C",IF(O465&gt;=0.35*'MARK LOOKUP'!O465,"D","NG")))))))))</f>
        <v/>
      </c>
      <c r="AK465" s="26" t="str">
        <f>IF(ISNUMBER(P465),IF(P465&gt;=0.9*'MARK LOOKUP'!P465,"A+",IF(P465&gt;=0.8*'MARK LOOKUP'!P465,"A",IF(P465&gt;=0.7*'MARK LOOKUP'!P465,"B+",IF(P465&gt;=0.6*'MARK LOOKUP'!P465,"B",IF(P465&gt;=0.5*'MARK LOOKUP'!P465,"C+",IF(P465&gt;=0.4*'MARK LOOKUP'!P465,"C",IF(P465&gt;=0.35*'MARK LOOKUP'!P465,"D","NG"))))))),"")</f>
        <v/>
      </c>
      <c r="AL465" s="26" t="str">
        <f>IF(ISBLANK('DATA ENTRY'!V465),"",IF(Q465="Ab","AB",IF(Q465&gt;=0.9*'MARK LOOKUP'!Q465,"A+",IF(Q465&gt;=0.8*'MARK LOOKUP'!Q465,"A",IF(Q465&gt;=0.7*'MARK LOOKUP'!Q465,"B+",IF(Q465&gt;=0.6*'MARK LOOKUP'!Q465,"B",IF(Q465&gt;=0.5*'MARK LOOKUP'!Q465,"C+",IF(Q465&gt;=0.4*'MARK LOOKUP'!Q465,"C",IF(Q465&gt;=0.35*'MARK LOOKUP'!Q465,"D","NG")))))))))</f>
        <v/>
      </c>
      <c r="AM465" s="26" t="str">
        <f>IF(ISBLANK('DATA ENTRY'!W465),"",IF(R465="Ab","AB",IF(R465&gt;=0.9*'MARK LOOKUP'!R465,"A+",IF(R465&gt;=0.8*'MARK LOOKUP'!R465,"A",IF(R465&gt;=0.7*'MARK LOOKUP'!R465,"B+",IF(R465&gt;=0.6*'MARK LOOKUP'!R465,"B",IF(R465&gt;=0.5*'MARK LOOKUP'!R465,"C+",IF(R465&gt;=0.4*'MARK LOOKUP'!R465,"C",IF(R465&gt;=0.35*'MARK LOOKUP'!R465,"D","NG")))))))))</f>
        <v/>
      </c>
      <c r="AN465" s="26" t="str">
        <f>IF(ISNUMBER(S465),IF(S465&gt;=0.9*'MARK LOOKUP'!S465,"A+",IF(S465&gt;=0.8*'MARK LOOKUP'!S465,"A",IF(S465&gt;=0.7*'MARK LOOKUP'!S465,"B+",IF(S465&gt;=0.6*'MARK LOOKUP'!S465,"B",IF(S465&gt;=0.5*'MARK LOOKUP'!S465,"C+",IF(S465&gt;=0.4*'MARK LOOKUP'!S465,"C",IF(S465&gt;=0.35*'MARK LOOKUP'!S465,"D","NG"))))))),"")</f>
        <v/>
      </c>
      <c r="AO465" s="26" t="str">
        <f>IF(ISBLANK('DATA ENTRY'!Y465),"",IF(T465="AB","AB",IF(T465&gt;=0.9*'MARK LOOKUP'!T465,"A+",IF(T465&gt;=0.8*'MARK LOOKUP'!T465,"A",IF(T465&gt;=0.7*'MARK LOOKUP'!T465,"B+",IF(T465&gt;=0.6*'MARK LOOKUP'!T465,"B",IF(T465&gt;=0.5*'MARK LOOKUP'!T465,"C+",IF(T465&gt;=0.4*'MARK LOOKUP'!T465,"C",IF(T465&gt;=0.35*'MARK LOOKUP'!T465,"D","NG")))))))))</f>
        <v/>
      </c>
      <c r="AP465" s="26" t="str">
        <f>IF(ISBLANK('DATA ENTRY'!Z465),"",IF(U465="AB","AB",IF(U465&gt;=0.9*'MARK LOOKUP'!U465,"A+",IF(U465&gt;=0.8*'MARK LOOKUP'!U465,"A",IF(U465&gt;=0.7*'MARK LOOKUP'!U465,"B+",IF(U465&gt;=0.6*'MARK LOOKUP'!U465,"B",IF(U465&gt;=0.5*'MARK LOOKUP'!U465,"C+",IF(U465&gt;=0.4*'MARK LOOKUP'!U465,"C",IF(U465&gt;=0.35*'MARK LOOKUP'!U465,"D","NG")))))))))</f>
        <v/>
      </c>
      <c r="AQ465" s="26" t="str">
        <f>IF(ISNUMBER(V465),IF(V465&gt;=0.9*'MARK LOOKUP'!V465,"A+",IF(V465&gt;=0.8*'MARK LOOKUP'!V465,"A",IF(V465&gt;=0.7*'MARK LOOKUP'!V465,"B+",IF(V465&gt;=0.6*'MARK LOOKUP'!S465,"B",IF(V465&gt;=0.5*'MARK LOOKUP'!V465,"C+",IF(V465&gt;=0.4*'MARK LOOKUP'!V465,"C",IF(V465&gt;=0.35*'MARK LOOKUP'!V465,"D","NG"))))))),"")</f>
        <v/>
      </c>
      <c r="AR465" s="26" t="str">
        <f t="shared" si="147"/>
        <v/>
      </c>
      <c r="AS465" s="26" t="str">
        <f t="shared" si="148"/>
        <v/>
      </c>
      <c r="AT465" s="26" t="str">
        <f t="shared" si="149"/>
        <v/>
      </c>
      <c r="AU465" s="26" t="str">
        <f t="shared" si="150"/>
        <v/>
      </c>
      <c r="AV465" s="26" t="str">
        <f t="shared" si="151"/>
        <v/>
      </c>
      <c r="AW465" s="26" t="str">
        <f t="shared" si="152"/>
        <v/>
      </c>
      <c r="AX465" s="26" t="str">
        <f t="shared" si="153"/>
        <v/>
      </c>
      <c r="AY465" s="26" t="str">
        <f t="shared" si="154"/>
        <v/>
      </c>
      <c r="AZ465" s="26" t="str">
        <f t="shared" si="155"/>
        <v/>
      </c>
      <c r="BA465" s="26" t="str">
        <f t="shared" si="156"/>
        <v/>
      </c>
      <c r="BB465" s="26" t="str">
        <f t="shared" si="157"/>
        <v/>
      </c>
      <c r="BC465" s="26" t="str">
        <f t="shared" si="158"/>
        <v/>
      </c>
      <c r="BD465" s="26" t="str">
        <f t="shared" si="159"/>
        <v/>
      </c>
      <c r="BE465" s="26" t="str">
        <f>IF(ISBLANK('DATA ENTRY'!S465),"",IF(AJ465="A+","4",IF(AJ465="A","3.6",IF(AJ465="B+","3.2",IF(AJ465="B","2.8",IF(AJ465="C+","2.4",IF(AJ465="C","2",IF(AJ465="D+","1.6",IF(AJ465="D","1.2",IF(AJ465="E","0.8",""))))))))))</f>
        <v/>
      </c>
      <c r="BF465" s="26" t="str">
        <f>IF(ISBLANK('DATA ENTRY'!T465),"",IF(AK465="A+","4",IF(AK465="A","3.6",IF(AK465="B+","3.2",IF(AK465="B","2.8",IF(AK465="C+","2.4",IF(AK465="C","2",IF(AK465="D+","1.6",IF(AK465="D","1.2",IF(AK465="E","0.8",""))))))))))</f>
        <v/>
      </c>
      <c r="BG465" s="26" t="str">
        <f>IF(ISBLANK('DATA ENTRY'!U465),"",IF(AL465="A+","4",IF(AL465="A","3.6",IF(AL465="B+","3.2",IF(AL465="B","2.8",IF(AL465="C+","2.4",IF(AL465="C","2",IF(AL465="D+","1.6",IF(AL465="D","1.2",IF(AL465="E","0.8",""))))))))))</f>
        <v/>
      </c>
      <c r="BH465" s="26" t="str">
        <f>IF(ISBLANK('DATA ENTRY'!V465),"",IF(AM465="A+","4",IF(AM465="A","3.6",IF(AM465="B+","3.2",IF(AM465="B","2.8",IF(AM465="C+","2.4",IF(AM465="C","2",IF(AM465="D+","1.6",IF(AM465="D","1.2",IF(AM465="E","0.8",""))))))))))</f>
        <v/>
      </c>
      <c r="BI465" s="26" t="str">
        <f>IF(ISBLANK('DATA ENTRY'!W465),"",IF(AN465="A+","4",IF(AN465="A","3.6",IF(AN465="B+","3.2",IF(AN465="B","2.8",IF(AN465="C+","2.4",IF(AN465="C","2",IF(AN465="D+","1.6",IF(AN465="D","1.2",IF(AN465="E","0.8",""))))))))))</f>
        <v/>
      </c>
      <c r="BJ465" s="26" t="str">
        <f>IF(ISBLANK('DATA ENTRY'!X465),"",IF(AO465="A+","4",IF(AO465="A","3.6",IF(AO465="B+","3.2",IF(AO465="B","2.8",IF(AO465="C+","2.4",IF(AO465="C","2",IF(AO465="D+","1.6",IF(AO465="D","1.2",IF(AO465="E","0.8",""))))))))))</f>
        <v/>
      </c>
      <c r="BK465" s="26" t="str">
        <f>IF(ISBLANK('DATA ENTRY'!Y465),"",IF(AP465="A+","4",IF(AP465="A","3.6",IF(AP465="B+","3.2",IF(AP465="B","2.8",IF(AP465="C+","2.4",IF(AP465="C","2",IF(AP465="D+","1.6",IF(AP465="D","1.2",IF(AP465="E","0.8",""))))))))))</f>
        <v/>
      </c>
      <c r="BL465" s="26" t="str">
        <f>IF(ISBLANK('DATA ENTRY'!Z465),"",IF(AQ465="A+","4",IF(AQ465="A","3.6",IF(AQ465="B+","3.2",IF(AQ465="B","2.8",IF(AQ465="C+","2.4",IF(AQ465="C","2",IF(AQ465="D+","1.6",IF(AQ465="D","1.2",IF(AQ465="E","0.8",""))))))))))</f>
        <v/>
      </c>
    </row>
    <row r="466" spans="2:64" x14ac:dyDescent="0.25">
      <c r="B466" s="26" t="str">
        <f>IF(ISBLANK('DATA ENTRY'!G466),"",'DATA ENTRY'!G466)</f>
        <v/>
      </c>
      <c r="C466" s="26" t="str">
        <f>IF(ISBLANK('DATA ENTRY'!H466),"",'DATA ENTRY'!H466)</f>
        <v/>
      </c>
      <c r="D466" s="26" t="str">
        <f t="shared" si="141"/>
        <v/>
      </c>
      <c r="E466" s="26" t="str">
        <f>IF(ISBLANK('DATA ENTRY'!J466),"",'DATA ENTRY'!J466)</f>
        <v/>
      </c>
      <c r="F466" s="26" t="str">
        <f>IF(ISBLANK('DATA ENTRY'!K466),"",'DATA ENTRY'!K466)</f>
        <v/>
      </c>
      <c r="G466" s="26" t="str">
        <f t="shared" si="142"/>
        <v/>
      </c>
      <c r="H466" s="26" t="str">
        <f>IF(ISBLANK('DATA ENTRY'!M466),"",'DATA ENTRY'!M466)</f>
        <v/>
      </c>
      <c r="I466" s="26" t="str">
        <f>IF(ISBLANK('DATA ENTRY'!M466),"",'DATA ENTRY'!N466)</f>
        <v/>
      </c>
      <c r="J466" s="26" t="str">
        <f t="shared" si="160"/>
        <v/>
      </c>
      <c r="K466" s="26" t="str">
        <f>IF(ISBLANK('DATA ENTRY'!P466),"",'DATA ENTRY'!P466)</f>
        <v/>
      </c>
      <c r="L466" s="26" t="str">
        <f>IF(ISBLANK('DATA ENTRY'!Q466),"",'DATA ENTRY'!Q466)</f>
        <v/>
      </c>
      <c r="M466" s="26" t="str">
        <f t="shared" si="143"/>
        <v/>
      </c>
      <c r="N466" s="26" t="str">
        <f>IF(ISBLANK('DATA ENTRY'!S466),"",'DATA ENTRY'!S466)</f>
        <v/>
      </c>
      <c r="O466" s="26" t="str">
        <f>IF(ISBLANK('DATA ENTRY'!T466),"",'DATA ENTRY'!T466)</f>
        <v/>
      </c>
      <c r="P466" s="26" t="str">
        <f t="shared" si="144"/>
        <v/>
      </c>
      <c r="Q466" s="26" t="str">
        <f>IF(ISBLANK('DATA ENTRY'!V466),"",'DATA ENTRY'!V466)</f>
        <v/>
      </c>
      <c r="R466" s="26" t="str">
        <f>IF(ISBLANK('DATA ENTRY'!W466),"",'DATA ENTRY'!W466)</f>
        <v/>
      </c>
      <c r="S466" s="26" t="str">
        <f t="shared" si="145"/>
        <v/>
      </c>
      <c r="T466" s="26" t="str">
        <f>IF(ISBLANK('DATA ENTRY'!Y466),"",'DATA ENTRY'!Y466)</f>
        <v/>
      </c>
      <c r="U466" s="26" t="str">
        <f>IF(ISBLANK('DATA ENTRY'!Z466),"",'DATA ENTRY'!Z466)</f>
        <v/>
      </c>
      <c r="V466" s="26" t="str">
        <f t="shared" si="146"/>
        <v/>
      </c>
      <c r="W466" s="26" t="str">
        <f>IF(ISBLANK('DATA ENTRY'!$F466),"",IF(LEDGER!B466="AB","AB",IF(LEDGER!B466&gt;=0.9*'MARK LOOKUP'!B466,"A+",IF(LEDGER!B466&gt;=0.8*'MARK LOOKUP'!B466,"A",IF(LEDGER!B466&gt;=0.7*'MARK LOOKUP'!B466,"B+",IF(LEDGER!B466&gt;=0.6*'MARK LOOKUP'!B466,"B",IF(LEDGER!B466&gt;=0.5*'MARK LOOKUP'!B466,"C+",IF(LEDGER!B466&gt;=0.4*'MARK LOOKUP'!B466,"C+",IF(LEDGER!B466&gt;=0.35*'MARK LOOKUP'!B466,"D","NG")))))))))</f>
        <v/>
      </c>
      <c r="X466" s="26" t="str">
        <f>IF(ISBLANK('DATA ENTRY'!$G466),"",IF(LEDGER!C466="AB","AB",IF(LEDGER!C466&gt;=0.9*'MARK LOOKUP'!C466,"A+",IF(LEDGER!C466&gt;=0.8*'MARK LOOKUP'!C466,"A",IF(LEDGER!C466&gt;=0.7*'MARK LOOKUP'!C466,"B+",IF(LEDGER!C466&gt;=0.6*'MARK LOOKUP'!C466,"B",IF(LEDGER!C466&gt;=0.5*'MARK LOOKUP'!C466,"C+",IF(LEDGER!C466&gt;=0.4*'MARK LOOKUP'!C466,"C+",IF(LEDGER!C466&gt;=0.35*'MARK LOOKUP'!C466,"D","N.G.")))))))))</f>
        <v/>
      </c>
      <c r="Y466" s="26" t="b">
        <f>IF(ISNUMBER(D466),IF(D466&gt;=0.9*'MARK LOOKUP'!D466,"A+",IF(D466&gt;=0.8*'MARK LOOKUP'!D466,"A",IF(D466&gt;=0.7*'MARK LOOKUP'!D466,"B+",IF(D466&gt;=0.6*'MARK LOOKUP'!D466,"B",IF(D466&gt;=0.5*'MARK LOOKUP'!D466,"C+",IF(D466&gt;=0.4*'MARK LOOKUP'!D466,"C",IF(D466&gt;=0.35*'MARK LOOKUP'!D466,"D","N.G."))))))))</f>
        <v>0</v>
      </c>
      <c r="Z466" s="26" t="str">
        <f>IF(ISBLANK('DATA ENTRY'!J466),"",IF(LEDGER!E466="AB","AB",IF(LEDGER!E466&gt;=0.9*'MARK LOOKUP'!E466,"A+",IF(LEDGER!E466&gt;=0.8*'MARK LOOKUP'!E466,"A",IF(LEDGER!E466&gt;=0.7*'MARK LOOKUP'!E466,"B+",IF(LEDGER!E466&gt;=0.6*'MARK LOOKUP'!E466,"B",IF(LEDGER!E466&gt;=0.5*'MARK LOOKUP'!E466,"C+",IF(LEDGER!E466&gt;=0.4*'MARK LOOKUP'!E466,"C",IF(LEDGER!E466&gt;=0.35*'MARK LOOKUP'!E466,"D","NG")))))))))</f>
        <v/>
      </c>
      <c r="AA466" s="26" t="str">
        <f>IF(ISBLANK('DATA ENTRY'!K466),"",IF(LEDGER!F466="AB","AB",IF(LEDGER!F466&gt;=0.9*'MARK LOOKUP'!F466,"A+",IF(LEDGER!F466&gt;=0.8*'MARK LOOKUP'!F466,"A",IF(LEDGER!F466&gt;=0.7*'MARK LOOKUP'!F466,"B+",IF(LEDGER!F466&gt;=0.6*'MARK LOOKUP'!F466,"B",IF(LEDGER!F466&gt;=0.5*'MARK LOOKUP'!F466,"C+",IF(LEDGER!F466&gt;=0.4*'MARK LOOKUP'!F466,"C",IF(LEDGER!F466&gt;=0.35*'MARK LOOKUP'!F466,"D","NG")))))))))</f>
        <v/>
      </c>
      <c r="AB466" s="26" t="b">
        <f>IF(ISNUMBER(G466),IF(D466&gt;=0.9*'MARK LOOKUP'!G466,"A+",IF(G466&gt;=0.8*'MARK LOOKUP'!G466,"A",IF(G466&gt;=0.7*'MARK LOOKUP'!G466,"B+",IF(G466&gt;=0.6*'MARK LOOKUP'!G466,"B",IF(G466&gt;=0.5*'MARK LOOKUP'!G466,"C+",IF(G466&gt;=0.4*'MARK LOOKUP'!G466,"C",IF(G466&gt;=0.35*'MARK LOOKUP'!G466,"D","NG"))))))))</f>
        <v>0</v>
      </c>
      <c r="AC466" s="26" t="str">
        <f>IF(ISBLANK('DATA ENTRY'!M466),"",IF(LEDGER!H466="AB","AB",IF(LEDGER!H466&gt;=0.9*'MARK LOOKUP'!H466,"A+",IF(LEDGER!H466&gt;=0.8*'MARK LOOKUP'!H466,"A",IF(LEDGER!H466&gt;=0.7*'MARK LOOKUP'!H466,"B+",IF(LEDGER!H466&gt;=0.6*'MARK LOOKUP'!H466,"B",IF(LEDGER!H466&gt;=0.5*'MARK LOOKUP'!H466,"C+",IF(LEDGER!H466&gt;=0.4*'MARK LOOKUP'!H466,"C",IF(LEDGER!H466&gt;=0.35*'MARK LOOKUP'!H466,"D","NG")))))))))</f>
        <v/>
      </c>
      <c r="AD466" s="26" t="str">
        <f>IF(ISBLANK('DATA ENTRY'!N466),"",IF(LEDGER!I466="AB","AB",IF(LEDGER!I466&gt;=0.9*'MARK LOOKUP'!I466,"A+",IF(LEDGER!I466&gt;=0.8*'MARK LOOKUP'!I466,"A",IF(LEDGER!I466&gt;=0.7*'MARK LOOKUP'!I466,"B+",IF(LEDGER!I466&gt;=0.6*'MARK LOOKUP'!I466,"B",IF(LEDGER!I466&gt;=0.5*'MARK LOOKUP'!I466,"C+",IF(LEDGER!I466&gt;=0.4*'MARK LOOKUP'!I466,"C",IF(LEDGER!I466&gt;=0.35*'MARK LOOKUP'!I466,"D","NG")))))))))</f>
        <v/>
      </c>
      <c r="AE466" s="26" t="str">
        <f>IF(ISNUMBER(J466),IF(J466&gt;=0.9*'MARK LOOKUP'!J466,"A+",IF(J466&gt;=0.8*'MARK LOOKUP'!J466,"A",IF(J466&gt;=0.7*'MARK LOOKUP'!J466,"B+",IF(J466&gt;=0.6*'MARK LOOKUP'!J466,"B",IF(J466&gt;=0.5*'MARK LOOKUP'!J466,"C+",IF(J466&gt;=0.4*'MARK LOOKUP'!J466,"C",IF(J466&gt;=0.35*'MARK LOOKUP'!J466,"D","NG"))))))),"")</f>
        <v/>
      </c>
      <c r="AF466" s="26" t="str">
        <f>IF(ISBLANK('DATA ENTRY'!P466),"",IF(LEDGER!K466="Ab","AB",IF(LEDGER!K466&gt;=0.9*'MARK LOOKUP'!K466,"A+",IF(LEDGER!K466&gt;=0.8*'MARK LOOKUP'!K466,"A",IF(LEDGER!K466&gt;=0.7*'MARK LOOKUP'!K466,"B+",IF(LEDGER!K466&gt;=0.6*'MARK LOOKUP'!K466,"B",IF(LEDGER!K466&gt;=0.5*'MARK LOOKUP'!K466,"C+",IF(LEDGER!K466&gt;=0.4*'MARK LOOKUP'!K466,"C",IF(LEDGER!K466&gt;=0.35*'MARK LOOKUP'!K466,"D","NG")))))))))</f>
        <v/>
      </c>
      <c r="AG466" s="26" t="str">
        <f>IF(ISBLANK('DATA ENTRY'!Q466),"",IF(LEDGER!L466="Ab","AB",IF(LEDGER!L466&gt;=0.9*'MARK LOOKUP'!L466,"A+",IF(LEDGER!L466&gt;=0.8*'MARK LOOKUP'!L466,"A",IF(LEDGER!L466&gt;=0.7*'MARK LOOKUP'!L466,"B+",IF(LEDGER!L466&gt;=0.6*'MARK LOOKUP'!L466,"B",IF(LEDGER!L466&gt;=0.5*'MARK LOOKUP'!L466,"C+",IF(LEDGER!L466&gt;=0.4*'MARK LOOKUP'!L466,"C",IF(LEDGER!L466&gt;=0.35*'MARK LOOKUP'!L466,"D","NG")))))))))</f>
        <v/>
      </c>
      <c r="AH466" s="26" t="str">
        <f>IF(ISNUMBER(M466),IF(M466&gt;=0.9*'MARK LOOKUP'!M466,"A+",IF(M466&gt;=0.8*'MARK LOOKUP'!M466,"A",IF(M466&gt;=0.7*'MARK LOOKUP'!M466,"B+",IF(M466&gt;=0.6*'MARK LOOKUP'!M466,"B",IF(M466&gt;=0.5*'MARK LOOKUP'!M466,"C+",IF(M466&gt;=0.4*'MARK LOOKUP'!M466,"C",IF(M466&gt;=0.35*'MARK LOOKUP'!M466,"D","NG"))))))),"")</f>
        <v/>
      </c>
      <c r="AI466" s="26" t="str">
        <f>IF(ISBLANK('DATA ENTRY'!S466),"",IF(N466="Ab","AB",IF(N466&gt;=0.9*'MARK LOOKUP'!N466,"A+",IF(N466&gt;=0.8*'MARK LOOKUP'!N466,"A",IF(N466&gt;=0.7*'MARK LOOKUP'!N466,"B+",IF(N466&gt;=0.6*'MARK LOOKUP'!N466,"B",IF(N466&gt;=0.5*'MARK LOOKUP'!N466,"C+",IF(N466&gt;=0.4*'MARK LOOKUP'!N466,"C",IF(N466&gt;=0.35*'MARK LOOKUP'!N466,"D","NG")))))))))</f>
        <v/>
      </c>
      <c r="AJ466" s="26" t="str">
        <f>IF(ISBLANK('DATA ENTRY'!T466),"",IF(O466="Ab","AB",IF(O466&gt;=0.9*'MARK LOOKUP'!O466,"A+",IF(O466&gt;=0.8*'MARK LOOKUP'!O466,"A",IF(O466&gt;=0.7*'MARK LOOKUP'!O466,"B+",IF(O466&gt;=0.6*'MARK LOOKUP'!O466,"B",IF(O466&gt;=0.5*'MARK LOOKUP'!O466,"C+",IF(O466&gt;=0.4*'MARK LOOKUP'!O466,"C",IF(O466&gt;=0.35*'MARK LOOKUP'!O466,"D","NG")))))))))</f>
        <v/>
      </c>
      <c r="AK466" s="26" t="str">
        <f>IF(ISNUMBER(P466),IF(P466&gt;=0.9*'MARK LOOKUP'!P466,"A+",IF(P466&gt;=0.8*'MARK LOOKUP'!P466,"A",IF(P466&gt;=0.7*'MARK LOOKUP'!P466,"B+",IF(P466&gt;=0.6*'MARK LOOKUP'!P466,"B",IF(P466&gt;=0.5*'MARK LOOKUP'!P466,"C+",IF(P466&gt;=0.4*'MARK LOOKUP'!P466,"C",IF(P466&gt;=0.35*'MARK LOOKUP'!P466,"D","NG"))))))),"")</f>
        <v/>
      </c>
      <c r="AL466" s="26" t="str">
        <f>IF(ISBLANK('DATA ENTRY'!V466),"",IF(Q466="Ab","AB",IF(Q466&gt;=0.9*'MARK LOOKUP'!Q466,"A+",IF(Q466&gt;=0.8*'MARK LOOKUP'!Q466,"A",IF(Q466&gt;=0.7*'MARK LOOKUP'!Q466,"B+",IF(Q466&gt;=0.6*'MARK LOOKUP'!Q466,"B",IF(Q466&gt;=0.5*'MARK LOOKUP'!Q466,"C+",IF(Q466&gt;=0.4*'MARK LOOKUP'!Q466,"C",IF(Q466&gt;=0.35*'MARK LOOKUP'!Q466,"D","NG")))))))))</f>
        <v/>
      </c>
      <c r="AM466" s="26" t="str">
        <f>IF(ISBLANK('DATA ENTRY'!W466),"",IF(R466="Ab","AB",IF(R466&gt;=0.9*'MARK LOOKUP'!R466,"A+",IF(R466&gt;=0.8*'MARK LOOKUP'!R466,"A",IF(R466&gt;=0.7*'MARK LOOKUP'!R466,"B+",IF(R466&gt;=0.6*'MARK LOOKUP'!R466,"B",IF(R466&gt;=0.5*'MARK LOOKUP'!R466,"C+",IF(R466&gt;=0.4*'MARK LOOKUP'!R466,"C",IF(R466&gt;=0.35*'MARK LOOKUP'!R466,"D","NG")))))))))</f>
        <v/>
      </c>
      <c r="AN466" s="26" t="str">
        <f>IF(ISNUMBER(S466),IF(S466&gt;=0.9*'MARK LOOKUP'!S466,"A+",IF(S466&gt;=0.8*'MARK LOOKUP'!S466,"A",IF(S466&gt;=0.7*'MARK LOOKUP'!S466,"B+",IF(S466&gt;=0.6*'MARK LOOKUP'!S466,"B",IF(S466&gt;=0.5*'MARK LOOKUP'!S466,"C+",IF(S466&gt;=0.4*'MARK LOOKUP'!S466,"C",IF(S466&gt;=0.35*'MARK LOOKUP'!S466,"D","NG"))))))),"")</f>
        <v/>
      </c>
      <c r="AO466" s="26" t="str">
        <f>IF(ISBLANK('DATA ENTRY'!Y466),"",IF(T466="AB","AB",IF(T466&gt;=0.9*'MARK LOOKUP'!T466,"A+",IF(T466&gt;=0.8*'MARK LOOKUP'!T466,"A",IF(T466&gt;=0.7*'MARK LOOKUP'!T466,"B+",IF(T466&gt;=0.6*'MARK LOOKUP'!T466,"B",IF(T466&gt;=0.5*'MARK LOOKUP'!T466,"C+",IF(T466&gt;=0.4*'MARK LOOKUP'!T466,"C",IF(T466&gt;=0.35*'MARK LOOKUP'!T466,"D","NG")))))))))</f>
        <v/>
      </c>
      <c r="AP466" s="26" t="str">
        <f>IF(ISBLANK('DATA ENTRY'!Z466),"",IF(U466="AB","AB",IF(U466&gt;=0.9*'MARK LOOKUP'!U466,"A+",IF(U466&gt;=0.8*'MARK LOOKUP'!U466,"A",IF(U466&gt;=0.7*'MARK LOOKUP'!U466,"B+",IF(U466&gt;=0.6*'MARK LOOKUP'!U466,"B",IF(U466&gt;=0.5*'MARK LOOKUP'!U466,"C+",IF(U466&gt;=0.4*'MARK LOOKUP'!U466,"C",IF(U466&gt;=0.35*'MARK LOOKUP'!U466,"D","NG")))))))))</f>
        <v/>
      </c>
      <c r="AQ466" s="26" t="str">
        <f>IF(ISNUMBER(V466),IF(V466&gt;=0.9*'MARK LOOKUP'!V466,"A+",IF(V466&gt;=0.8*'MARK LOOKUP'!V466,"A",IF(V466&gt;=0.7*'MARK LOOKUP'!V466,"B+",IF(V466&gt;=0.6*'MARK LOOKUP'!S466,"B",IF(V466&gt;=0.5*'MARK LOOKUP'!V466,"C+",IF(V466&gt;=0.4*'MARK LOOKUP'!V466,"C",IF(V466&gt;=0.35*'MARK LOOKUP'!V466,"D","NG"))))))),"")</f>
        <v/>
      </c>
      <c r="AR466" s="26" t="str">
        <f t="shared" si="147"/>
        <v/>
      </c>
      <c r="AS466" s="26" t="str">
        <f t="shared" si="148"/>
        <v/>
      </c>
      <c r="AT466" s="26" t="str">
        <f t="shared" si="149"/>
        <v/>
      </c>
      <c r="AU466" s="26" t="str">
        <f t="shared" si="150"/>
        <v/>
      </c>
      <c r="AV466" s="26" t="str">
        <f t="shared" si="151"/>
        <v/>
      </c>
      <c r="AW466" s="26" t="str">
        <f t="shared" si="152"/>
        <v/>
      </c>
      <c r="AX466" s="26" t="str">
        <f t="shared" si="153"/>
        <v/>
      </c>
      <c r="AY466" s="26" t="str">
        <f t="shared" si="154"/>
        <v/>
      </c>
      <c r="AZ466" s="26" t="str">
        <f t="shared" si="155"/>
        <v/>
      </c>
      <c r="BA466" s="26" t="str">
        <f t="shared" si="156"/>
        <v/>
      </c>
      <c r="BB466" s="26" t="str">
        <f t="shared" si="157"/>
        <v/>
      </c>
      <c r="BC466" s="26" t="str">
        <f t="shared" si="158"/>
        <v/>
      </c>
      <c r="BD466" s="26" t="str">
        <f t="shared" si="159"/>
        <v/>
      </c>
      <c r="BE466" s="26" t="str">
        <f>IF(ISBLANK('DATA ENTRY'!S466),"",IF(AJ466="A+","4",IF(AJ466="A","3.6",IF(AJ466="B+","3.2",IF(AJ466="B","2.8",IF(AJ466="C+","2.4",IF(AJ466="C","2",IF(AJ466="D+","1.6",IF(AJ466="D","1.2",IF(AJ466="E","0.8",""))))))))))</f>
        <v/>
      </c>
      <c r="BF466" s="26" t="str">
        <f>IF(ISBLANK('DATA ENTRY'!T466),"",IF(AK466="A+","4",IF(AK466="A","3.6",IF(AK466="B+","3.2",IF(AK466="B","2.8",IF(AK466="C+","2.4",IF(AK466="C","2",IF(AK466="D+","1.6",IF(AK466="D","1.2",IF(AK466="E","0.8",""))))))))))</f>
        <v/>
      </c>
      <c r="BG466" s="26" t="str">
        <f>IF(ISBLANK('DATA ENTRY'!U466),"",IF(AL466="A+","4",IF(AL466="A","3.6",IF(AL466="B+","3.2",IF(AL466="B","2.8",IF(AL466="C+","2.4",IF(AL466="C","2",IF(AL466="D+","1.6",IF(AL466="D","1.2",IF(AL466="E","0.8",""))))))))))</f>
        <v/>
      </c>
      <c r="BH466" s="26" t="str">
        <f>IF(ISBLANK('DATA ENTRY'!V466),"",IF(AM466="A+","4",IF(AM466="A","3.6",IF(AM466="B+","3.2",IF(AM466="B","2.8",IF(AM466="C+","2.4",IF(AM466="C","2",IF(AM466="D+","1.6",IF(AM466="D","1.2",IF(AM466="E","0.8",""))))))))))</f>
        <v/>
      </c>
      <c r="BI466" s="26" t="str">
        <f>IF(ISBLANK('DATA ENTRY'!W466),"",IF(AN466="A+","4",IF(AN466="A","3.6",IF(AN466="B+","3.2",IF(AN466="B","2.8",IF(AN466="C+","2.4",IF(AN466="C","2",IF(AN466="D+","1.6",IF(AN466="D","1.2",IF(AN466="E","0.8",""))))))))))</f>
        <v/>
      </c>
      <c r="BJ466" s="26" t="str">
        <f>IF(ISBLANK('DATA ENTRY'!X466),"",IF(AO466="A+","4",IF(AO466="A","3.6",IF(AO466="B+","3.2",IF(AO466="B","2.8",IF(AO466="C+","2.4",IF(AO466="C","2",IF(AO466="D+","1.6",IF(AO466="D","1.2",IF(AO466="E","0.8",""))))))))))</f>
        <v/>
      </c>
      <c r="BK466" s="26" t="str">
        <f>IF(ISBLANK('DATA ENTRY'!Y466),"",IF(AP466="A+","4",IF(AP466="A","3.6",IF(AP466="B+","3.2",IF(AP466="B","2.8",IF(AP466="C+","2.4",IF(AP466="C","2",IF(AP466="D+","1.6",IF(AP466="D","1.2",IF(AP466="E","0.8",""))))))))))</f>
        <v/>
      </c>
      <c r="BL466" s="26" t="str">
        <f>IF(ISBLANK('DATA ENTRY'!Z466),"",IF(AQ466="A+","4",IF(AQ466="A","3.6",IF(AQ466="B+","3.2",IF(AQ466="B","2.8",IF(AQ466="C+","2.4",IF(AQ466="C","2",IF(AQ466="D+","1.6",IF(AQ466="D","1.2",IF(AQ466="E","0.8",""))))))))))</f>
        <v/>
      </c>
    </row>
    <row r="467" spans="2:64" x14ac:dyDescent="0.25">
      <c r="B467" s="26" t="str">
        <f>IF(ISBLANK('DATA ENTRY'!G467),"",'DATA ENTRY'!G467)</f>
        <v/>
      </c>
      <c r="C467" s="26" t="str">
        <f>IF(ISBLANK('DATA ENTRY'!H467),"",'DATA ENTRY'!H467)</f>
        <v/>
      </c>
      <c r="D467" s="26" t="str">
        <f t="shared" si="141"/>
        <v/>
      </c>
      <c r="E467" s="26" t="str">
        <f>IF(ISBLANK('DATA ENTRY'!J467),"",'DATA ENTRY'!J467)</f>
        <v/>
      </c>
      <c r="F467" s="26" t="str">
        <f>IF(ISBLANK('DATA ENTRY'!K467),"",'DATA ENTRY'!K467)</f>
        <v/>
      </c>
      <c r="G467" s="26" t="str">
        <f t="shared" si="142"/>
        <v/>
      </c>
      <c r="H467" s="26" t="str">
        <f>IF(ISBLANK('DATA ENTRY'!M467),"",'DATA ENTRY'!M467)</f>
        <v/>
      </c>
      <c r="I467" s="26" t="str">
        <f>IF(ISBLANK('DATA ENTRY'!M467),"",'DATA ENTRY'!N467)</f>
        <v/>
      </c>
      <c r="J467" s="26" t="str">
        <f t="shared" si="160"/>
        <v/>
      </c>
      <c r="K467" s="26" t="str">
        <f>IF(ISBLANK('DATA ENTRY'!P467),"",'DATA ENTRY'!P467)</f>
        <v/>
      </c>
      <c r="L467" s="26" t="str">
        <f>IF(ISBLANK('DATA ENTRY'!Q467),"",'DATA ENTRY'!Q467)</f>
        <v/>
      </c>
      <c r="M467" s="26" t="str">
        <f t="shared" si="143"/>
        <v/>
      </c>
      <c r="N467" s="26" t="str">
        <f>IF(ISBLANK('DATA ENTRY'!S467),"",'DATA ENTRY'!S467)</f>
        <v/>
      </c>
      <c r="O467" s="26" t="str">
        <f>IF(ISBLANK('DATA ENTRY'!T467),"",'DATA ENTRY'!T467)</f>
        <v/>
      </c>
      <c r="P467" s="26" t="str">
        <f t="shared" si="144"/>
        <v/>
      </c>
      <c r="Q467" s="26" t="str">
        <f>IF(ISBLANK('DATA ENTRY'!V467),"",'DATA ENTRY'!V467)</f>
        <v/>
      </c>
      <c r="R467" s="26" t="str">
        <f>IF(ISBLANK('DATA ENTRY'!W467),"",'DATA ENTRY'!W467)</f>
        <v/>
      </c>
      <c r="S467" s="26" t="str">
        <f t="shared" si="145"/>
        <v/>
      </c>
      <c r="T467" s="26" t="str">
        <f>IF(ISBLANK('DATA ENTRY'!Y467),"",'DATA ENTRY'!Y467)</f>
        <v/>
      </c>
      <c r="U467" s="26" t="str">
        <f>IF(ISBLANK('DATA ENTRY'!Z467),"",'DATA ENTRY'!Z467)</f>
        <v/>
      </c>
      <c r="V467" s="26" t="str">
        <f t="shared" si="146"/>
        <v/>
      </c>
      <c r="W467" s="26" t="str">
        <f>IF(ISBLANK('DATA ENTRY'!$F467),"",IF(LEDGER!B467="AB","AB",IF(LEDGER!B467&gt;=0.9*'MARK LOOKUP'!B467,"A+",IF(LEDGER!B467&gt;=0.8*'MARK LOOKUP'!B467,"A",IF(LEDGER!B467&gt;=0.7*'MARK LOOKUP'!B467,"B+",IF(LEDGER!B467&gt;=0.6*'MARK LOOKUP'!B467,"B",IF(LEDGER!B467&gt;=0.5*'MARK LOOKUP'!B467,"C+",IF(LEDGER!B467&gt;=0.4*'MARK LOOKUP'!B467,"C+",IF(LEDGER!B467&gt;=0.35*'MARK LOOKUP'!B467,"D","NG")))))))))</f>
        <v/>
      </c>
      <c r="X467" s="26" t="str">
        <f>IF(ISBLANK('DATA ENTRY'!$G467),"",IF(LEDGER!C467="AB","AB",IF(LEDGER!C467&gt;=0.9*'MARK LOOKUP'!C467,"A+",IF(LEDGER!C467&gt;=0.8*'MARK LOOKUP'!C467,"A",IF(LEDGER!C467&gt;=0.7*'MARK LOOKUP'!C467,"B+",IF(LEDGER!C467&gt;=0.6*'MARK LOOKUP'!C467,"B",IF(LEDGER!C467&gt;=0.5*'MARK LOOKUP'!C467,"C+",IF(LEDGER!C467&gt;=0.4*'MARK LOOKUP'!C467,"C+",IF(LEDGER!C467&gt;=0.35*'MARK LOOKUP'!C467,"D","N.G.")))))))))</f>
        <v/>
      </c>
      <c r="Y467" s="26" t="b">
        <f>IF(ISNUMBER(D467),IF(D467&gt;=0.9*'MARK LOOKUP'!D467,"A+",IF(D467&gt;=0.8*'MARK LOOKUP'!D467,"A",IF(D467&gt;=0.7*'MARK LOOKUP'!D467,"B+",IF(D467&gt;=0.6*'MARK LOOKUP'!D467,"B",IF(D467&gt;=0.5*'MARK LOOKUP'!D467,"C+",IF(D467&gt;=0.4*'MARK LOOKUP'!D467,"C",IF(D467&gt;=0.35*'MARK LOOKUP'!D467,"D","N.G."))))))))</f>
        <v>0</v>
      </c>
      <c r="Z467" s="26" t="str">
        <f>IF(ISBLANK('DATA ENTRY'!J467),"",IF(LEDGER!E467="AB","AB",IF(LEDGER!E467&gt;=0.9*'MARK LOOKUP'!E467,"A+",IF(LEDGER!E467&gt;=0.8*'MARK LOOKUP'!E467,"A",IF(LEDGER!E467&gt;=0.7*'MARK LOOKUP'!E467,"B+",IF(LEDGER!E467&gt;=0.6*'MARK LOOKUP'!E467,"B",IF(LEDGER!E467&gt;=0.5*'MARK LOOKUP'!E467,"C+",IF(LEDGER!E467&gt;=0.4*'MARK LOOKUP'!E467,"C",IF(LEDGER!E467&gt;=0.35*'MARK LOOKUP'!E467,"D","NG")))))))))</f>
        <v/>
      </c>
      <c r="AA467" s="26" t="str">
        <f>IF(ISBLANK('DATA ENTRY'!K467),"",IF(LEDGER!F467="AB","AB",IF(LEDGER!F467&gt;=0.9*'MARK LOOKUP'!F467,"A+",IF(LEDGER!F467&gt;=0.8*'MARK LOOKUP'!F467,"A",IF(LEDGER!F467&gt;=0.7*'MARK LOOKUP'!F467,"B+",IF(LEDGER!F467&gt;=0.6*'MARK LOOKUP'!F467,"B",IF(LEDGER!F467&gt;=0.5*'MARK LOOKUP'!F467,"C+",IF(LEDGER!F467&gt;=0.4*'MARK LOOKUP'!F467,"C",IF(LEDGER!F467&gt;=0.35*'MARK LOOKUP'!F467,"D","NG")))))))))</f>
        <v/>
      </c>
      <c r="AB467" s="26" t="b">
        <f>IF(ISNUMBER(G467),IF(D467&gt;=0.9*'MARK LOOKUP'!G467,"A+",IF(G467&gt;=0.8*'MARK LOOKUP'!G467,"A",IF(G467&gt;=0.7*'MARK LOOKUP'!G467,"B+",IF(G467&gt;=0.6*'MARK LOOKUP'!G467,"B",IF(G467&gt;=0.5*'MARK LOOKUP'!G467,"C+",IF(G467&gt;=0.4*'MARK LOOKUP'!G467,"C",IF(G467&gt;=0.35*'MARK LOOKUP'!G467,"D","NG"))))))))</f>
        <v>0</v>
      </c>
      <c r="AC467" s="26" t="str">
        <f>IF(ISBLANK('DATA ENTRY'!M467),"",IF(LEDGER!H467="AB","AB",IF(LEDGER!H467&gt;=0.9*'MARK LOOKUP'!H467,"A+",IF(LEDGER!H467&gt;=0.8*'MARK LOOKUP'!H467,"A",IF(LEDGER!H467&gt;=0.7*'MARK LOOKUP'!H467,"B+",IF(LEDGER!H467&gt;=0.6*'MARK LOOKUP'!H467,"B",IF(LEDGER!H467&gt;=0.5*'MARK LOOKUP'!H467,"C+",IF(LEDGER!H467&gt;=0.4*'MARK LOOKUP'!H467,"C",IF(LEDGER!H467&gt;=0.35*'MARK LOOKUP'!H467,"D","NG")))))))))</f>
        <v/>
      </c>
      <c r="AD467" s="26" t="str">
        <f>IF(ISBLANK('DATA ENTRY'!N467),"",IF(LEDGER!I467="AB","AB",IF(LEDGER!I467&gt;=0.9*'MARK LOOKUP'!I467,"A+",IF(LEDGER!I467&gt;=0.8*'MARK LOOKUP'!I467,"A",IF(LEDGER!I467&gt;=0.7*'MARK LOOKUP'!I467,"B+",IF(LEDGER!I467&gt;=0.6*'MARK LOOKUP'!I467,"B",IF(LEDGER!I467&gt;=0.5*'MARK LOOKUP'!I467,"C+",IF(LEDGER!I467&gt;=0.4*'MARK LOOKUP'!I467,"C",IF(LEDGER!I467&gt;=0.35*'MARK LOOKUP'!I467,"D","NG")))))))))</f>
        <v/>
      </c>
      <c r="AE467" s="26" t="str">
        <f>IF(ISNUMBER(J467),IF(J467&gt;=0.9*'MARK LOOKUP'!J467,"A+",IF(J467&gt;=0.8*'MARK LOOKUP'!J467,"A",IF(J467&gt;=0.7*'MARK LOOKUP'!J467,"B+",IF(J467&gt;=0.6*'MARK LOOKUP'!J467,"B",IF(J467&gt;=0.5*'MARK LOOKUP'!J467,"C+",IF(J467&gt;=0.4*'MARK LOOKUP'!J467,"C",IF(J467&gt;=0.35*'MARK LOOKUP'!J467,"D","NG"))))))),"")</f>
        <v/>
      </c>
      <c r="AF467" s="26" t="str">
        <f>IF(ISBLANK('DATA ENTRY'!P467),"",IF(LEDGER!K467="Ab","AB",IF(LEDGER!K467&gt;=0.9*'MARK LOOKUP'!K467,"A+",IF(LEDGER!K467&gt;=0.8*'MARK LOOKUP'!K467,"A",IF(LEDGER!K467&gt;=0.7*'MARK LOOKUP'!K467,"B+",IF(LEDGER!K467&gt;=0.6*'MARK LOOKUP'!K467,"B",IF(LEDGER!K467&gt;=0.5*'MARK LOOKUP'!K467,"C+",IF(LEDGER!K467&gt;=0.4*'MARK LOOKUP'!K467,"C",IF(LEDGER!K467&gt;=0.35*'MARK LOOKUP'!K467,"D","NG")))))))))</f>
        <v/>
      </c>
      <c r="AG467" s="26" t="str">
        <f>IF(ISBLANK('DATA ENTRY'!Q467),"",IF(LEDGER!L467="Ab","AB",IF(LEDGER!L467&gt;=0.9*'MARK LOOKUP'!L467,"A+",IF(LEDGER!L467&gt;=0.8*'MARK LOOKUP'!L467,"A",IF(LEDGER!L467&gt;=0.7*'MARK LOOKUP'!L467,"B+",IF(LEDGER!L467&gt;=0.6*'MARK LOOKUP'!L467,"B",IF(LEDGER!L467&gt;=0.5*'MARK LOOKUP'!L467,"C+",IF(LEDGER!L467&gt;=0.4*'MARK LOOKUP'!L467,"C",IF(LEDGER!L467&gt;=0.35*'MARK LOOKUP'!L467,"D","NG")))))))))</f>
        <v/>
      </c>
      <c r="AH467" s="26" t="str">
        <f>IF(ISNUMBER(M467),IF(M467&gt;=0.9*'MARK LOOKUP'!M467,"A+",IF(M467&gt;=0.8*'MARK LOOKUP'!M467,"A",IF(M467&gt;=0.7*'MARK LOOKUP'!M467,"B+",IF(M467&gt;=0.6*'MARK LOOKUP'!M467,"B",IF(M467&gt;=0.5*'MARK LOOKUP'!M467,"C+",IF(M467&gt;=0.4*'MARK LOOKUP'!M467,"C",IF(M467&gt;=0.35*'MARK LOOKUP'!M467,"D","NG"))))))),"")</f>
        <v/>
      </c>
      <c r="AI467" s="26" t="str">
        <f>IF(ISBLANK('DATA ENTRY'!S467),"",IF(N467="Ab","AB",IF(N467&gt;=0.9*'MARK LOOKUP'!N467,"A+",IF(N467&gt;=0.8*'MARK LOOKUP'!N467,"A",IF(N467&gt;=0.7*'MARK LOOKUP'!N467,"B+",IF(N467&gt;=0.6*'MARK LOOKUP'!N467,"B",IF(N467&gt;=0.5*'MARK LOOKUP'!N467,"C+",IF(N467&gt;=0.4*'MARK LOOKUP'!N467,"C",IF(N467&gt;=0.35*'MARK LOOKUP'!N467,"D","NG")))))))))</f>
        <v/>
      </c>
      <c r="AJ467" s="26" t="str">
        <f>IF(ISBLANK('DATA ENTRY'!T467),"",IF(O467="Ab","AB",IF(O467&gt;=0.9*'MARK LOOKUP'!O467,"A+",IF(O467&gt;=0.8*'MARK LOOKUP'!O467,"A",IF(O467&gt;=0.7*'MARK LOOKUP'!O467,"B+",IF(O467&gt;=0.6*'MARK LOOKUP'!O467,"B",IF(O467&gt;=0.5*'MARK LOOKUP'!O467,"C+",IF(O467&gt;=0.4*'MARK LOOKUP'!O467,"C",IF(O467&gt;=0.35*'MARK LOOKUP'!O467,"D","NG")))))))))</f>
        <v/>
      </c>
      <c r="AK467" s="26" t="str">
        <f>IF(ISNUMBER(P467),IF(P467&gt;=0.9*'MARK LOOKUP'!P467,"A+",IF(P467&gt;=0.8*'MARK LOOKUP'!P467,"A",IF(P467&gt;=0.7*'MARK LOOKUP'!P467,"B+",IF(P467&gt;=0.6*'MARK LOOKUP'!P467,"B",IF(P467&gt;=0.5*'MARK LOOKUP'!P467,"C+",IF(P467&gt;=0.4*'MARK LOOKUP'!P467,"C",IF(P467&gt;=0.35*'MARK LOOKUP'!P467,"D","NG"))))))),"")</f>
        <v/>
      </c>
      <c r="AL467" s="26" t="str">
        <f>IF(ISBLANK('DATA ENTRY'!V467),"",IF(Q467="Ab","AB",IF(Q467&gt;=0.9*'MARK LOOKUP'!Q467,"A+",IF(Q467&gt;=0.8*'MARK LOOKUP'!Q467,"A",IF(Q467&gt;=0.7*'MARK LOOKUP'!Q467,"B+",IF(Q467&gt;=0.6*'MARK LOOKUP'!Q467,"B",IF(Q467&gt;=0.5*'MARK LOOKUP'!Q467,"C+",IF(Q467&gt;=0.4*'MARK LOOKUP'!Q467,"C",IF(Q467&gt;=0.35*'MARK LOOKUP'!Q467,"D","NG")))))))))</f>
        <v/>
      </c>
      <c r="AM467" s="26" t="str">
        <f>IF(ISBLANK('DATA ENTRY'!W467),"",IF(R467="Ab","AB",IF(R467&gt;=0.9*'MARK LOOKUP'!R467,"A+",IF(R467&gt;=0.8*'MARK LOOKUP'!R467,"A",IF(R467&gt;=0.7*'MARK LOOKUP'!R467,"B+",IF(R467&gt;=0.6*'MARK LOOKUP'!R467,"B",IF(R467&gt;=0.5*'MARK LOOKUP'!R467,"C+",IF(R467&gt;=0.4*'MARK LOOKUP'!R467,"C",IF(R467&gt;=0.35*'MARK LOOKUP'!R467,"D","NG")))))))))</f>
        <v/>
      </c>
      <c r="AN467" s="26" t="str">
        <f>IF(ISNUMBER(S467),IF(S467&gt;=0.9*'MARK LOOKUP'!S467,"A+",IF(S467&gt;=0.8*'MARK LOOKUP'!S467,"A",IF(S467&gt;=0.7*'MARK LOOKUP'!S467,"B+",IF(S467&gt;=0.6*'MARK LOOKUP'!S467,"B",IF(S467&gt;=0.5*'MARK LOOKUP'!S467,"C+",IF(S467&gt;=0.4*'MARK LOOKUP'!S467,"C",IF(S467&gt;=0.35*'MARK LOOKUP'!S467,"D","NG"))))))),"")</f>
        <v/>
      </c>
      <c r="AO467" s="26" t="str">
        <f>IF(ISBLANK('DATA ENTRY'!Y467),"",IF(T467="AB","AB",IF(T467&gt;=0.9*'MARK LOOKUP'!T467,"A+",IF(T467&gt;=0.8*'MARK LOOKUP'!T467,"A",IF(T467&gt;=0.7*'MARK LOOKUP'!T467,"B+",IF(T467&gt;=0.6*'MARK LOOKUP'!T467,"B",IF(T467&gt;=0.5*'MARK LOOKUP'!T467,"C+",IF(T467&gt;=0.4*'MARK LOOKUP'!T467,"C",IF(T467&gt;=0.35*'MARK LOOKUP'!T467,"D","NG")))))))))</f>
        <v/>
      </c>
      <c r="AP467" s="26" t="str">
        <f>IF(ISBLANK('DATA ENTRY'!Z467),"",IF(U467="AB","AB",IF(U467&gt;=0.9*'MARK LOOKUP'!U467,"A+",IF(U467&gt;=0.8*'MARK LOOKUP'!U467,"A",IF(U467&gt;=0.7*'MARK LOOKUP'!U467,"B+",IF(U467&gt;=0.6*'MARK LOOKUP'!U467,"B",IF(U467&gt;=0.5*'MARK LOOKUP'!U467,"C+",IF(U467&gt;=0.4*'MARK LOOKUP'!U467,"C",IF(U467&gt;=0.35*'MARK LOOKUP'!U467,"D","NG")))))))))</f>
        <v/>
      </c>
      <c r="AQ467" s="26" t="str">
        <f>IF(ISNUMBER(V467),IF(V467&gt;=0.9*'MARK LOOKUP'!V467,"A+",IF(V467&gt;=0.8*'MARK LOOKUP'!V467,"A",IF(V467&gt;=0.7*'MARK LOOKUP'!V467,"B+",IF(V467&gt;=0.6*'MARK LOOKUP'!S467,"B",IF(V467&gt;=0.5*'MARK LOOKUP'!V467,"C+",IF(V467&gt;=0.4*'MARK LOOKUP'!V467,"C",IF(V467&gt;=0.35*'MARK LOOKUP'!V467,"D","NG"))))))),"")</f>
        <v/>
      </c>
      <c r="AR467" s="26" t="str">
        <f t="shared" si="147"/>
        <v/>
      </c>
      <c r="AS467" s="26" t="str">
        <f t="shared" si="148"/>
        <v/>
      </c>
      <c r="AT467" s="26" t="str">
        <f t="shared" si="149"/>
        <v/>
      </c>
      <c r="AU467" s="26" t="str">
        <f t="shared" si="150"/>
        <v/>
      </c>
      <c r="AV467" s="26" t="str">
        <f t="shared" si="151"/>
        <v/>
      </c>
      <c r="AW467" s="26" t="str">
        <f t="shared" si="152"/>
        <v/>
      </c>
      <c r="AX467" s="26" t="str">
        <f t="shared" si="153"/>
        <v/>
      </c>
      <c r="AY467" s="26" t="str">
        <f t="shared" si="154"/>
        <v/>
      </c>
      <c r="AZ467" s="26" t="str">
        <f t="shared" si="155"/>
        <v/>
      </c>
      <c r="BA467" s="26" t="str">
        <f t="shared" si="156"/>
        <v/>
      </c>
      <c r="BB467" s="26" t="str">
        <f t="shared" si="157"/>
        <v/>
      </c>
      <c r="BC467" s="26" t="str">
        <f t="shared" si="158"/>
        <v/>
      </c>
      <c r="BD467" s="26" t="str">
        <f t="shared" si="159"/>
        <v/>
      </c>
      <c r="BE467" s="26" t="str">
        <f>IF(ISBLANK('DATA ENTRY'!S467),"",IF(AJ467="A+","4",IF(AJ467="A","3.6",IF(AJ467="B+","3.2",IF(AJ467="B","2.8",IF(AJ467="C+","2.4",IF(AJ467="C","2",IF(AJ467="D+","1.6",IF(AJ467="D","1.2",IF(AJ467="E","0.8",""))))))))))</f>
        <v/>
      </c>
      <c r="BF467" s="26" t="str">
        <f>IF(ISBLANK('DATA ENTRY'!T467),"",IF(AK467="A+","4",IF(AK467="A","3.6",IF(AK467="B+","3.2",IF(AK467="B","2.8",IF(AK467="C+","2.4",IF(AK467="C","2",IF(AK467="D+","1.6",IF(AK467="D","1.2",IF(AK467="E","0.8",""))))))))))</f>
        <v/>
      </c>
      <c r="BG467" s="26" t="str">
        <f>IF(ISBLANK('DATA ENTRY'!U467),"",IF(AL467="A+","4",IF(AL467="A","3.6",IF(AL467="B+","3.2",IF(AL467="B","2.8",IF(AL467="C+","2.4",IF(AL467="C","2",IF(AL467="D+","1.6",IF(AL467="D","1.2",IF(AL467="E","0.8",""))))))))))</f>
        <v/>
      </c>
      <c r="BH467" s="26" t="str">
        <f>IF(ISBLANK('DATA ENTRY'!V467),"",IF(AM467="A+","4",IF(AM467="A","3.6",IF(AM467="B+","3.2",IF(AM467="B","2.8",IF(AM467="C+","2.4",IF(AM467="C","2",IF(AM467="D+","1.6",IF(AM467="D","1.2",IF(AM467="E","0.8",""))))))))))</f>
        <v/>
      </c>
      <c r="BI467" s="26" t="str">
        <f>IF(ISBLANK('DATA ENTRY'!W467),"",IF(AN467="A+","4",IF(AN467="A","3.6",IF(AN467="B+","3.2",IF(AN467="B","2.8",IF(AN467="C+","2.4",IF(AN467="C","2",IF(AN467="D+","1.6",IF(AN467="D","1.2",IF(AN467="E","0.8",""))))))))))</f>
        <v/>
      </c>
      <c r="BJ467" s="26" t="str">
        <f>IF(ISBLANK('DATA ENTRY'!X467),"",IF(AO467="A+","4",IF(AO467="A","3.6",IF(AO467="B+","3.2",IF(AO467="B","2.8",IF(AO467="C+","2.4",IF(AO467="C","2",IF(AO467="D+","1.6",IF(AO467="D","1.2",IF(AO467="E","0.8",""))))))))))</f>
        <v/>
      </c>
      <c r="BK467" s="26" t="str">
        <f>IF(ISBLANK('DATA ENTRY'!Y467),"",IF(AP467="A+","4",IF(AP467="A","3.6",IF(AP467="B+","3.2",IF(AP467="B","2.8",IF(AP467="C+","2.4",IF(AP467="C","2",IF(AP467="D+","1.6",IF(AP467="D","1.2",IF(AP467="E","0.8",""))))))))))</f>
        <v/>
      </c>
      <c r="BL467" s="26" t="str">
        <f>IF(ISBLANK('DATA ENTRY'!Z467),"",IF(AQ467="A+","4",IF(AQ467="A","3.6",IF(AQ467="B+","3.2",IF(AQ467="B","2.8",IF(AQ467="C+","2.4",IF(AQ467="C","2",IF(AQ467="D+","1.6",IF(AQ467="D","1.2",IF(AQ467="E","0.8",""))))))))))</f>
        <v/>
      </c>
    </row>
    <row r="468" spans="2:64" x14ac:dyDescent="0.25">
      <c r="B468" s="26" t="str">
        <f>IF(ISBLANK('DATA ENTRY'!G468),"",'DATA ENTRY'!G468)</f>
        <v/>
      </c>
      <c r="C468" s="26" t="str">
        <f>IF(ISBLANK('DATA ENTRY'!H468),"",'DATA ENTRY'!H468)</f>
        <v/>
      </c>
      <c r="D468" s="26" t="str">
        <f t="shared" si="141"/>
        <v/>
      </c>
      <c r="E468" s="26" t="str">
        <f>IF(ISBLANK('DATA ENTRY'!J468),"",'DATA ENTRY'!J468)</f>
        <v/>
      </c>
      <c r="F468" s="26" t="str">
        <f>IF(ISBLANK('DATA ENTRY'!K468),"",'DATA ENTRY'!K468)</f>
        <v/>
      </c>
      <c r="G468" s="26" t="str">
        <f t="shared" si="142"/>
        <v/>
      </c>
      <c r="H468" s="26" t="str">
        <f>IF(ISBLANK('DATA ENTRY'!M468),"",'DATA ENTRY'!M468)</f>
        <v/>
      </c>
      <c r="I468" s="26" t="str">
        <f>IF(ISBLANK('DATA ENTRY'!M468),"",'DATA ENTRY'!N468)</f>
        <v/>
      </c>
      <c r="J468" s="26" t="str">
        <f t="shared" si="160"/>
        <v/>
      </c>
      <c r="K468" s="26" t="str">
        <f>IF(ISBLANK('DATA ENTRY'!P468),"",'DATA ENTRY'!P468)</f>
        <v/>
      </c>
      <c r="L468" s="26" t="str">
        <f>IF(ISBLANK('DATA ENTRY'!Q468),"",'DATA ENTRY'!Q468)</f>
        <v/>
      </c>
      <c r="M468" s="26" t="str">
        <f t="shared" si="143"/>
        <v/>
      </c>
      <c r="N468" s="26" t="str">
        <f>IF(ISBLANK('DATA ENTRY'!S468),"",'DATA ENTRY'!S468)</f>
        <v/>
      </c>
      <c r="O468" s="26" t="str">
        <f>IF(ISBLANK('DATA ENTRY'!T468),"",'DATA ENTRY'!T468)</f>
        <v/>
      </c>
      <c r="P468" s="26" t="str">
        <f t="shared" si="144"/>
        <v/>
      </c>
      <c r="Q468" s="26" t="str">
        <f>IF(ISBLANK('DATA ENTRY'!V468),"",'DATA ENTRY'!V468)</f>
        <v/>
      </c>
      <c r="R468" s="26" t="str">
        <f>IF(ISBLANK('DATA ENTRY'!W468),"",'DATA ENTRY'!W468)</f>
        <v/>
      </c>
      <c r="S468" s="26" t="str">
        <f t="shared" si="145"/>
        <v/>
      </c>
      <c r="T468" s="26" t="str">
        <f>IF(ISBLANK('DATA ENTRY'!Y468),"",'DATA ENTRY'!Y468)</f>
        <v/>
      </c>
      <c r="U468" s="26" t="str">
        <f>IF(ISBLANK('DATA ENTRY'!Z468),"",'DATA ENTRY'!Z468)</f>
        <v/>
      </c>
      <c r="V468" s="26" t="str">
        <f t="shared" si="146"/>
        <v/>
      </c>
      <c r="W468" s="26" t="str">
        <f>IF(ISBLANK('DATA ENTRY'!$F468),"",IF(LEDGER!B468="AB","AB",IF(LEDGER!B468&gt;=0.9*'MARK LOOKUP'!B468,"A+",IF(LEDGER!B468&gt;=0.8*'MARK LOOKUP'!B468,"A",IF(LEDGER!B468&gt;=0.7*'MARK LOOKUP'!B468,"B+",IF(LEDGER!B468&gt;=0.6*'MARK LOOKUP'!B468,"B",IF(LEDGER!B468&gt;=0.5*'MARK LOOKUP'!B468,"C+",IF(LEDGER!B468&gt;=0.4*'MARK LOOKUP'!B468,"C+",IF(LEDGER!B468&gt;=0.35*'MARK LOOKUP'!B468,"D","NG")))))))))</f>
        <v/>
      </c>
      <c r="X468" s="26" t="str">
        <f>IF(ISBLANK('DATA ENTRY'!$G468),"",IF(LEDGER!C468="AB","AB",IF(LEDGER!C468&gt;=0.9*'MARK LOOKUP'!C468,"A+",IF(LEDGER!C468&gt;=0.8*'MARK LOOKUP'!C468,"A",IF(LEDGER!C468&gt;=0.7*'MARK LOOKUP'!C468,"B+",IF(LEDGER!C468&gt;=0.6*'MARK LOOKUP'!C468,"B",IF(LEDGER!C468&gt;=0.5*'MARK LOOKUP'!C468,"C+",IF(LEDGER!C468&gt;=0.4*'MARK LOOKUP'!C468,"C+",IF(LEDGER!C468&gt;=0.35*'MARK LOOKUP'!C468,"D","N.G.")))))))))</f>
        <v/>
      </c>
      <c r="Y468" s="26" t="b">
        <f>IF(ISNUMBER(D468),IF(D468&gt;=0.9*'MARK LOOKUP'!D468,"A+",IF(D468&gt;=0.8*'MARK LOOKUP'!D468,"A",IF(D468&gt;=0.7*'MARK LOOKUP'!D468,"B+",IF(D468&gt;=0.6*'MARK LOOKUP'!D468,"B",IF(D468&gt;=0.5*'MARK LOOKUP'!D468,"C+",IF(D468&gt;=0.4*'MARK LOOKUP'!D468,"C",IF(D468&gt;=0.35*'MARK LOOKUP'!D468,"D","N.G."))))))))</f>
        <v>0</v>
      </c>
      <c r="Z468" s="26" t="str">
        <f>IF(ISBLANK('DATA ENTRY'!J468),"",IF(LEDGER!E468="AB","AB",IF(LEDGER!E468&gt;=0.9*'MARK LOOKUP'!E468,"A+",IF(LEDGER!E468&gt;=0.8*'MARK LOOKUP'!E468,"A",IF(LEDGER!E468&gt;=0.7*'MARK LOOKUP'!E468,"B+",IF(LEDGER!E468&gt;=0.6*'MARK LOOKUP'!E468,"B",IF(LEDGER!E468&gt;=0.5*'MARK LOOKUP'!E468,"C+",IF(LEDGER!E468&gt;=0.4*'MARK LOOKUP'!E468,"C",IF(LEDGER!E468&gt;=0.35*'MARK LOOKUP'!E468,"D","NG")))))))))</f>
        <v/>
      </c>
      <c r="AA468" s="26" t="str">
        <f>IF(ISBLANK('DATA ENTRY'!K468),"",IF(LEDGER!F468="AB","AB",IF(LEDGER!F468&gt;=0.9*'MARK LOOKUP'!F468,"A+",IF(LEDGER!F468&gt;=0.8*'MARK LOOKUP'!F468,"A",IF(LEDGER!F468&gt;=0.7*'MARK LOOKUP'!F468,"B+",IF(LEDGER!F468&gt;=0.6*'MARK LOOKUP'!F468,"B",IF(LEDGER!F468&gt;=0.5*'MARK LOOKUP'!F468,"C+",IF(LEDGER!F468&gt;=0.4*'MARK LOOKUP'!F468,"C",IF(LEDGER!F468&gt;=0.35*'MARK LOOKUP'!F468,"D","NG")))))))))</f>
        <v/>
      </c>
      <c r="AB468" s="26" t="b">
        <f>IF(ISNUMBER(G468),IF(D468&gt;=0.9*'MARK LOOKUP'!G468,"A+",IF(G468&gt;=0.8*'MARK LOOKUP'!G468,"A",IF(G468&gt;=0.7*'MARK LOOKUP'!G468,"B+",IF(G468&gt;=0.6*'MARK LOOKUP'!G468,"B",IF(G468&gt;=0.5*'MARK LOOKUP'!G468,"C+",IF(G468&gt;=0.4*'MARK LOOKUP'!G468,"C",IF(G468&gt;=0.35*'MARK LOOKUP'!G468,"D","NG"))))))))</f>
        <v>0</v>
      </c>
      <c r="AC468" s="26" t="str">
        <f>IF(ISBLANK('DATA ENTRY'!M468),"",IF(LEDGER!H468="AB","AB",IF(LEDGER!H468&gt;=0.9*'MARK LOOKUP'!H468,"A+",IF(LEDGER!H468&gt;=0.8*'MARK LOOKUP'!H468,"A",IF(LEDGER!H468&gt;=0.7*'MARK LOOKUP'!H468,"B+",IF(LEDGER!H468&gt;=0.6*'MARK LOOKUP'!H468,"B",IF(LEDGER!H468&gt;=0.5*'MARK LOOKUP'!H468,"C+",IF(LEDGER!H468&gt;=0.4*'MARK LOOKUP'!H468,"C",IF(LEDGER!H468&gt;=0.35*'MARK LOOKUP'!H468,"D","NG")))))))))</f>
        <v/>
      </c>
      <c r="AD468" s="26" t="str">
        <f>IF(ISBLANK('DATA ENTRY'!N468),"",IF(LEDGER!I468="AB","AB",IF(LEDGER!I468&gt;=0.9*'MARK LOOKUP'!I468,"A+",IF(LEDGER!I468&gt;=0.8*'MARK LOOKUP'!I468,"A",IF(LEDGER!I468&gt;=0.7*'MARK LOOKUP'!I468,"B+",IF(LEDGER!I468&gt;=0.6*'MARK LOOKUP'!I468,"B",IF(LEDGER!I468&gt;=0.5*'MARK LOOKUP'!I468,"C+",IF(LEDGER!I468&gt;=0.4*'MARK LOOKUP'!I468,"C",IF(LEDGER!I468&gt;=0.35*'MARK LOOKUP'!I468,"D","NG")))))))))</f>
        <v/>
      </c>
      <c r="AE468" s="26" t="str">
        <f>IF(ISNUMBER(J468),IF(J468&gt;=0.9*'MARK LOOKUP'!J468,"A+",IF(J468&gt;=0.8*'MARK LOOKUP'!J468,"A",IF(J468&gt;=0.7*'MARK LOOKUP'!J468,"B+",IF(J468&gt;=0.6*'MARK LOOKUP'!J468,"B",IF(J468&gt;=0.5*'MARK LOOKUP'!J468,"C+",IF(J468&gt;=0.4*'MARK LOOKUP'!J468,"C",IF(J468&gt;=0.35*'MARK LOOKUP'!J468,"D","NG"))))))),"")</f>
        <v/>
      </c>
      <c r="AF468" s="26" t="str">
        <f>IF(ISBLANK('DATA ENTRY'!P468),"",IF(LEDGER!K468="Ab","AB",IF(LEDGER!K468&gt;=0.9*'MARK LOOKUP'!K468,"A+",IF(LEDGER!K468&gt;=0.8*'MARK LOOKUP'!K468,"A",IF(LEDGER!K468&gt;=0.7*'MARK LOOKUP'!K468,"B+",IF(LEDGER!K468&gt;=0.6*'MARK LOOKUP'!K468,"B",IF(LEDGER!K468&gt;=0.5*'MARK LOOKUP'!K468,"C+",IF(LEDGER!K468&gt;=0.4*'MARK LOOKUP'!K468,"C",IF(LEDGER!K468&gt;=0.35*'MARK LOOKUP'!K468,"D","NG")))))))))</f>
        <v/>
      </c>
      <c r="AG468" s="26" t="str">
        <f>IF(ISBLANK('DATA ENTRY'!Q468),"",IF(LEDGER!L468="Ab","AB",IF(LEDGER!L468&gt;=0.9*'MARK LOOKUP'!L468,"A+",IF(LEDGER!L468&gt;=0.8*'MARK LOOKUP'!L468,"A",IF(LEDGER!L468&gt;=0.7*'MARK LOOKUP'!L468,"B+",IF(LEDGER!L468&gt;=0.6*'MARK LOOKUP'!L468,"B",IF(LEDGER!L468&gt;=0.5*'MARK LOOKUP'!L468,"C+",IF(LEDGER!L468&gt;=0.4*'MARK LOOKUP'!L468,"C",IF(LEDGER!L468&gt;=0.35*'MARK LOOKUP'!L468,"D","NG")))))))))</f>
        <v/>
      </c>
      <c r="AH468" s="26" t="str">
        <f>IF(ISNUMBER(M468),IF(M468&gt;=0.9*'MARK LOOKUP'!M468,"A+",IF(M468&gt;=0.8*'MARK LOOKUP'!M468,"A",IF(M468&gt;=0.7*'MARK LOOKUP'!M468,"B+",IF(M468&gt;=0.6*'MARK LOOKUP'!M468,"B",IF(M468&gt;=0.5*'MARK LOOKUP'!M468,"C+",IF(M468&gt;=0.4*'MARK LOOKUP'!M468,"C",IF(M468&gt;=0.35*'MARK LOOKUP'!M468,"D","NG"))))))),"")</f>
        <v/>
      </c>
      <c r="AI468" s="26" t="str">
        <f>IF(ISBLANK('DATA ENTRY'!S468),"",IF(N468="Ab","AB",IF(N468&gt;=0.9*'MARK LOOKUP'!N468,"A+",IF(N468&gt;=0.8*'MARK LOOKUP'!N468,"A",IF(N468&gt;=0.7*'MARK LOOKUP'!N468,"B+",IF(N468&gt;=0.6*'MARK LOOKUP'!N468,"B",IF(N468&gt;=0.5*'MARK LOOKUP'!N468,"C+",IF(N468&gt;=0.4*'MARK LOOKUP'!N468,"C",IF(N468&gt;=0.35*'MARK LOOKUP'!N468,"D","NG")))))))))</f>
        <v/>
      </c>
      <c r="AJ468" s="26" t="str">
        <f>IF(ISBLANK('DATA ENTRY'!T468),"",IF(O468="Ab","AB",IF(O468&gt;=0.9*'MARK LOOKUP'!O468,"A+",IF(O468&gt;=0.8*'MARK LOOKUP'!O468,"A",IF(O468&gt;=0.7*'MARK LOOKUP'!O468,"B+",IF(O468&gt;=0.6*'MARK LOOKUP'!O468,"B",IF(O468&gt;=0.5*'MARK LOOKUP'!O468,"C+",IF(O468&gt;=0.4*'MARK LOOKUP'!O468,"C",IF(O468&gt;=0.35*'MARK LOOKUP'!O468,"D","NG")))))))))</f>
        <v/>
      </c>
      <c r="AK468" s="26" t="str">
        <f>IF(ISNUMBER(P468),IF(P468&gt;=0.9*'MARK LOOKUP'!P468,"A+",IF(P468&gt;=0.8*'MARK LOOKUP'!P468,"A",IF(P468&gt;=0.7*'MARK LOOKUP'!P468,"B+",IF(P468&gt;=0.6*'MARK LOOKUP'!P468,"B",IF(P468&gt;=0.5*'MARK LOOKUP'!P468,"C+",IF(P468&gt;=0.4*'MARK LOOKUP'!P468,"C",IF(P468&gt;=0.35*'MARK LOOKUP'!P468,"D","NG"))))))),"")</f>
        <v/>
      </c>
      <c r="AL468" s="26" t="str">
        <f>IF(ISBLANK('DATA ENTRY'!V468),"",IF(Q468="Ab","AB",IF(Q468&gt;=0.9*'MARK LOOKUP'!Q468,"A+",IF(Q468&gt;=0.8*'MARK LOOKUP'!Q468,"A",IF(Q468&gt;=0.7*'MARK LOOKUP'!Q468,"B+",IF(Q468&gt;=0.6*'MARK LOOKUP'!Q468,"B",IF(Q468&gt;=0.5*'MARK LOOKUP'!Q468,"C+",IF(Q468&gt;=0.4*'MARK LOOKUP'!Q468,"C",IF(Q468&gt;=0.35*'MARK LOOKUP'!Q468,"D","NG")))))))))</f>
        <v/>
      </c>
      <c r="AM468" s="26" t="str">
        <f>IF(ISBLANK('DATA ENTRY'!W468),"",IF(R468="Ab","AB",IF(R468&gt;=0.9*'MARK LOOKUP'!R468,"A+",IF(R468&gt;=0.8*'MARK LOOKUP'!R468,"A",IF(R468&gt;=0.7*'MARK LOOKUP'!R468,"B+",IF(R468&gt;=0.6*'MARK LOOKUP'!R468,"B",IF(R468&gt;=0.5*'MARK LOOKUP'!R468,"C+",IF(R468&gt;=0.4*'MARK LOOKUP'!R468,"C",IF(R468&gt;=0.35*'MARK LOOKUP'!R468,"D","NG")))))))))</f>
        <v/>
      </c>
      <c r="AN468" s="26" t="str">
        <f>IF(ISNUMBER(S468),IF(S468&gt;=0.9*'MARK LOOKUP'!S468,"A+",IF(S468&gt;=0.8*'MARK LOOKUP'!S468,"A",IF(S468&gt;=0.7*'MARK LOOKUP'!S468,"B+",IF(S468&gt;=0.6*'MARK LOOKUP'!S468,"B",IF(S468&gt;=0.5*'MARK LOOKUP'!S468,"C+",IF(S468&gt;=0.4*'MARK LOOKUP'!S468,"C",IF(S468&gt;=0.35*'MARK LOOKUP'!S468,"D","NG"))))))),"")</f>
        <v/>
      </c>
      <c r="AO468" s="26" t="str">
        <f>IF(ISBLANK('DATA ENTRY'!Y468),"",IF(T468="AB","AB",IF(T468&gt;=0.9*'MARK LOOKUP'!T468,"A+",IF(T468&gt;=0.8*'MARK LOOKUP'!T468,"A",IF(T468&gt;=0.7*'MARK LOOKUP'!T468,"B+",IF(T468&gt;=0.6*'MARK LOOKUP'!T468,"B",IF(T468&gt;=0.5*'MARK LOOKUP'!T468,"C+",IF(T468&gt;=0.4*'MARK LOOKUP'!T468,"C",IF(T468&gt;=0.35*'MARK LOOKUP'!T468,"D","NG")))))))))</f>
        <v/>
      </c>
      <c r="AP468" s="26" t="str">
        <f>IF(ISBLANK('DATA ENTRY'!Z468),"",IF(U468="AB","AB",IF(U468&gt;=0.9*'MARK LOOKUP'!U468,"A+",IF(U468&gt;=0.8*'MARK LOOKUP'!U468,"A",IF(U468&gt;=0.7*'MARK LOOKUP'!U468,"B+",IF(U468&gt;=0.6*'MARK LOOKUP'!U468,"B",IF(U468&gt;=0.5*'MARK LOOKUP'!U468,"C+",IF(U468&gt;=0.4*'MARK LOOKUP'!U468,"C",IF(U468&gt;=0.35*'MARK LOOKUP'!U468,"D","NG")))))))))</f>
        <v/>
      </c>
      <c r="AQ468" s="26" t="str">
        <f>IF(ISNUMBER(V468),IF(V468&gt;=0.9*'MARK LOOKUP'!V468,"A+",IF(V468&gt;=0.8*'MARK LOOKUP'!V468,"A",IF(V468&gt;=0.7*'MARK LOOKUP'!V468,"B+",IF(V468&gt;=0.6*'MARK LOOKUP'!S468,"B",IF(V468&gt;=0.5*'MARK LOOKUP'!V468,"C+",IF(V468&gt;=0.4*'MARK LOOKUP'!V468,"C",IF(V468&gt;=0.35*'MARK LOOKUP'!V468,"D","NG"))))))),"")</f>
        <v/>
      </c>
      <c r="AR468" s="26" t="str">
        <f t="shared" si="147"/>
        <v/>
      </c>
      <c r="AS468" s="26" t="str">
        <f t="shared" si="148"/>
        <v/>
      </c>
      <c r="AT468" s="26" t="str">
        <f t="shared" si="149"/>
        <v/>
      </c>
      <c r="AU468" s="26" t="str">
        <f t="shared" si="150"/>
        <v/>
      </c>
      <c r="AV468" s="26" t="str">
        <f t="shared" si="151"/>
        <v/>
      </c>
      <c r="AW468" s="26" t="str">
        <f t="shared" si="152"/>
        <v/>
      </c>
      <c r="AX468" s="26" t="str">
        <f t="shared" si="153"/>
        <v/>
      </c>
      <c r="AY468" s="26" t="str">
        <f t="shared" si="154"/>
        <v/>
      </c>
      <c r="AZ468" s="26" t="str">
        <f t="shared" si="155"/>
        <v/>
      </c>
      <c r="BA468" s="26" t="str">
        <f t="shared" si="156"/>
        <v/>
      </c>
      <c r="BB468" s="26" t="str">
        <f t="shared" si="157"/>
        <v/>
      </c>
      <c r="BC468" s="26" t="str">
        <f t="shared" si="158"/>
        <v/>
      </c>
      <c r="BD468" s="26" t="str">
        <f t="shared" si="159"/>
        <v/>
      </c>
      <c r="BE468" s="26" t="str">
        <f>IF(ISBLANK('DATA ENTRY'!S468),"",IF(AJ468="A+","4",IF(AJ468="A","3.6",IF(AJ468="B+","3.2",IF(AJ468="B","2.8",IF(AJ468="C+","2.4",IF(AJ468="C","2",IF(AJ468="D+","1.6",IF(AJ468="D","1.2",IF(AJ468="E","0.8",""))))))))))</f>
        <v/>
      </c>
      <c r="BF468" s="26" t="str">
        <f>IF(ISBLANK('DATA ENTRY'!T468),"",IF(AK468="A+","4",IF(AK468="A","3.6",IF(AK468="B+","3.2",IF(AK468="B","2.8",IF(AK468="C+","2.4",IF(AK468="C","2",IF(AK468="D+","1.6",IF(AK468="D","1.2",IF(AK468="E","0.8",""))))))))))</f>
        <v/>
      </c>
      <c r="BG468" s="26" t="str">
        <f>IF(ISBLANK('DATA ENTRY'!U468),"",IF(AL468="A+","4",IF(AL468="A","3.6",IF(AL468="B+","3.2",IF(AL468="B","2.8",IF(AL468="C+","2.4",IF(AL468="C","2",IF(AL468="D+","1.6",IF(AL468="D","1.2",IF(AL468="E","0.8",""))))))))))</f>
        <v/>
      </c>
      <c r="BH468" s="26" t="str">
        <f>IF(ISBLANK('DATA ENTRY'!V468),"",IF(AM468="A+","4",IF(AM468="A","3.6",IF(AM468="B+","3.2",IF(AM468="B","2.8",IF(AM468="C+","2.4",IF(AM468="C","2",IF(AM468="D+","1.6",IF(AM468="D","1.2",IF(AM468="E","0.8",""))))))))))</f>
        <v/>
      </c>
      <c r="BI468" s="26" t="str">
        <f>IF(ISBLANK('DATA ENTRY'!W468),"",IF(AN468="A+","4",IF(AN468="A","3.6",IF(AN468="B+","3.2",IF(AN468="B","2.8",IF(AN468="C+","2.4",IF(AN468="C","2",IF(AN468="D+","1.6",IF(AN468="D","1.2",IF(AN468="E","0.8",""))))))))))</f>
        <v/>
      </c>
      <c r="BJ468" s="26" t="str">
        <f>IF(ISBLANK('DATA ENTRY'!X468),"",IF(AO468="A+","4",IF(AO468="A","3.6",IF(AO468="B+","3.2",IF(AO468="B","2.8",IF(AO468="C+","2.4",IF(AO468="C","2",IF(AO468="D+","1.6",IF(AO468="D","1.2",IF(AO468="E","0.8",""))))))))))</f>
        <v/>
      </c>
      <c r="BK468" s="26" t="str">
        <f>IF(ISBLANK('DATA ENTRY'!Y468),"",IF(AP468="A+","4",IF(AP468="A","3.6",IF(AP468="B+","3.2",IF(AP468="B","2.8",IF(AP468="C+","2.4",IF(AP468="C","2",IF(AP468="D+","1.6",IF(AP468="D","1.2",IF(AP468="E","0.8",""))))))))))</f>
        <v/>
      </c>
      <c r="BL468" s="26" t="str">
        <f>IF(ISBLANK('DATA ENTRY'!Z468),"",IF(AQ468="A+","4",IF(AQ468="A","3.6",IF(AQ468="B+","3.2",IF(AQ468="B","2.8",IF(AQ468="C+","2.4",IF(AQ468="C","2",IF(AQ468="D+","1.6",IF(AQ468="D","1.2",IF(AQ468="E","0.8",""))))))))))</f>
        <v/>
      </c>
    </row>
    <row r="469" spans="2:64" x14ac:dyDescent="0.25">
      <c r="B469" s="26" t="str">
        <f>IF(ISBLANK('DATA ENTRY'!G469),"",'DATA ENTRY'!G469)</f>
        <v/>
      </c>
      <c r="C469" s="26" t="str">
        <f>IF(ISBLANK('DATA ENTRY'!H469),"",'DATA ENTRY'!H469)</f>
        <v/>
      </c>
      <c r="D469" s="26" t="str">
        <f t="shared" si="141"/>
        <v/>
      </c>
      <c r="E469" s="26" t="str">
        <f>IF(ISBLANK('DATA ENTRY'!J469),"",'DATA ENTRY'!J469)</f>
        <v/>
      </c>
      <c r="F469" s="26" t="str">
        <f>IF(ISBLANK('DATA ENTRY'!K469),"",'DATA ENTRY'!K469)</f>
        <v/>
      </c>
      <c r="G469" s="26" t="str">
        <f t="shared" si="142"/>
        <v/>
      </c>
      <c r="H469" s="26" t="str">
        <f>IF(ISBLANK('DATA ENTRY'!M469),"",'DATA ENTRY'!M469)</f>
        <v/>
      </c>
      <c r="I469" s="26" t="str">
        <f>IF(ISBLANK('DATA ENTRY'!M469),"",'DATA ENTRY'!N469)</f>
        <v/>
      </c>
      <c r="J469" s="26" t="str">
        <f t="shared" si="160"/>
        <v/>
      </c>
      <c r="K469" s="26" t="str">
        <f>IF(ISBLANK('DATA ENTRY'!P469),"",'DATA ENTRY'!P469)</f>
        <v/>
      </c>
      <c r="L469" s="26" t="str">
        <f>IF(ISBLANK('DATA ENTRY'!Q469),"",'DATA ENTRY'!Q469)</f>
        <v/>
      </c>
      <c r="M469" s="26" t="str">
        <f t="shared" si="143"/>
        <v/>
      </c>
      <c r="N469" s="26" t="str">
        <f>IF(ISBLANK('DATA ENTRY'!S469),"",'DATA ENTRY'!S469)</f>
        <v/>
      </c>
      <c r="O469" s="26" t="str">
        <f>IF(ISBLANK('DATA ENTRY'!T469),"",'DATA ENTRY'!T469)</f>
        <v/>
      </c>
      <c r="P469" s="26" t="str">
        <f t="shared" si="144"/>
        <v/>
      </c>
      <c r="Q469" s="26" t="str">
        <f>IF(ISBLANK('DATA ENTRY'!V469),"",'DATA ENTRY'!V469)</f>
        <v/>
      </c>
      <c r="R469" s="26" t="str">
        <f>IF(ISBLANK('DATA ENTRY'!W469),"",'DATA ENTRY'!W469)</f>
        <v/>
      </c>
      <c r="S469" s="26" t="str">
        <f t="shared" si="145"/>
        <v/>
      </c>
      <c r="T469" s="26" t="str">
        <f>IF(ISBLANK('DATA ENTRY'!Y469),"",'DATA ENTRY'!Y469)</f>
        <v/>
      </c>
      <c r="U469" s="26" t="str">
        <f>IF(ISBLANK('DATA ENTRY'!Z469),"",'DATA ENTRY'!Z469)</f>
        <v/>
      </c>
      <c r="V469" s="26" t="str">
        <f t="shared" si="146"/>
        <v/>
      </c>
      <c r="W469" s="26" t="str">
        <f>IF(ISBLANK('DATA ENTRY'!$F469),"",IF(LEDGER!B469="AB","AB",IF(LEDGER!B469&gt;=0.9*'MARK LOOKUP'!B469,"A+",IF(LEDGER!B469&gt;=0.8*'MARK LOOKUP'!B469,"A",IF(LEDGER!B469&gt;=0.7*'MARK LOOKUP'!B469,"B+",IF(LEDGER!B469&gt;=0.6*'MARK LOOKUP'!B469,"B",IF(LEDGER!B469&gt;=0.5*'MARK LOOKUP'!B469,"C+",IF(LEDGER!B469&gt;=0.4*'MARK LOOKUP'!B469,"C+",IF(LEDGER!B469&gt;=0.35*'MARK LOOKUP'!B469,"D","NG")))))))))</f>
        <v/>
      </c>
      <c r="X469" s="26" t="str">
        <f>IF(ISBLANK('DATA ENTRY'!$G469),"",IF(LEDGER!C469="AB","AB",IF(LEDGER!C469&gt;=0.9*'MARK LOOKUP'!C469,"A+",IF(LEDGER!C469&gt;=0.8*'MARK LOOKUP'!C469,"A",IF(LEDGER!C469&gt;=0.7*'MARK LOOKUP'!C469,"B+",IF(LEDGER!C469&gt;=0.6*'MARK LOOKUP'!C469,"B",IF(LEDGER!C469&gt;=0.5*'MARK LOOKUP'!C469,"C+",IF(LEDGER!C469&gt;=0.4*'MARK LOOKUP'!C469,"C+",IF(LEDGER!C469&gt;=0.35*'MARK LOOKUP'!C469,"D","N.G.")))))))))</f>
        <v/>
      </c>
      <c r="Y469" s="26" t="b">
        <f>IF(ISNUMBER(D469),IF(D469&gt;=0.9*'MARK LOOKUP'!D469,"A+",IF(D469&gt;=0.8*'MARK LOOKUP'!D469,"A",IF(D469&gt;=0.7*'MARK LOOKUP'!D469,"B+",IF(D469&gt;=0.6*'MARK LOOKUP'!D469,"B",IF(D469&gt;=0.5*'MARK LOOKUP'!D469,"C+",IF(D469&gt;=0.4*'MARK LOOKUP'!D469,"C",IF(D469&gt;=0.35*'MARK LOOKUP'!D469,"D","N.G."))))))))</f>
        <v>0</v>
      </c>
      <c r="Z469" s="26" t="str">
        <f>IF(ISBLANK('DATA ENTRY'!J469),"",IF(LEDGER!E469="AB","AB",IF(LEDGER!E469&gt;=0.9*'MARK LOOKUP'!E469,"A+",IF(LEDGER!E469&gt;=0.8*'MARK LOOKUP'!E469,"A",IF(LEDGER!E469&gt;=0.7*'MARK LOOKUP'!E469,"B+",IF(LEDGER!E469&gt;=0.6*'MARK LOOKUP'!E469,"B",IF(LEDGER!E469&gt;=0.5*'MARK LOOKUP'!E469,"C+",IF(LEDGER!E469&gt;=0.4*'MARK LOOKUP'!E469,"C",IF(LEDGER!E469&gt;=0.35*'MARK LOOKUP'!E469,"D","NG")))))))))</f>
        <v/>
      </c>
      <c r="AA469" s="26" t="str">
        <f>IF(ISBLANK('DATA ENTRY'!K469),"",IF(LEDGER!F469="AB","AB",IF(LEDGER!F469&gt;=0.9*'MARK LOOKUP'!F469,"A+",IF(LEDGER!F469&gt;=0.8*'MARK LOOKUP'!F469,"A",IF(LEDGER!F469&gt;=0.7*'MARK LOOKUP'!F469,"B+",IF(LEDGER!F469&gt;=0.6*'MARK LOOKUP'!F469,"B",IF(LEDGER!F469&gt;=0.5*'MARK LOOKUP'!F469,"C+",IF(LEDGER!F469&gt;=0.4*'MARK LOOKUP'!F469,"C",IF(LEDGER!F469&gt;=0.35*'MARK LOOKUP'!F469,"D","NG")))))))))</f>
        <v/>
      </c>
      <c r="AB469" s="26" t="b">
        <f>IF(ISNUMBER(G469),IF(D469&gt;=0.9*'MARK LOOKUP'!G469,"A+",IF(G469&gt;=0.8*'MARK LOOKUP'!G469,"A",IF(G469&gt;=0.7*'MARK LOOKUP'!G469,"B+",IF(G469&gt;=0.6*'MARK LOOKUP'!G469,"B",IF(G469&gt;=0.5*'MARK LOOKUP'!G469,"C+",IF(G469&gt;=0.4*'MARK LOOKUP'!G469,"C",IF(G469&gt;=0.35*'MARK LOOKUP'!G469,"D","NG"))))))))</f>
        <v>0</v>
      </c>
      <c r="AC469" s="26" t="str">
        <f>IF(ISBLANK('DATA ENTRY'!M469),"",IF(LEDGER!H469="AB","AB",IF(LEDGER!H469&gt;=0.9*'MARK LOOKUP'!H469,"A+",IF(LEDGER!H469&gt;=0.8*'MARK LOOKUP'!H469,"A",IF(LEDGER!H469&gt;=0.7*'MARK LOOKUP'!H469,"B+",IF(LEDGER!H469&gt;=0.6*'MARK LOOKUP'!H469,"B",IF(LEDGER!H469&gt;=0.5*'MARK LOOKUP'!H469,"C+",IF(LEDGER!H469&gt;=0.4*'MARK LOOKUP'!H469,"C",IF(LEDGER!H469&gt;=0.35*'MARK LOOKUP'!H469,"D","NG")))))))))</f>
        <v/>
      </c>
      <c r="AD469" s="26" t="str">
        <f>IF(ISBLANK('DATA ENTRY'!N469),"",IF(LEDGER!I469="AB","AB",IF(LEDGER!I469&gt;=0.9*'MARK LOOKUP'!I469,"A+",IF(LEDGER!I469&gt;=0.8*'MARK LOOKUP'!I469,"A",IF(LEDGER!I469&gt;=0.7*'MARK LOOKUP'!I469,"B+",IF(LEDGER!I469&gt;=0.6*'MARK LOOKUP'!I469,"B",IF(LEDGER!I469&gt;=0.5*'MARK LOOKUP'!I469,"C+",IF(LEDGER!I469&gt;=0.4*'MARK LOOKUP'!I469,"C",IF(LEDGER!I469&gt;=0.35*'MARK LOOKUP'!I469,"D","NG")))))))))</f>
        <v/>
      </c>
      <c r="AE469" s="26" t="str">
        <f>IF(ISNUMBER(J469),IF(J469&gt;=0.9*'MARK LOOKUP'!J469,"A+",IF(J469&gt;=0.8*'MARK LOOKUP'!J469,"A",IF(J469&gt;=0.7*'MARK LOOKUP'!J469,"B+",IF(J469&gt;=0.6*'MARK LOOKUP'!J469,"B",IF(J469&gt;=0.5*'MARK LOOKUP'!J469,"C+",IF(J469&gt;=0.4*'MARK LOOKUP'!J469,"C",IF(J469&gt;=0.35*'MARK LOOKUP'!J469,"D","NG"))))))),"")</f>
        <v/>
      </c>
      <c r="AF469" s="26" t="str">
        <f>IF(ISBLANK('DATA ENTRY'!P469),"",IF(LEDGER!K469="Ab","AB",IF(LEDGER!K469&gt;=0.9*'MARK LOOKUP'!K469,"A+",IF(LEDGER!K469&gt;=0.8*'MARK LOOKUP'!K469,"A",IF(LEDGER!K469&gt;=0.7*'MARK LOOKUP'!K469,"B+",IF(LEDGER!K469&gt;=0.6*'MARK LOOKUP'!K469,"B",IF(LEDGER!K469&gt;=0.5*'MARK LOOKUP'!K469,"C+",IF(LEDGER!K469&gt;=0.4*'MARK LOOKUP'!K469,"C",IF(LEDGER!K469&gt;=0.35*'MARK LOOKUP'!K469,"D","NG")))))))))</f>
        <v/>
      </c>
      <c r="AG469" s="26" t="str">
        <f>IF(ISBLANK('DATA ENTRY'!Q469),"",IF(LEDGER!L469="Ab","AB",IF(LEDGER!L469&gt;=0.9*'MARK LOOKUP'!L469,"A+",IF(LEDGER!L469&gt;=0.8*'MARK LOOKUP'!L469,"A",IF(LEDGER!L469&gt;=0.7*'MARK LOOKUP'!L469,"B+",IF(LEDGER!L469&gt;=0.6*'MARK LOOKUP'!L469,"B",IF(LEDGER!L469&gt;=0.5*'MARK LOOKUP'!L469,"C+",IF(LEDGER!L469&gt;=0.4*'MARK LOOKUP'!L469,"C",IF(LEDGER!L469&gt;=0.35*'MARK LOOKUP'!L469,"D","NG")))))))))</f>
        <v/>
      </c>
      <c r="AH469" s="26" t="str">
        <f>IF(ISNUMBER(M469),IF(M469&gt;=0.9*'MARK LOOKUP'!M469,"A+",IF(M469&gt;=0.8*'MARK LOOKUP'!M469,"A",IF(M469&gt;=0.7*'MARK LOOKUP'!M469,"B+",IF(M469&gt;=0.6*'MARK LOOKUP'!M469,"B",IF(M469&gt;=0.5*'MARK LOOKUP'!M469,"C+",IF(M469&gt;=0.4*'MARK LOOKUP'!M469,"C",IF(M469&gt;=0.35*'MARK LOOKUP'!M469,"D","NG"))))))),"")</f>
        <v/>
      </c>
      <c r="AI469" s="26" t="str">
        <f>IF(ISBLANK('DATA ENTRY'!S469),"",IF(N469="Ab","AB",IF(N469&gt;=0.9*'MARK LOOKUP'!N469,"A+",IF(N469&gt;=0.8*'MARK LOOKUP'!N469,"A",IF(N469&gt;=0.7*'MARK LOOKUP'!N469,"B+",IF(N469&gt;=0.6*'MARK LOOKUP'!N469,"B",IF(N469&gt;=0.5*'MARK LOOKUP'!N469,"C+",IF(N469&gt;=0.4*'MARK LOOKUP'!N469,"C",IF(N469&gt;=0.35*'MARK LOOKUP'!N469,"D","NG")))))))))</f>
        <v/>
      </c>
      <c r="AJ469" s="26" t="str">
        <f>IF(ISBLANK('DATA ENTRY'!T469),"",IF(O469="Ab","AB",IF(O469&gt;=0.9*'MARK LOOKUP'!O469,"A+",IF(O469&gt;=0.8*'MARK LOOKUP'!O469,"A",IF(O469&gt;=0.7*'MARK LOOKUP'!O469,"B+",IF(O469&gt;=0.6*'MARK LOOKUP'!O469,"B",IF(O469&gt;=0.5*'MARK LOOKUP'!O469,"C+",IF(O469&gt;=0.4*'MARK LOOKUP'!O469,"C",IF(O469&gt;=0.35*'MARK LOOKUP'!O469,"D","NG")))))))))</f>
        <v/>
      </c>
      <c r="AK469" s="26" t="str">
        <f>IF(ISNUMBER(P469),IF(P469&gt;=0.9*'MARK LOOKUP'!P469,"A+",IF(P469&gt;=0.8*'MARK LOOKUP'!P469,"A",IF(P469&gt;=0.7*'MARK LOOKUP'!P469,"B+",IF(P469&gt;=0.6*'MARK LOOKUP'!P469,"B",IF(P469&gt;=0.5*'MARK LOOKUP'!P469,"C+",IF(P469&gt;=0.4*'MARK LOOKUP'!P469,"C",IF(P469&gt;=0.35*'MARK LOOKUP'!P469,"D","NG"))))))),"")</f>
        <v/>
      </c>
      <c r="AL469" s="26" t="str">
        <f>IF(ISBLANK('DATA ENTRY'!V469),"",IF(Q469="Ab","AB",IF(Q469&gt;=0.9*'MARK LOOKUP'!Q469,"A+",IF(Q469&gt;=0.8*'MARK LOOKUP'!Q469,"A",IF(Q469&gt;=0.7*'MARK LOOKUP'!Q469,"B+",IF(Q469&gt;=0.6*'MARK LOOKUP'!Q469,"B",IF(Q469&gt;=0.5*'MARK LOOKUP'!Q469,"C+",IF(Q469&gt;=0.4*'MARK LOOKUP'!Q469,"C",IF(Q469&gt;=0.35*'MARK LOOKUP'!Q469,"D","NG")))))))))</f>
        <v/>
      </c>
      <c r="AM469" s="26" t="str">
        <f>IF(ISBLANK('DATA ENTRY'!W469),"",IF(R469="Ab","AB",IF(R469&gt;=0.9*'MARK LOOKUP'!R469,"A+",IF(R469&gt;=0.8*'MARK LOOKUP'!R469,"A",IF(R469&gt;=0.7*'MARK LOOKUP'!R469,"B+",IF(R469&gt;=0.6*'MARK LOOKUP'!R469,"B",IF(R469&gt;=0.5*'MARK LOOKUP'!R469,"C+",IF(R469&gt;=0.4*'MARK LOOKUP'!R469,"C",IF(R469&gt;=0.35*'MARK LOOKUP'!R469,"D","NG")))))))))</f>
        <v/>
      </c>
      <c r="AN469" s="26" t="str">
        <f>IF(ISNUMBER(S469),IF(S469&gt;=0.9*'MARK LOOKUP'!S469,"A+",IF(S469&gt;=0.8*'MARK LOOKUP'!S469,"A",IF(S469&gt;=0.7*'MARK LOOKUP'!S469,"B+",IF(S469&gt;=0.6*'MARK LOOKUP'!S469,"B",IF(S469&gt;=0.5*'MARK LOOKUP'!S469,"C+",IF(S469&gt;=0.4*'MARK LOOKUP'!S469,"C",IF(S469&gt;=0.35*'MARK LOOKUP'!S469,"D","NG"))))))),"")</f>
        <v/>
      </c>
      <c r="AO469" s="26" t="str">
        <f>IF(ISBLANK('DATA ENTRY'!Y469),"",IF(T469="AB","AB",IF(T469&gt;=0.9*'MARK LOOKUP'!T469,"A+",IF(T469&gt;=0.8*'MARK LOOKUP'!T469,"A",IF(T469&gt;=0.7*'MARK LOOKUP'!T469,"B+",IF(T469&gt;=0.6*'MARK LOOKUP'!T469,"B",IF(T469&gt;=0.5*'MARK LOOKUP'!T469,"C+",IF(T469&gt;=0.4*'MARK LOOKUP'!T469,"C",IF(T469&gt;=0.35*'MARK LOOKUP'!T469,"D","NG")))))))))</f>
        <v/>
      </c>
      <c r="AP469" s="26" t="str">
        <f>IF(ISBLANK('DATA ENTRY'!Z469),"",IF(U469="AB","AB",IF(U469&gt;=0.9*'MARK LOOKUP'!U469,"A+",IF(U469&gt;=0.8*'MARK LOOKUP'!U469,"A",IF(U469&gt;=0.7*'MARK LOOKUP'!U469,"B+",IF(U469&gt;=0.6*'MARK LOOKUP'!U469,"B",IF(U469&gt;=0.5*'MARK LOOKUP'!U469,"C+",IF(U469&gt;=0.4*'MARK LOOKUP'!U469,"C",IF(U469&gt;=0.35*'MARK LOOKUP'!U469,"D","NG")))))))))</f>
        <v/>
      </c>
      <c r="AQ469" s="26" t="str">
        <f>IF(ISNUMBER(V469),IF(V469&gt;=0.9*'MARK LOOKUP'!V469,"A+",IF(V469&gt;=0.8*'MARK LOOKUP'!V469,"A",IF(V469&gt;=0.7*'MARK LOOKUP'!V469,"B+",IF(V469&gt;=0.6*'MARK LOOKUP'!S469,"B",IF(V469&gt;=0.5*'MARK LOOKUP'!V469,"C+",IF(V469&gt;=0.4*'MARK LOOKUP'!V469,"C",IF(V469&gt;=0.35*'MARK LOOKUP'!V469,"D","NG"))))))),"")</f>
        <v/>
      </c>
      <c r="AR469" s="26" t="str">
        <f t="shared" si="147"/>
        <v/>
      </c>
      <c r="AS469" s="26" t="str">
        <f t="shared" si="148"/>
        <v/>
      </c>
      <c r="AT469" s="26" t="str">
        <f t="shared" si="149"/>
        <v/>
      </c>
      <c r="AU469" s="26" t="str">
        <f t="shared" si="150"/>
        <v/>
      </c>
      <c r="AV469" s="26" t="str">
        <f t="shared" si="151"/>
        <v/>
      </c>
      <c r="AW469" s="26" t="str">
        <f t="shared" si="152"/>
        <v/>
      </c>
      <c r="AX469" s="26" t="str">
        <f t="shared" si="153"/>
        <v/>
      </c>
      <c r="AY469" s="26" t="str">
        <f t="shared" si="154"/>
        <v/>
      </c>
      <c r="AZ469" s="26" t="str">
        <f t="shared" si="155"/>
        <v/>
      </c>
      <c r="BA469" s="26" t="str">
        <f t="shared" si="156"/>
        <v/>
      </c>
      <c r="BB469" s="26" t="str">
        <f t="shared" si="157"/>
        <v/>
      </c>
      <c r="BC469" s="26" t="str">
        <f t="shared" si="158"/>
        <v/>
      </c>
      <c r="BD469" s="26" t="str">
        <f t="shared" si="159"/>
        <v/>
      </c>
      <c r="BE469" s="26" t="str">
        <f>IF(ISBLANK('DATA ENTRY'!S469),"",IF(AJ469="A+","4",IF(AJ469="A","3.6",IF(AJ469="B+","3.2",IF(AJ469="B","2.8",IF(AJ469="C+","2.4",IF(AJ469="C","2",IF(AJ469="D+","1.6",IF(AJ469="D","1.2",IF(AJ469="E","0.8",""))))))))))</f>
        <v/>
      </c>
      <c r="BF469" s="26" t="str">
        <f>IF(ISBLANK('DATA ENTRY'!T469),"",IF(AK469="A+","4",IF(AK469="A","3.6",IF(AK469="B+","3.2",IF(AK469="B","2.8",IF(AK469="C+","2.4",IF(AK469="C","2",IF(AK469="D+","1.6",IF(AK469="D","1.2",IF(AK469="E","0.8",""))))))))))</f>
        <v/>
      </c>
      <c r="BG469" s="26" t="str">
        <f>IF(ISBLANK('DATA ENTRY'!U469),"",IF(AL469="A+","4",IF(AL469="A","3.6",IF(AL469="B+","3.2",IF(AL469="B","2.8",IF(AL469="C+","2.4",IF(AL469="C","2",IF(AL469="D+","1.6",IF(AL469="D","1.2",IF(AL469="E","0.8",""))))))))))</f>
        <v/>
      </c>
      <c r="BH469" s="26" t="str">
        <f>IF(ISBLANK('DATA ENTRY'!V469),"",IF(AM469="A+","4",IF(AM469="A","3.6",IF(AM469="B+","3.2",IF(AM469="B","2.8",IF(AM469="C+","2.4",IF(AM469="C","2",IF(AM469="D+","1.6",IF(AM469="D","1.2",IF(AM469="E","0.8",""))))))))))</f>
        <v/>
      </c>
      <c r="BI469" s="26" t="str">
        <f>IF(ISBLANK('DATA ENTRY'!W469),"",IF(AN469="A+","4",IF(AN469="A","3.6",IF(AN469="B+","3.2",IF(AN469="B","2.8",IF(AN469="C+","2.4",IF(AN469="C","2",IF(AN469="D+","1.6",IF(AN469="D","1.2",IF(AN469="E","0.8",""))))))))))</f>
        <v/>
      </c>
      <c r="BJ469" s="26" t="str">
        <f>IF(ISBLANK('DATA ENTRY'!X469),"",IF(AO469="A+","4",IF(AO469="A","3.6",IF(AO469="B+","3.2",IF(AO469="B","2.8",IF(AO469="C+","2.4",IF(AO469="C","2",IF(AO469="D+","1.6",IF(AO469="D","1.2",IF(AO469="E","0.8",""))))))))))</f>
        <v/>
      </c>
      <c r="BK469" s="26" t="str">
        <f>IF(ISBLANK('DATA ENTRY'!Y469),"",IF(AP469="A+","4",IF(AP469="A","3.6",IF(AP469="B+","3.2",IF(AP469="B","2.8",IF(AP469="C+","2.4",IF(AP469="C","2",IF(AP469="D+","1.6",IF(AP469="D","1.2",IF(AP469="E","0.8",""))))))))))</f>
        <v/>
      </c>
      <c r="BL469" s="26" t="str">
        <f>IF(ISBLANK('DATA ENTRY'!Z469),"",IF(AQ469="A+","4",IF(AQ469="A","3.6",IF(AQ469="B+","3.2",IF(AQ469="B","2.8",IF(AQ469="C+","2.4",IF(AQ469="C","2",IF(AQ469="D+","1.6",IF(AQ469="D","1.2",IF(AQ469="E","0.8",""))))))))))</f>
        <v/>
      </c>
    </row>
    <row r="470" spans="2:64" x14ac:dyDescent="0.25">
      <c r="B470" s="26" t="str">
        <f>IF(ISBLANK('DATA ENTRY'!G470),"",'DATA ENTRY'!G470)</f>
        <v/>
      </c>
      <c r="C470" s="26" t="str">
        <f>IF(ISBLANK('DATA ENTRY'!H470),"",'DATA ENTRY'!H470)</f>
        <v/>
      </c>
      <c r="D470" s="26" t="str">
        <f t="shared" si="141"/>
        <v/>
      </c>
      <c r="E470" s="26" t="str">
        <f>IF(ISBLANK('DATA ENTRY'!J470),"",'DATA ENTRY'!J470)</f>
        <v/>
      </c>
      <c r="F470" s="26" t="str">
        <f>IF(ISBLANK('DATA ENTRY'!K470),"",'DATA ENTRY'!K470)</f>
        <v/>
      </c>
      <c r="G470" s="26" t="str">
        <f t="shared" si="142"/>
        <v/>
      </c>
      <c r="H470" s="26" t="str">
        <f>IF(ISBLANK('DATA ENTRY'!M470),"",'DATA ENTRY'!M470)</f>
        <v/>
      </c>
      <c r="I470" s="26" t="str">
        <f>IF(ISBLANK('DATA ENTRY'!M470),"",'DATA ENTRY'!N470)</f>
        <v/>
      </c>
      <c r="J470" s="26" t="str">
        <f t="shared" si="160"/>
        <v/>
      </c>
      <c r="K470" s="26" t="str">
        <f>IF(ISBLANK('DATA ENTRY'!P470),"",'DATA ENTRY'!P470)</f>
        <v/>
      </c>
      <c r="L470" s="26" t="str">
        <f>IF(ISBLANK('DATA ENTRY'!Q470),"",'DATA ENTRY'!Q470)</f>
        <v/>
      </c>
      <c r="M470" s="26" t="str">
        <f t="shared" si="143"/>
        <v/>
      </c>
      <c r="N470" s="26" t="str">
        <f>IF(ISBLANK('DATA ENTRY'!S470),"",'DATA ENTRY'!S470)</f>
        <v/>
      </c>
      <c r="O470" s="26" t="str">
        <f>IF(ISBLANK('DATA ENTRY'!T470),"",'DATA ENTRY'!T470)</f>
        <v/>
      </c>
      <c r="P470" s="26" t="str">
        <f t="shared" si="144"/>
        <v/>
      </c>
      <c r="Q470" s="26" t="str">
        <f>IF(ISBLANK('DATA ENTRY'!V470),"",'DATA ENTRY'!V470)</f>
        <v/>
      </c>
      <c r="R470" s="26" t="str">
        <f>IF(ISBLANK('DATA ENTRY'!W470),"",'DATA ENTRY'!W470)</f>
        <v/>
      </c>
      <c r="S470" s="26" t="str">
        <f t="shared" si="145"/>
        <v/>
      </c>
      <c r="T470" s="26" t="str">
        <f>IF(ISBLANK('DATA ENTRY'!Y470),"",'DATA ENTRY'!Y470)</f>
        <v/>
      </c>
      <c r="U470" s="26" t="str">
        <f>IF(ISBLANK('DATA ENTRY'!Z470),"",'DATA ENTRY'!Z470)</f>
        <v/>
      </c>
      <c r="V470" s="26" t="str">
        <f t="shared" si="146"/>
        <v/>
      </c>
      <c r="W470" s="26" t="str">
        <f>IF(ISBLANK('DATA ENTRY'!$F470),"",IF(LEDGER!B470="AB","AB",IF(LEDGER!B470&gt;=0.9*'MARK LOOKUP'!B470,"A+",IF(LEDGER!B470&gt;=0.8*'MARK LOOKUP'!B470,"A",IF(LEDGER!B470&gt;=0.7*'MARK LOOKUP'!B470,"B+",IF(LEDGER!B470&gt;=0.6*'MARK LOOKUP'!B470,"B",IF(LEDGER!B470&gt;=0.5*'MARK LOOKUP'!B470,"C+",IF(LEDGER!B470&gt;=0.4*'MARK LOOKUP'!B470,"C+",IF(LEDGER!B470&gt;=0.35*'MARK LOOKUP'!B470,"D","NG")))))))))</f>
        <v/>
      </c>
      <c r="X470" s="26" t="str">
        <f>IF(ISBLANK('DATA ENTRY'!$G470),"",IF(LEDGER!C470="AB","AB",IF(LEDGER!C470&gt;=0.9*'MARK LOOKUP'!C470,"A+",IF(LEDGER!C470&gt;=0.8*'MARK LOOKUP'!C470,"A",IF(LEDGER!C470&gt;=0.7*'MARK LOOKUP'!C470,"B+",IF(LEDGER!C470&gt;=0.6*'MARK LOOKUP'!C470,"B",IF(LEDGER!C470&gt;=0.5*'MARK LOOKUP'!C470,"C+",IF(LEDGER!C470&gt;=0.4*'MARK LOOKUP'!C470,"C+",IF(LEDGER!C470&gt;=0.35*'MARK LOOKUP'!C470,"D","N.G.")))))))))</f>
        <v/>
      </c>
      <c r="Y470" s="26" t="b">
        <f>IF(ISNUMBER(D470),IF(D470&gt;=0.9*'MARK LOOKUP'!D470,"A+",IF(D470&gt;=0.8*'MARK LOOKUP'!D470,"A",IF(D470&gt;=0.7*'MARK LOOKUP'!D470,"B+",IF(D470&gt;=0.6*'MARK LOOKUP'!D470,"B",IF(D470&gt;=0.5*'MARK LOOKUP'!D470,"C+",IF(D470&gt;=0.4*'MARK LOOKUP'!D470,"C",IF(D470&gt;=0.35*'MARK LOOKUP'!D470,"D","N.G."))))))))</f>
        <v>0</v>
      </c>
      <c r="Z470" s="26" t="str">
        <f>IF(ISBLANK('DATA ENTRY'!J470),"",IF(LEDGER!E470="AB","AB",IF(LEDGER!E470&gt;=0.9*'MARK LOOKUP'!E470,"A+",IF(LEDGER!E470&gt;=0.8*'MARK LOOKUP'!E470,"A",IF(LEDGER!E470&gt;=0.7*'MARK LOOKUP'!E470,"B+",IF(LEDGER!E470&gt;=0.6*'MARK LOOKUP'!E470,"B",IF(LEDGER!E470&gt;=0.5*'MARK LOOKUP'!E470,"C+",IF(LEDGER!E470&gt;=0.4*'MARK LOOKUP'!E470,"C",IF(LEDGER!E470&gt;=0.35*'MARK LOOKUP'!E470,"D","NG")))))))))</f>
        <v/>
      </c>
      <c r="AA470" s="26" t="str">
        <f>IF(ISBLANK('DATA ENTRY'!K470),"",IF(LEDGER!F470="AB","AB",IF(LEDGER!F470&gt;=0.9*'MARK LOOKUP'!F470,"A+",IF(LEDGER!F470&gt;=0.8*'MARK LOOKUP'!F470,"A",IF(LEDGER!F470&gt;=0.7*'MARK LOOKUP'!F470,"B+",IF(LEDGER!F470&gt;=0.6*'MARK LOOKUP'!F470,"B",IF(LEDGER!F470&gt;=0.5*'MARK LOOKUP'!F470,"C+",IF(LEDGER!F470&gt;=0.4*'MARK LOOKUP'!F470,"C",IF(LEDGER!F470&gt;=0.35*'MARK LOOKUP'!F470,"D","NG")))))))))</f>
        <v/>
      </c>
      <c r="AB470" s="26" t="b">
        <f>IF(ISNUMBER(G470),IF(D470&gt;=0.9*'MARK LOOKUP'!G470,"A+",IF(G470&gt;=0.8*'MARK LOOKUP'!G470,"A",IF(G470&gt;=0.7*'MARK LOOKUP'!G470,"B+",IF(G470&gt;=0.6*'MARK LOOKUP'!G470,"B",IF(G470&gt;=0.5*'MARK LOOKUP'!G470,"C+",IF(G470&gt;=0.4*'MARK LOOKUP'!G470,"C",IF(G470&gt;=0.35*'MARK LOOKUP'!G470,"D","NG"))))))))</f>
        <v>0</v>
      </c>
      <c r="AC470" s="26" t="str">
        <f>IF(ISBLANK('DATA ENTRY'!M470),"",IF(LEDGER!H470="AB","AB",IF(LEDGER!H470&gt;=0.9*'MARK LOOKUP'!H470,"A+",IF(LEDGER!H470&gt;=0.8*'MARK LOOKUP'!H470,"A",IF(LEDGER!H470&gt;=0.7*'MARK LOOKUP'!H470,"B+",IF(LEDGER!H470&gt;=0.6*'MARK LOOKUP'!H470,"B",IF(LEDGER!H470&gt;=0.5*'MARK LOOKUP'!H470,"C+",IF(LEDGER!H470&gt;=0.4*'MARK LOOKUP'!H470,"C",IF(LEDGER!H470&gt;=0.35*'MARK LOOKUP'!H470,"D","NG")))))))))</f>
        <v/>
      </c>
      <c r="AD470" s="26" t="str">
        <f>IF(ISBLANK('DATA ENTRY'!N470),"",IF(LEDGER!I470="AB","AB",IF(LEDGER!I470&gt;=0.9*'MARK LOOKUP'!I470,"A+",IF(LEDGER!I470&gt;=0.8*'MARK LOOKUP'!I470,"A",IF(LEDGER!I470&gt;=0.7*'MARK LOOKUP'!I470,"B+",IF(LEDGER!I470&gt;=0.6*'MARK LOOKUP'!I470,"B",IF(LEDGER!I470&gt;=0.5*'MARK LOOKUP'!I470,"C+",IF(LEDGER!I470&gt;=0.4*'MARK LOOKUP'!I470,"C",IF(LEDGER!I470&gt;=0.35*'MARK LOOKUP'!I470,"D","NG")))))))))</f>
        <v/>
      </c>
      <c r="AE470" s="26" t="str">
        <f>IF(ISNUMBER(J470),IF(J470&gt;=0.9*'MARK LOOKUP'!J470,"A+",IF(J470&gt;=0.8*'MARK LOOKUP'!J470,"A",IF(J470&gt;=0.7*'MARK LOOKUP'!J470,"B+",IF(J470&gt;=0.6*'MARK LOOKUP'!J470,"B",IF(J470&gt;=0.5*'MARK LOOKUP'!J470,"C+",IF(J470&gt;=0.4*'MARK LOOKUP'!J470,"C",IF(J470&gt;=0.35*'MARK LOOKUP'!J470,"D","NG"))))))),"")</f>
        <v/>
      </c>
      <c r="AF470" s="26" t="str">
        <f>IF(ISBLANK('DATA ENTRY'!P470),"",IF(LEDGER!K470="Ab","AB",IF(LEDGER!K470&gt;=0.9*'MARK LOOKUP'!K470,"A+",IF(LEDGER!K470&gt;=0.8*'MARK LOOKUP'!K470,"A",IF(LEDGER!K470&gt;=0.7*'MARK LOOKUP'!K470,"B+",IF(LEDGER!K470&gt;=0.6*'MARK LOOKUP'!K470,"B",IF(LEDGER!K470&gt;=0.5*'MARK LOOKUP'!K470,"C+",IF(LEDGER!K470&gt;=0.4*'MARK LOOKUP'!K470,"C",IF(LEDGER!K470&gt;=0.35*'MARK LOOKUP'!K470,"D","NG")))))))))</f>
        <v/>
      </c>
      <c r="AG470" s="26" t="str">
        <f>IF(ISBLANK('DATA ENTRY'!Q470),"",IF(LEDGER!L470="Ab","AB",IF(LEDGER!L470&gt;=0.9*'MARK LOOKUP'!L470,"A+",IF(LEDGER!L470&gt;=0.8*'MARK LOOKUP'!L470,"A",IF(LEDGER!L470&gt;=0.7*'MARK LOOKUP'!L470,"B+",IF(LEDGER!L470&gt;=0.6*'MARK LOOKUP'!L470,"B",IF(LEDGER!L470&gt;=0.5*'MARK LOOKUP'!L470,"C+",IF(LEDGER!L470&gt;=0.4*'MARK LOOKUP'!L470,"C",IF(LEDGER!L470&gt;=0.35*'MARK LOOKUP'!L470,"D","NG")))))))))</f>
        <v/>
      </c>
      <c r="AH470" s="26" t="str">
        <f>IF(ISNUMBER(M470),IF(M470&gt;=0.9*'MARK LOOKUP'!M470,"A+",IF(M470&gt;=0.8*'MARK LOOKUP'!M470,"A",IF(M470&gt;=0.7*'MARK LOOKUP'!M470,"B+",IF(M470&gt;=0.6*'MARK LOOKUP'!M470,"B",IF(M470&gt;=0.5*'MARK LOOKUP'!M470,"C+",IF(M470&gt;=0.4*'MARK LOOKUP'!M470,"C",IF(M470&gt;=0.35*'MARK LOOKUP'!M470,"D","NG"))))))),"")</f>
        <v/>
      </c>
      <c r="AI470" s="26" t="str">
        <f>IF(ISBLANK('DATA ENTRY'!S470),"",IF(N470="Ab","AB",IF(N470&gt;=0.9*'MARK LOOKUP'!N470,"A+",IF(N470&gt;=0.8*'MARK LOOKUP'!N470,"A",IF(N470&gt;=0.7*'MARK LOOKUP'!N470,"B+",IF(N470&gt;=0.6*'MARK LOOKUP'!N470,"B",IF(N470&gt;=0.5*'MARK LOOKUP'!N470,"C+",IF(N470&gt;=0.4*'MARK LOOKUP'!N470,"C",IF(N470&gt;=0.35*'MARK LOOKUP'!N470,"D","NG")))))))))</f>
        <v/>
      </c>
      <c r="AJ470" s="26" t="str">
        <f>IF(ISBLANK('DATA ENTRY'!T470),"",IF(O470="Ab","AB",IF(O470&gt;=0.9*'MARK LOOKUP'!O470,"A+",IF(O470&gt;=0.8*'MARK LOOKUP'!O470,"A",IF(O470&gt;=0.7*'MARK LOOKUP'!O470,"B+",IF(O470&gt;=0.6*'MARK LOOKUP'!O470,"B",IF(O470&gt;=0.5*'MARK LOOKUP'!O470,"C+",IF(O470&gt;=0.4*'MARK LOOKUP'!O470,"C",IF(O470&gt;=0.35*'MARK LOOKUP'!O470,"D","NG")))))))))</f>
        <v/>
      </c>
      <c r="AK470" s="26" t="str">
        <f>IF(ISNUMBER(P470),IF(P470&gt;=0.9*'MARK LOOKUP'!P470,"A+",IF(P470&gt;=0.8*'MARK LOOKUP'!P470,"A",IF(P470&gt;=0.7*'MARK LOOKUP'!P470,"B+",IF(P470&gt;=0.6*'MARK LOOKUP'!P470,"B",IF(P470&gt;=0.5*'MARK LOOKUP'!P470,"C+",IF(P470&gt;=0.4*'MARK LOOKUP'!P470,"C",IF(P470&gt;=0.35*'MARK LOOKUP'!P470,"D","NG"))))))),"")</f>
        <v/>
      </c>
      <c r="AL470" s="26" t="str">
        <f>IF(ISBLANK('DATA ENTRY'!V470),"",IF(Q470="Ab","AB",IF(Q470&gt;=0.9*'MARK LOOKUP'!Q470,"A+",IF(Q470&gt;=0.8*'MARK LOOKUP'!Q470,"A",IF(Q470&gt;=0.7*'MARK LOOKUP'!Q470,"B+",IF(Q470&gt;=0.6*'MARK LOOKUP'!Q470,"B",IF(Q470&gt;=0.5*'MARK LOOKUP'!Q470,"C+",IF(Q470&gt;=0.4*'MARK LOOKUP'!Q470,"C",IF(Q470&gt;=0.35*'MARK LOOKUP'!Q470,"D","NG")))))))))</f>
        <v/>
      </c>
      <c r="AM470" s="26" t="str">
        <f>IF(ISBLANK('DATA ENTRY'!W470),"",IF(R470="Ab","AB",IF(R470&gt;=0.9*'MARK LOOKUP'!R470,"A+",IF(R470&gt;=0.8*'MARK LOOKUP'!R470,"A",IF(R470&gt;=0.7*'MARK LOOKUP'!R470,"B+",IF(R470&gt;=0.6*'MARK LOOKUP'!R470,"B",IF(R470&gt;=0.5*'MARK LOOKUP'!R470,"C+",IF(R470&gt;=0.4*'MARK LOOKUP'!R470,"C",IF(R470&gt;=0.35*'MARK LOOKUP'!R470,"D","NG")))))))))</f>
        <v/>
      </c>
      <c r="AN470" s="26" t="str">
        <f>IF(ISNUMBER(S470),IF(S470&gt;=0.9*'MARK LOOKUP'!S470,"A+",IF(S470&gt;=0.8*'MARK LOOKUP'!S470,"A",IF(S470&gt;=0.7*'MARK LOOKUP'!S470,"B+",IF(S470&gt;=0.6*'MARK LOOKUP'!S470,"B",IF(S470&gt;=0.5*'MARK LOOKUP'!S470,"C+",IF(S470&gt;=0.4*'MARK LOOKUP'!S470,"C",IF(S470&gt;=0.35*'MARK LOOKUP'!S470,"D","NG"))))))),"")</f>
        <v/>
      </c>
      <c r="AO470" s="26" t="str">
        <f>IF(ISBLANK('DATA ENTRY'!Y470),"",IF(T470="AB","AB",IF(T470&gt;=0.9*'MARK LOOKUP'!T470,"A+",IF(T470&gt;=0.8*'MARK LOOKUP'!T470,"A",IF(T470&gt;=0.7*'MARK LOOKUP'!T470,"B+",IF(T470&gt;=0.6*'MARK LOOKUP'!T470,"B",IF(T470&gt;=0.5*'MARK LOOKUP'!T470,"C+",IF(T470&gt;=0.4*'MARK LOOKUP'!T470,"C",IF(T470&gt;=0.35*'MARK LOOKUP'!T470,"D","NG")))))))))</f>
        <v/>
      </c>
      <c r="AP470" s="26" t="str">
        <f>IF(ISBLANK('DATA ENTRY'!Z470),"",IF(U470="AB","AB",IF(U470&gt;=0.9*'MARK LOOKUP'!U470,"A+",IF(U470&gt;=0.8*'MARK LOOKUP'!U470,"A",IF(U470&gt;=0.7*'MARK LOOKUP'!U470,"B+",IF(U470&gt;=0.6*'MARK LOOKUP'!U470,"B",IF(U470&gt;=0.5*'MARK LOOKUP'!U470,"C+",IF(U470&gt;=0.4*'MARK LOOKUP'!U470,"C",IF(U470&gt;=0.35*'MARK LOOKUP'!U470,"D","NG")))))))))</f>
        <v/>
      </c>
      <c r="AQ470" s="26" t="str">
        <f>IF(ISNUMBER(V470),IF(V470&gt;=0.9*'MARK LOOKUP'!V470,"A+",IF(V470&gt;=0.8*'MARK LOOKUP'!V470,"A",IF(V470&gt;=0.7*'MARK LOOKUP'!V470,"B+",IF(V470&gt;=0.6*'MARK LOOKUP'!S470,"B",IF(V470&gt;=0.5*'MARK LOOKUP'!V470,"C+",IF(V470&gt;=0.4*'MARK LOOKUP'!V470,"C",IF(V470&gt;=0.35*'MARK LOOKUP'!V470,"D","NG"))))))),"")</f>
        <v/>
      </c>
      <c r="AR470" s="26" t="str">
        <f t="shared" si="147"/>
        <v/>
      </c>
      <c r="AS470" s="26" t="str">
        <f t="shared" si="148"/>
        <v/>
      </c>
      <c r="AT470" s="26" t="str">
        <f t="shared" si="149"/>
        <v/>
      </c>
      <c r="AU470" s="26" t="str">
        <f t="shared" si="150"/>
        <v/>
      </c>
      <c r="AV470" s="26" t="str">
        <f t="shared" si="151"/>
        <v/>
      </c>
      <c r="AW470" s="26" t="str">
        <f t="shared" si="152"/>
        <v/>
      </c>
      <c r="AX470" s="26" t="str">
        <f t="shared" si="153"/>
        <v/>
      </c>
      <c r="AY470" s="26" t="str">
        <f t="shared" si="154"/>
        <v/>
      </c>
      <c r="AZ470" s="26" t="str">
        <f t="shared" si="155"/>
        <v/>
      </c>
      <c r="BA470" s="26" t="str">
        <f t="shared" si="156"/>
        <v/>
      </c>
      <c r="BB470" s="26" t="str">
        <f t="shared" si="157"/>
        <v/>
      </c>
      <c r="BC470" s="26" t="str">
        <f t="shared" si="158"/>
        <v/>
      </c>
      <c r="BD470" s="26" t="str">
        <f t="shared" si="159"/>
        <v/>
      </c>
      <c r="BE470" s="26" t="str">
        <f>IF(ISBLANK('DATA ENTRY'!S470),"",IF(AJ470="A+","4",IF(AJ470="A","3.6",IF(AJ470="B+","3.2",IF(AJ470="B","2.8",IF(AJ470="C+","2.4",IF(AJ470="C","2",IF(AJ470="D+","1.6",IF(AJ470="D","1.2",IF(AJ470="E","0.8",""))))))))))</f>
        <v/>
      </c>
      <c r="BF470" s="26" t="str">
        <f>IF(ISBLANK('DATA ENTRY'!T470),"",IF(AK470="A+","4",IF(AK470="A","3.6",IF(AK470="B+","3.2",IF(AK470="B","2.8",IF(AK470="C+","2.4",IF(AK470="C","2",IF(AK470="D+","1.6",IF(AK470="D","1.2",IF(AK470="E","0.8",""))))))))))</f>
        <v/>
      </c>
      <c r="BG470" s="26" t="str">
        <f>IF(ISBLANK('DATA ENTRY'!U470),"",IF(AL470="A+","4",IF(AL470="A","3.6",IF(AL470="B+","3.2",IF(AL470="B","2.8",IF(AL470="C+","2.4",IF(AL470="C","2",IF(AL470="D+","1.6",IF(AL470="D","1.2",IF(AL470="E","0.8",""))))))))))</f>
        <v/>
      </c>
      <c r="BH470" s="26" t="str">
        <f>IF(ISBLANK('DATA ENTRY'!V470),"",IF(AM470="A+","4",IF(AM470="A","3.6",IF(AM470="B+","3.2",IF(AM470="B","2.8",IF(AM470="C+","2.4",IF(AM470="C","2",IF(AM470="D+","1.6",IF(AM470="D","1.2",IF(AM470="E","0.8",""))))))))))</f>
        <v/>
      </c>
      <c r="BI470" s="26" t="str">
        <f>IF(ISBLANK('DATA ENTRY'!W470),"",IF(AN470="A+","4",IF(AN470="A","3.6",IF(AN470="B+","3.2",IF(AN470="B","2.8",IF(AN470="C+","2.4",IF(AN470="C","2",IF(AN470="D+","1.6",IF(AN470="D","1.2",IF(AN470="E","0.8",""))))))))))</f>
        <v/>
      </c>
      <c r="BJ470" s="26" t="str">
        <f>IF(ISBLANK('DATA ENTRY'!X470),"",IF(AO470="A+","4",IF(AO470="A","3.6",IF(AO470="B+","3.2",IF(AO470="B","2.8",IF(AO470="C+","2.4",IF(AO470="C","2",IF(AO470="D+","1.6",IF(AO470="D","1.2",IF(AO470="E","0.8",""))))))))))</f>
        <v/>
      </c>
      <c r="BK470" s="26" t="str">
        <f>IF(ISBLANK('DATA ENTRY'!Y470),"",IF(AP470="A+","4",IF(AP470="A","3.6",IF(AP470="B+","3.2",IF(AP470="B","2.8",IF(AP470="C+","2.4",IF(AP470="C","2",IF(AP470="D+","1.6",IF(AP470="D","1.2",IF(AP470="E","0.8",""))))))))))</f>
        <v/>
      </c>
      <c r="BL470" s="26" t="str">
        <f>IF(ISBLANK('DATA ENTRY'!Z470),"",IF(AQ470="A+","4",IF(AQ470="A","3.6",IF(AQ470="B+","3.2",IF(AQ470="B","2.8",IF(AQ470="C+","2.4",IF(AQ470="C","2",IF(AQ470="D+","1.6",IF(AQ470="D","1.2",IF(AQ470="E","0.8",""))))))))))</f>
        <v/>
      </c>
    </row>
    <row r="471" spans="2:64" x14ac:dyDescent="0.25">
      <c r="B471" s="26" t="str">
        <f>IF(ISBLANK('DATA ENTRY'!G471),"",'DATA ENTRY'!G471)</f>
        <v/>
      </c>
      <c r="C471" s="26" t="str">
        <f>IF(ISBLANK('DATA ENTRY'!H471),"",'DATA ENTRY'!H471)</f>
        <v/>
      </c>
      <c r="D471" s="26" t="str">
        <f t="shared" si="141"/>
        <v/>
      </c>
      <c r="E471" s="26" t="str">
        <f>IF(ISBLANK('DATA ENTRY'!J471),"",'DATA ENTRY'!J471)</f>
        <v/>
      </c>
      <c r="F471" s="26" t="str">
        <f>IF(ISBLANK('DATA ENTRY'!K471),"",'DATA ENTRY'!K471)</f>
        <v/>
      </c>
      <c r="G471" s="26" t="str">
        <f t="shared" si="142"/>
        <v/>
      </c>
      <c r="H471" s="26" t="str">
        <f>IF(ISBLANK('DATA ENTRY'!M471),"",'DATA ENTRY'!M471)</f>
        <v/>
      </c>
      <c r="I471" s="26" t="str">
        <f>IF(ISBLANK('DATA ENTRY'!M471),"",'DATA ENTRY'!N471)</f>
        <v/>
      </c>
      <c r="J471" s="26" t="str">
        <f t="shared" si="160"/>
        <v/>
      </c>
      <c r="K471" s="26" t="str">
        <f>IF(ISBLANK('DATA ENTRY'!P471),"",'DATA ENTRY'!P471)</f>
        <v/>
      </c>
      <c r="L471" s="26" t="str">
        <f>IF(ISBLANK('DATA ENTRY'!Q471),"",'DATA ENTRY'!Q471)</f>
        <v/>
      </c>
      <c r="M471" s="26" t="str">
        <f t="shared" si="143"/>
        <v/>
      </c>
      <c r="N471" s="26" t="str">
        <f>IF(ISBLANK('DATA ENTRY'!S471),"",'DATA ENTRY'!S471)</f>
        <v/>
      </c>
      <c r="O471" s="26" t="str">
        <f>IF(ISBLANK('DATA ENTRY'!T471),"",'DATA ENTRY'!T471)</f>
        <v/>
      </c>
      <c r="P471" s="26" t="str">
        <f t="shared" si="144"/>
        <v/>
      </c>
      <c r="Q471" s="26" t="str">
        <f>IF(ISBLANK('DATA ENTRY'!V471),"",'DATA ENTRY'!V471)</f>
        <v/>
      </c>
      <c r="R471" s="26" t="str">
        <f>IF(ISBLANK('DATA ENTRY'!W471),"",'DATA ENTRY'!W471)</f>
        <v/>
      </c>
      <c r="S471" s="26" t="str">
        <f t="shared" si="145"/>
        <v/>
      </c>
      <c r="T471" s="26" t="str">
        <f>IF(ISBLANK('DATA ENTRY'!Y471),"",'DATA ENTRY'!Y471)</f>
        <v/>
      </c>
      <c r="U471" s="26" t="str">
        <f>IF(ISBLANK('DATA ENTRY'!Z471),"",'DATA ENTRY'!Z471)</f>
        <v/>
      </c>
      <c r="V471" s="26" t="str">
        <f t="shared" si="146"/>
        <v/>
      </c>
      <c r="W471" s="26" t="str">
        <f>IF(ISBLANK('DATA ENTRY'!$F471),"",IF(LEDGER!B471="AB","AB",IF(LEDGER!B471&gt;=0.9*'MARK LOOKUP'!B471,"A+",IF(LEDGER!B471&gt;=0.8*'MARK LOOKUP'!B471,"A",IF(LEDGER!B471&gt;=0.7*'MARK LOOKUP'!B471,"B+",IF(LEDGER!B471&gt;=0.6*'MARK LOOKUP'!B471,"B",IF(LEDGER!B471&gt;=0.5*'MARK LOOKUP'!B471,"C+",IF(LEDGER!B471&gt;=0.4*'MARK LOOKUP'!B471,"C+",IF(LEDGER!B471&gt;=0.35*'MARK LOOKUP'!B471,"D","NG")))))))))</f>
        <v/>
      </c>
      <c r="X471" s="26" t="str">
        <f>IF(ISBLANK('DATA ENTRY'!$G471),"",IF(LEDGER!C471="AB","AB",IF(LEDGER!C471&gt;=0.9*'MARK LOOKUP'!C471,"A+",IF(LEDGER!C471&gt;=0.8*'MARK LOOKUP'!C471,"A",IF(LEDGER!C471&gt;=0.7*'MARK LOOKUP'!C471,"B+",IF(LEDGER!C471&gt;=0.6*'MARK LOOKUP'!C471,"B",IF(LEDGER!C471&gt;=0.5*'MARK LOOKUP'!C471,"C+",IF(LEDGER!C471&gt;=0.4*'MARK LOOKUP'!C471,"C+",IF(LEDGER!C471&gt;=0.35*'MARK LOOKUP'!C471,"D","N.G.")))))))))</f>
        <v/>
      </c>
      <c r="Y471" s="26" t="b">
        <f>IF(ISNUMBER(D471),IF(D471&gt;=0.9*'MARK LOOKUP'!D471,"A+",IF(D471&gt;=0.8*'MARK LOOKUP'!D471,"A",IF(D471&gt;=0.7*'MARK LOOKUP'!D471,"B+",IF(D471&gt;=0.6*'MARK LOOKUP'!D471,"B",IF(D471&gt;=0.5*'MARK LOOKUP'!D471,"C+",IF(D471&gt;=0.4*'MARK LOOKUP'!D471,"C",IF(D471&gt;=0.35*'MARK LOOKUP'!D471,"D","N.G."))))))))</f>
        <v>0</v>
      </c>
      <c r="Z471" s="26" t="str">
        <f>IF(ISBLANK('DATA ENTRY'!J471),"",IF(LEDGER!E471="AB","AB",IF(LEDGER!E471&gt;=0.9*'MARK LOOKUP'!E471,"A+",IF(LEDGER!E471&gt;=0.8*'MARK LOOKUP'!E471,"A",IF(LEDGER!E471&gt;=0.7*'MARK LOOKUP'!E471,"B+",IF(LEDGER!E471&gt;=0.6*'MARK LOOKUP'!E471,"B",IF(LEDGER!E471&gt;=0.5*'MARK LOOKUP'!E471,"C+",IF(LEDGER!E471&gt;=0.4*'MARK LOOKUP'!E471,"C",IF(LEDGER!E471&gt;=0.35*'MARK LOOKUP'!E471,"D","NG")))))))))</f>
        <v/>
      </c>
      <c r="AA471" s="26" t="str">
        <f>IF(ISBLANK('DATA ENTRY'!K471),"",IF(LEDGER!F471="AB","AB",IF(LEDGER!F471&gt;=0.9*'MARK LOOKUP'!F471,"A+",IF(LEDGER!F471&gt;=0.8*'MARK LOOKUP'!F471,"A",IF(LEDGER!F471&gt;=0.7*'MARK LOOKUP'!F471,"B+",IF(LEDGER!F471&gt;=0.6*'MARK LOOKUP'!F471,"B",IF(LEDGER!F471&gt;=0.5*'MARK LOOKUP'!F471,"C+",IF(LEDGER!F471&gt;=0.4*'MARK LOOKUP'!F471,"C",IF(LEDGER!F471&gt;=0.35*'MARK LOOKUP'!F471,"D","NG")))))))))</f>
        <v/>
      </c>
      <c r="AB471" s="26" t="b">
        <f>IF(ISNUMBER(G471),IF(D471&gt;=0.9*'MARK LOOKUP'!G471,"A+",IF(G471&gt;=0.8*'MARK LOOKUP'!G471,"A",IF(G471&gt;=0.7*'MARK LOOKUP'!G471,"B+",IF(G471&gt;=0.6*'MARK LOOKUP'!G471,"B",IF(G471&gt;=0.5*'MARK LOOKUP'!G471,"C+",IF(G471&gt;=0.4*'MARK LOOKUP'!G471,"C",IF(G471&gt;=0.35*'MARK LOOKUP'!G471,"D","NG"))))))))</f>
        <v>0</v>
      </c>
      <c r="AC471" s="26" t="str">
        <f>IF(ISBLANK('DATA ENTRY'!M471),"",IF(LEDGER!H471="AB","AB",IF(LEDGER!H471&gt;=0.9*'MARK LOOKUP'!H471,"A+",IF(LEDGER!H471&gt;=0.8*'MARK LOOKUP'!H471,"A",IF(LEDGER!H471&gt;=0.7*'MARK LOOKUP'!H471,"B+",IF(LEDGER!H471&gt;=0.6*'MARK LOOKUP'!H471,"B",IF(LEDGER!H471&gt;=0.5*'MARK LOOKUP'!H471,"C+",IF(LEDGER!H471&gt;=0.4*'MARK LOOKUP'!H471,"C",IF(LEDGER!H471&gt;=0.35*'MARK LOOKUP'!H471,"D","NG")))))))))</f>
        <v/>
      </c>
      <c r="AD471" s="26" t="str">
        <f>IF(ISBLANK('DATA ENTRY'!N471),"",IF(LEDGER!I471="AB","AB",IF(LEDGER!I471&gt;=0.9*'MARK LOOKUP'!I471,"A+",IF(LEDGER!I471&gt;=0.8*'MARK LOOKUP'!I471,"A",IF(LEDGER!I471&gt;=0.7*'MARK LOOKUP'!I471,"B+",IF(LEDGER!I471&gt;=0.6*'MARK LOOKUP'!I471,"B",IF(LEDGER!I471&gt;=0.5*'MARK LOOKUP'!I471,"C+",IF(LEDGER!I471&gt;=0.4*'MARK LOOKUP'!I471,"C",IF(LEDGER!I471&gt;=0.35*'MARK LOOKUP'!I471,"D","NG")))))))))</f>
        <v/>
      </c>
      <c r="AE471" s="26" t="str">
        <f>IF(ISNUMBER(J471),IF(J471&gt;=0.9*'MARK LOOKUP'!J471,"A+",IF(J471&gt;=0.8*'MARK LOOKUP'!J471,"A",IF(J471&gt;=0.7*'MARK LOOKUP'!J471,"B+",IF(J471&gt;=0.6*'MARK LOOKUP'!J471,"B",IF(J471&gt;=0.5*'MARK LOOKUP'!J471,"C+",IF(J471&gt;=0.4*'MARK LOOKUP'!J471,"C",IF(J471&gt;=0.35*'MARK LOOKUP'!J471,"D","NG"))))))),"")</f>
        <v/>
      </c>
      <c r="AF471" s="26" t="str">
        <f>IF(ISBLANK('DATA ENTRY'!P471),"",IF(LEDGER!K471="Ab","AB",IF(LEDGER!K471&gt;=0.9*'MARK LOOKUP'!K471,"A+",IF(LEDGER!K471&gt;=0.8*'MARK LOOKUP'!K471,"A",IF(LEDGER!K471&gt;=0.7*'MARK LOOKUP'!K471,"B+",IF(LEDGER!K471&gt;=0.6*'MARK LOOKUP'!K471,"B",IF(LEDGER!K471&gt;=0.5*'MARK LOOKUP'!K471,"C+",IF(LEDGER!K471&gt;=0.4*'MARK LOOKUP'!K471,"C",IF(LEDGER!K471&gt;=0.35*'MARK LOOKUP'!K471,"D","NG")))))))))</f>
        <v/>
      </c>
      <c r="AG471" s="26" t="str">
        <f>IF(ISBLANK('DATA ENTRY'!Q471),"",IF(LEDGER!L471="Ab","AB",IF(LEDGER!L471&gt;=0.9*'MARK LOOKUP'!L471,"A+",IF(LEDGER!L471&gt;=0.8*'MARK LOOKUP'!L471,"A",IF(LEDGER!L471&gt;=0.7*'MARK LOOKUP'!L471,"B+",IF(LEDGER!L471&gt;=0.6*'MARK LOOKUP'!L471,"B",IF(LEDGER!L471&gt;=0.5*'MARK LOOKUP'!L471,"C+",IF(LEDGER!L471&gt;=0.4*'MARK LOOKUP'!L471,"C",IF(LEDGER!L471&gt;=0.35*'MARK LOOKUP'!L471,"D","NG")))))))))</f>
        <v/>
      </c>
      <c r="AH471" s="26" t="str">
        <f>IF(ISNUMBER(M471),IF(M471&gt;=0.9*'MARK LOOKUP'!M471,"A+",IF(M471&gt;=0.8*'MARK LOOKUP'!M471,"A",IF(M471&gt;=0.7*'MARK LOOKUP'!M471,"B+",IF(M471&gt;=0.6*'MARK LOOKUP'!M471,"B",IF(M471&gt;=0.5*'MARK LOOKUP'!M471,"C+",IF(M471&gt;=0.4*'MARK LOOKUP'!M471,"C",IF(M471&gt;=0.35*'MARK LOOKUP'!M471,"D","NG"))))))),"")</f>
        <v/>
      </c>
      <c r="AI471" s="26" t="str">
        <f>IF(ISBLANK('DATA ENTRY'!S471),"",IF(N471="Ab","AB",IF(N471&gt;=0.9*'MARK LOOKUP'!N471,"A+",IF(N471&gt;=0.8*'MARK LOOKUP'!N471,"A",IF(N471&gt;=0.7*'MARK LOOKUP'!N471,"B+",IF(N471&gt;=0.6*'MARK LOOKUP'!N471,"B",IF(N471&gt;=0.5*'MARK LOOKUP'!N471,"C+",IF(N471&gt;=0.4*'MARK LOOKUP'!N471,"C",IF(N471&gt;=0.35*'MARK LOOKUP'!N471,"D","NG")))))))))</f>
        <v/>
      </c>
      <c r="AJ471" s="26" t="str">
        <f>IF(ISBLANK('DATA ENTRY'!T471),"",IF(O471="Ab","AB",IF(O471&gt;=0.9*'MARK LOOKUP'!O471,"A+",IF(O471&gt;=0.8*'MARK LOOKUP'!O471,"A",IF(O471&gt;=0.7*'MARK LOOKUP'!O471,"B+",IF(O471&gt;=0.6*'MARK LOOKUP'!O471,"B",IF(O471&gt;=0.5*'MARK LOOKUP'!O471,"C+",IF(O471&gt;=0.4*'MARK LOOKUP'!O471,"C",IF(O471&gt;=0.35*'MARK LOOKUP'!O471,"D","NG")))))))))</f>
        <v/>
      </c>
      <c r="AK471" s="26" t="str">
        <f>IF(ISNUMBER(P471),IF(P471&gt;=0.9*'MARK LOOKUP'!P471,"A+",IF(P471&gt;=0.8*'MARK LOOKUP'!P471,"A",IF(P471&gt;=0.7*'MARK LOOKUP'!P471,"B+",IF(P471&gt;=0.6*'MARK LOOKUP'!P471,"B",IF(P471&gt;=0.5*'MARK LOOKUP'!P471,"C+",IF(P471&gt;=0.4*'MARK LOOKUP'!P471,"C",IF(P471&gt;=0.35*'MARK LOOKUP'!P471,"D","NG"))))))),"")</f>
        <v/>
      </c>
      <c r="AL471" s="26" t="str">
        <f>IF(ISBLANK('DATA ENTRY'!V471),"",IF(Q471="Ab","AB",IF(Q471&gt;=0.9*'MARK LOOKUP'!Q471,"A+",IF(Q471&gt;=0.8*'MARK LOOKUP'!Q471,"A",IF(Q471&gt;=0.7*'MARK LOOKUP'!Q471,"B+",IF(Q471&gt;=0.6*'MARK LOOKUP'!Q471,"B",IF(Q471&gt;=0.5*'MARK LOOKUP'!Q471,"C+",IF(Q471&gt;=0.4*'MARK LOOKUP'!Q471,"C",IF(Q471&gt;=0.35*'MARK LOOKUP'!Q471,"D","NG")))))))))</f>
        <v/>
      </c>
      <c r="AM471" s="26" t="str">
        <f>IF(ISBLANK('DATA ENTRY'!W471),"",IF(R471="Ab","AB",IF(R471&gt;=0.9*'MARK LOOKUP'!R471,"A+",IF(R471&gt;=0.8*'MARK LOOKUP'!R471,"A",IF(R471&gt;=0.7*'MARK LOOKUP'!R471,"B+",IF(R471&gt;=0.6*'MARK LOOKUP'!R471,"B",IF(R471&gt;=0.5*'MARK LOOKUP'!R471,"C+",IF(R471&gt;=0.4*'MARK LOOKUP'!R471,"C",IF(R471&gt;=0.35*'MARK LOOKUP'!R471,"D","NG")))))))))</f>
        <v/>
      </c>
      <c r="AN471" s="26" t="str">
        <f>IF(ISNUMBER(S471),IF(S471&gt;=0.9*'MARK LOOKUP'!S471,"A+",IF(S471&gt;=0.8*'MARK LOOKUP'!S471,"A",IF(S471&gt;=0.7*'MARK LOOKUP'!S471,"B+",IF(S471&gt;=0.6*'MARK LOOKUP'!S471,"B",IF(S471&gt;=0.5*'MARK LOOKUP'!S471,"C+",IF(S471&gt;=0.4*'MARK LOOKUP'!S471,"C",IF(S471&gt;=0.35*'MARK LOOKUP'!S471,"D","NG"))))))),"")</f>
        <v/>
      </c>
      <c r="AO471" s="26" t="str">
        <f>IF(ISBLANK('DATA ENTRY'!Y471),"",IF(T471="AB","AB",IF(T471&gt;=0.9*'MARK LOOKUP'!T471,"A+",IF(T471&gt;=0.8*'MARK LOOKUP'!T471,"A",IF(T471&gt;=0.7*'MARK LOOKUP'!T471,"B+",IF(T471&gt;=0.6*'MARK LOOKUP'!T471,"B",IF(T471&gt;=0.5*'MARK LOOKUP'!T471,"C+",IF(T471&gt;=0.4*'MARK LOOKUP'!T471,"C",IF(T471&gt;=0.35*'MARK LOOKUP'!T471,"D","NG")))))))))</f>
        <v/>
      </c>
      <c r="AP471" s="26" t="str">
        <f>IF(ISBLANK('DATA ENTRY'!Z471),"",IF(U471="AB","AB",IF(U471&gt;=0.9*'MARK LOOKUP'!U471,"A+",IF(U471&gt;=0.8*'MARK LOOKUP'!U471,"A",IF(U471&gt;=0.7*'MARK LOOKUP'!U471,"B+",IF(U471&gt;=0.6*'MARK LOOKUP'!U471,"B",IF(U471&gt;=0.5*'MARK LOOKUP'!U471,"C+",IF(U471&gt;=0.4*'MARK LOOKUP'!U471,"C",IF(U471&gt;=0.35*'MARK LOOKUP'!U471,"D","NG")))))))))</f>
        <v/>
      </c>
      <c r="AQ471" s="26" t="str">
        <f>IF(ISNUMBER(V471),IF(V471&gt;=0.9*'MARK LOOKUP'!V471,"A+",IF(V471&gt;=0.8*'MARK LOOKUP'!V471,"A",IF(V471&gt;=0.7*'MARK LOOKUP'!V471,"B+",IF(V471&gt;=0.6*'MARK LOOKUP'!S471,"B",IF(V471&gt;=0.5*'MARK LOOKUP'!V471,"C+",IF(V471&gt;=0.4*'MARK LOOKUP'!V471,"C",IF(V471&gt;=0.35*'MARK LOOKUP'!V471,"D","NG"))))))),"")</f>
        <v/>
      </c>
      <c r="AR471" s="26" t="str">
        <f t="shared" si="147"/>
        <v/>
      </c>
      <c r="AS471" s="26" t="str">
        <f t="shared" si="148"/>
        <v/>
      </c>
      <c r="AT471" s="26" t="str">
        <f t="shared" si="149"/>
        <v/>
      </c>
      <c r="AU471" s="26" t="str">
        <f t="shared" si="150"/>
        <v/>
      </c>
      <c r="AV471" s="26" t="str">
        <f t="shared" si="151"/>
        <v/>
      </c>
      <c r="AW471" s="26" t="str">
        <f t="shared" si="152"/>
        <v/>
      </c>
      <c r="AX471" s="26" t="str">
        <f t="shared" si="153"/>
        <v/>
      </c>
      <c r="AY471" s="26" t="str">
        <f t="shared" si="154"/>
        <v/>
      </c>
      <c r="AZ471" s="26" t="str">
        <f t="shared" si="155"/>
        <v/>
      </c>
      <c r="BA471" s="26" t="str">
        <f t="shared" si="156"/>
        <v/>
      </c>
      <c r="BB471" s="26" t="str">
        <f t="shared" si="157"/>
        <v/>
      </c>
      <c r="BC471" s="26" t="str">
        <f t="shared" si="158"/>
        <v/>
      </c>
      <c r="BD471" s="26" t="str">
        <f t="shared" si="159"/>
        <v/>
      </c>
      <c r="BE471" s="26" t="str">
        <f>IF(ISBLANK('DATA ENTRY'!S471),"",IF(AJ471="A+","4",IF(AJ471="A","3.6",IF(AJ471="B+","3.2",IF(AJ471="B","2.8",IF(AJ471="C+","2.4",IF(AJ471="C","2",IF(AJ471="D+","1.6",IF(AJ471="D","1.2",IF(AJ471="E","0.8",""))))))))))</f>
        <v/>
      </c>
      <c r="BF471" s="26" t="str">
        <f>IF(ISBLANK('DATA ENTRY'!T471),"",IF(AK471="A+","4",IF(AK471="A","3.6",IF(AK471="B+","3.2",IF(AK471="B","2.8",IF(AK471="C+","2.4",IF(AK471="C","2",IF(AK471="D+","1.6",IF(AK471="D","1.2",IF(AK471="E","0.8",""))))))))))</f>
        <v/>
      </c>
      <c r="BG471" s="26" t="str">
        <f>IF(ISBLANK('DATA ENTRY'!U471),"",IF(AL471="A+","4",IF(AL471="A","3.6",IF(AL471="B+","3.2",IF(AL471="B","2.8",IF(AL471="C+","2.4",IF(AL471="C","2",IF(AL471="D+","1.6",IF(AL471="D","1.2",IF(AL471="E","0.8",""))))))))))</f>
        <v/>
      </c>
      <c r="BH471" s="26" t="str">
        <f>IF(ISBLANK('DATA ENTRY'!V471),"",IF(AM471="A+","4",IF(AM471="A","3.6",IF(AM471="B+","3.2",IF(AM471="B","2.8",IF(AM471="C+","2.4",IF(AM471="C","2",IF(AM471="D+","1.6",IF(AM471="D","1.2",IF(AM471="E","0.8",""))))))))))</f>
        <v/>
      </c>
      <c r="BI471" s="26" t="str">
        <f>IF(ISBLANK('DATA ENTRY'!W471),"",IF(AN471="A+","4",IF(AN471="A","3.6",IF(AN471="B+","3.2",IF(AN471="B","2.8",IF(AN471="C+","2.4",IF(AN471="C","2",IF(AN471="D+","1.6",IF(AN471="D","1.2",IF(AN471="E","0.8",""))))))))))</f>
        <v/>
      </c>
      <c r="BJ471" s="26" t="str">
        <f>IF(ISBLANK('DATA ENTRY'!X471),"",IF(AO471="A+","4",IF(AO471="A","3.6",IF(AO471="B+","3.2",IF(AO471="B","2.8",IF(AO471="C+","2.4",IF(AO471="C","2",IF(AO471="D+","1.6",IF(AO471="D","1.2",IF(AO471="E","0.8",""))))))))))</f>
        <v/>
      </c>
      <c r="BK471" s="26" t="str">
        <f>IF(ISBLANK('DATA ENTRY'!Y471),"",IF(AP471="A+","4",IF(AP471="A","3.6",IF(AP471="B+","3.2",IF(AP471="B","2.8",IF(AP471="C+","2.4",IF(AP471="C","2",IF(AP471="D+","1.6",IF(AP471="D","1.2",IF(AP471="E","0.8",""))))))))))</f>
        <v/>
      </c>
      <c r="BL471" s="26" t="str">
        <f>IF(ISBLANK('DATA ENTRY'!Z471),"",IF(AQ471="A+","4",IF(AQ471="A","3.6",IF(AQ471="B+","3.2",IF(AQ471="B","2.8",IF(AQ471="C+","2.4",IF(AQ471="C","2",IF(AQ471="D+","1.6",IF(AQ471="D","1.2",IF(AQ471="E","0.8",""))))))))))</f>
        <v/>
      </c>
    </row>
    <row r="472" spans="2:64" x14ac:dyDescent="0.25">
      <c r="B472" s="26" t="str">
        <f>IF(ISBLANK('DATA ENTRY'!G472),"",'DATA ENTRY'!G472)</f>
        <v/>
      </c>
      <c r="C472" s="26" t="str">
        <f>IF(ISBLANK('DATA ENTRY'!H472),"",'DATA ENTRY'!H472)</f>
        <v/>
      </c>
      <c r="D472" s="26" t="str">
        <f t="shared" si="141"/>
        <v/>
      </c>
      <c r="E472" s="26" t="str">
        <f>IF(ISBLANK('DATA ENTRY'!J472),"",'DATA ENTRY'!J472)</f>
        <v/>
      </c>
      <c r="F472" s="26" t="str">
        <f>IF(ISBLANK('DATA ENTRY'!K472),"",'DATA ENTRY'!K472)</f>
        <v/>
      </c>
      <c r="G472" s="26" t="str">
        <f t="shared" si="142"/>
        <v/>
      </c>
      <c r="H472" s="26" t="str">
        <f>IF(ISBLANK('DATA ENTRY'!M472),"",'DATA ENTRY'!M472)</f>
        <v/>
      </c>
      <c r="I472" s="26" t="str">
        <f>IF(ISBLANK('DATA ENTRY'!M472),"",'DATA ENTRY'!N472)</f>
        <v/>
      </c>
      <c r="J472" s="26" t="str">
        <f t="shared" si="160"/>
        <v/>
      </c>
      <c r="K472" s="26" t="str">
        <f>IF(ISBLANK('DATA ENTRY'!P472),"",'DATA ENTRY'!P472)</f>
        <v/>
      </c>
      <c r="L472" s="26" t="str">
        <f>IF(ISBLANK('DATA ENTRY'!Q472),"",'DATA ENTRY'!Q472)</f>
        <v/>
      </c>
      <c r="M472" s="26" t="str">
        <f t="shared" si="143"/>
        <v/>
      </c>
      <c r="N472" s="26" t="str">
        <f>IF(ISBLANK('DATA ENTRY'!S472),"",'DATA ENTRY'!S472)</f>
        <v/>
      </c>
      <c r="O472" s="26" t="str">
        <f>IF(ISBLANK('DATA ENTRY'!T472),"",'DATA ENTRY'!T472)</f>
        <v/>
      </c>
      <c r="P472" s="26" t="str">
        <f t="shared" si="144"/>
        <v/>
      </c>
      <c r="Q472" s="26" t="str">
        <f>IF(ISBLANK('DATA ENTRY'!V472),"",'DATA ENTRY'!V472)</f>
        <v/>
      </c>
      <c r="R472" s="26" t="str">
        <f>IF(ISBLANK('DATA ENTRY'!W472),"",'DATA ENTRY'!W472)</f>
        <v/>
      </c>
      <c r="S472" s="26" t="str">
        <f t="shared" si="145"/>
        <v/>
      </c>
      <c r="T472" s="26" t="str">
        <f>IF(ISBLANK('DATA ENTRY'!Y472),"",'DATA ENTRY'!Y472)</f>
        <v/>
      </c>
      <c r="U472" s="26" t="str">
        <f>IF(ISBLANK('DATA ENTRY'!Z472),"",'DATA ENTRY'!Z472)</f>
        <v/>
      </c>
      <c r="V472" s="26" t="str">
        <f t="shared" si="146"/>
        <v/>
      </c>
      <c r="W472" s="26" t="str">
        <f>IF(ISBLANK('DATA ENTRY'!$F472),"",IF(LEDGER!B472="AB","AB",IF(LEDGER!B472&gt;=0.9*'MARK LOOKUP'!B472,"A+",IF(LEDGER!B472&gt;=0.8*'MARK LOOKUP'!B472,"A",IF(LEDGER!B472&gt;=0.7*'MARK LOOKUP'!B472,"B+",IF(LEDGER!B472&gt;=0.6*'MARK LOOKUP'!B472,"B",IF(LEDGER!B472&gt;=0.5*'MARK LOOKUP'!B472,"C+",IF(LEDGER!B472&gt;=0.4*'MARK LOOKUP'!B472,"C+",IF(LEDGER!B472&gt;=0.35*'MARK LOOKUP'!B472,"D","NG")))))))))</f>
        <v/>
      </c>
      <c r="X472" s="26" t="str">
        <f>IF(ISBLANK('DATA ENTRY'!$G472),"",IF(LEDGER!C472="AB","AB",IF(LEDGER!C472&gt;=0.9*'MARK LOOKUP'!C472,"A+",IF(LEDGER!C472&gt;=0.8*'MARK LOOKUP'!C472,"A",IF(LEDGER!C472&gt;=0.7*'MARK LOOKUP'!C472,"B+",IF(LEDGER!C472&gt;=0.6*'MARK LOOKUP'!C472,"B",IF(LEDGER!C472&gt;=0.5*'MARK LOOKUP'!C472,"C+",IF(LEDGER!C472&gt;=0.4*'MARK LOOKUP'!C472,"C+",IF(LEDGER!C472&gt;=0.35*'MARK LOOKUP'!C472,"D","N.G.")))))))))</f>
        <v/>
      </c>
      <c r="Y472" s="26" t="b">
        <f>IF(ISNUMBER(D472),IF(D472&gt;=0.9*'MARK LOOKUP'!D472,"A+",IF(D472&gt;=0.8*'MARK LOOKUP'!D472,"A",IF(D472&gt;=0.7*'MARK LOOKUP'!D472,"B+",IF(D472&gt;=0.6*'MARK LOOKUP'!D472,"B",IF(D472&gt;=0.5*'MARK LOOKUP'!D472,"C+",IF(D472&gt;=0.4*'MARK LOOKUP'!D472,"C",IF(D472&gt;=0.35*'MARK LOOKUP'!D472,"D","N.G."))))))))</f>
        <v>0</v>
      </c>
      <c r="Z472" s="26" t="str">
        <f>IF(ISBLANK('DATA ENTRY'!J472),"",IF(LEDGER!E472="AB","AB",IF(LEDGER!E472&gt;=0.9*'MARK LOOKUP'!E472,"A+",IF(LEDGER!E472&gt;=0.8*'MARK LOOKUP'!E472,"A",IF(LEDGER!E472&gt;=0.7*'MARK LOOKUP'!E472,"B+",IF(LEDGER!E472&gt;=0.6*'MARK LOOKUP'!E472,"B",IF(LEDGER!E472&gt;=0.5*'MARK LOOKUP'!E472,"C+",IF(LEDGER!E472&gt;=0.4*'MARK LOOKUP'!E472,"C",IF(LEDGER!E472&gt;=0.35*'MARK LOOKUP'!E472,"D","NG")))))))))</f>
        <v/>
      </c>
      <c r="AA472" s="26" t="str">
        <f>IF(ISBLANK('DATA ENTRY'!K472),"",IF(LEDGER!F472="AB","AB",IF(LEDGER!F472&gt;=0.9*'MARK LOOKUP'!F472,"A+",IF(LEDGER!F472&gt;=0.8*'MARK LOOKUP'!F472,"A",IF(LEDGER!F472&gt;=0.7*'MARK LOOKUP'!F472,"B+",IF(LEDGER!F472&gt;=0.6*'MARK LOOKUP'!F472,"B",IF(LEDGER!F472&gt;=0.5*'MARK LOOKUP'!F472,"C+",IF(LEDGER!F472&gt;=0.4*'MARK LOOKUP'!F472,"C",IF(LEDGER!F472&gt;=0.35*'MARK LOOKUP'!F472,"D","NG")))))))))</f>
        <v/>
      </c>
      <c r="AB472" s="26" t="b">
        <f>IF(ISNUMBER(G472),IF(D472&gt;=0.9*'MARK LOOKUP'!G472,"A+",IF(G472&gt;=0.8*'MARK LOOKUP'!G472,"A",IF(G472&gt;=0.7*'MARK LOOKUP'!G472,"B+",IF(G472&gt;=0.6*'MARK LOOKUP'!G472,"B",IF(G472&gt;=0.5*'MARK LOOKUP'!G472,"C+",IF(G472&gt;=0.4*'MARK LOOKUP'!G472,"C",IF(G472&gt;=0.35*'MARK LOOKUP'!G472,"D","NG"))))))))</f>
        <v>0</v>
      </c>
      <c r="AC472" s="26" t="str">
        <f>IF(ISBLANK('DATA ENTRY'!M472),"",IF(LEDGER!H472="AB","AB",IF(LEDGER!H472&gt;=0.9*'MARK LOOKUP'!H472,"A+",IF(LEDGER!H472&gt;=0.8*'MARK LOOKUP'!H472,"A",IF(LEDGER!H472&gt;=0.7*'MARK LOOKUP'!H472,"B+",IF(LEDGER!H472&gt;=0.6*'MARK LOOKUP'!H472,"B",IF(LEDGER!H472&gt;=0.5*'MARK LOOKUP'!H472,"C+",IF(LEDGER!H472&gt;=0.4*'MARK LOOKUP'!H472,"C",IF(LEDGER!H472&gt;=0.35*'MARK LOOKUP'!H472,"D","NG")))))))))</f>
        <v/>
      </c>
      <c r="AD472" s="26" t="str">
        <f>IF(ISBLANK('DATA ENTRY'!N472),"",IF(LEDGER!I472="AB","AB",IF(LEDGER!I472&gt;=0.9*'MARK LOOKUP'!I472,"A+",IF(LEDGER!I472&gt;=0.8*'MARK LOOKUP'!I472,"A",IF(LEDGER!I472&gt;=0.7*'MARK LOOKUP'!I472,"B+",IF(LEDGER!I472&gt;=0.6*'MARK LOOKUP'!I472,"B",IF(LEDGER!I472&gt;=0.5*'MARK LOOKUP'!I472,"C+",IF(LEDGER!I472&gt;=0.4*'MARK LOOKUP'!I472,"C",IF(LEDGER!I472&gt;=0.35*'MARK LOOKUP'!I472,"D","NG")))))))))</f>
        <v/>
      </c>
      <c r="AE472" s="26" t="str">
        <f>IF(ISNUMBER(J472),IF(J472&gt;=0.9*'MARK LOOKUP'!J472,"A+",IF(J472&gt;=0.8*'MARK LOOKUP'!J472,"A",IF(J472&gt;=0.7*'MARK LOOKUP'!J472,"B+",IF(J472&gt;=0.6*'MARK LOOKUP'!J472,"B",IF(J472&gt;=0.5*'MARK LOOKUP'!J472,"C+",IF(J472&gt;=0.4*'MARK LOOKUP'!J472,"C",IF(J472&gt;=0.35*'MARK LOOKUP'!J472,"D","NG"))))))),"")</f>
        <v/>
      </c>
      <c r="AF472" s="26" t="str">
        <f>IF(ISBLANK('DATA ENTRY'!P472),"",IF(LEDGER!K472="Ab","AB",IF(LEDGER!K472&gt;=0.9*'MARK LOOKUP'!K472,"A+",IF(LEDGER!K472&gt;=0.8*'MARK LOOKUP'!K472,"A",IF(LEDGER!K472&gt;=0.7*'MARK LOOKUP'!K472,"B+",IF(LEDGER!K472&gt;=0.6*'MARK LOOKUP'!K472,"B",IF(LEDGER!K472&gt;=0.5*'MARK LOOKUP'!K472,"C+",IF(LEDGER!K472&gt;=0.4*'MARK LOOKUP'!K472,"C",IF(LEDGER!K472&gt;=0.35*'MARK LOOKUP'!K472,"D","NG")))))))))</f>
        <v/>
      </c>
      <c r="AG472" s="26" t="str">
        <f>IF(ISBLANK('DATA ENTRY'!Q472),"",IF(LEDGER!L472="Ab","AB",IF(LEDGER!L472&gt;=0.9*'MARK LOOKUP'!L472,"A+",IF(LEDGER!L472&gt;=0.8*'MARK LOOKUP'!L472,"A",IF(LEDGER!L472&gt;=0.7*'MARK LOOKUP'!L472,"B+",IF(LEDGER!L472&gt;=0.6*'MARK LOOKUP'!L472,"B",IF(LEDGER!L472&gt;=0.5*'MARK LOOKUP'!L472,"C+",IF(LEDGER!L472&gt;=0.4*'MARK LOOKUP'!L472,"C",IF(LEDGER!L472&gt;=0.35*'MARK LOOKUP'!L472,"D","NG")))))))))</f>
        <v/>
      </c>
      <c r="AH472" s="26" t="str">
        <f>IF(ISNUMBER(M472),IF(M472&gt;=0.9*'MARK LOOKUP'!M472,"A+",IF(M472&gt;=0.8*'MARK LOOKUP'!M472,"A",IF(M472&gt;=0.7*'MARK LOOKUP'!M472,"B+",IF(M472&gt;=0.6*'MARK LOOKUP'!M472,"B",IF(M472&gt;=0.5*'MARK LOOKUP'!M472,"C+",IF(M472&gt;=0.4*'MARK LOOKUP'!M472,"C",IF(M472&gt;=0.35*'MARK LOOKUP'!M472,"D","NG"))))))),"")</f>
        <v/>
      </c>
      <c r="AI472" s="26" t="str">
        <f>IF(ISBLANK('DATA ENTRY'!S472),"",IF(N472="Ab","AB",IF(N472&gt;=0.9*'MARK LOOKUP'!N472,"A+",IF(N472&gt;=0.8*'MARK LOOKUP'!N472,"A",IF(N472&gt;=0.7*'MARK LOOKUP'!N472,"B+",IF(N472&gt;=0.6*'MARK LOOKUP'!N472,"B",IF(N472&gt;=0.5*'MARK LOOKUP'!N472,"C+",IF(N472&gt;=0.4*'MARK LOOKUP'!N472,"C",IF(N472&gt;=0.35*'MARK LOOKUP'!N472,"D","NG")))))))))</f>
        <v/>
      </c>
      <c r="AJ472" s="26" t="str">
        <f>IF(ISBLANK('DATA ENTRY'!T472),"",IF(O472="Ab","AB",IF(O472&gt;=0.9*'MARK LOOKUP'!O472,"A+",IF(O472&gt;=0.8*'MARK LOOKUP'!O472,"A",IF(O472&gt;=0.7*'MARK LOOKUP'!O472,"B+",IF(O472&gt;=0.6*'MARK LOOKUP'!O472,"B",IF(O472&gt;=0.5*'MARK LOOKUP'!O472,"C+",IF(O472&gt;=0.4*'MARK LOOKUP'!O472,"C",IF(O472&gt;=0.35*'MARK LOOKUP'!O472,"D","NG")))))))))</f>
        <v/>
      </c>
      <c r="AK472" s="26" t="str">
        <f>IF(ISNUMBER(P472),IF(P472&gt;=0.9*'MARK LOOKUP'!P472,"A+",IF(P472&gt;=0.8*'MARK LOOKUP'!P472,"A",IF(P472&gt;=0.7*'MARK LOOKUP'!P472,"B+",IF(P472&gt;=0.6*'MARK LOOKUP'!P472,"B",IF(P472&gt;=0.5*'MARK LOOKUP'!P472,"C+",IF(P472&gt;=0.4*'MARK LOOKUP'!P472,"C",IF(P472&gt;=0.35*'MARK LOOKUP'!P472,"D","NG"))))))),"")</f>
        <v/>
      </c>
      <c r="AL472" s="26" t="str">
        <f>IF(ISBLANK('DATA ENTRY'!V472),"",IF(Q472="Ab","AB",IF(Q472&gt;=0.9*'MARK LOOKUP'!Q472,"A+",IF(Q472&gt;=0.8*'MARK LOOKUP'!Q472,"A",IF(Q472&gt;=0.7*'MARK LOOKUP'!Q472,"B+",IF(Q472&gt;=0.6*'MARK LOOKUP'!Q472,"B",IF(Q472&gt;=0.5*'MARK LOOKUP'!Q472,"C+",IF(Q472&gt;=0.4*'MARK LOOKUP'!Q472,"C",IF(Q472&gt;=0.35*'MARK LOOKUP'!Q472,"D","NG")))))))))</f>
        <v/>
      </c>
      <c r="AM472" s="26" t="str">
        <f>IF(ISBLANK('DATA ENTRY'!W472),"",IF(R472="Ab","AB",IF(R472&gt;=0.9*'MARK LOOKUP'!R472,"A+",IF(R472&gt;=0.8*'MARK LOOKUP'!R472,"A",IF(R472&gt;=0.7*'MARK LOOKUP'!R472,"B+",IF(R472&gt;=0.6*'MARK LOOKUP'!R472,"B",IF(R472&gt;=0.5*'MARK LOOKUP'!R472,"C+",IF(R472&gt;=0.4*'MARK LOOKUP'!R472,"C",IF(R472&gt;=0.35*'MARK LOOKUP'!R472,"D","NG")))))))))</f>
        <v/>
      </c>
      <c r="AN472" s="26" t="str">
        <f>IF(ISNUMBER(S472),IF(S472&gt;=0.9*'MARK LOOKUP'!S472,"A+",IF(S472&gt;=0.8*'MARK LOOKUP'!S472,"A",IF(S472&gt;=0.7*'MARK LOOKUP'!S472,"B+",IF(S472&gt;=0.6*'MARK LOOKUP'!S472,"B",IF(S472&gt;=0.5*'MARK LOOKUP'!S472,"C+",IF(S472&gt;=0.4*'MARK LOOKUP'!S472,"C",IF(S472&gt;=0.35*'MARK LOOKUP'!S472,"D","NG"))))))),"")</f>
        <v/>
      </c>
      <c r="AO472" s="26" t="str">
        <f>IF(ISBLANK('DATA ENTRY'!Y472),"",IF(T472="AB","AB",IF(T472&gt;=0.9*'MARK LOOKUP'!T472,"A+",IF(T472&gt;=0.8*'MARK LOOKUP'!T472,"A",IF(T472&gt;=0.7*'MARK LOOKUP'!T472,"B+",IF(T472&gt;=0.6*'MARK LOOKUP'!T472,"B",IF(T472&gt;=0.5*'MARK LOOKUP'!T472,"C+",IF(T472&gt;=0.4*'MARK LOOKUP'!T472,"C",IF(T472&gt;=0.35*'MARK LOOKUP'!T472,"D","NG")))))))))</f>
        <v/>
      </c>
      <c r="AP472" s="26" t="str">
        <f>IF(ISBLANK('DATA ENTRY'!Z472),"",IF(U472="AB","AB",IF(U472&gt;=0.9*'MARK LOOKUP'!U472,"A+",IF(U472&gt;=0.8*'MARK LOOKUP'!U472,"A",IF(U472&gt;=0.7*'MARK LOOKUP'!U472,"B+",IF(U472&gt;=0.6*'MARK LOOKUP'!U472,"B",IF(U472&gt;=0.5*'MARK LOOKUP'!U472,"C+",IF(U472&gt;=0.4*'MARK LOOKUP'!U472,"C",IF(U472&gt;=0.35*'MARK LOOKUP'!U472,"D","NG")))))))))</f>
        <v/>
      </c>
      <c r="AQ472" s="26" t="str">
        <f>IF(ISNUMBER(V472),IF(V472&gt;=0.9*'MARK LOOKUP'!V472,"A+",IF(V472&gt;=0.8*'MARK LOOKUP'!V472,"A",IF(V472&gt;=0.7*'MARK LOOKUP'!V472,"B+",IF(V472&gt;=0.6*'MARK LOOKUP'!S472,"B",IF(V472&gt;=0.5*'MARK LOOKUP'!V472,"C+",IF(V472&gt;=0.4*'MARK LOOKUP'!V472,"C",IF(V472&gt;=0.35*'MARK LOOKUP'!V472,"D","NG"))))))),"")</f>
        <v/>
      </c>
      <c r="AR472" s="26" t="str">
        <f t="shared" si="147"/>
        <v/>
      </c>
      <c r="AS472" s="26" t="str">
        <f t="shared" si="148"/>
        <v/>
      </c>
      <c r="AT472" s="26" t="str">
        <f t="shared" si="149"/>
        <v/>
      </c>
      <c r="AU472" s="26" t="str">
        <f t="shared" si="150"/>
        <v/>
      </c>
      <c r="AV472" s="26" t="str">
        <f t="shared" si="151"/>
        <v/>
      </c>
      <c r="AW472" s="26" t="str">
        <f t="shared" si="152"/>
        <v/>
      </c>
      <c r="AX472" s="26" t="str">
        <f t="shared" si="153"/>
        <v/>
      </c>
      <c r="AY472" s="26" t="str">
        <f t="shared" si="154"/>
        <v/>
      </c>
      <c r="AZ472" s="26" t="str">
        <f t="shared" si="155"/>
        <v/>
      </c>
      <c r="BA472" s="26" t="str">
        <f t="shared" si="156"/>
        <v/>
      </c>
      <c r="BB472" s="26" t="str">
        <f t="shared" si="157"/>
        <v/>
      </c>
      <c r="BC472" s="26" t="str">
        <f t="shared" si="158"/>
        <v/>
      </c>
      <c r="BD472" s="26" t="str">
        <f t="shared" si="159"/>
        <v/>
      </c>
      <c r="BE472" s="26" t="str">
        <f>IF(ISBLANK('DATA ENTRY'!S472),"",IF(AJ472="A+","4",IF(AJ472="A","3.6",IF(AJ472="B+","3.2",IF(AJ472="B","2.8",IF(AJ472="C+","2.4",IF(AJ472="C","2",IF(AJ472="D+","1.6",IF(AJ472="D","1.2",IF(AJ472="E","0.8",""))))))))))</f>
        <v/>
      </c>
      <c r="BF472" s="26" t="str">
        <f>IF(ISBLANK('DATA ENTRY'!T472),"",IF(AK472="A+","4",IF(AK472="A","3.6",IF(AK472="B+","3.2",IF(AK472="B","2.8",IF(AK472="C+","2.4",IF(AK472="C","2",IF(AK472="D+","1.6",IF(AK472="D","1.2",IF(AK472="E","0.8",""))))))))))</f>
        <v/>
      </c>
      <c r="BG472" s="26" t="str">
        <f>IF(ISBLANK('DATA ENTRY'!U472),"",IF(AL472="A+","4",IF(AL472="A","3.6",IF(AL472="B+","3.2",IF(AL472="B","2.8",IF(AL472="C+","2.4",IF(AL472="C","2",IF(AL472="D+","1.6",IF(AL472="D","1.2",IF(AL472="E","0.8",""))))))))))</f>
        <v/>
      </c>
      <c r="BH472" s="26" t="str">
        <f>IF(ISBLANK('DATA ENTRY'!V472),"",IF(AM472="A+","4",IF(AM472="A","3.6",IF(AM472="B+","3.2",IF(AM472="B","2.8",IF(AM472="C+","2.4",IF(AM472="C","2",IF(AM472="D+","1.6",IF(AM472="D","1.2",IF(AM472="E","0.8",""))))))))))</f>
        <v/>
      </c>
      <c r="BI472" s="26" t="str">
        <f>IF(ISBLANK('DATA ENTRY'!W472),"",IF(AN472="A+","4",IF(AN472="A","3.6",IF(AN472="B+","3.2",IF(AN472="B","2.8",IF(AN472="C+","2.4",IF(AN472="C","2",IF(AN472="D+","1.6",IF(AN472="D","1.2",IF(AN472="E","0.8",""))))))))))</f>
        <v/>
      </c>
      <c r="BJ472" s="26" t="str">
        <f>IF(ISBLANK('DATA ENTRY'!X472),"",IF(AO472="A+","4",IF(AO472="A","3.6",IF(AO472="B+","3.2",IF(AO472="B","2.8",IF(AO472="C+","2.4",IF(AO472="C","2",IF(AO472="D+","1.6",IF(AO472="D","1.2",IF(AO472="E","0.8",""))))))))))</f>
        <v/>
      </c>
      <c r="BK472" s="26" t="str">
        <f>IF(ISBLANK('DATA ENTRY'!Y472),"",IF(AP472="A+","4",IF(AP472="A","3.6",IF(AP472="B+","3.2",IF(AP472="B","2.8",IF(AP472="C+","2.4",IF(AP472="C","2",IF(AP472="D+","1.6",IF(AP472="D","1.2",IF(AP472="E","0.8",""))))))))))</f>
        <v/>
      </c>
      <c r="BL472" s="26" t="str">
        <f>IF(ISBLANK('DATA ENTRY'!Z472),"",IF(AQ472="A+","4",IF(AQ472="A","3.6",IF(AQ472="B+","3.2",IF(AQ472="B","2.8",IF(AQ472="C+","2.4",IF(AQ472="C","2",IF(AQ472="D+","1.6",IF(AQ472="D","1.2",IF(AQ472="E","0.8",""))))))))))</f>
        <v/>
      </c>
    </row>
    <row r="473" spans="2:64" x14ac:dyDescent="0.25">
      <c r="B473" s="26" t="str">
        <f>IF(ISBLANK('DATA ENTRY'!G473),"",'DATA ENTRY'!G473)</f>
        <v/>
      </c>
      <c r="C473" s="26" t="str">
        <f>IF(ISBLANK('DATA ENTRY'!H473),"",'DATA ENTRY'!H473)</f>
        <v/>
      </c>
      <c r="D473" s="26" t="str">
        <f t="shared" si="141"/>
        <v/>
      </c>
      <c r="E473" s="26" t="str">
        <f>IF(ISBLANK('DATA ENTRY'!J473),"",'DATA ENTRY'!J473)</f>
        <v/>
      </c>
      <c r="F473" s="26" t="str">
        <f>IF(ISBLANK('DATA ENTRY'!K473),"",'DATA ENTRY'!K473)</f>
        <v/>
      </c>
      <c r="G473" s="26" t="str">
        <f t="shared" si="142"/>
        <v/>
      </c>
      <c r="H473" s="26" t="str">
        <f>IF(ISBLANK('DATA ENTRY'!M473),"",'DATA ENTRY'!M473)</f>
        <v/>
      </c>
      <c r="I473" s="26" t="str">
        <f>IF(ISBLANK('DATA ENTRY'!M473),"",'DATA ENTRY'!N473)</f>
        <v/>
      </c>
      <c r="J473" s="26" t="str">
        <f t="shared" si="160"/>
        <v/>
      </c>
      <c r="K473" s="26" t="str">
        <f>IF(ISBLANK('DATA ENTRY'!P473),"",'DATA ENTRY'!P473)</f>
        <v/>
      </c>
      <c r="L473" s="26" t="str">
        <f>IF(ISBLANK('DATA ENTRY'!Q473),"",'DATA ENTRY'!Q473)</f>
        <v/>
      </c>
      <c r="M473" s="26" t="str">
        <f t="shared" si="143"/>
        <v/>
      </c>
      <c r="N473" s="26" t="str">
        <f>IF(ISBLANK('DATA ENTRY'!S473),"",'DATA ENTRY'!S473)</f>
        <v/>
      </c>
      <c r="O473" s="26" t="str">
        <f>IF(ISBLANK('DATA ENTRY'!T473),"",'DATA ENTRY'!T473)</f>
        <v/>
      </c>
      <c r="P473" s="26" t="str">
        <f t="shared" si="144"/>
        <v/>
      </c>
      <c r="Q473" s="26" t="str">
        <f>IF(ISBLANK('DATA ENTRY'!V473),"",'DATA ENTRY'!V473)</f>
        <v/>
      </c>
      <c r="R473" s="26" t="str">
        <f>IF(ISBLANK('DATA ENTRY'!W473),"",'DATA ENTRY'!W473)</f>
        <v/>
      </c>
      <c r="S473" s="26" t="str">
        <f t="shared" si="145"/>
        <v/>
      </c>
      <c r="T473" s="26" t="str">
        <f>IF(ISBLANK('DATA ENTRY'!Y473),"",'DATA ENTRY'!Y473)</f>
        <v/>
      </c>
      <c r="U473" s="26" t="str">
        <f>IF(ISBLANK('DATA ENTRY'!Z473),"",'DATA ENTRY'!Z473)</f>
        <v/>
      </c>
      <c r="V473" s="26" t="str">
        <f t="shared" si="146"/>
        <v/>
      </c>
      <c r="W473" s="26" t="str">
        <f>IF(ISBLANK('DATA ENTRY'!$F473),"",IF(LEDGER!B473="AB","AB",IF(LEDGER!B473&gt;=0.9*'MARK LOOKUP'!B473,"A+",IF(LEDGER!B473&gt;=0.8*'MARK LOOKUP'!B473,"A",IF(LEDGER!B473&gt;=0.7*'MARK LOOKUP'!B473,"B+",IF(LEDGER!B473&gt;=0.6*'MARK LOOKUP'!B473,"B",IF(LEDGER!B473&gt;=0.5*'MARK LOOKUP'!B473,"C+",IF(LEDGER!B473&gt;=0.4*'MARK LOOKUP'!B473,"C+",IF(LEDGER!B473&gt;=0.35*'MARK LOOKUP'!B473,"D","NG")))))))))</f>
        <v/>
      </c>
      <c r="X473" s="26" t="str">
        <f>IF(ISBLANK('DATA ENTRY'!$G473),"",IF(LEDGER!C473="AB","AB",IF(LEDGER!C473&gt;=0.9*'MARK LOOKUP'!C473,"A+",IF(LEDGER!C473&gt;=0.8*'MARK LOOKUP'!C473,"A",IF(LEDGER!C473&gt;=0.7*'MARK LOOKUP'!C473,"B+",IF(LEDGER!C473&gt;=0.6*'MARK LOOKUP'!C473,"B",IF(LEDGER!C473&gt;=0.5*'MARK LOOKUP'!C473,"C+",IF(LEDGER!C473&gt;=0.4*'MARK LOOKUP'!C473,"C+",IF(LEDGER!C473&gt;=0.35*'MARK LOOKUP'!C473,"D","N.G.")))))))))</f>
        <v/>
      </c>
      <c r="Y473" s="26" t="b">
        <f>IF(ISNUMBER(D473),IF(D473&gt;=0.9*'MARK LOOKUP'!D473,"A+",IF(D473&gt;=0.8*'MARK LOOKUP'!D473,"A",IF(D473&gt;=0.7*'MARK LOOKUP'!D473,"B+",IF(D473&gt;=0.6*'MARK LOOKUP'!D473,"B",IF(D473&gt;=0.5*'MARK LOOKUP'!D473,"C+",IF(D473&gt;=0.4*'MARK LOOKUP'!D473,"C",IF(D473&gt;=0.35*'MARK LOOKUP'!D473,"D","N.G."))))))))</f>
        <v>0</v>
      </c>
      <c r="Z473" s="26" t="str">
        <f>IF(ISBLANK('DATA ENTRY'!J473),"",IF(LEDGER!E473="AB","AB",IF(LEDGER!E473&gt;=0.9*'MARK LOOKUP'!E473,"A+",IF(LEDGER!E473&gt;=0.8*'MARK LOOKUP'!E473,"A",IF(LEDGER!E473&gt;=0.7*'MARK LOOKUP'!E473,"B+",IF(LEDGER!E473&gt;=0.6*'MARK LOOKUP'!E473,"B",IF(LEDGER!E473&gt;=0.5*'MARK LOOKUP'!E473,"C+",IF(LEDGER!E473&gt;=0.4*'MARK LOOKUP'!E473,"C",IF(LEDGER!E473&gt;=0.35*'MARK LOOKUP'!E473,"D","NG")))))))))</f>
        <v/>
      </c>
      <c r="AA473" s="26" t="str">
        <f>IF(ISBLANK('DATA ENTRY'!K473),"",IF(LEDGER!F473="AB","AB",IF(LEDGER!F473&gt;=0.9*'MARK LOOKUP'!F473,"A+",IF(LEDGER!F473&gt;=0.8*'MARK LOOKUP'!F473,"A",IF(LEDGER!F473&gt;=0.7*'MARK LOOKUP'!F473,"B+",IF(LEDGER!F473&gt;=0.6*'MARK LOOKUP'!F473,"B",IF(LEDGER!F473&gt;=0.5*'MARK LOOKUP'!F473,"C+",IF(LEDGER!F473&gt;=0.4*'MARK LOOKUP'!F473,"C",IF(LEDGER!F473&gt;=0.35*'MARK LOOKUP'!F473,"D","NG")))))))))</f>
        <v/>
      </c>
      <c r="AB473" s="26" t="b">
        <f>IF(ISNUMBER(G473),IF(D473&gt;=0.9*'MARK LOOKUP'!G473,"A+",IF(G473&gt;=0.8*'MARK LOOKUP'!G473,"A",IF(G473&gt;=0.7*'MARK LOOKUP'!G473,"B+",IF(G473&gt;=0.6*'MARK LOOKUP'!G473,"B",IF(G473&gt;=0.5*'MARK LOOKUP'!G473,"C+",IF(G473&gt;=0.4*'MARK LOOKUP'!G473,"C",IF(G473&gt;=0.35*'MARK LOOKUP'!G473,"D","NG"))))))))</f>
        <v>0</v>
      </c>
      <c r="AC473" s="26" t="str">
        <f>IF(ISBLANK('DATA ENTRY'!M473),"",IF(LEDGER!H473="AB","AB",IF(LEDGER!H473&gt;=0.9*'MARK LOOKUP'!H473,"A+",IF(LEDGER!H473&gt;=0.8*'MARK LOOKUP'!H473,"A",IF(LEDGER!H473&gt;=0.7*'MARK LOOKUP'!H473,"B+",IF(LEDGER!H473&gt;=0.6*'MARK LOOKUP'!H473,"B",IF(LEDGER!H473&gt;=0.5*'MARK LOOKUP'!H473,"C+",IF(LEDGER!H473&gt;=0.4*'MARK LOOKUP'!H473,"C",IF(LEDGER!H473&gt;=0.35*'MARK LOOKUP'!H473,"D","NG")))))))))</f>
        <v/>
      </c>
      <c r="AD473" s="26" t="str">
        <f>IF(ISBLANK('DATA ENTRY'!N473),"",IF(LEDGER!I473="AB","AB",IF(LEDGER!I473&gt;=0.9*'MARK LOOKUP'!I473,"A+",IF(LEDGER!I473&gt;=0.8*'MARK LOOKUP'!I473,"A",IF(LEDGER!I473&gt;=0.7*'MARK LOOKUP'!I473,"B+",IF(LEDGER!I473&gt;=0.6*'MARK LOOKUP'!I473,"B",IF(LEDGER!I473&gt;=0.5*'MARK LOOKUP'!I473,"C+",IF(LEDGER!I473&gt;=0.4*'MARK LOOKUP'!I473,"C",IF(LEDGER!I473&gt;=0.35*'MARK LOOKUP'!I473,"D","NG")))))))))</f>
        <v/>
      </c>
      <c r="AE473" s="26" t="str">
        <f>IF(ISNUMBER(J473),IF(J473&gt;=0.9*'MARK LOOKUP'!J473,"A+",IF(J473&gt;=0.8*'MARK LOOKUP'!J473,"A",IF(J473&gt;=0.7*'MARK LOOKUP'!J473,"B+",IF(J473&gt;=0.6*'MARK LOOKUP'!J473,"B",IF(J473&gt;=0.5*'MARK LOOKUP'!J473,"C+",IF(J473&gt;=0.4*'MARK LOOKUP'!J473,"C",IF(J473&gt;=0.35*'MARK LOOKUP'!J473,"D","NG"))))))),"")</f>
        <v/>
      </c>
      <c r="AF473" s="26" t="str">
        <f>IF(ISBLANK('DATA ENTRY'!P473),"",IF(LEDGER!K473="Ab","AB",IF(LEDGER!K473&gt;=0.9*'MARK LOOKUP'!K473,"A+",IF(LEDGER!K473&gt;=0.8*'MARK LOOKUP'!K473,"A",IF(LEDGER!K473&gt;=0.7*'MARK LOOKUP'!K473,"B+",IF(LEDGER!K473&gt;=0.6*'MARK LOOKUP'!K473,"B",IF(LEDGER!K473&gt;=0.5*'MARK LOOKUP'!K473,"C+",IF(LEDGER!K473&gt;=0.4*'MARK LOOKUP'!K473,"C",IF(LEDGER!K473&gt;=0.35*'MARK LOOKUP'!K473,"D","NG")))))))))</f>
        <v/>
      </c>
      <c r="AG473" s="26" t="str">
        <f>IF(ISBLANK('DATA ENTRY'!Q473),"",IF(LEDGER!L473="Ab","AB",IF(LEDGER!L473&gt;=0.9*'MARK LOOKUP'!L473,"A+",IF(LEDGER!L473&gt;=0.8*'MARK LOOKUP'!L473,"A",IF(LEDGER!L473&gt;=0.7*'MARK LOOKUP'!L473,"B+",IF(LEDGER!L473&gt;=0.6*'MARK LOOKUP'!L473,"B",IF(LEDGER!L473&gt;=0.5*'MARK LOOKUP'!L473,"C+",IF(LEDGER!L473&gt;=0.4*'MARK LOOKUP'!L473,"C",IF(LEDGER!L473&gt;=0.35*'MARK LOOKUP'!L473,"D","NG")))))))))</f>
        <v/>
      </c>
      <c r="AH473" s="26" t="str">
        <f>IF(ISNUMBER(M473),IF(M473&gt;=0.9*'MARK LOOKUP'!M473,"A+",IF(M473&gt;=0.8*'MARK LOOKUP'!M473,"A",IF(M473&gt;=0.7*'MARK LOOKUP'!M473,"B+",IF(M473&gt;=0.6*'MARK LOOKUP'!M473,"B",IF(M473&gt;=0.5*'MARK LOOKUP'!M473,"C+",IF(M473&gt;=0.4*'MARK LOOKUP'!M473,"C",IF(M473&gt;=0.35*'MARK LOOKUP'!M473,"D","NG"))))))),"")</f>
        <v/>
      </c>
      <c r="AI473" s="26" t="str">
        <f>IF(ISBLANK('DATA ENTRY'!S473),"",IF(N473="Ab","AB",IF(N473&gt;=0.9*'MARK LOOKUP'!N473,"A+",IF(N473&gt;=0.8*'MARK LOOKUP'!N473,"A",IF(N473&gt;=0.7*'MARK LOOKUP'!N473,"B+",IF(N473&gt;=0.6*'MARK LOOKUP'!N473,"B",IF(N473&gt;=0.5*'MARK LOOKUP'!N473,"C+",IF(N473&gt;=0.4*'MARK LOOKUP'!N473,"C",IF(N473&gt;=0.35*'MARK LOOKUP'!N473,"D","NG")))))))))</f>
        <v/>
      </c>
      <c r="AJ473" s="26" t="str">
        <f>IF(ISBLANK('DATA ENTRY'!T473),"",IF(O473="Ab","AB",IF(O473&gt;=0.9*'MARK LOOKUP'!O473,"A+",IF(O473&gt;=0.8*'MARK LOOKUP'!O473,"A",IF(O473&gt;=0.7*'MARK LOOKUP'!O473,"B+",IF(O473&gt;=0.6*'MARK LOOKUP'!O473,"B",IF(O473&gt;=0.5*'MARK LOOKUP'!O473,"C+",IF(O473&gt;=0.4*'MARK LOOKUP'!O473,"C",IF(O473&gt;=0.35*'MARK LOOKUP'!O473,"D","NG")))))))))</f>
        <v/>
      </c>
      <c r="AK473" s="26" t="str">
        <f>IF(ISNUMBER(P473),IF(P473&gt;=0.9*'MARK LOOKUP'!P473,"A+",IF(P473&gt;=0.8*'MARK LOOKUP'!P473,"A",IF(P473&gt;=0.7*'MARK LOOKUP'!P473,"B+",IF(P473&gt;=0.6*'MARK LOOKUP'!P473,"B",IF(P473&gt;=0.5*'MARK LOOKUP'!P473,"C+",IF(P473&gt;=0.4*'MARK LOOKUP'!P473,"C",IF(P473&gt;=0.35*'MARK LOOKUP'!P473,"D","NG"))))))),"")</f>
        <v/>
      </c>
      <c r="AL473" s="26" t="str">
        <f>IF(ISBLANK('DATA ENTRY'!V473),"",IF(Q473="Ab","AB",IF(Q473&gt;=0.9*'MARK LOOKUP'!Q473,"A+",IF(Q473&gt;=0.8*'MARK LOOKUP'!Q473,"A",IF(Q473&gt;=0.7*'MARK LOOKUP'!Q473,"B+",IF(Q473&gt;=0.6*'MARK LOOKUP'!Q473,"B",IF(Q473&gt;=0.5*'MARK LOOKUP'!Q473,"C+",IF(Q473&gt;=0.4*'MARK LOOKUP'!Q473,"C",IF(Q473&gt;=0.35*'MARK LOOKUP'!Q473,"D","NG")))))))))</f>
        <v/>
      </c>
      <c r="AM473" s="26" t="str">
        <f>IF(ISBLANK('DATA ENTRY'!W473),"",IF(R473="Ab","AB",IF(R473&gt;=0.9*'MARK LOOKUP'!R473,"A+",IF(R473&gt;=0.8*'MARK LOOKUP'!R473,"A",IF(R473&gt;=0.7*'MARK LOOKUP'!R473,"B+",IF(R473&gt;=0.6*'MARK LOOKUP'!R473,"B",IF(R473&gt;=0.5*'MARK LOOKUP'!R473,"C+",IF(R473&gt;=0.4*'MARK LOOKUP'!R473,"C",IF(R473&gt;=0.35*'MARK LOOKUP'!R473,"D","NG")))))))))</f>
        <v/>
      </c>
      <c r="AN473" s="26" t="str">
        <f>IF(ISNUMBER(S473),IF(S473&gt;=0.9*'MARK LOOKUP'!S473,"A+",IF(S473&gt;=0.8*'MARK LOOKUP'!S473,"A",IF(S473&gt;=0.7*'MARK LOOKUP'!S473,"B+",IF(S473&gt;=0.6*'MARK LOOKUP'!S473,"B",IF(S473&gt;=0.5*'MARK LOOKUP'!S473,"C+",IF(S473&gt;=0.4*'MARK LOOKUP'!S473,"C",IF(S473&gt;=0.35*'MARK LOOKUP'!S473,"D","NG"))))))),"")</f>
        <v/>
      </c>
      <c r="AO473" s="26" t="str">
        <f>IF(ISBLANK('DATA ENTRY'!Y473),"",IF(T473="AB","AB",IF(T473&gt;=0.9*'MARK LOOKUP'!T473,"A+",IF(T473&gt;=0.8*'MARK LOOKUP'!T473,"A",IF(T473&gt;=0.7*'MARK LOOKUP'!T473,"B+",IF(T473&gt;=0.6*'MARK LOOKUP'!T473,"B",IF(T473&gt;=0.5*'MARK LOOKUP'!T473,"C+",IF(T473&gt;=0.4*'MARK LOOKUP'!T473,"C",IF(T473&gt;=0.35*'MARK LOOKUP'!T473,"D","NG")))))))))</f>
        <v/>
      </c>
      <c r="AP473" s="26" t="str">
        <f>IF(ISBLANK('DATA ENTRY'!Z473),"",IF(U473="AB","AB",IF(U473&gt;=0.9*'MARK LOOKUP'!U473,"A+",IF(U473&gt;=0.8*'MARK LOOKUP'!U473,"A",IF(U473&gt;=0.7*'MARK LOOKUP'!U473,"B+",IF(U473&gt;=0.6*'MARK LOOKUP'!U473,"B",IF(U473&gt;=0.5*'MARK LOOKUP'!U473,"C+",IF(U473&gt;=0.4*'MARK LOOKUP'!U473,"C",IF(U473&gt;=0.35*'MARK LOOKUP'!U473,"D","NG")))))))))</f>
        <v/>
      </c>
      <c r="AQ473" s="26" t="str">
        <f>IF(ISNUMBER(V473),IF(V473&gt;=0.9*'MARK LOOKUP'!V473,"A+",IF(V473&gt;=0.8*'MARK LOOKUP'!V473,"A",IF(V473&gt;=0.7*'MARK LOOKUP'!V473,"B+",IF(V473&gt;=0.6*'MARK LOOKUP'!S473,"B",IF(V473&gt;=0.5*'MARK LOOKUP'!V473,"C+",IF(V473&gt;=0.4*'MARK LOOKUP'!V473,"C",IF(V473&gt;=0.35*'MARK LOOKUP'!V473,"D","NG"))))))),"")</f>
        <v/>
      </c>
      <c r="AR473" s="26" t="str">
        <f t="shared" si="147"/>
        <v/>
      </c>
      <c r="AS473" s="26" t="str">
        <f t="shared" si="148"/>
        <v/>
      </c>
      <c r="AT473" s="26" t="str">
        <f t="shared" si="149"/>
        <v/>
      </c>
      <c r="AU473" s="26" t="str">
        <f t="shared" si="150"/>
        <v/>
      </c>
      <c r="AV473" s="26" t="str">
        <f t="shared" si="151"/>
        <v/>
      </c>
      <c r="AW473" s="26" t="str">
        <f t="shared" si="152"/>
        <v/>
      </c>
      <c r="AX473" s="26" t="str">
        <f t="shared" si="153"/>
        <v/>
      </c>
      <c r="AY473" s="26" t="str">
        <f t="shared" si="154"/>
        <v/>
      </c>
      <c r="AZ473" s="26" t="str">
        <f t="shared" si="155"/>
        <v/>
      </c>
      <c r="BA473" s="26" t="str">
        <f t="shared" si="156"/>
        <v/>
      </c>
      <c r="BB473" s="26" t="str">
        <f t="shared" si="157"/>
        <v/>
      </c>
      <c r="BC473" s="26" t="str">
        <f t="shared" si="158"/>
        <v/>
      </c>
      <c r="BD473" s="26" t="str">
        <f t="shared" si="159"/>
        <v/>
      </c>
      <c r="BE473" s="26" t="str">
        <f>IF(ISBLANK('DATA ENTRY'!S473),"",IF(AJ473="A+","4",IF(AJ473="A","3.6",IF(AJ473="B+","3.2",IF(AJ473="B","2.8",IF(AJ473="C+","2.4",IF(AJ473="C","2",IF(AJ473="D+","1.6",IF(AJ473="D","1.2",IF(AJ473="E","0.8",""))))))))))</f>
        <v/>
      </c>
      <c r="BF473" s="26" t="str">
        <f>IF(ISBLANK('DATA ENTRY'!T473),"",IF(AK473="A+","4",IF(AK473="A","3.6",IF(AK473="B+","3.2",IF(AK473="B","2.8",IF(AK473="C+","2.4",IF(AK473="C","2",IF(AK473="D+","1.6",IF(AK473="D","1.2",IF(AK473="E","0.8",""))))))))))</f>
        <v/>
      </c>
      <c r="BG473" s="26" t="str">
        <f>IF(ISBLANK('DATA ENTRY'!U473),"",IF(AL473="A+","4",IF(AL473="A","3.6",IF(AL473="B+","3.2",IF(AL473="B","2.8",IF(AL473="C+","2.4",IF(AL473="C","2",IF(AL473="D+","1.6",IF(AL473="D","1.2",IF(AL473="E","0.8",""))))))))))</f>
        <v/>
      </c>
      <c r="BH473" s="26" t="str">
        <f>IF(ISBLANK('DATA ENTRY'!V473),"",IF(AM473="A+","4",IF(AM473="A","3.6",IF(AM473="B+","3.2",IF(AM473="B","2.8",IF(AM473="C+","2.4",IF(AM473="C","2",IF(AM473="D+","1.6",IF(AM473="D","1.2",IF(AM473="E","0.8",""))))))))))</f>
        <v/>
      </c>
      <c r="BI473" s="26" t="str">
        <f>IF(ISBLANK('DATA ENTRY'!W473),"",IF(AN473="A+","4",IF(AN473="A","3.6",IF(AN473="B+","3.2",IF(AN473="B","2.8",IF(AN473="C+","2.4",IF(AN473="C","2",IF(AN473="D+","1.6",IF(AN473="D","1.2",IF(AN473="E","0.8",""))))))))))</f>
        <v/>
      </c>
      <c r="BJ473" s="26" t="str">
        <f>IF(ISBLANK('DATA ENTRY'!X473),"",IF(AO473="A+","4",IF(AO473="A","3.6",IF(AO473="B+","3.2",IF(AO473="B","2.8",IF(AO473="C+","2.4",IF(AO473="C","2",IF(AO473="D+","1.6",IF(AO473="D","1.2",IF(AO473="E","0.8",""))))))))))</f>
        <v/>
      </c>
      <c r="BK473" s="26" t="str">
        <f>IF(ISBLANK('DATA ENTRY'!Y473),"",IF(AP473="A+","4",IF(AP473="A","3.6",IF(AP473="B+","3.2",IF(AP473="B","2.8",IF(AP473="C+","2.4",IF(AP473="C","2",IF(AP473="D+","1.6",IF(AP473="D","1.2",IF(AP473="E","0.8",""))))))))))</f>
        <v/>
      </c>
      <c r="BL473" s="26" t="str">
        <f>IF(ISBLANK('DATA ENTRY'!Z473),"",IF(AQ473="A+","4",IF(AQ473="A","3.6",IF(AQ473="B+","3.2",IF(AQ473="B","2.8",IF(AQ473="C+","2.4",IF(AQ473="C","2",IF(AQ473="D+","1.6",IF(AQ473="D","1.2",IF(AQ473="E","0.8",""))))))))))</f>
        <v/>
      </c>
    </row>
    <row r="474" spans="2:64" x14ac:dyDescent="0.25">
      <c r="B474" s="26" t="str">
        <f>IF(ISBLANK('DATA ENTRY'!G474),"",'DATA ENTRY'!G474)</f>
        <v/>
      </c>
      <c r="C474" s="26" t="str">
        <f>IF(ISBLANK('DATA ENTRY'!H474),"",'DATA ENTRY'!H474)</f>
        <v/>
      </c>
      <c r="D474" s="26" t="str">
        <f t="shared" si="141"/>
        <v/>
      </c>
      <c r="E474" s="26" t="str">
        <f>IF(ISBLANK('DATA ENTRY'!J474),"",'DATA ENTRY'!J474)</f>
        <v/>
      </c>
      <c r="F474" s="26" t="str">
        <f>IF(ISBLANK('DATA ENTRY'!K474),"",'DATA ENTRY'!K474)</f>
        <v/>
      </c>
      <c r="G474" s="26" t="str">
        <f t="shared" si="142"/>
        <v/>
      </c>
      <c r="H474" s="26" t="str">
        <f>IF(ISBLANK('DATA ENTRY'!M474),"",'DATA ENTRY'!M474)</f>
        <v/>
      </c>
      <c r="I474" s="26" t="str">
        <f>IF(ISBLANK('DATA ENTRY'!M474),"",'DATA ENTRY'!N474)</f>
        <v/>
      </c>
      <c r="J474" s="26" t="str">
        <f t="shared" si="160"/>
        <v/>
      </c>
      <c r="K474" s="26" t="str">
        <f>IF(ISBLANK('DATA ENTRY'!P474),"",'DATA ENTRY'!P474)</f>
        <v/>
      </c>
      <c r="L474" s="26" t="str">
        <f>IF(ISBLANK('DATA ENTRY'!Q474),"",'DATA ENTRY'!Q474)</f>
        <v/>
      </c>
      <c r="M474" s="26" t="str">
        <f t="shared" si="143"/>
        <v/>
      </c>
      <c r="N474" s="26" t="str">
        <f>IF(ISBLANK('DATA ENTRY'!S474),"",'DATA ENTRY'!S474)</f>
        <v/>
      </c>
      <c r="O474" s="26" t="str">
        <f>IF(ISBLANK('DATA ENTRY'!T474),"",'DATA ENTRY'!T474)</f>
        <v/>
      </c>
      <c r="P474" s="26" t="str">
        <f t="shared" si="144"/>
        <v/>
      </c>
      <c r="Q474" s="26" t="str">
        <f>IF(ISBLANK('DATA ENTRY'!V474),"",'DATA ENTRY'!V474)</f>
        <v/>
      </c>
      <c r="R474" s="26" t="str">
        <f>IF(ISBLANK('DATA ENTRY'!W474),"",'DATA ENTRY'!W474)</f>
        <v/>
      </c>
      <c r="S474" s="26" t="str">
        <f t="shared" si="145"/>
        <v/>
      </c>
      <c r="T474" s="26" t="str">
        <f>IF(ISBLANK('DATA ENTRY'!Y474),"",'DATA ENTRY'!Y474)</f>
        <v/>
      </c>
      <c r="U474" s="26" t="str">
        <f>IF(ISBLANK('DATA ENTRY'!Z474),"",'DATA ENTRY'!Z474)</f>
        <v/>
      </c>
      <c r="V474" s="26" t="str">
        <f t="shared" si="146"/>
        <v/>
      </c>
      <c r="W474" s="26" t="str">
        <f>IF(ISBLANK('DATA ENTRY'!$F474),"",IF(LEDGER!B474="AB","AB",IF(LEDGER!B474&gt;=0.9*'MARK LOOKUP'!B474,"A+",IF(LEDGER!B474&gt;=0.8*'MARK LOOKUP'!B474,"A",IF(LEDGER!B474&gt;=0.7*'MARK LOOKUP'!B474,"B+",IF(LEDGER!B474&gt;=0.6*'MARK LOOKUP'!B474,"B",IF(LEDGER!B474&gt;=0.5*'MARK LOOKUP'!B474,"C+",IF(LEDGER!B474&gt;=0.4*'MARK LOOKUP'!B474,"C+",IF(LEDGER!B474&gt;=0.35*'MARK LOOKUP'!B474,"D","NG")))))))))</f>
        <v/>
      </c>
      <c r="X474" s="26" t="str">
        <f>IF(ISBLANK('DATA ENTRY'!$G474),"",IF(LEDGER!C474="AB","AB",IF(LEDGER!C474&gt;=0.9*'MARK LOOKUP'!C474,"A+",IF(LEDGER!C474&gt;=0.8*'MARK LOOKUP'!C474,"A",IF(LEDGER!C474&gt;=0.7*'MARK LOOKUP'!C474,"B+",IF(LEDGER!C474&gt;=0.6*'MARK LOOKUP'!C474,"B",IF(LEDGER!C474&gt;=0.5*'MARK LOOKUP'!C474,"C+",IF(LEDGER!C474&gt;=0.4*'MARK LOOKUP'!C474,"C+",IF(LEDGER!C474&gt;=0.35*'MARK LOOKUP'!C474,"D","N.G.")))))))))</f>
        <v/>
      </c>
      <c r="Y474" s="26" t="b">
        <f>IF(ISNUMBER(D474),IF(D474&gt;=0.9*'MARK LOOKUP'!D474,"A+",IF(D474&gt;=0.8*'MARK LOOKUP'!D474,"A",IF(D474&gt;=0.7*'MARK LOOKUP'!D474,"B+",IF(D474&gt;=0.6*'MARK LOOKUP'!D474,"B",IF(D474&gt;=0.5*'MARK LOOKUP'!D474,"C+",IF(D474&gt;=0.4*'MARK LOOKUP'!D474,"C",IF(D474&gt;=0.35*'MARK LOOKUP'!D474,"D","N.G."))))))))</f>
        <v>0</v>
      </c>
      <c r="Z474" s="26" t="str">
        <f>IF(ISBLANK('DATA ENTRY'!J474),"",IF(LEDGER!E474="AB","AB",IF(LEDGER!E474&gt;=0.9*'MARK LOOKUP'!E474,"A+",IF(LEDGER!E474&gt;=0.8*'MARK LOOKUP'!E474,"A",IF(LEDGER!E474&gt;=0.7*'MARK LOOKUP'!E474,"B+",IF(LEDGER!E474&gt;=0.6*'MARK LOOKUP'!E474,"B",IF(LEDGER!E474&gt;=0.5*'MARK LOOKUP'!E474,"C+",IF(LEDGER!E474&gt;=0.4*'MARK LOOKUP'!E474,"C",IF(LEDGER!E474&gt;=0.35*'MARK LOOKUP'!E474,"D","NG")))))))))</f>
        <v/>
      </c>
      <c r="AA474" s="26" t="str">
        <f>IF(ISBLANK('DATA ENTRY'!K474),"",IF(LEDGER!F474="AB","AB",IF(LEDGER!F474&gt;=0.9*'MARK LOOKUP'!F474,"A+",IF(LEDGER!F474&gt;=0.8*'MARK LOOKUP'!F474,"A",IF(LEDGER!F474&gt;=0.7*'MARK LOOKUP'!F474,"B+",IF(LEDGER!F474&gt;=0.6*'MARK LOOKUP'!F474,"B",IF(LEDGER!F474&gt;=0.5*'MARK LOOKUP'!F474,"C+",IF(LEDGER!F474&gt;=0.4*'MARK LOOKUP'!F474,"C",IF(LEDGER!F474&gt;=0.35*'MARK LOOKUP'!F474,"D","NG")))))))))</f>
        <v/>
      </c>
      <c r="AB474" s="26" t="b">
        <f>IF(ISNUMBER(G474),IF(D474&gt;=0.9*'MARK LOOKUP'!G474,"A+",IF(G474&gt;=0.8*'MARK LOOKUP'!G474,"A",IF(G474&gt;=0.7*'MARK LOOKUP'!G474,"B+",IF(G474&gt;=0.6*'MARK LOOKUP'!G474,"B",IF(G474&gt;=0.5*'MARK LOOKUP'!G474,"C+",IF(G474&gt;=0.4*'MARK LOOKUP'!G474,"C",IF(G474&gt;=0.35*'MARK LOOKUP'!G474,"D","NG"))))))))</f>
        <v>0</v>
      </c>
      <c r="AC474" s="26" t="str">
        <f>IF(ISBLANK('DATA ENTRY'!M474),"",IF(LEDGER!H474="AB","AB",IF(LEDGER!H474&gt;=0.9*'MARK LOOKUP'!H474,"A+",IF(LEDGER!H474&gt;=0.8*'MARK LOOKUP'!H474,"A",IF(LEDGER!H474&gt;=0.7*'MARK LOOKUP'!H474,"B+",IF(LEDGER!H474&gt;=0.6*'MARK LOOKUP'!H474,"B",IF(LEDGER!H474&gt;=0.5*'MARK LOOKUP'!H474,"C+",IF(LEDGER!H474&gt;=0.4*'MARK LOOKUP'!H474,"C",IF(LEDGER!H474&gt;=0.35*'MARK LOOKUP'!H474,"D","NG")))))))))</f>
        <v/>
      </c>
      <c r="AD474" s="26" t="str">
        <f>IF(ISBLANK('DATA ENTRY'!N474),"",IF(LEDGER!I474="AB","AB",IF(LEDGER!I474&gt;=0.9*'MARK LOOKUP'!I474,"A+",IF(LEDGER!I474&gt;=0.8*'MARK LOOKUP'!I474,"A",IF(LEDGER!I474&gt;=0.7*'MARK LOOKUP'!I474,"B+",IF(LEDGER!I474&gt;=0.6*'MARK LOOKUP'!I474,"B",IF(LEDGER!I474&gt;=0.5*'MARK LOOKUP'!I474,"C+",IF(LEDGER!I474&gt;=0.4*'MARK LOOKUP'!I474,"C",IF(LEDGER!I474&gt;=0.35*'MARK LOOKUP'!I474,"D","NG")))))))))</f>
        <v/>
      </c>
      <c r="AE474" s="26" t="str">
        <f>IF(ISNUMBER(J474),IF(J474&gt;=0.9*'MARK LOOKUP'!J474,"A+",IF(J474&gt;=0.8*'MARK LOOKUP'!J474,"A",IF(J474&gt;=0.7*'MARK LOOKUP'!J474,"B+",IF(J474&gt;=0.6*'MARK LOOKUP'!J474,"B",IF(J474&gt;=0.5*'MARK LOOKUP'!J474,"C+",IF(J474&gt;=0.4*'MARK LOOKUP'!J474,"C",IF(J474&gt;=0.35*'MARK LOOKUP'!J474,"D","NG"))))))),"")</f>
        <v/>
      </c>
      <c r="AF474" s="26" t="str">
        <f>IF(ISBLANK('DATA ENTRY'!P474),"",IF(LEDGER!K474="Ab","AB",IF(LEDGER!K474&gt;=0.9*'MARK LOOKUP'!K474,"A+",IF(LEDGER!K474&gt;=0.8*'MARK LOOKUP'!K474,"A",IF(LEDGER!K474&gt;=0.7*'MARK LOOKUP'!K474,"B+",IF(LEDGER!K474&gt;=0.6*'MARK LOOKUP'!K474,"B",IF(LEDGER!K474&gt;=0.5*'MARK LOOKUP'!K474,"C+",IF(LEDGER!K474&gt;=0.4*'MARK LOOKUP'!K474,"C",IF(LEDGER!K474&gt;=0.35*'MARK LOOKUP'!K474,"D","NG")))))))))</f>
        <v/>
      </c>
      <c r="AG474" s="26" t="str">
        <f>IF(ISBLANK('DATA ENTRY'!Q474),"",IF(LEDGER!L474="Ab","AB",IF(LEDGER!L474&gt;=0.9*'MARK LOOKUP'!L474,"A+",IF(LEDGER!L474&gt;=0.8*'MARK LOOKUP'!L474,"A",IF(LEDGER!L474&gt;=0.7*'MARK LOOKUP'!L474,"B+",IF(LEDGER!L474&gt;=0.6*'MARK LOOKUP'!L474,"B",IF(LEDGER!L474&gt;=0.5*'MARK LOOKUP'!L474,"C+",IF(LEDGER!L474&gt;=0.4*'MARK LOOKUP'!L474,"C",IF(LEDGER!L474&gt;=0.35*'MARK LOOKUP'!L474,"D","NG")))))))))</f>
        <v/>
      </c>
      <c r="AH474" s="26" t="str">
        <f>IF(ISNUMBER(M474),IF(M474&gt;=0.9*'MARK LOOKUP'!M474,"A+",IF(M474&gt;=0.8*'MARK LOOKUP'!M474,"A",IF(M474&gt;=0.7*'MARK LOOKUP'!M474,"B+",IF(M474&gt;=0.6*'MARK LOOKUP'!M474,"B",IF(M474&gt;=0.5*'MARK LOOKUP'!M474,"C+",IF(M474&gt;=0.4*'MARK LOOKUP'!M474,"C",IF(M474&gt;=0.35*'MARK LOOKUP'!M474,"D","NG"))))))),"")</f>
        <v/>
      </c>
      <c r="AI474" s="26" t="str">
        <f>IF(ISBLANK('DATA ENTRY'!S474),"",IF(N474="Ab","AB",IF(N474&gt;=0.9*'MARK LOOKUP'!N474,"A+",IF(N474&gt;=0.8*'MARK LOOKUP'!N474,"A",IF(N474&gt;=0.7*'MARK LOOKUP'!N474,"B+",IF(N474&gt;=0.6*'MARK LOOKUP'!N474,"B",IF(N474&gt;=0.5*'MARK LOOKUP'!N474,"C+",IF(N474&gt;=0.4*'MARK LOOKUP'!N474,"C",IF(N474&gt;=0.35*'MARK LOOKUP'!N474,"D","NG")))))))))</f>
        <v/>
      </c>
      <c r="AJ474" s="26" t="str">
        <f>IF(ISBLANK('DATA ENTRY'!T474),"",IF(O474="Ab","AB",IF(O474&gt;=0.9*'MARK LOOKUP'!O474,"A+",IF(O474&gt;=0.8*'MARK LOOKUP'!O474,"A",IF(O474&gt;=0.7*'MARK LOOKUP'!O474,"B+",IF(O474&gt;=0.6*'MARK LOOKUP'!O474,"B",IF(O474&gt;=0.5*'MARK LOOKUP'!O474,"C+",IF(O474&gt;=0.4*'MARK LOOKUP'!O474,"C",IF(O474&gt;=0.35*'MARK LOOKUP'!O474,"D","NG")))))))))</f>
        <v/>
      </c>
      <c r="AK474" s="26" t="str">
        <f>IF(ISNUMBER(P474),IF(P474&gt;=0.9*'MARK LOOKUP'!P474,"A+",IF(P474&gt;=0.8*'MARK LOOKUP'!P474,"A",IF(P474&gt;=0.7*'MARK LOOKUP'!P474,"B+",IF(P474&gt;=0.6*'MARK LOOKUP'!P474,"B",IF(P474&gt;=0.5*'MARK LOOKUP'!P474,"C+",IF(P474&gt;=0.4*'MARK LOOKUP'!P474,"C",IF(P474&gt;=0.35*'MARK LOOKUP'!P474,"D","NG"))))))),"")</f>
        <v/>
      </c>
      <c r="AL474" s="26" t="str">
        <f>IF(ISBLANK('DATA ENTRY'!V474),"",IF(Q474="Ab","AB",IF(Q474&gt;=0.9*'MARK LOOKUP'!Q474,"A+",IF(Q474&gt;=0.8*'MARK LOOKUP'!Q474,"A",IF(Q474&gt;=0.7*'MARK LOOKUP'!Q474,"B+",IF(Q474&gt;=0.6*'MARK LOOKUP'!Q474,"B",IF(Q474&gt;=0.5*'MARK LOOKUP'!Q474,"C+",IF(Q474&gt;=0.4*'MARK LOOKUP'!Q474,"C",IF(Q474&gt;=0.35*'MARK LOOKUP'!Q474,"D","NG")))))))))</f>
        <v/>
      </c>
      <c r="AM474" s="26" t="str">
        <f>IF(ISBLANK('DATA ENTRY'!W474),"",IF(R474="Ab","AB",IF(R474&gt;=0.9*'MARK LOOKUP'!R474,"A+",IF(R474&gt;=0.8*'MARK LOOKUP'!R474,"A",IF(R474&gt;=0.7*'MARK LOOKUP'!R474,"B+",IF(R474&gt;=0.6*'MARK LOOKUP'!R474,"B",IF(R474&gt;=0.5*'MARK LOOKUP'!R474,"C+",IF(R474&gt;=0.4*'MARK LOOKUP'!R474,"C",IF(R474&gt;=0.35*'MARK LOOKUP'!R474,"D","NG")))))))))</f>
        <v/>
      </c>
      <c r="AN474" s="26" t="str">
        <f>IF(ISNUMBER(S474),IF(S474&gt;=0.9*'MARK LOOKUP'!S474,"A+",IF(S474&gt;=0.8*'MARK LOOKUP'!S474,"A",IF(S474&gt;=0.7*'MARK LOOKUP'!S474,"B+",IF(S474&gt;=0.6*'MARK LOOKUP'!S474,"B",IF(S474&gt;=0.5*'MARK LOOKUP'!S474,"C+",IF(S474&gt;=0.4*'MARK LOOKUP'!S474,"C",IF(S474&gt;=0.35*'MARK LOOKUP'!S474,"D","NG"))))))),"")</f>
        <v/>
      </c>
      <c r="AO474" s="26" t="str">
        <f>IF(ISBLANK('DATA ENTRY'!Y474),"",IF(T474="AB","AB",IF(T474&gt;=0.9*'MARK LOOKUP'!T474,"A+",IF(T474&gt;=0.8*'MARK LOOKUP'!T474,"A",IF(T474&gt;=0.7*'MARK LOOKUP'!T474,"B+",IF(T474&gt;=0.6*'MARK LOOKUP'!T474,"B",IF(T474&gt;=0.5*'MARK LOOKUP'!T474,"C+",IF(T474&gt;=0.4*'MARK LOOKUP'!T474,"C",IF(T474&gt;=0.35*'MARK LOOKUP'!T474,"D","NG")))))))))</f>
        <v/>
      </c>
      <c r="AP474" s="26" t="str">
        <f>IF(ISBLANK('DATA ENTRY'!Z474),"",IF(U474="AB","AB",IF(U474&gt;=0.9*'MARK LOOKUP'!U474,"A+",IF(U474&gt;=0.8*'MARK LOOKUP'!U474,"A",IF(U474&gt;=0.7*'MARK LOOKUP'!U474,"B+",IF(U474&gt;=0.6*'MARK LOOKUP'!U474,"B",IF(U474&gt;=0.5*'MARK LOOKUP'!U474,"C+",IF(U474&gt;=0.4*'MARK LOOKUP'!U474,"C",IF(U474&gt;=0.35*'MARK LOOKUP'!U474,"D","NG")))))))))</f>
        <v/>
      </c>
      <c r="AQ474" s="26" t="str">
        <f>IF(ISNUMBER(V474),IF(V474&gt;=0.9*'MARK LOOKUP'!V474,"A+",IF(V474&gt;=0.8*'MARK LOOKUP'!V474,"A",IF(V474&gt;=0.7*'MARK LOOKUP'!V474,"B+",IF(V474&gt;=0.6*'MARK LOOKUP'!S474,"B",IF(V474&gt;=0.5*'MARK LOOKUP'!V474,"C+",IF(V474&gt;=0.4*'MARK LOOKUP'!V474,"C",IF(V474&gt;=0.35*'MARK LOOKUP'!V474,"D","NG"))))))),"")</f>
        <v/>
      </c>
      <c r="AR474" s="26" t="str">
        <f t="shared" si="147"/>
        <v/>
      </c>
      <c r="AS474" s="26" t="str">
        <f t="shared" si="148"/>
        <v/>
      </c>
      <c r="AT474" s="26" t="str">
        <f t="shared" si="149"/>
        <v/>
      </c>
      <c r="AU474" s="26" t="str">
        <f t="shared" si="150"/>
        <v/>
      </c>
      <c r="AV474" s="26" t="str">
        <f t="shared" si="151"/>
        <v/>
      </c>
      <c r="AW474" s="26" t="str">
        <f t="shared" si="152"/>
        <v/>
      </c>
      <c r="AX474" s="26" t="str">
        <f t="shared" si="153"/>
        <v/>
      </c>
      <c r="AY474" s="26" t="str">
        <f t="shared" si="154"/>
        <v/>
      </c>
      <c r="AZ474" s="26" t="str">
        <f t="shared" si="155"/>
        <v/>
      </c>
      <c r="BA474" s="26" t="str">
        <f t="shared" si="156"/>
        <v/>
      </c>
      <c r="BB474" s="26" t="str">
        <f t="shared" si="157"/>
        <v/>
      </c>
      <c r="BC474" s="26" t="str">
        <f t="shared" si="158"/>
        <v/>
      </c>
      <c r="BD474" s="26" t="str">
        <f t="shared" si="159"/>
        <v/>
      </c>
      <c r="BE474" s="26" t="str">
        <f>IF(ISBLANK('DATA ENTRY'!S474),"",IF(AJ474="A+","4",IF(AJ474="A","3.6",IF(AJ474="B+","3.2",IF(AJ474="B","2.8",IF(AJ474="C+","2.4",IF(AJ474="C","2",IF(AJ474="D+","1.6",IF(AJ474="D","1.2",IF(AJ474="E","0.8",""))))))))))</f>
        <v/>
      </c>
      <c r="BF474" s="26" t="str">
        <f>IF(ISBLANK('DATA ENTRY'!T474),"",IF(AK474="A+","4",IF(AK474="A","3.6",IF(AK474="B+","3.2",IF(AK474="B","2.8",IF(AK474="C+","2.4",IF(AK474="C","2",IF(AK474="D+","1.6",IF(AK474="D","1.2",IF(AK474="E","0.8",""))))))))))</f>
        <v/>
      </c>
      <c r="BG474" s="26" t="str">
        <f>IF(ISBLANK('DATA ENTRY'!U474),"",IF(AL474="A+","4",IF(AL474="A","3.6",IF(AL474="B+","3.2",IF(AL474="B","2.8",IF(AL474="C+","2.4",IF(AL474="C","2",IF(AL474="D+","1.6",IF(AL474="D","1.2",IF(AL474="E","0.8",""))))))))))</f>
        <v/>
      </c>
      <c r="BH474" s="26" t="str">
        <f>IF(ISBLANK('DATA ENTRY'!V474),"",IF(AM474="A+","4",IF(AM474="A","3.6",IF(AM474="B+","3.2",IF(AM474="B","2.8",IF(AM474="C+","2.4",IF(AM474="C","2",IF(AM474="D+","1.6",IF(AM474="D","1.2",IF(AM474="E","0.8",""))))))))))</f>
        <v/>
      </c>
      <c r="BI474" s="26" t="str">
        <f>IF(ISBLANK('DATA ENTRY'!W474),"",IF(AN474="A+","4",IF(AN474="A","3.6",IF(AN474="B+","3.2",IF(AN474="B","2.8",IF(AN474="C+","2.4",IF(AN474="C","2",IF(AN474="D+","1.6",IF(AN474="D","1.2",IF(AN474="E","0.8",""))))))))))</f>
        <v/>
      </c>
      <c r="BJ474" s="26" t="str">
        <f>IF(ISBLANK('DATA ENTRY'!X474),"",IF(AO474="A+","4",IF(AO474="A","3.6",IF(AO474="B+","3.2",IF(AO474="B","2.8",IF(AO474="C+","2.4",IF(AO474="C","2",IF(AO474="D+","1.6",IF(AO474="D","1.2",IF(AO474="E","0.8",""))))))))))</f>
        <v/>
      </c>
      <c r="BK474" s="26" t="str">
        <f>IF(ISBLANK('DATA ENTRY'!Y474),"",IF(AP474="A+","4",IF(AP474="A","3.6",IF(AP474="B+","3.2",IF(AP474="B","2.8",IF(AP474="C+","2.4",IF(AP474="C","2",IF(AP474="D+","1.6",IF(AP474="D","1.2",IF(AP474="E","0.8",""))))))))))</f>
        <v/>
      </c>
      <c r="BL474" s="26" t="str">
        <f>IF(ISBLANK('DATA ENTRY'!Z474),"",IF(AQ474="A+","4",IF(AQ474="A","3.6",IF(AQ474="B+","3.2",IF(AQ474="B","2.8",IF(AQ474="C+","2.4",IF(AQ474="C","2",IF(AQ474="D+","1.6",IF(AQ474="D","1.2",IF(AQ474="E","0.8",""))))))))))</f>
        <v/>
      </c>
    </row>
    <row r="475" spans="2:64" x14ac:dyDescent="0.25">
      <c r="B475" s="26" t="str">
        <f>IF(ISBLANK('DATA ENTRY'!G475),"",'DATA ENTRY'!G475)</f>
        <v/>
      </c>
      <c r="C475" s="26" t="str">
        <f>IF(ISBLANK('DATA ENTRY'!H475),"",'DATA ENTRY'!H475)</f>
        <v/>
      </c>
      <c r="D475" s="26" t="str">
        <f t="shared" si="141"/>
        <v/>
      </c>
      <c r="E475" s="26" t="str">
        <f>IF(ISBLANK('DATA ENTRY'!J475),"",'DATA ENTRY'!J475)</f>
        <v/>
      </c>
      <c r="F475" s="26" t="str">
        <f>IF(ISBLANK('DATA ENTRY'!K475),"",'DATA ENTRY'!K475)</f>
        <v/>
      </c>
      <c r="G475" s="26" t="str">
        <f t="shared" si="142"/>
        <v/>
      </c>
      <c r="H475" s="26" t="str">
        <f>IF(ISBLANK('DATA ENTRY'!M475),"",'DATA ENTRY'!M475)</f>
        <v/>
      </c>
      <c r="I475" s="26" t="str">
        <f>IF(ISBLANK('DATA ENTRY'!M475),"",'DATA ENTRY'!N475)</f>
        <v/>
      </c>
      <c r="J475" s="26" t="str">
        <f t="shared" si="160"/>
        <v/>
      </c>
      <c r="K475" s="26" t="str">
        <f>IF(ISBLANK('DATA ENTRY'!P475),"",'DATA ENTRY'!P475)</f>
        <v/>
      </c>
      <c r="L475" s="26" t="str">
        <f>IF(ISBLANK('DATA ENTRY'!Q475),"",'DATA ENTRY'!Q475)</f>
        <v/>
      </c>
      <c r="M475" s="26" t="str">
        <f t="shared" si="143"/>
        <v/>
      </c>
      <c r="N475" s="26" t="str">
        <f>IF(ISBLANK('DATA ENTRY'!S475),"",'DATA ENTRY'!S475)</f>
        <v/>
      </c>
      <c r="O475" s="26" t="str">
        <f>IF(ISBLANK('DATA ENTRY'!T475),"",'DATA ENTRY'!T475)</f>
        <v/>
      </c>
      <c r="P475" s="26" t="str">
        <f t="shared" si="144"/>
        <v/>
      </c>
      <c r="Q475" s="26" t="str">
        <f>IF(ISBLANK('DATA ENTRY'!V475),"",'DATA ENTRY'!V475)</f>
        <v/>
      </c>
      <c r="R475" s="26" t="str">
        <f>IF(ISBLANK('DATA ENTRY'!W475),"",'DATA ENTRY'!W475)</f>
        <v/>
      </c>
      <c r="S475" s="26" t="str">
        <f t="shared" si="145"/>
        <v/>
      </c>
      <c r="T475" s="26" t="str">
        <f>IF(ISBLANK('DATA ENTRY'!Y475),"",'DATA ENTRY'!Y475)</f>
        <v/>
      </c>
      <c r="U475" s="26" t="str">
        <f>IF(ISBLANK('DATA ENTRY'!Z475),"",'DATA ENTRY'!Z475)</f>
        <v/>
      </c>
      <c r="V475" s="26" t="str">
        <f t="shared" si="146"/>
        <v/>
      </c>
      <c r="W475" s="26" t="str">
        <f>IF(ISBLANK('DATA ENTRY'!$F475),"",IF(LEDGER!B475="AB","AB",IF(LEDGER!B475&gt;=0.9*'MARK LOOKUP'!B475,"A+",IF(LEDGER!B475&gt;=0.8*'MARK LOOKUP'!B475,"A",IF(LEDGER!B475&gt;=0.7*'MARK LOOKUP'!B475,"B+",IF(LEDGER!B475&gt;=0.6*'MARK LOOKUP'!B475,"B",IF(LEDGER!B475&gt;=0.5*'MARK LOOKUP'!B475,"C+",IF(LEDGER!B475&gt;=0.4*'MARK LOOKUP'!B475,"C+",IF(LEDGER!B475&gt;=0.35*'MARK LOOKUP'!B475,"D","NG")))))))))</f>
        <v/>
      </c>
      <c r="X475" s="26" t="str">
        <f>IF(ISBLANK('DATA ENTRY'!$G475),"",IF(LEDGER!C475="AB","AB",IF(LEDGER!C475&gt;=0.9*'MARK LOOKUP'!C475,"A+",IF(LEDGER!C475&gt;=0.8*'MARK LOOKUP'!C475,"A",IF(LEDGER!C475&gt;=0.7*'MARK LOOKUP'!C475,"B+",IF(LEDGER!C475&gt;=0.6*'MARK LOOKUP'!C475,"B",IF(LEDGER!C475&gt;=0.5*'MARK LOOKUP'!C475,"C+",IF(LEDGER!C475&gt;=0.4*'MARK LOOKUP'!C475,"C+",IF(LEDGER!C475&gt;=0.35*'MARK LOOKUP'!C475,"D","N.G.")))))))))</f>
        <v/>
      </c>
      <c r="Y475" s="26" t="b">
        <f>IF(ISNUMBER(D475),IF(D475&gt;=0.9*'MARK LOOKUP'!D475,"A+",IF(D475&gt;=0.8*'MARK LOOKUP'!D475,"A",IF(D475&gt;=0.7*'MARK LOOKUP'!D475,"B+",IF(D475&gt;=0.6*'MARK LOOKUP'!D475,"B",IF(D475&gt;=0.5*'MARK LOOKUP'!D475,"C+",IF(D475&gt;=0.4*'MARK LOOKUP'!D475,"C",IF(D475&gt;=0.35*'MARK LOOKUP'!D475,"D","N.G."))))))))</f>
        <v>0</v>
      </c>
      <c r="Z475" s="26" t="str">
        <f>IF(ISBLANK('DATA ENTRY'!J475),"",IF(LEDGER!E475="AB","AB",IF(LEDGER!E475&gt;=0.9*'MARK LOOKUP'!E475,"A+",IF(LEDGER!E475&gt;=0.8*'MARK LOOKUP'!E475,"A",IF(LEDGER!E475&gt;=0.7*'MARK LOOKUP'!E475,"B+",IF(LEDGER!E475&gt;=0.6*'MARK LOOKUP'!E475,"B",IF(LEDGER!E475&gt;=0.5*'MARK LOOKUP'!E475,"C+",IF(LEDGER!E475&gt;=0.4*'MARK LOOKUP'!E475,"C",IF(LEDGER!E475&gt;=0.35*'MARK LOOKUP'!E475,"D","NG")))))))))</f>
        <v/>
      </c>
      <c r="AA475" s="26" t="str">
        <f>IF(ISBLANK('DATA ENTRY'!K475),"",IF(LEDGER!F475="AB","AB",IF(LEDGER!F475&gt;=0.9*'MARK LOOKUP'!F475,"A+",IF(LEDGER!F475&gt;=0.8*'MARK LOOKUP'!F475,"A",IF(LEDGER!F475&gt;=0.7*'MARK LOOKUP'!F475,"B+",IF(LEDGER!F475&gt;=0.6*'MARK LOOKUP'!F475,"B",IF(LEDGER!F475&gt;=0.5*'MARK LOOKUP'!F475,"C+",IF(LEDGER!F475&gt;=0.4*'MARK LOOKUP'!F475,"C",IF(LEDGER!F475&gt;=0.35*'MARK LOOKUP'!F475,"D","NG")))))))))</f>
        <v/>
      </c>
      <c r="AB475" s="26" t="b">
        <f>IF(ISNUMBER(G475),IF(D475&gt;=0.9*'MARK LOOKUP'!G475,"A+",IF(G475&gt;=0.8*'MARK LOOKUP'!G475,"A",IF(G475&gt;=0.7*'MARK LOOKUP'!G475,"B+",IF(G475&gt;=0.6*'MARK LOOKUP'!G475,"B",IF(G475&gt;=0.5*'MARK LOOKUP'!G475,"C+",IF(G475&gt;=0.4*'MARK LOOKUP'!G475,"C",IF(G475&gt;=0.35*'MARK LOOKUP'!G475,"D","NG"))))))))</f>
        <v>0</v>
      </c>
      <c r="AC475" s="26" t="str">
        <f>IF(ISBLANK('DATA ENTRY'!M475),"",IF(LEDGER!H475="AB","AB",IF(LEDGER!H475&gt;=0.9*'MARK LOOKUP'!H475,"A+",IF(LEDGER!H475&gt;=0.8*'MARK LOOKUP'!H475,"A",IF(LEDGER!H475&gt;=0.7*'MARK LOOKUP'!H475,"B+",IF(LEDGER!H475&gt;=0.6*'MARK LOOKUP'!H475,"B",IF(LEDGER!H475&gt;=0.5*'MARK LOOKUP'!H475,"C+",IF(LEDGER!H475&gt;=0.4*'MARK LOOKUP'!H475,"C",IF(LEDGER!H475&gt;=0.35*'MARK LOOKUP'!H475,"D","NG")))))))))</f>
        <v/>
      </c>
      <c r="AD475" s="26" t="str">
        <f>IF(ISBLANK('DATA ENTRY'!N475),"",IF(LEDGER!I475="AB","AB",IF(LEDGER!I475&gt;=0.9*'MARK LOOKUP'!I475,"A+",IF(LEDGER!I475&gt;=0.8*'MARK LOOKUP'!I475,"A",IF(LEDGER!I475&gt;=0.7*'MARK LOOKUP'!I475,"B+",IF(LEDGER!I475&gt;=0.6*'MARK LOOKUP'!I475,"B",IF(LEDGER!I475&gt;=0.5*'MARK LOOKUP'!I475,"C+",IF(LEDGER!I475&gt;=0.4*'MARK LOOKUP'!I475,"C",IF(LEDGER!I475&gt;=0.35*'MARK LOOKUP'!I475,"D","NG")))))))))</f>
        <v/>
      </c>
      <c r="AE475" s="26" t="str">
        <f>IF(ISNUMBER(J475),IF(J475&gt;=0.9*'MARK LOOKUP'!J475,"A+",IF(J475&gt;=0.8*'MARK LOOKUP'!J475,"A",IF(J475&gt;=0.7*'MARK LOOKUP'!J475,"B+",IF(J475&gt;=0.6*'MARK LOOKUP'!J475,"B",IF(J475&gt;=0.5*'MARK LOOKUP'!J475,"C+",IF(J475&gt;=0.4*'MARK LOOKUP'!J475,"C",IF(J475&gt;=0.35*'MARK LOOKUP'!J475,"D","NG"))))))),"")</f>
        <v/>
      </c>
      <c r="AF475" s="26" t="str">
        <f>IF(ISBLANK('DATA ENTRY'!P475),"",IF(LEDGER!K475="Ab","AB",IF(LEDGER!K475&gt;=0.9*'MARK LOOKUP'!K475,"A+",IF(LEDGER!K475&gt;=0.8*'MARK LOOKUP'!K475,"A",IF(LEDGER!K475&gt;=0.7*'MARK LOOKUP'!K475,"B+",IF(LEDGER!K475&gt;=0.6*'MARK LOOKUP'!K475,"B",IF(LEDGER!K475&gt;=0.5*'MARK LOOKUP'!K475,"C+",IF(LEDGER!K475&gt;=0.4*'MARK LOOKUP'!K475,"C",IF(LEDGER!K475&gt;=0.35*'MARK LOOKUP'!K475,"D","NG")))))))))</f>
        <v/>
      </c>
      <c r="AG475" s="26" t="str">
        <f>IF(ISBLANK('DATA ENTRY'!Q475),"",IF(LEDGER!L475="Ab","AB",IF(LEDGER!L475&gt;=0.9*'MARK LOOKUP'!L475,"A+",IF(LEDGER!L475&gt;=0.8*'MARK LOOKUP'!L475,"A",IF(LEDGER!L475&gt;=0.7*'MARK LOOKUP'!L475,"B+",IF(LEDGER!L475&gt;=0.6*'MARK LOOKUP'!L475,"B",IF(LEDGER!L475&gt;=0.5*'MARK LOOKUP'!L475,"C+",IF(LEDGER!L475&gt;=0.4*'MARK LOOKUP'!L475,"C",IF(LEDGER!L475&gt;=0.35*'MARK LOOKUP'!L475,"D","NG")))))))))</f>
        <v/>
      </c>
      <c r="AH475" s="26" t="str">
        <f>IF(ISNUMBER(M475),IF(M475&gt;=0.9*'MARK LOOKUP'!M475,"A+",IF(M475&gt;=0.8*'MARK LOOKUP'!M475,"A",IF(M475&gt;=0.7*'MARK LOOKUP'!M475,"B+",IF(M475&gt;=0.6*'MARK LOOKUP'!M475,"B",IF(M475&gt;=0.5*'MARK LOOKUP'!M475,"C+",IF(M475&gt;=0.4*'MARK LOOKUP'!M475,"C",IF(M475&gt;=0.35*'MARK LOOKUP'!M475,"D","NG"))))))),"")</f>
        <v/>
      </c>
      <c r="AI475" s="26" t="str">
        <f>IF(ISBLANK('DATA ENTRY'!S475),"",IF(N475="Ab","AB",IF(N475&gt;=0.9*'MARK LOOKUP'!N475,"A+",IF(N475&gt;=0.8*'MARK LOOKUP'!N475,"A",IF(N475&gt;=0.7*'MARK LOOKUP'!N475,"B+",IF(N475&gt;=0.6*'MARK LOOKUP'!N475,"B",IF(N475&gt;=0.5*'MARK LOOKUP'!N475,"C+",IF(N475&gt;=0.4*'MARK LOOKUP'!N475,"C",IF(N475&gt;=0.35*'MARK LOOKUP'!N475,"D","NG")))))))))</f>
        <v/>
      </c>
      <c r="AJ475" s="26" t="str">
        <f>IF(ISBLANK('DATA ENTRY'!T475),"",IF(O475="Ab","AB",IF(O475&gt;=0.9*'MARK LOOKUP'!O475,"A+",IF(O475&gt;=0.8*'MARK LOOKUP'!O475,"A",IF(O475&gt;=0.7*'MARK LOOKUP'!O475,"B+",IF(O475&gt;=0.6*'MARK LOOKUP'!O475,"B",IF(O475&gt;=0.5*'MARK LOOKUP'!O475,"C+",IF(O475&gt;=0.4*'MARK LOOKUP'!O475,"C",IF(O475&gt;=0.35*'MARK LOOKUP'!O475,"D","NG")))))))))</f>
        <v/>
      </c>
      <c r="AK475" s="26" t="str">
        <f>IF(ISNUMBER(P475),IF(P475&gt;=0.9*'MARK LOOKUP'!P475,"A+",IF(P475&gt;=0.8*'MARK LOOKUP'!P475,"A",IF(P475&gt;=0.7*'MARK LOOKUP'!P475,"B+",IF(P475&gt;=0.6*'MARK LOOKUP'!P475,"B",IF(P475&gt;=0.5*'MARK LOOKUP'!P475,"C+",IF(P475&gt;=0.4*'MARK LOOKUP'!P475,"C",IF(P475&gt;=0.35*'MARK LOOKUP'!P475,"D","NG"))))))),"")</f>
        <v/>
      </c>
      <c r="AL475" s="26" t="str">
        <f>IF(ISBLANK('DATA ENTRY'!V475),"",IF(Q475="Ab","AB",IF(Q475&gt;=0.9*'MARK LOOKUP'!Q475,"A+",IF(Q475&gt;=0.8*'MARK LOOKUP'!Q475,"A",IF(Q475&gt;=0.7*'MARK LOOKUP'!Q475,"B+",IF(Q475&gt;=0.6*'MARK LOOKUP'!Q475,"B",IF(Q475&gt;=0.5*'MARK LOOKUP'!Q475,"C+",IF(Q475&gt;=0.4*'MARK LOOKUP'!Q475,"C",IF(Q475&gt;=0.35*'MARK LOOKUP'!Q475,"D","NG")))))))))</f>
        <v/>
      </c>
      <c r="AM475" s="26" t="str">
        <f>IF(ISBLANK('DATA ENTRY'!W475),"",IF(R475="Ab","AB",IF(R475&gt;=0.9*'MARK LOOKUP'!R475,"A+",IF(R475&gt;=0.8*'MARK LOOKUP'!R475,"A",IF(R475&gt;=0.7*'MARK LOOKUP'!R475,"B+",IF(R475&gt;=0.6*'MARK LOOKUP'!R475,"B",IF(R475&gt;=0.5*'MARK LOOKUP'!R475,"C+",IF(R475&gt;=0.4*'MARK LOOKUP'!R475,"C",IF(R475&gt;=0.35*'MARK LOOKUP'!R475,"D","NG")))))))))</f>
        <v/>
      </c>
      <c r="AN475" s="26" t="str">
        <f>IF(ISNUMBER(S475),IF(S475&gt;=0.9*'MARK LOOKUP'!S475,"A+",IF(S475&gt;=0.8*'MARK LOOKUP'!S475,"A",IF(S475&gt;=0.7*'MARK LOOKUP'!S475,"B+",IF(S475&gt;=0.6*'MARK LOOKUP'!S475,"B",IF(S475&gt;=0.5*'MARK LOOKUP'!S475,"C+",IF(S475&gt;=0.4*'MARK LOOKUP'!S475,"C",IF(S475&gt;=0.35*'MARK LOOKUP'!S475,"D","NG"))))))),"")</f>
        <v/>
      </c>
      <c r="AO475" s="26" t="str">
        <f>IF(ISBLANK('DATA ENTRY'!Y475),"",IF(T475="AB","AB",IF(T475&gt;=0.9*'MARK LOOKUP'!T475,"A+",IF(T475&gt;=0.8*'MARK LOOKUP'!T475,"A",IF(T475&gt;=0.7*'MARK LOOKUP'!T475,"B+",IF(T475&gt;=0.6*'MARK LOOKUP'!T475,"B",IF(T475&gt;=0.5*'MARK LOOKUP'!T475,"C+",IF(T475&gt;=0.4*'MARK LOOKUP'!T475,"C",IF(T475&gt;=0.35*'MARK LOOKUP'!T475,"D","NG")))))))))</f>
        <v/>
      </c>
      <c r="AP475" s="26" t="str">
        <f>IF(ISBLANK('DATA ENTRY'!Z475),"",IF(U475="AB","AB",IF(U475&gt;=0.9*'MARK LOOKUP'!U475,"A+",IF(U475&gt;=0.8*'MARK LOOKUP'!U475,"A",IF(U475&gt;=0.7*'MARK LOOKUP'!U475,"B+",IF(U475&gt;=0.6*'MARK LOOKUP'!U475,"B",IF(U475&gt;=0.5*'MARK LOOKUP'!U475,"C+",IF(U475&gt;=0.4*'MARK LOOKUP'!U475,"C",IF(U475&gt;=0.35*'MARK LOOKUP'!U475,"D","NG")))))))))</f>
        <v/>
      </c>
      <c r="AQ475" s="26" t="str">
        <f>IF(ISNUMBER(V475),IF(V475&gt;=0.9*'MARK LOOKUP'!V475,"A+",IF(V475&gt;=0.8*'MARK LOOKUP'!V475,"A",IF(V475&gt;=0.7*'MARK LOOKUP'!V475,"B+",IF(V475&gt;=0.6*'MARK LOOKUP'!S475,"B",IF(V475&gt;=0.5*'MARK LOOKUP'!V475,"C+",IF(V475&gt;=0.4*'MARK LOOKUP'!V475,"C",IF(V475&gt;=0.35*'MARK LOOKUP'!V475,"D","NG"))))))),"")</f>
        <v/>
      </c>
      <c r="AR475" s="26" t="str">
        <f t="shared" si="147"/>
        <v/>
      </c>
      <c r="AS475" s="26" t="str">
        <f t="shared" si="148"/>
        <v/>
      </c>
      <c r="AT475" s="26" t="str">
        <f t="shared" si="149"/>
        <v/>
      </c>
      <c r="AU475" s="26" t="str">
        <f t="shared" si="150"/>
        <v/>
      </c>
      <c r="AV475" s="26" t="str">
        <f t="shared" si="151"/>
        <v/>
      </c>
      <c r="AW475" s="26" t="str">
        <f t="shared" si="152"/>
        <v/>
      </c>
      <c r="AX475" s="26" t="str">
        <f t="shared" si="153"/>
        <v/>
      </c>
      <c r="AY475" s="26" t="str">
        <f t="shared" si="154"/>
        <v/>
      </c>
      <c r="AZ475" s="26" t="str">
        <f t="shared" si="155"/>
        <v/>
      </c>
      <c r="BA475" s="26" t="str">
        <f t="shared" si="156"/>
        <v/>
      </c>
      <c r="BB475" s="26" t="str">
        <f t="shared" si="157"/>
        <v/>
      </c>
      <c r="BC475" s="26" t="str">
        <f t="shared" si="158"/>
        <v/>
      </c>
      <c r="BD475" s="26" t="str">
        <f t="shared" si="159"/>
        <v/>
      </c>
      <c r="BE475" s="26" t="str">
        <f>IF(ISBLANK('DATA ENTRY'!S475),"",IF(AJ475="A+","4",IF(AJ475="A","3.6",IF(AJ475="B+","3.2",IF(AJ475="B","2.8",IF(AJ475="C+","2.4",IF(AJ475="C","2",IF(AJ475="D+","1.6",IF(AJ475="D","1.2",IF(AJ475="E","0.8",""))))))))))</f>
        <v/>
      </c>
      <c r="BF475" s="26" t="str">
        <f>IF(ISBLANK('DATA ENTRY'!T475),"",IF(AK475="A+","4",IF(AK475="A","3.6",IF(AK475="B+","3.2",IF(AK475="B","2.8",IF(AK475="C+","2.4",IF(AK475="C","2",IF(AK475="D+","1.6",IF(AK475="D","1.2",IF(AK475="E","0.8",""))))))))))</f>
        <v/>
      </c>
      <c r="BG475" s="26" t="str">
        <f>IF(ISBLANK('DATA ENTRY'!U475),"",IF(AL475="A+","4",IF(AL475="A","3.6",IF(AL475="B+","3.2",IF(AL475="B","2.8",IF(AL475="C+","2.4",IF(AL475="C","2",IF(AL475="D+","1.6",IF(AL475="D","1.2",IF(AL475="E","0.8",""))))))))))</f>
        <v/>
      </c>
      <c r="BH475" s="26" t="str">
        <f>IF(ISBLANK('DATA ENTRY'!V475),"",IF(AM475="A+","4",IF(AM475="A","3.6",IF(AM475="B+","3.2",IF(AM475="B","2.8",IF(AM475="C+","2.4",IF(AM475="C","2",IF(AM475="D+","1.6",IF(AM475="D","1.2",IF(AM475="E","0.8",""))))))))))</f>
        <v/>
      </c>
      <c r="BI475" s="26" t="str">
        <f>IF(ISBLANK('DATA ENTRY'!W475),"",IF(AN475="A+","4",IF(AN475="A","3.6",IF(AN475="B+","3.2",IF(AN475="B","2.8",IF(AN475="C+","2.4",IF(AN475="C","2",IF(AN475="D+","1.6",IF(AN475="D","1.2",IF(AN475="E","0.8",""))))))))))</f>
        <v/>
      </c>
      <c r="BJ475" s="26" t="str">
        <f>IF(ISBLANK('DATA ENTRY'!X475),"",IF(AO475="A+","4",IF(AO475="A","3.6",IF(AO475="B+","3.2",IF(AO475="B","2.8",IF(AO475="C+","2.4",IF(AO475="C","2",IF(AO475="D+","1.6",IF(AO475="D","1.2",IF(AO475="E","0.8",""))))))))))</f>
        <v/>
      </c>
      <c r="BK475" s="26" t="str">
        <f>IF(ISBLANK('DATA ENTRY'!Y475),"",IF(AP475="A+","4",IF(AP475="A","3.6",IF(AP475="B+","3.2",IF(AP475="B","2.8",IF(AP475="C+","2.4",IF(AP475="C","2",IF(AP475="D+","1.6",IF(AP475="D","1.2",IF(AP475="E","0.8",""))))))))))</f>
        <v/>
      </c>
      <c r="BL475" s="26" t="str">
        <f>IF(ISBLANK('DATA ENTRY'!Z475),"",IF(AQ475="A+","4",IF(AQ475="A","3.6",IF(AQ475="B+","3.2",IF(AQ475="B","2.8",IF(AQ475="C+","2.4",IF(AQ475="C","2",IF(AQ475="D+","1.6",IF(AQ475="D","1.2",IF(AQ475="E","0.8",""))))))))))</f>
        <v/>
      </c>
    </row>
    <row r="476" spans="2:64" x14ac:dyDescent="0.25">
      <c r="B476" s="26" t="str">
        <f>IF(ISBLANK('DATA ENTRY'!G476),"",'DATA ENTRY'!G476)</f>
        <v/>
      </c>
      <c r="C476" s="26" t="str">
        <f>IF(ISBLANK('DATA ENTRY'!H476),"",'DATA ENTRY'!H476)</f>
        <v/>
      </c>
      <c r="D476" s="26" t="str">
        <f t="shared" si="141"/>
        <v/>
      </c>
      <c r="E476" s="26" t="str">
        <f>IF(ISBLANK('DATA ENTRY'!J476),"",'DATA ENTRY'!J476)</f>
        <v/>
      </c>
      <c r="F476" s="26" t="str">
        <f>IF(ISBLANK('DATA ENTRY'!K476),"",'DATA ENTRY'!K476)</f>
        <v/>
      </c>
      <c r="G476" s="26" t="str">
        <f t="shared" si="142"/>
        <v/>
      </c>
      <c r="H476" s="26" t="str">
        <f>IF(ISBLANK('DATA ENTRY'!M476),"",'DATA ENTRY'!M476)</f>
        <v/>
      </c>
      <c r="I476" s="26" t="str">
        <f>IF(ISBLANK('DATA ENTRY'!M476),"",'DATA ENTRY'!N476)</f>
        <v/>
      </c>
      <c r="J476" s="26" t="str">
        <f t="shared" si="160"/>
        <v/>
      </c>
      <c r="K476" s="26" t="str">
        <f>IF(ISBLANK('DATA ENTRY'!P476),"",'DATA ENTRY'!P476)</f>
        <v/>
      </c>
      <c r="L476" s="26" t="str">
        <f>IF(ISBLANK('DATA ENTRY'!Q476),"",'DATA ENTRY'!Q476)</f>
        <v/>
      </c>
      <c r="M476" s="26" t="str">
        <f t="shared" si="143"/>
        <v/>
      </c>
      <c r="N476" s="26" t="str">
        <f>IF(ISBLANK('DATA ENTRY'!S476),"",'DATA ENTRY'!S476)</f>
        <v/>
      </c>
      <c r="O476" s="26" t="str">
        <f>IF(ISBLANK('DATA ENTRY'!T476),"",'DATA ENTRY'!T476)</f>
        <v/>
      </c>
      <c r="P476" s="26" t="str">
        <f t="shared" si="144"/>
        <v/>
      </c>
      <c r="Q476" s="26" t="str">
        <f>IF(ISBLANK('DATA ENTRY'!V476),"",'DATA ENTRY'!V476)</f>
        <v/>
      </c>
      <c r="R476" s="26" t="str">
        <f>IF(ISBLANK('DATA ENTRY'!W476),"",'DATA ENTRY'!W476)</f>
        <v/>
      </c>
      <c r="S476" s="26" t="str">
        <f t="shared" si="145"/>
        <v/>
      </c>
      <c r="T476" s="26" t="str">
        <f>IF(ISBLANK('DATA ENTRY'!Y476),"",'DATA ENTRY'!Y476)</f>
        <v/>
      </c>
      <c r="U476" s="26" t="str">
        <f>IF(ISBLANK('DATA ENTRY'!Z476),"",'DATA ENTRY'!Z476)</f>
        <v/>
      </c>
      <c r="V476" s="26" t="str">
        <f t="shared" si="146"/>
        <v/>
      </c>
      <c r="W476" s="26" t="str">
        <f>IF(ISBLANK('DATA ENTRY'!$F476),"",IF(LEDGER!B476="AB","AB",IF(LEDGER!B476&gt;=0.9*'MARK LOOKUP'!B476,"A+",IF(LEDGER!B476&gt;=0.8*'MARK LOOKUP'!B476,"A",IF(LEDGER!B476&gt;=0.7*'MARK LOOKUP'!B476,"B+",IF(LEDGER!B476&gt;=0.6*'MARK LOOKUP'!B476,"B",IF(LEDGER!B476&gt;=0.5*'MARK LOOKUP'!B476,"C+",IF(LEDGER!B476&gt;=0.4*'MARK LOOKUP'!B476,"C+",IF(LEDGER!B476&gt;=0.35*'MARK LOOKUP'!B476,"D","NG")))))))))</f>
        <v/>
      </c>
      <c r="X476" s="26" t="str">
        <f>IF(ISBLANK('DATA ENTRY'!$G476),"",IF(LEDGER!C476="AB","AB",IF(LEDGER!C476&gt;=0.9*'MARK LOOKUP'!C476,"A+",IF(LEDGER!C476&gt;=0.8*'MARK LOOKUP'!C476,"A",IF(LEDGER!C476&gt;=0.7*'MARK LOOKUP'!C476,"B+",IF(LEDGER!C476&gt;=0.6*'MARK LOOKUP'!C476,"B",IF(LEDGER!C476&gt;=0.5*'MARK LOOKUP'!C476,"C+",IF(LEDGER!C476&gt;=0.4*'MARK LOOKUP'!C476,"C+",IF(LEDGER!C476&gt;=0.35*'MARK LOOKUP'!C476,"D","N.G.")))))))))</f>
        <v/>
      </c>
      <c r="Y476" s="26" t="b">
        <f>IF(ISNUMBER(D476),IF(D476&gt;=0.9*'MARK LOOKUP'!D476,"A+",IF(D476&gt;=0.8*'MARK LOOKUP'!D476,"A",IF(D476&gt;=0.7*'MARK LOOKUP'!D476,"B+",IF(D476&gt;=0.6*'MARK LOOKUP'!D476,"B",IF(D476&gt;=0.5*'MARK LOOKUP'!D476,"C+",IF(D476&gt;=0.4*'MARK LOOKUP'!D476,"C",IF(D476&gt;=0.35*'MARK LOOKUP'!D476,"D","N.G."))))))))</f>
        <v>0</v>
      </c>
      <c r="Z476" s="26" t="str">
        <f>IF(ISBLANK('DATA ENTRY'!J476),"",IF(LEDGER!E476="AB","AB",IF(LEDGER!E476&gt;=0.9*'MARK LOOKUP'!E476,"A+",IF(LEDGER!E476&gt;=0.8*'MARK LOOKUP'!E476,"A",IF(LEDGER!E476&gt;=0.7*'MARK LOOKUP'!E476,"B+",IF(LEDGER!E476&gt;=0.6*'MARK LOOKUP'!E476,"B",IF(LEDGER!E476&gt;=0.5*'MARK LOOKUP'!E476,"C+",IF(LEDGER!E476&gt;=0.4*'MARK LOOKUP'!E476,"C",IF(LEDGER!E476&gt;=0.35*'MARK LOOKUP'!E476,"D","NG")))))))))</f>
        <v/>
      </c>
      <c r="AA476" s="26" t="str">
        <f>IF(ISBLANK('DATA ENTRY'!K476),"",IF(LEDGER!F476="AB","AB",IF(LEDGER!F476&gt;=0.9*'MARK LOOKUP'!F476,"A+",IF(LEDGER!F476&gt;=0.8*'MARK LOOKUP'!F476,"A",IF(LEDGER!F476&gt;=0.7*'MARK LOOKUP'!F476,"B+",IF(LEDGER!F476&gt;=0.6*'MARK LOOKUP'!F476,"B",IF(LEDGER!F476&gt;=0.5*'MARK LOOKUP'!F476,"C+",IF(LEDGER!F476&gt;=0.4*'MARK LOOKUP'!F476,"C",IF(LEDGER!F476&gt;=0.35*'MARK LOOKUP'!F476,"D","NG")))))))))</f>
        <v/>
      </c>
      <c r="AB476" s="26" t="b">
        <f>IF(ISNUMBER(G476),IF(D476&gt;=0.9*'MARK LOOKUP'!G476,"A+",IF(G476&gt;=0.8*'MARK LOOKUP'!G476,"A",IF(G476&gt;=0.7*'MARK LOOKUP'!G476,"B+",IF(G476&gt;=0.6*'MARK LOOKUP'!G476,"B",IF(G476&gt;=0.5*'MARK LOOKUP'!G476,"C+",IF(G476&gt;=0.4*'MARK LOOKUP'!G476,"C",IF(G476&gt;=0.35*'MARK LOOKUP'!G476,"D","NG"))))))))</f>
        <v>0</v>
      </c>
      <c r="AC476" s="26" t="str">
        <f>IF(ISBLANK('DATA ENTRY'!M476),"",IF(LEDGER!H476="AB","AB",IF(LEDGER!H476&gt;=0.9*'MARK LOOKUP'!H476,"A+",IF(LEDGER!H476&gt;=0.8*'MARK LOOKUP'!H476,"A",IF(LEDGER!H476&gt;=0.7*'MARK LOOKUP'!H476,"B+",IF(LEDGER!H476&gt;=0.6*'MARK LOOKUP'!H476,"B",IF(LEDGER!H476&gt;=0.5*'MARK LOOKUP'!H476,"C+",IF(LEDGER!H476&gt;=0.4*'MARK LOOKUP'!H476,"C",IF(LEDGER!H476&gt;=0.35*'MARK LOOKUP'!H476,"D","NG")))))))))</f>
        <v/>
      </c>
      <c r="AD476" s="26" t="str">
        <f>IF(ISBLANK('DATA ENTRY'!N476),"",IF(LEDGER!I476="AB","AB",IF(LEDGER!I476&gt;=0.9*'MARK LOOKUP'!I476,"A+",IF(LEDGER!I476&gt;=0.8*'MARK LOOKUP'!I476,"A",IF(LEDGER!I476&gt;=0.7*'MARK LOOKUP'!I476,"B+",IF(LEDGER!I476&gt;=0.6*'MARK LOOKUP'!I476,"B",IF(LEDGER!I476&gt;=0.5*'MARK LOOKUP'!I476,"C+",IF(LEDGER!I476&gt;=0.4*'MARK LOOKUP'!I476,"C",IF(LEDGER!I476&gt;=0.35*'MARK LOOKUP'!I476,"D","NG")))))))))</f>
        <v/>
      </c>
      <c r="AE476" s="26" t="str">
        <f>IF(ISNUMBER(J476),IF(J476&gt;=0.9*'MARK LOOKUP'!J476,"A+",IF(J476&gt;=0.8*'MARK LOOKUP'!J476,"A",IF(J476&gt;=0.7*'MARK LOOKUP'!J476,"B+",IF(J476&gt;=0.6*'MARK LOOKUP'!J476,"B",IF(J476&gt;=0.5*'MARK LOOKUP'!J476,"C+",IF(J476&gt;=0.4*'MARK LOOKUP'!J476,"C",IF(J476&gt;=0.35*'MARK LOOKUP'!J476,"D","NG"))))))),"")</f>
        <v/>
      </c>
      <c r="AF476" s="26" t="str">
        <f>IF(ISBLANK('DATA ENTRY'!P476),"",IF(LEDGER!K476="Ab","AB",IF(LEDGER!K476&gt;=0.9*'MARK LOOKUP'!K476,"A+",IF(LEDGER!K476&gt;=0.8*'MARK LOOKUP'!K476,"A",IF(LEDGER!K476&gt;=0.7*'MARK LOOKUP'!K476,"B+",IF(LEDGER!K476&gt;=0.6*'MARK LOOKUP'!K476,"B",IF(LEDGER!K476&gt;=0.5*'MARK LOOKUP'!K476,"C+",IF(LEDGER!K476&gt;=0.4*'MARK LOOKUP'!K476,"C",IF(LEDGER!K476&gt;=0.35*'MARK LOOKUP'!K476,"D","NG")))))))))</f>
        <v/>
      </c>
      <c r="AG476" s="26" t="str">
        <f>IF(ISBLANK('DATA ENTRY'!Q476),"",IF(LEDGER!L476="Ab","AB",IF(LEDGER!L476&gt;=0.9*'MARK LOOKUP'!L476,"A+",IF(LEDGER!L476&gt;=0.8*'MARK LOOKUP'!L476,"A",IF(LEDGER!L476&gt;=0.7*'MARK LOOKUP'!L476,"B+",IF(LEDGER!L476&gt;=0.6*'MARK LOOKUP'!L476,"B",IF(LEDGER!L476&gt;=0.5*'MARK LOOKUP'!L476,"C+",IF(LEDGER!L476&gt;=0.4*'MARK LOOKUP'!L476,"C",IF(LEDGER!L476&gt;=0.35*'MARK LOOKUP'!L476,"D","NG")))))))))</f>
        <v/>
      </c>
      <c r="AH476" s="26" t="str">
        <f>IF(ISNUMBER(M476),IF(M476&gt;=0.9*'MARK LOOKUP'!M476,"A+",IF(M476&gt;=0.8*'MARK LOOKUP'!M476,"A",IF(M476&gt;=0.7*'MARK LOOKUP'!M476,"B+",IF(M476&gt;=0.6*'MARK LOOKUP'!M476,"B",IF(M476&gt;=0.5*'MARK LOOKUP'!M476,"C+",IF(M476&gt;=0.4*'MARK LOOKUP'!M476,"C",IF(M476&gt;=0.35*'MARK LOOKUP'!M476,"D","NG"))))))),"")</f>
        <v/>
      </c>
      <c r="AI476" s="26" t="str">
        <f>IF(ISBLANK('DATA ENTRY'!S476),"",IF(N476="Ab","AB",IF(N476&gt;=0.9*'MARK LOOKUP'!N476,"A+",IF(N476&gt;=0.8*'MARK LOOKUP'!N476,"A",IF(N476&gt;=0.7*'MARK LOOKUP'!N476,"B+",IF(N476&gt;=0.6*'MARK LOOKUP'!N476,"B",IF(N476&gt;=0.5*'MARK LOOKUP'!N476,"C+",IF(N476&gt;=0.4*'MARK LOOKUP'!N476,"C",IF(N476&gt;=0.35*'MARK LOOKUP'!N476,"D","NG")))))))))</f>
        <v/>
      </c>
      <c r="AJ476" s="26" t="str">
        <f>IF(ISBLANK('DATA ENTRY'!T476),"",IF(O476="Ab","AB",IF(O476&gt;=0.9*'MARK LOOKUP'!O476,"A+",IF(O476&gt;=0.8*'MARK LOOKUP'!O476,"A",IF(O476&gt;=0.7*'MARK LOOKUP'!O476,"B+",IF(O476&gt;=0.6*'MARK LOOKUP'!O476,"B",IF(O476&gt;=0.5*'MARK LOOKUP'!O476,"C+",IF(O476&gt;=0.4*'MARK LOOKUP'!O476,"C",IF(O476&gt;=0.35*'MARK LOOKUP'!O476,"D","NG")))))))))</f>
        <v/>
      </c>
      <c r="AK476" s="26" t="str">
        <f>IF(ISNUMBER(P476),IF(P476&gt;=0.9*'MARK LOOKUP'!P476,"A+",IF(P476&gt;=0.8*'MARK LOOKUP'!P476,"A",IF(P476&gt;=0.7*'MARK LOOKUP'!P476,"B+",IF(P476&gt;=0.6*'MARK LOOKUP'!P476,"B",IF(P476&gt;=0.5*'MARK LOOKUP'!P476,"C+",IF(P476&gt;=0.4*'MARK LOOKUP'!P476,"C",IF(P476&gt;=0.35*'MARK LOOKUP'!P476,"D","NG"))))))),"")</f>
        <v/>
      </c>
      <c r="AL476" s="26" t="str">
        <f>IF(ISBLANK('DATA ENTRY'!V476),"",IF(Q476="Ab","AB",IF(Q476&gt;=0.9*'MARK LOOKUP'!Q476,"A+",IF(Q476&gt;=0.8*'MARK LOOKUP'!Q476,"A",IF(Q476&gt;=0.7*'MARK LOOKUP'!Q476,"B+",IF(Q476&gt;=0.6*'MARK LOOKUP'!Q476,"B",IF(Q476&gt;=0.5*'MARK LOOKUP'!Q476,"C+",IF(Q476&gt;=0.4*'MARK LOOKUP'!Q476,"C",IF(Q476&gt;=0.35*'MARK LOOKUP'!Q476,"D","NG")))))))))</f>
        <v/>
      </c>
      <c r="AM476" s="26" t="str">
        <f>IF(ISBLANK('DATA ENTRY'!W476),"",IF(R476="Ab","AB",IF(R476&gt;=0.9*'MARK LOOKUP'!R476,"A+",IF(R476&gt;=0.8*'MARK LOOKUP'!R476,"A",IF(R476&gt;=0.7*'MARK LOOKUP'!R476,"B+",IF(R476&gt;=0.6*'MARK LOOKUP'!R476,"B",IF(R476&gt;=0.5*'MARK LOOKUP'!R476,"C+",IF(R476&gt;=0.4*'MARK LOOKUP'!R476,"C",IF(R476&gt;=0.35*'MARK LOOKUP'!R476,"D","NG")))))))))</f>
        <v/>
      </c>
      <c r="AN476" s="26" t="str">
        <f>IF(ISNUMBER(S476),IF(S476&gt;=0.9*'MARK LOOKUP'!S476,"A+",IF(S476&gt;=0.8*'MARK LOOKUP'!S476,"A",IF(S476&gt;=0.7*'MARK LOOKUP'!S476,"B+",IF(S476&gt;=0.6*'MARK LOOKUP'!S476,"B",IF(S476&gt;=0.5*'MARK LOOKUP'!S476,"C+",IF(S476&gt;=0.4*'MARK LOOKUP'!S476,"C",IF(S476&gt;=0.35*'MARK LOOKUP'!S476,"D","NG"))))))),"")</f>
        <v/>
      </c>
      <c r="AO476" s="26" t="str">
        <f>IF(ISBLANK('DATA ENTRY'!Y476),"",IF(T476="AB","AB",IF(T476&gt;=0.9*'MARK LOOKUP'!T476,"A+",IF(T476&gt;=0.8*'MARK LOOKUP'!T476,"A",IF(T476&gt;=0.7*'MARK LOOKUP'!T476,"B+",IF(T476&gt;=0.6*'MARK LOOKUP'!T476,"B",IF(T476&gt;=0.5*'MARK LOOKUP'!T476,"C+",IF(T476&gt;=0.4*'MARK LOOKUP'!T476,"C",IF(T476&gt;=0.35*'MARK LOOKUP'!T476,"D","NG")))))))))</f>
        <v/>
      </c>
      <c r="AP476" s="26" t="str">
        <f>IF(ISBLANK('DATA ENTRY'!Z476),"",IF(U476="AB","AB",IF(U476&gt;=0.9*'MARK LOOKUP'!U476,"A+",IF(U476&gt;=0.8*'MARK LOOKUP'!U476,"A",IF(U476&gt;=0.7*'MARK LOOKUP'!U476,"B+",IF(U476&gt;=0.6*'MARK LOOKUP'!U476,"B",IF(U476&gt;=0.5*'MARK LOOKUP'!U476,"C+",IF(U476&gt;=0.4*'MARK LOOKUP'!U476,"C",IF(U476&gt;=0.35*'MARK LOOKUP'!U476,"D","NG")))))))))</f>
        <v/>
      </c>
      <c r="AQ476" s="26" t="str">
        <f>IF(ISNUMBER(V476),IF(V476&gt;=0.9*'MARK LOOKUP'!V476,"A+",IF(V476&gt;=0.8*'MARK LOOKUP'!V476,"A",IF(V476&gt;=0.7*'MARK LOOKUP'!V476,"B+",IF(V476&gt;=0.6*'MARK LOOKUP'!S476,"B",IF(V476&gt;=0.5*'MARK LOOKUP'!V476,"C+",IF(V476&gt;=0.4*'MARK LOOKUP'!V476,"C",IF(V476&gt;=0.35*'MARK LOOKUP'!V476,"D","NG"))))))),"")</f>
        <v/>
      </c>
      <c r="AR476" s="26" t="str">
        <f t="shared" si="147"/>
        <v/>
      </c>
      <c r="AS476" s="26" t="str">
        <f t="shared" si="148"/>
        <v/>
      </c>
      <c r="AT476" s="26" t="str">
        <f t="shared" si="149"/>
        <v/>
      </c>
      <c r="AU476" s="26" t="str">
        <f t="shared" si="150"/>
        <v/>
      </c>
      <c r="AV476" s="26" t="str">
        <f t="shared" si="151"/>
        <v/>
      </c>
      <c r="AW476" s="26" t="str">
        <f t="shared" si="152"/>
        <v/>
      </c>
      <c r="AX476" s="26" t="str">
        <f t="shared" si="153"/>
        <v/>
      </c>
      <c r="AY476" s="26" t="str">
        <f t="shared" si="154"/>
        <v/>
      </c>
      <c r="AZ476" s="26" t="str">
        <f t="shared" si="155"/>
        <v/>
      </c>
      <c r="BA476" s="26" t="str">
        <f t="shared" si="156"/>
        <v/>
      </c>
      <c r="BB476" s="26" t="str">
        <f t="shared" si="157"/>
        <v/>
      </c>
      <c r="BC476" s="26" t="str">
        <f t="shared" si="158"/>
        <v/>
      </c>
      <c r="BD476" s="26" t="str">
        <f t="shared" si="159"/>
        <v/>
      </c>
      <c r="BE476" s="26" t="str">
        <f>IF(ISBLANK('DATA ENTRY'!S476),"",IF(AJ476="A+","4",IF(AJ476="A","3.6",IF(AJ476="B+","3.2",IF(AJ476="B","2.8",IF(AJ476="C+","2.4",IF(AJ476="C","2",IF(AJ476="D+","1.6",IF(AJ476="D","1.2",IF(AJ476="E","0.8",""))))))))))</f>
        <v/>
      </c>
      <c r="BF476" s="26" t="str">
        <f>IF(ISBLANK('DATA ENTRY'!T476),"",IF(AK476="A+","4",IF(AK476="A","3.6",IF(AK476="B+","3.2",IF(AK476="B","2.8",IF(AK476="C+","2.4",IF(AK476="C","2",IF(AK476="D+","1.6",IF(AK476="D","1.2",IF(AK476="E","0.8",""))))))))))</f>
        <v/>
      </c>
      <c r="BG476" s="26" t="str">
        <f>IF(ISBLANK('DATA ENTRY'!U476),"",IF(AL476="A+","4",IF(AL476="A","3.6",IF(AL476="B+","3.2",IF(AL476="B","2.8",IF(AL476="C+","2.4",IF(AL476="C","2",IF(AL476="D+","1.6",IF(AL476="D","1.2",IF(AL476="E","0.8",""))))))))))</f>
        <v/>
      </c>
      <c r="BH476" s="26" t="str">
        <f>IF(ISBLANK('DATA ENTRY'!V476),"",IF(AM476="A+","4",IF(AM476="A","3.6",IF(AM476="B+","3.2",IF(AM476="B","2.8",IF(AM476="C+","2.4",IF(AM476="C","2",IF(AM476="D+","1.6",IF(AM476="D","1.2",IF(AM476="E","0.8",""))))))))))</f>
        <v/>
      </c>
      <c r="BI476" s="26" t="str">
        <f>IF(ISBLANK('DATA ENTRY'!W476),"",IF(AN476="A+","4",IF(AN476="A","3.6",IF(AN476="B+","3.2",IF(AN476="B","2.8",IF(AN476="C+","2.4",IF(AN476="C","2",IF(AN476="D+","1.6",IF(AN476="D","1.2",IF(AN476="E","0.8",""))))))))))</f>
        <v/>
      </c>
      <c r="BJ476" s="26" t="str">
        <f>IF(ISBLANK('DATA ENTRY'!X476),"",IF(AO476="A+","4",IF(AO476="A","3.6",IF(AO476="B+","3.2",IF(AO476="B","2.8",IF(AO476="C+","2.4",IF(AO476="C","2",IF(AO476="D+","1.6",IF(AO476="D","1.2",IF(AO476="E","0.8",""))))))))))</f>
        <v/>
      </c>
      <c r="BK476" s="26" t="str">
        <f>IF(ISBLANK('DATA ENTRY'!Y476),"",IF(AP476="A+","4",IF(AP476="A","3.6",IF(AP476="B+","3.2",IF(AP476="B","2.8",IF(AP476="C+","2.4",IF(AP476="C","2",IF(AP476="D+","1.6",IF(AP476="D","1.2",IF(AP476="E","0.8",""))))))))))</f>
        <v/>
      </c>
      <c r="BL476" s="26" t="str">
        <f>IF(ISBLANK('DATA ENTRY'!Z476),"",IF(AQ476="A+","4",IF(AQ476="A","3.6",IF(AQ476="B+","3.2",IF(AQ476="B","2.8",IF(AQ476="C+","2.4",IF(AQ476="C","2",IF(AQ476="D+","1.6",IF(AQ476="D","1.2",IF(AQ476="E","0.8",""))))))))))</f>
        <v/>
      </c>
    </row>
    <row r="477" spans="2:64" x14ac:dyDescent="0.25">
      <c r="B477" s="26" t="str">
        <f>IF(ISBLANK('DATA ENTRY'!G477),"",'DATA ENTRY'!G477)</f>
        <v/>
      </c>
      <c r="C477" s="26" t="str">
        <f>IF(ISBLANK('DATA ENTRY'!H477),"",'DATA ENTRY'!H477)</f>
        <v/>
      </c>
      <c r="D477" s="26" t="str">
        <f t="shared" si="141"/>
        <v/>
      </c>
      <c r="E477" s="26" t="str">
        <f>IF(ISBLANK('DATA ENTRY'!J477),"",'DATA ENTRY'!J477)</f>
        <v/>
      </c>
      <c r="F477" s="26" t="str">
        <f>IF(ISBLANK('DATA ENTRY'!K477),"",'DATA ENTRY'!K477)</f>
        <v/>
      </c>
      <c r="G477" s="26" t="str">
        <f t="shared" si="142"/>
        <v/>
      </c>
      <c r="H477" s="26" t="str">
        <f>IF(ISBLANK('DATA ENTRY'!M477),"",'DATA ENTRY'!M477)</f>
        <v/>
      </c>
      <c r="I477" s="26" t="str">
        <f>IF(ISBLANK('DATA ENTRY'!M477),"",'DATA ENTRY'!N477)</f>
        <v/>
      </c>
      <c r="J477" s="26" t="str">
        <f t="shared" si="160"/>
        <v/>
      </c>
      <c r="K477" s="26" t="str">
        <f>IF(ISBLANK('DATA ENTRY'!P477),"",'DATA ENTRY'!P477)</f>
        <v/>
      </c>
      <c r="L477" s="26" t="str">
        <f>IF(ISBLANK('DATA ENTRY'!Q477),"",'DATA ENTRY'!Q477)</f>
        <v/>
      </c>
      <c r="M477" s="26" t="str">
        <f t="shared" si="143"/>
        <v/>
      </c>
      <c r="N477" s="26" t="str">
        <f>IF(ISBLANK('DATA ENTRY'!S477),"",'DATA ENTRY'!S477)</f>
        <v/>
      </c>
      <c r="O477" s="26" t="str">
        <f>IF(ISBLANK('DATA ENTRY'!T477),"",'DATA ENTRY'!T477)</f>
        <v/>
      </c>
      <c r="P477" s="26" t="str">
        <f t="shared" si="144"/>
        <v/>
      </c>
      <c r="Q477" s="26" t="str">
        <f>IF(ISBLANK('DATA ENTRY'!V477),"",'DATA ENTRY'!V477)</f>
        <v/>
      </c>
      <c r="R477" s="26" t="str">
        <f>IF(ISBLANK('DATA ENTRY'!W477),"",'DATA ENTRY'!W477)</f>
        <v/>
      </c>
      <c r="S477" s="26" t="str">
        <f t="shared" si="145"/>
        <v/>
      </c>
      <c r="T477" s="26" t="str">
        <f>IF(ISBLANK('DATA ENTRY'!Y477),"",'DATA ENTRY'!Y477)</f>
        <v/>
      </c>
      <c r="U477" s="26" t="str">
        <f>IF(ISBLANK('DATA ENTRY'!Z477),"",'DATA ENTRY'!Z477)</f>
        <v/>
      </c>
      <c r="V477" s="26" t="str">
        <f t="shared" si="146"/>
        <v/>
      </c>
      <c r="W477" s="26" t="str">
        <f>IF(ISBLANK('DATA ENTRY'!$F477),"",IF(LEDGER!B477="AB","AB",IF(LEDGER!B477&gt;=0.9*'MARK LOOKUP'!B477,"A+",IF(LEDGER!B477&gt;=0.8*'MARK LOOKUP'!B477,"A",IF(LEDGER!B477&gt;=0.7*'MARK LOOKUP'!B477,"B+",IF(LEDGER!B477&gt;=0.6*'MARK LOOKUP'!B477,"B",IF(LEDGER!B477&gt;=0.5*'MARK LOOKUP'!B477,"C+",IF(LEDGER!B477&gt;=0.4*'MARK LOOKUP'!B477,"C+",IF(LEDGER!B477&gt;=0.35*'MARK LOOKUP'!B477,"D","NG")))))))))</f>
        <v/>
      </c>
      <c r="X477" s="26" t="str">
        <f>IF(ISBLANK('DATA ENTRY'!$G477),"",IF(LEDGER!C477="AB","AB",IF(LEDGER!C477&gt;=0.9*'MARK LOOKUP'!C477,"A+",IF(LEDGER!C477&gt;=0.8*'MARK LOOKUP'!C477,"A",IF(LEDGER!C477&gt;=0.7*'MARK LOOKUP'!C477,"B+",IF(LEDGER!C477&gt;=0.6*'MARK LOOKUP'!C477,"B",IF(LEDGER!C477&gt;=0.5*'MARK LOOKUP'!C477,"C+",IF(LEDGER!C477&gt;=0.4*'MARK LOOKUP'!C477,"C+",IF(LEDGER!C477&gt;=0.35*'MARK LOOKUP'!C477,"D","N.G.")))))))))</f>
        <v/>
      </c>
      <c r="Y477" s="26" t="b">
        <f>IF(ISNUMBER(D477),IF(D477&gt;=0.9*'MARK LOOKUP'!D477,"A+",IF(D477&gt;=0.8*'MARK LOOKUP'!D477,"A",IF(D477&gt;=0.7*'MARK LOOKUP'!D477,"B+",IF(D477&gt;=0.6*'MARK LOOKUP'!D477,"B",IF(D477&gt;=0.5*'MARK LOOKUP'!D477,"C+",IF(D477&gt;=0.4*'MARK LOOKUP'!D477,"C",IF(D477&gt;=0.35*'MARK LOOKUP'!D477,"D","N.G."))))))))</f>
        <v>0</v>
      </c>
      <c r="Z477" s="26" t="str">
        <f>IF(ISBLANK('DATA ENTRY'!J477),"",IF(LEDGER!E477="AB","AB",IF(LEDGER!E477&gt;=0.9*'MARK LOOKUP'!E477,"A+",IF(LEDGER!E477&gt;=0.8*'MARK LOOKUP'!E477,"A",IF(LEDGER!E477&gt;=0.7*'MARK LOOKUP'!E477,"B+",IF(LEDGER!E477&gt;=0.6*'MARK LOOKUP'!E477,"B",IF(LEDGER!E477&gt;=0.5*'MARK LOOKUP'!E477,"C+",IF(LEDGER!E477&gt;=0.4*'MARK LOOKUP'!E477,"C",IF(LEDGER!E477&gt;=0.35*'MARK LOOKUP'!E477,"D","NG")))))))))</f>
        <v/>
      </c>
      <c r="AA477" s="26" t="str">
        <f>IF(ISBLANK('DATA ENTRY'!K477),"",IF(LEDGER!F477="AB","AB",IF(LEDGER!F477&gt;=0.9*'MARK LOOKUP'!F477,"A+",IF(LEDGER!F477&gt;=0.8*'MARK LOOKUP'!F477,"A",IF(LEDGER!F477&gt;=0.7*'MARK LOOKUP'!F477,"B+",IF(LEDGER!F477&gt;=0.6*'MARK LOOKUP'!F477,"B",IF(LEDGER!F477&gt;=0.5*'MARK LOOKUP'!F477,"C+",IF(LEDGER!F477&gt;=0.4*'MARK LOOKUP'!F477,"C",IF(LEDGER!F477&gt;=0.35*'MARK LOOKUP'!F477,"D","NG")))))))))</f>
        <v/>
      </c>
      <c r="AB477" s="26" t="b">
        <f>IF(ISNUMBER(G477),IF(D477&gt;=0.9*'MARK LOOKUP'!G477,"A+",IF(G477&gt;=0.8*'MARK LOOKUP'!G477,"A",IF(G477&gt;=0.7*'MARK LOOKUP'!G477,"B+",IF(G477&gt;=0.6*'MARK LOOKUP'!G477,"B",IF(G477&gt;=0.5*'MARK LOOKUP'!G477,"C+",IF(G477&gt;=0.4*'MARK LOOKUP'!G477,"C",IF(G477&gt;=0.35*'MARK LOOKUP'!G477,"D","NG"))))))))</f>
        <v>0</v>
      </c>
      <c r="AC477" s="26" t="str">
        <f>IF(ISBLANK('DATA ENTRY'!M477),"",IF(LEDGER!H477="AB","AB",IF(LEDGER!H477&gt;=0.9*'MARK LOOKUP'!H477,"A+",IF(LEDGER!H477&gt;=0.8*'MARK LOOKUP'!H477,"A",IF(LEDGER!H477&gt;=0.7*'MARK LOOKUP'!H477,"B+",IF(LEDGER!H477&gt;=0.6*'MARK LOOKUP'!H477,"B",IF(LEDGER!H477&gt;=0.5*'MARK LOOKUP'!H477,"C+",IF(LEDGER!H477&gt;=0.4*'MARK LOOKUP'!H477,"C",IF(LEDGER!H477&gt;=0.35*'MARK LOOKUP'!H477,"D","NG")))))))))</f>
        <v/>
      </c>
      <c r="AD477" s="26" t="str">
        <f>IF(ISBLANK('DATA ENTRY'!N477),"",IF(LEDGER!I477="AB","AB",IF(LEDGER!I477&gt;=0.9*'MARK LOOKUP'!I477,"A+",IF(LEDGER!I477&gt;=0.8*'MARK LOOKUP'!I477,"A",IF(LEDGER!I477&gt;=0.7*'MARK LOOKUP'!I477,"B+",IF(LEDGER!I477&gt;=0.6*'MARK LOOKUP'!I477,"B",IF(LEDGER!I477&gt;=0.5*'MARK LOOKUP'!I477,"C+",IF(LEDGER!I477&gt;=0.4*'MARK LOOKUP'!I477,"C",IF(LEDGER!I477&gt;=0.35*'MARK LOOKUP'!I477,"D","NG")))))))))</f>
        <v/>
      </c>
      <c r="AE477" s="26" t="str">
        <f>IF(ISNUMBER(J477),IF(J477&gt;=0.9*'MARK LOOKUP'!J477,"A+",IF(J477&gt;=0.8*'MARK LOOKUP'!J477,"A",IF(J477&gt;=0.7*'MARK LOOKUP'!J477,"B+",IF(J477&gt;=0.6*'MARK LOOKUP'!J477,"B",IF(J477&gt;=0.5*'MARK LOOKUP'!J477,"C+",IF(J477&gt;=0.4*'MARK LOOKUP'!J477,"C",IF(J477&gt;=0.35*'MARK LOOKUP'!J477,"D","NG"))))))),"")</f>
        <v/>
      </c>
      <c r="AF477" s="26" t="str">
        <f>IF(ISBLANK('DATA ENTRY'!P477),"",IF(LEDGER!K477="Ab","AB",IF(LEDGER!K477&gt;=0.9*'MARK LOOKUP'!K477,"A+",IF(LEDGER!K477&gt;=0.8*'MARK LOOKUP'!K477,"A",IF(LEDGER!K477&gt;=0.7*'MARK LOOKUP'!K477,"B+",IF(LEDGER!K477&gt;=0.6*'MARK LOOKUP'!K477,"B",IF(LEDGER!K477&gt;=0.5*'MARK LOOKUP'!K477,"C+",IF(LEDGER!K477&gt;=0.4*'MARK LOOKUP'!K477,"C",IF(LEDGER!K477&gt;=0.35*'MARK LOOKUP'!K477,"D","NG")))))))))</f>
        <v/>
      </c>
      <c r="AG477" s="26" t="str">
        <f>IF(ISBLANK('DATA ENTRY'!Q477),"",IF(LEDGER!L477="Ab","AB",IF(LEDGER!L477&gt;=0.9*'MARK LOOKUP'!L477,"A+",IF(LEDGER!L477&gt;=0.8*'MARK LOOKUP'!L477,"A",IF(LEDGER!L477&gt;=0.7*'MARK LOOKUP'!L477,"B+",IF(LEDGER!L477&gt;=0.6*'MARK LOOKUP'!L477,"B",IF(LEDGER!L477&gt;=0.5*'MARK LOOKUP'!L477,"C+",IF(LEDGER!L477&gt;=0.4*'MARK LOOKUP'!L477,"C",IF(LEDGER!L477&gt;=0.35*'MARK LOOKUP'!L477,"D","NG")))))))))</f>
        <v/>
      </c>
      <c r="AH477" s="26" t="str">
        <f>IF(ISNUMBER(M477),IF(M477&gt;=0.9*'MARK LOOKUP'!M477,"A+",IF(M477&gt;=0.8*'MARK LOOKUP'!M477,"A",IF(M477&gt;=0.7*'MARK LOOKUP'!M477,"B+",IF(M477&gt;=0.6*'MARK LOOKUP'!M477,"B",IF(M477&gt;=0.5*'MARK LOOKUP'!M477,"C+",IF(M477&gt;=0.4*'MARK LOOKUP'!M477,"C",IF(M477&gt;=0.35*'MARK LOOKUP'!M477,"D","NG"))))))),"")</f>
        <v/>
      </c>
      <c r="AI477" s="26" t="str">
        <f>IF(ISBLANK('DATA ENTRY'!S477),"",IF(N477="Ab","AB",IF(N477&gt;=0.9*'MARK LOOKUP'!N477,"A+",IF(N477&gt;=0.8*'MARK LOOKUP'!N477,"A",IF(N477&gt;=0.7*'MARK LOOKUP'!N477,"B+",IF(N477&gt;=0.6*'MARK LOOKUP'!N477,"B",IF(N477&gt;=0.5*'MARK LOOKUP'!N477,"C+",IF(N477&gt;=0.4*'MARK LOOKUP'!N477,"C",IF(N477&gt;=0.35*'MARK LOOKUP'!N477,"D","NG")))))))))</f>
        <v/>
      </c>
      <c r="AJ477" s="26" t="str">
        <f>IF(ISBLANK('DATA ENTRY'!T477),"",IF(O477="Ab","AB",IF(O477&gt;=0.9*'MARK LOOKUP'!O477,"A+",IF(O477&gt;=0.8*'MARK LOOKUP'!O477,"A",IF(O477&gt;=0.7*'MARK LOOKUP'!O477,"B+",IF(O477&gt;=0.6*'MARK LOOKUP'!O477,"B",IF(O477&gt;=0.5*'MARK LOOKUP'!O477,"C+",IF(O477&gt;=0.4*'MARK LOOKUP'!O477,"C",IF(O477&gt;=0.35*'MARK LOOKUP'!O477,"D","NG")))))))))</f>
        <v/>
      </c>
      <c r="AK477" s="26" t="str">
        <f>IF(ISNUMBER(P477),IF(P477&gt;=0.9*'MARK LOOKUP'!P477,"A+",IF(P477&gt;=0.8*'MARK LOOKUP'!P477,"A",IF(P477&gt;=0.7*'MARK LOOKUP'!P477,"B+",IF(P477&gt;=0.6*'MARK LOOKUP'!P477,"B",IF(P477&gt;=0.5*'MARK LOOKUP'!P477,"C+",IF(P477&gt;=0.4*'MARK LOOKUP'!P477,"C",IF(P477&gt;=0.35*'MARK LOOKUP'!P477,"D","NG"))))))),"")</f>
        <v/>
      </c>
      <c r="AL477" s="26" t="str">
        <f>IF(ISBLANK('DATA ENTRY'!V477),"",IF(Q477="Ab","AB",IF(Q477&gt;=0.9*'MARK LOOKUP'!Q477,"A+",IF(Q477&gt;=0.8*'MARK LOOKUP'!Q477,"A",IF(Q477&gt;=0.7*'MARK LOOKUP'!Q477,"B+",IF(Q477&gt;=0.6*'MARK LOOKUP'!Q477,"B",IF(Q477&gt;=0.5*'MARK LOOKUP'!Q477,"C+",IF(Q477&gt;=0.4*'MARK LOOKUP'!Q477,"C",IF(Q477&gt;=0.35*'MARK LOOKUP'!Q477,"D","NG")))))))))</f>
        <v/>
      </c>
      <c r="AM477" s="26" t="str">
        <f>IF(ISBLANK('DATA ENTRY'!W477),"",IF(R477="Ab","AB",IF(R477&gt;=0.9*'MARK LOOKUP'!R477,"A+",IF(R477&gt;=0.8*'MARK LOOKUP'!R477,"A",IF(R477&gt;=0.7*'MARK LOOKUP'!R477,"B+",IF(R477&gt;=0.6*'MARK LOOKUP'!R477,"B",IF(R477&gt;=0.5*'MARK LOOKUP'!R477,"C+",IF(R477&gt;=0.4*'MARK LOOKUP'!R477,"C",IF(R477&gt;=0.35*'MARK LOOKUP'!R477,"D","NG")))))))))</f>
        <v/>
      </c>
      <c r="AN477" s="26" t="str">
        <f>IF(ISNUMBER(S477),IF(S477&gt;=0.9*'MARK LOOKUP'!S477,"A+",IF(S477&gt;=0.8*'MARK LOOKUP'!S477,"A",IF(S477&gt;=0.7*'MARK LOOKUP'!S477,"B+",IF(S477&gt;=0.6*'MARK LOOKUP'!S477,"B",IF(S477&gt;=0.5*'MARK LOOKUP'!S477,"C+",IF(S477&gt;=0.4*'MARK LOOKUP'!S477,"C",IF(S477&gt;=0.35*'MARK LOOKUP'!S477,"D","NG"))))))),"")</f>
        <v/>
      </c>
      <c r="AO477" s="26" t="str">
        <f>IF(ISBLANK('DATA ENTRY'!Y477),"",IF(T477="AB","AB",IF(T477&gt;=0.9*'MARK LOOKUP'!T477,"A+",IF(T477&gt;=0.8*'MARK LOOKUP'!T477,"A",IF(T477&gt;=0.7*'MARK LOOKUP'!T477,"B+",IF(T477&gt;=0.6*'MARK LOOKUP'!T477,"B",IF(T477&gt;=0.5*'MARK LOOKUP'!T477,"C+",IF(T477&gt;=0.4*'MARK LOOKUP'!T477,"C",IF(T477&gt;=0.35*'MARK LOOKUP'!T477,"D","NG")))))))))</f>
        <v/>
      </c>
      <c r="AP477" s="26" t="str">
        <f>IF(ISBLANK('DATA ENTRY'!Z477),"",IF(U477="AB","AB",IF(U477&gt;=0.9*'MARK LOOKUP'!U477,"A+",IF(U477&gt;=0.8*'MARK LOOKUP'!U477,"A",IF(U477&gt;=0.7*'MARK LOOKUP'!U477,"B+",IF(U477&gt;=0.6*'MARK LOOKUP'!U477,"B",IF(U477&gt;=0.5*'MARK LOOKUP'!U477,"C+",IF(U477&gt;=0.4*'MARK LOOKUP'!U477,"C",IF(U477&gt;=0.35*'MARK LOOKUP'!U477,"D","NG")))))))))</f>
        <v/>
      </c>
      <c r="AQ477" s="26" t="str">
        <f>IF(ISNUMBER(V477),IF(V477&gt;=0.9*'MARK LOOKUP'!V477,"A+",IF(V477&gt;=0.8*'MARK LOOKUP'!V477,"A",IF(V477&gt;=0.7*'MARK LOOKUP'!V477,"B+",IF(V477&gt;=0.6*'MARK LOOKUP'!S477,"B",IF(V477&gt;=0.5*'MARK LOOKUP'!V477,"C+",IF(V477&gt;=0.4*'MARK LOOKUP'!V477,"C",IF(V477&gt;=0.35*'MARK LOOKUP'!V477,"D","NG"))))))),"")</f>
        <v/>
      </c>
      <c r="AR477" s="26" t="str">
        <f t="shared" si="147"/>
        <v/>
      </c>
      <c r="AS477" s="26" t="str">
        <f t="shared" si="148"/>
        <v/>
      </c>
      <c r="AT477" s="26" t="str">
        <f t="shared" si="149"/>
        <v/>
      </c>
      <c r="AU477" s="26" t="str">
        <f t="shared" si="150"/>
        <v/>
      </c>
      <c r="AV477" s="26" t="str">
        <f t="shared" si="151"/>
        <v/>
      </c>
      <c r="AW477" s="26" t="str">
        <f t="shared" si="152"/>
        <v/>
      </c>
      <c r="AX477" s="26" t="str">
        <f t="shared" si="153"/>
        <v/>
      </c>
      <c r="AY477" s="26" t="str">
        <f t="shared" si="154"/>
        <v/>
      </c>
      <c r="AZ477" s="26" t="str">
        <f t="shared" si="155"/>
        <v/>
      </c>
      <c r="BA477" s="26" t="str">
        <f t="shared" si="156"/>
        <v/>
      </c>
      <c r="BB477" s="26" t="str">
        <f t="shared" si="157"/>
        <v/>
      </c>
      <c r="BC477" s="26" t="str">
        <f t="shared" si="158"/>
        <v/>
      </c>
      <c r="BD477" s="26" t="str">
        <f t="shared" si="159"/>
        <v/>
      </c>
      <c r="BE477" s="26" t="str">
        <f>IF(ISBLANK('DATA ENTRY'!S477),"",IF(AJ477="A+","4",IF(AJ477="A","3.6",IF(AJ477="B+","3.2",IF(AJ477="B","2.8",IF(AJ477="C+","2.4",IF(AJ477="C","2",IF(AJ477="D+","1.6",IF(AJ477="D","1.2",IF(AJ477="E","0.8",""))))))))))</f>
        <v/>
      </c>
      <c r="BF477" s="26" t="str">
        <f>IF(ISBLANK('DATA ENTRY'!T477),"",IF(AK477="A+","4",IF(AK477="A","3.6",IF(AK477="B+","3.2",IF(AK477="B","2.8",IF(AK477="C+","2.4",IF(AK477="C","2",IF(AK477="D+","1.6",IF(AK477="D","1.2",IF(AK477="E","0.8",""))))))))))</f>
        <v/>
      </c>
      <c r="BG477" s="26" t="str">
        <f>IF(ISBLANK('DATA ENTRY'!U477),"",IF(AL477="A+","4",IF(AL477="A","3.6",IF(AL477="B+","3.2",IF(AL477="B","2.8",IF(AL477="C+","2.4",IF(AL477="C","2",IF(AL477="D+","1.6",IF(AL477="D","1.2",IF(AL477="E","0.8",""))))))))))</f>
        <v/>
      </c>
      <c r="BH477" s="26" t="str">
        <f>IF(ISBLANK('DATA ENTRY'!V477),"",IF(AM477="A+","4",IF(AM477="A","3.6",IF(AM477="B+","3.2",IF(AM477="B","2.8",IF(AM477="C+","2.4",IF(AM477="C","2",IF(AM477="D+","1.6",IF(AM477="D","1.2",IF(AM477="E","0.8",""))))))))))</f>
        <v/>
      </c>
      <c r="BI477" s="26" t="str">
        <f>IF(ISBLANK('DATA ENTRY'!W477),"",IF(AN477="A+","4",IF(AN477="A","3.6",IF(AN477="B+","3.2",IF(AN477="B","2.8",IF(AN477="C+","2.4",IF(AN477="C","2",IF(AN477="D+","1.6",IF(AN477="D","1.2",IF(AN477="E","0.8",""))))))))))</f>
        <v/>
      </c>
      <c r="BJ477" s="26" t="str">
        <f>IF(ISBLANK('DATA ENTRY'!X477),"",IF(AO477="A+","4",IF(AO477="A","3.6",IF(AO477="B+","3.2",IF(AO477="B","2.8",IF(AO477="C+","2.4",IF(AO477="C","2",IF(AO477="D+","1.6",IF(AO477="D","1.2",IF(AO477="E","0.8",""))))))))))</f>
        <v/>
      </c>
      <c r="BK477" s="26" t="str">
        <f>IF(ISBLANK('DATA ENTRY'!Y477),"",IF(AP477="A+","4",IF(AP477="A","3.6",IF(AP477="B+","3.2",IF(AP477="B","2.8",IF(AP477="C+","2.4",IF(AP477="C","2",IF(AP477="D+","1.6",IF(AP477="D","1.2",IF(AP477="E","0.8",""))))))))))</f>
        <v/>
      </c>
      <c r="BL477" s="26" t="str">
        <f>IF(ISBLANK('DATA ENTRY'!Z477),"",IF(AQ477="A+","4",IF(AQ477="A","3.6",IF(AQ477="B+","3.2",IF(AQ477="B","2.8",IF(AQ477="C+","2.4",IF(AQ477="C","2",IF(AQ477="D+","1.6",IF(AQ477="D","1.2",IF(AQ477="E","0.8",""))))))))))</f>
        <v/>
      </c>
    </row>
    <row r="478" spans="2:64" x14ac:dyDescent="0.25">
      <c r="B478" s="26" t="str">
        <f>IF(ISBLANK('DATA ENTRY'!G478),"",'DATA ENTRY'!G478)</f>
        <v/>
      </c>
      <c r="C478" s="26" t="str">
        <f>IF(ISBLANK('DATA ENTRY'!H478),"",'DATA ENTRY'!H478)</f>
        <v/>
      </c>
      <c r="D478" s="26" t="str">
        <f t="shared" si="141"/>
        <v/>
      </c>
      <c r="E478" s="26" t="str">
        <f>IF(ISBLANK('DATA ENTRY'!J478),"",'DATA ENTRY'!J478)</f>
        <v/>
      </c>
      <c r="F478" s="26" t="str">
        <f>IF(ISBLANK('DATA ENTRY'!K478),"",'DATA ENTRY'!K478)</f>
        <v/>
      </c>
      <c r="G478" s="26" t="str">
        <f t="shared" si="142"/>
        <v/>
      </c>
      <c r="H478" s="26" t="str">
        <f>IF(ISBLANK('DATA ENTRY'!M478),"",'DATA ENTRY'!M478)</f>
        <v/>
      </c>
      <c r="I478" s="26" t="str">
        <f>IF(ISBLANK('DATA ENTRY'!M478),"",'DATA ENTRY'!N478)</f>
        <v/>
      </c>
      <c r="J478" s="26" t="str">
        <f t="shared" si="160"/>
        <v/>
      </c>
      <c r="K478" s="26" t="str">
        <f>IF(ISBLANK('DATA ENTRY'!P478),"",'DATA ENTRY'!P478)</f>
        <v/>
      </c>
      <c r="L478" s="26" t="str">
        <f>IF(ISBLANK('DATA ENTRY'!Q478),"",'DATA ENTRY'!Q478)</f>
        <v/>
      </c>
      <c r="M478" s="26" t="str">
        <f t="shared" si="143"/>
        <v/>
      </c>
      <c r="N478" s="26" t="str">
        <f>IF(ISBLANK('DATA ENTRY'!S478),"",'DATA ENTRY'!S478)</f>
        <v/>
      </c>
      <c r="O478" s="26" t="str">
        <f>IF(ISBLANK('DATA ENTRY'!T478),"",'DATA ENTRY'!T478)</f>
        <v/>
      </c>
      <c r="P478" s="26" t="str">
        <f t="shared" si="144"/>
        <v/>
      </c>
      <c r="Q478" s="26" t="str">
        <f>IF(ISBLANK('DATA ENTRY'!V478),"",'DATA ENTRY'!V478)</f>
        <v/>
      </c>
      <c r="R478" s="26" t="str">
        <f>IF(ISBLANK('DATA ENTRY'!W478),"",'DATA ENTRY'!W478)</f>
        <v/>
      </c>
      <c r="S478" s="26" t="str">
        <f t="shared" si="145"/>
        <v/>
      </c>
      <c r="T478" s="26" t="str">
        <f>IF(ISBLANK('DATA ENTRY'!Y478),"",'DATA ENTRY'!Y478)</f>
        <v/>
      </c>
      <c r="U478" s="26" t="str">
        <f>IF(ISBLANK('DATA ENTRY'!Z478),"",'DATA ENTRY'!Z478)</f>
        <v/>
      </c>
      <c r="V478" s="26" t="str">
        <f t="shared" si="146"/>
        <v/>
      </c>
      <c r="W478" s="26" t="str">
        <f>IF(ISBLANK('DATA ENTRY'!$F478),"",IF(LEDGER!B478="AB","AB",IF(LEDGER!B478&gt;=0.9*'MARK LOOKUP'!B478,"A+",IF(LEDGER!B478&gt;=0.8*'MARK LOOKUP'!B478,"A",IF(LEDGER!B478&gt;=0.7*'MARK LOOKUP'!B478,"B+",IF(LEDGER!B478&gt;=0.6*'MARK LOOKUP'!B478,"B",IF(LEDGER!B478&gt;=0.5*'MARK LOOKUP'!B478,"C+",IF(LEDGER!B478&gt;=0.4*'MARK LOOKUP'!B478,"C+",IF(LEDGER!B478&gt;=0.35*'MARK LOOKUP'!B478,"D","NG")))))))))</f>
        <v/>
      </c>
      <c r="X478" s="26" t="str">
        <f>IF(ISBLANK('DATA ENTRY'!$G478),"",IF(LEDGER!C478="AB","AB",IF(LEDGER!C478&gt;=0.9*'MARK LOOKUP'!C478,"A+",IF(LEDGER!C478&gt;=0.8*'MARK LOOKUP'!C478,"A",IF(LEDGER!C478&gt;=0.7*'MARK LOOKUP'!C478,"B+",IF(LEDGER!C478&gt;=0.6*'MARK LOOKUP'!C478,"B",IF(LEDGER!C478&gt;=0.5*'MARK LOOKUP'!C478,"C+",IF(LEDGER!C478&gt;=0.4*'MARK LOOKUP'!C478,"C+",IF(LEDGER!C478&gt;=0.35*'MARK LOOKUP'!C478,"D","N.G.")))))))))</f>
        <v/>
      </c>
      <c r="Y478" s="26" t="b">
        <f>IF(ISNUMBER(D478),IF(D478&gt;=0.9*'MARK LOOKUP'!D478,"A+",IF(D478&gt;=0.8*'MARK LOOKUP'!D478,"A",IF(D478&gt;=0.7*'MARK LOOKUP'!D478,"B+",IF(D478&gt;=0.6*'MARK LOOKUP'!D478,"B",IF(D478&gt;=0.5*'MARK LOOKUP'!D478,"C+",IF(D478&gt;=0.4*'MARK LOOKUP'!D478,"C",IF(D478&gt;=0.35*'MARK LOOKUP'!D478,"D","N.G."))))))))</f>
        <v>0</v>
      </c>
      <c r="Z478" s="26" t="str">
        <f>IF(ISBLANK('DATA ENTRY'!J478),"",IF(LEDGER!E478="AB","AB",IF(LEDGER!E478&gt;=0.9*'MARK LOOKUP'!E478,"A+",IF(LEDGER!E478&gt;=0.8*'MARK LOOKUP'!E478,"A",IF(LEDGER!E478&gt;=0.7*'MARK LOOKUP'!E478,"B+",IF(LEDGER!E478&gt;=0.6*'MARK LOOKUP'!E478,"B",IF(LEDGER!E478&gt;=0.5*'MARK LOOKUP'!E478,"C+",IF(LEDGER!E478&gt;=0.4*'MARK LOOKUP'!E478,"C",IF(LEDGER!E478&gt;=0.35*'MARK LOOKUP'!E478,"D","NG")))))))))</f>
        <v/>
      </c>
      <c r="AA478" s="26" t="str">
        <f>IF(ISBLANK('DATA ENTRY'!K478),"",IF(LEDGER!F478="AB","AB",IF(LEDGER!F478&gt;=0.9*'MARK LOOKUP'!F478,"A+",IF(LEDGER!F478&gt;=0.8*'MARK LOOKUP'!F478,"A",IF(LEDGER!F478&gt;=0.7*'MARK LOOKUP'!F478,"B+",IF(LEDGER!F478&gt;=0.6*'MARK LOOKUP'!F478,"B",IF(LEDGER!F478&gt;=0.5*'MARK LOOKUP'!F478,"C+",IF(LEDGER!F478&gt;=0.4*'MARK LOOKUP'!F478,"C",IF(LEDGER!F478&gt;=0.35*'MARK LOOKUP'!F478,"D","NG")))))))))</f>
        <v/>
      </c>
      <c r="AB478" s="26" t="b">
        <f>IF(ISNUMBER(G478),IF(D478&gt;=0.9*'MARK LOOKUP'!G478,"A+",IF(G478&gt;=0.8*'MARK LOOKUP'!G478,"A",IF(G478&gt;=0.7*'MARK LOOKUP'!G478,"B+",IF(G478&gt;=0.6*'MARK LOOKUP'!G478,"B",IF(G478&gt;=0.5*'MARK LOOKUP'!G478,"C+",IF(G478&gt;=0.4*'MARK LOOKUP'!G478,"C",IF(G478&gt;=0.35*'MARK LOOKUP'!G478,"D","NG"))))))))</f>
        <v>0</v>
      </c>
      <c r="AC478" s="26" t="str">
        <f>IF(ISBLANK('DATA ENTRY'!M478),"",IF(LEDGER!H478="AB","AB",IF(LEDGER!H478&gt;=0.9*'MARK LOOKUP'!H478,"A+",IF(LEDGER!H478&gt;=0.8*'MARK LOOKUP'!H478,"A",IF(LEDGER!H478&gt;=0.7*'MARK LOOKUP'!H478,"B+",IF(LEDGER!H478&gt;=0.6*'MARK LOOKUP'!H478,"B",IF(LEDGER!H478&gt;=0.5*'MARK LOOKUP'!H478,"C+",IF(LEDGER!H478&gt;=0.4*'MARK LOOKUP'!H478,"C",IF(LEDGER!H478&gt;=0.35*'MARK LOOKUP'!H478,"D","NG")))))))))</f>
        <v/>
      </c>
      <c r="AD478" s="26" t="str">
        <f>IF(ISBLANK('DATA ENTRY'!N478),"",IF(LEDGER!I478="AB","AB",IF(LEDGER!I478&gt;=0.9*'MARK LOOKUP'!I478,"A+",IF(LEDGER!I478&gt;=0.8*'MARK LOOKUP'!I478,"A",IF(LEDGER!I478&gt;=0.7*'MARK LOOKUP'!I478,"B+",IF(LEDGER!I478&gt;=0.6*'MARK LOOKUP'!I478,"B",IF(LEDGER!I478&gt;=0.5*'MARK LOOKUP'!I478,"C+",IF(LEDGER!I478&gt;=0.4*'MARK LOOKUP'!I478,"C",IF(LEDGER!I478&gt;=0.35*'MARK LOOKUP'!I478,"D","NG")))))))))</f>
        <v/>
      </c>
      <c r="AE478" s="26" t="str">
        <f>IF(ISNUMBER(J478),IF(J478&gt;=0.9*'MARK LOOKUP'!J478,"A+",IF(J478&gt;=0.8*'MARK LOOKUP'!J478,"A",IF(J478&gt;=0.7*'MARK LOOKUP'!J478,"B+",IF(J478&gt;=0.6*'MARK LOOKUP'!J478,"B",IF(J478&gt;=0.5*'MARK LOOKUP'!J478,"C+",IF(J478&gt;=0.4*'MARK LOOKUP'!J478,"C",IF(J478&gt;=0.35*'MARK LOOKUP'!J478,"D","NG"))))))),"")</f>
        <v/>
      </c>
      <c r="AF478" s="26" t="str">
        <f>IF(ISBLANK('DATA ENTRY'!P478),"",IF(LEDGER!K478="Ab","AB",IF(LEDGER!K478&gt;=0.9*'MARK LOOKUP'!K478,"A+",IF(LEDGER!K478&gt;=0.8*'MARK LOOKUP'!K478,"A",IF(LEDGER!K478&gt;=0.7*'MARK LOOKUP'!K478,"B+",IF(LEDGER!K478&gt;=0.6*'MARK LOOKUP'!K478,"B",IF(LEDGER!K478&gt;=0.5*'MARK LOOKUP'!K478,"C+",IF(LEDGER!K478&gt;=0.4*'MARK LOOKUP'!K478,"C",IF(LEDGER!K478&gt;=0.35*'MARK LOOKUP'!K478,"D","NG")))))))))</f>
        <v/>
      </c>
      <c r="AG478" s="26" t="str">
        <f>IF(ISBLANK('DATA ENTRY'!Q478),"",IF(LEDGER!L478="Ab","AB",IF(LEDGER!L478&gt;=0.9*'MARK LOOKUP'!L478,"A+",IF(LEDGER!L478&gt;=0.8*'MARK LOOKUP'!L478,"A",IF(LEDGER!L478&gt;=0.7*'MARK LOOKUP'!L478,"B+",IF(LEDGER!L478&gt;=0.6*'MARK LOOKUP'!L478,"B",IF(LEDGER!L478&gt;=0.5*'MARK LOOKUP'!L478,"C+",IF(LEDGER!L478&gt;=0.4*'MARK LOOKUP'!L478,"C",IF(LEDGER!L478&gt;=0.35*'MARK LOOKUP'!L478,"D","NG")))))))))</f>
        <v/>
      </c>
      <c r="AH478" s="26" t="str">
        <f>IF(ISNUMBER(M478),IF(M478&gt;=0.9*'MARK LOOKUP'!M478,"A+",IF(M478&gt;=0.8*'MARK LOOKUP'!M478,"A",IF(M478&gt;=0.7*'MARK LOOKUP'!M478,"B+",IF(M478&gt;=0.6*'MARK LOOKUP'!M478,"B",IF(M478&gt;=0.5*'MARK LOOKUP'!M478,"C+",IF(M478&gt;=0.4*'MARK LOOKUP'!M478,"C",IF(M478&gt;=0.35*'MARK LOOKUP'!M478,"D","NG"))))))),"")</f>
        <v/>
      </c>
      <c r="AI478" s="26" t="str">
        <f>IF(ISBLANK('DATA ENTRY'!S478),"",IF(N478="Ab","AB",IF(N478&gt;=0.9*'MARK LOOKUP'!N478,"A+",IF(N478&gt;=0.8*'MARK LOOKUP'!N478,"A",IF(N478&gt;=0.7*'MARK LOOKUP'!N478,"B+",IF(N478&gt;=0.6*'MARK LOOKUP'!N478,"B",IF(N478&gt;=0.5*'MARK LOOKUP'!N478,"C+",IF(N478&gt;=0.4*'MARK LOOKUP'!N478,"C",IF(N478&gt;=0.35*'MARK LOOKUP'!N478,"D","NG")))))))))</f>
        <v/>
      </c>
      <c r="AJ478" s="26" t="str">
        <f>IF(ISBLANK('DATA ENTRY'!T478),"",IF(O478="Ab","AB",IF(O478&gt;=0.9*'MARK LOOKUP'!O478,"A+",IF(O478&gt;=0.8*'MARK LOOKUP'!O478,"A",IF(O478&gt;=0.7*'MARK LOOKUP'!O478,"B+",IF(O478&gt;=0.6*'MARK LOOKUP'!O478,"B",IF(O478&gt;=0.5*'MARK LOOKUP'!O478,"C+",IF(O478&gt;=0.4*'MARK LOOKUP'!O478,"C",IF(O478&gt;=0.35*'MARK LOOKUP'!O478,"D","NG")))))))))</f>
        <v/>
      </c>
      <c r="AK478" s="26" t="str">
        <f>IF(ISNUMBER(P478),IF(P478&gt;=0.9*'MARK LOOKUP'!P478,"A+",IF(P478&gt;=0.8*'MARK LOOKUP'!P478,"A",IF(P478&gt;=0.7*'MARK LOOKUP'!P478,"B+",IF(P478&gt;=0.6*'MARK LOOKUP'!P478,"B",IF(P478&gt;=0.5*'MARK LOOKUP'!P478,"C+",IF(P478&gt;=0.4*'MARK LOOKUP'!P478,"C",IF(P478&gt;=0.35*'MARK LOOKUP'!P478,"D","NG"))))))),"")</f>
        <v/>
      </c>
      <c r="AL478" s="26" t="str">
        <f>IF(ISBLANK('DATA ENTRY'!V478),"",IF(Q478="Ab","AB",IF(Q478&gt;=0.9*'MARK LOOKUP'!Q478,"A+",IF(Q478&gt;=0.8*'MARK LOOKUP'!Q478,"A",IF(Q478&gt;=0.7*'MARK LOOKUP'!Q478,"B+",IF(Q478&gt;=0.6*'MARK LOOKUP'!Q478,"B",IF(Q478&gt;=0.5*'MARK LOOKUP'!Q478,"C+",IF(Q478&gt;=0.4*'MARK LOOKUP'!Q478,"C",IF(Q478&gt;=0.35*'MARK LOOKUP'!Q478,"D","NG")))))))))</f>
        <v/>
      </c>
      <c r="AM478" s="26" t="str">
        <f>IF(ISBLANK('DATA ENTRY'!W478),"",IF(R478="Ab","AB",IF(R478&gt;=0.9*'MARK LOOKUP'!R478,"A+",IF(R478&gt;=0.8*'MARK LOOKUP'!R478,"A",IF(R478&gt;=0.7*'MARK LOOKUP'!R478,"B+",IF(R478&gt;=0.6*'MARK LOOKUP'!R478,"B",IF(R478&gt;=0.5*'MARK LOOKUP'!R478,"C+",IF(R478&gt;=0.4*'MARK LOOKUP'!R478,"C",IF(R478&gt;=0.35*'MARK LOOKUP'!R478,"D","NG")))))))))</f>
        <v/>
      </c>
      <c r="AN478" s="26" t="str">
        <f>IF(ISNUMBER(S478),IF(S478&gt;=0.9*'MARK LOOKUP'!S478,"A+",IF(S478&gt;=0.8*'MARK LOOKUP'!S478,"A",IF(S478&gt;=0.7*'MARK LOOKUP'!S478,"B+",IF(S478&gt;=0.6*'MARK LOOKUP'!S478,"B",IF(S478&gt;=0.5*'MARK LOOKUP'!S478,"C+",IF(S478&gt;=0.4*'MARK LOOKUP'!S478,"C",IF(S478&gt;=0.35*'MARK LOOKUP'!S478,"D","NG"))))))),"")</f>
        <v/>
      </c>
      <c r="AO478" s="26" t="str">
        <f>IF(ISBLANK('DATA ENTRY'!Y478),"",IF(T478="AB","AB",IF(T478&gt;=0.9*'MARK LOOKUP'!T478,"A+",IF(T478&gt;=0.8*'MARK LOOKUP'!T478,"A",IF(T478&gt;=0.7*'MARK LOOKUP'!T478,"B+",IF(T478&gt;=0.6*'MARK LOOKUP'!T478,"B",IF(T478&gt;=0.5*'MARK LOOKUP'!T478,"C+",IF(T478&gt;=0.4*'MARK LOOKUP'!T478,"C",IF(T478&gt;=0.35*'MARK LOOKUP'!T478,"D","NG")))))))))</f>
        <v/>
      </c>
      <c r="AP478" s="26" t="str">
        <f>IF(ISBLANK('DATA ENTRY'!Z478),"",IF(U478="AB","AB",IF(U478&gt;=0.9*'MARK LOOKUP'!U478,"A+",IF(U478&gt;=0.8*'MARK LOOKUP'!U478,"A",IF(U478&gt;=0.7*'MARK LOOKUP'!U478,"B+",IF(U478&gt;=0.6*'MARK LOOKUP'!U478,"B",IF(U478&gt;=0.5*'MARK LOOKUP'!U478,"C+",IF(U478&gt;=0.4*'MARK LOOKUP'!U478,"C",IF(U478&gt;=0.35*'MARK LOOKUP'!U478,"D","NG")))))))))</f>
        <v/>
      </c>
      <c r="AQ478" s="26" t="str">
        <f>IF(ISNUMBER(V478),IF(V478&gt;=0.9*'MARK LOOKUP'!V478,"A+",IF(V478&gt;=0.8*'MARK LOOKUP'!V478,"A",IF(V478&gt;=0.7*'MARK LOOKUP'!V478,"B+",IF(V478&gt;=0.6*'MARK LOOKUP'!S478,"B",IF(V478&gt;=0.5*'MARK LOOKUP'!V478,"C+",IF(V478&gt;=0.4*'MARK LOOKUP'!V478,"C",IF(V478&gt;=0.35*'MARK LOOKUP'!V478,"D","NG"))))))),"")</f>
        <v/>
      </c>
      <c r="AR478" s="26" t="str">
        <f t="shared" si="147"/>
        <v/>
      </c>
      <c r="AS478" s="26" t="str">
        <f t="shared" si="148"/>
        <v/>
      </c>
      <c r="AT478" s="26" t="str">
        <f t="shared" si="149"/>
        <v/>
      </c>
      <c r="AU478" s="26" t="str">
        <f t="shared" si="150"/>
        <v/>
      </c>
      <c r="AV478" s="26" t="str">
        <f t="shared" si="151"/>
        <v/>
      </c>
      <c r="AW478" s="26" t="str">
        <f t="shared" si="152"/>
        <v/>
      </c>
      <c r="AX478" s="26" t="str">
        <f t="shared" si="153"/>
        <v/>
      </c>
      <c r="AY478" s="26" t="str">
        <f t="shared" si="154"/>
        <v/>
      </c>
      <c r="AZ478" s="26" t="str">
        <f t="shared" si="155"/>
        <v/>
      </c>
      <c r="BA478" s="26" t="str">
        <f t="shared" si="156"/>
        <v/>
      </c>
      <c r="BB478" s="26" t="str">
        <f t="shared" si="157"/>
        <v/>
      </c>
      <c r="BC478" s="26" t="str">
        <f t="shared" si="158"/>
        <v/>
      </c>
      <c r="BD478" s="26" t="str">
        <f t="shared" si="159"/>
        <v/>
      </c>
      <c r="BE478" s="26" t="str">
        <f>IF(ISBLANK('DATA ENTRY'!S478),"",IF(AJ478="A+","4",IF(AJ478="A","3.6",IF(AJ478="B+","3.2",IF(AJ478="B","2.8",IF(AJ478="C+","2.4",IF(AJ478="C","2",IF(AJ478="D+","1.6",IF(AJ478="D","1.2",IF(AJ478="E","0.8",""))))))))))</f>
        <v/>
      </c>
      <c r="BF478" s="26" t="str">
        <f>IF(ISBLANK('DATA ENTRY'!T478),"",IF(AK478="A+","4",IF(AK478="A","3.6",IF(AK478="B+","3.2",IF(AK478="B","2.8",IF(AK478="C+","2.4",IF(AK478="C","2",IF(AK478="D+","1.6",IF(AK478="D","1.2",IF(AK478="E","0.8",""))))))))))</f>
        <v/>
      </c>
      <c r="BG478" s="26" t="str">
        <f>IF(ISBLANK('DATA ENTRY'!U478),"",IF(AL478="A+","4",IF(AL478="A","3.6",IF(AL478="B+","3.2",IF(AL478="B","2.8",IF(AL478="C+","2.4",IF(AL478="C","2",IF(AL478="D+","1.6",IF(AL478="D","1.2",IF(AL478="E","0.8",""))))))))))</f>
        <v/>
      </c>
      <c r="BH478" s="26" t="str">
        <f>IF(ISBLANK('DATA ENTRY'!V478),"",IF(AM478="A+","4",IF(AM478="A","3.6",IF(AM478="B+","3.2",IF(AM478="B","2.8",IF(AM478="C+","2.4",IF(AM478="C","2",IF(AM478="D+","1.6",IF(AM478="D","1.2",IF(AM478="E","0.8",""))))))))))</f>
        <v/>
      </c>
      <c r="BI478" s="26" t="str">
        <f>IF(ISBLANK('DATA ENTRY'!W478),"",IF(AN478="A+","4",IF(AN478="A","3.6",IF(AN478="B+","3.2",IF(AN478="B","2.8",IF(AN478="C+","2.4",IF(AN478="C","2",IF(AN478="D+","1.6",IF(AN478="D","1.2",IF(AN478="E","0.8",""))))))))))</f>
        <v/>
      </c>
      <c r="BJ478" s="26" t="str">
        <f>IF(ISBLANK('DATA ENTRY'!X478),"",IF(AO478="A+","4",IF(AO478="A","3.6",IF(AO478="B+","3.2",IF(AO478="B","2.8",IF(AO478="C+","2.4",IF(AO478="C","2",IF(AO478="D+","1.6",IF(AO478="D","1.2",IF(AO478="E","0.8",""))))))))))</f>
        <v/>
      </c>
      <c r="BK478" s="26" t="str">
        <f>IF(ISBLANK('DATA ENTRY'!Y478),"",IF(AP478="A+","4",IF(AP478="A","3.6",IF(AP478="B+","3.2",IF(AP478="B","2.8",IF(AP478="C+","2.4",IF(AP478="C","2",IF(AP478="D+","1.6",IF(AP478="D","1.2",IF(AP478="E","0.8",""))))))))))</f>
        <v/>
      </c>
      <c r="BL478" s="26" t="str">
        <f>IF(ISBLANK('DATA ENTRY'!Z478),"",IF(AQ478="A+","4",IF(AQ478="A","3.6",IF(AQ478="B+","3.2",IF(AQ478="B","2.8",IF(AQ478="C+","2.4",IF(AQ478="C","2",IF(AQ478="D+","1.6",IF(AQ478="D","1.2",IF(AQ478="E","0.8",""))))))))))</f>
        <v/>
      </c>
    </row>
    <row r="479" spans="2:64" x14ac:dyDescent="0.25">
      <c r="B479" s="26" t="str">
        <f>IF(ISBLANK('DATA ENTRY'!G479),"",'DATA ENTRY'!G479)</f>
        <v/>
      </c>
      <c r="C479" s="26" t="str">
        <f>IF(ISBLANK('DATA ENTRY'!H479),"",'DATA ENTRY'!H479)</f>
        <v/>
      </c>
      <c r="D479" s="26" t="str">
        <f t="shared" si="141"/>
        <v/>
      </c>
      <c r="E479" s="26" t="str">
        <f>IF(ISBLANK('DATA ENTRY'!J479),"",'DATA ENTRY'!J479)</f>
        <v/>
      </c>
      <c r="F479" s="26" t="str">
        <f>IF(ISBLANK('DATA ENTRY'!K479),"",'DATA ENTRY'!K479)</f>
        <v/>
      </c>
      <c r="G479" s="26" t="str">
        <f t="shared" si="142"/>
        <v/>
      </c>
      <c r="H479" s="26" t="str">
        <f>IF(ISBLANK('DATA ENTRY'!M479),"",'DATA ENTRY'!M479)</f>
        <v/>
      </c>
      <c r="I479" s="26" t="str">
        <f>IF(ISBLANK('DATA ENTRY'!M479),"",'DATA ENTRY'!N479)</f>
        <v/>
      </c>
      <c r="J479" s="26" t="str">
        <f t="shared" si="160"/>
        <v/>
      </c>
      <c r="K479" s="26" t="str">
        <f>IF(ISBLANK('DATA ENTRY'!P479),"",'DATA ENTRY'!P479)</f>
        <v/>
      </c>
      <c r="L479" s="26" t="str">
        <f>IF(ISBLANK('DATA ENTRY'!Q479),"",'DATA ENTRY'!Q479)</f>
        <v/>
      </c>
      <c r="M479" s="26" t="str">
        <f t="shared" si="143"/>
        <v/>
      </c>
      <c r="N479" s="26" t="str">
        <f>IF(ISBLANK('DATA ENTRY'!S479),"",'DATA ENTRY'!S479)</f>
        <v/>
      </c>
      <c r="O479" s="26" t="str">
        <f>IF(ISBLANK('DATA ENTRY'!T479),"",'DATA ENTRY'!T479)</f>
        <v/>
      </c>
      <c r="P479" s="26" t="str">
        <f t="shared" si="144"/>
        <v/>
      </c>
      <c r="Q479" s="26" t="str">
        <f>IF(ISBLANK('DATA ENTRY'!V479),"",'DATA ENTRY'!V479)</f>
        <v/>
      </c>
      <c r="R479" s="26" t="str">
        <f>IF(ISBLANK('DATA ENTRY'!W479),"",'DATA ENTRY'!W479)</f>
        <v/>
      </c>
      <c r="S479" s="26" t="str">
        <f t="shared" si="145"/>
        <v/>
      </c>
      <c r="T479" s="26" t="str">
        <f>IF(ISBLANK('DATA ENTRY'!Y479),"",'DATA ENTRY'!Y479)</f>
        <v/>
      </c>
      <c r="U479" s="26" t="str">
        <f>IF(ISBLANK('DATA ENTRY'!Z479),"",'DATA ENTRY'!Z479)</f>
        <v/>
      </c>
      <c r="V479" s="26" t="str">
        <f t="shared" si="146"/>
        <v/>
      </c>
      <c r="W479" s="26" t="str">
        <f>IF(ISBLANK('DATA ENTRY'!$F479),"",IF(LEDGER!B479="AB","AB",IF(LEDGER!B479&gt;=0.9*'MARK LOOKUP'!B479,"A+",IF(LEDGER!B479&gt;=0.8*'MARK LOOKUP'!B479,"A",IF(LEDGER!B479&gt;=0.7*'MARK LOOKUP'!B479,"B+",IF(LEDGER!B479&gt;=0.6*'MARK LOOKUP'!B479,"B",IF(LEDGER!B479&gt;=0.5*'MARK LOOKUP'!B479,"C+",IF(LEDGER!B479&gt;=0.4*'MARK LOOKUP'!B479,"C+",IF(LEDGER!B479&gt;=0.35*'MARK LOOKUP'!B479,"D","NG")))))))))</f>
        <v/>
      </c>
      <c r="X479" s="26" t="str">
        <f>IF(ISBLANK('DATA ENTRY'!$G479),"",IF(LEDGER!C479="AB","AB",IF(LEDGER!C479&gt;=0.9*'MARK LOOKUP'!C479,"A+",IF(LEDGER!C479&gt;=0.8*'MARK LOOKUP'!C479,"A",IF(LEDGER!C479&gt;=0.7*'MARK LOOKUP'!C479,"B+",IF(LEDGER!C479&gt;=0.6*'MARK LOOKUP'!C479,"B",IF(LEDGER!C479&gt;=0.5*'MARK LOOKUP'!C479,"C+",IF(LEDGER!C479&gt;=0.4*'MARK LOOKUP'!C479,"C+",IF(LEDGER!C479&gt;=0.35*'MARK LOOKUP'!C479,"D","N.G.")))))))))</f>
        <v/>
      </c>
      <c r="Y479" s="26" t="b">
        <f>IF(ISNUMBER(D479),IF(D479&gt;=0.9*'MARK LOOKUP'!D479,"A+",IF(D479&gt;=0.8*'MARK LOOKUP'!D479,"A",IF(D479&gt;=0.7*'MARK LOOKUP'!D479,"B+",IF(D479&gt;=0.6*'MARK LOOKUP'!D479,"B",IF(D479&gt;=0.5*'MARK LOOKUP'!D479,"C+",IF(D479&gt;=0.4*'MARK LOOKUP'!D479,"C",IF(D479&gt;=0.35*'MARK LOOKUP'!D479,"D","N.G."))))))))</f>
        <v>0</v>
      </c>
      <c r="Z479" s="26" t="str">
        <f>IF(ISBLANK('DATA ENTRY'!J479),"",IF(LEDGER!E479="AB","AB",IF(LEDGER!E479&gt;=0.9*'MARK LOOKUP'!E479,"A+",IF(LEDGER!E479&gt;=0.8*'MARK LOOKUP'!E479,"A",IF(LEDGER!E479&gt;=0.7*'MARK LOOKUP'!E479,"B+",IF(LEDGER!E479&gt;=0.6*'MARK LOOKUP'!E479,"B",IF(LEDGER!E479&gt;=0.5*'MARK LOOKUP'!E479,"C+",IF(LEDGER!E479&gt;=0.4*'MARK LOOKUP'!E479,"C",IF(LEDGER!E479&gt;=0.35*'MARK LOOKUP'!E479,"D","NG")))))))))</f>
        <v/>
      </c>
      <c r="AA479" s="26" t="str">
        <f>IF(ISBLANK('DATA ENTRY'!K479),"",IF(LEDGER!F479="AB","AB",IF(LEDGER!F479&gt;=0.9*'MARK LOOKUP'!F479,"A+",IF(LEDGER!F479&gt;=0.8*'MARK LOOKUP'!F479,"A",IF(LEDGER!F479&gt;=0.7*'MARK LOOKUP'!F479,"B+",IF(LEDGER!F479&gt;=0.6*'MARK LOOKUP'!F479,"B",IF(LEDGER!F479&gt;=0.5*'MARK LOOKUP'!F479,"C+",IF(LEDGER!F479&gt;=0.4*'MARK LOOKUP'!F479,"C",IF(LEDGER!F479&gt;=0.35*'MARK LOOKUP'!F479,"D","NG")))))))))</f>
        <v/>
      </c>
      <c r="AB479" s="26" t="b">
        <f>IF(ISNUMBER(G479),IF(D479&gt;=0.9*'MARK LOOKUP'!G479,"A+",IF(G479&gt;=0.8*'MARK LOOKUP'!G479,"A",IF(G479&gt;=0.7*'MARK LOOKUP'!G479,"B+",IF(G479&gt;=0.6*'MARK LOOKUP'!G479,"B",IF(G479&gt;=0.5*'MARK LOOKUP'!G479,"C+",IF(G479&gt;=0.4*'MARK LOOKUP'!G479,"C",IF(G479&gt;=0.35*'MARK LOOKUP'!G479,"D","NG"))))))))</f>
        <v>0</v>
      </c>
      <c r="AC479" s="26" t="str">
        <f>IF(ISBLANK('DATA ENTRY'!M479),"",IF(LEDGER!H479="AB","AB",IF(LEDGER!H479&gt;=0.9*'MARK LOOKUP'!H479,"A+",IF(LEDGER!H479&gt;=0.8*'MARK LOOKUP'!H479,"A",IF(LEDGER!H479&gt;=0.7*'MARK LOOKUP'!H479,"B+",IF(LEDGER!H479&gt;=0.6*'MARK LOOKUP'!H479,"B",IF(LEDGER!H479&gt;=0.5*'MARK LOOKUP'!H479,"C+",IF(LEDGER!H479&gt;=0.4*'MARK LOOKUP'!H479,"C",IF(LEDGER!H479&gt;=0.35*'MARK LOOKUP'!H479,"D","NG")))))))))</f>
        <v/>
      </c>
      <c r="AD479" s="26" t="str">
        <f>IF(ISBLANK('DATA ENTRY'!N479),"",IF(LEDGER!I479="AB","AB",IF(LEDGER!I479&gt;=0.9*'MARK LOOKUP'!I479,"A+",IF(LEDGER!I479&gt;=0.8*'MARK LOOKUP'!I479,"A",IF(LEDGER!I479&gt;=0.7*'MARK LOOKUP'!I479,"B+",IF(LEDGER!I479&gt;=0.6*'MARK LOOKUP'!I479,"B",IF(LEDGER!I479&gt;=0.5*'MARK LOOKUP'!I479,"C+",IF(LEDGER!I479&gt;=0.4*'MARK LOOKUP'!I479,"C",IF(LEDGER!I479&gt;=0.35*'MARK LOOKUP'!I479,"D","NG")))))))))</f>
        <v/>
      </c>
      <c r="AE479" s="26" t="str">
        <f>IF(ISNUMBER(J479),IF(J479&gt;=0.9*'MARK LOOKUP'!J479,"A+",IF(J479&gt;=0.8*'MARK LOOKUP'!J479,"A",IF(J479&gt;=0.7*'MARK LOOKUP'!J479,"B+",IF(J479&gt;=0.6*'MARK LOOKUP'!J479,"B",IF(J479&gt;=0.5*'MARK LOOKUP'!J479,"C+",IF(J479&gt;=0.4*'MARK LOOKUP'!J479,"C",IF(J479&gt;=0.35*'MARK LOOKUP'!J479,"D","NG"))))))),"")</f>
        <v/>
      </c>
      <c r="AF479" s="26" t="str">
        <f>IF(ISBLANK('DATA ENTRY'!P479),"",IF(LEDGER!K479="Ab","AB",IF(LEDGER!K479&gt;=0.9*'MARK LOOKUP'!K479,"A+",IF(LEDGER!K479&gt;=0.8*'MARK LOOKUP'!K479,"A",IF(LEDGER!K479&gt;=0.7*'MARK LOOKUP'!K479,"B+",IF(LEDGER!K479&gt;=0.6*'MARK LOOKUP'!K479,"B",IF(LEDGER!K479&gt;=0.5*'MARK LOOKUP'!K479,"C+",IF(LEDGER!K479&gt;=0.4*'MARK LOOKUP'!K479,"C",IF(LEDGER!K479&gt;=0.35*'MARK LOOKUP'!K479,"D","NG")))))))))</f>
        <v/>
      </c>
      <c r="AG479" s="26" t="str">
        <f>IF(ISBLANK('DATA ENTRY'!Q479),"",IF(LEDGER!L479="Ab","AB",IF(LEDGER!L479&gt;=0.9*'MARK LOOKUP'!L479,"A+",IF(LEDGER!L479&gt;=0.8*'MARK LOOKUP'!L479,"A",IF(LEDGER!L479&gt;=0.7*'MARK LOOKUP'!L479,"B+",IF(LEDGER!L479&gt;=0.6*'MARK LOOKUP'!L479,"B",IF(LEDGER!L479&gt;=0.5*'MARK LOOKUP'!L479,"C+",IF(LEDGER!L479&gt;=0.4*'MARK LOOKUP'!L479,"C",IF(LEDGER!L479&gt;=0.35*'MARK LOOKUP'!L479,"D","NG")))))))))</f>
        <v/>
      </c>
      <c r="AH479" s="26" t="str">
        <f>IF(ISNUMBER(M479),IF(M479&gt;=0.9*'MARK LOOKUP'!M479,"A+",IF(M479&gt;=0.8*'MARK LOOKUP'!M479,"A",IF(M479&gt;=0.7*'MARK LOOKUP'!M479,"B+",IF(M479&gt;=0.6*'MARK LOOKUP'!M479,"B",IF(M479&gt;=0.5*'MARK LOOKUP'!M479,"C+",IF(M479&gt;=0.4*'MARK LOOKUP'!M479,"C",IF(M479&gt;=0.35*'MARK LOOKUP'!M479,"D","NG"))))))),"")</f>
        <v/>
      </c>
      <c r="AI479" s="26" t="str">
        <f>IF(ISBLANK('DATA ENTRY'!S479),"",IF(N479="Ab","AB",IF(N479&gt;=0.9*'MARK LOOKUP'!N479,"A+",IF(N479&gt;=0.8*'MARK LOOKUP'!N479,"A",IF(N479&gt;=0.7*'MARK LOOKUP'!N479,"B+",IF(N479&gt;=0.6*'MARK LOOKUP'!N479,"B",IF(N479&gt;=0.5*'MARK LOOKUP'!N479,"C+",IF(N479&gt;=0.4*'MARK LOOKUP'!N479,"C",IF(N479&gt;=0.35*'MARK LOOKUP'!N479,"D","NG")))))))))</f>
        <v/>
      </c>
      <c r="AJ479" s="26" t="str">
        <f>IF(ISBLANK('DATA ENTRY'!T479),"",IF(O479="Ab","AB",IF(O479&gt;=0.9*'MARK LOOKUP'!O479,"A+",IF(O479&gt;=0.8*'MARK LOOKUP'!O479,"A",IF(O479&gt;=0.7*'MARK LOOKUP'!O479,"B+",IF(O479&gt;=0.6*'MARK LOOKUP'!O479,"B",IF(O479&gt;=0.5*'MARK LOOKUP'!O479,"C+",IF(O479&gt;=0.4*'MARK LOOKUP'!O479,"C",IF(O479&gt;=0.35*'MARK LOOKUP'!O479,"D","NG")))))))))</f>
        <v/>
      </c>
      <c r="AK479" s="26" t="str">
        <f>IF(ISNUMBER(P479),IF(P479&gt;=0.9*'MARK LOOKUP'!P479,"A+",IF(P479&gt;=0.8*'MARK LOOKUP'!P479,"A",IF(P479&gt;=0.7*'MARK LOOKUP'!P479,"B+",IF(P479&gt;=0.6*'MARK LOOKUP'!P479,"B",IF(P479&gt;=0.5*'MARK LOOKUP'!P479,"C+",IF(P479&gt;=0.4*'MARK LOOKUP'!P479,"C",IF(P479&gt;=0.35*'MARK LOOKUP'!P479,"D","NG"))))))),"")</f>
        <v/>
      </c>
      <c r="AL479" s="26" t="str">
        <f>IF(ISBLANK('DATA ENTRY'!V479),"",IF(Q479="Ab","AB",IF(Q479&gt;=0.9*'MARK LOOKUP'!Q479,"A+",IF(Q479&gt;=0.8*'MARK LOOKUP'!Q479,"A",IF(Q479&gt;=0.7*'MARK LOOKUP'!Q479,"B+",IF(Q479&gt;=0.6*'MARK LOOKUP'!Q479,"B",IF(Q479&gt;=0.5*'MARK LOOKUP'!Q479,"C+",IF(Q479&gt;=0.4*'MARK LOOKUP'!Q479,"C",IF(Q479&gt;=0.35*'MARK LOOKUP'!Q479,"D","NG")))))))))</f>
        <v/>
      </c>
      <c r="AM479" s="26" t="str">
        <f>IF(ISBLANK('DATA ENTRY'!W479),"",IF(R479="Ab","AB",IF(R479&gt;=0.9*'MARK LOOKUP'!R479,"A+",IF(R479&gt;=0.8*'MARK LOOKUP'!R479,"A",IF(R479&gt;=0.7*'MARK LOOKUP'!R479,"B+",IF(R479&gt;=0.6*'MARK LOOKUP'!R479,"B",IF(R479&gt;=0.5*'MARK LOOKUP'!R479,"C+",IF(R479&gt;=0.4*'MARK LOOKUP'!R479,"C",IF(R479&gt;=0.35*'MARK LOOKUP'!R479,"D","NG")))))))))</f>
        <v/>
      </c>
      <c r="AN479" s="26" t="str">
        <f>IF(ISNUMBER(S479),IF(S479&gt;=0.9*'MARK LOOKUP'!S479,"A+",IF(S479&gt;=0.8*'MARK LOOKUP'!S479,"A",IF(S479&gt;=0.7*'MARK LOOKUP'!S479,"B+",IF(S479&gt;=0.6*'MARK LOOKUP'!S479,"B",IF(S479&gt;=0.5*'MARK LOOKUP'!S479,"C+",IF(S479&gt;=0.4*'MARK LOOKUP'!S479,"C",IF(S479&gt;=0.35*'MARK LOOKUP'!S479,"D","NG"))))))),"")</f>
        <v/>
      </c>
      <c r="AO479" s="26" t="str">
        <f>IF(ISBLANK('DATA ENTRY'!Y479),"",IF(T479="AB","AB",IF(T479&gt;=0.9*'MARK LOOKUP'!T479,"A+",IF(T479&gt;=0.8*'MARK LOOKUP'!T479,"A",IF(T479&gt;=0.7*'MARK LOOKUP'!T479,"B+",IF(T479&gt;=0.6*'MARK LOOKUP'!T479,"B",IF(T479&gt;=0.5*'MARK LOOKUP'!T479,"C+",IF(T479&gt;=0.4*'MARK LOOKUP'!T479,"C",IF(T479&gt;=0.35*'MARK LOOKUP'!T479,"D","NG")))))))))</f>
        <v/>
      </c>
      <c r="AP479" s="26" t="str">
        <f>IF(ISBLANK('DATA ENTRY'!Z479),"",IF(U479="AB","AB",IF(U479&gt;=0.9*'MARK LOOKUP'!U479,"A+",IF(U479&gt;=0.8*'MARK LOOKUP'!U479,"A",IF(U479&gt;=0.7*'MARK LOOKUP'!U479,"B+",IF(U479&gt;=0.6*'MARK LOOKUP'!U479,"B",IF(U479&gt;=0.5*'MARK LOOKUP'!U479,"C+",IF(U479&gt;=0.4*'MARK LOOKUP'!U479,"C",IF(U479&gt;=0.35*'MARK LOOKUP'!U479,"D","NG")))))))))</f>
        <v/>
      </c>
      <c r="AQ479" s="26" t="str">
        <f>IF(ISNUMBER(V479),IF(V479&gt;=0.9*'MARK LOOKUP'!V479,"A+",IF(V479&gt;=0.8*'MARK LOOKUP'!V479,"A",IF(V479&gt;=0.7*'MARK LOOKUP'!V479,"B+",IF(V479&gt;=0.6*'MARK LOOKUP'!S479,"B",IF(V479&gt;=0.5*'MARK LOOKUP'!V479,"C+",IF(V479&gt;=0.4*'MARK LOOKUP'!V479,"C",IF(V479&gt;=0.35*'MARK LOOKUP'!V479,"D","NG"))))))),"")</f>
        <v/>
      </c>
      <c r="AR479" s="26" t="str">
        <f t="shared" si="147"/>
        <v/>
      </c>
      <c r="AS479" s="26" t="str">
        <f t="shared" si="148"/>
        <v/>
      </c>
      <c r="AT479" s="26" t="str">
        <f t="shared" si="149"/>
        <v/>
      </c>
      <c r="AU479" s="26" t="str">
        <f t="shared" si="150"/>
        <v/>
      </c>
      <c r="AV479" s="26" t="str">
        <f t="shared" si="151"/>
        <v/>
      </c>
      <c r="AW479" s="26" t="str">
        <f t="shared" si="152"/>
        <v/>
      </c>
      <c r="AX479" s="26" t="str">
        <f t="shared" si="153"/>
        <v/>
      </c>
      <c r="AY479" s="26" t="str">
        <f t="shared" si="154"/>
        <v/>
      </c>
      <c r="AZ479" s="26" t="str">
        <f t="shared" si="155"/>
        <v/>
      </c>
      <c r="BA479" s="26" t="str">
        <f t="shared" si="156"/>
        <v/>
      </c>
      <c r="BB479" s="26" t="str">
        <f t="shared" si="157"/>
        <v/>
      </c>
      <c r="BC479" s="26" t="str">
        <f t="shared" si="158"/>
        <v/>
      </c>
      <c r="BD479" s="26" t="str">
        <f t="shared" si="159"/>
        <v/>
      </c>
      <c r="BE479" s="26" t="str">
        <f>IF(ISBLANK('DATA ENTRY'!S479),"",IF(AJ479="A+","4",IF(AJ479="A","3.6",IF(AJ479="B+","3.2",IF(AJ479="B","2.8",IF(AJ479="C+","2.4",IF(AJ479="C","2",IF(AJ479="D+","1.6",IF(AJ479="D","1.2",IF(AJ479="E","0.8",""))))))))))</f>
        <v/>
      </c>
      <c r="BF479" s="26" t="str">
        <f>IF(ISBLANK('DATA ENTRY'!T479),"",IF(AK479="A+","4",IF(AK479="A","3.6",IF(AK479="B+","3.2",IF(AK479="B","2.8",IF(AK479="C+","2.4",IF(AK479="C","2",IF(AK479="D+","1.6",IF(AK479="D","1.2",IF(AK479="E","0.8",""))))))))))</f>
        <v/>
      </c>
      <c r="BG479" s="26" t="str">
        <f>IF(ISBLANK('DATA ENTRY'!U479),"",IF(AL479="A+","4",IF(AL479="A","3.6",IF(AL479="B+","3.2",IF(AL479="B","2.8",IF(AL479="C+","2.4",IF(AL479="C","2",IF(AL479="D+","1.6",IF(AL479="D","1.2",IF(AL479="E","0.8",""))))))))))</f>
        <v/>
      </c>
      <c r="BH479" s="26" t="str">
        <f>IF(ISBLANK('DATA ENTRY'!V479),"",IF(AM479="A+","4",IF(AM479="A","3.6",IF(AM479="B+","3.2",IF(AM479="B","2.8",IF(AM479="C+","2.4",IF(AM479="C","2",IF(AM479="D+","1.6",IF(AM479="D","1.2",IF(AM479="E","0.8",""))))))))))</f>
        <v/>
      </c>
      <c r="BI479" s="26" t="str">
        <f>IF(ISBLANK('DATA ENTRY'!W479),"",IF(AN479="A+","4",IF(AN479="A","3.6",IF(AN479="B+","3.2",IF(AN479="B","2.8",IF(AN479="C+","2.4",IF(AN479="C","2",IF(AN479="D+","1.6",IF(AN479="D","1.2",IF(AN479="E","0.8",""))))))))))</f>
        <v/>
      </c>
      <c r="BJ479" s="26" t="str">
        <f>IF(ISBLANK('DATA ENTRY'!X479),"",IF(AO479="A+","4",IF(AO479="A","3.6",IF(AO479="B+","3.2",IF(AO479="B","2.8",IF(AO479="C+","2.4",IF(AO479="C","2",IF(AO479="D+","1.6",IF(AO479="D","1.2",IF(AO479="E","0.8",""))))))))))</f>
        <v/>
      </c>
      <c r="BK479" s="26" t="str">
        <f>IF(ISBLANK('DATA ENTRY'!Y479),"",IF(AP479="A+","4",IF(AP479="A","3.6",IF(AP479="B+","3.2",IF(AP479="B","2.8",IF(AP479="C+","2.4",IF(AP479="C","2",IF(AP479="D+","1.6",IF(AP479="D","1.2",IF(AP479="E","0.8",""))))))))))</f>
        <v/>
      </c>
      <c r="BL479" s="26" t="str">
        <f>IF(ISBLANK('DATA ENTRY'!Z479),"",IF(AQ479="A+","4",IF(AQ479="A","3.6",IF(AQ479="B+","3.2",IF(AQ479="B","2.8",IF(AQ479="C+","2.4",IF(AQ479="C","2",IF(AQ479="D+","1.6",IF(AQ479="D","1.2",IF(AQ479="E","0.8",""))))))))))</f>
        <v/>
      </c>
    </row>
    <row r="480" spans="2:64" x14ac:dyDescent="0.25">
      <c r="B480" s="26" t="str">
        <f>IF(ISBLANK('DATA ENTRY'!G480),"",'DATA ENTRY'!G480)</f>
        <v/>
      </c>
      <c r="C480" s="26" t="str">
        <f>IF(ISBLANK('DATA ENTRY'!H480),"",'DATA ENTRY'!H480)</f>
        <v/>
      </c>
      <c r="D480" s="26" t="str">
        <f t="shared" si="141"/>
        <v/>
      </c>
      <c r="E480" s="26" t="str">
        <f>IF(ISBLANK('DATA ENTRY'!J480),"",'DATA ENTRY'!J480)</f>
        <v/>
      </c>
      <c r="F480" s="26" t="str">
        <f>IF(ISBLANK('DATA ENTRY'!K480),"",'DATA ENTRY'!K480)</f>
        <v/>
      </c>
      <c r="G480" s="26" t="str">
        <f t="shared" si="142"/>
        <v/>
      </c>
      <c r="H480" s="26" t="str">
        <f>IF(ISBLANK('DATA ENTRY'!M480),"",'DATA ENTRY'!M480)</f>
        <v/>
      </c>
      <c r="I480" s="26" t="str">
        <f>IF(ISBLANK('DATA ENTRY'!M480),"",'DATA ENTRY'!N480)</f>
        <v/>
      </c>
      <c r="J480" s="26" t="str">
        <f t="shared" si="160"/>
        <v/>
      </c>
      <c r="K480" s="26" t="str">
        <f>IF(ISBLANK('DATA ENTRY'!P480),"",'DATA ENTRY'!P480)</f>
        <v/>
      </c>
      <c r="L480" s="26" t="str">
        <f>IF(ISBLANK('DATA ENTRY'!Q480),"",'DATA ENTRY'!Q480)</f>
        <v/>
      </c>
      <c r="M480" s="26" t="str">
        <f t="shared" si="143"/>
        <v/>
      </c>
      <c r="N480" s="26" t="str">
        <f>IF(ISBLANK('DATA ENTRY'!S480),"",'DATA ENTRY'!S480)</f>
        <v/>
      </c>
      <c r="O480" s="26" t="str">
        <f>IF(ISBLANK('DATA ENTRY'!T480),"",'DATA ENTRY'!T480)</f>
        <v/>
      </c>
      <c r="P480" s="26" t="str">
        <f t="shared" si="144"/>
        <v/>
      </c>
      <c r="Q480" s="26" t="str">
        <f>IF(ISBLANK('DATA ENTRY'!V480),"",'DATA ENTRY'!V480)</f>
        <v/>
      </c>
      <c r="R480" s="26" t="str">
        <f>IF(ISBLANK('DATA ENTRY'!W480),"",'DATA ENTRY'!W480)</f>
        <v/>
      </c>
      <c r="S480" s="26" t="str">
        <f t="shared" si="145"/>
        <v/>
      </c>
      <c r="T480" s="26" t="str">
        <f>IF(ISBLANK('DATA ENTRY'!Y480),"",'DATA ENTRY'!Y480)</f>
        <v/>
      </c>
      <c r="U480" s="26" t="str">
        <f>IF(ISBLANK('DATA ENTRY'!Z480),"",'DATA ENTRY'!Z480)</f>
        <v/>
      </c>
      <c r="V480" s="26" t="str">
        <f t="shared" si="146"/>
        <v/>
      </c>
      <c r="W480" s="26" t="str">
        <f>IF(ISBLANK('DATA ENTRY'!$F480),"",IF(LEDGER!B480="AB","AB",IF(LEDGER!B480&gt;=0.9*'MARK LOOKUP'!B480,"A+",IF(LEDGER!B480&gt;=0.8*'MARK LOOKUP'!B480,"A",IF(LEDGER!B480&gt;=0.7*'MARK LOOKUP'!B480,"B+",IF(LEDGER!B480&gt;=0.6*'MARK LOOKUP'!B480,"B",IF(LEDGER!B480&gt;=0.5*'MARK LOOKUP'!B480,"C+",IF(LEDGER!B480&gt;=0.4*'MARK LOOKUP'!B480,"C+",IF(LEDGER!B480&gt;=0.35*'MARK LOOKUP'!B480,"D","NG")))))))))</f>
        <v/>
      </c>
      <c r="X480" s="26" t="str">
        <f>IF(ISBLANK('DATA ENTRY'!$G480),"",IF(LEDGER!C480="AB","AB",IF(LEDGER!C480&gt;=0.9*'MARK LOOKUP'!C480,"A+",IF(LEDGER!C480&gt;=0.8*'MARK LOOKUP'!C480,"A",IF(LEDGER!C480&gt;=0.7*'MARK LOOKUP'!C480,"B+",IF(LEDGER!C480&gt;=0.6*'MARK LOOKUP'!C480,"B",IF(LEDGER!C480&gt;=0.5*'MARK LOOKUP'!C480,"C+",IF(LEDGER!C480&gt;=0.4*'MARK LOOKUP'!C480,"C+",IF(LEDGER!C480&gt;=0.35*'MARK LOOKUP'!C480,"D","N.G.")))))))))</f>
        <v/>
      </c>
      <c r="Y480" s="26" t="b">
        <f>IF(ISNUMBER(D480),IF(D480&gt;=0.9*'MARK LOOKUP'!D480,"A+",IF(D480&gt;=0.8*'MARK LOOKUP'!D480,"A",IF(D480&gt;=0.7*'MARK LOOKUP'!D480,"B+",IF(D480&gt;=0.6*'MARK LOOKUP'!D480,"B",IF(D480&gt;=0.5*'MARK LOOKUP'!D480,"C+",IF(D480&gt;=0.4*'MARK LOOKUP'!D480,"C",IF(D480&gt;=0.35*'MARK LOOKUP'!D480,"D","N.G."))))))))</f>
        <v>0</v>
      </c>
      <c r="Z480" s="26" t="str">
        <f>IF(ISBLANK('DATA ENTRY'!J480),"",IF(LEDGER!E480="AB","AB",IF(LEDGER!E480&gt;=0.9*'MARK LOOKUP'!E480,"A+",IF(LEDGER!E480&gt;=0.8*'MARK LOOKUP'!E480,"A",IF(LEDGER!E480&gt;=0.7*'MARK LOOKUP'!E480,"B+",IF(LEDGER!E480&gt;=0.6*'MARK LOOKUP'!E480,"B",IF(LEDGER!E480&gt;=0.5*'MARK LOOKUP'!E480,"C+",IF(LEDGER!E480&gt;=0.4*'MARK LOOKUP'!E480,"C",IF(LEDGER!E480&gt;=0.35*'MARK LOOKUP'!E480,"D","NG")))))))))</f>
        <v/>
      </c>
      <c r="AA480" s="26" t="str">
        <f>IF(ISBLANK('DATA ENTRY'!K480),"",IF(LEDGER!F480="AB","AB",IF(LEDGER!F480&gt;=0.9*'MARK LOOKUP'!F480,"A+",IF(LEDGER!F480&gt;=0.8*'MARK LOOKUP'!F480,"A",IF(LEDGER!F480&gt;=0.7*'MARK LOOKUP'!F480,"B+",IF(LEDGER!F480&gt;=0.6*'MARK LOOKUP'!F480,"B",IF(LEDGER!F480&gt;=0.5*'MARK LOOKUP'!F480,"C+",IF(LEDGER!F480&gt;=0.4*'MARK LOOKUP'!F480,"C",IF(LEDGER!F480&gt;=0.35*'MARK LOOKUP'!F480,"D","NG")))))))))</f>
        <v/>
      </c>
      <c r="AB480" s="26" t="b">
        <f>IF(ISNUMBER(G480),IF(D480&gt;=0.9*'MARK LOOKUP'!G480,"A+",IF(G480&gt;=0.8*'MARK LOOKUP'!G480,"A",IF(G480&gt;=0.7*'MARK LOOKUP'!G480,"B+",IF(G480&gt;=0.6*'MARK LOOKUP'!G480,"B",IF(G480&gt;=0.5*'MARK LOOKUP'!G480,"C+",IF(G480&gt;=0.4*'MARK LOOKUP'!G480,"C",IF(G480&gt;=0.35*'MARK LOOKUP'!G480,"D","NG"))))))))</f>
        <v>0</v>
      </c>
      <c r="AC480" s="26" t="str">
        <f>IF(ISBLANK('DATA ENTRY'!M480),"",IF(LEDGER!H480="AB","AB",IF(LEDGER!H480&gt;=0.9*'MARK LOOKUP'!H480,"A+",IF(LEDGER!H480&gt;=0.8*'MARK LOOKUP'!H480,"A",IF(LEDGER!H480&gt;=0.7*'MARK LOOKUP'!H480,"B+",IF(LEDGER!H480&gt;=0.6*'MARK LOOKUP'!H480,"B",IF(LEDGER!H480&gt;=0.5*'MARK LOOKUP'!H480,"C+",IF(LEDGER!H480&gt;=0.4*'MARK LOOKUP'!H480,"C",IF(LEDGER!H480&gt;=0.35*'MARK LOOKUP'!H480,"D","NG")))))))))</f>
        <v/>
      </c>
      <c r="AD480" s="26" t="str">
        <f>IF(ISBLANK('DATA ENTRY'!N480),"",IF(LEDGER!I480="AB","AB",IF(LEDGER!I480&gt;=0.9*'MARK LOOKUP'!I480,"A+",IF(LEDGER!I480&gt;=0.8*'MARK LOOKUP'!I480,"A",IF(LEDGER!I480&gt;=0.7*'MARK LOOKUP'!I480,"B+",IF(LEDGER!I480&gt;=0.6*'MARK LOOKUP'!I480,"B",IF(LEDGER!I480&gt;=0.5*'MARK LOOKUP'!I480,"C+",IF(LEDGER!I480&gt;=0.4*'MARK LOOKUP'!I480,"C",IF(LEDGER!I480&gt;=0.35*'MARK LOOKUP'!I480,"D","NG")))))))))</f>
        <v/>
      </c>
      <c r="AE480" s="26" t="str">
        <f>IF(ISNUMBER(J480),IF(J480&gt;=0.9*'MARK LOOKUP'!J480,"A+",IF(J480&gt;=0.8*'MARK LOOKUP'!J480,"A",IF(J480&gt;=0.7*'MARK LOOKUP'!J480,"B+",IF(J480&gt;=0.6*'MARK LOOKUP'!J480,"B",IF(J480&gt;=0.5*'MARK LOOKUP'!J480,"C+",IF(J480&gt;=0.4*'MARK LOOKUP'!J480,"C",IF(J480&gt;=0.35*'MARK LOOKUP'!J480,"D","NG"))))))),"")</f>
        <v/>
      </c>
      <c r="AF480" s="26" t="str">
        <f>IF(ISBLANK('DATA ENTRY'!P480),"",IF(LEDGER!K480="Ab","AB",IF(LEDGER!K480&gt;=0.9*'MARK LOOKUP'!K480,"A+",IF(LEDGER!K480&gt;=0.8*'MARK LOOKUP'!K480,"A",IF(LEDGER!K480&gt;=0.7*'MARK LOOKUP'!K480,"B+",IF(LEDGER!K480&gt;=0.6*'MARK LOOKUP'!K480,"B",IF(LEDGER!K480&gt;=0.5*'MARK LOOKUP'!K480,"C+",IF(LEDGER!K480&gt;=0.4*'MARK LOOKUP'!K480,"C",IF(LEDGER!K480&gt;=0.35*'MARK LOOKUP'!K480,"D","NG")))))))))</f>
        <v/>
      </c>
      <c r="AG480" s="26" t="str">
        <f>IF(ISBLANK('DATA ENTRY'!Q480),"",IF(LEDGER!L480="Ab","AB",IF(LEDGER!L480&gt;=0.9*'MARK LOOKUP'!L480,"A+",IF(LEDGER!L480&gt;=0.8*'MARK LOOKUP'!L480,"A",IF(LEDGER!L480&gt;=0.7*'MARK LOOKUP'!L480,"B+",IF(LEDGER!L480&gt;=0.6*'MARK LOOKUP'!L480,"B",IF(LEDGER!L480&gt;=0.5*'MARK LOOKUP'!L480,"C+",IF(LEDGER!L480&gt;=0.4*'MARK LOOKUP'!L480,"C",IF(LEDGER!L480&gt;=0.35*'MARK LOOKUP'!L480,"D","NG")))))))))</f>
        <v/>
      </c>
      <c r="AH480" s="26" t="str">
        <f>IF(ISNUMBER(M480),IF(M480&gt;=0.9*'MARK LOOKUP'!M480,"A+",IF(M480&gt;=0.8*'MARK LOOKUP'!M480,"A",IF(M480&gt;=0.7*'MARK LOOKUP'!M480,"B+",IF(M480&gt;=0.6*'MARK LOOKUP'!M480,"B",IF(M480&gt;=0.5*'MARK LOOKUP'!M480,"C+",IF(M480&gt;=0.4*'MARK LOOKUP'!M480,"C",IF(M480&gt;=0.35*'MARK LOOKUP'!M480,"D","NG"))))))),"")</f>
        <v/>
      </c>
      <c r="AI480" s="26" t="str">
        <f>IF(ISBLANK('DATA ENTRY'!S480),"",IF(N480="Ab","AB",IF(N480&gt;=0.9*'MARK LOOKUP'!N480,"A+",IF(N480&gt;=0.8*'MARK LOOKUP'!N480,"A",IF(N480&gt;=0.7*'MARK LOOKUP'!N480,"B+",IF(N480&gt;=0.6*'MARK LOOKUP'!N480,"B",IF(N480&gt;=0.5*'MARK LOOKUP'!N480,"C+",IF(N480&gt;=0.4*'MARK LOOKUP'!N480,"C",IF(N480&gt;=0.35*'MARK LOOKUP'!N480,"D","NG")))))))))</f>
        <v/>
      </c>
      <c r="AJ480" s="26" t="str">
        <f>IF(ISBLANK('DATA ENTRY'!T480),"",IF(O480="Ab","AB",IF(O480&gt;=0.9*'MARK LOOKUP'!O480,"A+",IF(O480&gt;=0.8*'MARK LOOKUP'!O480,"A",IF(O480&gt;=0.7*'MARK LOOKUP'!O480,"B+",IF(O480&gt;=0.6*'MARK LOOKUP'!O480,"B",IF(O480&gt;=0.5*'MARK LOOKUP'!O480,"C+",IF(O480&gt;=0.4*'MARK LOOKUP'!O480,"C",IF(O480&gt;=0.35*'MARK LOOKUP'!O480,"D","NG")))))))))</f>
        <v/>
      </c>
      <c r="AK480" s="26" t="str">
        <f>IF(ISNUMBER(P480),IF(P480&gt;=0.9*'MARK LOOKUP'!P480,"A+",IF(P480&gt;=0.8*'MARK LOOKUP'!P480,"A",IF(P480&gt;=0.7*'MARK LOOKUP'!P480,"B+",IF(P480&gt;=0.6*'MARK LOOKUP'!P480,"B",IF(P480&gt;=0.5*'MARK LOOKUP'!P480,"C+",IF(P480&gt;=0.4*'MARK LOOKUP'!P480,"C",IF(P480&gt;=0.35*'MARK LOOKUP'!P480,"D","NG"))))))),"")</f>
        <v/>
      </c>
      <c r="AL480" s="26" t="str">
        <f>IF(ISBLANK('DATA ENTRY'!V480),"",IF(Q480="Ab","AB",IF(Q480&gt;=0.9*'MARK LOOKUP'!Q480,"A+",IF(Q480&gt;=0.8*'MARK LOOKUP'!Q480,"A",IF(Q480&gt;=0.7*'MARK LOOKUP'!Q480,"B+",IF(Q480&gt;=0.6*'MARK LOOKUP'!Q480,"B",IF(Q480&gt;=0.5*'MARK LOOKUP'!Q480,"C+",IF(Q480&gt;=0.4*'MARK LOOKUP'!Q480,"C",IF(Q480&gt;=0.35*'MARK LOOKUP'!Q480,"D","NG")))))))))</f>
        <v/>
      </c>
      <c r="AM480" s="26" t="str">
        <f>IF(ISBLANK('DATA ENTRY'!W480),"",IF(R480="Ab","AB",IF(R480&gt;=0.9*'MARK LOOKUP'!R480,"A+",IF(R480&gt;=0.8*'MARK LOOKUP'!R480,"A",IF(R480&gt;=0.7*'MARK LOOKUP'!R480,"B+",IF(R480&gt;=0.6*'MARK LOOKUP'!R480,"B",IF(R480&gt;=0.5*'MARK LOOKUP'!R480,"C+",IF(R480&gt;=0.4*'MARK LOOKUP'!R480,"C",IF(R480&gt;=0.35*'MARK LOOKUP'!R480,"D","NG")))))))))</f>
        <v/>
      </c>
      <c r="AN480" s="26" t="str">
        <f>IF(ISNUMBER(S480),IF(S480&gt;=0.9*'MARK LOOKUP'!S480,"A+",IF(S480&gt;=0.8*'MARK LOOKUP'!S480,"A",IF(S480&gt;=0.7*'MARK LOOKUP'!S480,"B+",IF(S480&gt;=0.6*'MARK LOOKUP'!S480,"B",IF(S480&gt;=0.5*'MARK LOOKUP'!S480,"C+",IF(S480&gt;=0.4*'MARK LOOKUP'!S480,"C",IF(S480&gt;=0.35*'MARK LOOKUP'!S480,"D","NG"))))))),"")</f>
        <v/>
      </c>
      <c r="AO480" s="26" t="str">
        <f>IF(ISBLANK('DATA ENTRY'!Y480),"",IF(T480="AB","AB",IF(T480&gt;=0.9*'MARK LOOKUP'!T480,"A+",IF(T480&gt;=0.8*'MARK LOOKUP'!T480,"A",IF(T480&gt;=0.7*'MARK LOOKUP'!T480,"B+",IF(T480&gt;=0.6*'MARK LOOKUP'!T480,"B",IF(T480&gt;=0.5*'MARK LOOKUP'!T480,"C+",IF(T480&gt;=0.4*'MARK LOOKUP'!T480,"C",IF(T480&gt;=0.35*'MARK LOOKUP'!T480,"D","NG")))))))))</f>
        <v/>
      </c>
      <c r="AP480" s="26" t="str">
        <f>IF(ISBLANK('DATA ENTRY'!Z480),"",IF(U480="AB","AB",IF(U480&gt;=0.9*'MARK LOOKUP'!U480,"A+",IF(U480&gt;=0.8*'MARK LOOKUP'!U480,"A",IF(U480&gt;=0.7*'MARK LOOKUP'!U480,"B+",IF(U480&gt;=0.6*'MARK LOOKUP'!U480,"B",IF(U480&gt;=0.5*'MARK LOOKUP'!U480,"C+",IF(U480&gt;=0.4*'MARK LOOKUP'!U480,"C",IF(U480&gt;=0.35*'MARK LOOKUP'!U480,"D","NG")))))))))</f>
        <v/>
      </c>
      <c r="AQ480" s="26" t="str">
        <f>IF(ISNUMBER(V480),IF(V480&gt;=0.9*'MARK LOOKUP'!V480,"A+",IF(V480&gt;=0.8*'MARK LOOKUP'!V480,"A",IF(V480&gt;=0.7*'MARK LOOKUP'!V480,"B+",IF(V480&gt;=0.6*'MARK LOOKUP'!S480,"B",IF(V480&gt;=0.5*'MARK LOOKUP'!V480,"C+",IF(V480&gt;=0.4*'MARK LOOKUP'!V480,"C",IF(V480&gt;=0.35*'MARK LOOKUP'!V480,"D","NG"))))))),"")</f>
        <v/>
      </c>
      <c r="AR480" s="26" t="str">
        <f t="shared" si="147"/>
        <v/>
      </c>
      <c r="AS480" s="26" t="str">
        <f t="shared" si="148"/>
        <v/>
      </c>
      <c r="AT480" s="26" t="str">
        <f t="shared" si="149"/>
        <v/>
      </c>
      <c r="AU480" s="26" t="str">
        <f t="shared" si="150"/>
        <v/>
      </c>
      <c r="AV480" s="26" t="str">
        <f t="shared" si="151"/>
        <v/>
      </c>
      <c r="AW480" s="26" t="str">
        <f t="shared" si="152"/>
        <v/>
      </c>
      <c r="AX480" s="26" t="str">
        <f t="shared" si="153"/>
        <v/>
      </c>
      <c r="AY480" s="26" t="str">
        <f t="shared" si="154"/>
        <v/>
      </c>
      <c r="AZ480" s="26" t="str">
        <f t="shared" si="155"/>
        <v/>
      </c>
      <c r="BA480" s="26" t="str">
        <f t="shared" si="156"/>
        <v/>
      </c>
      <c r="BB480" s="26" t="str">
        <f t="shared" si="157"/>
        <v/>
      </c>
      <c r="BC480" s="26" t="str">
        <f t="shared" si="158"/>
        <v/>
      </c>
      <c r="BD480" s="26" t="str">
        <f t="shared" si="159"/>
        <v/>
      </c>
      <c r="BE480" s="26" t="str">
        <f>IF(ISBLANK('DATA ENTRY'!S480),"",IF(AJ480="A+","4",IF(AJ480="A","3.6",IF(AJ480="B+","3.2",IF(AJ480="B","2.8",IF(AJ480="C+","2.4",IF(AJ480="C","2",IF(AJ480="D+","1.6",IF(AJ480="D","1.2",IF(AJ480="E","0.8",""))))))))))</f>
        <v/>
      </c>
      <c r="BF480" s="26" t="str">
        <f>IF(ISBLANK('DATA ENTRY'!T480),"",IF(AK480="A+","4",IF(AK480="A","3.6",IF(AK480="B+","3.2",IF(AK480="B","2.8",IF(AK480="C+","2.4",IF(AK480="C","2",IF(AK480="D+","1.6",IF(AK480="D","1.2",IF(AK480="E","0.8",""))))))))))</f>
        <v/>
      </c>
      <c r="BG480" s="26" t="str">
        <f>IF(ISBLANK('DATA ENTRY'!U480),"",IF(AL480="A+","4",IF(AL480="A","3.6",IF(AL480="B+","3.2",IF(AL480="B","2.8",IF(AL480="C+","2.4",IF(AL480="C","2",IF(AL480="D+","1.6",IF(AL480="D","1.2",IF(AL480="E","0.8",""))))))))))</f>
        <v/>
      </c>
      <c r="BH480" s="26" t="str">
        <f>IF(ISBLANK('DATA ENTRY'!V480),"",IF(AM480="A+","4",IF(AM480="A","3.6",IF(AM480="B+","3.2",IF(AM480="B","2.8",IF(AM480="C+","2.4",IF(AM480="C","2",IF(AM480="D+","1.6",IF(AM480="D","1.2",IF(AM480="E","0.8",""))))))))))</f>
        <v/>
      </c>
      <c r="BI480" s="26" t="str">
        <f>IF(ISBLANK('DATA ENTRY'!W480),"",IF(AN480="A+","4",IF(AN480="A","3.6",IF(AN480="B+","3.2",IF(AN480="B","2.8",IF(AN480="C+","2.4",IF(AN480="C","2",IF(AN480="D+","1.6",IF(AN480="D","1.2",IF(AN480="E","0.8",""))))))))))</f>
        <v/>
      </c>
      <c r="BJ480" s="26" t="str">
        <f>IF(ISBLANK('DATA ENTRY'!X480),"",IF(AO480="A+","4",IF(AO480="A","3.6",IF(AO480="B+","3.2",IF(AO480="B","2.8",IF(AO480="C+","2.4",IF(AO480="C","2",IF(AO480="D+","1.6",IF(AO480="D","1.2",IF(AO480="E","0.8",""))))))))))</f>
        <v/>
      </c>
      <c r="BK480" s="26" t="str">
        <f>IF(ISBLANK('DATA ENTRY'!Y480),"",IF(AP480="A+","4",IF(AP480="A","3.6",IF(AP480="B+","3.2",IF(AP480="B","2.8",IF(AP480="C+","2.4",IF(AP480="C","2",IF(AP480="D+","1.6",IF(AP480="D","1.2",IF(AP480="E","0.8",""))))))))))</f>
        <v/>
      </c>
      <c r="BL480" s="26" t="str">
        <f>IF(ISBLANK('DATA ENTRY'!Z480),"",IF(AQ480="A+","4",IF(AQ480="A","3.6",IF(AQ480="B+","3.2",IF(AQ480="B","2.8",IF(AQ480="C+","2.4",IF(AQ480="C","2",IF(AQ480="D+","1.6",IF(AQ480="D","1.2",IF(AQ480="E","0.8",""))))))))))</f>
        <v/>
      </c>
    </row>
    <row r="481" spans="2:64" x14ac:dyDescent="0.25">
      <c r="B481" s="26" t="str">
        <f>IF(ISBLANK('DATA ENTRY'!G481),"",'DATA ENTRY'!G481)</f>
        <v/>
      </c>
      <c r="C481" s="26" t="str">
        <f>IF(ISBLANK('DATA ENTRY'!H481),"",'DATA ENTRY'!H481)</f>
        <v/>
      </c>
      <c r="D481" s="26" t="str">
        <f t="shared" si="141"/>
        <v/>
      </c>
      <c r="E481" s="26" t="str">
        <f>IF(ISBLANK('DATA ENTRY'!J481),"",'DATA ENTRY'!J481)</f>
        <v/>
      </c>
      <c r="F481" s="26" t="str">
        <f>IF(ISBLANK('DATA ENTRY'!K481),"",'DATA ENTRY'!K481)</f>
        <v/>
      </c>
      <c r="G481" s="26" t="str">
        <f t="shared" si="142"/>
        <v/>
      </c>
      <c r="H481" s="26" t="str">
        <f>IF(ISBLANK('DATA ENTRY'!M481),"",'DATA ENTRY'!M481)</f>
        <v/>
      </c>
      <c r="I481" s="26" t="str">
        <f>IF(ISBLANK('DATA ENTRY'!M481),"",'DATA ENTRY'!N481)</f>
        <v/>
      </c>
      <c r="J481" s="26" t="str">
        <f t="shared" si="160"/>
        <v/>
      </c>
      <c r="K481" s="26" t="str">
        <f>IF(ISBLANK('DATA ENTRY'!P481),"",'DATA ENTRY'!P481)</f>
        <v/>
      </c>
      <c r="L481" s="26" t="str">
        <f>IF(ISBLANK('DATA ENTRY'!Q481),"",'DATA ENTRY'!Q481)</f>
        <v/>
      </c>
      <c r="M481" s="26" t="str">
        <f t="shared" si="143"/>
        <v/>
      </c>
      <c r="N481" s="26" t="str">
        <f>IF(ISBLANK('DATA ENTRY'!S481),"",'DATA ENTRY'!S481)</f>
        <v/>
      </c>
      <c r="O481" s="26" t="str">
        <f>IF(ISBLANK('DATA ENTRY'!T481),"",'DATA ENTRY'!T481)</f>
        <v/>
      </c>
      <c r="P481" s="26" t="str">
        <f t="shared" si="144"/>
        <v/>
      </c>
      <c r="Q481" s="26" t="str">
        <f>IF(ISBLANK('DATA ENTRY'!V481),"",'DATA ENTRY'!V481)</f>
        <v/>
      </c>
      <c r="R481" s="26" t="str">
        <f>IF(ISBLANK('DATA ENTRY'!W481),"",'DATA ENTRY'!W481)</f>
        <v/>
      </c>
      <c r="S481" s="26" t="str">
        <f t="shared" si="145"/>
        <v/>
      </c>
      <c r="T481" s="26" t="str">
        <f>IF(ISBLANK('DATA ENTRY'!Y481),"",'DATA ENTRY'!Y481)</f>
        <v/>
      </c>
      <c r="U481" s="26" t="str">
        <f>IF(ISBLANK('DATA ENTRY'!Z481),"",'DATA ENTRY'!Z481)</f>
        <v/>
      </c>
      <c r="V481" s="26" t="str">
        <f t="shared" si="146"/>
        <v/>
      </c>
      <c r="W481" s="26" t="str">
        <f>IF(ISBLANK('DATA ENTRY'!$F481),"",IF(LEDGER!B481="AB","AB",IF(LEDGER!B481&gt;=0.9*'MARK LOOKUP'!B481,"A+",IF(LEDGER!B481&gt;=0.8*'MARK LOOKUP'!B481,"A",IF(LEDGER!B481&gt;=0.7*'MARK LOOKUP'!B481,"B+",IF(LEDGER!B481&gt;=0.6*'MARK LOOKUP'!B481,"B",IF(LEDGER!B481&gt;=0.5*'MARK LOOKUP'!B481,"C+",IF(LEDGER!B481&gt;=0.4*'MARK LOOKUP'!B481,"C+",IF(LEDGER!B481&gt;=0.35*'MARK LOOKUP'!B481,"D","NG")))))))))</f>
        <v/>
      </c>
      <c r="X481" s="26" t="str">
        <f>IF(ISBLANK('DATA ENTRY'!$G481),"",IF(LEDGER!C481="AB","AB",IF(LEDGER!C481&gt;=0.9*'MARK LOOKUP'!C481,"A+",IF(LEDGER!C481&gt;=0.8*'MARK LOOKUP'!C481,"A",IF(LEDGER!C481&gt;=0.7*'MARK LOOKUP'!C481,"B+",IF(LEDGER!C481&gt;=0.6*'MARK LOOKUP'!C481,"B",IF(LEDGER!C481&gt;=0.5*'MARK LOOKUP'!C481,"C+",IF(LEDGER!C481&gt;=0.4*'MARK LOOKUP'!C481,"C+",IF(LEDGER!C481&gt;=0.35*'MARK LOOKUP'!C481,"D","N.G.")))))))))</f>
        <v/>
      </c>
      <c r="Y481" s="26" t="b">
        <f>IF(ISNUMBER(D481),IF(D481&gt;=0.9*'MARK LOOKUP'!D481,"A+",IF(D481&gt;=0.8*'MARK LOOKUP'!D481,"A",IF(D481&gt;=0.7*'MARK LOOKUP'!D481,"B+",IF(D481&gt;=0.6*'MARK LOOKUP'!D481,"B",IF(D481&gt;=0.5*'MARK LOOKUP'!D481,"C+",IF(D481&gt;=0.4*'MARK LOOKUP'!D481,"C",IF(D481&gt;=0.35*'MARK LOOKUP'!D481,"D","N.G."))))))))</f>
        <v>0</v>
      </c>
      <c r="Z481" s="26" t="str">
        <f>IF(ISBLANK('DATA ENTRY'!J481),"",IF(LEDGER!E481="AB","AB",IF(LEDGER!E481&gt;=0.9*'MARK LOOKUP'!E481,"A+",IF(LEDGER!E481&gt;=0.8*'MARK LOOKUP'!E481,"A",IF(LEDGER!E481&gt;=0.7*'MARK LOOKUP'!E481,"B+",IF(LEDGER!E481&gt;=0.6*'MARK LOOKUP'!E481,"B",IF(LEDGER!E481&gt;=0.5*'MARK LOOKUP'!E481,"C+",IF(LEDGER!E481&gt;=0.4*'MARK LOOKUP'!E481,"C",IF(LEDGER!E481&gt;=0.35*'MARK LOOKUP'!E481,"D","NG")))))))))</f>
        <v/>
      </c>
      <c r="AA481" s="26" t="str">
        <f>IF(ISBLANK('DATA ENTRY'!K481),"",IF(LEDGER!F481="AB","AB",IF(LEDGER!F481&gt;=0.9*'MARK LOOKUP'!F481,"A+",IF(LEDGER!F481&gt;=0.8*'MARK LOOKUP'!F481,"A",IF(LEDGER!F481&gt;=0.7*'MARK LOOKUP'!F481,"B+",IF(LEDGER!F481&gt;=0.6*'MARK LOOKUP'!F481,"B",IF(LEDGER!F481&gt;=0.5*'MARK LOOKUP'!F481,"C+",IF(LEDGER!F481&gt;=0.4*'MARK LOOKUP'!F481,"C",IF(LEDGER!F481&gt;=0.35*'MARK LOOKUP'!F481,"D","NG")))))))))</f>
        <v/>
      </c>
      <c r="AB481" s="26" t="b">
        <f>IF(ISNUMBER(G481),IF(D481&gt;=0.9*'MARK LOOKUP'!G481,"A+",IF(G481&gt;=0.8*'MARK LOOKUP'!G481,"A",IF(G481&gt;=0.7*'MARK LOOKUP'!G481,"B+",IF(G481&gt;=0.6*'MARK LOOKUP'!G481,"B",IF(G481&gt;=0.5*'MARK LOOKUP'!G481,"C+",IF(G481&gt;=0.4*'MARK LOOKUP'!G481,"C",IF(G481&gt;=0.35*'MARK LOOKUP'!G481,"D","NG"))))))))</f>
        <v>0</v>
      </c>
      <c r="AC481" s="26" t="str">
        <f>IF(ISBLANK('DATA ENTRY'!M481),"",IF(LEDGER!H481="AB","AB",IF(LEDGER!H481&gt;=0.9*'MARK LOOKUP'!H481,"A+",IF(LEDGER!H481&gt;=0.8*'MARK LOOKUP'!H481,"A",IF(LEDGER!H481&gt;=0.7*'MARK LOOKUP'!H481,"B+",IF(LEDGER!H481&gt;=0.6*'MARK LOOKUP'!H481,"B",IF(LEDGER!H481&gt;=0.5*'MARK LOOKUP'!H481,"C+",IF(LEDGER!H481&gt;=0.4*'MARK LOOKUP'!H481,"C",IF(LEDGER!H481&gt;=0.35*'MARK LOOKUP'!H481,"D","NG")))))))))</f>
        <v/>
      </c>
      <c r="AD481" s="26" t="str">
        <f>IF(ISBLANK('DATA ENTRY'!N481),"",IF(LEDGER!I481="AB","AB",IF(LEDGER!I481&gt;=0.9*'MARK LOOKUP'!I481,"A+",IF(LEDGER!I481&gt;=0.8*'MARK LOOKUP'!I481,"A",IF(LEDGER!I481&gt;=0.7*'MARK LOOKUP'!I481,"B+",IF(LEDGER!I481&gt;=0.6*'MARK LOOKUP'!I481,"B",IF(LEDGER!I481&gt;=0.5*'MARK LOOKUP'!I481,"C+",IF(LEDGER!I481&gt;=0.4*'MARK LOOKUP'!I481,"C",IF(LEDGER!I481&gt;=0.35*'MARK LOOKUP'!I481,"D","NG")))))))))</f>
        <v/>
      </c>
      <c r="AE481" s="26" t="str">
        <f>IF(ISNUMBER(J481),IF(J481&gt;=0.9*'MARK LOOKUP'!J481,"A+",IF(J481&gt;=0.8*'MARK LOOKUP'!J481,"A",IF(J481&gt;=0.7*'MARK LOOKUP'!J481,"B+",IF(J481&gt;=0.6*'MARK LOOKUP'!J481,"B",IF(J481&gt;=0.5*'MARK LOOKUP'!J481,"C+",IF(J481&gt;=0.4*'MARK LOOKUP'!J481,"C",IF(J481&gt;=0.35*'MARK LOOKUP'!J481,"D","NG"))))))),"")</f>
        <v/>
      </c>
      <c r="AF481" s="26" t="str">
        <f>IF(ISBLANK('DATA ENTRY'!P481),"",IF(LEDGER!K481="Ab","AB",IF(LEDGER!K481&gt;=0.9*'MARK LOOKUP'!K481,"A+",IF(LEDGER!K481&gt;=0.8*'MARK LOOKUP'!K481,"A",IF(LEDGER!K481&gt;=0.7*'MARK LOOKUP'!K481,"B+",IF(LEDGER!K481&gt;=0.6*'MARK LOOKUP'!K481,"B",IF(LEDGER!K481&gt;=0.5*'MARK LOOKUP'!K481,"C+",IF(LEDGER!K481&gt;=0.4*'MARK LOOKUP'!K481,"C",IF(LEDGER!K481&gt;=0.35*'MARK LOOKUP'!K481,"D","NG")))))))))</f>
        <v/>
      </c>
      <c r="AG481" s="26" t="str">
        <f>IF(ISBLANK('DATA ENTRY'!Q481),"",IF(LEDGER!L481="Ab","AB",IF(LEDGER!L481&gt;=0.9*'MARK LOOKUP'!L481,"A+",IF(LEDGER!L481&gt;=0.8*'MARK LOOKUP'!L481,"A",IF(LEDGER!L481&gt;=0.7*'MARK LOOKUP'!L481,"B+",IF(LEDGER!L481&gt;=0.6*'MARK LOOKUP'!L481,"B",IF(LEDGER!L481&gt;=0.5*'MARK LOOKUP'!L481,"C+",IF(LEDGER!L481&gt;=0.4*'MARK LOOKUP'!L481,"C",IF(LEDGER!L481&gt;=0.35*'MARK LOOKUP'!L481,"D","NG")))))))))</f>
        <v/>
      </c>
      <c r="AH481" s="26" t="str">
        <f>IF(ISNUMBER(M481),IF(M481&gt;=0.9*'MARK LOOKUP'!M481,"A+",IF(M481&gt;=0.8*'MARK LOOKUP'!M481,"A",IF(M481&gt;=0.7*'MARK LOOKUP'!M481,"B+",IF(M481&gt;=0.6*'MARK LOOKUP'!M481,"B",IF(M481&gt;=0.5*'MARK LOOKUP'!M481,"C+",IF(M481&gt;=0.4*'MARK LOOKUP'!M481,"C",IF(M481&gt;=0.35*'MARK LOOKUP'!M481,"D","NG"))))))),"")</f>
        <v/>
      </c>
      <c r="AI481" s="26" t="str">
        <f>IF(ISBLANK('DATA ENTRY'!S481),"",IF(N481="Ab","AB",IF(N481&gt;=0.9*'MARK LOOKUP'!N481,"A+",IF(N481&gt;=0.8*'MARK LOOKUP'!N481,"A",IF(N481&gt;=0.7*'MARK LOOKUP'!N481,"B+",IF(N481&gt;=0.6*'MARK LOOKUP'!N481,"B",IF(N481&gt;=0.5*'MARK LOOKUP'!N481,"C+",IF(N481&gt;=0.4*'MARK LOOKUP'!N481,"C",IF(N481&gt;=0.35*'MARK LOOKUP'!N481,"D","NG")))))))))</f>
        <v/>
      </c>
      <c r="AJ481" s="26" t="str">
        <f>IF(ISBLANK('DATA ENTRY'!T481),"",IF(O481="Ab","AB",IF(O481&gt;=0.9*'MARK LOOKUP'!O481,"A+",IF(O481&gt;=0.8*'MARK LOOKUP'!O481,"A",IF(O481&gt;=0.7*'MARK LOOKUP'!O481,"B+",IF(O481&gt;=0.6*'MARK LOOKUP'!O481,"B",IF(O481&gt;=0.5*'MARK LOOKUP'!O481,"C+",IF(O481&gt;=0.4*'MARK LOOKUP'!O481,"C",IF(O481&gt;=0.35*'MARK LOOKUP'!O481,"D","NG")))))))))</f>
        <v/>
      </c>
      <c r="AK481" s="26" t="str">
        <f>IF(ISNUMBER(P481),IF(P481&gt;=0.9*'MARK LOOKUP'!P481,"A+",IF(P481&gt;=0.8*'MARK LOOKUP'!P481,"A",IF(P481&gt;=0.7*'MARK LOOKUP'!P481,"B+",IF(P481&gt;=0.6*'MARK LOOKUP'!P481,"B",IF(P481&gt;=0.5*'MARK LOOKUP'!P481,"C+",IF(P481&gt;=0.4*'MARK LOOKUP'!P481,"C",IF(P481&gt;=0.35*'MARK LOOKUP'!P481,"D","NG"))))))),"")</f>
        <v/>
      </c>
      <c r="AL481" s="26" t="str">
        <f>IF(ISBLANK('DATA ENTRY'!V481),"",IF(Q481="Ab","AB",IF(Q481&gt;=0.9*'MARK LOOKUP'!Q481,"A+",IF(Q481&gt;=0.8*'MARK LOOKUP'!Q481,"A",IF(Q481&gt;=0.7*'MARK LOOKUP'!Q481,"B+",IF(Q481&gt;=0.6*'MARK LOOKUP'!Q481,"B",IF(Q481&gt;=0.5*'MARK LOOKUP'!Q481,"C+",IF(Q481&gt;=0.4*'MARK LOOKUP'!Q481,"C",IF(Q481&gt;=0.35*'MARK LOOKUP'!Q481,"D","NG")))))))))</f>
        <v/>
      </c>
      <c r="AM481" s="26" t="str">
        <f>IF(ISBLANK('DATA ENTRY'!W481),"",IF(R481="Ab","AB",IF(R481&gt;=0.9*'MARK LOOKUP'!R481,"A+",IF(R481&gt;=0.8*'MARK LOOKUP'!R481,"A",IF(R481&gt;=0.7*'MARK LOOKUP'!R481,"B+",IF(R481&gt;=0.6*'MARK LOOKUP'!R481,"B",IF(R481&gt;=0.5*'MARK LOOKUP'!R481,"C+",IF(R481&gt;=0.4*'MARK LOOKUP'!R481,"C",IF(R481&gt;=0.35*'MARK LOOKUP'!R481,"D","NG")))))))))</f>
        <v/>
      </c>
      <c r="AN481" s="26" t="str">
        <f>IF(ISNUMBER(S481),IF(S481&gt;=0.9*'MARK LOOKUP'!S481,"A+",IF(S481&gt;=0.8*'MARK LOOKUP'!S481,"A",IF(S481&gt;=0.7*'MARK LOOKUP'!S481,"B+",IF(S481&gt;=0.6*'MARK LOOKUP'!S481,"B",IF(S481&gt;=0.5*'MARK LOOKUP'!S481,"C+",IF(S481&gt;=0.4*'MARK LOOKUP'!S481,"C",IF(S481&gt;=0.35*'MARK LOOKUP'!S481,"D","NG"))))))),"")</f>
        <v/>
      </c>
      <c r="AO481" s="26" t="str">
        <f>IF(ISBLANK('DATA ENTRY'!Y481),"",IF(T481="AB","AB",IF(T481&gt;=0.9*'MARK LOOKUP'!T481,"A+",IF(T481&gt;=0.8*'MARK LOOKUP'!T481,"A",IF(T481&gt;=0.7*'MARK LOOKUP'!T481,"B+",IF(T481&gt;=0.6*'MARK LOOKUP'!T481,"B",IF(T481&gt;=0.5*'MARK LOOKUP'!T481,"C+",IF(T481&gt;=0.4*'MARK LOOKUP'!T481,"C",IF(T481&gt;=0.35*'MARK LOOKUP'!T481,"D","NG")))))))))</f>
        <v/>
      </c>
      <c r="AP481" s="26" t="str">
        <f>IF(ISBLANK('DATA ENTRY'!Z481),"",IF(U481="AB","AB",IF(U481&gt;=0.9*'MARK LOOKUP'!U481,"A+",IF(U481&gt;=0.8*'MARK LOOKUP'!U481,"A",IF(U481&gt;=0.7*'MARK LOOKUP'!U481,"B+",IF(U481&gt;=0.6*'MARK LOOKUP'!U481,"B",IF(U481&gt;=0.5*'MARK LOOKUP'!U481,"C+",IF(U481&gt;=0.4*'MARK LOOKUP'!U481,"C",IF(U481&gt;=0.35*'MARK LOOKUP'!U481,"D","NG")))))))))</f>
        <v/>
      </c>
      <c r="AQ481" s="26" t="str">
        <f>IF(ISNUMBER(V481),IF(V481&gt;=0.9*'MARK LOOKUP'!V481,"A+",IF(V481&gt;=0.8*'MARK LOOKUP'!V481,"A",IF(V481&gt;=0.7*'MARK LOOKUP'!V481,"B+",IF(V481&gt;=0.6*'MARK LOOKUP'!S481,"B",IF(V481&gt;=0.5*'MARK LOOKUP'!V481,"C+",IF(V481&gt;=0.4*'MARK LOOKUP'!V481,"C",IF(V481&gt;=0.35*'MARK LOOKUP'!V481,"D","NG"))))))),"")</f>
        <v/>
      </c>
      <c r="AR481" s="26" t="str">
        <f t="shared" si="147"/>
        <v/>
      </c>
      <c r="AS481" s="26" t="str">
        <f t="shared" si="148"/>
        <v/>
      </c>
      <c r="AT481" s="26" t="str">
        <f t="shared" si="149"/>
        <v/>
      </c>
      <c r="AU481" s="26" t="str">
        <f t="shared" si="150"/>
        <v/>
      </c>
      <c r="AV481" s="26" t="str">
        <f t="shared" si="151"/>
        <v/>
      </c>
      <c r="AW481" s="26" t="str">
        <f t="shared" si="152"/>
        <v/>
      </c>
      <c r="AX481" s="26" t="str">
        <f t="shared" si="153"/>
        <v/>
      </c>
      <c r="AY481" s="26" t="str">
        <f t="shared" si="154"/>
        <v/>
      </c>
      <c r="AZ481" s="26" t="str">
        <f t="shared" si="155"/>
        <v/>
      </c>
      <c r="BA481" s="26" t="str">
        <f t="shared" si="156"/>
        <v/>
      </c>
      <c r="BB481" s="26" t="str">
        <f t="shared" si="157"/>
        <v/>
      </c>
      <c r="BC481" s="26" t="str">
        <f t="shared" si="158"/>
        <v/>
      </c>
      <c r="BD481" s="26" t="str">
        <f t="shared" si="159"/>
        <v/>
      </c>
      <c r="BE481" s="26" t="str">
        <f>IF(ISBLANK('DATA ENTRY'!S481),"",IF(AJ481="A+","4",IF(AJ481="A","3.6",IF(AJ481="B+","3.2",IF(AJ481="B","2.8",IF(AJ481="C+","2.4",IF(AJ481="C","2",IF(AJ481="D+","1.6",IF(AJ481="D","1.2",IF(AJ481="E","0.8",""))))))))))</f>
        <v/>
      </c>
      <c r="BF481" s="26" t="str">
        <f>IF(ISBLANK('DATA ENTRY'!T481),"",IF(AK481="A+","4",IF(AK481="A","3.6",IF(AK481="B+","3.2",IF(AK481="B","2.8",IF(AK481="C+","2.4",IF(AK481="C","2",IF(AK481="D+","1.6",IF(AK481="D","1.2",IF(AK481="E","0.8",""))))))))))</f>
        <v/>
      </c>
      <c r="BG481" s="26" t="str">
        <f>IF(ISBLANK('DATA ENTRY'!U481),"",IF(AL481="A+","4",IF(AL481="A","3.6",IF(AL481="B+","3.2",IF(AL481="B","2.8",IF(AL481="C+","2.4",IF(AL481="C","2",IF(AL481="D+","1.6",IF(AL481="D","1.2",IF(AL481="E","0.8",""))))))))))</f>
        <v/>
      </c>
      <c r="BH481" s="26" t="str">
        <f>IF(ISBLANK('DATA ENTRY'!V481),"",IF(AM481="A+","4",IF(AM481="A","3.6",IF(AM481="B+","3.2",IF(AM481="B","2.8",IF(AM481="C+","2.4",IF(AM481="C","2",IF(AM481="D+","1.6",IF(AM481="D","1.2",IF(AM481="E","0.8",""))))))))))</f>
        <v/>
      </c>
      <c r="BI481" s="26" t="str">
        <f>IF(ISBLANK('DATA ENTRY'!W481),"",IF(AN481="A+","4",IF(AN481="A","3.6",IF(AN481="B+","3.2",IF(AN481="B","2.8",IF(AN481="C+","2.4",IF(AN481="C","2",IF(AN481="D+","1.6",IF(AN481="D","1.2",IF(AN481="E","0.8",""))))))))))</f>
        <v/>
      </c>
      <c r="BJ481" s="26" t="str">
        <f>IF(ISBLANK('DATA ENTRY'!X481),"",IF(AO481="A+","4",IF(AO481="A","3.6",IF(AO481="B+","3.2",IF(AO481="B","2.8",IF(AO481="C+","2.4",IF(AO481="C","2",IF(AO481="D+","1.6",IF(AO481="D","1.2",IF(AO481="E","0.8",""))))))))))</f>
        <v/>
      </c>
      <c r="BK481" s="26" t="str">
        <f>IF(ISBLANK('DATA ENTRY'!Y481),"",IF(AP481="A+","4",IF(AP481="A","3.6",IF(AP481="B+","3.2",IF(AP481="B","2.8",IF(AP481="C+","2.4",IF(AP481="C","2",IF(AP481="D+","1.6",IF(AP481="D","1.2",IF(AP481="E","0.8",""))))))))))</f>
        <v/>
      </c>
      <c r="BL481" s="26" t="str">
        <f>IF(ISBLANK('DATA ENTRY'!Z481),"",IF(AQ481="A+","4",IF(AQ481="A","3.6",IF(AQ481="B+","3.2",IF(AQ481="B","2.8",IF(AQ481="C+","2.4",IF(AQ481="C","2",IF(AQ481="D+","1.6",IF(AQ481="D","1.2",IF(AQ481="E","0.8",""))))))))))</f>
        <v/>
      </c>
    </row>
    <row r="482" spans="2:64" x14ac:dyDescent="0.25">
      <c r="B482" s="26" t="str">
        <f>IF(ISBLANK('DATA ENTRY'!G482),"",'DATA ENTRY'!G482)</f>
        <v/>
      </c>
      <c r="C482" s="26" t="str">
        <f>IF(ISBLANK('DATA ENTRY'!H482),"",'DATA ENTRY'!H482)</f>
        <v/>
      </c>
      <c r="D482" s="26" t="str">
        <f t="shared" si="141"/>
        <v/>
      </c>
      <c r="E482" s="26" t="str">
        <f>IF(ISBLANK('DATA ENTRY'!J482),"",'DATA ENTRY'!J482)</f>
        <v/>
      </c>
      <c r="F482" s="26" t="str">
        <f>IF(ISBLANK('DATA ENTRY'!K482),"",'DATA ENTRY'!K482)</f>
        <v/>
      </c>
      <c r="G482" s="26" t="str">
        <f t="shared" si="142"/>
        <v/>
      </c>
      <c r="H482" s="26" t="str">
        <f>IF(ISBLANK('DATA ENTRY'!M482),"",'DATA ENTRY'!M482)</f>
        <v/>
      </c>
      <c r="I482" s="26" t="str">
        <f>IF(ISBLANK('DATA ENTRY'!M482),"",'DATA ENTRY'!N482)</f>
        <v/>
      </c>
      <c r="J482" s="26" t="str">
        <f t="shared" si="160"/>
        <v/>
      </c>
      <c r="K482" s="26" t="str">
        <f>IF(ISBLANK('DATA ENTRY'!P482),"",'DATA ENTRY'!P482)</f>
        <v/>
      </c>
      <c r="L482" s="26" t="str">
        <f>IF(ISBLANK('DATA ENTRY'!Q482),"",'DATA ENTRY'!Q482)</f>
        <v/>
      </c>
      <c r="M482" s="26" t="str">
        <f t="shared" si="143"/>
        <v/>
      </c>
      <c r="N482" s="26" t="str">
        <f>IF(ISBLANK('DATA ENTRY'!S482),"",'DATA ENTRY'!S482)</f>
        <v/>
      </c>
      <c r="O482" s="26" t="str">
        <f>IF(ISBLANK('DATA ENTRY'!T482),"",'DATA ENTRY'!T482)</f>
        <v/>
      </c>
      <c r="P482" s="26" t="str">
        <f t="shared" si="144"/>
        <v/>
      </c>
      <c r="Q482" s="26" t="str">
        <f>IF(ISBLANK('DATA ENTRY'!V482),"",'DATA ENTRY'!V482)</f>
        <v/>
      </c>
      <c r="R482" s="26" t="str">
        <f>IF(ISBLANK('DATA ENTRY'!W482),"",'DATA ENTRY'!W482)</f>
        <v/>
      </c>
      <c r="S482" s="26" t="str">
        <f t="shared" si="145"/>
        <v/>
      </c>
      <c r="T482" s="26" t="str">
        <f>IF(ISBLANK('DATA ENTRY'!Y482),"",'DATA ENTRY'!Y482)</f>
        <v/>
      </c>
      <c r="U482" s="26" t="str">
        <f>IF(ISBLANK('DATA ENTRY'!Z482),"",'DATA ENTRY'!Z482)</f>
        <v/>
      </c>
      <c r="V482" s="26" t="str">
        <f t="shared" si="146"/>
        <v/>
      </c>
      <c r="W482" s="26" t="str">
        <f>IF(ISBLANK('DATA ENTRY'!$F482),"",IF(LEDGER!B482="AB","AB",IF(LEDGER!B482&gt;=0.9*'MARK LOOKUP'!B482,"A+",IF(LEDGER!B482&gt;=0.8*'MARK LOOKUP'!B482,"A",IF(LEDGER!B482&gt;=0.7*'MARK LOOKUP'!B482,"B+",IF(LEDGER!B482&gt;=0.6*'MARK LOOKUP'!B482,"B",IF(LEDGER!B482&gt;=0.5*'MARK LOOKUP'!B482,"C+",IF(LEDGER!B482&gt;=0.4*'MARK LOOKUP'!B482,"C+",IF(LEDGER!B482&gt;=0.35*'MARK LOOKUP'!B482,"D","NG")))))))))</f>
        <v/>
      </c>
      <c r="X482" s="26" t="str">
        <f>IF(ISBLANK('DATA ENTRY'!$G482),"",IF(LEDGER!C482="AB","AB",IF(LEDGER!C482&gt;=0.9*'MARK LOOKUP'!C482,"A+",IF(LEDGER!C482&gt;=0.8*'MARK LOOKUP'!C482,"A",IF(LEDGER!C482&gt;=0.7*'MARK LOOKUP'!C482,"B+",IF(LEDGER!C482&gt;=0.6*'MARK LOOKUP'!C482,"B",IF(LEDGER!C482&gt;=0.5*'MARK LOOKUP'!C482,"C+",IF(LEDGER!C482&gt;=0.4*'MARK LOOKUP'!C482,"C+",IF(LEDGER!C482&gt;=0.35*'MARK LOOKUP'!C482,"D","N.G.")))))))))</f>
        <v/>
      </c>
      <c r="Y482" s="26" t="b">
        <f>IF(ISNUMBER(D482),IF(D482&gt;=0.9*'MARK LOOKUP'!D482,"A+",IF(D482&gt;=0.8*'MARK LOOKUP'!D482,"A",IF(D482&gt;=0.7*'MARK LOOKUP'!D482,"B+",IF(D482&gt;=0.6*'MARK LOOKUP'!D482,"B",IF(D482&gt;=0.5*'MARK LOOKUP'!D482,"C+",IF(D482&gt;=0.4*'MARK LOOKUP'!D482,"C",IF(D482&gt;=0.35*'MARK LOOKUP'!D482,"D","N.G."))))))))</f>
        <v>0</v>
      </c>
      <c r="Z482" s="26" t="str">
        <f>IF(ISBLANK('DATA ENTRY'!J482),"",IF(LEDGER!E482="AB","AB",IF(LEDGER!E482&gt;=0.9*'MARK LOOKUP'!E482,"A+",IF(LEDGER!E482&gt;=0.8*'MARK LOOKUP'!E482,"A",IF(LEDGER!E482&gt;=0.7*'MARK LOOKUP'!E482,"B+",IF(LEDGER!E482&gt;=0.6*'MARK LOOKUP'!E482,"B",IF(LEDGER!E482&gt;=0.5*'MARK LOOKUP'!E482,"C+",IF(LEDGER!E482&gt;=0.4*'MARK LOOKUP'!E482,"C",IF(LEDGER!E482&gt;=0.35*'MARK LOOKUP'!E482,"D","NG")))))))))</f>
        <v/>
      </c>
      <c r="AA482" s="26" t="str">
        <f>IF(ISBLANK('DATA ENTRY'!K482),"",IF(LEDGER!F482="AB","AB",IF(LEDGER!F482&gt;=0.9*'MARK LOOKUP'!F482,"A+",IF(LEDGER!F482&gt;=0.8*'MARK LOOKUP'!F482,"A",IF(LEDGER!F482&gt;=0.7*'MARK LOOKUP'!F482,"B+",IF(LEDGER!F482&gt;=0.6*'MARK LOOKUP'!F482,"B",IF(LEDGER!F482&gt;=0.5*'MARK LOOKUP'!F482,"C+",IF(LEDGER!F482&gt;=0.4*'MARK LOOKUP'!F482,"C",IF(LEDGER!F482&gt;=0.35*'MARK LOOKUP'!F482,"D","NG")))))))))</f>
        <v/>
      </c>
      <c r="AB482" s="26" t="b">
        <f>IF(ISNUMBER(G482),IF(D482&gt;=0.9*'MARK LOOKUP'!G482,"A+",IF(G482&gt;=0.8*'MARK LOOKUP'!G482,"A",IF(G482&gt;=0.7*'MARK LOOKUP'!G482,"B+",IF(G482&gt;=0.6*'MARK LOOKUP'!G482,"B",IF(G482&gt;=0.5*'MARK LOOKUP'!G482,"C+",IF(G482&gt;=0.4*'MARK LOOKUP'!G482,"C",IF(G482&gt;=0.35*'MARK LOOKUP'!G482,"D","NG"))))))))</f>
        <v>0</v>
      </c>
      <c r="AC482" s="26" t="str">
        <f>IF(ISBLANK('DATA ENTRY'!M482),"",IF(LEDGER!H482="AB","AB",IF(LEDGER!H482&gt;=0.9*'MARK LOOKUP'!H482,"A+",IF(LEDGER!H482&gt;=0.8*'MARK LOOKUP'!H482,"A",IF(LEDGER!H482&gt;=0.7*'MARK LOOKUP'!H482,"B+",IF(LEDGER!H482&gt;=0.6*'MARK LOOKUP'!H482,"B",IF(LEDGER!H482&gt;=0.5*'MARK LOOKUP'!H482,"C+",IF(LEDGER!H482&gt;=0.4*'MARK LOOKUP'!H482,"C",IF(LEDGER!H482&gt;=0.35*'MARK LOOKUP'!H482,"D","NG")))))))))</f>
        <v/>
      </c>
      <c r="AD482" s="26" t="str">
        <f>IF(ISBLANK('DATA ENTRY'!N482),"",IF(LEDGER!I482="AB","AB",IF(LEDGER!I482&gt;=0.9*'MARK LOOKUP'!I482,"A+",IF(LEDGER!I482&gt;=0.8*'MARK LOOKUP'!I482,"A",IF(LEDGER!I482&gt;=0.7*'MARK LOOKUP'!I482,"B+",IF(LEDGER!I482&gt;=0.6*'MARK LOOKUP'!I482,"B",IF(LEDGER!I482&gt;=0.5*'MARK LOOKUP'!I482,"C+",IF(LEDGER!I482&gt;=0.4*'MARK LOOKUP'!I482,"C",IF(LEDGER!I482&gt;=0.35*'MARK LOOKUP'!I482,"D","NG")))))))))</f>
        <v/>
      </c>
      <c r="AE482" s="26" t="str">
        <f>IF(ISNUMBER(J482),IF(J482&gt;=0.9*'MARK LOOKUP'!J482,"A+",IF(J482&gt;=0.8*'MARK LOOKUP'!J482,"A",IF(J482&gt;=0.7*'MARK LOOKUP'!J482,"B+",IF(J482&gt;=0.6*'MARK LOOKUP'!J482,"B",IF(J482&gt;=0.5*'MARK LOOKUP'!J482,"C+",IF(J482&gt;=0.4*'MARK LOOKUP'!J482,"C",IF(J482&gt;=0.35*'MARK LOOKUP'!J482,"D","NG"))))))),"")</f>
        <v/>
      </c>
      <c r="AF482" s="26" t="str">
        <f>IF(ISBLANK('DATA ENTRY'!P482),"",IF(LEDGER!K482="Ab","AB",IF(LEDGER!K482&gt;=0.9*'MARK LOOKUP'!K482,"A+",IF(LEDGER!K482&gt;=0.8*'MARK LOOKUP'!K482,"A",IF(LEDGER!K482&gt;=0.7*'MARK LOOKUP'!K482,"B+",IF(LEDGER!K482&gt;=0.6*'MARK LOOKUP'!K482,"B",IF(LEDGER!K482&gt;=0.5*'MARK LOOKUP'!K482,"C+",IF(LEDGER!K482&gt;=0.4*'MARK LOOKUP'!K482,"C",IF(LEDGER!K482&gt;=0.35*'MARK LOOKUP'!K482,"D","NG")))))))))</f>
        <v/>
      </c>
      <c r="AG482" s="26" t="str">
        <f>IF(ISBLANK('DATA ENTRY'!Q482),"",IF(LEDGER!L482="Ab","AB",IF(LEDGER!L482&gt;=0.9*'MARK LOOKUP'!L482,"A+",IF(LEDGER!L482&gt;=0.8*'MARK LOOKUP'!L482,"A",IF(LEDGER!L482&gt;=0.7*'MARK LOOKUP'!L482,"B+",IF(LEDGER!L482&gt;=0.6*'MARK LOOKUP'!L482,"B",IF(LEDGER!L482&gt;=0.5*'MARK LOOKUP'!L482,"C+",IF(LEDGER!L482&gt;=0.4*'MARK LOOKUP'!L482,"C",IF(LEDGER!L482&gt;=0.35*'MARK LOOKUP'!L482,"D","NG")))))))))</f>
        <v/>
      </c>
      <c r="AH482" s="26" t="str">
        <f>IF(ISNUMBER(M482),IF(M482&gt;=0.9*'MARK LOOKUP'!M482,"A+",IF(M482&gt;=0.8*'MARK LOOKUP'!M482,"A",IF(M482&gt;=0.7*'MARK LOOKUP'!M482,"B+",IF(M482&gt;=0.6*'MARK LOOKUP'!M482,"B",IF(M482&gt;=0.5*'MARK LOOKUP'!M482,"C+",IF(M482&gt;=0.4*'MARK LOOKUP'!M482,"C",IF(M482&gt;=0.35*'MARK LOOKUP'!M482,"D","NG"))))))),"")</f>
        <v/>
      </c>
      <c r="AI482" s="26" t="str">
        <f>IF(ISBLANK('DATA ENTRY'!S482),"",IF(N482="Ab","AB",IF(N482&gt;=0.9*'MARK LOOKUP'!N482,"A+",IF(N482&gt;=0.8*'MARK LOOKUP'!N482,"A",IF(N482&gt;=0.7*'MARK LOOKUP'!N482,"B+",IF(N482&gt;=0.6*'MARK LOOKUP'!N482,"B",IF(N482&gt;=0.5*'MARK LOOKUP'!N482,"C+",IF(N482&gt;=0.4*'MARK LOOKUP'!N482,"C",IF(N482&gt;=0.35*'MARK LOOKUP'!N482,"D","NG")))))))))</f>
        <v/>
      </c>
      <c r="AJ482" s="26" t="str">
        <f>IF(ISBLANK('DATA ENTRY'!T482),"",IF(O482="Ab","AB",IF(O482&gt;=0.9*'MARK LOOKUP'!O482,"A+",IF(O482&gt;=0.8*'MARK LOOKUP'!O482,"A",IF(O482&gt;=0.7*'MARK LOOKUP'!O482,"B+",IF(O482&gt;=0.6*'MARK LOOKUP'!O482,"B",IF(O482&gt;=0.5*'MARK LOOKUP'!O482,"C+",IF(O482&gt;=0.4*'MARK LOOKUP'!O482,"C",IF(O482&gt;=0.35*'MARK LOOKUP'!O482,"D","NG")))))))))</f>
        <v/>
      </c>
      <c r="AK482" s="26" t="str">
        <f>IF(ISNUMBER(P482),IF(P482&gt;=0.9*'MARK LOOKUP'!P482,"A+",IF(P482&gt;=0.8*'MARK LOOKUP'!P482,"A",IF(P482&gt;=0.7*'MARK LOOKUP'!P482,"B+",IF(P482&gt;=0.6*'MARK LOOKUP'!P482,"B",IF(P482&gt;=0.5*'MARK LOOKUP'!P482,"C+",IF(P482&gt;=0.4*'MARK LOOKUP'!P482,"C",IF(P482&gt;=0.35*'MARK LOOKUP'!P482,"D","NG"))))))),"")</f>
        <v/>
      </c>
      <c r="AL482" s="26" t="str">
        <f>IF(ISBLANK('DATA ENTRY'!V482),"",IF(Q482="Ab","AB",IF(Q482&gt;=0.9*'MARK LOOKUP'!Q482,"A+",IF(Q482&gt;=0.8*'MARK LOOKUP'!Q482,"A",IF(Q482&gt;=0.7*'MARK LOOKUP'!Q482,"B+",IF(Q482&gt;=0.6*'MARK LOOKUP'!Q482,"B",IF(Q482&gt;=0.5*'MARK LOOKUP'!Q482,"C+",IF(Q482&gt;=0.4*'MARK LOOKUP'!Q482,"C",IF(Q482&gt;=0.35*'MARK LOOKUP'!Q482,"D","NG")))))))))</f>
        <v/>
      </c>
      <c r="AM482" s="26" t="str">
        <f>IF(ISBLANK('DATA ENTRY'!W482),"",IF(R482="Ab","AB",IF(R482&gt;=0.9*'MARK LOOKUP'!R482,"A+",IF(R482&gt;=0.8*'MARK LOOKUP'!R482,"A",IF(R482&gt;=0.7*'MARK LOOKUP'!R482,"B+",IF(R482&gt;=0.6*'MARK LOOKUP'!R482,"B",IF(R482&gt;=0.5*'MARK LOOKUP'!R482,"C+",IF(R482&gt;=0.4*'MARK LOOKUP'!R482,"C",IF(R482&gt;=0.35*'MARK LOOKUP'!R482,"D","NG")))))))))</f>
        <v/>
      </c>
      <c r="AN482" s="26" t="str">
        <f>IF(ISNUMBER(S482),IF(S482&gt;=0.9*'MARK LOOKUP'!S482,"A+",IF(S482&gt;=0.8*'MARK LOOKUP'!S482,"A",IF(S482&gt;=0.7*'MARK LOOKUP'!S482,"B+",IF(S482&gt;=0.6*'MARK LOOKUP'!S482,"B",IF(S482&gt;=0.5*'MARK LOOKUP'!S482,"C+",IF(S482&gt;=0.4*'MARK LOOKUP'!S482,"C",IF(S482&gt;=0.35*'MARK LOOKUP'!S482,"D","NG"))))))),"")</f>
        <v/>
      </c>
      <c r="AO482" s="26" t="str">
        <f>IF(ISBLANK('DATA ENTRY'!Y482),"",IF(T482="AB","AB",IF(T482&gt;=0.9*'MARK LOOKUP'!T482,"A+",IF(T482&gt;=0.8*'MARK LOOKUP'!T482,"A",IF(T482&gt;=0.7*'MARK LOOKUP'!T482,"B+",IF(T482&gt;=0.6*'MARK LOOKUP'!T482,"B",IF(T482&gt;=0.5*'MARK LOOKUP'!T482,"C+",IF(T482&gt;=0.4*'MARK LOOKUP'!T482,"C",IF(T482&gt;=0.35*'MARK LOOKUP'!T482,"D","NG")))))))))</f>
        <v/>
      </c>
      <c r="AP482" s="26" t="str">
        <f>IF(ISBLANK('DATA ENTRY'!Z482),"",IF(U482="AB","AB",IF(U482&gt;=0.9*'MARK LOOKUP'!U482,"A+",IF(U482&gt;=0.8*'MARK LOOKUP'!U482,"A",IF(U482&gt;=0.7*'MARK LOOKUP'!U482,"B+",IF(U482&gt;=0.6*'MARK LOOKUP'!U482,"B",IF(U482&gt;=0.5*'MARK LOOKUP'!U482,"C+",IF(U482&gt;=0.4*'MARK LOOKUP'!U482,"C",IF(U482&gt;=0.35*'MARK LOOKUP'!U482,"D","NG")))))))))</f>
        <v/>
      </c>
      <c r="AQ482" s="26" t="str">
        <f>IF(ISNUMBER(V482),IF(V482&gt;=0.9*'MARK LOOKUP'!V482,"A+",IF(V482&gt;=0.8*'MARK LOOKUP'!V482,"A",IF(V482&gt;=0.7*'MARK LOOKUP'!V482,"B+",IF(V482&gt;=0.6*'MARK LOOKUP'!S482,"B",IF(V482&gt;=0.5*'MARK LOOKUP'!V482,"C+",IF(V482&gt;=0.4*'MARK LOOKUP'!V482,"C",IF(V482&gt;=0.35*'MARK LOOKUP'!V482,"D","NG"))))))),"")</f>
        <v/>
      </c>
      <c r="AR482" s="26" t="str">
        <f t="shared" si="147"/>
        <v/>
      </c>
      <c r="AS482" s="26" t="str">
        <f t="shared" si="148"/>
        <v/>
      </c>
      <c r="AT482" s="26" t="str">
        <f t="shared" si="149"/>
        <v/>
      </c>
      <c r="AU482" s="26" t="str">
        <f t="shared" si="150"/>
        <v/>
      </c>
      <c r="AV482" s="26" t="str">
        <f t="shared" si="151"/>
        <v/>
      </c>
      <c r="AW482" s="26" t="str">
        <f t="shared" si="152"/>
        <v/>
      </c>
      <c r="AX482" s="26" t="str">
        <f t="shared" si="153"/>
        <v/>
      </c>
      <c r="AY482" s="26" t="str">
        <f t="shared" si="154"/>
        <v/>
      </c>
      <c r="AZ482" s="26" t="str">
        <f t="shared" si="155"/>
        <v/>
      </c>
      <c r="BA482" s="26" t="str">
        <f t="shared" si="156"/>
        <v/>
      </c>
      <c r="BB482" s="26" t="str">
        <f t="shared" si="157"/>
        <v/>
      </c>
      <c r="BC482" s="26" t="str">
        <f t="shared" si="158"/>
        <v/>
      </c>
      <c r="BD482" s="26" t="str">
        <f t="shared" si="159"/>
        <v/>
      </c>
      <c r="BE482" s="26" t="str">
        <f>IF(ISBLANK('DATA ENTRY'!S482),"",IF(AJ482="A+","4",IF(AJ482="A","3.6",IF(AJ482="B+","3.2",IF(AJ482="B","2.8",IF(AJ482="C+","2.4",IF(AJ482="C","2",IF(AJ482="D+","1.6",IF(AJ482="D","1.2",IF(AJ482="E","0.8",""))))))))))</f>
        <v/>
      </c>
      <c r="BF482" s="26" t="str">
        <f>IF(ISBLANK('DATA ENTRY'!T482),"",IF(AK482="A+","4",IF(AK482="A","3.6",IF(AK482="B+","3.2",IF(AK482="B","2.8",IF(AK482="C+","2.4",IF(AK482="C","2",IF(AK482="D+","1.6",IF(AK482="D","1.2",IF(AK482="E","0.8",""))))))))))</f>
        <v/>
      </c>
      <c r="BG482" s="26" t="str">
        <f>IF(ISBLANK('DATA ENTRY'!U482),"",IF(AL482="A+","4",IF(AL482="A","3.6",IF(AL482="B+","3.2",IF(AL482="B","2.8",IF(AL482="C+","2.4",IF(AL482="C","2",IF(AL482="D+","1.6",IF(AL482="D","1.2",IF(AL482="E","0.8",""))))))))))</f>
        <v/>
      </c>
      <c r="BH482" s="26" t="str">
        <f>IF(ISBLANK('DATA ENTRY'!V482),"",IF(AM482="A+","4",IF(AM482="A","3.6",IF(AM482="B+","3.2",IF(AM482="B","2.8",IF(AM482="C+","2.4",IF(AM482="C","2",IF(AM482="D+","1.6",IF(AM482="D","1.2",IF(AM482="E","0.8",""))))))))))</f>
        <v/>
      </c>
      <c r="BI482" s="26" t="str">
        <f>IF(ISBLANK('DATA ENTRY'!W482),"",IF(AN482="A+","4",IF(AN482="A","3.6",IF(AN482="B+","3.2",IF(AN482="B","2.8",IF(AN482="C+","2.4",IF(AN482="C","2",IF(AN482="D+","1.6",IF(AN482="D","1.2",IF(AN482="E","0.8",""))))))))))</f>
        <v/>
      </c>
      <c r="BJ482" s="26" t="str">
        <f>IF(ISBLANK('DATA ENTRY'!X482),"",IF(AO482="A+","4",IF(AO482="A","3.6",IF(AO482="B+","3.2",IF(AO482="B","2.8",IF(AO482="C+","2.4",IF(AO482="C","2",IF(AO482="D+","1.6",IF(AO482="D","1.2",IF(AO482="E","0.8",""))))))))))</f>
        <v/>
      </c>
      <c r="BK482" s="26" t="str">
        <f>IF(ISBLANK('DATA ENTRY'!Y482),"",IF(AP482="A+","4",IF(AP482="A","3.6",IF(AP482="B+","3.2",IF(AP482="B","2.8",IF(AP482="C+","2.4",IF(AP482="C","2",IF(AP482="D+","1.6",IF(AP482="D","1.2",IF(AP482="E","0.8",""))))))))))</f>
        <v/>
      </c>
      <c r="BL482" s="26" t="str">
        <f>IF(ISBLANK('DATA ENTRY'!Z482),"",IF(AQ482="A+","4",IF(AQ482="A","3.6",IF(AQ482="B+","3.2",IF(AQ482="B","2.8",IF(AQ482="C+","2.4",IF(AQ482="C","2",IF(AQ482="D+","1.6",IF(AQ482="D","1.2",IF(AQ482="E","0.8",""))))))))))</f>
        <v/>
      </c>
    </row>
    <row r="483" spans="2:64" x14ac:dyDescent="0.25">
      <c r="B483" s="26" t="str">
        <f>IF(ISBLANK('DATA ENTRY'!G483),"",'DATA ENTRY'!G483)</f>
        <v/>
      </c>
      <c r="C483" s="26" t="str">
        <f>IF(ISBLANK('DATA ENTRY'!H483),"",'DATA ENTRY'!H483)</f>
        <v/>
      </c>
      <c r="D483" s="26" t="str">
        <f t="shared" si="141"/>
        <v/>
      </c>
      <c r="E483" s="26" t="str">
        <f>IF(ISBLANK('DATA ENTRY'!J483),"",'DATA ENTRY'!J483)</f>
        <v/>
      </c>
      <c r="F483" s="26" t="str">
        <f>IF(ISBLANK('DATA ENTRY'!K483),"",'DATA ENTRY'!K483)</f>
        <v/>
      </c>
      <c r="G483" s="26" t="str">
        <f t="shared" si="142"/>
        <v/>
      </c>
      <c r="H483" s="26" t="str">
        <f>IF(ISBLANK('DATA ENTRY'!M483),"",'DATA ENTRY'!M483)</f>
        <v/>
      </c>
      <c r="I483" s="26" t="str">
        <f>IF(ISBLANK('DATA ENTRY'!M483),"",'DATA ENTRY'!N483)</f>
        <v/>
      </c>
      <c r="J483" s="26" t="str">
        <f t="shared" si="160"/>
        <v/>
      </c>
      <c r="K483" s="26" t="str">
        <f>IF(ISBLANK('DATA ENTRY'!P483),"",'DATA ENTRY'!P483)</f>
        <v/>
      </c>
      <c r="L483" s="26" t="str">
        <f>IF(ISBLANK('DATA ENTRY'!Q483),"",'DATA ENTRY'!Q483)</f>
        <v/>
      </c>
      <c r="M483" s="26" t="str">
        <f t="shared" si="143"/>
        <v/>
      </c>
      <c r="N483" s="26" t="str">
        <f>IF(ISBLANK('DATA ENTRY'!S483),"",'DATA ENTRY'!S483)</f>
        <v/>
      </c>
      <c r="O483" s="26" t="str">
        <f>IF(ISBLANK('DATA ENTRY'!T483),"",'DATA ENTRY'!T483)</f>
        <v/>
      </c>
      <c r="P483" s="26" t="str">
        <f t="shared" si="144"/>
        <v/>
      </c>
      <c r="Q483" s="26" t="str">
        <f>IF(ISBLANK('DATA ENTRY'!V483),"",'DATA ENTRY'!V483)</f>
        <v/>
      </c>
      <c r="R483" s="26" t="str">
        <f>IF(ISBLANK('DATA ENTRY'!W483),"",'DATA ENTRY'!W483)</f>
        <v/>
      </c>
      <c r="S483" s="26" t="str">
        <f t="shared" si="145"/>
        <v/>
      </c>
      <c r="T483" s="26" t="str">
        <f>IF(ISBLANK('DATA ENTRY'!Y483),"",'DATA ENTRY'!Y483)</f>
        <v/>
      </c>
      <c r="U483" s="26" t="str">
        <f>IF(ISBLANK('DATA ENTRY'!Z483),"",'DATA ENTRY'!Z483)</f>
        <v/>
      </c>
      <c r="V483" s="26" t="str">
        <f t="shared" si="146"/>
        <v/>
      </c>
      <c r="W483" s="26" t="str">
        <f>IF(ISBLANK('DATA ENTRY'!$F483),"",IF(LEDGER!B483="AB","AB",IF(LEDGER!B483&gt;=0.9*'MARK LOOKUP'!B483,"A+",IF(LEDGER!B483&gt;=0.8*'MARK LOOKUP'!B483,"A",IF(LEDGER!B483&gt;=0.7*'MARK LOOKUP'!B483,"B+",IF(LEDGER!B483&gt;=0.6*'MARK LOOKUP'!B483,"B",IF(LEDGER!B483&gt;=0.5*'MARK LOOKUP'!B483,"C+",IF(LEDGER!B483&gt;=0.4*'MARK LOOKUP'!B483,"C+",IF(LEDGER!B483&gt;=0.35*'MARK LOOKUP'!B483,"D","NG")))))))))</f>
        <v/>
      </c>
      <c r="X483" s="26" t="str">
        <f>IF(ISBLANK('DATA ENTRY'!$G483),"",IF(LEDGER!C483="AB","AB",IF(LEDGER!C483&gt;=0.9*'MARK LOOKUP'!C483,"A+",IF(LEDGER!C483&gt;=0.8*'MARK LOOKUP'!C483,"A",IF(LEDGER!C483&gt;=0.7*'MARK LOOKUP'!C483,"B+",IF(LEDGER!C483&gt;=0.6*'MARK LOOKUP'!C483,"B",IF(LEDGER!C483&gt;=0.5*'MARK LOOKUP'!C483,"C+",IF(LEDGER!C483&gt;=0.4*'MARK LOOKUP'!C483,"C+",IF(LEDGER!C483&gt;=0.35*'MARK LOOKUP'!C483,"D","N.G.")))))))))</f>
        <v/>
      </c>
      <c r="Y483" s="26" t="b">
        <f>IF(ISNUMBER(D483),IF(D483&gt;=0.9*'MARK LOOKUP'!D483,"A+",IF(D483&gt;=0.8*'MARK LOOKUP'!D483,"A",IF(D483&gt;=0.7*'MARK LOOKUP'!D483,"B+",IF(D483&gt;=0.6*'MARK LOOKUP'!D483,"B",IF(D483&gt;=0.5*'MARK LOOKUP'!D483,"C+",IF(D483&gt;=0.4*'MARK LOOKUP'!D483,"C",IF(D483&gt;=0.35*'MARK LOOKUP'!D483,"D","N.G."))))))))</f>
        <v>0</v>
      </c>
      <c r="Z483" s="26" t="str">
        <f>IF(ISBLANK('DATA ENTRY'!J483),"",IF(LEDGER!E483="AB","AB",IF(LEDGER!E483&gt;=0.9*'MARK LOOKUP'!E483,"A+",IF(LEDGER!E483&gt;=0.8*'MARK LOOKUP'!E483,"A",IF(LEDGER!E483&gt;=0.7*'MARK LOOKUP'!E483,"B+",IF(LEDGER!E483&gt;=0.6*'MARK LOOKUP'!E483,"B",IF(LEDGER!E483&gt;=0.5*'MARK LOOKUP'!E483,"C+",IF(LEDGER!E483&gt;=0.4*'MARK LOOKUP'!E483,"C",IF(LEDGER!E483&gt;=0.35*'MARK LOOKUP'!E483,"D","NG")))))))))</f>
        <v/>
      </c>
      <c r="AA483" s="26" t="str">
        <f>IF(ISBLANK('DATA ENTRY'!K483),"",IF(LEDGER!F483="AB","AB",IF(LEDGER!F483&gt;=0.9*'MARK LOOKUP'!F483,"A+",IF(LEDGER!F483&gt;=0.8*'MARK LOOKUP'!F483,"A",IF(LEDGER!F483&gt;=0.7*'MARK LOOKUP'!F483,"B+",IF(LEDGER!F483&gt;=0.6*'MARK LOOKUP'!F483,"B",IF(LEDGER!F483&gt;=0.5*'MARK LOOKUP'!F483,"C+",IF(LEDGER!F483&gt;=0.4*'MARK LOOKUP'!F483,"C",IF(LEDGER!F483&gt;=0.35*'MARK LOOKUP'!F483,"D","NG")))))))))</f>
        <v/>
      </c>
      <c r="AB483" s="26" t="b">
        <f>IF(ISNUMBER(G483),IF(D483&gt;=0.9*'MARK LOOKUP'!G483,"A+",IF(G483&gt;=0.8*'MARK LOOKUP'!G483,"A",IF(G483&gt;=0.7*'MARK LOOKUP'!G483,"B+",IF(G483&gt;=0.6*'MARK LOOKUP'!G483,"B",IF(G483&gt;=0.5*'MARK LOOKUP'!G483,"C+",IF(G483&gt;=0.4*'MARK LOOKUP'!G483,"C",IF(G483&gt;=0.35*'MARK LOOKUP'!G483,"D","NG"))))))))</f>
        <v>0</v>
      </c>
      <c r="AC483" s="26" t="str">
        <f>IF(ISBLANK('DATA ENTRY'!M483),"",IF(LEDGER!H483="AB","AB",IF(LEDGER!H483&gt;=0.9*'MARK LOOKUP'!H483,"A+",IF(LEDGER!H483&gt;=0.8*'MARK LOOKUP'!H483,"A",IF(LEDGER!H483&gt;=0.7*'MARK LOOKUP'!H483,"B+",IF(LEDGER!H483&gt;=0.6*'MARK LOOKUP'!H483,"B",IF(LEDGER!H483&gt;=0.5*'MARK LOOKUP'!H483,"C+",IF(LEDGER!H483&gt;=0.4*'MARK LOOKUP'!H483,"C",IF(LEDGER!H483&gt;=0.35*'MARK LOOKUP'!H483,"D","NG")))))))))</f>
        <v/>
      </c>
      <c r="AD483" s="26" t="str">
        <f>IF(ISBLANK('DATA ENTRY'!N483),"",IF(LEDGER!I483="AB","AB",IF(LEDGER!I483&gt;=0.9*'MARK LOOKUP'!I483,"A+",IF(LEDGER!I483&gt;=0.8*'MARK LOOKUP'!I483,"A",IF(LEDGER!I483&gt;=0.7*'MARK LOOKUP'!I483,"B+",IF(LEDGER!I483&gt;=0.6*'MARK LOOKUP'!I483,"B",IF(LEDGER!I483&gt;=0.5*'MARK LOOKUP'!I483,"C+",IF(LEDGER!I483&gt;=0.4*'MARK LOOKUP'!I483,"C",IF(LEDGER!I483&gt;=0.35*'MARK LOOKUP'!I483,"D","NG")))))))))</f>
        <v/>
      </c>
      <c r="AE483" s="26" t="str">
        <f>IF(ISNUMBER(J483),IF(J483&gt;=0.9*'MARK LOOKUP'!J483,"A+",IF(J483&gt;=0.8*'MARK LOOKUP'!J483,"A",IF(J483&gt;=0.7*'MARK LOOKUP'!J483,"B+",IF(J483&gt;=0.6*'MARK LOOKUP'!J483,"B",IF(J483&gt;=0.5*'MARK LOOKUP'!J483,"C+",IF(J483&gt;=0.4*'MARK LOOKUP'!J483,"C",IF(J483&gt;=0.35*'MARK LOOKUP'!J483,"D","NG"))))))),"")</f>
        <v/>
      </c>
      <c r="AF483" s="26" t="str">
        <f>IF(ISBLANK('DATA ENTRY'!P483),"",IF(LEDGER!K483="Ab","AB",IF(LEDGER!K483&gt;=0.9*'MARK LOOKUP'!K483,"A+",IF(LEDGER!K483&gt;=0.8*'MARK LOOKUP'!K483,"A",IF(LEDGER!K483&gt;=0.7*'MARK LOOKUP'!K483,"B+",IF(LEDGER!K483&gt;=0.6*'MARK LOOKUP'!K483,"B",IF(LEDGER!K483&gt;=0.5*'MARK LOOKUP'!K483,"C+",IF(LEDGER!K483&gt;=0.4*'MARK LOOKUP'!K483,"C",IF(LEDGER!K483&gt;=0.35*'MARK LOOKUP'!K483,"D","NG")))))))))</f>
        <v/>
      </c>
      <c r="AG483" s="26" t="str">
        <f>IF(ISBLANK('DATA ENTRY'!Q483),"",IF(LEDGER!L483="Ab","AB",IF(LEDGER!L483&gt;=0.9*'MARK LOOKUP'!L483,"A+",IF(LEDGER!L483&gt;=0.8*'MARK LOOKUP'!L483,"A",IF(LEDGER!L483&gt;=0.7*'MARK LOOKUP'!L483,"B+",IF(LEDGER!L483&gt;=0.6*'MARK LOOKUP'!L483,"B",IF(LEDGER!L483&gt;=0.5*'MARK LOOKUP'!L483,"C+",IF(LEDGER!L483&gt;=0.4*'MARK LOOKUP'!L483,"C",IF(LEDGER!L483&gt;=0.35*'MARK LOOKUP'!L483,"D","NG")))))))))</f>
        <v/>
      </c>
      <c r="AH483" s="26" t="str">
        <f>IF(ISNUMBER(M483),IF(M483&gt;=0.9*'MARK LOOKUP'!M483,"A+",IF(M483&gt;=0.8*'MARK LOOKUP'!M483,"A",IF(M483&gt;=0.7*'MARK LOOKUP'!M483,"B+",IF(M483&gt;=0.6*'MARK LOOKUP'!M483,"B",IF(M483&gt;=0.5*'MARK LOOKUP'!M483,"C+",IF(M483&gt;=0.4*'MARK LOOKUP'!M483,"C",IF(M483&gt;=0.35*'MARK LOOKUP'!M483,"D","NG"))))))),"")</f>
        <v/>
      </c>
      <c r="AI483" s="26" t="str">
        <f>IF(ISBLANK('DATA ENTRY'!S483),"",IF(N483="Ab","AB",IF(N483&gt;=0.9*'MARK LOOKUP'!N483,"A+",IF(N483&gt;=0.8*'MARK LOOKUP'!N483,"A",IF(N483&gt;=0.7*'MARK LOOKUP'!N483,"B+",IF(N483&gt;=0.6*'MARK LOOKUP'!N483,"B",IF(N483&gt;=0.5*'MARK LOOKUP'!N483,"C+",IF(N483&gt;=0.4*'MARK LOOKUP'!N483,"C",IF(N483&gt;=0.35*'MARK LOOKUP'!N483,"D","NG")))))))))</f>
        <v/>
      </c>
      <c r="AJ483" s="26" t="str">
        <f>IF(ISBLANK('DATA ENTRY'!T483),"",IF(O483="Ab","AB",IF(O483&gt;=0.9*'MARK LOOKUP'!O483,"A+",IF(O483&gt;=0.8*'MARK LOOKUP'!O483,"A",IF(O483&gt;=0.7*'MARK LOOKUP'!O483,"B+",IF(O483&gt;=0.6*'MARK LOOKUP'!O483,"B",IF(O483&gt;=0.5*'MARK LOOKUP'!O483,"C+",IF(O483&gt;=0.4*'MARK LOOKUP'!O483,"C",IF(O483&gt;=0.35*'MARK LOOKUP'!O483,"D","NG")))))))))</f>
        <v/>
      </c>
      <c r="AK483" s="26" t="str">
        <f>IF(ISNUMBER(P483),IF(P483&gt;=0.9*'MARK LOOKUP'!P483,"A+",IF(P483&gt;=0.8*'MARK LOOKUP'!P483,"A",IF(P483&gt;=0.7*'MARK LOOKUP'!P483,"B+",IF(P483&gt;=0.6*'MARK LOOKUP'!P483,"B",IF(P483&gt;=0.5*'MARK LOOKUP'!P483,"C+",IF(P483&gt;=0.4*'MARK LOOKUP'!P483,"C",IF(P483&gt;=0.35*'MARK LOOKUP'!P483,"D","NG"))))))),"")</f>
        <v/>
      </c>
      <c r="AL483" s="26" t="str">
        <f>IF(ISBLANK('DATA ENTRY'!V483),"",IF(Q483="Ab","AB",IF(Q483&gt;=0.9*'MARK LOOKUP'!Q483,"A+",IF(Q483&gt;=0.8*'MARK LOOKUP'!Q483,"A",IF(Q483&gt;=0.7*'MARK LOOKUP'!Q483,"B+",IF(Q483&gt;=0.6*'MARK LOOKUP'!Q483,"B",IF(Q483&gt;=0.5*'MARK LOOKUP'!Q483,"C+",IF(Q483&gt;=0.4*'MARK LOOKUP'!Q483,"C",IF(Q483&gt;=0.35*'MARK LOOKUP'!Q483,"D","NG")))))))))</f>
        <v/>
      </c>
      <c r="AM483" s="26" t="str">
        <f>IF(ISBLANK('DATA ENTRY'!W483),"",IF(R483="Ab","AB",IF(R483&gt;=0.9*'MARK LOOKUP'!R483,"A+",IF(R483&gt;=0.8*'MARK LOOKUP'!R483,"A",IF(R483&gt;=0.7*'MARK LOOKUP'!R483,"B+",IF(R483&gt;=0.6*'MARK LOOKUP'!R483,"B",IF(R483&gt;=0.5*'MARK LOOKUP'!R483,"C+",IF(R483&gt;=0.4*'MARK LOOKUP'!R483,"C",IF(R483&gt;=0.35*'MARK LOOKUP'!R483,"D","NG")))))))))</f>
        <v/>
      </c>
      <c r="AN483" s="26" t="str">
        <f>IF(ISNUMBER(S483),IF(S483&gt;=0.9*'MARK LOOKUP'!S483,"A+",IF(S483&gt;=0.8*'MARK LOOKUP'!S483,"A",IF(S483&gt;=0.7*'MARK LOOKUP'!S483,"B+",IF(S483&gt;=0.6*'MARK LOOKUP'!S483,"B",IF(S483&gt;=0.5*'MARK LOOKUP'!S483,"C+",IF(S483&gt;=0.4*'MARK LOOKUP'!S483,"C",IF(S483&gt;=0.35*'MARK LOOKUP'!S483,"D","NG"))))))),"")</f>
        <v/>
      </c>
      <c r="AO483" s="26" t="str">
        <f>IF(ISBLANK('DATA ENTRY'!Y483),"",IF(T483="AB","AB",IF(T483&gt;=0.9*'MARK LOOKUP'!T483,"A+",IF(T483&gt;=0.8*'MARK LOOKUP'!T483,"A",IF(T483&gt;=0.7*'MARK LOOKUP'!T483,"B+",IF(T483&gt;=0.6*'MARK LOOKUP'!T483,"B",IF(T483&gt;=0.5*'MARK LOOKUP'!T483,"C+",IF(T483&gt;=0.4*'MARK LOOKUP'!T483,"C",IF(T483&gt;=0.35*'MARK LOOKUP'!T483,"D","NG")))))))))</f>
        <v/>
      </c>
      <c r="AP483" s="26" t="str">
        <f>IF(ISBLANK('DATA ENTRY'!Z483),"",IF(U483="AB","AB",IF(U483&gt;=0.9*'MARK LOOKUP'!U483,"A+",IF(U483&gt;=0.8*'MARK LOOKUP'!U483,"A",IF(U483&gt;=0.7*'MARK LOOKUP'!U483,"B+",IF(U483&gt;=0.6*'MARK LOOKUP'!U483,"B",IF(U483&gt;=0.5*'MARK LOOKUP'!U483,"C+",IF(U483&gt;=0.4*'MARK LOOKUP'!U483,"C",IF(U483&gt;=0.35*'MARK LOOKUP'!U483,"D","NG")))))))))</f>
        <v/>
      </c>
      <c r="AQ483" s="26" t="str">
        <f>IF(ISNUMBER(V483),IF(V483&gt;=0.9*'MARK LOOKUP'!V483,"A+",IF(V483&gt;=0.8*'MARK LOOKUP'!V483,"A",IF(V483&gt;=0.7*'MARK LOOKUP'!V483,"B+",IF(V483&gt;=0.6*'MARK LOOKUP'!S483,"B",IF(V483&gt;=0.5*'MARK LOOKUP'!V483,"C+",IF(V483&gt;=0.4*'MARK LOOKUP'!V483,"C",IF(V483&gt;=0.35*'MARK LOOKUP'!V483,"D","NG"))))))),"")</f>
        <v/>
      </c>
      <c r="AR483" s="26" t="str">
        <f t="shared" si="147"/>
        <v/>
      </c>
      <c r="AS483" s="26" t="str">
        <f t="shared" si="148"/>
        <v/>
      </c>
      <c r="AT483" s="26" t="str">
        <f t="shared" si="149"/>
        <v/>
      </c>
      <c r="AU483" s="26" t="str">
        <f t="shared" si="150"/>
        <v/>
      </c>
      <c r="AV483" s="26" t="str">
        <f t="shared" si="151"/>
        <v/>
      </c>
      <c r="AW483" s="26" t="str">
        <f t="shared" si="152"/>
        <v/>
      </c>
      <c r="AX483" s="26" t="str">
        <f t="shared" si="153"/>
        <v/>
      </c>
      <c r="AY483" s="26" t="str">
        <f t="shared" si="154"/>
        <v/>
      </c>
      <c r="AZ483" s="26" t="str">
        <f t="shared" si="155"/>
        <v/>
      </c>
      <c r="BA483" s="26" t="str">
        <f t="shared" si="156"/>
        <v/>
      </c>
      <c r="BB483" s="26" t="str">
        <f t="shared" si="157"/>
        <v/>
      </c>
      <c r="BC483" s="26" t="str">
        <f t="shared" si="158"/>
        <v/>
      </c>
      <c r="BD483" s="26" t="str">
        <f t="shared" si="159"/>
        <v/>
      </c>
      <c r="BE483" s="26" t="str">
        <f>IF(ISBLANK('DATA ENTRY'!S483),"",IF(AJ483="A+","4",IF(AJ483="A","3.6",IF(AJ483="B+","3.2",IF(AJ483="B","2.8",IF(AJ483="C+","2.4",IF(AJ483="C","2",IF(AJ483="D+","1.6",IF(AJ483="D","1.2",IF(AJ483="E","0.8",""))))))))))</f>
        <v/>
      </c>
      <c r="BF483" s="26" t="str">
        <f>IF(ISBLANK('DATA ENTRY'!T483),"",IF(AK483="A+","4",IF(AK483="A","3.6",IF(AK483="B+","3.2",IF(AK483="B","2.8",IF(AK483="C+","2.4",IF(AK483="C","2",IF(AK483="D+","1.6",IF(AK483="D","1.2",IF(AK483="E","0.8",""))))))))))</f>
        <v/>
      </c>
      <c r="BG483" s="26" t="str">
        <f>IF(ISBLANK('DATA ENTRY'!U483),"",IF(AL483="A+","4",IF(AL483="A","3.6",IF(AL483="B+","3.2",IF(AL483="B","2.8",IF(AL483="C+","2.4",IF(AL483="C","2",IF(AL483="D+","1.6",IF(AL483="D","1.2",IF(AL483="E","0.8",""))))))))))</f>
        <v/>
      </c>
      <c r="BH483" s="26" t="str">
        <f>IF(ISBLANK('DATA ENTRY'!V483),"",IF(AM483="A+","4",IF(AM483="A","3.6",IF(AM483="B+","3.2",IF(AM483="B","2.8",IF(AM483="C+","2.4",IF(AM483="C","2",IF(AM483="D+","1.6",IF(AM483="D","1.2",IF(AM483="E","0.8",""))))))))))</f>
        <v/>
      </c>
      <c r="BI483" s="26" t="str">
        <f>IF(ISBLANK('DATA ENTRY'!W483),"",IF(AN483="A+","4",IF(AN483="A","3.6",IF(AN483="B+","3.2",IF(AN483="B","2.8",IF(AN483="C+","2.4",IF(AN483="C","2",IF(AN483="D+","1.6",IF(AN483="D","1.2",IF(AN483="E","0.8",""))))))))))</f>
        <v/>
      </c>
      <c r="BJ483" s="26" t="str">
        <f>IF(ISBLANK('DATA ENTRY'!X483),"",IF(AO483="A+","4",IF(AO483="A","3.6",IF(AO483="B+","3.2",IF(AO483="B","2.8",IF(AO483="C+","2.4",IF(AO483="C","2",IF(AO483="D+","1.6",IF(AO483="D","1.2",IF(AO483="E","0.8",""))))))))))</f>
        <v/>
      </c>
      <c r="BK483" s="26" t="str">
        <f>IF(ISBLANK('DATA ENTRY'!Y483),"",IF(AP483="A+","4",IF(AP483="A","3.6",IF(AP483="B+","3.2",IF(AP483="B","2.8",IF(AP483="C+","2.4",IF(AP483="C","2",IF(AP483="D+","1.6",IF(AP483="D","1.2",IF(AP483="E","0.8",""))))))))))</f>
        <v/>
      </c>
      <c r="BL483" s="26" t="str">
        <f>IF(ISBLANK('DATA ENTRY'!Z483),"",IF(AQ483="A+","4",IF(AQ483="A","3.6",IF(AQ483="B+","3.2",IF(AQ483="B","2.8",IF(AQ483="C+","2.4",IF(AQ483="C","2",IF(AQ483="D+","1.6",IF(AQ483="D","1.2",IF(AQ483="E","0.8",""))))))))))</f>
        <v/>
      </c>
    </row>
    <row r="484" spans="2:64" x14ac:dyDescent="0.25">
      <c r="B484" s="26" t="str">
        <f>IF(ISBLANK('DATA ENTRY'!G484),"",'DATA ENTRY'!G484)</f>
        <v/>
      </c>
      <c r="C484" s="26" t="str">
        <f>IF(ISBLANK('DATA ENTRY'!H484),"",'DATA ENTRY'!H484)</f>
        <v/>
      </c>
      <c r="D484" s="26" t="str">
        <f t="shared" si="141"/>
        <v/>
      </c>
      <c r="E484" s="26" t="str">
        <f>IF(ISBLANK('DATA ENTRY'!J484),"",'DATA ENTRY'!J484)</f>
        <v/>
      </c>
      <c r="F484" s="26" t="str">
        <f>IF(ISBLANK('DATA ENTRY'!K484),"",'DATA ENTRY'!K484)</f>
        <v/>
      </c>
      <c r="G484" s="26" t="str">
        <f t="shared" si="142"/>
        <v/>
      </c>
      <c r="H484" s="26" t="str">
        <f>IF(ISBLANK('DATA ENTRY'!M484),"",'DATA ENTRY'!M484)</f>
        <v/>
      </c>
      <c r="I484" s="26" t="str">
        <f>IF(ISBLANK('DATA ENTRY'!M484),"",'DATA ENTRY'!N484)</f>
        <v/>
      </c>
      <c r="J484" s="26" t="str">
        <f t="shared" si="160"/>
        <v/>
      </c>
      <c r="K484" s="26" t="str">
        <f>IF(ISBLANK('DATA ENTRY'!P484),"",'DATA ENTRY'!P484)</f>
        <v/>
      </c>
      <c r="L484" s="26" t="str">
        <f>IF(ISBLANK('DATA ENTRY'!Q484),"",'DATA ENTRY'!Q484)</f>
        <v/>
      </c>
      <c r="M484" s="26" t="str">
        <f t="shared" si="143"/>
        <v/>
      </c>
      <c r="N484" s="26" t="str">
        <f>IF(ISBLANK('DATA ENTRY'!S484),"",'DATA ENTRY'!S484)</f>
        <v/>
      </c>
      <c r="O484" s="26" t="str">
        <f>IF(ISBLANK('DATA ENTRY'!T484),"",'DATA ENTRY'!T484)</f>
        <v/>
      </c>
      <c r="P484" s="26" t="str">
        <f t="shared" si="144"/>
        <v/>
      </c>
      <c r="Q484" s="26" t="str">
        <f>IF(ISBLANK('DATA ENTRY'!V484),"",'DATA ENTRY'!V484)</f>
        <v/>
      </c>
      <c r="R484" s="26" t="str">
        <f>IF(ISBLANK('DATA ENTRY'!W484),"",'DATA ENTRY'!W484)</f>
        <v/>
      </c>
      <c r="S484" s="26" t="str">
        <f t="shared" si="145"/>
        <v/>
      </c>
      <c r="T484" s="26" t="str">
        <f>IF(ISBLANK('DATA ENTRY'!Y484),"",'DATA ENTRY'!Y484)</f>
        <v/>
      </c>
      <c r="U484" s="26" t="str">
        <f>IF(ISBLANK('DATA ENTRY'!Z484),"",'DATA ENTRY'!Z484)</f>
        <v/>
      </c>
      <c r="V484" s="26" t="str">
        <f t="shared" si="146"/>
        <v/>
      </c>
      <c r="W484" s="26" t="str">
        <f>IF(ISBLANK('DATA ENTRY'!$F484),"",IF(LEDGER!B484="AB","AB",IF(LEDGER!B484&gt;=0.9*'MARK LOOKUP'!B484,"A+",IF(LEDGER!B484&gt;=0.8*'MARK LOOKUP'!B484,"A",IF(LEDGER!B484&gt;=0.7*'MARK LOOKUP'!B484,"B+",IF(LEDGER!B484&gt;=0.6*'MARK LOOKUP'!B484,"B",IF(LEDGER!B484&gt;=0.5*'MARK LOOKUP'!B484,"C+",IF(LEDGER!B484&gt;=0.4*'MARK LOOKUP'!B484,"C+",IF(LEDGER!B484&gt;=0.35*'MARK LOOKUP'!B484,"D","NG")))))))))</f>
        <v/>
      </c>
      <c r="X484" s="26" t="str">
        <f>IF(ISBLANK('DATA ENTRY'!$G484),"",IF(LEDGER!C484="AB","AB",IF(LEDGER!C484&gt;=0.9*'MARK LOOKUP'!C484,"A+",IF(LEDGER!C484&gt;=0.8*'MARK LOOKUP'!C484,"A",IF(LEDGER!C484&gt;=0.7*'MARK LOOKUP'!C484,"B+",IF(LEDGER!C484&gt;=0.6*'MARK LOOKUP'!C484,"B",IF(LEDGER!C484&gt;=0.5*'MARK LOOKUP'!C484,"C+",IF(LEDGER!C484&gt;=0.4*'MARK LOOKUP'!C484,"C+",IF(LEDGER!C484&gt;=0.35*'MARK LOOKUP'!C484,"D","N.G.")))))))))</f>
        <v/>
      </c>
      <c r="Y484" s="26" t="b">
        <f>IF(ISNUMBER(D484),IF(D484&gt;=0.9*'MARK LOOKUP'!D484,"A+",IF(D484&gt;=0.8*'MARK LOOKUP'!D484,"A",IF(D484&gt;=0.7*'MARK LOOKUP'!D484,"B+",IF(D484&gt;=0.6*'MARK LOOKUP'!D484,"B",IF(D484&gt;=0.5*'MARK LOOKUP'!D484,"C+",IF(D484&gt;=0.4*'MARK LOOKUP'!D484,"C",IF(D484&gt;=0.35*'MARK LOOKUP'!D484,"D","N.G."))))))))</f>
        <v>0</v>
      </c>
      <c r="Z484" s="26" t="str">
        <f>IF(ISBLANK('DATA ENTRY'!J484),"",IF(LEDGER!E484="AB","AB",IF(LEDGER!E484&gt;=0.9*'MARK LOOKUP'!E484,"A+",IF(LEDGER!E484&gt;=0.8*'MARK LOOKUP'!E484,"A",IF(LEDGER!E484&gt;=0.7*'MARK LOOKUP'!E484,"B+",IF(LEDGER!E484&gt;=0.6*'MARK LOOKUP'!E484,"B",IF(LEDGER!E484&gt;=0.5*'MARK LOOKUP'!E484,"C+",IF(LEDGER!E484&gt;=0.4*'MARK LOOKUP'!E484,"C",IF(LEDGER!E484&gt;=0.35*'MARK LOOKUP'!E484,"D","NG")))))))))</f>
        <v/>
      </c>
      <c r="AA484" s="26" t="str">
        <f>IF(ISBLANK('DATA ENTRY'!K484),"",IF(LEDGER!F484="AB","AB",IF(LEDGER!F484&gt;=0.9*'MARK LOOKUP'!F484,"A+",IF(LEDGER!F484&gt;=0.8*'MARK LOOKUP'!F484,"A",IF(LEDGER!F484&gt;=0.7*'MARK LOOKUP'!F484,"B+",IF(LEDGER!F484&gt;=0.6*'MARK LOOKUP'!F484,"B",IF(LEDGER!F484&gt;=0.5*'MARK LOOKUP'!F484,"C+",IF(LEDGER!F484&gt;=0.4*'MARK LOOKUP'!F484,"C",IF(LEDGER!F484&gt;=0.35*'MARK LOOKUP'!F484,"D","NG")))))))))</f>
        <v/>
      </c>
      <c r="AB484" s="26" t="b">
        <f>IF(ISNUMBER(G484),IF(D484&gt;=0.9*'MARK LOOKUP'!G484,"A+",IF(G484&gt;=0.8*'MARK LOOKUP'!G484,"A",IF(G484&gt;=0.7*'MARK LOOKUP'!G484,"B+",IF(G484&gt;=0.6*'MARK LOOKUP'!G484,"B",IF(G484&gt;=0.5*'MARK LOOKUP'!G484,"C+",IF(G484&gt;=0.4*'MARK LOOKUP'!G484,"C",IF(G484&gt;=0.35*'MARK LOOKUP'!G484,"D","NG"))))))))</f>
        <v>0</v>
      </c>
      <c r="AC484" s="26" t="str">
        <f>IF(ISBLANK('DATA ENTRY'!M484),"",IF(LEDGER!H484="AB","AB",IF(LEDGER!H484&gt;=0.9*'MARK LOOKUP'!H484,"A+",IF(LEDGER!H484&gt;=0.8*'MARK LOOKUP'!H484,"A",IF(LEDGER!H484&gt;=0.7*'MARK LOOKUP'!H484,"B+",IF(LEDGER!H484&gt;=0.6*'MARK LOOKUP'!H484,"B",IF(LEDGER!H484&gt;=0.5*'MARK LOOKUP'!H484,"C+",IF(LEDGER!H484&gt;=0.4*'MARK LOOKUP'!H484,"C",IF(LEDGER!H484&gt;=0.35*'MARK LOOKUP'!H484,"D","NG")))))))))</f>
        <v/>
      </c>
      <c r="AD484" s="26" t="str">
        <f>IF(ISBLANK('DATA ENTRY'!N484),"",IF(LEDGER!I484="AB","AB",IF(LEDGER!I484&gt;=0.9*'MARK LOOKUP'!I484,"A+",IF(LEDGER!I484&gt;=0.8*'MARK LOOKUP'!I484,"A",IF(LEDGER!I484&gt;=0.7*'MARK LOOKUP'!I484,"B+",IF(LEDGER!I484&gt;=0.6*'MARK LOOKUP'!I484,"B",IF(LEDGER!I484&gt;=0.5*'MARK LOOKUP'!I484,"C+",IF(LEDGER!I484&gt;=0.4*'MARK LOOKUP'!I484,"C",IF(LEDGER!I484&gt;=0.35*'MARK LOOKUP'!I484,"D","NG")))))))))</f>
        <v/>
      </c>
      <c r="AE484" s="26" t="str">
        <f>IF(ISNUMBER(J484),IF(J484&gt;=0.9*'MARK LOOKUP'!J484,"A+",IF(J484&gt;=0.8*'MARK LOOKUP'!J484,"A",IF(J484&gt;=0.7*'MARK LOOKUP'!J484,"B+",IF(J484&gt;=0.6*'MARK LOOKUP'!J484,"B",IF(J484&gt;=0.5*'MARK LOOKUP'!J484,"C+",IF(J484&gt;=0.4*'MARK LOOKUP'!J484,"C",IF(J484&gt;=0.35*'MARK LOOKUP'!J484,"D","NG"))))))),"")</f>
        <v/>
      </c>
      <c r="AF484" s="26" t="str">
        <f>IF(ISBLANK('DATA ENTRY'!P484),"",IF(LEDGER!K484="Ab","AB",IF(LEDGER!K484&gt;=0.9*'MARK LOOKUP'!K484,"A+",IF(LEDGER!K484&gt;=0.8*'MARK LOOKUP'!K484,"A",IF(LEDGER!K484&gt;=0.7*'MARK LOOKUP'!K484,"B+",IF(LEDGER!K484&gt;=0.6*'MARK LOOKUP'!K484,"B",IF(LEDGER!K484&gt;=0.5*'MARK LOOKUP'!K484,"C+",IF(LEDGER!K484&gt;=0.4*'MARK LOOKUP'!K484,"C",IF(LEDGER!K484&gt;=0.35*'MARK LOOKUP'!K484,"D","NG")))))))))</f>
        <v/>
      </c>
      <c r="AG484" s="26" t="str">
        <f>IF(ISBLANK('DATA ENTRY'!Q484),"",IF(LEDGER!L484="Ab","AB",IF(LEDGER!L484&gt;=0.9*'MARK LOOKUP'!L484,"A+",IF(LEDGER!L484&gt;=0.8*'MARK LOOKUP'!L484,"A",IF(LEDGER!L484&gt;=0.7*'MARK LOOKUP'!L484,"B+",IF(LEDGER!L484&gt;=0.6*'MARK LOOKUP'!L484,"B",IF(LEDGER!L484&gt;=0.5*'MARK LOOKUP'!L484,"C+",IF(LEDGER!L484&gt;=0.4*'MARK LOOKUP'!L484,"C",IF(LEDGER!L484&gt;=0.35*'MARK LOOKUP'!L484,"D","NG")))))))))</f>
        <v/>
      </c>
      <c r="AH484" s="26" t="str">
        <f>IF(ISNUMBER(M484),IF(M484&gt;=0.9*'MARK LOOKUP'!M484,"A+",IF(M484&gt;=0.8*'MARK LOOKUP'!M484,"A",IF(M484&gt;=0.7*'MARK LOOKUP'!M484,"B+",IF(M484&gt;=0.6*'MARK LOOKUP'!M484,"B",IF(M484&gt;=0.5*'MARK LOOKUP'!M484,"C+",IF(M484&gt;=0.4*'MARK LOOKUP'!M484,"C",IF(M484&gt;=0.35*'MARK LOOKUP'!M484,"D","NG"))))))),"")</f>
        <v/>
      </c>
      <c r="AI484" s="26" t="str">
        <f>IF(ISBLANK('DATA ENTRY'!S484),"",IF(N484="Ab","AB",IF(N484&gt;=0.9*'MARK LOOKUP'!N484,"A+",IF(N484&gt;=0.8*'MARK LOOKUP'!N484,"A",IF(N484&gt;=0.7*'MARK LOOKUP'!N484,"B+",IF(N484&gt;=0.6*'MARK LOOKUP'!N484,"B",IF(N484&gt;=0.5*'MARK LOOKUP'!N484,"C+",IF(N484&gt;=0.4*'MARK LOOKUP'!N484,"C",IF(N484&gt;=0.35*'MARK LOOKUP'!N484,"D","NG")))))))))</f>
        <v/>
      </c>
      <c r="AJ484" s="26" t="str">
        <f>IF(ISBLANK('DATA ENTRY'!T484),"",IF(O484="Ab","AB",IF(O484&gt;=0.9*'MARK LOOKUP'!O484,"A+",IF(O484&gt;=0.8*'MARK LOOKUP'!O484,"A",IF(O484&gt;=0.7*'MARK LOOKUP'!O484,"B+",IF(O484&gt;=0.6*'MARK LOOKUP'!O484,"B",IF(O484&gt;=0.5*'MARK LOOKUP'!O484,"C+",IF(O484&gt;=0.4*'MARK LOOKUP'!O484,"C",IF(O484&gt;=0.35*'MARK LOOKUP'!O484,"D","NG")))))))))</f>
        <v/>
      </c>
      <c r="AK484" s="26" t="str">
        <f>IF(ISNUMBER(P484),IF(P484&gt;=0.9*'MARK LOOKUP'!P484,"A+",IF(P484&gt;=0.8*'MARK LOOKUP'!P484,"A",IF(P484&gt;=0.7*'MARK LOOKUP'!P484,"B+",IF(P484&gt;=0.6*'MARK LOOKUP'!P484,"B",IF(P484&gt;=0.5*'MARK LOOKUP'!P484,"C+",IF(P484&gt;=0.4*'MARK LOOKUP'!P484,"C",IF(P484&gt;=0.35*'MARK LOOKUP'!P484,"D","NG"))))))),"")</f>
        <v/>
      </c>
      <c r="AL484" s="26" t="str">
        <f>IF(ISBLANK('DATA ENTRY'!V484),"",IF(Q484="Ab","AB",IF(Q484&gt;=0.9*'MARK LOOKUP'!Q484,"A+",IF(Q484&gt;=0.8*'MARK LOOKUP'!Q484,"A",IF(Q484&gt;=0.7*'MARK LOOKUP'!Q484,"B+",IF(Q484&gt;=0.6*'MARK LOOKUP'!Q484,"B",IF(Q484&gt;=0.5*'MARK LOOKUP'!Q484,"C+",IF(Q484&gt;=0.4*'MARK LOOKUP'!Q484,"C",IF(Q484&gt;=0.35*'MARK LOOKUP'!Q484,"D","NG")))))))))</f>
        <v/>
      </c>
      <c r="AM484" s="26" t="str">
        <f>IF(ISBLANK('DATA ENTRY'!W484),"",IF(R484="Ab","AB",IF(R484&gt;=0.9*'MARK LOOKUP'!R484,"A+",IF(R484&gt;=0.8*'MARK LOOKUP'!R484,"A",IF(R484&gt;=0.7*'MARK LOOKUP'!R484,"B+",IF(R484&gt;=0.6*'MARK LOOKUP'!R484,"B",IF(R484&gt;=0.5*'MARK LOOKUP'!R484,"C+",IF(R484&gt;=0.4*'MARK LOOKUP'!R484,"C",IF(R484&gt;=0.35*'MARK LOOKUP'!R484,"D","NG")))))))))</f>
        <v/>
      </c>
      <c r="AN484" s="26" t="str">
        <f>IF(ISNUMBER(S484),IF(S484&gt;=0.9*'MARK LOOKUP'!S484,"A+",IF(S484&gt;=0.8*'MARK LOOKUP'!S484,"A",IF(S484&gt;=0.7*'MARK LOOKUP'!S484,"B+",IF(S484&gt;=0.6*'MARK LOOKUP'!S484,"B",IF(S484&gt;=0.5*'MARK LOOKUP'!S484,"C+",IF(S484&gt;=0.4*'MARK LOOKUP'!S484,"C",IF(S484&gt;=0.35*'MARK LOOKUP'!S484,"D","NG"))))))),"")</f>
        <v/>
      </c>
      <c r="AO484" s="26" t="str">
        <f>IF(ISBLANK('DATA ENTRY'!Y484),"",IF(T484="AB","AB",IF(T484&gt;=0.9*'MARK LOOKUP'!T484,"A+",IF(T484&gt;=0.8*'MARK LOOKUP'!T484,"A",IF(T484&gt;=0.7*'MARK LOOKUP'!T484,"B+",IF(T484&gt;=0.6*'MARK LOOKUP'!T484,"B",IF(T484&gt;=0.5*'MARK LOOKUP'!T484,"C+",IF(T484&gt;=0.4*'MARK LOOKUP'!T484,"C",IF(T484&gt;=0.35*'MARK LOOKUP'!T484,"D","NG")))))))))</f>
        <v/>
      </c>
      <c r="AP484" s="26" t="str">
        <f>IF(ISBLANK('DATA ENTRY'!Z484),"",IF(U484="AB","AB",IF(U484&gt;=0.9*'MARK LOOKUP'!U484,"A+",IF(U484&gt;=0.8*'MARK LOOKUP'!U484,"A",IF(U484&gt;=0.7*'MARK LOOKUP'!U484,"B+",IF(U484&gt;=0.6*'MARK LOOKUP'!U484,"B",IF(U484&gt;=0.5*'MARK LOOKUP'!U484,"C+",IF(U484&gt;=0.4*'MARK LOOKUP'!U484,"C",IF(U484&gt;=0.35*'MARK LOOKUP'!U484,"D","NG")))))))))</f>
        <v/>
      </c>
      <c r="AQ484" s="26" t="str">
        <f>IF(ISNUMBER(V484),IF(V484&gt;=0.9*'MARK LOOKUP'!V484,"A+",IF(V484&gt;=0.8*'MARK LOOKUP'!V484,"A",IF(V484&gt;=0.7*'MARK LOOKUP'!V484,"B+",IF(V484&gt;=0.6*'MARK LOOKUP'!S484,"B",IF(V484&gt;=0.5*'MARK LOOKUP'!V484,"C+",IF(V484&gt;=0.4*'MARK LOOKUP'!V484,"C",IF(V484&gt;=0.35*'MARK LOOKUP'!V484,"D","NG"))))))),"")</f>
        <v/>
      </c>
      <c r="AR484" s="26" t="str">
        <f t="shared" si="147"/>
        <v/>
      </c>
      <c r="AS484" s="26" t="str">
        <f t="shared" si="148"/>
        <v/>
      </c>
      <c r="AT484" s="26" t="str">
        <f t="shared" si="149"/>
        <v/>
      </c>
      <c r="AU484" s="26" t="str">
        <f t="shared" si="150"/>
        <v/>
      </c>
      <c r="AV484" s="26" t="str">
        <f t="shared" si="151"/>
        <v/>
      </c>
      <c r="AW484" s="26" t="str">
        <f t="shared" si="152"/>
        <v/>
      </c>
      <c r="AX484" s="26" t="str">
        <f t="shared" si="153"/>
        <v/>
      </c>
      <c r="AY484" s="26" t="str">
        <f t="shared" si="154"/>
        <v/>
      </c>
      <c r="AZ484" s="26" t="str">
        <f t="shared" si="155"/>
        <v/>
      </c>
      <c r="BA484" s="26" t="str">
        <f t="shared" si="156"/>
        <v/>
      </c>
      <c r="BB484" s="26" t="str">
        <f t="shared" si="157"/>
        <v/>
      </c>
      <c r="BC484" s="26" t="str">
        <f t="shared" si="158"/>
        <v/>
      </c>
      <c r="BD484" s="26" t="str">
        <f t="shared" si="159"/>
        <v/>
      </c>
      <c r="BE484" s="26" t="str">
        <f>IF(ISBLANK('DATA ENTRY'!S484),"",IF(AJ484="A+","4",IF(AJ484="A","3.6",IF(AJ484="B+","3.2",IF(AJ484="B","2.8",IF(AJ484="C+","2.4",IF(AJ484="C","2",IF(AJ484="D+","1.6",IF(AJ484="D","1.2",IF(AJ484="E","0.8",""))))))))))</f>
        <v/>
      </c>
      <c r="BF484" s="26" t="str">
        <f>IF(ISBLANK('DATA ENTRY'!T484),"",IF(AK484="A+","4",IF(AK484="A","3.6",IF(AK484="B+","3.2",IF(AK484="B","2.8",IF(AK484="C+","2.4",IF(AK484="C","2",IF(AK484="D+","1.6",IF(AK484="D","1.2",IF(AK484="E","0.8",""))))))))))</f>
        <v/>
      </c>
      <c r="BG484" s="26" t="str">
        <f>IF(ISBLANK('DATA ENTRY'!U484),"",IF(AL484="A+","4",IF(AL484="A","3.6",IF(AL484="B+","3.2",IF(AL484="B","2.8",IF(AL484="C+","2.4",IF(AL484="C","2",IF(AL484="D+","1.6",IF(AL484="D","1.2",IF(AL484="E","0.8",""))))))))))</f>
        <v/>
      </c>
      <c r="BH484" s="26" t="str">
        <f>IF(ISBLANK('DATA ENTRY'!V484),"",IF(AM484="A+","4",IF(AM484="A","3.6",IF(AM484="B+","3.2",IF(AM484="B","2.8",IF(AM484="C+","2.4",IF(AM484="C","2",IF(AM484="D+","1.6",IF(AM484="D","1.2",IF(AM484="E","0.8",""))))))))))</f>
        <v/>
      </c>
      <c r="BI484" s="26" t="str">
        <f>IF(ISBLANK('DATA ENTRY'!W484),"",IF(AN484="A+","4",IF(AN484="A","3.6",IF(AN484="B+","3.2",IF(AN484="B","2.8",IF(AN484="C+","2.4",IF(AN484="C","2",IF(AN484="D+","1.6",IF(AN484="D","1.2",IF(AN484="E","0.8",""))))))))))</f>
        <v/>
      </c>
      <c r="BJ484" s="26" t="str">
        <f>IF(ISBLANK('DATA ENTRY'!X484),"",IF(AO484="A+","4",IF(AO484="A","3.6",IF(AO484="B+","3.2",IF(AO484="B","2.8",IF(AO484="C+","2.4",IF(AO484="C","2",IF(AO484="D+","1.6",IF(AO484="D","1.2",IF(AO484="E","0.8",""))))))))))</f>
        <v/>
      </c>
      <c r="BK484" s="26" t="str">
        <f>IF(ISBLANK('DATA ENTRY'!Y484),"",IF(AP484="A+","4",IF(AP484="A","3.6",IF(AP484="B+","3.2",IF(AP484="B","2.8",IF(AP484="C+","2.4",IF(AP484="C","2",IF(AP484="D+","1.6",IF(AP484="D","1.2",IF(AP484="E","0.8",""))))))))))</f>
        <v/>
      </c>
      <c r="BL484" s="26" t="str">
        <f>IF(ISBLANK('DATA ENTRY'!Z484),"",IF(AQ484="A+","4",IF(AQ484="A","3.6",IF(AQ484="B+","3.2",IF(AQ484="B","2.8",IF(AQ484="C+","2.4",IF(AQ484="C","2",IF(AQ484="D+","1.6",IF(AQ484="D","1.2",IF(AQ484="E","0.8",""))))))))))</f>
        <v/>
      </c>
    </row>
    <row r="485" spans="2:64" x14ac:dyDescent="0.25">
      <c r="B485" s="26" t="str">
        <f>IF(ISBLANK('DATA ENTRY'!G485),"",'DATA ENTRY'!G485)</f>
        <v/>
      </c>
      <c r="C485" s="26" t="str">
        <f>IF(ISBLANK('DATA ENTRY'!H485),"",'DATA ENTRY'!H485)</f>
        <v/>
      </c>
      <c r="D485" s="26" t="str">
        <f t="shared" si="141"/>
        <v/>
      </c>
      <c r="E485" s="26" t="str">
        <f>IF(ISBLANK('DATA ENTRY'!J485),"",'DATA ENTRY'!J485)</f>
        <v/>
      </c>
      <c r="F485" s="26" t="str">
        <f>IF(ISBLANK('DATA ENTRY'!K485),"",'DATA ENTRY'!K485)</f>
        <v/>
      </c>
      <c r="G485" s="26" t="str">
        <f t="shared" si="142"/>
        <v/>
      </c>
      <c r="H485" s="26" t="str">
        <f>IF(ISBLANK('DATA ENTRY'!M485),"",'DATA ENTRY'!M485)</f>
        <v/>
      </c>
      <c r="I485" s="26" t="str">
        <f>IF(ISBLANK('DATA ENTRY'!M485),"",'DATA ENTRY'!N485)</f>
        <v/>
      </c>
      <c r="J485" s="26" t="str">
        <f t="shared" si="160"/>
        <v/>
      </c>
      <c r="K485" s="26" t="str">
        <f>IF(ISBLANK('DATA ENTRY'!P485),"",'DATA ENTRY'!P485)</f>
        <v/>
      </c>
      <c r="L485" s="26" t="str">
        <f>IF(ISBLANK('DATA ENTRY'!Q485),"",'DATA ENTRY'!Q485)</f>
        <v/>
      </c>
      <c r="M485" s="26" t="str">
        <f t="shared" si="143"/>
        <v/>
      </c>
      <c r="N485" s="26" t="str">
        <f>IF(ISBLANK('DATA ENTRY'!S485),"",'DATA ENTRY'!S485)</f>
        <v/>
      </c>
      <c r="O485" s="26" t="str">
        <f>IF(ISBLANK('DATA ENTRY'!T485),"",'DATA ENTRY'!T485)</f>
        <v/>
      </c>
      <c r="P485" s="26" t="str">
        <f t="shared" si="144"/>
        <v/>
      </c>
      <c r="Q485" s="26" t="str">
        <f>IF(ISBLANK('DATA ENTRY'!V485),"",'DATA ENTRY'!V485)</f>
        <v/>
      </c>
      <c r="R485" s="26" t="str">
        <f>IF(ISBLANK('DATA ENTRY'!W485),"",'DATA ENTRY'!W485)</f>
        <v/>
      </c>
      <c r="S485" s="26" t="str">
        <f t="shared" si="145"/>
        <v/>
      </c>
      <c r="T485" s="26" t="str">
        <f>IF(ISBLANK('DATA ENTRY'!Y485),"",'DATA ENTRY'!Y485)</f>
        <v/>
      </c>
      <c r="U485" s="26" t="str">
        <f>IF(ISBLANK('DATA ENTRY'!Z485),"",'DATA ENTRY'!Z485)</f>
        <v/>
      </c>
      <c r="V485" s="26" t="str">
        <f t="shared" si="146"/>
        <v/>
      </c>
      <c r="W485" s="26" t="str">
        <f>IF(ISBLANK('DATA ENTRY'!$F485),"",IF(LEDGER!B485="AB","AB",IF(LEDGER!B485&gt;=0.9*'MARK LOOKUP'!B485,"A+",IF(LEDGER!B485&gt;=0.8*'MARK LOOKUP'!B485,"A",IF(LEDGER!B485&gt;=0.7*'MARK LOOKUP'!B485,"B+",IF(LEDGER!B485&gt;=0.6*'MARK LOOKUP'!B485,"B",IF(LEDGER!B485&gt;=0.5*'MARK LOOKUP'!B485,"C+",IF(LEDGER!B485&gt;=0.4*'MARK LOOKUP'!B485,"C+",IF(LEDGER!B485&gt;=0.35*'MARK LOOKUP'!B485,"D","NG")))))))))</f>
        <v/>
      </c>
      <c r="X485" s="26" t="str">
        <f>IF(ISBLANK('DATA ENTRY'!$G485),"",IF(LEDGER!C485="AB","AB",IF(LEDGER!C485&gt;=0.9*'MARK LOOKUP'!C485,"A+",IF(LEDGER!C485&gt;=0.8*'MARK LOOKUP'!C485,"A",IF(LEDGER!C485&gt;=0.7*'MARK LOOKUP'!C485,"B+",IF(LEDGER!C485&gt;=0.6*'MARK LOOKUP'!C485,"B",IF(LEDGER!C485&gt;=0.5*'MARK LOOKUP'!C485,"C+",IF(LEDGER!C485&gt;=0.4*'MARK LOOKUP'!C485,"C+",IF(LEDGER!C485&gt;=0.35*'MARK LOOKUP'!C485,"D","N.G.")))))))))</f>
        <v/>
      </c>
      <c r="Y485" s="26" t="b">
        <f>IF(ISNUMBER(D485),IF(D485&gt;=0.9*'MARK LOOKUP'!D485,"A+",IF(D485&gt;=0.8*'MARK LOOKUP'!D485,"A",IF(D485&gt;=0.7*'MARK LOOKUP'!D485,"B+",IF(D485&gt;=0.6*'MARK LOOKUP'!D485,"B",IF(D485&gt;=0.5*'MARK LOOKUP'!D485,"C+",IF(D485&gt;=0.4*'MARK LOOKUP'!D485,"C",IF(D485&gt;=0.35*'MARK LOOKUP'!D485,"D","N.G."))))))))</f>
        <v>0</v>
      </c>
      <c r="Z485" s="26" t="str">
        <f>IF(ISBLANK('DATA ENTRY'!J485),"",IF(LEDGER!E485="AB","AB",IF(LEDGER!E485&gt;=0.9*'MARK LOOKUP'!E485,"A+",IF(LEDGER!E485&gt;=0.8*'MARK LOOKUP'!E485,"A",IF(LEDGER!E485&gt;=0.7*'MARK LOOKUP'!E485,"B+",IF(LEDGER!E485&gt;=0.6*'MARK LOOKUP'!E485,"B",IF(LEDGER!E485&gt;=0.5*'MARK LOOKUP'!E485,"C+",IF(LEDGER!E485&gt;=0.4*'MARK LOOKUP'!E485,"C",IF(LEDGER!E485&gt;=0.35*'MARK LOOKUP'!E485,"D","NG")))))))))</f>
        <v/>
      </c>
      <c r="AA485" s="26" t="str">
        <f>IF(ISBLANK('DATA ENTRY'!K485),"",IF(LEDGER!F485="AB","AB",IF(LEDGER!F485&gt;=0.9*'MARK LOOKUP'!F485,"A+",IF(LEDGER!F485&gt;=0.8*'MARK LOOKUP'!F485,"A",IF(LEDGER!F485&gt;=0.7*'MARK LOOKUP'!F485,"B+",IF(LEDGER!F485&gt;=0.6*'MARK LOOKUP'!F485,"B",IF(LEDGER!F485&gt;=0.5*'MARK LOOKUP'!F485,"C+",IF(LEDGER!F485&gt;=0.4*'MARK LOOKUP'!F485,"C",IF(LEDGER!F485&gt;=0.35*'MARK LOOKUP'!F485,"D","NG")))))))))</f>
        <v/>
      </c>
      <c r="AB485" s="26" t="b">
        <f>IF(ISNUMBER(G485),IF(D485&gt;=0.9*'MARK LOOKUP'!G485,"A+",IF(G485&gt;=0.8*'MARK LOOKUP'!G485,"A",IF(G485&gt;=0.7*'MARK LOOKUP'!G485,"B+",IF(G485&gt;=0.6*'MARK LOOKUP'!G485,"B",IF(G485&gt;=0.5*'MARK LOOKUP'!G485,"C+",IF(G485&gt;=0.4*'MARK LOOKUP'!G485,"C",IF(G485&gt;=0.35*'MARK LOOKUP'!G485,"D","NG"))))))))</f>
        <v>0</v>
      </c>
      <c r="AC485" s="26" t="str">
        <f>IF(ISBLANK('DATA ENTRY'!M485),"",IF(LEDGER!H485="AB","AB",IF(LEDGER!H485&gt;=0.9*'MARK LOOKUP'!H485,"A+",IF(LEDGER!H485&gt;=0.8*'MARK LOOKUP'!H485,"A",IF(LEDGER!H485&gt;=0.7*'MARK LOOKUP'!H485,"B+",IF(LEDGER!H485&gt;=0.6*'MARK LOOKUP'!H485,"B",IF(LEDGER!H485&gt;=0.5*'MARK LOOKUP'!H485,"C+",IF(LEDGER!H485&gt;=0.4*'MARK LOOKUP'!H485,"C",IF(LEDGER!H485&gt;=0.35*'MARK LOOKUP'!H485,"D","NG")))))))))</f>
        <v/>
      </c>
      <c r="AD485" s="26" t="str">
        <f>IF(ISBLANK('DATA ENTRY'!N485),"",IF(LEDGER!I485="AB","AB",IF(LEDGER!I485&gt;=0.9*'MARK LOOKUP'!I485,"A+",IF(LEDGER!I485&gt;=0.8*'MARK LOOKUP'!I485,"A",IF(LEDGER!I485&gt;=0.7*'MARK LOOKUP'!I485,"B+",IF(LEDGER!I485&gt;=0.6*'MARK LOOKUP'!I485,"B",IF(LEDGER!I485&gt;=0.5*'MARK LOOKUP'!I485,"C+",IF(LEDGER!I485&gt;=0.4*'MARK LOOKUP'!I485,"C",IF(LEDGER!I485&gt;=0.35*'MARK LOOKUP'!I485,"D","NG")))))))))</f>
        <v/>
      </c>
      <c r="AE485" s="26" t="str">
        <f>IF(ISNUMBER(J485),IF(J485&gt;=0.9*'MARK LOOKUP'!J485,"A+",IF(J485&gt;=0.8*'MARK LOOKUP'!J485,"A",IF(J485&gt;=0.7*'MARK LOOKUP'!J485,"B+",IF(J485&gt;=0.6*'MARK LOOKUP'!J485,"B",IF(J485&gt;=0.5*'MARK LOOKUP'!J485,"C+",IF(J485&gt;=0.4*'MARK LOOKUP'!J485,"C",IF(J485&gt;=0.35*'MARK LOOKUP'!J485,"D","NG"))))))),"")</f>
        <v/>
      </c>
      <c r="AF485" s="26" t="str">
        <f>IF(ISBLANK('DATA ENTRY'!P485),"",IF(LEDGER!K485="Ab","AB",IF(LEDGER!K485&gt;=0.9*'MARK LOOKUP'!K485,"A+",IF(LEDGER!K485&gt;=0.8*'MARK LOOKUP'!K485,"A",IF(LEDGER!K485&gt;=0.7*'MARK LOOKUP'!K485,"B+",IF(LEDGER!K485&gt;=0.6*'MARK LOOKUP'!K485,"B",IF(LEDGER!K485&gt;=0.5*'MARK LOOKUP'!K485,"C+",IF(LEDGER!K485&gt;=0.4*'MARK LOOKUP'!K485,"C",IF(LEDGER!K485&gt;=0.35*'MARK LOOKUP'!K485,"D","NG")))))))))</f>
        <v/>
      </c>
      <c r="AG485" s="26" t="str">
        <f>IF(ISBLANK('DATA ENTRY'!Q485),"",IF(LEDGER!L485="Ab","AB",IF(LEDGER!L485&gt;=0.9*'MARK LOOKUP'!L485,"A+",IF(LEDGER!L485&gt;=0.8*'MARK LOOKUP'!L485,"A",IF(LEDGER!L485&gt;=0.7*'MARK LOOKUP'!L485,"B+",IF(LEDGER!L485&gt;=0.6*'MARK LOOKUP'!L485,"B",IF(LEDGER!L485&gt;=0.5*'MARK LOOKUP'!L485,"C+",IF(LEDGER!L485&gt;=0.4*'MARK LOOKUP'!L485,"C",IF(LEDGER!L485&gt;=0.35*'MARK LOOKUP'!L485,"D","NG")))))))))</f>
        <v/>
      </c>
      <c r="AH485" s="26" t="str">
        <f>IF(ISNUMBER(M485),IF(M485&gt;=0.9*'MARK LOOKUP'!M485,"A+",IF(M485&gt;=0.8*'MARK LOOKUP'!M485,"A",IF(M485&gt;=0.7*'MARK LOOKUP'!M485,"B+",IF(M485&gt;=0.6*'MARK LOOKUP'!M485,"B",IF(M485&gt;=0.5*'MARK LOOKUP'!M485,"C+",IF(M485&gt;=0.4*'MARK LOOKUP'!M485,"C",IF(M485&gt;=0.35*'MARK LOOKUP'!M485,"D","NG"))))))),"")</f>
        <v/>
      </c>
      <c r="AI485" s="26" t="str">
        <f>IF(ISBLANK('DATA ENTRY'!S485),"",IF(N485="Ab","AB",IF(N485&gt;=0.9*'MARK LOOKUP'!N485,"A+",IF(N485&gt;=0.8*'MARK LOOKUP'!N485,"A",IF(N485&gt;=0.7*'MARK LOOKUP'!N485,"B+",IF(N485&gt;=0.6*'MARK LOOKUP'!N485,"B",IF(N485&gt;=0.5*'MARK LOOKUP'!N485,"C+",IF(N485&gt;=0.4*'MARK LOOKUP'!N485,"C",IF(N485&gt;=0.35*'MARK LOOKUP'!N485,"D","NG")))))))))</f>
        <v/>
      </c>
      <c r="AJ485" s="26" t="str">
        <f>IF(ISBLANK('DATA ENTRY'!T485),"",IF(O485="Ab","AB",IF(O485&gt;=0.9*'MARK LOOKUP'!O485,"A+",IF(O485&gt;=0.8*'MARK LOOKUP'!O485,"A",IF(O485&gt;=0.7*'MARK LOOKUP'!O485,"B+",IF(O485&gt;=0.6*'MARK LOOKUP'!O485,"B",IF(O485&gt;=0.5*'MARK LOOKUP'!O485,"C+",IF(O485&gt;=0.4*'MARK LOOKUP'!O485,"C",IF(O485&gt;=0.35*'MARK LOOKUP'!O485,"D","NG")))))))))</f>
        <v/>
      </c>
      <c r="AK485" s="26" t="str">
        <f>IF(ISNUMBER(P485),IF(P485&gt;=0.9*'MARK LOOKUP'!P485,"A+",IF(P485&gt;=0.8*'MARK LOOKUP'!P485,"A",IF(P485&gt;=0.7*'MARK LOOKUP'!P485,"B+",IF(P485&gt;=0.6*'MARK LOOKUP'!P485,"B",IF(P485&gt;=0.5*'MARK LOOKUP'!P485,"C+",IF(P485&gt;=0.4*'MARK LOOKUP'!P485,"C",IF(P485&gt;=0.35*'MARK LOOKUP'!P485,"D","NG"))))))),"")</f>
        <v/>
      </c>
      <c r="AL485" s="26" t="str">
        <f>IF(ISBLANK('DATA ENTRY'!V485),"",IF(Q485="Ab","AB",IF(Q485&gt;=0.9*'MARK LOOKUP'!Q485,"A+",IF(Q485&gt;=0.8*'MARK LOOKUP'!Q485,"A",IF(Q485&gt;=0.7*'MARK LOOKUP'!Q485,"B+",IF(Q485&gt;=0.6*'MARK LOOKUP'!Q485,"B",IF(Q485&gt;=0.5*'MARK LOOKUP'!Q485,"C+",IF(Q485&gt;=0.4*'MARK LOOKUP'!Q485,"C",IF(Q485&gt;=0.35*'MARK LOOKUP'!Q485,"D","NG")))))))))</f>
        <v/>
      </c>
      <c r="AM485" s="26" t="str">
        <f>IF(ISBLANK('DATA ENTRY'!W485),"",IF(R485="Ab","AB",IF(R485&gt;=0.9*'MARK LOOKUP'!R485,"A+",IF(R485&gt;=0.8*'MARK LOOKUP'!R485,"A",IF(R485&gt;=0.7*'MARK LOOKUP'!R485,"B+",IF(R485&gt;=0.6*'MARK LOOKUP'!R485,"B",IF(R485&gt;=0.5*'MARK LOOKUP'!R485,"C+",IF(R485&gt;=0.4*'MARK LOOKUP'!R485,"C",IF(R485&gt;=0.35*'MARK LOOKUP'!R485,"D","NG")))))))))</f>
        <v/>
      </c>
      <c r="AN485" s="26" t="str">
        <f>IF(ISNUMBER(S485),IF(S485&gt;=0.9*'MARK LOOKUP'!S485,"A+",IF(S485&gt;=0.8*'MARK LOOKUP'!S485,"A",IF(S485&gt;=0.7*'MARK LOOKUP'!S485,"B+",IF(S485&gt;=0.6*'MARK LOOKUP'!S485,"B",IF(S485&gt;=0.5*'MARK LOOKUP'!S485,"C+",IF(S485&gt;=0.4*'MARK LOOKUP'!S485,"C",IF(S485&gt;=0.35*'MARK LOOKUP'!S485,"D","NG"))))))),"")</f>
        <v/>
      </c>
      <c r="AO485" s="26" t="str">
        <f>IF(ISBLANK('DATA ENTRY'!Y485),"",IF(T485="AB","AB",IF(T485&gt;=0.9*'MARK LOOKUP'!T485,"A+",IF(T485&gt;=0.8*'MARK LOOKUP'!T485,"A",IF(T485&gt;=0.7*'MARK LOOKUP'!T485,"B+",IF(T485&gt;=0.6*'MARK LOOKUP'!T485,"B",IF(T485&gt;=0.5*'MARK LOOKUP'!T485,"C+",IF(T485&gt;=0.4*'MARK LOOKUP'!T485,"C",IF(T485&gt;=0.35*'MARK LOOKUP'!T485,"D","NG")))))))))</f>
        <v/>
      </c>
      <c r="AP485" s="26" t="str">
        <f>IF(ISBLANK('DATA ENTRY'!Z485),"",IF(U485="AB","AB",IF(U485&gt;=0.9*'MARK LOOKUP'!U485,"A+",IF(U485&gt;=0.8*'MARK LOOKUP'!U485,"A",IF(U485&gt;=0.7*'MARK LOOKUP'!U485,"B+",IF(U485&gt;=0.6*'MARK LOOKUP'!U485,"B",IF(U485&gt;=0.5*'MARK LOOKUP'!U485,"C+",IF(U485&gt;=0.4*'MARK LOOKUP'!U485,"C",IF(U485&gt;=0.35*'MARK LOOKUP'!U485,"D","NG")))))))))</f>
        <v/>
      </c>
      <c r="AQ485" s="26" t="str">
        <f>IF(ISNUMBER(V485),IF(V485&gt;=0.9*'MARK LOOKUP'!V485,"A+",IF(V485&gt;=0.8*'MARK LOOKUP'!V485,"A",IF(V485&gt;=0.7*'MARK LOOKUP'!V485,"B+",IF(V485&gt;=0.6*'MARK LOOKUP'!S485,"B",IF(V485&gt;=0.5*'MARK LOOKUP'!V485,"C+",IF(V485&gt;=0.4*'MARK LOOKUP'!V485,"C",IF(V485&gt;=0.35*'MARK LOOKUP'!V485,"D","NG"))))))),"")</f>
        <v/>
      </c>
      <c r="AR485" s="26" t="str">
        <f t="shared" si="147"/>
        <v/>
      </c>
      <c r="AS485" s="26" t="str">
        <f t="shared" si="148"/>
        <v/>
      </c>
      <c r="AT485" s="26" t="str">
        <f t="shared" si="149"/>
        <v/>
      </c>
      <c r="AU485" s="26" t="str">
        <f t="shared" si="150"/>
        <v/>
      </c>
      <c r="AV485" s="26" t="str">
        <f t="shared" si="151"/>
        <v/>
      </c>
      <c r="AW485" s="26" t="str">
        <f t="shared" si="152"/>
        <v/>
      </c>
      <c r="AX485" s="26" t="str">
        <f t="shared" si="153"/>
        <v/>
      </c>
      <c r="AY485" s="26" t="str">
        <f t="shared" si="154"/>
        <v/>
      </c>
      <c r="AZ485" s="26" t="str">
        <f t="shared" si="155"/>
        <v/>
      </c>
      <c r="BA485" s="26" t="str">
        <f t="shared" si="156"/>
        <v/>
      </c>
      <c r="BB485" s="26" t="str">
        <f t="shared" si="157"/>
        <v/>
      </c>
      <c r="BC485" s="26" t="str">
        <f t="shared" si="158"/>
        <v/>
      </c>
      <c r="BD485" s="26" t="str">
        <f t="shared" si="159"/>
        <v/>
      </c>
      <c r="BE485" s="26" t="str">
        <f>IF(ISBLANK('DATA ENTRY'!S485),"",IF(AJ485="A+","4",IF(AJ485="A","3.6",IF(AJ485="B+","3.2",IF(AJ485="B","2.8",IF(AJ485="C+","2.4",IF(AJ485="C","2",IF(AJ485="D+","1.6",IF(AJ485="D","1.2",IF(AJ485="E","0.8",""))))))))))</f>
        <v/>
      </c>
      <c r="BF485" s="26" t="str">
        <f>IF(ISBLANK('DATA ENTRY'!T485),"",IF(AK485="A+","4",IF(AK485="A","3.6",IF(AK485="B+","3.2",IF(AK485="B","2.8",IF(AK485="C+","2.4",IF(AK485="C","2",IF(AK485="D+","1.6",IF(AK485="D","1.2",IF(AK485="E","0.8",""))))))))))</f>
        <v/>
      </c>
      <c r="BG485" s="26" t="str">
        <f>IF(ISBLANK('DATA ENTRY'!U485),"",IF(AL485="A+","4",IF(AL485="A","3.6",IF(AL485="B+","3.2",IF(AL485="B","2.8",IF(AL485="C+","2.4",IF(AL485="C","2",IF(AL485="D+","1.6",IF(AL485="D","1.2",IF(AL485="E","0.8",""))))))))))</f>
        <v/>
      </c>
      <c r="BH485" s="26" t="str">
        <f>IF(ISBLANK('DATA ENTRY'!V485),"",IF(AM485="A+","4",IF(AM485="A","3.6",IF(AM485="B+","3.2",IF(AM485="B","2.8",IF(AM485="C+","2.4",IF(AM485="C","2",IF(AM485="D+","1.6",IF(AM485="D","1.2",IF(AM485="E","0.8",""))))))))))</f>
        <v/>
      </c>
      <c r="BI485" s="26" t="str">
        <f>IF(ISBLANK('DATA ENTRY'!W485),"",IF(AN485="A+","4",IF(AN485="A","3.6",IF(AN485="B+","3.2",IF(AN485="B","2.8",IF(AN485="C+","2.4",IF(AN485="C","2",IF(AN485="D+","1.6",IF(AN485="D","1.2",IF(AN485="E","0.8",""))))))))))</f>
        <v/>
      </c>
      <c r="BJ485" s="26" t="str">
        <f>IF(ISBLANK('DATA ENTRY'!X485),"",IF(AO485="A+","4",IF(AO485="A","3.6",IF(AO485="B+","3.2",IF(AO485="B","2.8",IF(AO485="C+","2.4",IF(AO485="C","2",IF(AO485="D+","1.6",IF(AO485="D","1.2",IF(AO485="E","0.8",""))))))))))</f>
        <v/>
      </c>
      <c r="BK485" s="26" t="str">
        <f>IF(ISBLANK('DATA ENTRY'!Y485),"",IF(AP485="A+","4",IF(AP485="A","3.6",IF(AP485="B+","3.2",IF(AP485="B","2.8",IF(AP485="C+","2.4",IF(AP485="C","2",IF(AP485="D+","1.6",IF(AP485="D","1.2",IF(AP485="E","0.8",""))))))))))</f>
        <v/>
      </c>
      <c r="BL485" s="26" t="str">
        <f>IF(ISBLANK('DATA ENTRY'!Z485),"",IF(AQ485="A+","4",IF(AQ485="A","3.6",IF(AQ485="B+","3.2",IF(AQ485="B","2.8",IF(AQ485="C+","2.4",IF(AQ485="C","2",IF(AQ485="D+","1.6",IF(AQ485="D","1.2",IF(AQ485="E","0.8",""))))))))))</f>
        <v/>
      </c>
    </row>
    <row r="486" spans="2:64" x14ac:dyDescent="0.25">
      <c r="B486" s="26" t="str">
        <f>IF(ISBLANK('DATA ENTRY'!G486),"",'DATA ENTRY'!G486)</f>
        <v/>
      </c>
      <c r="C486" s="26" t="str">
        <f>IF(ISBLANK('DATA ENTRY'!H486),"",'DATA ENTRY'!H486)</f>
        <v/>
      </c>
      <c r="D486" s="26" t="str">
        <f t="shared" si="141"/>
        <v/>
      </c>
      <c r="E486" s="26" t="str">
        <f>IF(ISBLANK('DATA ENTRY'!J486),"",'DATA ENTRY'!J486)</f>
        <v/>
      </c>
      <c r="F486" s="26" t="str">
        <f>IF(ISBLANK('DATA ENTRY'!K486),"",'DATA ENTRY'!K486)</f>
        <v/>
      </c>
      <c r="G486" s="26" t="str">
        <f t="shared" si="142"/>
        <v/>
      </c>
      <c r="H486" s="26" t="str">
        <f>IF(ISBLANK('DATA ENTRY'!M486),"",'DATA ENTRY'!M486)</f>
        <v/>
      </c>
      <c r="I486" s="26" t="str">
        <f>IF(ISBLANK('DATA ENTRY'!M486),"",'DATA ENTRY'!N486)</f>
        <v/>
      </c>
      <c r="J486" s="26" t="str">
        <f t="shared" si="160"/>
        <v/>
      </c>
      <c r="K486" s="26" t="str">
        <f>IF(ISBLANK('DATA ENTRY'!P486),"",'DATA ENTRY'!P486)</f>
        <v/>
      </c>
      <c r="L486" s="26" t="str">
        <f>IF(ISBLANK('DATA ENTRY'!Q486),"",'DATA ENTRY'!Q486)</f>
        <v/>
      </c>
      <c r="M486" s="26" t="str">
        <f t="shared" si="143"/>
        <v/>
      </c>
      <c r="N486" s="26" t="str">
        <f>IF(ISBLANK('DATA ENTRY'!S486),"",'DATA ENTRY'!S486)</f>
        <v/>
      </c>
      <c r="O486" s="26" t="str">
        <f>IF(ISBLANK('DATA ENTRY'!T486),"",'DATA ENTRY'!T486)</f>
        <v/>
      </c>
      <c r="P486" s="26" t="str">
        <f t="shared" si="144"/>
        <v/>
      </c>
      <c r="Q486" s="26" t="str">
        <f>IF(ISBLANK('DATA ENTRY'!V486),"",'DATA ENTRY'!V486)</f>
        <v/>
      </c>
      <c r="R486" s="26" t="str">
        <f>IF(ISBLANK('DATA ENTRY'!W486),"",'DATA ENTRY'!W486)</f>
        <v/>
      </c>
      <c r="S486" s="26" t="str">
        <f t="shared" si="145"/>
        <v/>
      </c>
      <c r="T486" s="26" t="str">
        <f>IF(ISBLANK('DATA ENTRY'!Y486),"",'DATA ENTRY'!Y486)</f>
        <v/>
      </c>
      <c r="U486" s="26" t="str">
        <f>IF(ISBLANK('DATA ENTRY'!Z486),"",'DATA ENTRY'!Z486)</f>
        <v/>
      </c>
      <c r="V486" s="26" t="str">
        <f t="shared" si="146"/>
        <v/>
      </c>
      <c r="W486" s="26" t="str">
        <f>IF(ISBLANK('DATA ENTRY'!$F486),"",IF(LEDGER!B486="AB","AB",IF(LEDGER!B486&gt;=0.9*'MARK LOOKUP'!B486,"A+",IF(LEDGER!B486&gt;=0.8*'MARK LOOKUP'!B486,"A",IF(LEDGER!B486&gt;=0.7*'MARK LOOKUP'!B486,"B+",IF(LEDGER!B486&gt;=0.6*'MARK LOOKUP'!B486,"B",IF(LEDGER!B486&gt;=0.5*'MARK LOOKUP'!B486,"C+",IF(LEDGER!B486&gt;=0.4*'MARK LOOKUP'!B486,"C+",IF(LEDGER!B486&gt;=0.35*'MARK LOOKUP'!B486,"D","NG")))))))))</f>
        <v/>
      </c>
      <c r="X486" s="26" t="str">
        <f>IF(ISBLANK('DATA ENTRY'!$G486),"",IF(LEDGER!C486="AB","AB",IF(LEDGER!C486&gt;=0.9*'MARK LOOKUP'!C486,"A+",IF(LEDGER!C486&gt;=0.8*'MARK LOOKUP'!C486,"A",IF(LEDGER!C486&gt;=0.7*'MARK LOOKUP'!C486,"B+",IF(LEDGER!C486&gt;=0.6*'MARK LOOKUP'!C486,"B",IF(LEDGER!C486&gt;=0.5*'MARK LOOKUP'!C486,"C+",IF(LEDGER!C486&gt;=0.4*'MARK LOOKUP'!C486,"C+",IF(LEDGER!C486&gt;=0.35*'MARK LOOKUP'!C486,"D","N.G.")))))))))</f>
        <v/>
      </c>
      <c r="Y486" s="26" t="b">
        <f>IF(ISNUMBER(D486),IF(D486&gt;=0.9*'MARK LOOKUP'!D486,"A+",IF(D486&gt;=0.8*'MARK LOOKUP'!D486,"A",IF(D486&gt;=0.7*'MARK LOOKUP'!D486,"B+",IF(D486&gt;=0.6*'MARK LOOKUP'!D486,"B",IF(D486&gt;=0.5*'MARK LOOKUP'!D486,"C+",IF(D486&gt;=0.4*'MARK LOOKUP'!D486,"C",IF(D486&gt;=0.35*'MARK LOOKUP'!D486,"D","N.G."))))))))</f>
        <v>0</v>
      </c>
      <c r="Z486" s="26" t="str">
        <f>IF(ISBLANK('DATA ENTRY'!J486),"",IF(LEDGER!E486="AB","AB",IF(LEDGER!E486&gt;=0.9*'MARK LOOKUP'!E486,"A+",IF(LEDGER!E486&gt;=0.8*'MARK LOOKUP'!E486,"A",IF(LEDGER!E486&gt;=0.7*'MARK LOOKUP'!E486,"B+",IF(LEDGER!E486&gt;=0.6*'MARK LOOKUP'!E486,"B",IF(LEDGER!E486&gt;=0.5*'MARK LOOKUP'!E486,"C+",IF(LEDGER!E486&gt;=0.4*'MARK LOOKUP'!E486,"C",IF(LEDGER!E486&gt;=0.35*'MARK LOOKUP'!E486,"D","NG")))))))))</f>
        <v/>
      </c>
      <c r="AA486" s="26" t="str">
        <f>IF(ISBLANK('DATA ENTRY'!K486),"",IF(LEDGER!F486="AB","AB",IF(LEDGER!F486&gt;=0.9*'MARK LOOKUP'!F486,"A+",IF(LEDGER!F486&gt;=0.8*'MARK LOOKUP'!F486,"A",IF(LEDGER!F486&gt;=0.7*'MARK LOOKUP'!F486,"B+",IF(LEDGER!F486&gt;=0.6*'MARK LOOKUP'!F486,"B",IF(LEDGER!F486&gt;=0.5*'MARK LOOKUP'!F486,"C+",IF(LEDGER!F486&gt;=0.4*'MARK LOOKUP'!F486,"C",IF(LEDGER!F486&gt;=0.35*'MARK LOOKUP'!F486,"D","NG")))))))))</f>
        <v/>
      </c>
      <c r="AB486" s="26" t="b">
        <f>IF(ISNUMBER(G486),IF(D486&gt;=0.9*'MARK LOOKUP'!G486,"A+",IF(G486&gt;=0.8*'MARK LOOKUP'!G486,"A",IF(G486&gt;=0.7*'MARK LOOKUP'!G486,"B+",IF(G486&gt;=0.6*'MARK LOOKUP'!G486,"B",IF(G486&gt;=0.5*'MARK LOOKUP'!G486,"C+",IF(G486&gt;=0.4*'MARK LOOKUP'!G486,"C",IF(G486&gt;=0.35*'MARK LOOKUP'!G486,"D","NG"))))))))</f>
        <v>0</v>
      </c>
      <c r="AC486" s="26" t="str">
        <f>IF(ISBLANK('DATA ENTRY'!M486),"",IF(LEDGER!H486="AB","AB",IF(LEDGER!H486&gt;=0.9*'MARK LOOKUP'!H486,"A+",IF(LEDGER!H486&gt;=0.8*'MARK LOOKUP'!H486,"A",IF(LEDGER!H486&gt;=0.7*'MARK LOOKUP'!H486,"B+",IF(LEDGER!H486&gt;=0.6*'MARK LOOKUP'!H486,"B",IF(LEDGER!H486&gt;=0.5*'MARK LOOKUP'!H486,"C+",IF(LEDGER!H486&gt;=0.4*'MARK LOOKUP'!H486,"C",IF(LEDGER!H486&gt;=0.35*'MARK LOOKUP'!H486,"D","NG")))))))))</f>
        <v/>
      </c>
      <c r="AD486" s="26" t="str">
        <f>IF(ISBLANK('DATA ENTRY'!N486),"",IF(LEDGER!I486="AB","AB",IF(LEDGER!I486&gt;=0.9*'MARK LOOKUP'!I486,"A+",IF(LEDGER!I486&gt;=0.8*'MARK LOOKUP'!I486,"A",IF(LEDGER!I486&gt;=0.7*'MARK LOOKUP'!I486,"B+",IF(LEDGER!I486&gt;=0.6*'MARK LOOKUP'!I486,"B",IF(LEDGER!I486&gt;=0.5*'MARK LOOKUP'!I486,"C+",IF(LEDGER!I486&gt;=0.4*'MARK LOOKUP'!I486,"C",IF(LEDGER!I486&gt;=0.35*'MARK LOOKUP'!I486,"D","NG")))))))))</f>
        <v/>
      </c>
      <c r="AE486" s="26" t="str">
        <f>IF(ISNUMBER(J486),IF(J486&gt;=0.9*'MARK LOOKUP'!J486,"A+",IF(J486&gt;=0.8*'MARK LOOKUP'!J486,"A",IF(J486&gt;=0.7*'MARK LOOKUP'!J486,"B+",IF(J486&gt;=0.6*'MARK LOOKUP'!J486,"B",IF(J486&gt;=0.5*'MARK LOOKUP'!J486,"C+",IF(J486&gt;=0.4*'MARK LOOKUP'!J486,"C",IF(J486&gt;=0.35*'MARK LOOKUP'!J486,"D","NG"))))))),"")</f>
        <v/>
      </c>
      <c r="AF486" s="26" t="str">
        <f>IF(ISBLANK('DATA ENTRY'!P486),"",IF(LEDGER!K486="Ab","AB",IF(LEDGER!K486&gt;=0.9*'MARK LOOKUP'!K486,"A+",IF(LEDGER!K486&gt;=0.8*'MARK LOOKUP'!K486,"A",IF(LEDGER!K486&gt;=0.7*'MARK LOOKUP'!K486,"B+",IF(LEDGER!K486&gt;=0.6*'MARK LOOKUP'!K486,"B",IF(LEDGER!K486&gt;=0.5*'MARK LOOKUP'!K486,"C+",IF(LEDGER!K486&gt;=0.4*'MARK LOOKUP'!K486,"C",IF(LEDGER!K486&gt;=0.35*'MARK LOOKUP'!K486,"D","NG")))))))))</f>
        <v/>
      </c>
      <c r="AG486" s="26" t="str">
        <f>IF(ISBLANK('DATA ENTRY'!Q486),"",IF(LEDGER!L486="Ab","AB",IF(LEDGER!L486&gt;=0.9*'MARK LOOKUP'!L486,"A+",IF(LEDGER!L486&gt;=0.8*'MARK LOOKUP'!L486,"A",IF(LEDGER!L486&gt;=0.7*'MARK LOOKUP'!L486,"B+",IF(LEDGER!L486&gt;=0.6*'MARK LOOKUP'!L486,"B",IF(LEDGER!L486&gt;=0.5*'MARK LOOKUP'!L486,"C+",IF(LEDGER!L486&gt;=0.4*'MARK LOOKUP'!L486,"C",IF(LEDGER!L486&gt;=0.35*'MARK LOOKUP'!L486,"D","NG")))))))))</f>
        <v/>
      </c>
      <c r="AH486" s="26" t="str">
        <f>IF(ISNUMBER(M486),IF(M486&gt;=0.9*'MARK LOOKUP'!M486,"A+",IF(M486&gt;=0.8*'MARK LOOKUP'!M486,"A",IF(M486&gt;=0.7*'MARK LOOKUP'!M486,"B+",IF(M486&gt;=0.6*'MARK LOOKUP'!M486,"B",IF(M486&gt;=0.5*'MARK LOOKUP'!M486,"C+",IF(M486&gt;=0.4*'MARK LOOKUP'!M486,"C",IF(M486&gt;=0.35*'MARK LOOKUP'!M486,"D","NG"))))))),"")</f>
        <v/>
      </c>
      <c r="AI486" s="26" t="str">
        <f>IF(ISBLANK('DATA ENTRY'!S486),"",IF(N486="Ab","AB",IF(N486&gt;=0.9*'MARK LOOKUP'!N486,"A+",IF(N486&gt;=0.8*'MARK LOOKUP'!N486,"A",IF(N486&gt;=0.7*'MARK LOOKUP'!N486,"B+",IF(N486&gt;=0.6*'MARK LOOKUP'!N486,"B",IF(N486&gt;=0.5*'MARK LOOKUP'!N486,"C+",IF(N486&gt;=0.4*'MARK LOOKUP'!N486,"C",IF(N486&gt;=0.35*'MARK LOOKUP'!N486,"D","NG")))))))))</f>
        <v/>
      </c>
      <c r="AJ486" s="26" t="str">
        <f>IF(ISBLANK('DATA ENTRY'!T486),"",IF(O486="Ab","AB",IF(O486&gt;=0.9*'MARK LOOKUP'!O486,"A+",IF(O486&gt;=0.8*'MARK LOOKUP'!O486,"A",IF(O486&gt;=0.7*'MARK LOOKUP'!O486,"B+",IF(O486&gt;=0.6*'MARK LOOKUP'!O486,"B",IF(O486&gt;=0.5*'MARK LOOKUP'!O486,"C+",IF(O486&gt;=0.4*'MARK LOOKUP'!O486,"C",IF(O486&gt;=0.35*'MARK LOOKUP'!O486,"D","NG")))))))))</f>
        <v/>
      </c>
      <c r="AK486" s="26" t="str">
        <f>IF(ISNUMBER(P486),IF(P486&gt;=0.9*'MARK LOOKUP'!P486,"A+",IF(P486&gt;=0.8*'MARK LOOKUP'!P486,"A",IF(P486&gt;=0.7*'MARK LOOKUP'!P486,"B+",IF(P486&gt;=0.6*'MARK LOOKUP'!P486,"B",IF(P486&gt;=0.5*'MARK LOOKUP'!P486,"C+",IF(P486&gt;=0.4*'MARK LOOKUP'!P486,"C",IF(P486&gt;=0.35*'MARK LOOKUP'!P486,"D","NG"))))))),"")</f>
        <v/>
      </c>
      <c r="AL486" s="26" t="str">
        <f>IF(ISBLANK('DATA ENTRY'!V486),"",IF(Q486="Ab","AB",IF(Q486&gt;=0.9*'MARK LOOKUP'!Q486,"A+",IF(Q486&gt;=0.8*'MARK LOOKUP'!Q486,"A",IF(Q486&gt;=0.7*'MARK LOOKUP'!Q486,"B+",IF(Q486&gt;=0.6*'MARK LOOKUP'!Q486,"B",IF(Q486&gt;=0.5*'MARK LOOKUP'!Q486,"C+",IF(Q486&gt;=0.4*'MARK LOOKUP'!Q486,"C",IF(Q486&gt;=0.35*'MARK LOOKUP'!Q486,"D","NG")))))))))</f>
        <v/>
      </c>
      <c r="AM486" s="26" t="str">
        <f>IF(ISBLANK('DATA ENTRY'!W486),"",IF(R486="Ab","AB",IF(R486&gt;=0.9*'MARK LOOKUP'!R486,"A+",IF(R486&gt;=0.8*'MARK LOOKUP'!R486,"A",IF(R486&gt;=0.7*'MARK LOOKUP'!R486,"B+",IF(R486&gt;=0.6*'MARK LOOKUP'!R486,"B",IF(R486&gt;=0.5*'MARK LOOKUP'!R486,"C+",IF(R486&gt;=0.4*'MARK LOOKUP'!R486,"C",IF(R486&gt;=0.35*'MARK LOOKUP'!R486,"D","NG")))))))))</f>
        <v/>
      </c>
      <c r="AN486" s="26" t="str">
        <f>IF(ISNUMBER(S486),IF(S486&gt;=0.9*'MARK LOOKUP'!S486,"A+",IF(S486&gt;=0.8*'MARK LOOKUP'!S486,"A",IF(S486&gt;=0.7*'MARK LOOKUP'!S486,"B+",IF(S486&gt;=0.6*'MARK LOOKUP'!S486,"B",IF(S486&gt;=0.5*'MARK LOOKUP'!S486,"C+",IF(S486&gt;=0.4*'MARK LOOKUP'!S486,"C",IF(S486&gt;=0.35*'MARK LOOKUP'!S486,"D","NG"))))))),"")</f>
        <v/>
      </c>
      <c r="AO486" s="26" t="str">
        <f>IF(ISBLANK('DATA ENTRY'!Y486),"",IF(T486="AB","AB",IF(T486&gt;=0.9*'MARK LOOKUP'!T486,"A+",IF(T486&gt;=0.8*'MARK LOOKUP'!T486,"A",IF(T486&gt;=0.7*'MARK LOOKUP'!T486,"B+",IF(T486&gt;=0.6*'MARK LOOKUP'!T486,"B",IF(T486&gt;=0.5*'MARK LOOKUP'!T486,"C+",IF(T486&gt;=0.4*'MARK LOOKUP'!T486,"C",IF(T486&gt;=0.35*'MARK LOOKUP'!T486,"D","NG")))))))))</f>
        <v/>
      </c>
      <c r="AP486" s="26" t="str">
        <f>IF(ISBLANK('DATA ENTRY'!Z486),"",IF(U486="AB","AB",IF(U486&gt;=0.9*'MARK LOOKUP'!U486,"A+",IF(U486&gt;=0.8*'MARK LOOKUP'!U486,"A",IF(U486&gt;=0.7*'MARK LOOKUP'!U486,"B+",IF(U486&gt;=0.6*'MARK LOOKUP'!U486,"B",IF(U486&gt;=0.5*'MARK LOOKUP'!U486,"C+",IF(U486&gt;=0.4*'MARK LOOKUP'!U486,"C",IF(U486&gt;=0.35*'MARK LOOKUP'!U486,"D","NG")))))))))</f>
        <v/>
      </c>
      <c r="AQ486" s="26" t="str">
        <f>IF(ISNUMBER(V486),IF(V486&gt;=0.9*'MARK LOOKUP'!V486,"A+",IF(V486&gt;=0.8*'MARK LOOKUP'!V486,"A",IF(V486&gt;=0.7*'MARK LOOKUP'!V486,"B+",IF(V486&gt;=0.6*'MARK LOOKUP'!S486,"B",IF(V486&gt;=0.5*'MARK LOOKUP'!V486,"C+",IF(V486&gt;=0.4*'MARK LOOKUP'!V486,"C",IF(V486&gt;=0.35*'MARK LOOKUP'!V486,"D","NG"))))))),"")</f>
        <v/>
      </c>
      <c r="AR486" s="26" t="str">
        <f t="shared" si="147"/>
        <v/>
      </c>
      <c r="AS486" s="26" t="str">
        <f t="shared" si="148"/>
        <v/>
      </c>
      <c r="AT486" s="26" t="str">
        <f t="shared" si="149"/>
        <v/>
      </c>
      <c r="AU486" s="26" t="str">
        <f t="shared" si="150"/>
        <v/>
      </c>
      <c r="AV486" s="26" t="str">
        <f t="shared" si="151"/>
        <v/>
      </c>
      <c r="AW486" s="26" t="str">
        <f t="shared" si="152"/>
        <v/>
      </c>
      <c r="AX486" s="26" t="str">
        <f t="shared" si="153"/>
        <v/>
      </c>
      <c r="AY486" s="26" t="str">
        <f t="shared" si="154"/>
        <v/>
      </c>
      <c r="AZ486" s="26" t="str">
        <f t="shared" si="155"/>
        <v/>
      </c>
      <c r="BA486" s="26" t="str">
        <f t="shared" si="156"/>
        <v/>
      </c>
      <c r="BB486" s="26" t="str">
        <f t="shared" si="157"/>
        <v/>
      </c>
      <c r="BC486" s="26" t="str">
        <f t="shared" si="158"/>
        <v/>
      </c>
      <c r="BD486" s="26" t="str">
        <f t="shared" si="159"/>
        <v/>
      </c>
      <c r="BE486" s="26" t="str">
        <f>IF(ISBLANK('DATA ENTRY'!S486),"",IF(AJ486="A+","4",IF(AJ486="A","3.6",IF(AJ486="B+","3.2",IF(AJ486="B","2.8",IF(AJ486="C+","2.4",IF(AJ486="C","2",IF(AJ486="D+","1.6",IF(AJ486="D","1.2",IF(AJ486="E","0.8",""))))))))))</f>
        <v/>
      </c>
      <c r="BF486" s="26" t="str">
        <f>IF(ISBLANK('DATA ENTRY'!T486),"",IF(AK486="A+","4",IF(AK486="A","3.6",IF(AK486="B+","3.2",IF(AK486="B","2.8",IF(AK486="C+","2.4",IF(AK486="C","2",IF(AK486="D+","1.6",IF(AK486="D","1.2",IF(AK486="E","0.8",""))))))))))</f>
        <v/>
      </c>
      <c r="BG486" s="26" t="str">
        <f>IF(ISBLANK('DATA ENTRY'!U486),"",IF(AL486="A+","4",IF(AL486="A","3.6",IF(AL486="B+","3.2",IF(AL486="B","2.8",IF(AL486="C+","2.4",IF(AL486="C","2",IF(AL486="D+","1.6",IF(AL486="D","1.2",IF(AL486="E","0.8",""))))))))))</f>
        <v/>
      </c>
      <c r="BH486" s="26" t="str">
        <f>IF(ISBLANK('DATA ENTRY'!V486),"",IF(AM486="A+","4",IF(AM486="A","3.6",IF(AM486="B+","3.2",IF(AM486="B","2.8",IF(AM486="C+","2.4",IF(AM486="C","2",IF(AM486="D+","1.6",IF(AM486="D","1.2",IF(AM486="E","0.8",""))))))))))</f>
        <v/>
      </c>
      <c r="BI486" s="26" t="str">
        <f>IF(ISBLANK('DATA ENTRY'!W486),"",IF(AN486="A+","4",IF(AN486="A","3.6",IF(AN486="B+","3.2",IF(AN486="B","2.8",IF(AN486="C+","2.4",IF(AN486="C","2",IF(AN486="D+","1.6",IF(AN486="D","1.2",IF(AN486="E","0.8",""))))))))))</f>
        <v/>
      </c>
      <c r="BJ486" s="26" t="str">
        <f>IF(ISBLANK('DATA ENTRY'!X486),"",IF(AO486="A+","4",IF(AO486="A","3.6",IF(AO486="B+","3.2",IF(AO486="B","2.8",IF(AO486="C+","2.4",IF(AO486="C","2",IF(AO486="D+","1.6",IF(AO486="D","1.2",IF(AO486="E","0.8",""))))))))))</f>
        <v/>
      </c>
      <c r="BK486" s="26" t="str">
        <f>IF(ISBLANK('DATA ENTRY'!Y486),"",IF(AP486="A+","4",IF(AP486="A","3.6",IF(AP486="B+","3.2",IF(AP486="B","2.8",IF(AP486="C+","2.4",IF(AP486="C","2",IF(AP486="D+","1.6",IF(AP486="D","1.2",IF(AP486="E","0.8",""))))))))))</f>
        <v/>
      </c>
      <c r="BL486" s="26" t="str">
        <f>IF(ISBLANK('DATA ENTRY'!Z486),"",IF(AQ486="A+","4",IF(AQ486="A","3.6",IF(AQ486="B+","3.2",IF(AQ486="B","2.8",IF(AQ486="C+","2.4",IF(AQ486="C","2",IF(AQ486="D+","1.6",IF(AQ486="D","1.2",IF(AQ486="E","0.8",""))))))))))</f>
        <v/>
      </c>
    </row>
    <row r="487" spans="2:64" x14ac:dyDescent="0.25">
      <c r="B487" s="26" t="str">
        <f>IF(ISBLANK('DATA ENTRY'!G487),"",'DATA ENTRY'!G487)</f>
        <v/>
      </c>
      <c r="C487" s="26" t="str">
        <f>IF(ISBLANK('DATA ENTRY'!H487),"",'DATA ENTRY'!H487)</f>
        <v/>
      </c>
      <c r="D487" s="26" t="str">
        <f t="shared" si="141"/>
        <v/>
      </c>
      <c r="E487" s="26" t="str">
        <f>IF(ISBLANK('DATA ENTRY'!J487),"",'DATA ENTRY'!J487)</f>
        <v/>
      </c>
      <c r="F487" s="26" t="str">
        <f>IF(ISBLANK('DATA ENTRY'!K487),"",'DATA ENTRY'!K487)</f>
        <v/>
      </c>
      <c r="G487" s="26" t="str">
        <f t="shared" si="142"/>
        <v/>
      </c>
      <c r="H487" s="26" t="str">
        <f>IF(ISBLANK('DATA ENTRY'!M487),"",'DATA ENTRY'!M487)</f>
        <v/>
      </c>
      <c r="I487" s="26" t="str">
        <f>IF(ISBLANK('DATA ENTRY'!M487),"",'DATA ENTRY'!N487)</f>
        <v/>
      </c>
      <c r="J487" s="26" t="str">
        <f t="shared" si="160"/>
        <v/>
      </c>
      <c r="K487" s="26" t="str">
        <f>IF(ISBLANK('DATA ENTRY'!P487),"",'DATA ENTRY'!P487)</f>
        <v/>
      </c>
      <c r="L487" s="26" t="str">
        <f>IF(ISBLANK('DATA ENTRY'!Q487),"",'DATA ENTRY'!Q487)</f>
        <v/>
      </c>
      <c r="M487" s="26" t="str">
        <f t="shared" si="143"/>
        <v/>
      </c>
      <c r="N487" s="26" t="str">
        <f>IF(ISBLANK('DATA ENTRY'!S487),"",'DATA ENTRY'!S487)</f>
        <v/>
      </c>
      <c r="O487" s="26" t="str">
        <f>IF(ISBLANK('DATA ENTRY'!T487),"",'DATA ENTRY'!T487)</f>
        <v/>
      </c>
      <c r="P487" s="26" t="str">
        <f t="shared" si="144"/>
        <v/>
      </c>
      <c r="Q487" s="26" t="str">
        <f>IF(ISBLANK('DATA ENTRY'!V487),"",'DATA ENTRY'!V487)</f>
        <v/>
      </c>
      <c r="R487" s="26" t="str">
        <f>IF(ISBLANK('DATA ENTRY'!W487),"",'DATA ENTRY'!W487)</f>
        <v/>
      </c>
      <c r="S487" s="26" t="str">
        <f t="shared" si="145"/>
        <v/>
      </c>
      <c r="T487" s="26" t="str">
        <f>IF(ISBLANK('DATA ENTRY'!Y487),"",'DATA ENTRY'!Y487)</f>
        <v/>
      </c>
      <c r="U487" s="26" t="str">
        <f>IF(ISBLANK('DATA ENTRY'!Z487),"",'DATA ENTRY'!Z487)</f>
        <v/>
      </c>
      <c r="V487" s="26" t="str">
        <f t="shared" si="146"/>
        <v/>
      </c>
      <c r="W487" s="26" t="str">
        <f>IF(ISBLANK('DATA ENTRY'!$F487),"",IF(LEDGER!B487="AB","AB",IF(LEDGER!B487&gt;=0.9*'MARK LOOKUP'!B487,"A+",IF(LEDGER!B487&gt;=0.8*'MARK LOOKUP'!B487,"A",IF(LEDGER!B487&gt;=0.7*'MARK LOOKUP'!B487,"B+",IF(LEDGER!B487&gt;=0.6*'MARK LOOKUP'!B487,"B",IF(LEDGER!B487&gt;=0.5*'MARK LOOKUP'!B487,"C+",IF(LEDGER!B487&gt;=0.4*'MARK LOOKUP'!B487,"C+",IF(LEDGER!B487&gt;=0.35*'MARK LOOKUP'!B487,"D","NG")))))))))</f>
        <v/>
      </c>
      <c r="X487" s="26" t="str">
        <f>IF(ISBLANK('DATA ENTRY'!$G487),"",IF(LEDGER!C487="AB","AB",IF(LEDGER!C487&gt;=0.9*'MARK LOOKUP'!C487,"A+",IF(LEDGER!C487&gt;=0.8*'MARK LOOKUP'!C487,"A",IF(LEDGER!C487&gt;=0.7*'MARK LOOKUP'!C487,"B+",IF(LEDGER!C487&gt;=0.6*'MARK LOOKUP'!C487,"B",IF(LEDGER!C487&gt;=0.5*'MARK LOOKUP'!C487,"C+",IF(LEDGER!C487&gt;=0.4*'MARK LOOKUP'!C487,"C+",IF(LEDGER!C487&gt;=0.35*'MARK LOOKUP'!C487,"D","N.G.")))))))))</f>
        <v/>
      </c>
      <c r="Y487" s="26" t="b">
        <f>IF(ISNUMBER(D487),IF(D487&gt;=0.9*'MARK LOOKUP'!D487,"A+",IF(D487&gt;=0.8*'MARK LOOKUP'!D487,"A",IF(D487&gt;=0.7*'MARK LOOKUP'!D487,"B+",IF(D487&gt;=0.6*'MARK LOOKUP'!D487,"B",IF(D487&gt;=0.5*'MARK LOOKUP'!D487,"C+",IF(D487&gt;=0.4*'MARK LOOKUP'!D487,"C",IF(D487&gt;=0.35*'MARK LOOKUP'!D487,"D","N.G."))))))))</f>
        <v>0</v>
      </c>
      <c r="Z487" s="26" t="str">
        <f>IF(ISBLANK('DATA ENTRY'!J487),"",IF(LEDGER!E487="AB","AB",IF(LEDGER!E487&gt;=0.9*'MARK LOOKUP'!E487,"A+",IF(LEDGER!E487&gt;=0.8*'MARK LOOKUP'!E487,"A",IF(LEDGER!E487&gt;=0.7*'MARK LOOKUP'!E487,"B+",IF(LEDGER!E487&gt;=0.6*'MARK LOOKUP'!E487,"B",IF(LEDGER!E487&gt;=0.5*'MARK LOOKUP'!E487,"C+",IF(LEDGER!E487&gt;=0.4*'MARK LOOKUP'!E487,"C",IF(LEDGER!E487&gt;=0.35*'MARK LOOKUP'!E487,"D","NG")))))))))</f>
        <v/>
      </c>
      <c r="AA487" s="26" t="str">
        <f>IF(ISBLANK('DATA ENTRY'!K487),"",IF(LEDGER!F487="AB","AB",IF(LEDGER!F487&gt;=0.9*'MARK LOOKUP'!F487,"A+",IF(LEDGER!F487&gt;=0.8*'MARK LOOKUP'!F487,"A",IF(LEDGER!F487&gt;=0.7*'MARK LOOKUP'!F487,"B+",IF(LEDGER!F487&gt;=0.6*'MARK LOOKUP'!F487,"B",IF(LEDGER!F487&gt;=0.5*'MARK LOOKUP'!F487,"C+",IF(LEDGER!F487&gt;=0.4*'MARK LOOKUP'!F487,"C",IF(LEDGER!F487&gt;=0.35*'MARK LOOKUP'!F487,"D","NG")))))))))</f>
        <v/>
      </c>
      <c r="AB487" s="26" t="b">
        <f>IF(ISNUMBER(G487),IF(D487&gt;=0.9*'MARK LOOKUP'!G487,"A+",IF(G487&gt;=0.8*'MARK LOOKUP'!G487,"A",IF(G487&gt;=0.7*'MARK LOOKUP'!G487,"B+",IF(G487&gt;=0.6*'MARK LOOKUP'!G487,"B",IF(G487&gt;=0.5*'MARK LOOKUP'!G487,"C+",IF(G487&gt;=0.4*'MARK LOOKUP'!G487,"C",IF(G487&gt;=0.35*'MARK LOOKUP'!G487,"D","NG"))))))))</f>
        <v>0</v>
      </c>
      <c r="AC487" s="26" t="str">
        <f>IF(ISBLANK('DATA ENTRY'!M487),"",IF(LEDGER!H487="AB","AB",IF(LEDGER!H487&gt;=0.9*'MARK LOOKUP'!H487,"A+",IF(LEDGER!H487&gt;=0.8*'MARK LOOKUP'!H487,"A",IF(LEDGER!H487&gt;=0.7*'MARK LOOKUP'!H487,"B+",IF(LEDGER!H487&gt;=0.6*'MARK LOOKUP'!H487,"B",IF(LEDGER!H487&gt;=0.5*'MARK LOOKUP'!H487,"C+",IF(LEDGER!H487&gt;=0.4*'MARK LOOKUP'!H487,"C",IF(LEDGER!H487&gt;=0.35*'MARK LOOKUP'!H487,"D","NG")))))))))</f>
        <v/>
      </c>
      <c r="AD487" s="26" t="str">
        <f>IF(ISBLANK('DATA ENTRY'!N487),"",IF(LEDGER!I487="AB","AB",IF(LEDGER!I487&gt;=0.9*'MARK LOOKUP'!I487,"A+",IF(LEDGER!I487&gt;=0.8*'MARK LOOKUP'!I487,"A",IF(LEDGER!I487&gt;=0.7*'MARK LOOKUP'!I487,"B+",IF(LEDGER!I487&gt;=0.6*'MARK LOOKUP'!I487,"B",IF(LEDGER!I487&gt;=0.5*'MARK LOOKUP'!I487,"C+",IF(LEDGER!I487&gt;=0.4*'MARK LOOKUP'!I487,"C",IF(LEDGER!I487&gt;=0.35*'MARK LOOKUP'!I487,"D","NG")))))))))</f>
        <v/>
      </c>
      <c r="AE487" s="26" t="str">
        <f>IF(ISNUMBER(J487),IF(J487&gt;=0.9*'MARK LOOKUP'!J487,"A+",IF(J487&gt;=0.8*'MARK LOOKUP'!J487,"A",IF(J487&gt;=0.7*'MARK LOOKUP'!J487,"B+",IF(J487&gt;=0.6*'MARK LOOKUP'!J487,"B",IF(J487&gt;=0.5*'MARK LOOKUP'!J487,"C+",IF(J487&gt;=0.4*'MARK LOOKUP'!J487,"C",IF(J487&gt;=0.35*'MARK LOOKUP'!J487,"D","NG"))))))),"")</f>
        <v/>
      </c>
      <c r="AF487" s="26" t="str">
        <f>IF(ISBLANK('DATA ENTRY'!P487),"",IF(LEDGER!K487="Ab","AB",IF(LEDGER!K487&gt;=0.9*'MARK LOOKUP'!K487,"A+",IF(LEDGER!K487&gt;=0.8*'MARK LOOKUP'!K487,"A",IF(LEDGER!K487&gt;=0.7*'MARK LOOKUP'!K487,"B+",IF(LEDGER!K487&gt;=0.6*'MARK LOOKUP'!K487,"B",IF(LEDGER!K487&gt;=0.5*'MARK LOOKUP'!K487,"C+",IF(LEDGER!K487&gt;=0.4*'MARK LOOKUP'!K487,"C",IF(LEDGER!K487&gt;=0.35*'MARK LOOKUP'!K487,"D","NG")))))))))</f>
        <v/>
      </c>
      <c r="AG487" s="26" t="str">
        <f>IF(ISBLANK('DATA ENTRY'!Q487),"",IF(LEDGER!L487="Ab","AB",IF(LEDGER!L487&gt;=0.9*'MARK LOOKUP'!L487,"A+",IF(LEDGER!L487&gt;=0.8*'MARK LOOKUP'!L487,"A",IF(LEDGER!L487&gt;=0.7*'MARK LOOKUP'!L487,"B+",IF(LEDGER!L487&gt;=0.6*'MARK LOOKUP'!L487,"B",IF(LEDGER!L487&gt;=0.5*'MARK LOOKUP'!L487,"C+",IF(LEDGER!L487&gt;=0.4*'MARK LOOKUP'!L487,"C",IF(LEDGER!L487&gt;=0.35*'MARK LOOKUP'!L487,"D","NG")))))))))</f>
        <v/>
      </c>
      <c r="AH487" s="26" t="str">
        <f>IF(ISNUMBER(M487),IF(M487&gt;=0.9*'MARK LOOKUP'!M487,"A+",IF(M487&gt;=0.8*'MARK LOOKUP'!M487,"A",IF(M487&gt;=0.7*'MARK LOOKUP'!M487,"B+",IF(M487&gt;=0.6*'MARK LOOKUP'!M487,"B",IF(M487&gt;=0.5*'MARK LOOKUP'!M487,"C+",IF(M487&gt;=0.4*'MARK LOOKUP'!M487,"C",IF(M487&gt;=0.35*'MARK LOOKUP'!M487,"D","NG"))))))),"")</f>
        <v/>
      </c>
      <c r="AI487" s="26" t="str">
        <f>IF(ISBLANK('DATA ENTRY'!S487),"",IF(N487="Ab","AB",IF(N487&gt;=0.9*'MARK LOOKUP'!N487,"A+",IF(N487&gt;=0.8*'MARK LOOKUP'!N487,"A",IF(N487&gt;=0.7*'MARK LOOKUP'!N487,"B+",IF(N487&gt;=0.6*'MARK LOOKUP'!N487,"B",IF(N487&gt;=0.5*'MARK LOOKUP'!N487,"C+",IF(N487&gt;=0.4*'MARK LOOKUP'!N487,"C",IF(N487&gt;=0.35*'MARK LOOKUP'!N487,"D","NG")))))))))</f>
        <v/>
      </c>
      <c r="AJ487" s="26" t="str">
        <f>IF(ISBLANK('DATA ENTRY'!T487),"",IF(O487="Ab","AB",IF(O487&gt;=0.9*'MARK LOOKUP'!O487,"A+",IF(O487&gt;=0.8*'MARK LOOKUP'!O487,"A",IF(O487&gt;=0.7*'MARK LOOKUP'!O487,"B+",IF(O487&gt;=0.6*'MARK LOOKUP'!O487,"B",IF(O487&gt;=0.5*'MARK LOOKUP'!O487,"C+",IF(O487&gt;=0.4*'MARK LOOKUP'!O487,"C",IF(O487&gt;=0.35*'MARK LOOKUP'!O487,"D","NG")))))))))</f>
        <v/>
      </c>
      <c r="AK487" s="26" t="str">
        <f>IF(ISNUMBER(P487),IF(P487&gt;=0.9*'MARK LOOKUP'!P487,"A+",IF(P487&gt;=0.8*'MARK LOOKUP'!P487,"A",IF(P487&gt;=0.7*'MARK LOOKUP'!P487,"B+",IF(P487&gt;=0.6*'MARK LOOKUP'!P487,"B",IF(P487&gt;=0.5*'MARK LOOKUP'!P487,"C+",IF(P487&gt;=0.4*'MARK LOOKUP'!P487,"C",IF(P487&gt;=0.35*'MARK LOOKUP'!P487,"D","NG"))))))),"")</f>
        <v/>
      </c>
      <c r="AL487" s="26" t="str">
        <f>IF(ISBLANK('DATA ENTRY'!V487),"",IF(Q487="Ab","AB",IF(Q487&gt;=0.9*'MARK LOOKUP'!Q487,"A+",IF(Q487&gt;=0.8*'MARK LOOKUP'!Q487,"A",IF(Q487&gt;=0.7*'MARK LOOKUP'!Q487,"B+",IF(Q487&gt;=0.6*'MARK LOOKUP'!Q487,"B",IF(Q487&gt;=0.5*'MARK LOOKUP'!Q487,"C+",IF(Q487&gt;=0.4*'MARK LOOKUP'!Q487,"C",IF(Q487&gt;=0.35*'MARK LOOKUP'!Q487,"D","NG")))))))))</f>
        <v/>
      </c>
      <c r="AM487" s="26" t="str">
        <f>IF(ISBLANK('DATA ENTRY'!W487),"",IF(R487="Ab","AB",IF(R487&gt;=0.9*'MARK LOOKUP'!R487,"A+",IF(R487&gt;=0.8*'MARK LOOKUP'!R487,"A",IF(R487&gt;=0.7*'MARK LOOKUP'!R487,"B+",IF(R487&gt;=0.6*'MARK LOOKUP'!R487,"B",IF(R487&gt;=0.5*'MARK LOOKUP'!R487,"C+",IF(R487&gt;=0.4*'MARK LOOKUP'!R487,"C",IF(R487&gt;=0.35*'MARK LOOKUP'!R487,"D","NG")))))))))</f>
        <v/>
      </c>
      <c r="AN487" s="26" t="str">
        <f>IF(ISNUMBER(S487),IF(S487&gt;=0.9*'MARK LOOKUP'!S487,"A+",IF(S487&gt;=0.8*'MARK LOOKUP'!S487,"A",IF(S487&gt;=0.7*'MARK LOOKUP'!S487,"B+",IF(S487&gt;=0.6*'MARK LOOKUP'!S487,"B",IF(S487&gt;=0.5*'MARK LOOKUP'!S487,"C+",IF(S487&gt;=0.4*'MARK LOOKUP'!S487,"C",IF(S487&gt;=0.35*'MARK LOOKUP'!S487,"D","NG"))))))),"")</f>
        <v/>
      </c>
      <c r="AO487" s="26" t="str">
        <f>IF(ISBLANK('DATA ENTRY'!Y487),"",IF(T487="AB","AB",IF(T487&gt;=0.9*'MARK LOOKUP'!T487,"A+",IF(T487&gt;=0.8*'MARK LOOKUP'!T487,"A",IF(T487&gt;=0.7*'MARK LOOKUP'!T487,"B+",IF(T487&gt;=0.6*'MARK LOOKUP'!T487,"B",IF(T487&gt;=0.5*'MARK LOOKUP'!T487,"C+",IF(T487&gt;=0.4*'MARK LOOKUP'!T487,"C",IF(T487&gt;=0.35*'MARK LOOKUP'!T487,"D","NG")))))))))</f>
        <v/>
      </c>
      <c r="AP487" s="26" t="str">
        <f>IF(ISBLANK('DATA ENTRY'!Z487),"",IF(U487="AB","AB",IF(U487&gt;=0.9*'MARK LOOKUP'!U487,"A+",IF(U487&gt;=0.8*'MARK LOOKUP'!U487,"A",IF(U487&gt;=0.7*'MARK LOOKUP'!U487,"B+",IF(U487&gt;=0.6*'MARK LOOKUP'!U487,"B",IF(U487&gt;=0.5*'MARK LOOKUP'!U487,"C+",IF(U487&gt;=0.4*'MARK LOOKUP'!U487,"C",IF(U487&gt;=0.35*'MARK LOOKUP'!U487,"D","NG")))))))))</f>
        <v/>
      </c>
      <c r="AQ487" s="26" t="str">
        <f>IF(ISNUMBER(V487),IF(V487&gt;=0.9*'MARK LOOKUP'!V487,"A+",IF(V487&gt;=0.8*'MARK LOOKUP'!V487,"A",IF(V487&gt;=0.7*'MARK LOOKUP'!V487,"B+",IF(V487&gt;=0.6*'MARK LOOKUP'!S487,"B",IF(V487&gt;=0.5*'MARK LOOKUP'!V487,"C+",IF(V487&gt;=0.4*'MARK LOOKUP'!V487,"C",IF(V487&gt;=0.35*'MARK LOOKUP'!V487,"D","NG"))))))),"")</f>
        <v/>
      </c>
      <c r="AR487" s="26" t="str">
        <f t="shared" si="147"/>
        <v/>
      </c>
      <c r="AS487" s="26" t="str">
        <f t="shared" si="148"/>
        <v/>
      </c>
      <c r="AT487" s="26" t="str">
        <f t="shared" si="149"/>
        <v/>
      </c>
      <c r="AU487" s="26" t="str">
        <f t="shared" si="150"/>
        <v/>
      </c>
      <c r="AV487" s="26" t="str">
        <f t="shared" si="151"/>
        <v/>
      </c>
      <c r="AW487" s="26" t="str">
        <f t="shared" si="152"/>
        <v/>
      </c>
      <c r="AX487" s="26" t="str">
        <f t="shared" si="153"/>
        <v/>
      </c>
      <c r="AY487" s="26" t="str">
        <f t="shared" si="154"/>
        <v/>
      </c>
      <c r="AZ487" s="26" t="str">
        <f t="shared" si="155"/>
        <v/>
      </c>
      <c r="BA487" s="26" t="str">
        <f t="shared" si="156"/>
        <v/>
      </c>
      <c r="BB487" s="26" t="str">
        <f t="shared" si="157"/>
        <v/>
      </c>
      <c r="BC487" s="26" t="str">
        <f t="shared" si="158"/>
        <v/>
      </c>
      <c r="BD487" s="26" t="str">
        <f t="shared" si="159"/>
        <v/>
      </c>
      <c r="BE487" s="26" t="str">
        <f>IF(ISBLANK('DATA ENTRY'!S487),"",IF(AJ487="A+","4",IF(AJ487="A","3.6",IF(AJ487="B+","3.2",IF(AJ487="B","2.8",IF(AJ487="C+","2.4",IF(AJ487="C","2",IF(AJ487="D+","1.6",IF(AJ487="D","1.2",IF(AJ487="E","0.8",""))))))))))</f>
        <v/>
      </c>
      <c r="BF487" s="26" t="str">
        <f>IF(ISBLANK('DATA ENTRY'!T487),"",IF(AK487="A+","4",IF(AK487="A","3.6",IF(AK487="B+","3.2",IF(AK487="B","2.8",IF(AK487="C+","2.4",IF(AK487="C","2",IF(AK487="D+","1.6",IF(AK487="D","1.2",IF(AK487="E","0.8",""))))))))))</f>
        <v/>
      </c>
      <c r="BG487" s="26" t="str">
        <f>IF(ISBLANK('DATA ENTRY'!U487),"",IF(AL487="A+","4",IF(AL487="A","3.6",IF(AL487="B+","3.2",IF(AL487="B","2.8",IF(AL487="C+","2.4",IF(AL487="C","2",IF(AL487="D+","1.6",IF(AL487="D","1.2",IF(AL487="E","0.8",""))))))))))</f>
        <v/>
      </c>
      <c r="BH487" s="26" t="str">
        <f>IF(ISBLANK('DATA ENTRY'!V487),"",IF(AM487="A+","4",IF(AM487="A","3.6",IF(AM487="B+","3.2",IF(AM487="B","2.8",IF(AM487="C+","2.4",IF(AM487="C","2",IF(AM487="D+","1.6",IF(AM487="D","1.2",IF(AM487="E","0.8",""))))))))))</f>
        <v/>
      </c>
      <c r="BI487" s="26" t="str">
        <f>IF(ISBLANK('DATA ENTRY'!W487),"",IF(AN487="A+","4",IF(AN487="A","3.6",IF(AN487="B+","3.2",IF(AN487="B","2.8",IF(AN487="C+","2.4",IF(AN487="C","2",IF(AN487="D+","1.6",IF(AN487="D","1.2",IF(AN487="E","0.8",""))))))))))</f>
        <v/>
      </c>
      <c r="BJ487" s="26" t="str">
        <f>IF(ISBLANK('DATA ENTRY'!X487),"",IF(AO487="A+","4",IF(AO487="A","3.6",IF(AO487="B+","3.2",IF(AO487="B","2.8",IF(AO487="C+","2.4",IF(AO487="C","2",IF(AO487="D+","1.6",IF(AO487="D","1.2",IF(AO487="E","0.8",""))))))))))</f>
        <v/>
      </c>
      <c r="BK487" s="26" t="str">
        <f>IF(ISBLANK('DATA ENTRY'!Y487),"",IF(AP487="A+","4",IF(AP487="A","3.6",IF(AP487="B+","3.2",IF(AP487="B","2.8",IF(AP487="C+","2.4",IF(AP487="C","2",IF(AP487="D+","1.6",IF(AP487="D","1.2",IF(AP487="E","0.8",""))))))))))</f>
        <v/>
      </c>
      <c r="BL487" s="26" t="str">
        <f>IF(ISBLANK('DATA ENTRY'!Z487),"",IF(AQ487="A+","4",IF(AQ487="A","3.6",IF(AQ487="B+","3.2",IF(AQ487="B","2.8",IF(AQ487="C+","2.4",IF(AQ487="C","2",IF(AQ487="D+","1.6",IF(AQ487="D","1.2",IF(AQ487="E","0.8",""))))))))))</f>
        <v/>
      </c>
    </row>
    <row r="488" spans="2:64" x14ac:dyDescent="0.25">
      <c r="B488" s="26" t="str">
        <f>IF(ISBLANK('DATA ENTRY'!G488),"",'DATA ENTRY'!G488)</f>
        <v/>
      </c>
      <c r="C488" s="26" t="str">
        <f>IF(ISBLANK('DATA ENTRY'!H488),"",'DATA ENTRY'!H488)</f>
        <v/>
      </c>
      <c r="D488" s="26" t="str">
        <f t="shared" si="141"/>
        <v/>
      </c>
      <c r="E488" s="26" t="str">
        <f>IF(ISBLANK('DATA ENTRY'!J488),"",'DATA ENTRY'!J488)</f>
        <v/>
      </c>
      <c r="F488" s="26" t="str">
        <f>IF(ISBLANK('DATA ENTRY'!K488),"",'DATA ENTRY'!K488)</f>
        <v/>
      </c>
      <c r="G488" s="26" t="str">
        <f t="shared" si="142"/>
        <v/>
      </c>
      <c r="H488" s="26" t="str">
        <f>IF(ISBLANK('DATA ENTRY'!M488),"",'DATA ENTRY'!M488)</f>
        <v/>
      </c>
      <c r="I488" s="26" t="str">
        <f>IF(ISBLANK('DATA ENTRY'!M488),"",'DATA ENTRY'!N488)</f>
        <v/>
      </c>
      <c r="J488" s="26" t="str">
        <f t="shared" si="160"/>
        <v/>
      </c>
      <c r="K488" s="26" t="str">
        <f>IF(ISBLANK('DATA ENTRY'!P488),"",'DATA ENTRY'!P488)</f>
        <v/>
      </c>
      <c r="L488" s="26" t="str">
        <f>IF(ISBLANK('DATA ENTRY'!Q488),"",'DATA ENTRY'!Q488)</f>
        <v/>
      </c>
      <c r="M488" s="26" t="str">
        <f t="shared" si="143"/>
        <v/>
      </c>
      <c r="N488" s="26" t="str">
        <f>IF(ISBLANK('DATA ENTRY'!S488),"",'DATA ENTRY'!S488)</f>
        <v/>
      </c>
      <c r="O488" s="26" t="str">
        <f>IF(ISBLANK('DATA ENTRY'!T488),"",'DATA ENTRY'!T488)</f>
        <v/>
      </c>
      <c r="P488" s="26" t="str">
        <f t="shared" si="144"/>
        <v/>
      </c>
      <c r="Q488" s="26" t="str">
        <f>IF(ISBLANK('DATA ENTRY'!V488),"",'DATA ENTRY'!V488)</f>
        <v/>
      </c>
      <c r="R488" s="26" t="str">
        <f>IF(ISBLANK('DATA ENTRY'!W488),"",'DATA ENTRY'!W488)</f>
        <v/>
      </c>
      <c r="S488" s="26" t="str">
        <f t="shared" si="145"/>
        <v/>
      </c>
      <c r="T488" s="26" t="str">
        <f>IF(ISBLANK('DATA ENTRY'!Y488),"",'DATA ENTRY'!Y488)</f>
        <v/>
      </c>
      <c r="U488" s="26" t="str">
        <f>IF(ISBLANK('DATA ENTRY'!Z488),"",'DATA ENTRY'!Z488)</f>
        <v/>
      </c>
      <c r="V488" s="26" t="str">
        <f t="shared" si="146"/>
        <v/>
      </c>
      <c r="W488" s="26" t="str">
        <f>IF(ISBLANK('DATA ENTRY'!$F488),"",IF(LEDGER!B488="AB","AB",IF(LEDGER!B488&gt;=0.9*'MARK LOOKUP'!B488,"A+",IF(LEDGER!B488&gt;=0.8*'MARK LOOKUP'!B488,"A",IF(LEDGER!B488&gt;=0.7*'MARK LOOKUP'!B488,"B+",IF(LEDGER!B488&gt;=0.6*'MARK LOOKUP'!B488,"B",IF(LEDGER!B488&gt;=0.5*'MARK LOOKUP'!B488,"C+",IF(LEDGER!B488&gt;=0.4*'MARK LOOKUP'!B488,"C+",IF(LEDGER!B488&gt;=0.35*'MARK LOOKUP'!B488,"D","NG")))))))))</f>
        <v/>
      </c>
      <c r="X488" s="26" t="str">
        <f>IF(ISBLANK('DATA ENTRY'!$G488),"",IF(LEDGER!C488="AB","AB",IF(LEDGER!C488&gt;=0.9*'MARK LOOKUP'!C488,"A+",IF(LEDGER!C488&gt;=0.8*'MARK LOOKUP'!C488,"A",IF(LEDGER!C488&gt;=0.7*'MARK LOOKUP'!C488,"B+",IF(LEDGER!C488&gt;=0.6*'MARK LOOKUP'!C488,"B",IF(LEDGER!C488&gt;=0.5*'MARK LOOKUP'!C488,"C+",IF(LEDGER!C488&gt;=0.4*'MARK LOOKUP'!C488,"C+",IF(LEDGER!C488&gt;=0.35*'MARK LOOKUP'!C488,"D","N.G.")))))))))</f>
        <v/>
      </c>
      <c r="Y488" s="26" t="b">
        <f>IF(ISNUMBER(D488),IF(D488&gt;=0.9*'MARK LOOKUP'!D488,"A+",IF(D488&gt;=0.8*'MARK LOOKUP'!D488,"A",IF(D488&gt;=0.7*'MARK LOOKUP'!D488,"B+",IF(D488&gt;=0.6*'MARK LOOKUP'!D488,"B",IF(D488&gt;=0.5*'MARK LOOKUP'!D488,"C+",IF(D488&gt;=0.4*'MARK LOOKUP'!D488,"C",IF(D488&gt;=0.35*'MARK LOOKUP'!D488,"D","N.G."))))))))</f>
        <v>0</v>
      </c>
      <c r="Z488" s="26" t="str">
        <f>IF(ISBLANK('DATA ENTRY'!J488),"",IF(LEDGER!E488="AB","AB",IF(LEDGER!E488&gt;=0.9*'MARK LOOKUP'!E488,"A+",IF(LEDGER!E488&gt;=0.8*'MARK LOOKUP'!E488,"A",IF(LEDGER!E488&gt;=0.7*'MARK LOOKUP'!E488,"B+",IF(LEDGER!E488&gt;=0.6*'MARK LOOKUP'!E488,"B",IF(LEDGER!E488&gt;=0.5*'MARK LOOKUP'!E488,"C+",IF(LEDGER!E488&gt;=0.4*'MARK LOOKUP'!E488,"C",IF(LEDGER!E488&gt;=0.35*'MARK LOOKUP'!E488,"D","NG")))))))))</f>
        <v/>
      </c>
      <c r="AA488" s="26" t="str">
        <f>IF(ISBLANK('DATA ENTRY'!K488),"",IF(LEDGER!F488="AB","AB",IF(LEDGER!F488&gt;=0.9*'MARK LOOKUP'!F488,"A+",IF(LEDGER!F488&gt;=0.8*'MARK LOOKUP'!F488,"A",IF(LEDGER!F488&gt;=0.7*'MARK LOOKUP'!F488,"B+",IF(LEDGER!F488&gt;=0.6*'MARK LOOKUP'!F488,"B",IF(LEDGER!F488&gt;=0.5*'MARK LOOKUP'!F488,"C+",IF(LEDGER!F488&gt;=0.4*'MARK LOOKUP'!F488,"C",IF(LEDGER!F488&gt;=0.35*'MARK LOOKUP'!F488,"D","NG")))))))))</f>
        <v/>
      </c>
      <c r="AB488" s="26" t="b">
        <f>IF(ISNUMBER(G488),IF(D488&gt;=0.9*'MARK LOOKUP'!G488,"A+",IF(G488&gt;=0.8*'MARK LOOKUP'!G488,"A",IF(G488&gt;=0.7*'MARK LOOKUP'!G488,"B+",IF(G488&gt;=0.6*'MARK LOOKUP'!G488,"B",IF(G488&gt;=0.5*'MARK LOOKUP'!G488,"C+",IF(G488&gt;=0.4*'MARK LOOKUP'!G488,"C",IF(G488&gt;=0.35*'MARK LOOKUP'!G488,"D","NG"))))))))</f>
        <v>0</v>
      </c>
      <c r="AC488" s="26" t="str">
        <f>IF(ISBLANK('DATA ENTRY'!M488),"",IF(LEDGER!H488="AB","AB",IF(LEDGER!H488&gt;=0.9*'MARK LOOKUP'!H488,"A+",IF(LEDGER!H488&gt;=0.8*'MARK LOOKUP'!H488,"A",IF(LEDGER!H488&gt;=0.7*'MARK LOOKUP'!H488,"B+",IF(LEDGER!H488&gt;=0.6*'MARK LOOKUP'!H488,"B",IF(LEDGER!H488&gt;=0.5*'MARK LOOKUP'!H488,"C+",IF(LEDGER!H488&gt;=0.4*'MARK LOOKUP'!H488,"C",IF(LEDGER!H488&gt;=0.35*'MARK LOOKUP'!H488,"D","NG")))))))))</f>
        <v/>
      </c>
      <c r="AD488" s="26" t="str">
        <f>IF(ISBLANK('DATA ENTRY'!N488),"",IF(LEDGER!I488="AB","AB",IF(LEDGER!I488&gt;=0.9*'MARK LOOKUP'!I488,"A+",IF(LEDGER!I488&gt;=0.8*'MARK LOOKUP'!I488,"A",IF(LEDGER!I488&gt;=0.7*'MARK LOOKUP'!I488,"B+",IF(LEDGER!I488&gt;=0.6*'MARK LOOKUP'!I488,"B",IF(LEDGER!I488&gt;=0.5*'MARK LOOKUP'!I488,"C+",IF(LEDGER!I488&gt;=0.4*'MARK LOOKUP'!I488,"C",IF(LEDGER!I488&gt;=0.35*'MARK LOOKUP'!I488,"D","NG")))))))))</f>
        <v/>
      </c>
      <c r="AE488" s="26" t="str">
        <f>IF(ISNUMBER(J488),IF(J488&gt;=0.9*'MARK LOOKUP'!J488,"A+",IF(J488&gt;=0.8*'MARK LOOKUP'!J488,"A",IF(J488&gt;=0.7*'MARK LOOKUP'!J488,"B+",IF(J488&gt;=0.6*'MARK LOOKUP'!J488,"B",IF(J488&gt;=0.5*'MARK LOOKUP'!J488,"C+",IF(J488&gt;=0.4*'MARK LOOKUP'!J488,"C",IF(J488&gt;=0.35*'MARK LOOKUP'!J488,"D","NG"))))))),"")</f>
        <v/>
      </c>
      <c r="AF488" s="26" t="str">
        <f>IF(ISBLANK('DATA ENTRY'!P488),"",IF(LEDGER!K488="Ab","AB",IF(LEDGER!K488&gt;=0.9*'MARK LOOKUP'!K488,"A+",IF(LEDGER!K488&gt;=0.8*'MARK LOOKUP'!K488,"A",IF(LEDGER!K488&gt;=0.7*'MARK LOOKUP'!K488,"B+",IF(LEDGER!K488&gt;=0.6*'MARK LOOKUP'!K488,"B",IF(LEDGER!K488&gt;=0.5*'MARK LOOKUP'!K488,"C+",IF(LEDGER!K488&gt;=0.4*'MARK LOOKUP'!K488,"C",IF(LEDGER!K488&gt;=0.35*'MARK LOOKUP'!K488,"D","NG")))))))))</f>
        <v/>
      </c>
      <c r="AG488" s="26" t="str">
        <f>IF(ISBLANK('DATA ENTRY'!Q488),"",IF(LEDGER!L488="Ab","AB",IF(LEDGER!L488&gt;=0.9*'MARK LOOKUP'!L488,"A+",IF(LEDGER!L488&gt;=0.8*'MARK LOOKUP'!L488,"A",IF(LEDGER!L488&gt;=0.7*'MARK LOOKUP'!L488,"B+",IF(LEDGER!L488&gt;=0.6*'MARK LOOKUP'!L488,"B",IF(LEDGER!L488&gt;=0.5*'MARK LOOKUP'!L488,"C+",IF(LEDGER!L488&gt;=0.4*'MARK LOOKUP'!L488,"C",IF(LEDGER!L488&gt;=0.35*'MARK LOOKUP'!L488,"D","NG")))))))))</f>
        <v/>
      </c>
      <c r="AH488" s="26" t="str">
        <f>IF(ISNUMBER(M488),IF(M488&gt;=0.9*'MARK LOOKUP'!M488,"A+",IF(M488&gt;=0.8*'MARK LOOKUP'!M488,"A",IF(M488&gt;=0.7*'MARK LOOKUP'!M488,"B+",IF(M488&gt;=0.6*'MARK LOOKUP'!M488,"B",IF(M488&gt;=0.5*'MARK LOOKUP'!M488,"C+",IF(M488&gt;=0.4*'MARK LOOKUP'!M488,"C",IF(M488&gt;=0.35*'MARK LOOKUP'!M488,"D","NG"))))))),"")</f>
        <v/>
      </c>
      <c r="AI488" s="26" t="str">
        <f>IF(ISBLANK('DATA ENTRY'!S488),"",IF(N488="Ab","AB",IF(N488&gt;=0.9*'MARK LOOKUP'!N488,"A+",IF(N488&gt;=0.8*'MARK LOOKUP'!N488,"A",IF(N488&gt;=0.7*'MARK LOOKUP'!N488,"B+",IF(N488&gt;=0.6*'MARK LOOKUP'!N488,"B",IF(N488&gt;=0.5*'MARK LOOKUP'!N488,"C+",IF(N488&gt;=0.4*'MARK LOOKUP'!N488,"C",IF(N488&gt;=0.35*'MARK LOOKUP'!N488,"D","NG")))))))))</f>
        <v/>
      </c>
      <c r="AJ488" s="26" t="str">
        <f>IF(ISBLANK('DATA ENTRY'!T488),"",IF(O488="Ab","AB",IF(O488&gt;=0.9*'MARK LOOKUP'!O488,"A+",IF(O488&gt;=0.8*'MARK LOOKUP'!O488,"A",IF(O488&gt;=0.7*'MARK LOOKUP'!O488,"B+",IF(O488&gt;=0.6*'MARK LOOKUP'!O488,"B",IF(O488&gt;=0.5*'MARK LOOKUP'!O488,"C+",IF(O488&gt;=0.4*'MARK LOOKUP'!O488,"C",IF(O488&gt;=0.35*'MARK LOOKUP'!O488,"D","NG")))))))))</f>
        <v/>
      </c>
      <c r="AK488" s="26" t="str">
        <f>IF(ISNUMBER(P488),IF(P488&gt;=0.9*'MARK LOOKUP'!P488,"A+",IF(P488&gt;=0.8*'MARK LOOKUP'!P488,"A",IF(P488&gt;=0.7*'MARK LOOKUP'!P488,"B+",IF(P488&gt;=0.6*'MARK LOOKUP'!P488,"B",IF(P488&gt;=0.5*'MARK LOOKUP'!P488,"C+",IF(P488&gt;=0.4*'MARK LOOKUP'!P488,"C",IF(P488&gt;=0.35*'MARK LOOKUP'!P488,"D","NG"))))))),"")</f>
        <v/>
      </c>
      <c r="AL488" s="26" t="str">
        <f>IF(ISBLANK('DATA ENTRY'!V488),"",IF(Q488="Ab","AB",IF(Q488&gt;=0.9*'MARK LOOKUP'!Q488,"A+",IF(Q488&gt;=0.8*'MARK LOOKUP'!Q488,"A",IF(Q488&gt;=0.7*'MARK LOOKUP'!Q488,"B+",IF(Q488&gt;=0.6*'MARK LOOKUP'!Q488,"B",IF(Q488&gt;=0.5*'MARK LOOKUP'!Q488,"C+",IF(Q488&gt;=0.4*'MARK LOOKUP'!Q488,"C",IF(Q488&gt;=0.35*'MARK LOOKUP'!Q488,"D","NG")))))))))</f>
        <v/>
      </c>
      <c r="AM488" s="26" t="str">
        <f>IF(ISBLANK('DATA ENTRY'!W488),"",IF(R488="Ab","AB",IF(R488&gt;=0.9*'MARK LOOKUP'!R488,"A+",IF(R488&gt;=0.8*'MARK LOOKUP'!R488,"A",IF(R488&gt;=0.7*'MARK LOOKUP'!R488,"B+",IF(R488&gt;=0.6*'MARK LOOKUP'!R488,"B",IF(R488&gt;=0.5*'MARK LOOKUP'!R488,"C+",IF(R488&gt;=0.4*'MARK LOOKUP'!R488,"C",IF(R488&gt;=0.35*'MARK LOOKUP'!R488,"D","NG")))))))))</f>
        <v/>
      </c>
      <c r="AN488" s="26" t="str">
        <f>IF(ISNUMBER(S488),IF(S488&gt;=0.9*'MARK LOOKUP'!S488,"A+",IF(S488&gt;=0.8*'MARK LOOKUP'!S488,"A",IF(S488&gt;=0.7*'MARK LOOKUP'!S488,"B+",IF(S488&gt;=0.6*'MARK LOOKUP'!S488,"B",IF(S488&gt;=0.5*'MARK LOOKUP'!S488,"C+",IF(S488&gt;=0.4*'MARK LOOKUP'!S488,"C",IF(S488&gt;=0.35*'MARK LOOKUP'!S488,"D","NG"))))))),"")</f>
        <v/>
      </c>
      <c r="AO488" s="26" t="str">
        <f>IF(ISBLANK('DATA ENTRY'!Y488),"",IF(T488="AB","AB",IF(T488&gt;=0.9*'MARK LOOKUP'!T488,"A+",IF(T488&gt;=0.8*'MARK LOOKUP'!T488,"A",IF(T488&gt;=0.7*'MARK LOOKUP'!T488,"B+",IF(T488&gt;=0.6*'MARK LOOKUP'!T488,"B",IF(T488&gt;=0.5*'MARK LOOKUP'!T488,"C+",IF(T488&gt;=0.4*'MARK LOOKUP'!T488,"C",IF(T488&gt;=0.35*'MARK LOOKUP'!T488,"D","NG")))))))))</f>
        <v/>
      </c>
      <c r="AP488" s="26" t="str">
        <f>IF(ISBLANK('DATA ENTRY'!Z488),"",IF(U488="AB","AB",IF(U488&gt;=0.9*'MARK LOOKUP'!U488,"A+",IF(U488&gt;=0.8*'MARK LOOKUP'!U488,"A",IF(U488&gt;=0.7*'MARK LOOKUP'!U488,"B+",IF(U488&gt;=0.6*'MARK LOOKUP'!U488,"B",IF(U488&gt;=0.5*'MARK LOOKUP'!U488,"C+",IF(U488&gt;=0.4*'MARK LOOKUP'!U488,"C",IF(U488&gt;=0.35*'MARK LOOKUP'!U488,"D","NG")))))))))</f>
        <v/>
      </c>
      <c r="AQ488" s="26" t="str">
        <f>IF(ISNUMBER(V488),IF(V488&gt;=0.9*'MARK LOOKUP'!V488,"A+",IF(V488&gt;=0.8*'MARK LOOKUP'!V488,"A",IF(V488&gt;=0.7*'MARK LOOKUP'!V488,"B+",IF(V488&gt;=0.6*'MARK LOOKUP'!S488,"B",IF(V488&gt;=0.5*'MARK LOOKUP'!V488,"C+",IF(V488&gt;=0.4*'MARK LOOKUP'!V488,"C",IF(V488&gt;=0.35*'MARK LOOKUP'!V488,"D","NG"))))))),"")</f>
        <v/>
      </c>
      <c r="AR488" s="26" t="str">
        <f t="shared" si="147"/>
        <v/>
      </c>
      <c r="AS488" s="26" t="str">
        <f t="shared" si="148"/>
        <v/>
      </c>
      <c r="AT488" s="26" t="str">
        <f t="shared" si="149"/>
        <v/>
      </c>
      <c r="AU488" s="26" t="str">
        <f t="shared" si="150"/>
        <v/>
      </c>
      <c r="AV488" s="26" t="str">
        <f t="shared" si="151"/>
        <v/>
      </c>
      <c r="AW488" s="26" t="str">
        <f t="shared" si="152"/>
        <v/>
      </c>
      <c r="AX488" s="26" t="str">
        <f t="shared" si="153"/>
        <v/>
      </c>
      <c r="AY488" s="26" t="str">
        <f t="shared" si="154"/>
        <v/>
      </c>
      <c r="AZ488" s="26" t="str">
        <f t="shared" si="155"/>
        <v/>
      </c>
      <c r="BA488" s="26" t="str">
        <f t="shared" si="156"/>
        <v/>
      </c>
      <c r="BB488" s="26" t="str">
        <f t="shared" si="157"/>
        <v/>
      </c>
      <c r="BC488" s="26" t="str">
        <f t="shared" si="158"/>
        <v/>
      </c>
      <c r="BD488" s="26" t="str">
        <f t="shared" si="159"/>
        <v/>
      </c>
      <c r="BE488" s="26" t="str">
        <f>IF(ISBLANK('DATA ENTRY'!S488),"",IF(AJ488="A+","4",IF(AJ488="A","3.6",IF(AJ488="B+","3.2",IF(AJ488="B","2.8",IF(AJ488="C+","2.4",IF(AJ488="C","2",IF(AJ488="D+","1.6",IF(AJ488="D","1.2",IF(AJ488="E","0.8",""))))))))))</f>
        <v/>
      </c>
      <c r="BF488" s="26" t="str">
        <f>IF(ISBLANK('DATA ENTRY'!T488),"",IF(AK488="A+","4",IF(AK488="A","3.6",IF(AK488="B+","3.2",IF(AK488="B","2.8",IF(AK488="C+","2.4",IF(AK488="C","2",IF(AK488="D+","1.6",IF(AK488="D","1.2",IF(AK488="E","0.8",""))))))))))</f>
        <v/>
      </c>
      <c r="BG488" s="26" t="str">
        <f>IF(ISBLANK('DATA ENTRY'!U488),"",IF(AL488="A+","4",IF(AL488="A","3.6",IF(AL488="B+","3.2",IF(AL488="B","2.8",IF(AL488="C+","2.4",IF(AL488="C","2",IF(AL488="D+","1.6",IF(AL488="D","1.2",IF(AL488="E","0.8",""))))))))))</f>
        <v/>
      </c>
      <c r="BH488" s="26" t="str">
        <f>IF(ISBLANK('DATA ENTRY'!V488),"",IF(AM488="A+","4",IF(AM488="A","3.6",IF(AM488="B+","3.2",IF(AM488="B","2.8",IF(AM488="C+","2.4",IF(AM488="C","2",IF(AM488="D+","1.6",IF(AM488="D","1.2",IF(AM488="E","0.8",""))))))))))</f>
        <v/>
      </c>
      <c r="BI488" s="26" t="str">
        <f>IF(ISBLANK('DATA ENTRY'!W488),"",IF(AN488="A+","4",IF(AN488="A","3.6",IF(AN488="B+","3.2",IF(AN488="B","2.8",IF(AN488="C+","2.4",IF(AN488="C","2",IF(AN488="D+","1.6",IF(AN488="D","1.2",IF(AN488="E","0.8",""))))))))))</f>
        <v/>
      </c>
      <c r="BJ488" s="26" t="str">
        <f>IF(ISBLANK('DATA ENTRY'!X488),"",IF(AO488="A+","4",IF(AO488="A","3.6",IF(AO488="B+","3.2",IF(AO488="B","2.8",IF(AO488="C+","2.4",IF(AO488="C","2",IF(AO488="D+","1.6",IF(AO488="D","1.2",IF(AO488="E","0.8",""))))))))))</f>
        <v/>
      </c>
      <c r="BK488" s="26" t="str">
        <f>IF(ISBLANK('DATA ENTRY'!Y488),"",IF(AP488="A+","4",IF(AP488="A","3.6",IF(AP488="B+","3.2",IF(AP488="B","2.8",IF(AP488="C+","2.4",IF(AP488="C","2",IF(AP488="D+","1.6",IF(AP488="D","1.2",IF(AP488="E","0.8",""))))))))))</f>
        <v/>
      </c>
      <c r="BL488" s="26" t="str">
        <f>IF(ISBLANK('DATA ENTRY'!Z488),"",IF(AQ488="A+","4",IF(AQ488="A","3.6",IF(AQ488="B+","3.2",IF(AQ488="B","2.8",IF(AQ488="C+","2.4",IF(AQ488="C","2",IF(AQ488="D+","1.6",IF(AQ488="D","1.2",IF(AQ488="E","0.8",""))))))))))</f>
        <v/>
      </c>
    </row>
    <row r="489" spans="2:64" x14ac:dyDescent="0.25">
      <c r="B489" s="26" t="str">
        <f>IF(ISBLANK('DATA ENTRY'!G489),"",'DATA ENTRY'!G489)</f>
        <v/>
      </c>
      <c r="C489" s="26" t="str">
        <f>IF(ISBLANK('DATA ENTRY'!H489),"",'DATA ENTRY'!H489)</f>
        <v/>
      </c>
      <c r="D489" s="26" t="str">
        <f t="shared" si="141"/>
        <v/>
      </c>
      <c r="E489" s="26" t="str">
        <f>IF(ISBLANK('DATA ENTRY'!J489),"",'DATA ENTRY'!J489)</f>
        <v/>
      </c>
      <c r="F489" s="26" t="str">
        <f>IF(ISBLANK('DATA ENTRY'!K489),"",'DATA ENTRY'!K489)</f>
        <v/>
      </c>
      <c r="G489" s="26" t="str">
        <f t="shared" si="142"/>
        <v/>
      </c>
      <c r="H489" s="26" t="str">
        <f>IF(ISBLANK('DATA ENTRY'!M489),"",'DATA ENTRY'!M489)</f>
        <v/>
      </c>
      <c r="I489" s="26" t="str">
        <f>IF(ISBLANK('DATA ENTRY'!M489),"",'DATA ENTRY'!N489)</f>
        <v/>
      </c>
      <c r="J489" s="26" t="str">
        <f t="shared" si="160"/>
        <v/>
      </c>
      <c r="K489" s="26" t="str">
        <f>IF(ISBLANK('DATA ENTRY'!P489),"",'DATA ENTRY'!P489)</f>
        <v/>
      </c>
      <c r="L489" s="26" t="str">
        <f>IF(ISBLANK('DATA ENTRY'!Q489),"",'DATA ENTRY'!Q489)</f>
        <v/>
      </c>
      <c r="M489" s="26" t="str">
        <f t="shared" si="143"/>
        <v/>
      </c>
      <c r="N489" s="26" t="str">
        <f>IF(ISBLANK('DATA ENTRY'!S489),"",'DATA ENTRY'!S489)</f>
        <v/>
      </c>
      <c r="O489" s="26" t="str">
        <f>IF(ISBLANK('DATA ENTRY'!T489),"",'DATA ENTRY'!T489)</f>
        <v/>
      </c>
      <c r="P489" s="26" t="str">
        <f t="shared" si="144"/>
        <v/>
      </c>
      <c r="Q489" s="26" t="str">
        <f>IF(ISBLANK('DATA ENTRY'!V489),"",'DATA ENTRY'!V489)</f>
        <v/>
      </c>
      <c r="R489" s="26" t="str">
        <f>IF(ISBLANK('DATA ENTRY'!W489),"",'DATA ENTRY'!W489)</f>
        <v/>
      </c>
      <c r="S489" s="26" t="str">
        <f t="shared" si="145"/>
        <v/>
      </c>
      <c r="T489" s="26" t="str">
        <f>IF(ISBLANK('DATA ENTRY'!Y489),"",'DATA ENTRY'!Y489)</f>
        <v/>
      </c>
      <c r="U489" s="26" t="str">
        <f>IF(ISBLANK('DATA ENTRY'!Z489),"",'DATA ENTRY'!Z489)</f>
        <v/>
      </c>
      <c r="V489" s="26" t="str">
        <f t="shared" si="146"/>
        <v/>
      </c>
      <c r="W489" s="26" t="str">
        <f>IF(ISBLANK('DATA ENTRY'!$F489),"",IF(LEDGER!B489="AB","AB",IF(LEDGER!B489&gt;=0.9*'MARK LOOKUP'!B489,"A+",IF(LEDGER!B489&gt;=0.8*'MARK LOOKUP'!B489,"A",IF(LEDGER!B489&gt;=0.7*'MARK LOOKUP'!B489,"B+",IF(LEDGER!B489&gt;=0.6*'MARK LOOKUP'!B489,"B",IF(LEDGER!B489&gt;=0.5*'MARK LOOKUP'!B489,"C+",IF(LEDGER!B489&gt;=0.4*'MARK LOOKUP'!B489,"C+",IF(LEDGER!B489&gt;=0.35*'MARK LOOKUP'!B489,"D","NG")))))))))</f>
        <v/>
      </c>
      <c r="X489" s="26" t="str">
        <f>IF(ISBLANK('DATA ENTRY'!$G489),"",IF(LEDGER!C489="AB","AB",IF(LEDGER!C489&gt;=0.9*'MARK LOOKUP'!C489,"A+",IF(LEDGER!C489&gt;=0.8*'MARK LOOKUP'!C489,"A",IF(LEDGER!C489&gt;=0.7*'MARK LOOKUP'!C489,"B+",IF(LEDGER!C489&gt;=0.6*'MARK LOOKUP'!C489,"B",IF(LEDGER!C489&gt;=0.5*'MARK LOOKUP'!C489,"C+",IF(LEDGER!C489&gt;=0.4*'MARK LOOKUP'!C489,"C+",IF(LEDGER!C489&gt;=0.35*'MARK LOOKUP'!C489,"D","N.G.")))))))))</f>
        <v/>
      </c>
      <c r="Y489" s="26" t="b">
        <f>IF(ISNUMBER(D489),IF(D489&gt;=0.9*'MARK LOOKUP'!D489,"A+",IF(D489&gt;=0.8*'MARK LOOKUP'!D489,"A",IF(D489&gt;=0.7*'MARK LOOKUP'!D489,"B+",IF(D489&gt;=0.6*'MARK LOOKUP'!D489,"B",IF(D489&gt;=0.5*'MARK LOOKUP'!D489,"C+",IF(D489&gt;=0.4*'MARK LOOKUP'!D489,"C",IF(D489&gt;=0.35*'MARK LOOKUP'!D489,"D","N.G."))))))))</f>
        <v>0</v>
      </c>
      <c r="Z489" s="26" t="str">
        <f>IF(ISBLANK('DATA ENTRY'!J489),"",IF(LEDGER!E489="AB","AB",IF(LEDGER!E489&gt;=0.9*'MARK LOOKUP'!E489,"A+",IF(LEDGER!E489&gt;=0.8*'MARK LOOKUP'!E489,"A",IF(LEDGER!E489&gt;=0.7*'MARK LOOKUP'!E489,"B+",IF(LEDGER!E489&gt;=0.6*'MARK LOOKUP'!E489,"B",IF(LEDGER!E489&gt;=0.5*'MARK LOOKUP'!E489,"C+",IF(LEDGER!E489&gt;=0.4*'MARK LOOKUP'!E489,"C",IF(LEDGER!E489&gt;=0.35*'MARK LOOKUP'!E489,"D","NG")))))))))</f>
        <v/>
      </c>
      <c r="AA489" s="26" t="str">
        <f>IF(ISBLANK('DATA ENTRY'!K489),"",IF(LEDGER!F489="AB","AB",IF(LEDGER!F489&gt;=0.9*'MARK LOOKUP'!F489,"A+",IF(LEDGER!F489&gt;=0.8*'MARK LOOKUP'!F489,"A",IF(LEDGER!F489&gt;=0.7*'MARK LOOKUP'!F489,"B+",IF(LEDGER!F489&gt;=0.6*'MARK LOOKUP'!F489,"B",IF(LEDGER!F489&gt;=0.5*'MARK LOOKUP'!F489,"C+",IF(LEDGER!F489&gt;=0.4*'MARK LOOKUP'!F489,"C",IF(LEDGER!F489&gt;=0.35*'MARK LOOKUP'!F489,"D","NG")))))))))</f>
        <v/>
      </c>
      <c r="AB489" s="26" t="b">
        <f>IF(ISNUMBER(G489),IF(D489&gt;=0.9*'MARK LOOKUP'!G489,"A+",IF(G489&gt;=0.8*'MARK LOOKUP'!G489,"A",IF(G489&gt;=0.7*'MARK LOOKUP'!G489,"B+",IF(G489&gt;=0.6*'MARK LOOKUP'!G489,"B",IF(G489&gt;=0.5*'MARK LOOKUP'!G489,"C+",IF(G489&gt;=0.4*'MARK LOOKUP'!G489,"C",IF(G489&gt;=0.35*'MARK LOOKUP'!G489,"D","NG"))))))))</f>
        <v>0</v>
      </c>
      <c r="AC489" s="26" t="str">
        <f>IF(ISBLANK('DATA ENTRY'!M489),"",IF(LEDGER!H489="AB","AB",IF(LEDGER!H489&gt;=0.9*'MARK LOOKUP'!H489,"A+",IF(LEDGER!H489&gt;=0.8*'MARK LOOKUP'!H489,"A",IF(LEDGER!H489&gt;=0.7*'MARK LOOKUP'!H489,"B+",IF(LEDGER!H489&gt;=0.6*'MARK LOOKUP'!H489,"B",IF(LEDGER!H489&gt;=0.5*'MARK LOOKUP'!H489,"C+",IF(LEDGER!H489&gt;=0.4*'MARK LOOKUP'!H489,"C",IF(LEDGER!H489&gt;=0.35*'MARK LOOKUP'!H489,"D","NG")))))))))</f>
        <v/>
      </c>
      <c r="AD489" s="26" t="str">
        <f>IF(ISBLANK('DATA ENTRY'!N489),"",IF(LEDGER!I489="AB","AB",IF(LEDGER!I489&gt;=0.9*'MARK LOOKUP'!I489,"A+",IF(LEDGER!I489&gt;=0.8*'MARK LOOKUP'!I489,"A",IF(LEDGER!I489&gt;=0.7*'MARK LOOKUP'!I489,"B+",IF(LEDGER!I489&gt;=0.6*'MARK LOOKUP'!I489,"B",IF(LEDGER!I489&gt;=0.5*'MARK LOOKUP'!I489,"C+",IF(LEDGER!I489&gt;=0.4*'MARK LOOKUP'!I489,"C",IF(LEDGER!I489&gt;=0.35*'MARK LOOKUP'!I489,"D","NG")))))))))</f>
        <v/>
      </c>
      <c r="AE489" s="26" t="str">
        <f>IF(ISNUMBER(J489),IF(J489&gt;=0.9*'MARK LOOKUP'!J489,"A+",IF(J489&gt;=0.8*'MARK LOOKUP'!J489,"A",IF(J489&gt;=0.7*'MARK LOOKUP'!J489,"B+",IF(J489&gt;=0.6*'MARK LOOKUP'!J489,"B",IF(J489&gt;=0.5*'MARK LOOKUP'!J489,"C+",IF(J489&gt;=0.4*'MARK LOOKUP'!J489,"C",IF(J489&gt;=0.35*'MARK LOOKUP'!J489,"D","NG"))))))),"")</f>
        <v/>
      </c>
      <c r="AF489" s="26" t="str">
        <f>IF(ISBLANK('DATA ENTRY'!P489),"",IF(LEDGER!K489="Ab","AB",IF(LEDGER!K489&gt;=0.9*'MARK LOOKUP'!K489,"A+",IF(LEDGER!K489&gt;=0.8*'MARK LOOKUP'!K489,"A",IF(LEDGER!K489&gt;=0.7*'MARK LOOKUP'!K489,"B+",IF(LEDGER!K489&gt;=0.6*'MARK LOOKUP'!K489,"B",IF(LEDGER!K489&gt;=0.5*'MARK LOOKUP'!K489,"C+",IF(LEDGER!K489&gt;=0.4*'MARK LOOKUP'!K489,"C",IF(LEDGER!K489&gt;=0.35*'MARK LOOKUP'!K489,"D","NG")))))))))</f>
        <v/>
      </c>
      <c r="AG489" s="26" t="str">
        <f>IF(ISBLANK('DATA ENTRY'!Q489),"",IF(LEDGER!L489="Ab","AB",IF(LEDGER!L489&gt;=0.9*'MARK LOOKUP'!L489,"A+",IF(LEDGER!L489&gt;=0.8*'MARK LOOKUP'!L489,"A",IF(LEDGER!L489&gt;=0.7*'MARK LOOKUP'!L489,"B+",IF(LEDGER!L489&gt;=0.6*'MARK LOOKUP'!L489,"B",IF(LEDGER!L489&gt;=0.5*'MARK LOOKUP'!L489,"C+",IF(LEDGER!L489&gt;=0.4*'MARK LOOKUP'!L489,"C",IF(LEDGER!L489&gt;=0.35*'MARK LOOKUP'!L489,"D","NG")))))))))</f>
        <v/>
      </c>
      <c r="AH489" s="26" t="str">
        <f>IF(ISNUMBER(M489),IF(M489&gt;=0.9*'MARK LOOKUP'!M489,"A+",IF(M489&gt;=0.8*'MARK LOOKUP'!M489,"A",IF(M489&gt;=0.7*'MARK LOOKUP'!M489,"B+",IF(M489&gt;=0.6*'MARK LOOKUP'!M489,"B",IF(M489&gt;=0.5*'MARK LOOKUP'!M489,"C+",IF(M489&gt;=0.4*'MARK LOOKUP'!M489,"C",IF(M489&gt;=0.35*'MARK LOOKUP'!M489,"D","NG"))))))),"")</f>
        <v/>
      </c>
      <c r="AI489" s="26" t="str">
        <f>IF(ISBLANK('DATA ENTRY'!S489),"",IF(N489="Ab","AB",IF(N489&gt;=0.9*'MARK LOOKUP'!N489,"A+",IF(N489&gt;=0.8*'MARK LOOKUP'!N489,"A",IF(N489&gt;=0.7*'MARK LOOKUP'!N489,"B+",IF(N489&gt;=0.6*'MARK LOOKUP'!N489,"B",IF(N489&gt;=0.5*'MARK LOOKUP'!N489,"C+",IF(N489&gt;=0.4*'MARK LOOKUP'!N489,"C",IF(N489&gt;=0.35*'MARK LOOKUP'!N489,"D","NG")))))))))</f>
        <v/>
      </c>
      <c r="AJ489" s="26" t="str">
        <f>IF(ISBLANK('DATA ENTRY'!T489),"",IF(O489="Ab","AB",IF(O489&gt;=0.9*'MARK LOOKUP'!O489,"A+",IF(O489&gt;=0.8*'MARK LOOKUP'!O489,"A",IF(O489&gt;=0.7*'MARK LOOKUP'!O489,"B+",IF(O489&gt;=0.6*'MARK LOOKUP'!O489,"B",IF(O489&gt;=0.5*'MARK LOOKUP'!O489,"C+",IF(O489&gt;=0.4*'MARK LOOKUP'!O489,"C",IF(O489&gt;=0.35*'MARK LOOKUP'!O489,"D","NG")))))))))</f>
        <v/>
      </c>
      <c r="AK489" s="26" t="str">
        <f>IF(ISNUMBER(P489),IF(P489&gt;=0.9*'MARK LOOKUP'!P489,"A+",IF(P489&gt;=0.8*'MARK LOOKUP'!P489,"A",IF(P489&gt;=0.7*'MARK LOOKUP'!P489,"B+",IF(P489&gt;=0.6*'MARK LOOKUP'!P489,"B",IF(P489&gt;=0.5*'MARK LOOKUP'!P489,"C+",IF(P489&gt;=0.4*'MARK LOOKUP'!P489,"C",IF(P489&gt;=0.35*'MARK LOOKUP'!P489,"D","NG"))))))),"")</f>
        <v/>
      </c>
      <c r="AL489" s="26" t="str">
        <f>IF(ISBLANK('DATA ENTRY'!V489),"",IF(Q489="Ab","AB",IF(Q489&gt;=0.9*'MARK LOOKUP'!Q489,"A+",IF(Q489&gt;=0.8*'MARK LOOKUP'!Q489,"A",IF(Q489&gt;=0.7*'MARK LOOKUP'!Q489,"B+",IF(Q489&gt;=0.6*'MARK LOOKUP'!Q489,"B",IF(Q489&gt;=0.5*'MARK LOOKUP'!Q489,"C+",IF(Q489&gt;=0.4*'MARK LOOKUP'!Q489,"C",IF(Q489&gt;=0.35*'MARK LOOKUP'!Q489,"D","NG")))))))))</f>
        <v/>
      </c>
      <c r="AM489" s="26" t="str">
        <f>IF(ISBLANK('DATA ENTRY'!W489),"",IF(R489="Ab","AB",IF(R489&gt;=0.9*'MARK LOOKUP'!R489,"A+",IF(R489&gt;=0.8*'MARK LOOKUP'!R489,"A",IF(R489&gt;=0.7*'MARK LOOKUP'!R489,"B+",IF(R489&gt;=0.6*'MARK LOOKUP'!R489,"B",IF(R489&gt;=0.5*'MARK LOOKUP'!R489,"C+",IF(R489&gt;=0.4*'MARK LOOKUP'!R489,"C",IF(R489&gt;=0.35*'MARK LOOKUP'!R489,"D","NG")))))))))</f>
        <v/>
      </c>
      <c r="AN489" s="26" t="str">
        <f>IF(ISNUMBER(S489),IF(S489&gt;=0.9*'MARK LOOKUP'!S489,"A+",IF(S489&gt;=0.8*'MARK LOOKUP'!S489,"A",IF(S489&gt;=0.7*'MARK LOOKUP'!S489,"B+",IF(S489&gt;=0.6*'MARK LOOKUP'!S489,"B",IF(S489&gt;=0.5*'MARK LOOKUP'!S489,"C+",IF(S489&gt;=0.4*'MARK LOOKUP'!S489,"C",IF(S489&gt;=0.35*'MARK LOOKUP'!S489,"D","NG"))))))),"")</f>
        <v/>
      </c>
      <c r="AO489" s="26" t="str">
        <f>IF(ISBLANK('DATA ENTRY'!Y489),"",IF(T489="AB","AB",IF(T489&gt;=0.9*'MARK LOOKUP'!T489,"A+",IF(T489&gt;=0.8*'MARK LOOKUP'!T489,"A",IF(T489&gt;=0.7*'MARK LOOKUP'!T489,"B+",IF(T489&gt;=0.6*'MARK LOOKUP'!T489,"B",IF(T489&gt;=0.5*'MARK LOOKUP'!T489,"C+",IF(T489&gt;=0.4*'MARK LOOKUP'!T489,"C",IF(T489&gt;=0.35*'MARK LOOKUP'!T489,"D","NG")))))))))</f>
        <v/>
      </c>
      <c r="AP489" s="26" t="str">
        <f>IF(ISBLANK('DATA ENTRY'!Z489),"",IF(U489="AB","AB",IF(U489&gt;=0.9*'MARK LOOKUP'!U489,"A+",IF(U489&gt;=0.8*'MARK LOOKUP'!U489,"A",IF(U489&gt;=0.7*'MARK LOOKUP'!U489,"B+",IF(U489&gt;=0.6*'MARK LOOKUP'!U489,"B",IF(U489&gt;=0.5*'MARK LOOKUP'!U489,"C+",IF(U489&gt;=0.4*'MARK LOOKUP'!U489,"C",IF(U489&gt;=0.35*'MARK LOOKUP'!U489,"D","NG")))))))))</f>
        <v/>
      </c>
      <c r="AQ489" s="26" t="str">
        <f>IF(ISNUMBER(V489),IF(V489&gt;=0.9*'MARK LOOKUP'!V489,"A+",IF(V489&gt;=0.8*'MARK LOOKUP'!V489,"A",IF(V489&gt;=0.7*'MARK LOOKUP'!V489,"B+",IF(V489&gt;=0.6*'MARK LOOKUP'!S489,"B",IF(V489&gt;=0.5*'MARK LOOKUP'!V489,"C+",IF(V489&gt;=0.4*'MARK LOOKUP'!V489,"C",IF(V489&gt;=0.35*'MARK LOOKUP'!V489,"D","NG"))))))),"")</f>
        <v/>
      </c>
      <c r="AR489" s="26" t="str">
        <f t="shared" si="147"/>
        <v/>
      </c>
      <c r="AS489" s="26" t="str">
        <f t="shared" si="148"/>
        <v/>
      </c>
      <c r="AT489" s="26" t="str">
        <f t="shared" si="149"/>
        <v/>
      </c>
      <c r="AU489" s="26" t="str">
        <f t="shared" si="150"/>
        <v/>
      </c>
      <c r="AV489" s="26" t="str">
        <f t="shared" si="151"/>
        <v/>
      </c>
      <c r="AW489" s="26" t="str">
        <f t="shared" si="152"/>
        <v/>
      </c>
      <c r="AX489" s="26" t="str">
        <f t="shared" si="153"/>
        <v/>
      </c>
      <c r="AY489" s="26" t="str">
        <f t="shared" si="154"/>
        <v/>
      </c>
      <c r="AZ489" s="26" t="str">
        <f t="shared" si="155"/>
        <v/>
      </c>
      <c r="BA489" s="26" t="str">
        <f t="shared" si="156"/>
        <v/>
      </c>
      <c r="BB489" s="26" t="str">
        <f t="shared" si="157"/>
        <v/>
      </c>
      <c r="BC489" s="26" t="str">
        <f t="shared" si="158"/>
        <v/>
      </c>
      <c r="BD489" s="26" t="str">
        <f t="shared" si="159"/>
        <v/>
      </c>
      <c r="BE489" s="26" t="str">
        <f>IF(ISBLANK('DATA ENTRY'!S489),"",IF(AJ489="A+","4",IF(AJ489="A","3.6",IF(AJ489="B+","3.2",IF(AJ489="B","2.8",IF(AJ489="C+","2.4",IF(AJ489="C","2",IF(AJ489="D+","1.6",IF(AJ489="D","1.2",IF(AJ489="E","0.8",""))))))))))</f>
        <v/>
      </c>
      <c r="BF489" s="26" t="str">
        <f>IF(ISBLANK('DATA ENTRY'!T489),"",IF(AK489="A+","4",IF(AK489="A","3.6",IF(AK489="B+","3.2",IF(AK489="B","2.8",IF(AK489="C+","2.4",IF(AK489="C","2",IF(AK489="D+","1.6",IF(AK489="D","1.2",IF(AK489="E","0.8",""))))))))))</f>
        <v/>
      </c>
      <c r="BG489" s="26" t="str">
        <f>IF(ISBLANK('DATA ENTRY'!U489),"",IF(AL489="A+","4",IF(AL489="A","3.6",IF(AL489="B+","3.2",IF(AL489="B","2.8",IF(AL489="C+","2.4",IF(AL489="C","2",IF(AL489="D+","1.6",IF(AL489="D","1.2",IF(AL489="E","0.8",""))))))))))</f>
        <v/>
      </c>
      <c r="BH489" s="26" t="str">
        <f>IF(ISBLANK('DATA ENTRY'!V489),"",IF(AM489="A+","4",IF(AM489="A","3.6",IF(AM489="B+","3.2",IF(AM489="B","2.8",IF(AM489="C+","2.4",IF(AM489="C","2",IF(AM489="D+","1.6",IF(AM489="D","1.2",IF(AM489="E","0.8",""))))))))))</f>
        <v/>
      </c>
      <c r="BI489" s="26" t="str">
        <f>IF(ISBLANK('DATA ENTRY'!W489),"",IF(AN489="A+","4",IF(AN489="A","3.6",IF(AN489="B+","3.2",IF(AN489="B","2.8",IF(AN489="C+","2.4",IF(AN489="C","2",IF(AN489="D+","1.6",IF(AN489="D","1.2",IF(AN489="E","0.8",""))))))))))</f>
        <v/>
      </c>
      <c r="BJ489" s="26" t="str">
        <f>IF(ISBLANK('DATA ENTRY'!X489),"",IF(AO489="A+","4",IF(AO489="A","3.6",IF(AO489="B+","3.2",IF(AO489="B","2.8",IF(AO489="C+","2.4",IF(AO489="C","2",IF(AO489="D+","1.6",IF(AO489="D","1.2",IF(AO489="E","0.8",""))))))))))</f>
        <v/>
      </c>
      <c r="BK489" s="26" t="str">
        <f>IF(ISBLANK('DATA ENTRY'!Y489),"",IF(AP489="A+","4",IF(AP489="A","3.6",IF(AP489="B+","3.2",IF(AP489="B","2.8",IF(AP489="C+","2.4",IF(AP489="C","2",IF(AP489="D+","1.6",IF(AP489="D","1.2",IF(AP489="E","0.8",""))))))))))</f>
        <v/>
      </c>
      <c r="BL489" s="26" t="str">
        <f>IF(ISBLANK('DATA ENTRY'!Z489),"",IF(AQ489="A+","4",IF(AQ489="A","3.6",IF(AQ489="B+","3.2",IF(AQ489="B","2.8",IF(AQ489="C+","2.4",IF(AQ489="C","2",IF(AQ489="D+","1.6",IF(AQ489="D","1.2",IF(AQ489="E","0.8",""))))))))))</f>
        <v/>
      </c>
    </row>
    <row r="490" spans="2:64" x14ac:dyDescent="0.25">
      <c r="B490" s="26" t="str">
        <f>IF(ISBLANK('DATA ENTRY'!G490),"",'DATA ENTRY'!G490)</f>
        <v/>
      </c>
      <c r="C490" s="26" t="str">
        <f>IF(ISBLANK('DATA ENTRY'!H490),"",'DATA ENTRY'!H490)</f>
        <v/>
      </c>
      <c r="D490" s="26" t="str">
        <f t="shared" si="141"/>
        <v/>
      </c>
      <c r="E490" s="26" t="str">
        <f>IF(ISBLANK('DATA ENTRY'!J490),"",'DATA ENTRY'!J490)</f>
        <v/>
      </c>
      <c r="F490" s="26" t="str">
        <f>IF(ISBLANK('DATA ENTRY'!K490),"",'DATA ENTRY'!K490)</f>
        <v/>
      </c>
      <c r="G490" s="26" t="str">
        <f t="shared" si="142"/>
        <v/>
      </c>
      <c r="H490" s="26" t="str">
        <f>IF(ISBLANK('DATA ENTRY'!M490),"",'DATA ENTRY'!M490)</f>
        <v/>
      </c>
      <c r="I490" s="26" t="str">
        <f>IF(ISBLANK('DATA ENTRY'!M490),"",'DATA ENTRY'!N490)</f>
        <v/>
      </c>
      <c r="J490" s="26" t="str">
        <f t="shared" si="160"/>
        <v/>
      </c>
      <c r="K490" s="26" t="str">
        <f>IF(ISBLANK('DATA ENTRY'!P490),"",'DATA ENTRY'!P490)</f>
        <v/>
      </c>
      <c r="L490" s="26" t="str">
        <f>IF(ISBLANK('DATA ENTRY'!Q490),"",'DATA ENTRY'!Q490)</f>
        <v/>
      </c>
      <c r="M490" s="26" t="str">
        <f t="shared" si="143"/>
        <v/>
      </c>
      <c r="N490" s="26" t="str">
        <f>IF(ISBLANK('DATA ENTRY'!S490),"",'DATA ENTRY'!S490)</f>
        <v/>
      </c>
      <c r="O490" s="26" t="str">
        <f>IF(ISBLANK('DATA ENTRY'!T490),"",'DATA ENTRY'!T490)</f>
        <v/>
      </c>
      <c r="P490" s="26" t="str">
        <f t="shared" si="144"/>
        <v/>
      </c>
      <c r="Q490" s="26" t="str">
        <f>IF(ISBLANK('DATA ENTRY'!V490),"",'DATA ENTRY'!V490)</f>
        <v/>
      </c>
      <c r="R490" s="26" t="str">
        <f>IF(ISBLANK('DATA ENTRY'!W490),"",'DATA ENTRY'!W490)</f>
        <v/>
      </c>
      <c r="S490" s="26" t="str">
        <f t="shared" si="145"/>
        <v/>
      </c>
      <c r="T490" s="26" t="str">
        <f>IF(ISBLANK('DATA ENTRY'!Y490),"",'DATA ENTRY'!Y490)</f>
        <v/>
      </c>
      <c r="U490" s="26" t="str">
        <f>IF(ISBLANK('DATA ENTRY'!Z490),"",'DATA ENTRY'!Z490)</f>
        <v/>
      </c>
      <c r="V490" s="26" t="str">
        <f t="shared" si="146"/>
        <v/>
      </c>
      <c r="W490" s="26" t="str">
        <f>IF(ISBLANK('DATA ENTRY'!$F490),"",IF(LEDGER!B490="AB","AB",IF(LEDGER!B490&gt;=0.9*'MARK LOOKUP'!B490,"A+",IF(LEDGER!B490&gt;=0.8*'MARK LOOKUP'!B490,"A",IF(LEDGER!B490&gt;=0.7*'MARK LOOKUP'!B490,"B+",IF(LEDGER!B490&gt;=0.6*'MARK LOOKUP'!B490,"B",IF(LEDGER!B490&gt;=0.5*'MARK LOOKUP'!B490,"C+",IF(LEDGER!B490&gt;=0.4*'MARK LOOKUP'!B490,"C+",IF(LEDGER!B490&gt;=0.35*'MARK LOOKUP'!B490,"D","NG")))))))))</f>
        <v/>
      </c>
      <c r="X490" s="26" t="str">
        <f>IF(ISBLANK('DATA ENTRY'!$G490),"",IF(LEDGER!C490="AB","AB",IF(LEDGER!C490&gt;=0.9*'MARK LOOKUP'!C490,"A+",IF(LEDGER!C490&gt;=0.8*'MARK LOOKUP'!C490,"A",IF(LEDGER!C490&gt;=0.7*'MARK LOOKUP'!C490,"B+",IF(LEDGER!C490&gt;=0.6*'MARK LOOKUP'!C490,"B",IF(LEDGER!C490&gt;=0.5*'MARK LOOKUP'!C490,"C+",IF(LEDGER!C490&gt;=0.4*'MARK LOOKUP'!C490,"C+",IF(LEDGER!C490&gt;=0.35*'MARK LOOKUP'!C490,"D","N.G.")))))))))</f>
        <v/>
      </c>
      <c r="Y490" s="26" t="b">
        <f>IF(ISNUMBER(D490),IF(D490&gt;=0.9*'MARK LOOKUP'!D490,"A+",IF(D490&gt;=0.8*'MARK LOOKUP'!D490,"A",IF(D490&gt;=0.7*'MARK LOOKUP'!D490,"B+",IF(D490&gt;=0.6*'MARK LOOKUP'!D490,"B",IF(D490&gt;=0.5*'MARK LOOKUP'!D490,"C+",IF(D490&gt;=0.4*'MARK LOOKUP'!D490,"C",IF(D490&gt;=0.35*'MARK LOOKUP'!D490,"D","N.G."))))))))</f>
        <v>0</v>
      </c>
      <c r="Z490" s="26" t="str">
        <f>IF(ISBLANK('DATA ENTRY'!J490),"",IF(LEDGER!E490="AB","AB",IF(LEDGER!E490&gt;=0.9*'MARK LOOKUP'!E490,"A+",IF(LEDGER!E490&gt;=0.8*'MARK LOOKUP'!E490,"A",IF(LEDGER!E490&gt;=0.7*'MARK LOOKUP'!E490,"B+",IF(LEDGER!E490&gt;=0.6*'MARK LOOKUP'!E490,"B",IF(LEDGER!E490&gt;=0.5*'MARK LOOKUP'!E490,"C+",IF(LEDGER!E490&gt;=0.4*'MARK LOOKUP'!E490,"C",IF(LEDGER!E490&gt;=0.35*'MARK LOOKUP'!E490,"D","NG")))))))))</f>
        <v/>
      </c>
      <c r="AA490" s="26" t="str">
        <f>IF(ISBLANK('DATA ENTRY'!K490),"",IF(LEDGER!F490="AB","AB",IF(LEDGER!F490&gt;=0.9*'MARK LOOKUP'!F490,"A+",IF(LEDGER!F490&gt;=0.8*'MARK LOOKUP'!F490,"A",IF(LEDGER!F490&gt;=0.7*'MARK LOOKUP'!F490,"B+",IF(LEDGER!F490&gt;=0.6*'MARK LOOKUP'!F490,"B",IF(LEDGER!F490&gt;=0.5*'MARK LOOKUP'!F490,"C+",IF(LEDGER!F490&gt;=0.4*'MARK LOOKUP'!F490,"C",IF(LEDGER!F490&gt;=0.35*'MARK LOOKUP'!F490,"D","NG")))))))))</f>
        <v/>
      </c>
      <c r="AB490" s="26" t="b">
        <f>IF(ISNUMBER(G490),IF(D490&gt;=0.9*'MARK LOOKUP'!G490,"A+",IF(G490&gt;=0.8*'MARK LOOKUP'!G490,"A",IF(G490&gt;=0.7*'MARK LOOKUP'!G490,"B+",IF(G490&gt;=0.6*'MARK LOOKUP'!G490,"B",IF(G490&gt;=0.5*'MARK LOOKUP'!G490,"C+",IF(G490&gt;=0.4*'MARK LOOKUP'!G490,"C",IF(G490&gt;=0.35*'MARK LOOKUP'!G490,"D","NG"))))))))</f>
        <v>0</v>
      </c>
      <c r="AC490" s="26" t="str">
        <f>IF(ISBLANK('DATA ENTRY'!M490),"",IF(LEDGER!H490="AB","AB",IF(LEDGER!H490&gt;=0.9*'MARK LOOKUP'!H490,"A+",IF(LEDGER!H490&gt;=0.8*'MARK LOOKUP'!H490,"A",IF(LEDGER!H490&gt;=0.7*'MARK LOOKUP'!H490,"B+",IF(LEDGER!H490&gt;=0.6*'MARK LOOKUP'!H490,"B",IF(LEDGER!H490&gt;=0.5*'MARK LOOKUP'!H490,"C+",IF(LEDGER!H490&gt;=0.4*'MARK LOOKUP'!H490,"C",IF(LEDGER!H490&gt;=0.35*'MARK LOOKUP'!H490,"D","NG")))))))))</f>
        <v/>
      </c>
      <c r="AD490" s="26" t="str">
        <f>IF(ISBLANK('DATA ENTRY'!N490),"",IF(LEDGER!I490="AB","AB",IF(LEDGER!I490&gt;=0.9*'MARK LOOKUP'!I490,"A+",IF(LEDGER!I490&gt;=0.8*'MARK LOOKUP'!I490,"A",IF(LEDGER!I490&gt;=0.7*'MARK LOOKUP'!I490,"B+",IF(LEDGER!I490&gt;=0.6*'MARK LOOKUP'!I490,"B",IF(LEDGER!I490&gt;=0.5*'MARK LOOKUP'!I490,"C+",IF(LEDGER!I490&gt;=0.4*'MARK LOOKUP'!I490,"C",IF(LEDGER!I490&gt;=0.35*'MARK LOOKUP'!I490,"D","NG")))))))))</f>
        <v/>
      </c>
      <c r="AE490" s="26" t="str">
        <f>IF(ISNUMBER(J490),IF(J490&gt;=0.9*'MARK LOOKUP'!J490,"A+",IF(J490&gt;=0.8*'MARK LOOKUP'!J490,"A",IF(J490&gt;=0.7*'MARK LOOKUP'!J490,"B+",IF(J490&gt;=0.6*'MARK LOOKUP'!J490,"B",IF(J490&gt;=0.5*'MARK LOOKUP'!J490,"C+",IF(J490&gt;=0.4*'MARK LOOKUP'!J490,"C",IF(J490&gt;=0.35*'MARK LOOKUP'!J490,"D","NG"))))))),"")</f>
        <v/>
      </c>
      <c r="AF490" s="26" t="str">
        <f>IF(ISBLANK('DATA ENTRY'!P490),"",IF(LEDGER!K490="Ab","AB",IF(LEDGER!K490&gt;=0.9*'MARK LOOKUP'!K490,"A+",IF(LEDGER!K490&gt;=0.8*'MARK LOOKUP'!K490,"A",IF(LEDGER!K490&gt;=0.7*'MARK LOOKUP'!K490,"B+",IF(LEDGER!K490&gt;=0.6*'MARK LOOKUP'!K490,"B",IF(LEDGER!K490&gt;=0.5*'MARK LOOKUP'!K490,"C+",IF(LEDGER!K490&gt;=0.4*'MARK LOOKUP'!K490,"C",IF(LEDGER!K490&gt;=0.35*'MARK LOOKUP'!K490,"D","NG")))))))))</f>
        <v/>
      </c>
      <c r="AG490" s="26" t="str">
        <f>IF(ISBLANK('DATA ENTRY'!Q490),"",IF(LEDGER!L490="Ab","AB",IF(LEDGER!L490&gt;=0.9*'MARK LOOKUP'!L490,"A+",IF(LEDGER!L490&gt;=0.8*'MARK LOOKUP'!L490,"A",IF(LEDGER!L490&gt;=0.7*'MARK LOOKUP'!L490,"B+",IF(LEDGER!L490&gt;=0.6*'MARK LOOKUP'!L490,"B",IF(LEDGER!L490&gt;=0.5*'MARK LOOKUP'!L490,"C+",IF(LEDGER!L490&gt;=0.4*'MARK LOOKUP'!L490,"C",IF(LEDGER!L490&gt;=0.35*'MARK LOOKUP'!L490,"D","NG")))))))))</f>
        <v/>
      </c>
      <c r="AH490" s="26" t="str">
        <f>IF(ISNUMBER(M490),IF(M490&gt;=0.9*'MARK LOOKUP'!M490,"A+",IF(M490&gt;=0.8*'MARK LOOKUP'!M490,"A",IF(M490&gt;=0.7*'MARK LOOKUP'!M490,"B+",IF(M490&gt;=0.6*'MARK LOOKUP'!M490,"B",IF(M490&gt;=0.5*'MARK LOOKUP'!M490,"C+",IF(M490&gt;=0.4*'MARK LOOKUP'!M490,"C",IF(M490&gt;=0.35*'MARK LOOKUP'!M490,"D","NG"))))))),"")</f>
        <v/>
      </c>
      <c r="AI490" s="26" t="str">
        <f>IF(ISBLANK('DATA ENTRY'!S490),"",IF(N490="Ab","AB",IF(N490&gt;=0.9*'MARK LOOKUP'!N490,"A+",IF(N490&gt;=0.8*'MARK LOOKUP'!N490,"A",IF(N490&gt;=0.7*'MARK LOOKUP'!N490,"B+",IF(N490&gt;=0.6*'MARK LOOKUP'!N490,"B",IF(N490&gt;=0.5*'MARK LOOKUP'!N490,"C+",IF(N490&gt;=0.4*'MARK LOOKUP'!N490,"C",IF(N490&gt;=0.35*'MARK LOOKUP'!N490,"D","NG")))))))))</f>
        <v/>
      </c>
      <c r="AJ490" s="26" t="str">
        <f>IF(ISBLANK('DATA ENTRY'!T490),"",IF(O490="Ab","AB",IF(O490&gt;=0.9*'MARK LOOKUP'!O490,"A+",IF(O490&gt;=0.8*'MARK LOOKUP'!O490,"A",IF(O490&gt;=0.7*'MARK LOOKUP'!O490,"B+",IF(O490&gt;=0.6*'MARK LOOKUP'!O490,"B",IF(O490&gt;=0.5*'MARK LOOKUP'!O490,"C+",IF(O490&gt;=0.4*'MARK LOOKUP'!O490,"C",IF(O490&gt;=0.35*'MARK LOOKUP'!O490,"D","NG")))))))))</f>
        <v/>
      </c>
      <c r="AK490" s="26" t="str">
        <f>IF(ISNUMBER(P490),IF(P490&gt;=0.9*'MARK LOOKUP'!P490,"A+",IF(P490&gt;=0.8*'MARK LOOKUP'!P490,"A",IF(P490&gt;=0.7*'MARK LOOKUP'!P490,"B+",IF(P490&gt;=0.6*'MARK LOOKUP'!P490,"B",IF(P490&gt;=0.5*'MARK LOOKUP'!P490,"C+",IF(P490&gt;=0.4*'MARK LOOKUP'!P490,"C",IF(P490&gt;=0.35*'MARK LOOKUP'!P490,"D","NG"))))))),"")</f>
        <v/>
      </c>
      <c r="AL490" s="26" t="str">
        <f>IF(ISBLANK('DATA ENTRY'!V490),"",IF(Q490="Ab","AB",IF(Q490&gt;=0.9*'MARK LOOKUP'!Q490,"A+",IF(Q490&gt;=0.8*'MARK LOOKUP'!Q490,"A",IF(Q490&gt;=0.7*'MARK LOOKUP'!Q490,"B+",IF(Q490&gt;=0.6*'MARK LOOKUP'!Q490,"B",IF(Q490&gt;=0.5*'MARK LOOKUP'!Q490,"C+",IF(Q490&gt;=0.4*'MARK LOOKUP'!Q490,"C",IF(Q490&gt;=0.35*'MARK LOOKUP'!Q490,"D","NG")))))))))</f>
        <v/>
      </c>
      <c r="AM490" s="26" t="str">
        <f>IF(ISBLANK('DATA ENTRY'!W490),"",IF(R490="Ab","AB",IF(R490&gt;=0.9*'MARK LOOKUP'!R490,"A+",IF(R490&gt;=0.8*'MARK LOOKUP'!R490,"A",IF(R490&gt;=0.7*'MARK LOOKUP'!R490,"B+",IF(R490&gt;=0.6*'MARK LOOKUP'!R490,"B",IF(R490&gt;=0.5*'MARK LOOKUP'!R490,"C+",IF(R490&gt;=0.4*'MARK LOOKUP'!R490,"C",IF(R490&gt;=0.35*'MARK LOOKUP'!R490,"D","NG")))))))))</f>
        <v/>
      </c>
      <c r="AN490" s="26" t="str">
        <f>IF(ISNUMBER(S490),IF(S490&gt;=0.9*'MARK LOOKUP'!S490,"A+",IF(S490&gt;=0.8*'MARK LOOKUP'!S490,"A",IF(S490&gt;=0.7*'MARK LOOKUP'!S490,"B+",IF(S490&gt;=0.6*'MARK LOOKUP'!S490,"B",IF(S490&gt;=0.5*'MARK LOOKUP'!S490,"C+",IF(S490&gt;=0.4*'MARK LOOKUP'!S490,"C",IF(S490&gt;=0.35*'MARK LOOKUP'!S490,"D","NG"))))))),"")</f>
        <v/>
      </c>
      <c r="AO490" s="26" t="str">
        <f>IF(ISBLANK('DATA ENTRY'!Y490),"",IF(T490="AB","AB",IF(T490&gt;=0.9*'MARK LOOKUP'!T490,"A+",IF(T490&gt;=0.8*'MARK LOOKUP'!T490,"A",IF(T490&gt;=0.7*'MARK LOOKUP'!T490,"B+",IF(T490&gt;=0.6*'MARK LOOKUP'!T490,"B",IF(T490&gt;=0.5*'MARK LOOKUP'!T490,"C+",IF(T490&gt;=0.4*'MARK LOOKUP'!T490,"C",IF(T490&gt;=0.35*'MARK LOOKUP'!T490,"D","NG")))))))))</f>
        <v/>
      </c>
      <c r="AP490" s="26" t="str">
        <f>IF(ISBLANK('DATA ENTRY'!Z490),"",IF(U490="AB","AB",IF(U490&gt;=0.9*'MARK LOOKUP'!U490,"A+",IF(U490&gt;=0.8*'MARK LOOKUP'!U490,"A",IF(U490&gt;=0.7*'MARK LOOKUP'!U490,"B+",IF(U490&gt;=0.6*'MARK LOOKUP'!U490,"B",IF(U490&gt;=0.5*'MARK LOOKUP'!U490,"C+",IF(U490&gt;=0.4*'MARK LOOKUP'!U490,"C",IF(U490&gt;=0.35*'MARK LOOKUP'!U490,"D","NG")))))))))</f>
        <v/>
      </c>
      <c r="AQ490" s="26" t="str">
        <f>IF(ISNUMBER(V490),IF(V490&gt;=0.9*'MARK LOOKUP'!V490,"A+",IF(V490&gt;=0.8*'MARK LOOKUP'!V490,"A",IF(V490&gt;=0.7*'MARK LOOKUP'!V490,"B+",IF(V490&gt;=0.6*'MARK LOOKUP'!S490,"B",IF(V490&gt;=0.5*'MARK LOOKUP'!V490,"C+",IF(V490&gt;=0.4*'MARK LOOKUP'!V490,"C",IF(V490&gt;=0.35*'MARK LOOKUP'!V490,"D","NG"))))))),"")</f>
        <v/>
      </c>
      <c r="AR490" s="26" t="str">
        <f t="shared" si="147"/>
        <v/>
      </c>
      <c r="AS490" s="26" t="str">
        <f t="shared" si="148"/>
        <v/>
      </c>
      <c r="AT490" s="26" t="str">
        <f t="shared" si="149"/>
        <v/>
      </c>
      <c r="AU490" s="26" t="str">
        <f t="shared" si="150"/>
        <v/>
      </c>
      <c r="AV490" s="26" t="str">
        <f t="shared" si="151"/>
        <v/>
      </c>
      <c r="AW490" s="26" t="str">
        <f t="shared" si="152"/>
        <v/>
      </c>
      <c r="AX490" s="26" t="str">
        <f t="shared" si="153"/>
        <v/>
      </c>
      <c r="AY490" s="26" t="str">
        <f t="shared" si="154"/>
        <v/>
      </c>
      <c r="AZ490" s="26" t="str">
        <f t="shared" si="155"/>
        <v/>
      </c>
      <c r="BA490" s="26" t="str">
        <f t="shared" si="156"/>
        <v/>
      </c>
      <c r="BB490" s="26" t="str">
        <f t="shared" si="157"/>
        <v/>
      </c>
      <c r="BC490" s="26" t="str">
        <f t="shared" si="158"/>
        <v/>
      </c>
      <c r="BD490" s="26" t="str">
        <f t="shared" si="159"/>
        <v/>
      </c>
      <c r="BE490" s="26" t="str">
        <f>IF(ISBLANK('DATA ENTRY'!S490),"",IF(AJ490="A+","4",IF(AJ490="A","3.6",IF(AJ490="B+","3.2",IF(AJ490="B","2.8",IF(AJ490="C+","2.4",IF(AJ490="C","2",IF(AJ490="D+","1.6",IF(AJ490="D","1.2",IF(AJ490="E","0.8",""))))))))))</f>
        <v/>
      </c>
      <c r="BF490" s="26" t="str">
        <f>IF(ISBLANK('DATA ENTRY'!T490),"",IF(AK490="A+","4",IF(AK490="A","3.6",IF(AK490="B+","3.2",IF(AK490="B","2.8",IF(AK490="C+","2.4",IF(AK490="C","2",IF(AK490="D+","1.6",IF(AK490="D","1.2",IF(AK490="E","0.8",""))))))))))</f>
        <v/>
      </c>
      <c r="BG490" s="26" t="str">
        <f>IF(ISBLANK('DATA ENTRY'!U490),"",IF(AL490="A+","4",IF(AL490="A","3.6",IF(AL490="B+","3.2",IF(AL490="B","2.8",IF(AL490="C+","2.4",IF(AL490="C","2",IF(AL490="D+","1.6",IF(AL490="D","1.2",IF(AL490="E","0.8",""))))))))))</f>
        <v/>
      </c>
      <c r="BH490" s="26" t="str">
        <f>IF(ISBLANK('DATA ENTRY'!V490),"",IF(AM490="A+","4",IF(AM490="A","3.6",IF(AM490="B+","3.2",IF(AM490="B","2.8",IF(AM490="C+","2.4",IF(AM490="C","2",IF(AM490="D+","1.6",IF(AM490="D","1.2",IF(AM490="E","0.8",""))))))))))</f>
        <v/>
      </c>
      <c r="BI490" s="26" t="str">
        <f>IF(ISBLANK('DATA ENTRY'!W490),"",IF(AN490="A+","4",IF(AN490="A","3.6",IF(AN490="B+","3.2",IF(AN490="B","2.8",IF(AN490="C+","2.4",IF(AN490="C","2",IF(AN490="D+","1.6",IF(AN490="D","1.2",IF(AN490="E","0.8",""))))))))))</f>
        <v/>
      </c>
      <c r="BJ490" s="26" t="str">
        <f>IF(ISBLANK('DATA ENTRY'!X490),"",IF(AO490="A+","4",IF(AO490="A","3.6",IF(AO490="B+","3.2",IF(AO490="B","2.8",IF(AO490="C+","2.4",IF(AO490="C","2",IF(AO490="D+","1.6",IF(AO490="D","1.2",IF(AO490="E","0.8",""))))))))))</f>
        <v/>
      </c>
      <c r="BK490" s="26" t="str">
        <f>IF(ISBLANK('DATA ENTRY'!Y490),"",IF(AP490="A+","4",IF(AP490="A","3.6",IF(AP490="B+","3.2",IF(AP490="B","2.8",IF(AP490="C+","2.4",IF(AP490="C","2",IF(AP490="D+","1.6",IF(AP490="D","1.2",IF(AP490="E","0.8",""))))))))))</f>
        <v/>
      </c>
      <c r="BL490" s="26" t="str">
        <f>IF(ISBLANK('DATA ENTRY'!Z490),"",IF(AQ490="A+","4",IF(AQ490="A","3.6",IF(AQ490="B+","3.2",IF(AQ490="B","2.8",IF(AQ490="C+","2.4",IF(AQ490="C","2",IF(AQ490="D+","1.6",IF(AQ490="D","1.2",IF(AQ490="E","0.8",""))))))))))</f>
        <v/>
      </c>
    </row>
    <row r="491" spans="2:64" x14ac:dyDescent="0.25">
      <c r="B491" s="26" t="str">
        <f>IF(ISBLANK('DATA ENTRY'!G491),"",'DATA ENTRY'!G491)</f>
        <v/>
      </c>
      <c r="C491" s="26" t="str">
        <f>IF(ISBLANK('DATA ENTRY'!H491),"",'DATA ENTRY'!H491)</f>
        <v/>
      </c>
      <c r="D491" s="26" t="str">
        <f t="shared" si="141"/>
        <v/>
      </c>
      <c r="E491" s="26" t="str">
        <f>IF(ISBLANK('DATA ENTRY'!J491),"",'DATA ENTRY'!J491)</f>
        <v/>
      </c>
      <c r="F491" s="26" t="str">
        <f>IF(ISBLANK('DATA ENTRY'!K491),"",'DATA ENTRY'!K491)</f>
        <v/>
      </c>
      <c r="G491" s="26" t="str">
        <f t="shared" si="142"/>
        <v/>
      </c>
      <c r="H491" s="26" t="str">
        <f>IF(ISBLANK('DATA ENTRY'!M491),"",'DATA ENTRY'!M491)</f>
        <v/>
      </c>
      <c r="I491" s="26" t="str">
        <f>IF(ISBLANK('DATA ENTRY'!M491),"",'DATA ENTRY'!N491)</f>
        <v/>
      </c>
      <c r="J491" s="26" t="str">
        <f t="shared" si="160"/>
        <v/>
      </c>
      <c r="K491" s="26" t="str">
        <f>IF(ISBLANK('DATA ENTRY'!P491),"",'DATA ENTRY'!P491)</f>
        <v/>
      </c>
      <c r="L491" s="26" t="str">
        <f>IF(ISBLANK('DATA ENTRY'!Q491),"",'DATA ENTRY'!Q491)</f>
        <v/>
      </c>
      <c r="M491" s="26" t="str">
        <f t="shared" si="143"/>
        <v/>
      </c>
      <c r="N491" s="26" t="str">
        <f>IF(ISBLANK('DATA ENTRY'!S491),"",'DATA ENTRY'!S491)</f>
        <v/>
      </c>
      <c r="O491" s="26" t="str">
        <f>IF(ISBLANK('DATA ENTRY'!T491),"",'DATA ENTRY'!T491)</f>
        <v/>
      </c>
      <c r="P491" s="26" t="str">
        <f t="shared" si="144"/>
        <v/>
      </c>
      <c r="Q491" s="26" t="str">
        <f>IF(ISBLANK('DATA ENTRY'!V491),"",'DATA ENTRY'!V491)</f>
        <v/>
      </c>
      <c r="R491" s="26" t="str">
        <f>IF(ISBLANK('DATA ENTRY'!W491),"",'DATA ENTRY'!W491)</f>
        <v/>
      </c>
      <c r="S491" s="26" t="str">
        <f t="shared" si="145"/>
        <v/>
      </c>
      <c r="T491" s="26" t="str">
        <f>IF(ISBLANK('DATA ENTRY'!Y491),"",'DATA ENTRY'!Y491)</f>
        <v/>
      </c>
      <c r="U491" s="26" t="str">
        <f>IF(ISBLANK('DATA ENTRY'!Z491),"",'DATA ENTRY'!Z491)</f>
        <v/>
      </c>
      <c r="V491" s="26" t="str">
        <f t="shared" si="146"/>
        <v/>
      </c>
      <c r="W491" s="26" t="str">
        <f>IF(ISBLANK('DATA ENTRY'!$F491),"",IF(LEDGER!B491="AB","AB",IF(LEDGER!B491&gt;=0.9*'MARK LOOKUP'!B491,"A+",IF(LEDGER!B491&gt;=0.8*'MARK LOOKUP'!B491,"A",IF(LEDGER!B491&gt;=0.7*'MARK LOOKUP'!B491,"B+",IF(LEDGER!B491&gt;=0.6*'MARK LOOKUP'!B491,"B",IF(LEDGER!B491&gt;=0.5*'MARK LOOKUP'!B491,"C+",IF(LEDGER!B491&gt;=0.4*'MARK LOOKUP'!B491,"C+",IF(LEDGER!B491&gt;=0.35*'MARK LOOKUP'!B491,"D","NG")))))))))</f>
        <v/>
      </c>
      <c r="X491" s="26" t="str">
        <f>IF(ISBLANK('DATA ENTRY'!$G491),"",IF(LEDGER!C491="AB","AB",IF(LEDGER!C491&gt;=0.9*'MARK LOOKUP'!C491,"A+",IF(LEDGER!C491&gt;=0.8*'MARK LOOKUP'!C491,"A",IF(LEDGER!C491&gt;=0.7*'MARK LOOKUP'!C491,"B+",IF(LEDGER!C491&gt;=0.6*'MARK LOOKUP'!C491,"B",IF(LEDGER!C491&gt;=0.5*'MARK LOOKUP'!C491,"C+",IF(LEDGER!C491&gt;=0.4*'MARK LOOKUP'!C491,"C+",IF(LEDGER!C491&gt;=0.35*'MARK LOOKUP'!C491,"D","N.G.")))))))))</f>
        <v/>
      </c>
      <c r="Y491" s="26" t="b">
        <f>IF(ISNUMBER(D491),IF(D491&gt;=0.9*'MARK LOOKUP'!D491,"A+",IF(D491&gt;=0.8*'MARK LOOKUP'!D491,"A",IF(D491&gt;=0.7*'MARK LOOKUP'!D491,"B+",IF(D491&gt;=0.6*'MARK LOOKUP'!D491,"B",IF(D491&gt;=0.5*'MARK LOOKUP'!D491,"C+",IF(D491&gt;=0.4*'MARK LOOKUP'!D491,"C",IF(D491&gt;=0.35*'MARK LOOKUP'!D491,"D","N.G."))))))))</f>
        <v>0</v>
      </c>
      <c r="Z491" s="26" t="str">
        <f>IF(ISBLANK('DATA ENTRY'!J491),"",IF(LEDGER!E491="AB","AB",IF(LEDGER!E491&gt;=0.9*'MARK LOOKUP'!E491,"A+",IF(LEDGER!E491&gt;=0.8*'MARK LOOKUP'!E491,"A",IF(LEDGER!E491&gt;=0.7*'MARK LOOKUP'!E491,"B+",IF(LEDGER!E491&gt;=0.6*'MARK LOOKUP'!E491,"B",IF(LEDGER!E491&gt;=0.5*'MARK LOOKUP'!E491,"C+",IF(LEDGER!E491&gt;=0.4*'MARK LOOKUP'!E491,"C",IF(LEDGER!E491&gt;=0.35*'MARK LOOKUP'!E491,"D","NG")))))))))</f>
        <v/>
      </c>
      <c r="AA491" s="26" t="str">
        <f>IF(ISBLANK('DATA ENTRY'!K491),"",IF(LEDGER!F491="AB","AB",IF(LEDGER!F491&gt;=0.9*'MARK LOOKUP'!F491,"A+",IF(LEDGER!F491&gt;=0.8*'MARK LOOKUP'!F491,"A",IF(LEDGER!F491&gt;=0.7*'MARK LOOKUP'!F491,"B+",IF(LEDGER!F491&gt;=0.6*'MARK LOOKUP'!F491,"B",IF(LEDGER!F491&gt;=0.5*'MARK LOOKUP'!F491,"C+",IF(LEDGER!F491&gt;=0.4*'MARK LOOKUP'!F491,"C",IF(LEDGER!F491&gt;=0.35*'MARK LOOKUP'!F491,"D","NG")))))))))</f>
        <v/>
      </c>
      <c r="AB491" s="26" t="b">
        <f>IF(ISNUMBER(G491),IF(D491&gt;=0.9*'MARK LOOKUP'!G491,"A+",IF(G491&gt;=0.8*'MARK LOOKUP'!G491,"A",IF(G491&gt;=0.7*'MARK LOOKUP'!G491,"B+",IF(G491&gt;=0.6*'MARK LOOKUP'!G491,"B",IF(G491&gt;=0.5*'MARK LOOKUP'!G491,"C+",IF(G491&gt;=0.4*'MARK LOOKUP'!G491,"C",IF(G491&gt;=0.35*'MARK LOOKUP'!G491,"D","NG"))))))))</f>
        <v>0</v>
      </c>
      <c r="AC491" s="26" t="str">
        <f>IF(ISBLANK('DATA ENTRY'!M491),"",IF(LEDGER!H491="AB","AB",IF(LEDGER!H491&gt;=0.9*'MARK LOOKUP'!H491,"A+",IF(LEDGER!H491&gt;=0.8*'MARK LOOKUP'!H491,"A",IF(LEDGER!H491&gt;=0.7*'MARK LOOKUP'!H491,"B+",IF(LEDGER!H491&gt;=0.6*'MARK LOOKUP'!H491,"B",IF(LEDGER!H491&gt;=0.5*'MARK LOOKUP'!H491,"C+",IF(LEDGER!H491&gt;=0.4*'MARK LOOKUP'!H491,"C",IF(LEDGER!H491&gt;=0.35*'MARK LOOKUP'!H491,"D","NG")))))))))</f>
        <v/>
      </c>
      <c r="AD491" s="26" t="str">
        <f>IF(ISBLANK('DATA ENTRY'!N491),"",IF(LEDGER!I491="AB","AB",IF(LEDGER!I491&gt;=0.9*'MARK LOOKUP'!I491,"A+",IF(LEDGER!I491&gt;=0.8*'MARK LOOKUP'!I491,"A",IF(LEDGER!I491&gt;=0.7*'MARK LOOKUP'!I491,"B+",IF(LEDGER!I491&gt;=0.6*'MARK LOOKUP'!I491,"B",IF(LEDGER!I491&gt;=0.5*'MARK LOOKUP'!I491,"C+",IF(LEDGER!I491&gt;=0.4*'MARK LOOKUP'!I491,"C",IF(LEDGER!I491&gt;=0.35*'MARK LOOKUP'!I491,"D","NG")))))))))</f>
        <v/>
      </c>
      <c r="AE491" s="26" t="str">
        <f>IF(ISNUMBER(J491),IF(J491&gt;=0.9*'MARK LOOKUP'!J491,"A+",IF(J491&gt;=0.8*'MARK LOOKUP'!J491,"A",IF(J491&gt;=0.7*'MARK LOOKUP'!J491,"B+",IF(J491&gt;=0.6*'MARK LOOKUP'!J491,"B",IF(J491&gt;=0.5*'MARK LOOKUP'!J491,"C+",IF(J491&gt;=0.4*'MARK LOOKUP'!J491,"C",IF(J491&gt;=0.35*'MARK LOOKUP'!J491,"D","NG"))))))),"")</f>
        <v/>
      </c>
      <c r="AF491" s="26" t="str">
        <f>IF(ISBLANK('DATA ENTRY'!P491),"",IF(LEDGER!K491="Ab","AB",IF(LEDGER!K491&gt;=0.9*'MARK LOOKUP'!K491,"A+",IF(LEDGER!K491&gt;=0.8*'MARK LOOKUP'!K491,"A",IF(LEDGER!K491&gt;=0.7*'MARK LOOKUP'!K491,"B+",IF(LEDGER!K491&gt;=0.6*'MARK LOOKUP'!K491,"B",IF(LEDGER!K491&gt;=0.5*'MARK LOOKUP'!K491,"C+",IF(LEDGER!K491&gt;=0.4*'MARK LOOKUP'!K491,"C",IF(LEDGER!K491&gt;=0.35*'MARK LOOKUP'!K491,"D","NG")))))))))</f>
        <v/>
      </c>
      <c r="AG491" s="26" t="str">
        <f>IF(ISBLANK('DATA ENTRY'!Q491),"",IF(LEDGER!L491="Ab","AB",IF(LEDGER!L491&gt;=0.9*'MARK LOOKUP'!L491,"A+",IF(LEDGER!L491&gt;=0.8*'MARK LOOKUP'!L491,"A",IF(LEDGER!L491&gt;=0.7*'MARK LOOKUP'!L491,"B+",IF(LEDGER!L491&gt;=0.6*'MARK LOOKUP'!L491,"B",IF(LEDGER!L491&gt;=0.5*'MARK LOOKUP'!L491,"C+",IF(LEDGER!L491&gt;=0.4*'MARK LOOKUP'!L491,"C",IF(LEDGER!L491&gt;=0.35*'MARK LOOKUP'!L491,"D","NG")))))))))</f>
        <v/>
      </c>
      <c r="AH491" s="26" t="str">
        <f>IF(ISNUMBER(M491),IF(M491&gt;=0.9*'MARK LOOKUP'!M491,"A+",IF(M491&gt;=0.8*'MARK LOOKUP'!M491,"A",IF(M491&gt;=0.7*'MARK LOOKUP'!M491,"B+",IF(M491&gt;=0.6*'MARK LOOKUP'!M491,"B",IF(M491&gt;=0.5*'MARK LOOKUP'!M491,"C+",IF(M491&gt;=0.4*'MARK LOOKUP'!M491,"C",IF(M491&gt;=0.35*'MARK LOOKUP'!M491,"D","NG"))))))),"")</f>
        <v/>
      </c>
      <c r="AI491" s="26" t="str">
        <f>IF(ISBLANK('DATA ENTRY'!S491),"",IF(N491="Ab","AB",IF(N491&gt;=0.9*'MARK LOOKUP'!N491,"A+",IF(N491&gt;=0.8*'MARK LOOKUP'!N491,"A",IF(N491&gt;=0.7*'MARK LOOKUP'!N491,"B+",IF(N491&gt;=0.6*'MARK LOOKUP'!N491,"B",IF(N491&gt;=0.5*'MARK LOOKUP'!N491,"C+",IF(N491&gt;=0.4*'MARK LOOKUP'!N491,"C",IF(N491&gt;=0.35*'MARK LOOKUP'!N491,"D","NG")))))))))</f>
        <v/>
      </c>
      <c r="AJ491" s="26" t="str">
        <f>IF(ISBLANK('DATA ENTRY'!T491),"",IF(O491="Ab","AB",IF(O491&gt;=0.9*'MARK LOOKUP'!O491,"A+",IF(O491&gt;=0.8*'MARK LOOKUP'!O491,"A",IF(O491&gt;=0.7*'MARK LOOKUP'!O491,"B+",IF(O491&gt;=0.6*'MARK LOOKUP'!O491,"B",IF(O491&gt;=0.5*'MARK LOOKUP'!O491,"C+",IF(O491&gt;=0.4*'MARK LOOKUP'!O491,"C",IF(O491&gt;=0.35*'MARK LOOKUP'!O491,"D","NG")))))))))</f>
        <v/>
      </c>
      <c r="AK491" s="26" t="str">
        <f>IF(ISNUMBER(P491),IF(P491&gt;=0.9*'MARK LOOKUP'!P491,"A+",IF(P491&gt;=0.8*'MARK LOOKUP'!P491,"A",IF(P491&gt;=0.7*'MARK LOOKUP'!P491,"B+",IF(P491&gt;=0.6*'MARK LOOKUP'!P491,"B",IF(P491&gt;=0.5*'MARK LOOKUP'!P491,"C+",IF(P491&gt;=0.4*'MARK LOOKUP'!P491,"C",IF(P491&gt;=0.35*'MARK LOOKUP'!P491,"D","NG"))))))),"")</f>
        <v/>
      </c>
      <c r="AL491" s="26" t="str">
        <f>IF(ISBLANK('DATA ENTRY'!V491),"",IF(Q491="Ab","AB",IF(Q491&gt;=0.9*'MARK LOOKUP'!Q491,"A+",IF(Q491&gt;=0.8*'MARK LOOKUP'!Q491,"A",IF(Q491&gt;=0.7*'MARK LOOKUP'!Q491,"B+",IF(Q491&gt;=0.6*'MARK LOOKUP'!Q491,"B",IF(Q491&gt;=0.5*'MARK LOOKUP'!Q491,"C+",IF(Q491&gt;=0.4*'MARK LOOKUP'!Q491,"C",IF(Q491&gt;=0.35*'MARK LOOKUP'!Q491,"D","NG")))))))))</f>
        <v/>
      </c>
      <c r="AM491" s="26" t="str">
        <f>IF(ISBLANK('DATA ENTRY'!W491),"",IF(R491="Ab","AB",IF(R491&gt;=0.9*'MARK LOOKUP'!R491,"A+",IF(R491&gt;=0.8*'MARK LOOKUP'!R491,"A",IF(R491&gt;=0.7*'MARK LOOKUP'!R491,"B+",IF(R491&gt;=0.6*'MARK LOOKUP'!R491,"B",IF(R491&gt;=0.5*'MARK LOOKUP'!R491,"C+",IF(R491&gt;=0.4*'MARK LOOKUP'!R491,"C",IF(R491&gt;=0.35*'MARK LOOKUP'!R491,"D","NG")))))))))</f>
        <v/>
      </c>
      <c r="AN491" s="26" t="str">
        <f>IF(ISNUMBER(S491),IF(S491&gt;=0.9*'MARK LOOKUP'!S491,"A+",IF(S491&gt;=0.8*'MARK LOOKUP'!S491,"A",IF(S491&gt;=0.7*'MARK LOOKUP'!S491,"B+",IF(S491&gt;=0.6*'MARK LOOKUP'!S491,"B",IF(S491&gt;=0.5*'MARK LOOKUP'!S491,"C+",IF(S491&gt;=0.4*'MARK LOOKUP'!S491,"C",IF(S491&gt;=0.35*'MARK LOOKUP'!S491,"D","NG"))))))),"")</f>
        <v/>
      </c>
      <c r="AO491" s="26" t="str">
        <f>IF(ISBLANK('DATA ENTRY'!Y491),"",IF(T491="AB","AB",IF(T491&gt;=0.9*'MARK LOOKUP'!T491,"A+",IF(T491&gt;=0.8*'MARK LOOKUP'!T491,"A",IF(T491&gt;=0.7*'MARK LOOKUP'!T491,"B+",IF(T491&gt;=0.6*'MARK LOOKUP'!T491,"B",IF(T491&gt;=0.5*'MARK LOOKUP'!T491,"C+",IF(T491&gt;=0.4*'MARK LOOKUP'!T491,"C",IF(T491&gt;=0.35*'MARK LOOKUP'!T491,"D","NG")))))))))</f>
        <v/>
      </c>
      <c r="AP491" s="26" t="str">
        <f>IF(ISBLANK('DATA ENTRY'!Z491),"",IF(U491="AB","AB",IF(U491&gt;=0.9*'MARK LOOKUP'!U491,"A+",IF(U491&gt;=0.8*'MARK LOOKUP'!U491,"A",IF(U491&gt;=0.7*'MARK LOOKUP'!U491,"B+",IF(U491&gt;=0.6*'MARK LOOKUP'!U491,"B",IF(U491&gt;=0.5*'MARK LOOKUP'!U491,"C+",IF(U491&gt;=0.4*'MARK LOOKUP'!U491,"C",IF(U491&gt;=0.35*'MARK LOOKUP'!U491,"D","NG")))))))))</f>
        <v/>
      </c>
      <c r="AQ491" s="26" t="str">
        <f>IF(ISNUMBER(V491),IF(V491&gt;=0.9*'MARK LOOKUP'!V491,"A+",IF(V491&gt;=0.8*'MARK LOOKUP'!V491,"A",IF(V491&gt;=0.7*'MARK LOOKUP'!V491,"B+",IF(V491&gt;=0.6*'MARK LOOKUP'!S491,"B",IF(V491&gt;=0.5*'MARK LOOKUP'!V491,"C+",IF(V491&gt;=0.4*'MARK LOOKUP'!V491,"C",IF(V491&gt;=0.35*'MARK LOOKUP'!V491,"D","NG"))))))),"")</f>
        <v/>
      </c>
      <c r="AR491" s="26" t="str">
        <f t="shared" si="147"/>
        <v/>
      </c>
      <c r="AS491" s="26" t="str">
        <f t="shared" si="148"/>
        <v/>
      </c>
      <c r="AT491" s="26" t="str">
        <f t="shared" si="149"/>
        <v/>
      </c>
      <c r="AU491" s="26" t="str">
        <f t="shared" si="150"/>
        <v/>
      </c>
      <c r="AV491" s="26" t="str">
        <f t="shared" si="151"/>
        <v/>
      </c>
      <c r="AW491" s="26" t="str">
        <f t="shared" si="152"/>
        <v/>
      </c>
      <c r="AX491" s="26" t="str">
        <f t="shared" si="153"/>
        <v/>
      </c>
      <c r="AY491" s="26" t="str">
        <f t="shared" si="154"/>
        <v/>
      </c>
      <c r="AZ491" s="26" t="str">
        <f t="shared" si="155"/>
        <v/>
      </c>
      <c r="BA491" s="26" t="str">
        <f t="shared" si="156"/>
        <v/>
      </c>
      <c r="BB491" s="26" t="str">
        <f t="shared" si="157"/>
        <v/>
      </c>
      <c r="BC491" s="26" t="str">
        <f t="shared" si="158"/>
        <v/>
      </c>
      <c r="BD491" s="26" t="str">
        <f t="shared" si="159"/>
        <v/>
      </c>
      <c r="BE491" s="26" t="str">
        <f>IF(ISBLANK('DATA ENTRY'!S491),"",IF(AJ491="A+","4",IF(AJ491="A","3.6",IF(AJ491="B+","3.2",IF(AJ491="B","2.8",IF(AJ491="C+","2.4",IF(AJ491="C","2",IF(AJ491="D+","1.6",IF(AJ491="D","1.2",IF(AJ491="E","0.8",""))))))))))</f>
        <v/>
      </c>
      <c r="BF491" s="26" t="str">
        <f>IF(ISBLANK('DATA ENTRY'!T491),"",IF(AK491="A+","4",IF(AK491="A","3.6",IF(AK491="B+","3.2",IF(AK491="B","2.8",IF(AK491="C+","2.4",IF(AK491="C","2",IF(AK491="D+","1.6",IF(AK491="D","1.2",IF(AK491="E","0.8",""))))))))))</f>
        <v/>
      </c>
      <c r="BG491" s="26" t="str">
        <f>IF(ISBLANK('DATA ENTRY'!U491),"",IF(AL491="A+","4",IF(AL491="A","3.6",IF(AL491="B+","3.2",IF(AL491="B","2.8",IF(AL491="C+","2.4",IF(AL491="C","2",IF(AL491="D+","1.6",IF(AL491="D","1.2",IF(AL491="E","0.8",""))))))))))</f>
        <v/>
      </c>
      <c r="BH491" s="26" t="str">
        <f>IF(ISBLANK('DATA ENTRY'!V491),"",IF(AM491="A+","4",IF(AM491="A","3.6",IF(AM491="B+","3.2",IF(AM491="B","2.8",IF(AM491="C+","2.4",IF(AM491="C","2",IF(AM491="D+","1.6",IF(AM491="D","1.2",IF(AM491="E","0.8",""))))))))))</f>
        <v/>
      </c>
      <c r="BI491" s="26" t="str">
        <f>IF(ISBLANK('DATA ENTRY'!W491),"",IF(AN491="A+","4",IF(AN491="A","3.6",IF(AN491="B+","3.2",IF(AN491="B","2.8",IF(AN491="C+","2.4",IF(AN491="C","2",IF(AN491="D+","1.6",IF(AN491="D","1.2",IF(AN491="E","0.8",""))))))))))</f>
        <v/>
      </c>
      <c r="BJ491" s="26" t="str">
        <f>IF(ISBLANK('DATA ENTRY'!X491),"",IF(AO491="A+","4",IF(AO491="A","3.6",IF(AO491="B+","3.2",IF(AO491="B","2.8",IF(AO491="C+","2.4",IF(AO491="C","2",IF(AO491="D+","1.6",IF(AO491="D","1.2",IF(AO491="E","0.8",""))))))))))</f>
        <v/>
      </c>
      <c r="BK491" s="26" t="str">
        <f>IF(ISBLANK('DATA ENTRY'!Y491),"",IF(AP491="A+","4",IF(AP491="A","3.6",IF(AP491="B+","3.2",IF(AP491="B","2.8",IF(AP491="C+","2.4",IF(AP491="C","2",IF(AP491="D+","1.6",IF(AP491="D","1.2",IF(AP491="E","0.8",""))))))))))</f>
        <v/>
      </c>
      <c r="BL491" s="26" t="str">
        <f>IF(ISBLANK('DATA ENTRY'!Z491),"",IF(AQ491="A+","4",IF(AQ491="A","3.6",IF(AQ491="B+","3.2",IF(AQ491="B","2.8",IF(AQ491="C+","2.4",IF(AQ491="C","2",IF(AQ491="D+","1.6",IF(AQ491="D","1.2",IF(AQ491="E","0.8",""))))))))))</f>
        <v/>
      </c>
    </row>
    <row r="492" spans="2:64" x14ac:dyDescent="0.25">
      <c r="B492" s="26" t="str">
        <f>IF(ISBLANK('DATA ENTRY'!G492),"",'DATA ENTRY'!G492)</f>
        <v/>
      </c>
      <c r="C492" s="26" t="str">
        <f>IF(ISBLANK('DATA ENTRY'!H492),"",'DATA ENTRY'!H492)</f>
        <v/>
      </c>
      <c r="D492" s="26" t="str">
        <f t="shared" si="141"/>
        <v/>
      </c>
      <c r="E492" s="26" t="str">
        <f>IF(ISBLANK('DATA ENTRY'!J492),"",'DATA ENTRY'!J492)</f>
        <v/>
      </c>
      <c r="F492" s="26" t="str">
        <f>IF(ISBLANK('DATA ENTRY'!K492),"",'DATA ENTRY'!K492)</f>
        <v/>
      </c>
      <c r="G492" s="26" t="str">
        <f t="shared" si="142"/>
        <v/>
      </c>
      <c r="H492" s="26" t="str">
        <f>IF(ISBLANK('DATA ENTRY'!M492),"",'DATA ENTRY'!M492)</f>
        <v/>
      </c>
      <c r="I492" s="26" t="str">
        <f>IF(ISBLANK('DATA ENTRY'!M492),"",'DATA ENTRY'!N492)</f>
        <v/>
      </c>
      <c r="J492" s="26" t="str">
        <f t="shared" si="160"/>
        <v/>
      </c>
      <c r="K492" s="26" t="str">
        <f>IF(ISBLANK('DATA ENTRY'!P492),"",'DATA ENTRY'!P492)</f>
        <v/>
      </c>
      <c r="L492" s="26" t="str">
        <f>IF(ISBLANK('DATA ENTRY'!Q492),"",'DATA ENTRY'!Q492)</f>
        <v/>
      </c>
      <c r="M492" s="26" t="str">
        <f t="shared" si="143"/>
        <v/>
      </c>
      <c r="N492" s="26" t="str">
        <f>IF(ISBLANK('DATA ENTRY'!S492),"",'DATA ENTRY'!S492)</f>
        <v/>
      </c>
      <c r="O492" s="26" t="str">
        <f>IF(ISBLANK('DATA ENTRY'!T492),"",'DATA ENTRY'!T492)</f>
        <v/>
      </c>
      <c r="P492" s="26" t="str">
        <f t="shared" si="144"/>
        <v/>
      </c>
      <c r="Q492" s="26" t="str">
        <f>IF(ISBLANK('DATA ENTRY'!V492),"",'DATA ENTRY'!V492)</f>
        <v/>
      </c>
      <c r="R492" s="26" t="str">
        <f>IF(ISBLANK('DATA ENTRY'!W492),"",'DATA ENTRY'!W492)</f>
        <v/>
      </c>
      <c r="S492" s="26" t="str">
        <f t="shared" si="145"/>
        <v/>
      </c>
      <c r="T492" s="26" t="str">
        <f>IF(ISBLANK('DATA ENTRY'!Y492),"",'DATA ENTRY'!Y492)</f>
        <v/>
      </c>
      <c r="U492" s="26" t="str">
        <f>IF(ISBLANK('DATA ENTRY'!Z492),"",'DATA ENTRY'!Z492)</f>
        <v/>
      </c>
      <c r="V492" s="26" t="str">
        <f t="shared" si="146"/>
        <v/>
      </c>
      <c r="W492" s="26" t="str">
        <f>IF(ISBLANK('DATA ENTRY'!$F492),"",IF(LEDGER!B492="AB","AB",IF(LEDGER!B492&gt;=0.9*'MARK LOOKUP'!B492,"A+",IF(LEDGER!B492&gt;=0.8*'MARK LOOKUP'!B492,"A",IF(LEDGER!B492&gt;=0.7*'MARK LOOKUP'!B492,"B+",IF(LEDGER!B492&gt;=0.6*'MARK LOOKUP'!B492,"B",IF(LEDGER!B492&gt;=0.5*'MARK LOOKUP'!B492,"C+",IF(LEDGER!B492&gt;=0.4*'MARK LOOKUP'!B492,"C+",IF(LEDGER!B492&gt;=0.35*'MARK LOOKUP'!B492,"D","NG")))))))))</f>
        <v/>
      </c>
      <c r="X492" s="26" t="str">
        <f>IF(ISBLANK('DATA ENTRY'!$G492),"",IF(LEDGER!C492="AB","AB",IF(LEDGER!C492&gt;=0.9*'MARK LOOKUP'!C492,"A+",IF(LEDGER!C492&gt;=0.8*'MARK LOOKUP'!C492,"A",IF(LEDGER!C492&gt;=0.7*'MARK LOOKUP'!C492,"B+",IF(LEDGER!C492&gt;=0.6*'MARK LOOKUP'!C492,"B",IF(LEDGER!C492&gt;=0.5*'MARK LOOKUP'!C492,"C+",IF(LEDGER!C492&gt;=0.4*'MARK LOOKUP'!C492,"C+",IF(LEDGER!C492&gt;=0.35*'MARK LOOKUP'!C492,"D","N.G.")))))))))</f>
        <v/>
      </c>
      <c r="Y492" s="26" t="b">
        <f>IF(ISNUMBER(D492),IF(D492&gt;=0.9*'MARK LOOKUP'!D492,"A+",IF(D492&gt;=0.8*'MARK LOOKUP'!D492,"A",IF(D492&gt;=0.7*'MARK LOOKUP'!D492,"B+",IF(D492&gt;=0.6*'MARK LOOKUP'!D492,"B",IF(D492&gt;=0.5*'MARK LOOKUP'!D492,"C+",IF(D492&gt;=0.4*'MARK LOOKUP'!D492,"C",IF(D492&gt;=0.35*'MARK LOOKUP'!D492,"D","N.G."))))))))</f>
        <v>0</v>
      </c>
      <c r="Z492" s="26" t="str">
        <f>IF(ISBLANK('DATA ENTRY'!J492),"",IF(LEDGER!E492="AB","AB",IF(LEDGER!E492&gt;=0.9*'MARK LOOKUP'!E492,"A+",IF(LEDGER!E492&gt;=0.8*'MARK LOOKUP'!E492,"A",IF(LEDGER!E492&gt;=0.7*'MARK LOOKUP'!E492,"B+",IF(LEDGER!E492&gt;=0.6*'MARK LOOKUP'!E492,"B",IF(LEDGER!E492&gt;=0.5*'MARK LOOKUP'!E492,"C+",IF(LEDGER!E492&gt;=0.4*'MARK LOOKUP'!E492,"C",IF(LEDGER!E492&gt;=0.35*'MARK LOOKUP'!E492,"D","NG")))))))))</f>
        <v/>
      </c>
      <c r="AA492" s="26" t="str">
        <f>IF(ISBLANK('DATA ENTRY'!K492),"",IF(LEDGER!F492="AB","AB",IF(LEDGER!F492&gt;=0.9*'MARK LOOKUP'!F492,"A+",IF(LEDGER!F492&gt;=0.8*'MARK LOOKUP'!F492,"A",IF(LEDGER!F492&gt;=0.7*'MARK LOOKUP'!F492,"B+",IF(LEDGER!F492&gt;=0.6*'MARK LOOKUP'!F492,"B",IF(LEDGER!F492&gt;=0.5*'MARK LOOKUP'!F492,"C+",IF(LEDGER!F492&gt;=0.4*'MARK LOOKUP'!F492,"C",IF(LEDGER!F492&gt;=0.35*'MARK LOOKUP'!F492,"D","NG")))))))))</f>
        <v/>
      </c>
      <c r="AB492" s="26" t="b">
        <f>IF(ISNUMBER(G492),IF(D492&gt;=0.9*'MARK LOOKUP'!G492,"A+",IF(G492&gt;=0.8*'MARK LOOKUP'!G492,"A",IF(G492&gt;=0.7*'MARK LOOKUP'!G492,"B+",IF(G492&gt;=0.6*'MARK LOOKUP'!G492,"B",IF(G492&gt;=0.5*'MARK LOOKUP'!G492,"C+",IF(G492&gt;=0.4*'MARK LOOKUP'!G492,"C",IF(G492&gt;=0.35*'MARK LOOKUP'!G492,"D","NG"))))))))</f>
        <v>0</v>
      </c>
      <c r="AC492" s="26" t="str">
        <f>IF(ISBLANK('DATA ENTRY'!M492),"",IF(LEDGER!H492="AB","AB",IF(LEDGER!H492&gt;=0.9*'MARK LOOKUP'!H492,"A+",IF(LEDGER!H492&gt;=0.8*'MARK LOOKUP'!H492,"A",IF(LEDGER!H492&gt;=0.7*'MARK LOOKUP'!H492,"B+",IF(LEDGER!H492&gt;=0.6*'MARK LOOKUP'!H492,"B",IF(LEDGER!H492&gt;=0.5*'MARK LOOKUP'!H492,"C+",IF(LEDGER!H492&gt;=0.4*'MARK LOOKUP'!H492,"C",IF(LEDGER!H492&gt;=0.35*'MARK LOOKUP'!H492,"D","NG")))))))))</f>
        <v/>
      </c>
      <c r="AD492" s="26" t="str">
        <f>IF(ISBLANK('DATA ENTRY'!N492),"",IF(LEDGER!I492="AB","AB",IF(LEDGER!I492&gt;=0.9*'MARK LOOKUP'!I492,"A+",IF(LEDGER!I492&gt;=0.8*'MARK LOOKUP'!I492,"A",IF(LEDGER!I492&gt;=0.7*'MARK LOOKUP'!I492,"B+",IF(LEDGER!I492&gt;=0.6*'MARK LOOKUP'!I492,"B",IF(LEDGER!I492&gt;=0.5*'MARK LOOKUP'!I492,"C+",IF(LEDGER!I492&gt;=0.4*'MARK LOOKUP'!I492,"C",IF(LEDGER!I492&gt;=0.35*'MARK LOOKUP'!I492,"D","NG")))))))))</f>
        <v/>
      </c>
      <c r="AE492" s="26" t="str">
        <f>IF(ISNUMBER(J492),IF(J492&gt;=0.9*'MARK LOOKUP'!J492,"A+",IF(J492&gt;=0.8*'MARK LOOKUP'!J492,"A",IF(J492&gt;=0.7*'MARK LOOKUP'!J492,"B+",IF(J492&gt;=0.6*'MARK LOOKUP'!J492,"B",IF(J492&gt;=0.5*'MARK LOOKUP'!J492,"C+",IF(J492&gt;=0.4*'MARK LOOKUP'!J492,"C",IF(J492&gt;=0.35*'MARK LOOKUP'!J492,"D","NG"))))))),"")</f>
        <v/>
      </c>
      <c r="AF492" s="26" t="str">
        <f>IF(ISBLANK('DATA ENTRY'!P492),"",IF(LEDGER!K492="Ab","AB",IF(LEDGER!K492&gt;=0.9*'MARK LOOKUP'!K492,"A+",IF(LEDGER!K492&gt;=0.8*'MARK LOOKUP'!K492,"A",IF(LEDGER!K492&gt;=0.7*'MARK LOOKUP'!K492,"B+",IF(LEDGER!K492&gt;=0.6*'MARK LOOKUP'!K492,"B",IF(LEDGER!K492&gt;=0.5*'MARK LOOKUP'!K492,"C+",IF(LEDGER!K492&gt;=0.4*'MARK LOOKUP'!K492,"C",IF(LEDGER!K492&gt;=0.35*'MARK LOOKUP'!K492,"D","NG")))))))))</f>
        <v/>
      </c>
      <c r="AG492" s="26" t="str">
        <f>IF(ISBLANK('DATA ENTRY'!Q492),"",IF(LEDGER!L492="Ab","AB",IF(LEDGER!L492&gt;=0.9*'MARK LOOKUP'!L492,"A+",IF(LEDGER!L492&gt;=0.8*'MARK LOOKUP'!L492,"A",IF(LEDGER!L492&gt;=0.7*'MARK LOOKUP'!L492,"B+",IF(LEDGER!L492&gt;=0.6*'MARK LOOKUP'!L492,"B",IF(LEDGER!L492&gt;=0.5*'MARK LOOKUP'!L492,"C+",IF(LEDGER!L492&gt;=0.4*'MARK LOOKUP'!L492,"C",IF(LEDGER!L492&gt;=0.35*'MARK LOOKUP'!L492,"D","NG")))))))))</f>
        <v/>
      </c>
      <c r="AH492" s="26" t="str">
        <f>IF(ISNUMBER(M492),IF(M492&gt;=0.9*'MARK LOOKUP'!M492,"A+",IF(M492&gt;=0.8*'MARK LOOKUP'!M492,"A",IF(M492&gt;=0.7*'MARK LOOKUP'!M492,"B+",IF(M492&gt;=0.6*'MARK LOOKUP'!M492,"B",IF(M492&gt;=0.5*'MARK LOOKUP'!M492,"C+",IF(M492&gt;=0.4*'MARK LOOKUP'!M492,"C",IF(M492&gt;=0.35*'MARK LOOKUP'!M492,"D","NG"))))))),"")</f>
        <v/>
      </c>
      <c r="AI492" s="26" t="str">
        <f>IF(ISBLANK('DATA ENTRY'!S492),"",IF(N492="Ab","AB",IF(N492&gt;=0.9*'MARK LOOKUP'!N492,"A+",IF(N492&gt;=0.8*'MARK LOOKUP'!N492,"A",IF(N492&gt;=0.7*'MARK LOOKUP'!N492,"B+",IF(N492&gt;=0.6*'MARK LOOKUP'!N492,"B",IF(N492&gt;=0.5*'MARK LOOKUP'!N492,"C+",IF(N492&gt;=0.4*'MARK LOOKUP'!N492,"C",IF(N492&gt;=0.35*'MARK LOOKUP'!N492,"D","NG")))))))))</f>
        <v/>
      </c>
      <c r="AJ492" s="26" t="str">
        <f>IF(ISBLANK('DATA ENTRY'!T492),"",IF(O492="Ab","AB",IF(O492&gt;=0.9*'MARK LOOKUP'!O492,"A+",IF(O492&gt;=0.8*'MARK LOOKUP'!O492,"A",IF(O492&gt;=0.7*'MARK LOOKUP'!O492,"B+",IF(O492&gt;=0.6*'MARK LOOKUP'!O492,"B",IF(O492&gt;=0.5*'MARK LOOKUP'!O492,"C+",IF(O492&gt;=0.4*'MARK LOOKUP'!O492,"C",IF(O492&gt;=0.35*'MARK LOOKUP'!O492,"D","NG")))))))))</f>
        <v/>
      </c>
      <c r="AK492" s="26" t="str">
        <f>IF(ISNUMBER(P492),IF(P492&gt;=0.9*'MARK LOOKUP'!P492,"A+",IF(P492&gt;=0.8*'MARK LOOKUP'!P492,"A",IF(P492&gt;=0.7*'MARK LOOKUP'!P492,"B+",IF(P492&gt;=0.6*'MARK LOOKUP'!P492,"B",IF(P492&gt;=0.5*'MARK LOOKUP'!P492,"C+",IF(P492&gt;=0.4*'MARK LOOKUP'!P492,"C",IF(P492&gt;=0.35*'MARK LOOKUP'!P492,"D","NG"))))))),"")</f>
        <v/>
      </c>
      <c r="AL492" s="26" t="str">
        <f>IF(ISBLANK('DATA ENTRY'!V492),"",IF(Q492="Ab","AB",IF(Q492&gt;=0.9*'MARK LOOKUP'!Q492,"A+",IF(Q492&gt;=0.8*'MARK LOOKUP'!Q492,"A",IF(Q492&gt;=0.7*'MARK LOOKUP'!Q492,"B+",IF(Q492&gt;=0.6*'MARK LOOKUP'!Q492,"B",IF(Q492&gt;=0.5*'MARK LOOKUP'!Q492,"C+",IF(Q492&gt;=0.4*'MARK LOOKUP'!Q492,"C",IF(Q492&gt;=0.35*'MARK LOOKUP'!Q492,"D","NG")))))))))</f>
        <v/>
      </c>
      <c r="AM492" s="26" t="str">
        <f>IF(ISBLANK('DATA ENTRY'!W492),"",IF(R492="Ab","AB",IF(R492&gt;=0.9*'MARK LOOKUP'!R492,"A+",IF(R492&gt;=0.8*'MARK LOOKUP'!R492,"A",IF(R492&gt;=0.7*'MARK LOOKUP'!R492,"B+",IF(R492&gt;=0.6*'MARK LOOKUP'!R492,"B",IF(R492&gt;=0.5*'MARK LOOKUP'!R492,"C+",IF(R492&gt;=0.4*'MARK LOOKUP'!R492,"C",IF(R492&gt;=0.35*'MARK LOOKUP'!R492,"D","NG")))))))))</f>
        <v/>
      </c>
      <c r="AN492" s="26" t="str">
        <f>IF(ISNUMBER(S492),IF(S492&gt;=0.9*'MARK LOOKUP'!S492,"A+",IF(S492&gt;=0.8*'MARK LOOKUP'!S492,"A",IF(S492&gt;=0.7*'MARK LOOKUP'!S492,"B+",IF(S492&gt;=0.6*'MARK LOOKUP'!S492,"B",IF(S492&gt;=0.5*'MARK LOOKUP'!S492,"C+",IF(S492&gt;=0.4*'MARK LOOKUP'!S492,"C",IF(S492&gt;=0.35*'MARK LOOKUP'!S492,"D","NG"))))))),"")</f>
        <v/>
      </c>
      <c r="AO492" s="26" t="str">
        <f>IF(ISBLANK('DATA ENTRY'!Y492),"",IF(T492="AB","AB",IF(T492&gt;=0.9*'MARK LOOKUP'!T492,"A+",IF(T492&gt;=0.8*'MARK LOOKUP'!T492,"A",IF(T492&gt;=0.7*'MARK LOOKUP'!T492,"B+",IF(T492&gt;=0.6*'MARK LOOKUP'!T492,"B",IF(T492&gt;=0.5*'MARK LOOKUP'!T492,"C+",IF(T492&gt;=0.4*'MARK LOOKUP'!T492,"C",IF(T492&gt;=0.35*'MARK LOOKUP'!T492,"D","NG")))))))))</f>
        <v/>
      </c>
      <c r="AP492" s="26" t="str">
        <f>IF(ISBLANK('DATA ENTRY'!Z492),"",IF(U492="AB","AB",IF(U492&gt;=0.9*'MARK LOOKUP'!U492,"A+",IF(U492&gt;=0.8*'MARK LOOKUP'!U492,"A",IF(U492&gt;=0.7*'MARK LOOKUP'!U492,"B+",IF(U492&gt;=0.6*'MARK LOOKUP'!U492,"B",IF(U492&gt;=0.5*'MARK LOOKUP'!U492,"C+",IF(U492&gt;=0.4*'MARK LOOKUP'!U492,"C",IF(U492&gt;=0.35*'MARK LOOKUP'!U492,"D","NG")))))))))</f>
        <v/>
      </c>
      <c r="AQ492" s="26" t="str">
        <f>IF(ISNUMBER(V492),IF(V492&gt;=0.9*'MARK LOOKUP'!V492,"A+",IF(V492&gt;=0.8*'MARK LOOKUP'!V492,"A",IF(V492&gt;=0.7*'MARK LOOKUP'!V492,"B+",IF(V492&gt;=0.6*'MARK LOOKUP'!S492,"B",IF(V492&gt;=0.5*'MARK LOOKUP'!V492,"C+",IF(V492&gt;=0.4*'MARK LOOKUP'!V492,"C",IF(V492&gt;=0.35*'MARK LOOKUP'!V492,"D","NG"))))))),"")</f>
        <v/>
      </c>
      <c r="AR492" s="26" t="str">
        <f t="shared" si="147"/>
        <v/>
      </c>
      <c r="AS492" s="26" t="str">
        <f t="shared" si="148"/>
        <v/>
      </c>
      <c r="AT492" s="26" t="str">
        <f t="shared" si="149"/>
        <v/>
      </c>
      <c r="AU492" s="26" t="str">
        <f t="shared" si="150"/>
        <v/>
      </c>
      <c r="AV492" s="26" t="str">
        <f t="shared" si="151"/>
        <v/>
      </c>
      <c r="AW492" s="26" t="str">
        <f t="shared" si="152"/>
        <v/>
      </c>
      <c r="AX492" s="26" t="str">
        <f t="shared" si="153"/>
        <v/>
      </c>
      <c r="AY492" s="26" t="str">
        <f t="shared" si="154"/>
        <v/>
      </c>
      <c r="AZ492" s="26" t="str">
        <f t="shared" si="155"/>
        <v/>
      </c>
      <c r="BA492" s="26" t="str">
        <f t="shared" si="156"/>
        <v/>
      </c>
      <c r="BB492" s="26" t="str">
        <f t="shared" si="157"/>
        <v/>
      </c>
      <c r="BC492" s="26" t="str">
        <f t="shared" si="158"/>
        <v/>
      </c>
      <c r="BD492" s="26" t="str">
        <f t="shared" si="159"/>
        <v/>
      </c>
      <c r="BE492" s="26" t="str">
        <f>IF(ISBLANK('DATA ENTRY'!S492),"",IF(AJ492="A+","4",IF(AJ492="A","3.6",IF(AJ492="B+","3.2",IF(AJ492="B","2.8",IF(AJ492="C+","2.4",IF(AJ492="C","2",IF(AJ492="D+","1.6",IF(AJ492="D","1.2",IF(AJ492="E","0.8",""))))))))))</f>
        <v/>
      </c>
      <c r="BF492" s="26" t="str">
        <f>IF(ISBLANK('DATA ENTRY'!T492),"",IF(AK492="A+","4",IF(AK492="A","3.6",IF(AK492="B+","3.2",IF(AK492="B","2.8",IF(AK492="C+","2.4",IF(AK492="C","2",IF(AK492="D+","1.6",IF(AK492="D","1.2",IF(AK492="E","0.8",""))))))))))</f>
        <v/>
      </c>
      <c r="BG492" s="26" t="str">
        <f>IF(ISBLANK('DATA ENTRY'!U492),"",IF(AL492="A+","4",IF(AL492="A","3.6",IF(AL492="B+","3.2",IF(AL492="B","2.8",IF(AL492="C+","2.4",IF(AL492="C","2",IF(AL492="D+","1.6",IF(AL492="D","1.2",IF(AL492="E","0.8",""))))))))))</f>
        <v/>
      </c>
      <c r="BH492" s="26" t="str">
        <f>IF(ISBLANK('DATA ENTRY'!V492),"",IF(AM492="A+","4",IF(AM492="A","3.6",IF(AM492="B+","3.2",IF(AM492="B","2.8",IF(AM492="C+","2.4",IF(AM492="C","2",IF(AM492="D+","1.6",IF(AM492="D","1.2",IF(AM492="E","0.8",""))))))))))</f>
        <v/>
      </c>
      <c r="BI492" s="26" t="str">
        <f>IF(ISBLANK('DATA ENTRY'!W492),"",IF(AN492="A+","4",IF(AN492="A","3.6",IF(AN492="B+","3.2",IF(AN492="B","2.8",IF(AN492="C+","2.4",IF(AN492="C","2",IF(AN492="D+","1.6",IF(AN492="D","1.2",IF(AN492="E","0.8",""))))))))))</f>
        <v/>
      </c>
      <c r="BJ492" s="26" t="str">
        <f>IF(ISBLANK('DATA ENTRY'!X492),"",IF(AO492="A+","4",IF(AO492="A","3.6",IF(AO492="B+","3.2",IF(AO492="B","2.8",IF(AO492="C+","2.4",IF(AO492="C","2",IF(AO492="D+","1.6",IF(AO492="D","1.2",IF(AO492="E","0.8",""))))))))))</f>
        <v/>
      </c>
      <c r="BK492" s="26" t="str">
        <f>IF(ISBLANK('DATA ENTRY'!Y492),"",IF(AP492="A+","4",IF(AP492="A","3.6",IF(AP492="B+","3.2",IF(AP492="B","2.8",IF(AP492="C+","2.4",IF(AP492="C","2",IF(AP492="D+","1.6",IF(AP492="D","1.2",IF(AP492="E","0.8",""))))))))))</f>
        <v/>
      </c>
      <c r="BL492" s="26" t="str">
        <f>IF(ISBLANK('DATA ENTRY'!Z492),"",IF(AQ492="A+","4",IF(AQ492="A","3.6",IF(AQ492="B+","3.2",IF(AQ492="B","2.8",IF(AQ492="C+","2.4",IF(AQ492="C","2",IF(AQ492="D+","1.6",IF(AQ492="D","1.2",IF(AQ492="E","0.8",""))))))))))</f>
        <v/>
      </c>
    </row>
    <row r="493" spans="2:64" x14ac:dyDescent="0.25">
      <c r="B493" s="26" t="str">
        <f>IF(ISBLANK('DATA ENTRY'!G493),"",'DATA ENTRY'!G493)</f>
        <v/>
      </c>
      <c r="C493" s="26" t="str">
        <f>IF(ISBLANK('DATA ENTRY'!H493),"",'DATA ENTRY'!H493)</f>
        <v/>
      </c>
      <c r="D493" s="26" t="str">
        <f t="shared" si="141"/>
        <v/>
      </c>
      <c r="E493" s="26" t="str">
        <f>IF(ISBLANK('DATA ENTRY'!J493),"",'DATA ENTRY'!J493)</f>
        <v/>
      </c>
      <c r="F493" s="26" t="str">
        <f>IF(ISBLANK('DATA ENTRY'!K493),"",'DATA ENTRY'!K493)</f>
        <v/>
      </c>
      <c r="G493" s="26" t="str">
        <f t="shared" si="142"/>
        <v/>
      </c>
      <c r="H493" s="26" t="str">
        <f>IF(ISBLANK('DATA ENTRY'!M493),"",'DATA ENTRY'!M493)</f>
        <v/>
      </c>
      <c r="I493" s="26" t="str">
        <f>IF(ISBLANK('DATA ENTRY'!M493),"",'DATA ENTRY'!N493)</f>
        <v/>
      </c>
      <c r="J493" s="26" t="str">
        <f t="shared" si="160"/>
        <v/>
      </c>
      <c r="K493" s="26" t="str">
        <f>IF(ISBLANK('DATA ENTRY'!P493),"",'DATA ENTRY'!P493)</f>
        <v/>
      </c>
      <c r="L493" s="26" t="str">
        <f>IF(ISBLANK('DATA ENTRY'!Q493),"",'DATA ENTRY'!Q493)</f>
        <v/>
      </c>
      <c r="M493" s="26" t="str">
        <f t="shared" si="143"/>
        <v/>
      </c>
      <c r="N493" s="26" t="str">
        <f>IF(ISBLANK('DATA ENTRY'!S493),"",'DATA ENTRY'!S493)</f>
        <v/>
      </c>
      <c r="O493" s="26" t="str">
        <f>IF(ISBLANK('DATA ENTRY'!T493),"",'DATA ENTRY'!T493)</f>
        <v/>
      </c>
      <c r="P493" s="26" t="str">
        <f t="shared" si="144"/>
        <v/>
      </c>
      <c r="Q493" s="26" t="str">
        <f>IF(ISBLANK('DATA ENTRY'!V493),"",'DATA ENTRY'!V493)</f>
        <v/>
      </c>
      <c r="R493" s="26" t="str">
        <f>IF(ISBLANK('DATA ENTRY'!W493),"",'DATA ENTRY'!W493)</f>
        <v/>
      </c>
      <c r="S493" s="26" t="str">
        <f t="shared" si="145"/>
        <v/>
      </c>
      <c r="T493" s="26" t="str">
        <f>IF(ISBLANK('DATA ENTRY'!Y493),"",'DATA ENTRY'!Y493)</f>
        <v/>
      </c>
      <c r="U493" s="26" t="str">
        <f>IF(ISBLANK('DATA ENTRY'!Z493),"",'DATA ENTRY'!Z493)</f>
        <v/>
      </c>
      <c r="V493" s="26" t="str">
        <f t="shared" si="146"/>
        <v/>
      </c>
      <c r="W493" s="26" t="str">
        <f>IF(ISBLANK('DATA ENTRY'!$F493),"",IF(LEDGER!B493="AB","AB",IF(LEDGER!B493&gt;=0.9*'MARK LOOKUP'!B493,"A+",IF(LEDGER!B493&gt;=0.8*'MARK LOOKUP'!B493,"A",IF(LEDGER!B493&gt;=0.7*'MARK LOOKUP'!B493,"B+",IF(LEDGER!B493&gt;=0.6*'MARK LOOKUP'!B493,"B",IF(LEDGER!B493&gt;=0.5*'MARK LOOKUP'!B493,"C+",IF(LEDGER!B493&gt;=0.4*'MARK LOOKUP'!B493,"C+",IF(LEDGER!B493&gt;=0.35*'MARK LOOKUP'!B493,"D","NG")))))))))</f>
        <v/>
      </c>
      <c r="X493" s="26" t="str">
        <f>IF(ISBLANK('DATA ENTRY'!$G493),"",IF(LEDGER!C493="AB","AB",IF(LEDGER!C493&gt;=0.9*'MARK LOOKUP'!C493,"A+",IF(LEDGER!C493&gt;=0.8*'MARK LOOKUP'!C493,"A",IF(LEDGER!C493&gt;=0.7*'MARK LOOKUP'!C493,"B+",IF(LEDGER!C493&gt;=0.6*'MARK LOOKUP'!C493,"B",IF(LEDGER!C493&gt;=0.5*'MARK LOOKUP'!C493,"C+",IF(LEDGER!C493&gt;=0.4*'MARK LOOKUP'!C493,"C+",IF(LEDGER!C493&gt;=0.35*'MARK LOOKUP'!C493,"D","N.G.")))))))))</f>
        <v/>
      </c>
      <c r="Y493" s="26" t="b">
        <f>IF(ISNUMBER(D493),IF(D493&gt;=0.9*'MARK LOOKUP'!D493,"A+",IF(D493&gt;=0.8*'MARK LOOKUP'!D493,"A",IF(D493&gt;=0.7*'MARK LOOKUP'!D493,"B+",IF(D493&gt;=0.6*'MARK LOOKUP'!D493,"B",IF(D493&gt;=0.5*'MARK LOOKUP'!D493,"C+",IF(D493&gt;=0.4*'MARK LOOKUP'!D493,"C",IF(D493&gt;=0.35*'MARK LOOKUP'!D493,"D","N.G."))))))))</f>
        <v>0</v>
      </c>
      <c r="Z493" s="26" t="str">
        <f>IF(ISBLANK('DATA ENTRY'!J493),"",IF(LEDGER!E493="AB","AB",IF(LEDGER!E493&gt;=0.9*'MARK LOOKUP'!E493,"A+",IF(LEDGER!E493&gt;=0.8*'MARK LOOKUP'!E493,"A",IF(LEDGER!E493&gt;=0.7*'MARK LOOKUP'!E493,"B+",IF(LEDGER!E493&gt;=0.6*'MARK LOOKUP'!E493,"B",IF(LEDGER!E493&gt;=0.5*'MARK LOOKUP'!E493,"C+",IF(LEDGER!E493&gt;=0.4*'MARK LOOKUP'!E493,"C",IF(LEDGER!E493&gt;=0.35*'MARK LOOKUP'!E493,"D","NG")))))))))</f>
        <v/>
      </c>
      <c r="AA493" s="26" t="str">
        <f>IF(ISBLANK('DATA ENTRY'!K493),"",IF(LEDGER!F493="AB","AB",IF(LEDGER!F493&gt;=0.9*'MARK LOOKUP'!F493,"A+",IF(LEDGER!F493&gt;=0.8*'MARK LOOKUP'!F493,"A",IF(LEDGER!F493&gt;=0.7*'MARK LOOKUP'!F493,"B+",IF(LEDGER!F493&gt;=0.6*'MARK LOOKUP'!F493,"B",IF(LEDGER!F493&gt;=0.5*'MARK LOOKUP'!F493,"C+",IF(LEDGER!F493&gt;=0.4*'MARK LOOKUP'!F493,"C",IF(LEDGER!F493&gt;=0.35*'MARK LOOKUP'!F493,"D","NG")))))))))</f>
        <v/>
      </c>
      <c r="AB493" s="26" t="b">
        <f>IF(ISNUMBER(G493),IF(D493&gt;=0.9*'MARK LOOKUP'!G493,"A+",IF(G493&gt;=0.8*'MARK LOOKUP'!G493,"A",IF(G493&gt;=0.7*'MARK LOOKUP'!G493,"B+",IF(G493&gt;=0.6*'MARK LOOKUP'!G493,"B",IF(G493&gt;=0.5*'MARK LOOKUP'!G493,"C+",IF(G493&gt;=0.4*'MARK LOOKUP'!G493,"C",IF(G493&gt;=0.35*'MARK LOOKUP'!G493,"D","NG"))))))))</f>
        <v>0</v>
      </c>
      <c r="AC493" s="26" t="str">
        <f>IF(ISBLANK('DATA ENTRY'!M493),"",IF(LEDGER!H493="AB","AB",IF(LEDGER!H493&gt;=0.9*'MARK LOOKUP'!H493,"A+",IF(LEDGER!H493&gt;=0.8*'MARK LOOKUP'!H493,"A",IF(LEDGER!H493&gt;=0.7*'MARK LOOKUP'!H493,"B+",IF(LEDGER!H493&gt;=0.6*'MARK LOOKUP'!H493,"B",IF(LEDGER!H493&gt;=0.5*'MARK LOOKUP'!H493,"C+",IF(LEDGER!H493&gt;=0.4*'MARK LOOKUP'!H493,"C",IF(LEDGER!H493&gt;=0.35*'MARK LOOKUP'!H493,"D","NG")))))))))</f>
        <v/>
      </c>
      <c r="AD493" s="26" t="str">
        <f>IF(ISBLANK('DATA ENTRY'!N493),"",IF(LEDGER!I493="AB","AB",IF(LEDGER!I493&gt;=0.9*'MARK LOOKUP'!I493,"A+",IF(LEDGER!I493&gt;=0.8*'MARK LOOKUP'!I493,"A",IF(LEDGER!I493&gt;=0.7*'MARK LOOKUP'!I493,"B+",IF(LEDGER!I493&gt;=0.6*'MARK LOOKUP'!I493,"B",IF(LEDGER!I493&gt;=0.5*'MARK LOOKUP'!I493,"C+",IF(LEDGER!I493&gt;=0.4*'MARK LOOKUP'!I493,"C",IF(LEDGER!I493&gt;=0.35*'MARK LOOKUP'!I493,"D","NG")))))))))</f>
        <v/>
      </c>
      <c r="AE493" s="26" t="str">
        <f>IF(ISNUMBER(J493),IF(J493&gt;=0.9*'MARK LOOKUP'!J493,"A+",IF(J493&gt;=0.8*'MARK LOOKUP'!J493,"A",IF(J493&gt;=0.7*'MARK LOOKUP'!J493,"B+",IF(J493&gt;=0.6*'MARK LOOKUP'!J493,"B",IF(J493&gt;=0.5*'MARK LOOKUP'!J493,"C+",IF(J493&gt;=0.4*'MARK LOOKUP'!J493,"C",IF(J493&gt;=0.35*'MARK LOOKUP'!J493,"D","NG"))))))),"")</f>
        <v/>
      </c>
      <c r="AF493" s="26" t="str">
        <f>IF(ISBLANK('DATA ENTRY'!P493),"",IF(LEDGER!K493="Ab","AB",IF(LEDGER!K493&gt;=0.9*'MARK LOOKUP'!K493,"A+",IF(LEDGER!K493&gt;=0.8*'MARK LOOKUP'!K493,"A",IF(LEDGER!K493&gt;=0.7*'MARK LOOKUP'!K493,"B+",IF(LEDGER!K493&gt;=0.6*'MARK LOOKUP'!K493,"B",IF(LEDGER!K493&gt;=0.5*'MARK LOOKUP'!K493,"C+",IF(LEDGER!K493&gt;=0.4*'MARK LOOKUP'!K493,"C",IF(LEDGER!K493&gt;=0.35*'MARK LOOKUP'!K493,"D","NG")))))))))</f>
        <v/>
      </c>
      <c r="AG493" s="26" t="str">
        <f>IF(ISBLANK('DATA ENTRY'!Q493),"",IF(LEDGER!L493="Ab","AB",IF(LEDGER!L493&gt;=0.9*'MARK LOOKUP'!L493,"A+",IF(LEDGER!L493&gt;=0.8*'MARK LOOKUP'!L493,"A",IF(LEDGER!L493&gt;=0.7*'MARK LOOKUP'!L493,"B+",IF(LEDGER!L493&gt;=0.6*'MARK LOOKUP'!L493,"B",IF(LEDGER!L493&gt;=0.5*'MARK LOOKUP'!L493,"C+",IF(LEDGER!L493&gt;=0.4*'MARK LOOKUP'!L493,"C",IF(LEDGER!L493&gt;=0.35*'MARK LOOKUP'!L493,"D","NG")))))))))</f>
        <v/>
      </c>
      <c r="AH493" s="26" t="str">
        <f>IF(ISNUMBER(M493),IF(M493&gt;=0.9*'MARK LOOKUP'!M493,"A+",IF(M493&gt;=0.8*'MARK LOOKUP'!M493,"A",IF(M493&gt;=0.7*'MARK LOOKUP'!M493,"B+",IF(M493&gt;=0.6*'MARK LOOKUP'!M493,"B",IF(M493&gt;=0.5*'MARK LOOKUP'!M493,"C+",IF(M493&gt;=0.4*'MARK LOOKUP'!M493,"C",IF(M493&gt;=0.35*'MARK LOOKUP'!M493,"D","NG"))))))),"")</f>
        <v/>
      </c>
      <c r="AI493" s="26" t="str">
        <f>IF(ISBLANK('DATA ENTRY'!S493),"",IF(N493="Ab","AB",IF(N493&gt;=0.9*'MARK LOOKUP'!N493,"A+",IF(N493&gt;=0.8*'MARK LOOKUP'!N493,"A",IF(N493&gt;=0.7*'MARK LOOKUP'!N493,"B+",IF(N493&gt;=0.6*'MARK LOOKUP'!N493,"B",IF(N493&gt;=0.5*'MARK LOOKUP'!N493,"C+",IF(N493&gt;=0.4*'MARK LOOKUP'!N493,"C",IF(N493&gt;=0.35*'MARK LOOKUP'!N493,"D","NG")))))))))</f>
        <v/>
      </c>
      <c r="AJ493" s="26" t="str">
        <f>IF(ISBLANK('DATA ENTRY'!T493),"",IF(O493="Ab","AB",IF(O493&gt;=0.9*'MARK LOOKUP'!O493,"A+",IF(O493&gt;=0.8*'MARK LOOKUP'!O493,"A",IF(O493&gt;=0.7*'MARK LOOKUP'!O493,"B+",IF(O493&gt;=0.6*'MARK LOOKUP'!O493,"B",IF(O493&gt;=0.5*'MARK LOOKUP'!O493,"C+",IF(O493&gt;=0.4*'MARK LOOKUP'!O493,"C",IF(O493&gt;=0.35*'MARK LOOKUP'!O493,"D","NG")))))))))</f>
        <v/>
      </c>
      <c r="AK493" s="26" t="str">
        <f>IF(ISNUMBER(P493),IF(P493&gt;=0.9*'MARK LOOKUP'!P493,"A+",IF(P493&gt;=0.8*'MARK LOOKUP'!P493,"A",IF(P493&gt;=0.7*'MARK LOOKUP'!P493,"B+",IF(P493&gt;=0.6*'MARK LOOKUP'!P493,"B",IF(P493&gt;=0.5*'MARK LOOKUP'!P493,"C+",IF(P493&gt;=0.4*'MARK LOOKUP'!P493,"C",IF(P493&gt;=0.35*'MARK LOOKUP'!P493,"D","NG"))))))),"")</f>
        <v/>
      </c>
      <c r="AL493" s="26" t="str">
        <f>IF(ISBLANK('DATA ENTRY'!V493),"",IF(Q493="Ab","AB",IF(Q493&gt;=0.9*'MARK LOOKUP'!Q493,"A+",IF(Q493&gt;=0.8*'MARK LOOKUP'!Q493,"A",IF(Q493&gt;=0.7*'MARK LOOKUP'!Q493,"B+",IF(Q493&gt;=0.6*'MARK LOOKUP'!Q493,"B",IF(Q493&gt;=0.5*'MARK LOOKUP'!Q493,"C+",IF(Q493&gt;=0.4*'MARK LOOKUP'!Q493,"C",IF(Q493&gt;=0.35*'MARK LOOKUP'!Q493,"D","NG")))))))))</f>
        <v/>
      </c>
      <c r="AM493" s="26" t="str">
        <f>IF(ISBLANK('DATA ENTRY'!W493),"",IF(R493="Ab","AB",IF(R493&gt;=0.9*'MARK LOOKUP'!R493,"A+",IF(R493&gt;=0.8*'MARK LOOKUP'!R493,"A",IF(R493&gt;=0.7*'MARK LOOKUP'!R493,"B+",IF(R493&gt;=0.6*'MARK LOOKUP'!R493,"B",IF(R493&gt;=0.5*'MARK LOOKUP'!R493,"C+",IF(R493&gt;=0.4*'MARK LOOKUP'!R493,"C",IF(R493&gt;=0.35*'MARK LOOKUP'!R493,"D","NG")))))))))</f>
        <v/>
      </c>
      <c r="AN493" s="26" t="str">
        <f>IF(ISNUMBER(S493),IF(S493&gt;=0.9*'MARK LOOKUP'!S493,"A+",IF(S493&gt;=0.8*'MARK LOOKUP'!S493,"A",IF(S493&gt;=0.7*'MARK LOOKUP'!S493,"B+",IF(S493&gt;=0.6*'MARK LOOKUP'!S493,"B",IF(S493&gt;=0.5*'MARK LOOKUP'!S493,"C+",IF(S493&gt;=0.4*'MARK LOOKUP'!S493,"C",IF(S493&gt;=0.35*'MARK LOOKUP'!S493,"D","NG"))))))),"")</f>
        <v/>
      </c>
      <c r="AO493" s="26" t="str">
        <f>IF(ISBLANK('DATA ENTRY'!Y493),"",IF(T493="AB","AB",IF(T493&gt;=0.9*'MARK LOOKUP'!T493,"A+",IF(T493&gt;=0.8*'MARK LOOKUP'!T493,"A",IF(T493&gt;=0.7*'MARK LOOKUP'!T493,"B+",IF(T493&gt;=0.6*'MARK LOOKUP'!T493,"B",IF(T493&gt;=0.5*'MARK LOOKUP'!T493,"C+",IF(T493&gt;=0.4*'MARK LOOKUP'!T493,"C",IF(T493&gt;=0.35*'MARK LOOKUP'!T493,"D","NG")))))))))</f>
        <v/>
      </c>
      <c r="AP493" s="26" t="str">
        <f>IF(ISBLANK('DATA ENTRY'!Z493),"",IF(U493="AB","AB",IF(U493&gt;=0.9*'MARK LOOKUP'!U493,"A+",IF(U493&gt;=0.8*'MARK LOOKUP'!U493,"A",IF(U493&gt;=0.7*'MARK LOOKUP'!U493,"B+",IF(U493&gt;=0.6*'MARK LOOKUP'!U493,"B",IF(U493&gt;=0.5*'MARK LOOKUP'!U493,"C+",IF(U493&gt;=0.4*'MARK LOOKUP'!U493,"C",IF(U493&gt;=0.35*'MARK LOOKUP'!U493,"D","NG")))))))))</f>
        <v/>
      </c>
      <c r="AQ493" s="26" t="str">
        <f>IF(ISNUMBER(V493),IF(V493&gt;=0.9*'MARK LOOKUP'!V493,"A+",IF(V493&gt;=0.8*'MARK LOOKUP'!V493,"A",IF(V493&gt;=0.7*'MARK LOOKUP'!V493,"B+",IF(V493&gt;=0.6*'MARK LOOKUP'!S493,"B",IF(V493&gt;=0.5*'MARK LOOKUP'!V493,"C+",IF(V493&gt;=0.4*'MARK LOOKUP'!V493,"C",IF(V493&gt;=0.35*'MARK LOOKUP'!V493,"D","NG"))))))),"")</f>
        <v/>
      </c>
      <c r="AR493" s="26" t="str">
        <f t="shared" si="147"/>
        <v/>
      </c>
      <c r="AS493" s="26" t="str">
        <f t="shared" si="148"/>
        <v/>
      </c>
      <c r="AT493" s="26" t="str">
        <f t="shared" si="149"/>
        <v/>
      </c>
      <c r="AU493" s="26" t="str">
        <f t="shared" si="150"/>
        <v/>
      </c>
      <c r="AV493" s="26" t="str">
        <f t="shared" si="151"/>
        <v/>
      </c>
      <c r="AW493" s="26" t="str">
        <f t="shared" si="152"/>
        <v/>
      </c>
      <c r="AX493" s="26" t="str">
        <f t="shared" si="153"/>
        <v/>
      </c>
      <c r="AY493" s="26" t="str">
        <f t="shared" si="154"/>
        <v/>
      </c>
      <c r="AZ493" s="26" t="str">
        <f t="shared" si="155"/>
        <v/>
      </c>
      <c r="BA493" s="26" t="str">
        <f t="shared" si="156"/>
        <v/>
      </c>
      <c r="BB493" s="26" t="str">
        <f t="shared" si="157"/>
        <v/>
      </c>
      <c r="BC493" s="26" t="str">
        <f t="shared" si="158"/>
        <v/>
      </c>
      <c r="BD493" s="26" t="str">
        <f t="shared" si="159"/>
        <v/>
      </c>
      <c r="BE493" s="26" t="str">
        <f>IF(ISBLANK('DATA ENTRY'!S493),"",IF(AJ493="A+","4",IF(AJ493="A","3.6",IF(AJ493="B+","3.2",IF(AJ493="B","2.8",IF(AJ493="C+","2.4",IF(AJ493="C","2",IF(AJ493="D+","1.6",IF(AJ493="D","1.2",IF(AJ493="E","0.8",""))))))))))</f>
        <v/>
      </c>
      <c r="BF493" s="26" t="str">
        <f>IF(ISBLANK('DATA ENTRY'!T493),"",IF(AK493="A+","4",IF(AK493="A","3.6",IF(AK493="B+","3.2",IF(AK493="B","2.8",IF(AK493="C+","2.4",IF(AK493="C","2",IF(AK493="D+","1.6",IF(AK493="D","1.2",IF(AK493="E","0.8",""))))))))))</f>
        <v/>
      </c>
      <c r="BG493" s="26" t="str">
        <f>IF(ISBLANK('DATA ENTRY'!U493),"",IF(AL493="A+","4",IF(AL493="A","3.6",IF(AL493="B+","3.2",IF(AL493="B","2.8",IF(AL493="C+","2.4",IF(AL493="C","2",IF(AL493="D+","1.6",IF(AL493="D","1.2",IF(AL493="E","0.8",""))))))))))</f>
        <v/>
      </c>
      <c r="BH493" s="26" t="str">
        <f>IF(ISBLANK('DATA ENTRY'!V493),"",IF(AM493="A+","4",IF(AM493="A","3.6",IF(AM493="B+","3.2",IF(AM493="B","2.8",IF(AM493="C+","2.4",IF(AM493="C","2",IF(AM493="D+","1.6",IF(AM493="D","1.2",IF(AM493="E","0.8",""))))))))))</f>
        <v/>
      </c>
      <c r="BI493" s="26" t="str">
        <f>IF(ISBLANK('DATA ENTRY'!W493),"",IF(AN493="A+","4",IF(AN493="A","3.6",IF(AN493="B+","3.2",IF(AN493="B","2.8",IF(AN493="C+","2.4",IF(AN493="C","2",IF(AN493="D+","1.6",IF(AN493="D","1.2",IF(AN493="E","0.8",""))))))))))</f>
        <v/>
      </c>
      <c r="BJ493" s="26" t="str">
        <f>IF(ISBLANK('DATA ENTRY'!X493),"",IF(AO493="A+","4",IF(AO493="A","3.6",IF(AO493="B+","3.2",IF(AO493="B","2.8",IF(AO493="C+","2.4",IF(AO493="C","2",IF(AO493="D+","1.6",IF(AO493="D","1.2",IF(AO493="E","0.8",""))))))))))</f>
        <v/>
      </c>
      <c r="BK493" s="26" t="str">
        <f>IF(ISBLANK('DATA ENTRY'!Y493),"",IF(AP493="A+","4",IF(AP493="A","3.6",IF(AP493="B+","3.2",IF(AP493="B","2.8",IF(AP493="C+","2.4",IF(AP493="C","2",IF(AP493="D+","1.6",IF(AP493="D","1.2",IF(AP493="E","0.8",""))))))))))</f>
        <v/>
      </c>
      <c r="BL493" s="26" t="str">
        <f>IF(ISBLANK('DATA ENTRY'!Z493),"",IF(AQ493="A+","4",IF(AQ493="A","3.6",IF(AQ493="B+","3.2",IF(AQ493="B","2.8",IF(AQ493="C+","2.4",IF(AQ493="C","2",IF(AQ493="D+","1.6",IF(AQ493="D","1.2",IF(AQ493="E","0.8",""))))))))))</f>
        <v/>
      </c>
    </row>
    <row r="494" spans="2:64" x14ac:dyDescent="0.25">
      <c r="B494" s="26" t="str">
        <f>IF(ISBLANK('DATA ENTRY'!G494),"",'DATA ENTRY'!G494)</f>
        <v/>
      </c>
      <c r="C494" s="26" t="str">
        <f>IF(ISBLANK('DATA ENTRY'!H494),"",'DATA ENTRY'!H494)</f>
        <v/>
      </c>
      <c r="D494" s="26" t="str">
        <f t="shared" si="141"/>
        <v/>
      </c>
      <c r="E494" s="26" t="str">
        <f>IF(ISBLANK('DATA ENTRY'!J494),"",'DATA ENTRY'!J494)</f>
        <v/>
      </c>
      <c r="F494" s="26" t="str">
        <f>IF(ISBLANK('DATA ENTRY'!K494),"",'DATA ENTRY'!K494)</f>
        <v/>
      </c>
      <c r="G494" s="26" t="str">
        <f t="shared" si="142"/>
        <v/>
      </c>
      <c r="H494" s="26" t="str">
        <f>IF(ISBLANK('DATA ENTRY'!M494),"",'DATA ENTRY'!M494)</f>
        <v/>
      </c>
      <c r="I494" s="26" t="str">
        <f>IF(ISBLANK('DATA ENTRY'!M494),"",'DATA ENTRY'!N494)</f>
        <v/>
      </c>
      <c r="J494" s="26" t="str">
        <f t="shared" si="160"/>
        <v/>
      </c>
      <c r="K494" s="26" t="str">
        <f>IF(ISBLANK('DATA ENTRY'!P494),"",'DATA ENTRY'!P494)</f>
        <v/>
      </c>
      <c r="L494" s="26" t="str">
        <f>IF(ISBLANK('DATA ENTRY'!Q494),"",'DATA ENTRY'!Q494)</f>
        <v/>
      </c>
      <c r="M494" s="26" t="str">
        <f t="shared" si="143"/>
        <v/>
      </c>
      <c r="N494" s="26" t="str">
        <f>IF(ISBLANK('DATA ENTRY'!S494),"",'DATA ENTRY'!S494)</f>
        <v/>
      </c>
      <c r="O494" s="26" t="str">
        <f>IF(ISBLANK('DATA ENTRY'!T494),"",'DATA ENTRY'!T494)</f>
        <v/>
      </c>
      <c r="P494" s="26" t="str">
        <f t="shared" si="144"/>
        <v/>
      </c>
      <c r="Q494" s="26" t="str">
        <f>IF(ISBLANK('DATA ENTRY'!V494),"",'DATA ENTRY'!V494)</f>
        <v/>
      </c>
      <c r="R494" s="26" t="str">
        <f>IF(ISBLANK('DATA ENTRY'!W494),"",'DATA ENTRY'!W494)</f>
        <v/>
      </c>
      <c r="S494" s="26" t="str">
        <f t="shared" si="145"/>
        <v/>
      </c>
      <c r="T494" s="26" t="str">
        <f>IF(ISBLANK('DATA ENTRY'!Y494),"",'DATA ENTRY'!Y494)</f>
        <v/>
      </c>
      <c r="U494" s="26" t="str">
        <f>IF(ISBLANK('DATA ENTRY'!Z494),"",'DATA ENTRY'!Z494)</f>
        <v/>
      </c>
      <c r="V494" s="26" t="str">
        <f t="shared" si="146"/>
        <v/>
      </c>
      <c r="W494" s="26" t="str">
        <f>IF(ISBLANK('DATA ENTRY'!$F494),"",IF(LEDGER!B494="AB","AB",IF(LEDGER!B494&gt;=0.9*'MARK LOOKUP'!B494,"A+",IF(LEDGER!B494&gt;=0.8*'MARK LOOKUP'!B494,"A",IF(LEDGER!B494&gt;=0.7*'MARK LOOKUP'!B494,"B+",IF(LEDGER!B494&gt;=0.6*'MARK LOOKUP'!B494,"B",IF(LEDGER!B494&gt;=0.5*'MARK LOOKUP'!B494,"C+",IF(LEDGER!B494&gt;=0.4*'MARK LOOKUP'!B494,"C+",IF(LEDGER!B494&gt;=0.35*'MARK LOOKUP'!B494,"D","NG")))))))))</f>
        <v/>
      </c>
      <c r="X494" s="26" t="str">
        <f>IF(ISBLANK('DATA ENTRY'!$G494),"",IF(LEDGER!C494="AB","AB",IF(LEDGER!C494&gt;=0.9*'MARK LOOKUP'!C494,"A+",IF(LEDGER!C494&gt;=0.8*'MARK LOOKUP'!C494,"A",IF(LEDGER!C494&gt;=0.7*'MARK LOOKUP'!C494,"B+",IF(LEDGER!C494&gt;=0.6*'MARK LOOKUP'!C494,"B",IF(LEDGER!C494&gt;=0.5*'MARK LOOKUP'!C494,"C+",IF(LEDGER!C494&gt;=0.4*'MARK LOOKUP'!C494,"C+",IF(LEDGER!C494&gt;=0.35*'MARK LOOKUP'!C494,"D","N.G.")))))))))</f>
        <v/>
      </c>
      <c r="Y494" s="26" t="b">
        <f>IF(ISNUMBER(D494),IF(D494&gt;=0.9*'MARK LOOKUP'!D494,"A+",IF(D494&gt;=0.8*'MARK LOOKUP'!D494,"A",IF(D494&gt;=0.7*'MARK LOOKUP'!D494,"B+",IF(D494&gt;=0.6*'MARK LOOKUP'!D494,"B",IF(D494&gt;=0.5*'MARK LOOKUP'!D494,"C+",IF(D494&gt;=0.4*'MARK LOOKUP'!D494,"C",IF(D494&gt;=0.35*'MARK LOOKUP'!D494,"D","N.G."))))))))</f>
        <v>0</v>
      </c>
      <c r="Z494" s="26" t="str">
        <f>IF(ISBLANK('DATA ENTRY'!J494),"",IF(LEDGER!E494="AB","AB",IF(LEDGER!E494&gt;=0.9*'MARK LOOKUP'!E494,"A+",IF(LEDGER!E494&gt;=0.8*'MARK LOOKUP'!E494,"A",IF(LEDGER!E494&gt;=0.7*'MARK LOOKUP'!E494,"B+",IF(LEDGER!E494&gt;=0.6*'MARK LOOKUP'!E494,"B",IF(LEDGER!E494&gt;=0.5*'MARK LOOKUP'!E494,"C+",IF(LEDGER!E494&gt;=0.4*'MARK LOOKUP'!E494,"C",IF(LEDGER!E494&gt;=0.35*'MARK LOOKUP'!E494,"D","NG")))))))))</f>
        <v/>
      </c>
      <c r="AA494" s="26" t="str">
        <f>IF(ISBLANK('DATA ENTRY'!K494),"",IF(LEDGER!F494="AB","AB",IF(LEDGER!F494&gt;=0.9*'MARK LOOKUP'!F494,"A+",IF(LEDGER!F494&gt;=0.8*'MARK LOOKUP'!F494,"A",IF(LEDGER!F494&gt;=0.7*'MARK LOOKUP'!F494,"B+",IF(LEDGER!F494&gt;=0.6*'MARK LOOKUP'!F494,"B",IF(LEDGER!F494&gt;=0.5*'MARK LOOKUP'!F494,"C+",IF(LEDGER!F494&gt;=0.4*'MARK LOOKUP'!F494,"C",IF(LEDGER!F494&gt;=0.35*'MARK LOOKUP'!F494,"D","NG")))))))))</f>
        <v/>
      </c>
      <c r="AB494" s="26" t="b">
        <f>IF(ISNUMBER(G494),IF(D494&gt;=0.9*'MARK LOOKUP'!G494,"A+",IF(G494&gt;=0.8*'MARK LOOKUP'!G494,"A",IF(G494&gt;=0.7*'MARK LOOKUP'!G494,"B+",IF(G494&gt;=0.6*'MARK LOOKUP'!G494,"B",IF(G494&gt;=0.5*'MARK LOOKUP'!G494,"C+",IF(G494&gt;=0.4*'MARK LOOKUP'!G494,"C",IF(G494&gt;=0.35*'MARK LOOKUP'!G494,"D","NG"))))))))</f>
        <v>0</v>
      </c>
      <c r="AC494" s="26" t="str">
        <f>IF(ISBLANK('DATA ENTRY'!M494),"",IF(LEDGER!H494="AB","AB",IF(LEDGER!H494&gt;=0.9*'MARK LOOKUP'!H494,"A+",IF(LEDGER!H494&gt;=0.8*'MARK LOOKUP'!H494,"A",IF(LEDGER!H494&gt;=0.7*'MARK LOOKUP'!H494,"B+",IF(LEDGER!H494&gt;=0.6*'MARK LOOKUP'!H494,"B",IF(LEDGER!H494&gt;=0.5*'MARK LOOKUP'!H494,"C+",IF(LEDGER!H494&gt;=0.4*'MARK LOOKUP'!H494,"C",IF(LEDGER!H494&gt;=0.35*'MARK LOOKUP'!H494,"D","NG")))))))))</f>
        <v/>
      </c>
      <c r="AD494" s="26" t="str">
        <f>IF(ISBLANK('DATA ENTRY'!N494),"",IF(LEDGER!I494="AB","AB",IF(LEDGER!I494&gt;=0.9*'MARK LOOKUP'!I494,"A+",IF(LEDGER!I494&gt;=0.8*'MARK LOOKUP'!I494,"A",IF(LEDGER!I494&gt;=0.7*'MARK LOOKUP'!I494,"B+",IF(LEDGER!I494&gt;=0.6*'MARK LOOKUP'!I494,"B",IF(LEDGER!I494&gt;=0.5*'MARK LOOKUP'!I494,"C+",IF(LEDGER!I494&gt;=0.4*'MARK LOOKUP'!I494,"C",IF(LEDGER!I494&gt;=0.35*'MARK LOOKUP'!I494,"D","NG")))))))))</f>
        <v/>
      </c>
      <c r="AE494" s="26" t="str">
        <f>IF(ISNUMBER(J494),IF(J494&gt;=0.9*'MARK LOOKUP'!J494,"A+",IF(J494&gt;=0.8*'MARK LOOKUP'!J494,"A",IF(J494&gt;=0.7*'MARK LOOKUP'!J494,"B+",IF(J494&gt;=0.6*'MARK LOOKUP'!J494,"B",IF(J494&gt;=0.5*'MARK LOOKUP'!J494,"C+",IF(J494&gt;=0.4*'MARK LOOKUP'!J494,"C",IF(J494&gt;=0.35*'MARK LOOKUP'!J494,"D","NG"))))))),"")</f>
        <v/>
      </c>
      <c r="AF494" s="26" t="str">
        <f>IF(ISBLANK('DATA ENTRY'!P494),"",IF(LEDGER!K494="Ab","AB",IF(LEDGER!K494&gt;=0.9*'MARK LOOKUP'!K494,"A+",IF(LEDGER!K494&gt;=0.8*'MARK LOOKUP'!K494,"A",IF(LEDGER!K494&gt;=0.7*'MARK LOOKUP'!K494,"B+",IF(LEDGER!K494&gt;=0.6*'MARK LOOKUP'!K494,"B",IF(LEDGER!K494&gt;=0.5*'MARK LOOKUP'!K494,"C+",IF(LEDGER!K494&gt;=0.4*'MARK LOOKUP'!K494,"C",IF(LEDGER!K494&gt;=0.35*'MARK LOOKUP'!K494,"D","NG")))))))))</f>
        <v/>
      </c>
      <c r="AG494" s="26" t="str">
        <f>IF(ISBLANK('DATA ENTRY'!Q494),"",IF(LEDGER!L494="Ab","AB",IF(LEDGER!L494&gt;=0.9*'MARK LOOKUP'!L494,"A+",IF(LEDGER!L494&gt;=0.8*'MARK LOOKUP'!L494,"A",IF(LEDGER!L494&gt;=0.7*'MARK LOOKUP'!L494,"B+",IF(LEDGER!L494&gt;=0.6*'MARK LOOKUP'!L494,"B",IF(LEDGER!L494&gt;=0.5*'MARK LOOKUP'!L494,"C+",IF(LEDGER!L494&gt;=0.4*'MARK LOOKUP'!L494,"C",IF(LEDGER!L494&gt;=0.35*'MARK LOOKUP'!L494,"D","NG")))))))))</f>
        <v/>
      </c>
      <c r="AH494" s="26" t="str">
        <f>IF(ISNUMBER(M494),IF(M494&gt;=0.9*'MARK LOOKUP'!M494,"A+",IF(M494&gt;=0.8*'MARK LOOKUP'!M494,"A",IF(M494&gt;=0.7*'MARK LOOKUP'!M494,"B+",IF(M494&gt;=0.6*'MARK LOOKUP'!M494,"B",IF(M494&gt;=0.5*'MARK LOOKUP'!M494,"C+",IF(M494&gt;=0.4*'MARK LOOKUP'!M494,"C",IF(M494&gt;=0.35*'MARK LOOKUP'!M494,"D","NG"))))))),"")</f>
        <v/>
      </c>
      <c r="AI494" s="26" t="str">
        <f>IF(ISBLANK('DATA ENTRY'!S494),"",IF(N494="Ab","AB",IF(N494&gt;=0.9*'MARK LOOKUP'!N494,"A+",IF(N494&gt;=0.8*'MARK LOOKUP'!N494,"A",IF(N494&gt;=0.7*'MARK LOOKUP'!N494,"B+",IF(N494&gt;=0.6*'MARK LOOKUP'!N494,"B",IF(N494&gt;=0.5*'MARK LOOKUP'!N494,"C+",IF(N494&gt;=0.4*'MARK LOOKUP'!N494,"C",IF(N494&gt;=0.35*'MARK LOOKUP'!N494,"D","NG")))))))))</f>
        <v/>
      </c>
      <c r="AJ494" s="26" t="str">
        <f>IF(ISBLANK('DATA ENTRY'!T494),"",IF(O494="Ab","AB",IF(O494&gt;=0.9*'MARK LOOKUP'!O494,"A+",IF(O494&gt;=0.8*'MARK LOOKUP'!O494,"A",IF(O494&gt;=0.7*'MARK LOOKUP'!O494,"B+",IF(O494&gt;=0.6*'MARK LOOKUP'!O494,"B",IF(O494&gt;=0.5*'MARK LOOKUP'!O494,"C+",IF(O494&gt;=0.4*'MARK LOOKUP'!O494,"C",IF(O494&gt;=0.35*'MARK LOOKUP'!O494,"D","NG")))))))))</f>
        <v/>
      </c>
      <c r="AK494" s="26" t="str">
        <f>IF(ISNUMBER(P494),IF(P494&gt;=0.9*'MARK LOOKUP'!P494,"A+",IF(P494&gt;=0.8*'MARK LOOKUP'!P494,"A",IF(P494&gt;=0.7*'MARK LOOKUP'!P494,"B+",IF(P494&gt;=0.6*'MARK LOOKUP'!P494,"B",IF(P494&gt;=0.5*'MARK LOOKUP'!P494,"C+",IF(P494&gt;=0.4*'MARK LOOKUP'!P494,"C",IF(P494&gt;=0.35*'MARK LOOKUP'!P494,"D","NG"))))))),"")</f>
        <v/>
      </c>
      <c r="AL494" s="26" t="str">
        <f>IF(ISBLANK('DATA ENTRY'!V494),"",IF(Q494="Ab","AB",IF(Q494&gt;=0.9*'MARK LOOKUP'!Q494,"A+",IF(Q494&gt;=0.8*'MARK LOOKUP'!Q494,"A",IF(Q494&gt;=0.7*'MARK LOOKUP'!Q494,"B+",IF(Q494&gt;=0.6*'MARK LOOKUP'!Q494,"B",IF(Q494&gt;=0.5*'MARK LOOKUP'!Q494,"C+",IF(Q494&gt;=0.4*'MARK LOOKUP'!Q494,"C",IF(Q494&gt;=0.35*'MARK LOOKUP'!Q494,"D","NG")))))))))</f>
        <v/>
      </c>
      <c r="AM494" s="26" t="str">
        <f>IF(ISBLANK('DATA ENTRY'!W494),"",IF(R494="Ab","AB",IF(R494&gt;=0.9*'MARK LOOKUP'!R494,"A+",IF(R494&gt;=0.8*'MARK LOOKUP'!R494,"A",IF(R494&gt;=0.7*'MARK LOOKUP'!R494,"B+",IF(R494&gt;=0.6*'MARK LOOKUP'!R494,"B",IF(R494&gt;=0.5*'MARK LOOKUP'!R494,"C+",IF(R494&gt;=0.4*'MARK LOOKUP'!R494,"C",IF(R494&gt;=0.35*'MARK LOOKUP'!R494,"D","NG")))))))))</f>
        <v/>
      </c>
      <c r="AN494" s="26" t="str">
        <f>IF(ISNUMBER(S494),IF(S494&gt;=0.9*'MARK LOOKUP'!S494,"A+",IF(S494&gt;=0.8*'MARK LOOKUP'!S494,"A",IF(S494&gt;=0.7*'MARK LOOKUP'!S494,"B+",IF(S494&gt;=0.6*'MARK LOOKUP'!S494,"B",IF(S494&gt;=0.5*'MARK LOOKUP'!S494,"C+",IF(S494&gt;=0.4*'MARK LOOKUP'!S494,"C",IF(S494&gt;=0.35*'MARK LOOKUP'!S494,"D","NG"))))))),"")</f>
        <v/>
      </c>
      <c r="AO494" s="26" t="str">
        <f>IF(ISBLANK('DATA ENTRY'!Y494),"",IF(T494="AB","AB",IF(T494&gt;=0.9*'MARK LOOKUP'!T494,"A+",IF(T494&gt;=0.8*'MARK LOOKUP'!T494,"A",IF(T494&gt;=0.7*'MARK LOOKUP'!T494,"B+",IF(T494&gt;=0.6*'MARK LOOKUP'!T494,"B",IF(T494&gt;=0.5*'MARK LOOKUP'!T494,"C+",IF(T494&gt;=0.4*'MARK LOOKUP'!T494,"C",IF(T494&gt;=0.35*'MARK LOOKUP'!T494,"D","NG")))))))))</f>
        <v/>
      </c>
      <c r="AP494" s="26" t="str">
        <f>IF(ISBLANK('DATA ENTRY'!Z494),"",IF(U494="AB","AB",IF(U494&gt;=0.9*'MARK LOOKUP'!U494,"A+",IF(U494&gt;=0.8*'MARK LOOKUP'!U494,"A",IF(U494&gt;=0.7*'MARK LOOKUP'!U494,"B+",IF(U494&gt;=0.6*'MARK LOOKUP'!U494,"B",IF(U494&gt;=0.5*'MARK LOOKUP'!U494,"C+",IF(U494&gt;=0.4*'MARK LOOKUP'!U494,"C",IF(U494&gt;=0.35*'MARK LOOKUP'!U494,"D","NG")))))))))</f>
        <v/>
      </c>
      <c r="AQ494" s="26" t="str">
        <f>IF(ISNUMBER(V494),IF(V494&gt;=0.9*'MARK LOOKUP'!V494,"A+",IF(V494&gt;=0.8*'MARK LOOKUP'!V494,"A",IF(V494&gt;=0.7*'MARK LOOKUP'!V494,"B+",IF(V494&gt;=0.6*'MARK LOOKUP'!S494,"B",IF(V494&gt;=0.5*'MARK LOOKUP'!V494,"C+",IF(V494&gt;=0.4*'MARK LOOKUP'!V494,"C",IF(V494&gt;=0.35*'MARK LOOKUP'!V494,"D","NG"))))))),"")</f>
        <v/>
      </c>
      <c r="AR494" s="26" t="str">
        <f t="shared" si="147"/>
        <v/>
      </c>
      <c r="AS494" s="26" t="str">
        <f t="shared" si="148"/>
        <v/>
      </c>
      <c r="AT494" s="26" t="str">
        <f t="shared" si="149"/>
        <v/>
      </c>
      <c r="AU494" s="26" t="str">
        <f t="shared" si="150"/>
        <v/>
      </c>
      <c r="AV494" s="26" t="str">
        <f t="shared" si="151"/>
        <v/>
      </c>
      <c r="AW494" s="26" t="str">
        <f t="shared" si="152"/>
        <v/>
      </c>
      <c r="AX494" s="26" t="str">
        <f t="shared" si="153"/>
        <v/>
      </c>
      <c r="AY494" s="26" t="str">
        <f t="shared" si="154"/>
        <v/>
      </c>
      <c r="AZ494" s="26" t="str">
        <f t="shared" si="155"/>
        <v/>
      </c>
      <c r="BA494" s="26" t="str">
        <f t="shared" si="156"/>
        <v/>
      </c>
      <c r="BB494" s="26" t="str">
        <f t="shared" si="157"/>
        <v/>
      </c>
      <c r="BC494" s="26" t="str">
        <f t="shared" si="158"/>
        <v/>
      </c>
      <c r="BD494" s="26" t="str">
        <f t="shared" si="159"/>
        <v/>
      </c>
      <c r="BE494" s="26" t="str">
        <f>IF(ISBLANK('DATA ENTRY'!S494),"",IF(AJ494="A+","4",IF(AJ494="A","3.6",IF(AJ494="B+","3.2",IF(AJ494="B","2.8",IF(AJ494="C+","2.4",IF(AJ494="C","2",IF(AJ494="D+","1.6",IF(AJ494="D","1.2",IF(AJ494="E","0.8",""))))))))))</f>
        <v/>
      </c>
      <c r="BF494" s="26" t="str">
        <f>IF(ISBLANK('DATA ENTRY'!T494),"",IF(AK494="A+","4",IF(AK494="A","3.6",IF(AK494="B+","3.2",IF(AK494="B","2.8",IF(AK494="C+","2.4",IF(AK494="C","2",IF(AK494="D+","1.6",IF(AK494="D","1.2",IF(AK494="E","0.8",""))))))))))</f>
        <v/>
      </c>
      <c r="BG494" s="26" t="str">
        <f>IF(ISBLANK('DATA ENTRY'!U494),"",IF(AL494="A+","4",IF(AL494="A","3.6",IF(AL494="B+","3.2",IF(AL494="B","2.8",IF(AL494="C+","2.4",IF(AL494="C","2",IF(AL494="D+","1.6",IF(AL494="D","1.2",IF(AL494="E","0.8",""))))))))))</f>
        <v/>
      </c>
      <c r="BH494" s="26" t="str">
        <f>IF(ISBLANK('DATA ENTRY'!V494),"",IF(AM494="A+","4",IF(AM494="A","3.6",IF(AM494="B+","3.2",IF(AM494="B","2.8",IF(AM494="C+","2.4",IF(AM494="C","2",IF(AM494="D+","1.6",IF(AM494="D","1.2",IF(AM494="E","0.8",""))))))))))</f>
        <v/>
      </c>
      <c r="BI494" s="26" t="str">
        <f>IF(ISBLANK('DATA ENTRY'!W494),"",IF(AN494="A+","4",IF(AN494="A","3.6",IF(AN494="B+","3.2",IF(AN494="B","2.8",IF(AN494="C+","2.4",IF(AN494="C","2",IF(AN494="D+","1.6",IF(AN494="D","1.2",IF(AN494="E","0.8",""))))))))))</f>
        <v/>
      </c>
      <c r="BJ494" s="26" t="str">
        <f>IF(ISBLANK('DATA ENTRY'!X494),"",IF(AO494="A+","4",IF(AO494="A","3.6",IF(AO494="B+","3.2",IF(AO494="B","2.8",IF(AO494="C+","2.4",IF(AO494="C","2",IF(AO494="D+","1.6",IF(AO494="D","1.2",IF(AO494="E","0.8",""))))))))))</f>
        <v/>
      </c>
      <c r="BK494" s="26" t="str">
        <f>IF(ISBLANK('DATA ENTRY'!Y494),"",IF(AP494="A+","4",IF(AP494="A","3.6",IF(AP494="B+","3.2",IF(AP494="B","2.8",IF(AP494="C+","2.4",IF(AP494="C","2",IF(AP494="D+","1.6",IF(AP494="D","1.2",IF(AP494="E","0.8",""))))))))))</f>
        <v/>
      </c>
      <c r="BL494" s="26" t="str">
        <f>IF(ISBLANK('DATA ENTRY'!Z494),"",IF(AQ494="A+","4",IF(AQ494="A","3.6",IF(AQ494="B+","3.2",IF(AQ494="B","2.8",IF(AQ494="C+","2.4",IF(AQ494="C","2",IF(AQ494="D+","1.6",IF(AQ494="D","1.2",IF(AQ494="E","0.8",""))))))))))</f>
        <v/>
      </c>
    </row>
    <row r="495" spans="2:64" x14ac:dyDescent="0.25">
      <c r="B495" s="26" t="str">
        <f>IF(ISBLANK('DATA ENTRY'!G495),"",'DATA ENTRY'!G495)</f>
        <v/>
      </c>
      <c r="C495" s="26" t="str">
        <f>IF(ISBLANK('DATA ENTRY'!H495),"",'DATA ENTRY'!H495)</f>
        <v/>
      </c>
      <c r="D495" s="26" t="str">
        <f t="shared" si="141"/>
        <v/>
      </c>
      <c r="E495" s="26" t="str">
        <f>IF(ISBLANK('DATA ENTRY'!J495),"",'DATA ENTRY'!J495)</f>
        <v/>
      </c>
      <c r="F495" s="26" t="str">
        <f>IF(ISBLANK('DATA ENTRY'!K495),"",'DATA ENTRY'!K495)</f>
        <v/>
      </c>
      <c r="G495" s="26" t="str">
        <f t="shared" si="142"/>
        <v/>
      </c>
      <c r="H495" s="26" t="str">
        <f>IF(ISBLANK('DATA ENTRY'!M495),"",'DATA ENTRY'!M495)</f>
        <v/>
      </c>
      <c r="I495" s="26" t="str">
        <f>IF(ISBLANK('DATA ENTRY'!M495),"",'DATA ENTRY'!N495)</f>
        <v/>
      </c>
      <c r="J495" s="26" t="str">
        <f t="shared" si="160"/>
        <v/>
      </c>
      <c r="K495" s="26" t="str">
        <f>IF(ISBLANK('DATA ENTRY'!P495),"",'DATA ENTRY'!P495)</f>
        <v/>
      </c>
      <c r="L495" s="26" t="str">
        <f>IF(ISBLANK('DATA ENTRY'!Q495),"",'DATA ENTRY'!Q495)</f>
        <v/>
      </c>
      <c r="M495" s="26" t="str">
        <f t="shared" si="143"/>
        <v/>
      </c>
      <c r="N495" s="26" t="str">
        <f>IF(ISBLANK('DATA ENTRY'!S495),"",'DATA ENTRY'!S495)</f>
        <v/>
      </c>
      <c r="O495" s="26" t="str">
        <f>IF(ISBLANK('DATA ENTRY'!T495),"",'DATA ENTRY'!T495)</f>
        <v/>
      </c>
      <c r="P495" s="26" t="str">
        <f t="shared" si="144"/>
        <v/>
      </c>
      <c r="Q495" s="26" t="str">
        <f>IF(ISBLANK('DATA ENTRY'!V495),"",'DATA ENTRY'!V495)</f>
        <v/>
      </c>
      <c r="R495" s="26" t="str">
        <f>IF(ISBLANK('DATA ENTRY'!W495),"",'DATA ENTRY'!W495)</f>
        <v/>
      </c>
      <c r="S495" s="26" t="str">
        <f t="shared" si="145"/>
        <v/>
      </c>
      <c r="T495" s="26" t="str">
        <f>IF(ISBLANK('DATA ENTRY'!Y495),"",'DATA ENTRY'!Y495)</f>
        <v/>
      </c>
      <c r="U495" s="26" t="str">
        <f>IF(ISBLANK('DATA ENTRY'!Z495),"",'DATA ENTRY'!Z495)</f>
        <v/>
      </c>
      <c r="V495" s="26" t="str">
        <f t="shared" si="146"/>
        <v/>
      </c>
      <c r="W495" s="26" t="str">
        <f>IF(ISBLANK('DATA ENTRY'!$F495),"",IF(LEDGER!B495="AB","AB",IF(LEDGER!B495&gt;=0.9*'MARK LOOKUP'!B495,"A+",IF(LEDGER!B495&gt;=0.8*'MARK LOOKUP'!B495,"A",IF(LEDGER!B495&gt;=0.7*'MARK LOOKUP'!B495,"B+",IF(LEDGER!B495&gt;=0.6*'MARK LOOKUP'!B495,"B",IF(LEDGER!B495&gt;=0.5*'MARK LOOKUP'!B495,"C+",IF(LEDGER!B495&gt;=0.4*'MARK LOOKUP'!B495,"C+",IF(LEDGER!B495&gt;=0.35*'MARK LOOKUP'!B495,"D","NG")))))))))</f>
        <v/>
      </c>
      <c r="X495" s="26" t="str">
        <f>IF(ISBLANK('DATA ENTRY'!$G495),"",IF(LEDGER!C495="AB","AB",IF(LEDGER!C495&gt;=0.9*'MARK LOOKUP'!C495,"A+",IF(LEDGER!C495&gt;=0.8*'MARK LOOKUP'!C495,"A",IF(LEDGER!C495&gt;=0.7*'MARK LOOKUP'!C495,"B+",IF(LEDGER!C495&gt;=0.6*'MARK LOOKUP'!C495,"B",IF(LEDGER!C495&gt;=0.5*'MARK LOOKUP'!C495,"C+",IF(LEDGER!C495&gt;=0.4*'MARK LOOKUP'!C495,"C+",IF(LEDGER!C495&gt;=0.35*'MARK LOOKUP'!C495,"D","N.G.")))))))))</f>
        <v/>
      </c>
      <c r="Y495" s="26" t="b">
        <f>IF(ISNUMBER(D495),IF(D495&gt;=0.9*'MARK LOOKUP'!D495,"A+",IF(D495&gt;=0.8*'MARK LOOKUP'!D495,"A",IF(D495&gt;=0.7*'MARK LOOKUP'!D495,"B+",IF(D495&gt;=0.6*'MARK LOOKUP'!D495,"B",IF(D495&gt;=0.5*'MARK LOOKUP'!D495,"C+",IF(D495&gt;=0.4*'MARK LOOKUP'!D495,"C",IF(D495&gt;=0.35*'MARK LOOKUP'!D495,"D","N.G."))))))))</f>
        <v>0</v>
      </c>
      <c r="Z495" s="26" t="str">
        <f>IF(ISBLANK('DATA ENTRY'!J495),"",IF(LEDGER!E495="AB","AB",IF(LEDGER!E495&gt;=0.9*'MARK LOOKUP'!E495,"A+",IF(LEDGER!E495&gt;=0.8*'MARK LOOKUP'!E495,"A",IF(LEDGER!E495&gt;=0.7*'MARK LOOKUP'!E495,"B+",IF(LEDGER!E495&gt;=0.6*'MARK LOOKUP'!E495,"B",IF(LEDGER!E495&gt;=0.5*'MARK LOOKUP'!E495,"C+",IF(LEDGER!E495&gt;=0.4*'MARK LOOKUP'!E495,"C",IF(LEDGER!E495&gt;=0.35*'MARK LOOKUP'!E495,"D","NG")))))))))</f>
        <v/>
      </c>
      <c r="AA495" s="26" t="str">
        <f>IF(ISBLANK('DATA ENTRY'!K495),"",IF(LEDGER!F495="AB","AB",IF(LEDGER!F495&gt;=0.9*'MARK LOOKUP'!F495,"A+",IF(LEDGER!F495&gt;=0.8*'MARK LOOKUP'!F495,"A",IF(LEDGER!F495&gt;=0.7*'MARK LOOKUP'!F495,"B+",IF(LEDGER!F495&gt;=0.6*'MARK LOOKUP'!F495,"B",IF(LEDGER!F495&gt;=0.5*'MARK LOOKUP'!F495,"C+",IF(LEDGER!F495&gt;=0.4*'MARK LOOKUP'!F495,"C",IF(LEDGER!F495&gt;=0.35*'MARK LOOKUP'!F495,"D","NG")))))))))</f>
        <v/>
      </c>
      <c r="AB495" s="26" t="b">
        <f>IF(ISNUMBER(G495),IF(D495&gt;=0.9*'MARK LOOKUP'!G495,"A+",IF(G495&gt;=0.8*'MARK LOOKUP'!G495,"A",IF(G495&gt;=0.7*'MARK LOOKUP'!G495,"B+",IF(G495&gt;=0.6*'MARK LOOKUP'!G495,"B",IF(G495&gt;=0.5*'MARK LOOKUP'!G495,"C+",IF(G495&gt;=0.4*'MARK LOOKUP'!G495,"C",IF(G495&gt;=0.35*'MARK LOOKUP'!G495,"D","NG"))))))))</f>
        <v>0</v>
      </c>
      <c r="AC495" s="26" t="str">
        <f>IF(ISBLANK('DATA ENTRY'!M495),"",IF(LEDGER!H495="AB","AB",IF(LEDGER!H495&gt;=0.9*'MARK LOOKUP'!H495,"A+",IF(LEDGER!H495&gt;=0.8*'MARK LOOKUP'!H495,"A",IF(LEDGER!H495&gt;=0.7*'MARK LOOKUP'!H495,"B+",IF(LEDGER!H495&gt;=0.6*'MARK LOOKUP'!H495,"B",IF(LEDGER!H495&gt;=0.5*'MARK LOOKUP'!H495,"C+",IF(LEDGER!H495&gt;=0.4*'MARK LOOKUP'!H495,"C",IF(LEDGER!H495&gt;=0.35*'MARK LOOKUP'!H495,"D","NG")))))))))</f>
        <v/>
      </c>
      <c r="AD495" s="26" t="str">
        <f>IF(ISBLANK('DATA ENTRY'!N495),"",IF(LEDGER!I495="AB","AB",IF(LEDGER!I495&gt;=0.9*'MARK LOOKUP'!I495,"A+",IF(LEDGER!I495&gt;=0.8*'MARK LOOKUP'!I495,"A",IF(LEDGER!I495&gt;=0.7*'MARK LOOKUP'!I495,"B+",IF(LEDGER!I495&gt;=0.6*'MARK LOOKUP'!I495,"B",IF(LEDGER!I495&gt;=0.5*'MARK LOOKUP'!I495,"C+",IF(LEDGER!I495&gt;=0.4*'MARK LOOKUP'!I495,"C",IF(LEDGER!I495&gt;=0.35*'MARK LOOKUP'!I495,"D","NG")))))))))</f>
        <v/>
      </c>
      <c r="AE495" s="26" t="str">
        <f>IF(ISNUMBER(J495),IF(J495&gt;=0.9*'MARK LOOKUP'!J495,"A+",IF(J495&gt;=0.8*'MARK LOOKUP'!J495,"A",IF(J495&gt;=0.7*'MARK LOOKUP'!J495,"B+",IF(J495&gt;=0.6*'MARK LOOKUP'!J495,"B",IF(J495&gt;=0.5*'MARK LOOKUP'!J495,"C+",IF(J495&gt;=0.4*'MARK LOOKUP'!J495,"C",IF(J495&gt;=0.35*'MARK LOOKUP'!J495,"D","NG"))))))),"")</f>
        <v/>
      </c>
      <c r="AF495" s="26" t="str">
        <f>IF(ISBLANK('DATA ENTRY'!P495),"",IF(LEDGER!K495="Ab","AB",IF(LEDGER!K495&gt;=0.9*'MARK LOOKUP'!K495,"A+",IF(LEDGER!K495&gt;=0.8*'MARK LOOKUP'!K495,"A",IF(LEDGER!K495&gt;=0.7*'MARK LOOKUP'!K495,"B+",IF(LEDGER!K495&gt;=0.6*'MARK LOOKUP'!K495,"B",IF(LEDGER!K495&gt;=0.5*'MARK LOOKUP'!K495,"C+",IF(LEDGER!K495&gt;=0.4*'MARK LOOKUP'!K495,"C",IF(LEDGER!K495&gt;=0.35*'MARK LOOKUP'!K495,"D","NG")))))))))</f>
        <v/>
      </c>
      <c r="AG495" s="26" t="str">
        <f>IF(ISBLANK('DATA ENTRY'!Q495),"",IF(LEDGER!L495="Ab","AB",IF(LEDGER!L495&gt;=0.9*'MARK LOOKUP'!L495,"A+",IF(LEDGER!L495&gt;=0.8*'MARK LOOKUP'!L495,"A",IF(LEDGER!L495&gt;=0.7*'MARK LOOKUP'!L495,"B+",IF(LEDGER!L495&gt;=0.6*'MARK LOOKUP'!L495,"B",IF(LEDGER!L495&gt;=0.5*'MARK LOOKUP'!L495,"C+",IF(LEDGER!L495&gt;=0.4*'MARK LOOKUP'!L495,"C",IF(LEDGER!L495&gt;=0.35*'MARK LOOKUP'!L495,"D","NG")))))))))</f>
        <v/>
      </c>
      <c r="AH495" s="26" t="str">
        <f>IF(ISNUMBER(M495),IF(M495&gt;=0.9*'MARK LOOKUP'!M495,"A+",IF(M495&gt;=0.8*'MARK LOOKUP'!M495,"A",IF(M495&gt;=0.7*'MARK LOOKUP'!M495,"B+",IF(M495&gt;=0.6*'MARK LOOKUP'!M495,"B",IF(M495&gt;=0.5*'MARK LOOKUP'!M495,"C+",IF(M495&gt;=0.4*'MARK LOOKUP'!M495,"C",IF(M495&gt;=0.35*'MARK LOOKUP'!M495,"D","NG"))))))),"")</f>
        <v/>
      </c>
      <c r="AI495" s="26" t="str">
        <f>IF(ISBLANK('DATA ENTRY'!S495),"",IF(N495="Ab","AB",IF(N495&gt;=0.9*'MARK LOOKUP'!N495,"A+",IF(N495&gt;=0.8*'MARK LOOKUP'!N495,"A",IF(N495&gt;=0.7*'MARK LOOKUP'!N495,"B+",IF(N495&gt;=0.6*'MARK LOOKUP'!N495,"B",IF(N495&gt;=0.5*'MARK LOOKUP'!N495,"C+",IF(N495&gt;=0.4*'MARK LOOKUP'!N495,"C",IF(N495&gt;=0.35*'MARK LOOKUP'!N495,"D","NG")))))))))</f>
        <v/>
      </c>
      <c r="AJ495" s="26" t="str">
        <f>IF(ISBLANK('DATA ENTRY'!T495),"",IF(O495="Ab","AB",IF(O495&gt;=0.9*'MARK LOOKUP'!O495,"A+",IF(O495&gt;=0.8*'MARK LOOKUP'!O495,"A",IF(O495&gt;=0.7*'MARK LOOKUP'!O495,"B+",IF(O495&gt;=0.6*'MARK LOOKUP'!O495,"B",IF(O495&gt;=0.5*'MARK LOOKUP'!O495,"C+",IF(O495&gt;=0.4*'MARK LOOKUP'!O495,"C",IF(O495&gt;=0.35*'MARK LOOKUP'!O495,"D","NG")))))))))</f>
        <v/>
      </c>
      <c r="AK495" s="26" t="str">
        <f>IF(ISNUMBER(P495),IF(P495&gt;=0.9*'MARK LOOKUP'!P495,"A+",IF(P495&gt;=0.8*'MARK LOOKUP'!P495,"A",IF(P495&gt;=0.7*'MARK LOOKUP'!P495,"B+",IF(P495&gt;=0.6*'MARK LOOKUP'!P495,"B",IF(P495&gt;=0.5*'MARK LOOKUP'!P495,"C+",IF(P495&gt;=0.4*'MARK LOOKUP'!P495,"C",IF(P495&gt;=0.35*'MARK LOOKUP'!P495,"D","NG"))))))),"")</f>
        <v/>
      </c>
      <c r="AL495" s="26" t="str">
        <f>IF(ISBLANK('DATA ENTRY'!V495),"",IF(Q495="Ab","AB",IF(Q495&gt;=0.9*'MARK LOOKUP'!Q495,"A+",IF(Q495&gt;=0.8*'MARK LOOKUP'!Q495,"A",IF(Q495&gt;=0.7*'MARK LOOKUP'!Q495,"B+",IF(Q495&gt;=0.6*'MARK LOOKUP'!Q495,"B",IF(Q495&gt;=0.5*'MARK LOOKUP'!Q495,"C+",IF(Q495&gt;=0.4*'MARK LOOKUP'!Q495,"C",IF(Q495&gt;=0.35*'MARK LOOKUP'!Q495,"D","NG")))))))))</f>
        <v/>
      </c>
      <c r="AM495" s="26" t="str">
        <f>IF(ISBLANK('DATA ENTRY'!W495),"",IF(R495="Ab","AB",IF(R495&gt;=0.9*'MARK LOOKUP'!R495,"A+",IF(R495&gt;=0.8*'MARK LOOKUP'!R495,"A",IF(R495&gt;=0.7*'MARK LOOKUP'!R495,"B+",IF(R495&gt;=0.6*'MARK LOOKUP'!R495,"B",IF(R495&gt;=0.5*'MARK LOOKUP'!R495,"C+",IF(R495&gt;=0.4*'MARK LOOKUP'!R495,"C",IF(R495&gt;=0.35*'MARK LOOKUP'!R495,"D","NG")))))))))</f>
        <v/>
      </c>
      <c r="AN495" s="26" t="str">
        <f>IF(ISNUMBER(S495),IF(S495&gt;=0.9*'MARK LOOKUP'!S495,"A+",IF(S495&gt;=0.8*'MARK LOOKUP'!S495,"A",IF(S495&gt;=0.7*'MARK LOOKUP'!S495,"B+",IF(S495&gt;=0.6*'MARK LOOKUP'!S495,"B",IF(S495&gt;=0.5*'MARK LOOKUP'!S495,"C+",IF(S495&gt;=0.4*'MARK LOOKUP'!S495,"C",IF(S495&gt;=0.35*'MARK LOOKUP'!S495,"D","NG"))))))),"")</f>
        <v/>
      </c>
      <c r="AO495" s="26" t="str">
        <f>IF(ISBLANK('DATA ENTRY'!Y495),"",IF(T495="AB","AB",IF(T495&gt;=0.9*'MARK LOOKUP'!T495,"A+",IF(T495&gt;=0.8*'MARK LOOKUP'!T495,"A",IF(T495&gt;=0.7*'MARK LOOKUP'!T495,"B+",IF(T495&gt;=0.6*'MARK LOOKUP'!T495,"B",IF(T495&gt;=0.5*'MARK LOOKUP'!T495,"C+",IF(T495&gt;=0.4*'MARK LOOKUP'!T495,"C",IF(T495&gt;=0.35*'MARK LOOKUP'!T495,"D","NG")))))))))</f>
        <v/>
      </c>
      <c r="AP495" s="26" t="str">
        <f>IF(ISBLANK('DATA ENTRY'!Z495),"",IF(U495="AB","AB",IF(U495&gt;=0.9*'MARK LOOKUP'!U495,"A+",IF(U495&gt;=0.8*'MARK LOOKUP'!U495,"A",IF(U495&gt;=0.7*'MARK LOOKUP'!U495,"B+",IF(U495&gt;=0.6*'MARK LOOKUP'!U495,"B",IF(U495&gt;=0.5*'MARK LOOKUP'!U495,"C+",IF(U495&gt;=0.4*'MARK LOOKUP'!U495,"C",IF(U495&gt;=0.35*'MARK LOOKUP'!U495,"D","NG")))))))))</f>
        <v/>
      </c>
      <c r="AQ495" s="26" t="str">
        <f>IF(ISNUMBER(V495),IF(V495&gt;=0.9*'MARK LOOKUP'!V495,"A+",IF(V495&gt;=0.8*'MARK LOOKUP'!V495,"A",IF(V495&gt;=0.7*'MARK LOOKUP'!V495,"B+",IF(V495&gt;=0.6*'MARK LOOKUP'!S495,"B",IF(V495&gt;=0.5*'MARK LOOKUP'!V495,"C+",IF(V495&gt;=0.4*'MARK LOOKUP'!V495,"C",IF(V495&gt;=0.35*'MARK LOOKUP'!V495,"D","NG"))))))),"")</f>
        <v/>
      </c>
      <c r="AR495" s="26" t="str">
        <f t="shared" si="147"/>
        <v/>
      </c>
      <c r="AS495" s="26" t="str">
        <f t="shared" si="148"/>
        <v/>
      </c>
      <c r="AT495" s="26" t="str">
        <f t="shared" si="149"/>
        <v/>
      </c>
      <c r="AU495" s="26" t="str">
        <f t="shared" si="150"/>
        <v/>
      </c>
      <c r="AV495" s="26" t="str">
        <f t="shared" si="151"/>
        <v/>
      </c>
      <c r="AW495" s="26" t="str">
        <f t="shared" si="152"/>
        <v/>
      </c>
      <c r="AX495" s="26" t="str">
        <f t="shared" si="153"/>
        <v/>
      </c>
      <c r="AY495" s="26" t="str">
        <f t="shared" si="154"/>
        <v/>
      </c>
      <c r="AZ495" s="26" t="str">
        <f t="shared" si="155"/>
        <v/>
      </c>
      <c r="BA495" s="26" t="str">
        <f t="shared" si="156"/>
        <v/>
      </c>
      <c r="BB495" s="26" t="str">
        <f t="shared" si="157"/>
        <v/>
      </c>
      <c r="BC495" s="26" t="str">
        <f t="shared" si="158"/>
        <v/>
      </c>
      <c r="BD495" s="26" t="str">
        <f t="shared" si="159"/>
        <v/>
      </c>
      <c r="BE495" s="26" t="str">
        <f>IF(ISBLANK('DATA ENTRY'!S495),"",IF(AJ495="A+","4",IF(AJ495="A","3.6",IF(AJ495="B+","3.2",IF(AJ495="B","2.8",IF(AJ495="C+","2.4",IF(AJ495="C","2",IF(AJ495="D+","1.6",IF(AJ495="D","1.2",IF(AJ495="E","0.8",""))))))))))</f>
        <v/>
      </c>
      <c r="BF495" s="26" t="str">
        <f>IF(ISBLANK('DATA ENTRY'!T495),"",IF(AK495="A+","4",IF(AK495="A","3.6",IF(AK495="B+","3.2",IF(AK495="B","2.8",IF(AK495="C+","2.4",IF(AK495="C","2",IF(AK495="D+","1.6",IF(AK495="D","1.2",IF(AK495="E","0.8",""))))))))))</f>
        <v/>
      </c>
      <c r="BG495" s="26" t="str">
        <f>IF(ISBLANK('DATA ENTRY'!U495),"",IF(AL495="A+","4",IF(AL495="A","3.6",IF(AL495="B+","3.2",IF(AL495="B","2.8",IF(AL495="C+","2.4",IF(AL495="C","2",IF(AL495="D+","1.6",IF(AL495="D","1.2",IF(AL495="E","0.8",""))))))))))</f>
        <v/>
      </c>
      <c r="BH495" s="26" t="str">
        <f>IF(ISBLANK('DATA ENTRY'!V495),"",IF(AM495="A+","4",IF(AM495="A","3.6",IF(AM495="B+","3.2",IF(AM495="B","2.8",IF(AM495="C+","2.4",IF(AM495="C","2",IF(AM495="D+","1.6",IF(AM495="D","1.2",IF(AM495="E","0.8",""))))))))))</f>
        <v/>
      </c>
      <c r="BI495" s="26" t="str">
        <f>IF(ISBLANK('DATA ENTRY'!W495),"",IF(AN495="A+","4",IF(AN495="A","3.6",IF(AN495="B+","3.2",IF(AN495="B","2.8",IF(AN495="C+","2.4",IF(AN495="C","2",IF(AN495="D+","1.6",IF(AN495="D","1.2",IF(AN495="E","0.8",""))))))))))</f>
        <v/>
      </c>
      <c r="BJ495" s="26" t="str">
        <f>IF(ISBLANK('DATA ENTRY'!X495),"",IF(AO495="A+","4",IF(AO495="A","3.6",IF(AO495="B+","3.2",IF(AO495="B","2.8",IF(AO495="C+","2.4",IF(AO495="C","2",IF(AO495="D+","1.6",IF(AO495="D","1.2",IF(AO495="E","0.8",""))))))))))</f>
        <v/>
      </c>
      <c r="BK495" s="26" t="str">
        <f>IF(ISBLANK('DATA ENTRY'!Y495),"",IF(AP495="A+","4",IF(AP495="A","3.6",IF(AP495="B+","3.2",IF(AP495="B","2.8",IF(AP495="C+","2.4",IF(AP495="C","2",IF(AP495="D+","1.6",IF(AP495="D","1.2",IF(AP495="E","0.8",""))))))))))</f>
        <v/>
      </c>
      <c r="BL495" s="26" t="str">
        <f>IF(ISBLANK('DATA ENTRY'!Z495),"",IF(AQ495="A+","4",IF(AQ495="A","3.6",IF(AQ495="B+","3.2",IF(AQ495="B","2.8",IF(AQ495="C+","2.4",IF(AQ495="C","2",IF(AQ495="D+","1.6",IF(AQ495="D","1.2",IF(AQ495="E","0.8",""))))))))))</f>
        <v/>
      </c>
    </row>
    <row r="496" spans="2:64" x14ac:dyDescent="0.25">
      <c r="B496" s="26" t="str">
        <f>IF(ISBLANK('DATA ENTRY'!G496),"",'DATA ENTRY'!G496)</f>
        <v/>
      </c>
      <c r="C496" s="26" t="str">
        <f>IF(ISBLANK('DATA ENTRY'!H496),"",'DATA ENTRY'!H496)</f>
        <v/>
      </c>
      <c r="D496" s="26" t="str">
        <f t="shared" si="141"/>
        <v/>
      </c>
      <c r="E496" s="26" t="str">
        <f>IF(ISBLANK('DATA ENTRY'!J496),"",'DATA ENTRY'!J496)</f>
        <v/>
      </c>
      <c r="F496" s="26" t="str">
        <f>IF(ISBLANK('DATA ENTRY'!K496),"",'DATA ENTRY'!K496)</f>
        <v/>
      </c>
      <c r="G496" s="26" t="str">
        <f t="shared" si="142"/>
        <v/>
      </c>
      <c r="H496" s="26" t="str">
        <f>IF(ISBLANK('DATA ENTRY'!M496),"",'DATA ENTRY'!M496)</f>
        <v/>
      </c>
      <c r="I496" s="26" t="str">
        <f>IF(ISBLANK('DATA ENTRY'!M496),"",'DATA ENTRY'!N496)</f>
        <v/>
      </c>
      <c r="J496" s="26" t="str">
        <f t="shared" si="160"/>
        <v/>
      </c>
      <c r="K496" s="26" t="str">
        <f>IF(ISBLANK('DATA ENTRY'!P496),"",'DATA ENTRY'!P496)</f>
        <v/>
      </c>
      <c r="L496" s="26" t="str">
        <f>IF(ISBLANK('DATA ENTRY'!Q496),"",'DATA ENTRY'!Q496)</f>
        <v/>
      </c>
      <c r="M496" s="26" t="str">
        <f t="shared" si="143"/>
        <v/>
      </c>
      <c r="N496" s="26" t="str">
        <f>IF(ISBLANK('DATA ENTRY'!S496),"",'DATA ENTRY'!S496)</f>
        <v/>
      </c>
      <c r="O496" s="26" t="str">
        <f>IF(ISBLANK('DATA ENTRY'!T496),"",'DATA ENTRY'!T496)</f>
        <v/>
      </c>
      <c r="P496" s="26" t="str">
        <f t="shared" si="144"/>
        <v/>
      </c>
      <c r="Q496" s="26" t="str">
        <f>IF(ISBLANK('DATA ENTRY'!V496),"",'DATA ENTRY'!V496)</f>
        <v/>
      </c>
      <c r="R496" s="26" t="str">
        <f>IF(ISBLANK('DATA ENTRY'!W496),"",'DATA ENTRY'!W496)</f>
        <v/>
      </c>
      <c r="S496" s="26" t="str">
        <f t="shared" si="145"/>
        <v/>
      </c>
      <c r="T496" s="26" t="str">
        <f>IF(ISBLANK('DATA ENTRY'!Y496),"",'DATA ENTRY'!Y496)</f>
        <v/>
      </c>
      <c r="U496" s="26" t="str">
        <f>IF(ISBLANK('DATA ENTRY'!Z496),"",'DATA ENTRY'!Z496)</f>
        <v/>
      </c>
      <c r="V496" s="26" t="str">
        <f t="shared" si="146"/>
        <v/>
      </c>
      <c r="W496" s="26" t="str">
        <f>IF(ISBLANK('DATA ENTRY'!$F496),"",IF(LEDGER!B496="AB","AB",IF(LEDGER!B496&gt;=0.9*'MARK LOOKUP'!B496,"A+",IF(LEDGER!B496&gt;=0.8*'MARK LOOKUP'!B496,"A",IF(LEDGER!B496&gt;=0.7*'MARK LOOKUP'!B496,"B+",IF(LEDGER!B496&gt;=0.6*'MARK LOOKUP'!B496,"B",IF(LEDGER!B496&gt;=0.5*'MARK LOOKUP'!B496,"C+",IF(LEDGER!B496&gt;=0.4*'MARK LOOKUP'!B496,"C+",IF(LEDGER!B496&gt;=0.35*'MARK LOOKUP'!B496,"D","NG")))))))))</f>
        <v/>
      </c>
      <c r="X496" s="26" t="str">
        <f>IF(ISBLANK('DATA ENTRY'!$G496),"",IF(LEDGER!C496="AB","AB",IF(LEDGER!C496&gt;=0.9*'MARK LOOKUP'!C496,"A+",IF(LEDGER!C496&gt;=0.8*'MARK LOOKUP'!C496,"A",IF(LEDGER!C496&gt;=0.7*'MARK LOOKUP'!C496,"B+",IF(LEDGER!C496&gt;=0.6*'MARK LOOKUP'!C496,"B",IF(LEDGER!C496&gt;=0.5*'MARK LOOKUP'!C496,"C+",IF(LEDGER!C496&gt;=0.4*'MARK LOOKUP'!C496,"C+",IF(LEDGER!C496&gt;=0.35*'MARK LOOKUP'!C496,"D","N.G.")))))))))</f>
        <v/>
      </c>
      <c r="Y496" s="26" t="b">
        <f>IF(ISNUMBER(D496),IF(D496&gt;=0.9*'MARK LOOKUP'!D496,"A+",IF(D496&gt;=0.8*'MARK LOOKUP'!D496,"A",IF(D496&gt;=0.7*'MARK LOOKUP'!D496,"B+",IF(D496&gt;=0.6*'MARK LOOKUP'!D496,"B",IF(D496&gt;=0.5*'MARK LOOKUP'!D496,"C+",IF(D496&gt;=0.4*'MARK LOOKUP'!D496,"C",IF(D496&gt;=0.35*'MARK LOOKUP'!D496,"D","N.G."))))))))</f>
        <v>0</v>
      </c>
      <c r="Z496" s="26" t="str">
        <f>IF(ISBLANK('DATA ENTRY'!J496),"",IF(LEDGER!E496="AB","AB",IF(LEDGER!E496&gt;=0.9*'MARK LOOKUP'!E496,"A+",IF(LEDGER!E496&gt;=0.8*'MARK LOOKUP'!E496,"A",IF(LEDGER!E496&gt;=0.7*'MARK LOOKUP'!E496,"B+",IF(LEDGER!E496&gt;=0.6*'MARK LOOKUP'!E496,"B",IF(LEDGER!E496&gt;=0.5*'MARK LOOKUP'!E496,"C+",IF(LEDGER!E496&gt;=0.4*'MARK LOOKUP'!E496,"C",IF(LEDGER!E496&gt;=0.35*'MARK LOOKUP'!E496,"D","NG")))))))))</f>
        <v/>
      </c>
      <c r="AA496" s="26" t="str">
        <f>IF(ISBLANK('DATA ENTRY'!K496),"",IF(LEDGER!F496="AB","AB",IF(LEDGER!F496&gt;=0.9*'MARK LOOKUP'!F496,"A+",IF(LEDGER!F496&gt;=0.8*'MARK LOOKUP'!F496,"A",IF(LEDGER!F496&gt;=0.7*'MARK LOOKUP'!F496,"B+",IF(LEDGER!F496&gt;=0.6*'MARK LOOKUP'!F496,"B",IF(LEDGER!F496&gt;=0.5*'MARK LOOKUP'!F496,"C+",IF(LEDGER!F496&gt;=0.4*'MARK LOOKUP'!F496,"C",IF(LEDGER!F496&gt;=0.35*'MARK LOOKUP'!F496,"D","NG")))))))))</f>
        <v/>
      </c>
      <c r="AB496" s="26" t="b">
        <f>IF(ISNUMBER(G496),IF(D496&gt;=0.9*'MARK LOOKUP'!G496,"A+",IF(G496&gt;=0.8*'MARK LOOKUP'!G496,"A",IF(G496&gt;=0.7*'MARK LOOKUP'!G496,"B+",IF(G496&gt;=0.6*'MARK LOOKUP'!G496,"B",IF(G496&gt;=0.5*'MARK LOOKUP'!G496,"C+",IF(G496&gt;=0.4*'MARK LOOKUP'!G496,"C",IF(G496&gt;=0.35*'MARK LOOKUP'!G496,"D","NG"))))))))</f>
        <v>0</v>
      </c>
      <c r="AC496" s="26" t="str">
        <f>IF(ISBLANK('DATA ENTRY'!M496),"",IF(LEDGER!H496="AB","AB",IF(LEDGER!H496&gt;=0.9*'MARK LOOKUP'!H496,"A+",IF(LEDGER!H496&gt;=0.8*'MARK LOOKUP'!H496,"A",IF(LEDGER!H496&gt;=0.7*'MARK LOOKUP'!H496,"B+",IF(LEDGER!H496&gt;=0.6*'MARK LOOKUP'!H496,"B",IF(LEDGER!H496&gt;=0.5*'MARK LOOKUP'!H496,"C+",IF(LEDGER!H496&gt;=0.4*'MARK LOOKUP'!H496,"C",IF(LEDGER!H496&gt;=0.35*'MARK LOOKUP'!H496,"D","NG")))))))))</f>
        <v/>
      </c>
      <c r="AD496" s="26" t="str">
        <f>IF(ISBLANK('DATA ENTRY'!N496),"",IF(LEDGER!I496="AB","AB",IF(LEDGER!I496&gt;=0.9*'MARK LOOKUP'!I496,"A+",IF(LEDGER!I496&gt;=0.8*'MARK LOOKUP'!I496,"A",IF(LEDGER!I496&gt;=0.7*'MARK LOOKUP'!I496,"B+",IF(LEDGER!I496&gt;=0.6*'MARK LOOKUP'!I496,"B",IF(LEDGER!I496&gt;=0.5*'MARK LOOKUP'!I496,"C+",IF(LEDGER!I496&gt;=0.4*'MARK LOOKUP'!I496,"C",IF(LEDGER!I496&gt;=0.35*'MARK LOOKUP'!I496,"D","NG")))))))))</f>
        <v/>
      </c>
      <c r="AE496" s="26" t="str">
        <f>IF(ISNUMBER(J496),IF(J496&gt;=0.9*'MARK LOOKUP'!J496,"A+",IF(J496&gt;=0.8*'MARK LOOKUP'!J496,"A",IF(J496&gt;=0.7*'MARK LOOKUP'!J496,"B+",IF(J496&gt;=0.6*'MARK LOOKUP'!J496,"B",IF(J496&gt;=0.5*'MARK LOOKUP'!J496,"C+",IF(J496&gt;=0.4*'MARK LOOKUP'!J496,"C",IF(J496&gt;=0.35*'MARK LOOKUP'!J496,"D","NG"))))))),"")</f>
        <v/>
      </c>
      <c r="AF496" s="26" t="str">
        <f>IF(ISBLANK('DATA ENTRY'!P496),"",IF(LEDGER!K496="Ab","AB",IF(LEDGER!K496&gt;=0.9*'MARK LOOKUP'!K496,"A+",IF(LEDGER!K496&gt;=0.8*'MARK LOOKUP'!K496,"A",IF(LEDGER!K496&gt;=0.7*'MARK LOOKUP'!K496,"B+",IF(LEDGER!K496&gt;=0.6*'MARK LOOKUP'!K496,"B",IF(LEDGER!K496&gt;=0.5*'MARK LOOKUP'!K496,"C+",IF(LEDGER!K496&gt;=0.4*'MARK LOOKUP'!K496,"C",IF(LEDGER!K496&gt;=0.35*'MARK LOOKUP'!K496,"D","NG")))))))))</f>
        <v/>
      </c>
      <c r="AG496" s="26" t="str">
        <f>IF(ISBLANK('DATA ENTRY'!Q496),"",IF(LEDGER!L496="Ab","AB",IF(LEDGER!L496&gt;=0.9*'MARK LOOKUP'!L496,"A+",IF(LEDGER!L496&gt;=0.8*'MARK LOOKUP'!L496,"A",IF(LEDGER!L496&gt;=0.7*'MARK LOOKUP'!L496,"B+",IF(LEDGER!L496&gt;=0.6*'MARK LOOKUP'!L496,"B",IF(LEDGER!L496&gt;=0.5*'MARK LOOKUP'!L496,"C+",IF(LEDGER!L496&gt;=0.4*'MARK LOOKUP'!L496,"C",IF(LEDGER!L496&gt;=0.35*'MARK LOOKUP'!L496,"D","NG")))))))))</f>
        <v/>
      </c>
      <c r="AH496" s="26" t="str">
        <f>IF(ISNUMBER(M496),IF(M496&gt;=0.9*'MARK LOOKUP'!M496,"A+",IF(M496&gt;=0.8*'MARK LOOKUP'!M496,"A",IF(M496&gt;=0.7*'MARK LOOKUP'!M496,"B+",IF(M496&gt;=0.6*'MARK LOOKUP'!M496,"B",IF(M496&gt;=0.5*'MARK LOOKUP'!M496,"C+",IF(M496&gt;=0.4*'MARK LOOKUP'!M496,"C",IF(M496&gt;=0.35*'MARK LOOKUP'!M496,"D","NG"))))))),"")</f>
        <v/>
      </c>
      <c r="AI496" s="26" t="str">
        <f>IF(ISBLANK('DATA ENTRY'!S496),"",IF(N496="Ab","AB",IF(N496&gt;=0.9*'MARK LOOKUP'!N496,"A+",IF(N496&gt;=0.8*'MARK LOOKUP'!N496,"A",IF(N496&gt;=0.7*'MARK LOOKUP'!N496,"B+",IF(N496&gt;=0.6*'MARK LOOKUP'!N496,"B",IF(N496&gt;=0.5*'MARK LOOKUP'!N496,"C+",IF(N496&gt;=0.4*'MARK LOOKUP'!N496,"C",IF(N496&gt;=0.35*'MARK LOOKUP'!N496,"D","NG")))))))))</f>
        <v/>
      </c>
      <c r="AJ496" s="26" t="str">
        <f>IF(ISBLANK('DATA ENTRY'!T496),"",IF(O496="Ab","AB",IF(O496&gt;=0.9*'MARK LOOKUP'!O496,"A+",IF(O496&gt;=0.8*'MARK LOOKUP'!O496,"A",IF(O496&gt;=0.7*'MARK LOOKUP'!O496,"B+",IF(O496&gt;=0.6*'MARK LOOKUP'!O496,"B",IF(O496&gt;=0.5*'MARK LOOKUP'!O496,"C+",IF(O496&gt;=0.4*'MARK LOOKUP'!O496,"C",IF(O496&gt;=0.35*'MARK LOOKUP'!O496,"D","NG")))))))))</f>
        <v/>
      </c>
      <c r="AK496" s="26" t="str">
        <f>IF(ISNUMBER(P496),IF(P496&gt;=0.9*'MARK LOOKUP'!P496,"A+",IF(P496&gt;=0.8*'MARK LOOKUP'!P496,"A",IF(P496&gt;=0.7*'MARK LOOKUP'!P496,"B+",IF(P496&gt;=0.6*'MARK LOOKUP'!P496,"B",IF(P496&gt;=0.5*'MARK LOOKUP'!P496,"C+",IF(P496&gt;=0.4*'MARK LOOKUP'!P496,"C",IF(P496&gt;=0.35*'MARK LOOKUP'!P496,"D","NG"))))))),"")</f>
        <v/>
      </c>
      <c r="AL496" s="26" t="str">
        <f>IF(ISBLANK('DATA ENTRY'!V496),"",IF(Q496="Ab","AB",IF(Q496&gt;=0.9*'MARK LOOKUP'!Q496,"A+",IF(Q496&gt;=0.8*'MARK LOOKUP'!Q496,"A",IF(Q496&gt;=0.7*'MARK LOOKUP'!Q496,"B+",IF(Q496&gt;=0.6*'MARK LOOKUP'!Q496,"B",IF(Q496&gt;=0.5*'MARK LOOKUP'!Q496,"C+",IF(Q496&gt;=0.4*'MARK LOOKUP'!Q496,"C",IF(Q496&gt;=0.35*'MARK LOOKUP'!Q496,"D","NG")))))))))</f>
        <v/>
      </c>
      <c r="AM496" s="26" t="str">
        <f>IF(ISBLANK('DATA ENTRY'!W496),"",IF(R496="Ab","AB",IF(R496&gt;=0.9*'MARK LOOKUP'!R496,"A+",IF(R496&gt;=0.8*'MARK LOOKUP'!R496,"A",IF(R496&gt;=0.7*'MARK LOOKUP'!R496,"B+",IF(R496&gt;=0.6*'MARK LOOKUP'!R496,"B",IF(R496&gt;=0.5*'MARK LOOKUP'!R496,"C+",IF(R496&gt;=0.4*'MARK LOOKUP'!R496,"C",IF(R496&gt;=0.35*'MARK LOOKUP'!R496,"D","NG")))))))))</f>
        <v/>
      </c>
      <c r="AN496" s="26" t="str">
        <f>IF(ISNUMBER(S496),IF(S496&gt;=0.9*'MARK LOOKUP'!S496,"A+",IF(S496&gt;=0.8*'MARK LOOKUP'!S496,"A",IF(S496&gt;=0.7*'MARK LOOKUP'!S496,"B+",IF(S496&gt;=0.6*'MARK LOOKUP'!S496,"B",IF(S496&gt;=0.5*'MARK LOOKUP'!S496,"C+",IF(S496&gt;=0.4*'MARK LOOKUP'!S496,"C",IF(S496&gt;=0.35*'MARK LOOKUP'!S496,"D","NG"))))))),"")</f>
        <v/>
      </c>
      <c r="AO496" s="26" t="str">
        <f>IF(ISBLANK('DATA ENTRY'!Y496),"",IF(T496="AB","AB",IF(T496&gt;=0.9*'MARK LOOKUP'!T496,"A+",IF(T496&gt;=0.8*'MARK LOOKUP'!T496,"A",IF(T496&gt;=0.7*'MARK LOOKUP'!T496,"B+",IF(T496&gt;=0.6*'MARK LOOKUP'!T496,"B",IF(T496&gt;=0.5*'MARK LOOKUP'!T496,"C+",IF(T496&gt;=0.4*'MARK LOOKUP'!T496,"C",IF(T496&gt;=0.35*'MARK LOOKUP'!T496,"D","NG")))))))))</f>
        <v/>
      </c>
      <c r="AP496" s="26" t="str">
        <f>IF(ISBLANK('DATA ENTRY'!Z496),"",IF(U496="AB","AB",IF(U496&gt;=0.9*'MARK LOOKUP'!U496,"A+",IF(U496&gt;=0.8*'MARK LOOKUP'!U496,"A",IF(U496&gt;=0.7*'MARK LOOKUP'!U496,"B+",IF(U496&gt;=0.6*'MARK LOOKUP'!U496,"B",IF(U496&gt;=0.5*'MARK LOOKUP'!U496,"C+",IF(U496&gt;=0.4*'MARK LOOKUP'!U496,"C",IF(U496&gt;=0.35*'MARK LOOKUP'!U496,"D","NG")))))))))</f>
        <v/>
      </c>
      <c r="AQ496" s="26" t="str">
        <f>IF(ISNUMBER(V496),IF(V496&gt;=0.9*'MARK LOOKUP'!V496,"A+",IF(V496&gt;=0.8*'MARK LOOKUP'!V496,"A",IF(V496&gt;=0.7*'MARK LOOKUP'!V496,"B+",IF(V496&gt;=0.6*'MARK LOOKUP'!S496,"B",IF(V496&gt;=0.5*'MARK LOOKUP'!V496,"C+",IF(V496&gt;=0.4*'MARK LOOKUP'!V496,"C",IF(V496&gt;=0.35*'MARK LOOKUP'!V496,"D","NG"))))))),"")</f>
        <v/>
      </c>
      <c r="AR496" s="26" t="str">
        <f t="shared" si="147"/>
        <v/>
      </c>
      <c r="AS496" s="26" t="str">
        <f t="shared" si="148"/>
        <v/>
      </c>
      <c r="AT496" s="26" t="str">
        <f t="shared" si="149"/>
        <v/>
      </c>
      <c r="AU496" s="26" t="str">
        <f t="shared" si="150"/>
        <v/>
      </c>
      <c r="AV496" s="26" t="str">
        <f t="shared" si="151"/>
        <v/>
      </c>
      <c r="AW496" s="26" t="str">
        <f t="shared" si="152"/>
        <v/>
      </c>
      <c r="AX496" s="26" t="str">
        <f t="shared" si="153"/>
        <v/>
      </c>
      <c r="AY496" s="26" t="str">
        <f t="shared" si="154"/>
        <v/>
      </c>
      <c r="AZ496" s="26" t="str">
        <f t="shared" si="155"/>
        <v/>
      </c>
      <c r="BA496" s="26" t="str">
        <f t="shared" si="156"/>
        <v/>
      </c>
      <c r="BB496" s="26" t="str">
        <f t="shared" si="157"/>
        <v/>
      </c>
      <c r="BC496" s="26" t="str">
        <f t="shared" si="158"/>
        <v/>
      </c>
      <c r="BD496" s="26" t="str">
        <f t="shared" si="159"/>
        <v/>
      </c>
      <c r="BE496" s="26" t="str">
        <f>IF(ISBLANK('DATA ENTRY'!S496),"",IF(AJ496="A+","4",IF(AJ496="A","3.6",IF(AJ496="B+","3.2",IF(AJ496="B","2.8",IF(AJ496="C+","2.4",IF(AJ496="C","2",IF(AJ496="D+","1.6",IF(AJ496="D","1.2",IF(AJ496="E","0.8",""))))))))))</f>
        <v/>
      </c>
      <c r="BF496" s="26" t="str">
        <f>IF(ISBLANK('DATA ENTRY'!T496),"",IF(AK496="A+","4",IF(AK496="A","3.6",IF(AK496="B+","3.2",IF(AK496="B","2.8",IF(AK496="C+","2.4",IF(AK496="C","2",IF(AK496="D+","1.6",IF(AK496="D","1.2",IF(AK496="E","0.8",""))))))))))</f>
        <v/>
      </c>
      <c r="BG496" s="26" t="str">
        <f>IF(ISBLANK('DATA ENTRY'!U496),"",IF(AL496="A+","4",IF(AL496="A","3.6",IF(AL496="B+","3.2",IF(AL496="B","2.8",IF(AL496="C+","2.4",IF(AL496="C","2",IF(AL496="D+","1.6",IF(AL496="D","1.2",IF(AL496="E","0.8",""))))))))))</f>
        <v/>
      </c>
      <c r="BH496" s="26" t="str">
        <f>IF(ISBLANK('DATA ENTRY'!V496),"",IF(AM496="A+","4",IF(AM496="A","3.6",IF(AM496="B+","3.2",IF(AM496="B","2.8",IF(AM496="C+","2.4",IF(AM496="C","2",IF(AM496="D+","1.6",IF(AM496="D","1.2",IF(AM496="E","0.8",""))))))))))</f>
        <v/>
      </c>
      <c r="BI496" s="26" t="str">
        <f>IF(ISBLANK('DATA ENTRY'!W496),"",IF(AN496="A+","4",IF(AN496="A","3.6",IF(AN496="B+","3.2",IF(AN496="B","2.8",IF(AN496="C+","2.4",IF(AN496="C","2",IF(AN496="D+","1.6",IF(AN496="D","1.2",IF(AN496="E","0.8",""))))))))))</f>
        <v/>
      </c>
      <c r="BJ496" s="26" t="str">
        <f>IF(ISBLANK('DATA ENTRY'!X496),"",IF(AO496="A+","4",IF(AO496="A","3.6",IF(AO496="B+","3.2",IF(AO496="B","2.8",IF(AO496="C+","2.4",IF(AO496="C","2",IF(AO496="D+","1.6",IF(AO496="D","1.2",IF(AO496="E","0.8",""))))))))))</f>
        <v/>
      </c>
      <c r="BK496" s="26" t="str">
        <f>IF(ISBLANK('DATA ENTRY'!Y496),"",IF(AP496="A+","4",IF(AP496="A","3.6",IF(AP496="B+","3.2",IF(AP496="B","2.8",IF(AP496="C+","2.4",IF(AP496="C","2",IF(AP496="D+","1.6",IF(AP496="D","1.2",IF(AP496="E","0.8",""))))))))))</f>
        <v/>
      </c>
      <c r="BL496" s="26" t="str">
        <f>IF(ISBLANK('DATA ENTRY'!Z496),"",IF(AQ496="A+","4",IF(AQ496="A","3.6",IF(AQ496="B+","3.2",IF(AQ496="B","2.8",IF(AQ496="C+","2.4",IF(AQ496="C","2",IF(AQ496="D+","1.6",IF(AQ496="D","1.2",IF(AQ496="E","0.8",""))))))))))</f>
        <v/>
      </c>
    </row>
    <row r="497" spans="2:64" x14ac:dyDescent="0.25">
      <c r="B497" s="26" t="str">
        <f>IF(ISBLANK('DATA ENTRY'!G497),"",'DATA ENTRY'!G497)</f>
        <v/>
      </c>
      <c r="C497" s="26" t="str">
        <f>IF(ISBLANK('DATA ENTRY'!H497),"",'DATA ENTRY'!H497)</f>
        <v/>
      </c>
      <c r="D497" s="26" t="str">
        <f t="shared" si="141"/>
        <v/>
      </c>
      <c r="E497" s="26" t="str">
        <f>IF(ISBLANK('DATA ENTRY'!J497),"",'DATA ENTRY'!J497)</f>
        <v/>
      </c>
      <c r="F497" s="26" t="str">
        <f>IF(ISBLANK('DATA ENTRY'!K497),"",'DATA ENTRY'!K497)</f>
        <v/>
      </c>
      <c r="G497" s="26" t="str">
        <f t="shared" si="142"/>
        <v/>
      </c>
      <c r="H497" s="26" t="str">
        <f>IF(ISBLANK('DATA ENTRY'!M497),"",'DATA ENTRY'!M497)</f>
        <v/>
      </c>
      <c r="I497" s="26" t="str">
        <f>IF(ISBLANK('DATA ENTRY'!M497),"",'DATA ENTRY'!N497)</f>
        <v/>
      </c>
      <c r="J497" s="26" t="str">
        <f t="shared" si="160"/>
        <v/>
      </c>
      <c r="K497" s="26" t="str">
        <f>IF(ISBLANK('DATA ENTRY'!P497),"",'DATA ENTRY'!P497)</f>
        <v/>
      </c>
      <c r="L497" s="26" t="str">
        <f>IF(ISBLANK('DATA ENTRY'!Q497),"",'DATA ENTRY'!Q497)</f>
        <v/>
      </c>
      <c r="M497" s="26" t="str">
        <f t="shared" si="143"/>
        <v/>
      </c>
      <c r="N497" s="26" t="str">
        <f>IF(ISBLANK('DATA ENTRY'!S497),"",'DATA ENTRY'!S497)</f>
        <v/>
      </c>
      <c r="O497" s="26" t="str">
        <f>IF(ISBLANK('DATA ENTRY'!T497),"",'DATA ENTRY'!T497)</f>
        <v/>
      </c>
      <c r="P497" s="26" t="str">
        <f t="shared" si="144"/>
        <v/>
      </c>
      <c r="Q497" s="26" t="str">
        <f>IF(ISBLANK('DATA ENTRY'!V497),"",'DATA ENTRY'!V497)</f>
        <v/>
      </c>
      <c r="R497" s="26" t="str">
        <f>IF(ISBLANK('DATA ENTRY'!W497),"",'DATA ENTRY'!W497)</f>
        <v/>
      </c>
      <c r="S497" s="26" t="str">
        <f t="shared" si="145"/>
        <v/>
      </c>
      <c r="T497" s="26" t="str">
        <f>IF(ISBLANK('DATA ENTRY'!Y497),"",'DATA ENTRY'!Y497)</f>
        <v/>
      </c>
      <c r="U497" s="26" t="str">
        <f>IF(ISBLANK('DATA ENTRY'!Z497),"",'DATA ENTRY'!Z497)</f>
        <v/>
      </c>
      <c r="V497" s="26" t="str">
        <f t="shared" si="146"/>
        <v/>
      </c>
      <c r="W497" s="26" t="str">
        <f>IF(ISBLANK('DATA ENTRY'!$F497),"",IF(LEDGER!B497="AB","AB",IF(LEDGER!B497&gt;=0.9*'MARK LOOKUP'!B497,"A+",IF(LEDGER!B497&gt;=0.8*'MARK LOOKUP'!B497,"A",IF(LEDGER!B497&gt;=0.7*'MARK LOOKUP'!B497,"B+",IF(LEDGER!B497&gt;=0.6*'MARK LOOKUP'!B497,"B",IF(LEDGER!B497&gt;=0.5*'MARK LOOKUP'!B497,"C+",IF(LEDGER!B497&gt;=0.4*'MARK LOOKUP'!B497,"C+",IF(LEDGER!B497&gt;=0.35*'MARK LOOKUP'!B497,"D","NG")))))))))</f>
        <v/>
      </c>
      <c r="X497" s="26" t="str">
        <f>IF(ISBLANK('DATA ENTRY'!$G497),"",IF(LEDGER!C497="AB","AB",IF(LEDGER!C497&gt;=0.9*'MARK LOOKUP'!C497,"A+",IF(LEDGER!C497&gt;=0.8*'MARK LOOKUP'!C497,"A",IF(LEDGER!C497&gt;=0.7*'MARK LOOKUP'!C497,"B+",IF(LEDGER!C497&gt;=0.6*'MARK LOOKUP'!C497,"B",IF(LEDGER!C497&gt;=0.5*'MARK LOOKUP'!C497,"C+",IF(LEDGER!C497&gt;=0.4*'MARK LOOKUP'!C497,"C+",IF(LEDGER!C497&gt;=0.35*'MARK LOOKUP'!C497,"D","N.G.")))))))))</f>
        <v/>
      </c>
      <c r="Y497" s="26" t="b">
        <f>IF(ISNUMBER(D497),IF(D497&gt;=0.9*'MARK LOOKUP'!D497,"A+",IF(D497&gt;=0.8*'MARK LOOKUP'!D497,"A",IF(D497&gt;=0.7*'MARK LOOKUP'!D497,"B+",IF(D497&gt;=0.6*'MARK LOOKUP'!D497,"B",IF(D497&gt;=0.5*'MARK LOOKUP'!D497,"C+",IF(D497&gt;=0.4*'MARK LOOKUP'!D497,"C",IF(D497&gt;=0.35*'MARK LOOKUP'!D497,"D","N.G."))))))))</f>
        <v>0</v>
      </c>
      <c r="Z497" s="26" t="str">
        <f>IF(ISBLANK('DATA ENTRY'!J497),"",IF(LEDGER!E497="AB","AB",IF(LEDGER!E497&gt;=0.9*'MARK LOOKUP'!E497,"A+",IF(LEDGER!E497&gt;=0.8*'MARK LOOKUP'!E497,"A",IF(LEDGER!E497&gt;=0.7*'MARK LOOKUP'!E497,"B+",IF(LEDGER!E497&gt;=0.6*'MARK LOOKUP'!E497,"B",IF(LEDGER!E497&gt;=0.5*'MARK LOOKUP'!E497,"C+",IF(LEDGER!E497&gt;=0.4*'MARK LOOKUP'!E497,"C",IF(LEDGER!E497&gt;=0.35*'MARK LOOKUP'!E497,"D","NG")))))))))</f>
        <v/>
      </c>
      <c r="AA497" s="26" t="str">
        <f>IF(ISBLANK('DATA ENTRY'!K497),"",IF(LEDGER!F497="AB","AB",IF(LEDGER!F497&gt;=0.9*'MARK LOOKUP'!F497,"A+",IF(LEDGER!F497&gt;=0.8*'MARK LOOKUP'!F497,"A",IF(LEDGER!F497&gt;=0.7*'MARK LOOKUP'!F497,"B+",IF(LEDGER!F497&gt;=0.6*'MARK LOOKUP'!F497,"B",IF(LEDGER!F497&gt;=0.5*'MARK LOOKUP'!F497,"C+",IF(LEDGER!F497&gt;=0.4*'MARK LOOKUP'!F497,"C",IF(LEDGER!F497&gt;=0.35*'MARK LOOKUP'!F497,"D","NG")))))))))</f>
        <v/>
      </c>
      <c r="AB497" s="26" t="b">
        <f>IF(ISNUMBER(G497),IF(D497&gt;=0.9*'MARK LOOKUP'!G497,"A+",IF(G497&gt;=0.8*'MARK LOOKUP'!G497,"A",IF(G497&gt;=0.7*'MARK LOOKUP'!G497,"B+",IF(G497&gt;=0.6*'MARK LOOKUP'!G497,"B",IF(G497&gt;=0.5*'MARK LOOKUP'!G497,"C+",IF(G497&gt;=0.4*'MARK LOOKUP'!G497,"C",IF(G497&gt;=0.35*'MARK LOOKUP'!G497,"D","NG"))))))))</f>
        <v>0</v>
      </c>
      <c r="AC497" s="26" t="str">
        <f>IF(ISBLANK('DATA ENTRY'!M497),"",IF(LEDGER!H497="AB","AB",IF(LEDGER!H497&gt;=0.9*'MARK LOOKUP'!H497,"A+",IF(LEDGER!H497&gt;=0.8*'MARK LOOKUP'!H497,"A",IF(LEDGER!H497&gt;=0.7*'MARK LOOKUP'!H497,"B+",IF(LEDGER!H497&gt;=0.6*'MARK LOOKUP'!H497,"B",IF(LEDGER!H497&gt;=0.5*'MARK LOOKUP'!H497,"C+",IF(LEDGER!H497&gt;=0.4*'MARK LOOKUP'!H497,"C",IF(LEDGER!H497&gt;=0.35*'MARK LOOKUP'!H497,"D","NG")))))))))</f>
        <v/>
      </c>
      <c r="AD497" s="26" t="str">
        <f>IF(ISBLANK('DATA ENTRY'!N497),"",IF(LEDGER!I497="AB","AB",IF(LEDGER!I497&gt;=0.9*'MARK LOOKUP'!I497,"A+",IF(LEDGER!I497&gt;=0.8*'MARK LOOKUP'!I497,"A",IF(LEDGER!I497&gt;=0.7*'MARK LOOKUP'!I497,"B+",IF(LEDGER!I497&gt;=0.6*'MARK LOOKUP'!I497,"B",IF(LEDGER!I497&gt;=0.5*'MARK LOOKUP'!I497,"C+",IF(LEDGER!I497&gt;=0.4*'MARK LOOKUP'!I497,"C",IF(LEDGER!I497&gt;=0.35*'MARK LOOKUP'!I497,"D","NG")))))))))</f>
        <v/>
      </c>
      <c r="AE497" s="26" t="str">
        <f>IF(ISNUMBER(J497),IF(J497&gt;=0.9*'MARK LOOKUP'!J497,"A+",IF(J497&gt;=0.8*'MARK LOOKUP'!J497,"A",IF(J497&gt;=0.7*'MARK LOOKUP'!J497,"B+",IF(J497&gt;=0.6*'MARK LOOKUP'!J497,"B",IF(J497&gt;=0.5*'MARK LOOKUP'!J497,"C+",IF(J497&gt;=0.4*'MARK LOOKUP'!J497,"C",IF(J497&gt;=0.35*'MARK LOOKUP'!J497,"D","NG"))))))),"")</f>
        <v/>
      </c>
      <c r="AF497" s="26" t="str">
        <f>IF(ISBLANK('DATA ENTRY'!P497),"",IF(LEDGER!K497="Ab","AB",IF(LEDGER!K497&gt;=0.9*'MARK LOOKUP'!K497,"A+",IF(LEDGER!K497&gt;=0.8*'MARK LOOKUP'!K497,"A",IF(LEDGER!K497&gt;=0.7*'MARK LOOKUP'!K497,"B+",IF(LEDGER!K497&gt;=0.6*'MARK LOOKUP'!K497,"B",IF(LEDGER!K497&gt;=0.5*'MARK LOOKUP'!K497,"C+",IF(LEDGER!K497&gt;=0.4*'MARK LOOKUP'!K497,"C",IF(LEDGER!K497&gt;=0.35*'MARK LOOKUP'!K497,"D","NG")))))))))</f>
        <v/>
      </c>
      <c r="AG497" s="26" t="str">
        <f>IF(ISBLANK('DATA ENTRY'!Q497),"",IF(LEDGER!L497="Ab","AB",IF(LEDGER!L497&gt;=0.9*'MARK LOOKUP'!L497,"A+",IF(LEDGER!L497&gt;=0.8*'MARK LOOKUP'!L497,"A",IF(LEDGER!L497&gt;=0.7*'MARK LOOKUP'!L497,"B+",IF(LEDGER!L497&gt;=0.6*'MARK LOOKUP'!L497,"B",IF(LEDGER!L497&gt;=0.5*'MARK LOOKUP'!L497,"C+",IF(LEDGER!L497&gt;=0.4*'MARK LOOKUP'!L497,"C",IF(LEDGER!L497&gt;=0.35*'MARK LOOKUP'!L497,"D","NG")))))))))</f>
        <v/>
      </c>
      <c r="AH497" s="26" t="str">
        <f>IF(ISNUMBER(M497),IF(M497&gt;=0.9*'MARK LOOKUP'!M497,"A+",IF(M497&gt;=0.8*'MARK LOOKUP'!M497,"A",IF(M497&gt;=0.7*'MARK LOOKUP'!M497,"B+",IF(M497&gt;=0.6*'MARK LOOKUP'!M497,"B",IF(M497&gt;=0.5*'MARK LOOKUP'!M497,"C+",IF(M497&gt;=0.4*'MARK LOOKUP'!M497,"C",IF(M497&gt;=0.35*'MARK LOOKUP'!M497,"D","NG"))))))),"")</f>
        <v/>
      </c>
      <c r="AI497" s="26" t="str">
        <f>IF(ISBLANK('DATA ENTRY'!S497),"",IF(N497="Ab","AB",IF(N497&gt;=0.9*'MARK LOOKUP'!N497,"A+",IF(N497&gt;=0.8*'MARK LOOKUP'!N497,"A",IF(N497&gt;=0.7*'MARK LOOKUP'!N497,"B+",IF(N497&gt;=0.6*'MARK LOOKUP'!N497,"B",IF(N497&gt;=0.5*'MARK LOOKUP'!N497,"C+",IF(N497&gt;=0.4*'MARK LOOKUP'!N497,"C",IF(N497&gt;=0.35*'MARK LOOKUP'!N497,"D","NG")))))))))</f>
        <v/>
      </c>
      <c r="AJ497" s="26" t="str">
        <f>IF(ISBLANK('DATA ENTRY'!T497),"",IF(O497="Ab","AB",IF(O497&gt;=0.9*'MARK LOOKUP'!O497,"A+",IF(O497&gt;=0.8*'MARK LOOKUP'!O497,"A",IF(O497&gt;=0.7*'MARK LOOKUP'!O497,"B+",IF(O497&gt;=0.6*'MARK LOOKUP'!O497,"B",IF(O497&gt;=0.5*'MARK LOOKUP'!O497,"C+",IF(O497&gt;=0.4*'MARK LOOKUP'!O497,"C",IF(O497&gt;=0.35*'MARK LOOKUP'!O497,"D","NG")))))))))</f>
        <v/>
      </c>
      <c r="AK497" s="26" t="str">
        <f>IF(ISNUMBER(P497),IF(P497&gt;=0.9*'MARK LOOKUP'!P497,"A+",IF(P497&gt;=0.8*'MARK LOOKUP'!P497,"A",IF(P497&gt;=0.7*'MARK LOOKUP'!P497,"B+",IF(P497&gt;=0.6*'MARK LOOKUP'!P497,"B",IF(P497&gt;=0.5*'MARK LOOKUP'!P497,"C+",IF(P497&gt;=0.4*'MARK LOOKUP'!P497,"C",IF(P497&gt;=0.35*'MARK LOOKUP'!P497,"D","NG"))))))),"")</f>
        <v/>
      </c>
      <c r="AL497" s="26" t="str">
        <f>IF(ISBLANK('DATA ENTRY'!V497),"",IF(Q497="Ab","AB",IF(Q497&gt;=0.9*'MARK LOOKUP'!Q497,"A+",IF(Q497&gt;=0.8*'MARK LOOKUP'!Q497,"A",IF(Q497&gt;=0.7*'MARK LOOKUP'!Q497,"B+",IF(Q497&gt;=0.6*'MARK LOOKUP'!Q497,"B",IF(Q497&gt;=0.5*'MARK LOOKUP'!Q497,"C+",IF(Q497&gt;=0.4*'MARK LOOKUP'!Q497,"C",IF(Q497&gt;=0.35*'MARK LOOKUP'!Q497,"D","NG")))))))))</f>
        <v/>
      </c>
      <c r="AM497" s="26" t="str">
        <f>IF(ISBLANK('DATA ENTRY'!W497),"",IF(R497="Ab","AB",IF(R497&gt;=0.9*'MARK LOOKUP'!R497,"A+",IF(R497&gt;=0.8*'MARK LOOKUP'!R497,"A",IF(R497&gt;=0.7*'MARK LOOKUP'!R497,"B+",IF(R497&gt;=0.6*'MARK LOOKUP'!R497,"B",IF(R497&gt;=0.5*'MARK LOOKUP'!R497,"C+",IF(R497&gt;=0.4*'MARK LOOKUP'!R497,"C",IF(R497&gt;=0.35*'MARK LOOKUP'!R497,"D","NG")))))))))</f>
        <v/>
      </c>
      <c r="AN497" s="26" t="str">
        <f>IF(ISNUMBER(S497),IF(S497&gt;=0.9*'MARK LOOKUP'!S497,"A+",IF(S497&gt;=0.8*'MARK LOOKUP'!S497,"A",IF(S497&gt;=0.7*'MARK LOOKUP'!S497,"B+",IF(S497&gt;=0.6*'MARK LOOKUP'!S497,"B",IF(S497&gt;=0.5*'MARK LOOKUP'!S497,"C+",IF(S497&gt;=0.4*'MARK LOOKUP'!S497,"C",IF(S497&gt;=0.35*'MARK LOOKUP'!S497,"D","NG"))))))),"")</f>
        <v/>
      </c>
      <c r="AO497" s="26" t="str">
        <f>IF(ISBLANK('DATA ENTRY'!Y497),"",IF(T497="AB","AB",IF(T497&gt;=0.9*'MARK LOOKUP'!T497,"A+",IF(T497&gt;=0.8*'MARK LOOKUP'!T497,"A",IF(T497&gt;=0.7*'MARK LOOKUP'!T497,"B+",IF(T497&gt;=0.6*'MARK LOOKUP'!T497,"B",IF(T497&gt;=0.5*'MARK LOOKUP'!T497,"C+",IF(T497&gt;=0.4*'MARK LOOKUP'!T497,"C",IF(T497&gt;=0.35*'MARK LOOKUP'!T497,"D","NG")))))))))</f>
        <v/>
      </c>
      <c r="AP497" s="26" t="str">
        <f>IF(ISBLANK('DATA ENTRY'!Z497),"",IF(U497="AB","AB",IF(U497&gt;=0.9*'MARK LOOKUP'!U497,"A+",IF(U497&gt;=0.8*'MARK LOOKUP'!U497,"A",IF(U497&gt;=0.7*'MARK LOOKUP'!U497,"B+",IF(U497&gt;=0.6*'MARK LOOKUP'!U497,"B",IF(U497&gt;=0.5*'MARK LOOKUP'!U497,"C+",IF(U497&gt;=0.4*'MARK LOOKUP'!U497,"C",IF(U497&gt;=0.35*'MARK LOOKUP'!U497,"D","NG")))))))))</f>
        <v/>
      </c>
      <c r="AQ497" s="26" t="str">
        <f>IF(ISNUMBER(V497),IF(V497&gt;=0.9*'MARK LOOKUP'!V497,"A+",IF(V497&gt;=0.8*'MARK LOOKUP'!V497,"A",IF(V497&gt;=0.7*'MARK LOOKUP'!V497,"B+",IF(V497&gt;=0.6*'MARK LOOKUP'!S497,"B",IF(V497&gt;=0.5*'MARK LOOKUP'!V497,"C+",IF(V497&gt;=0.4*'MARK LOOKUP'!V497,"C",IF(V497&gt;=0.35*'MARK LOOKUP'!V497,"D","NG"))))))),"")</f>
        <v/>
      </c>
      <c r="AR497" s="26" t="str">
        <f t="shared" si="147"/>
        <v/>
      </c>
      <c r="AS497" s="26" t="str">
        <f t="shared" si="148"/>
        <v/>
      </c>
      <c r="AT497" s="26" t="str">
        <f t="shared" si="149"/>
        <v/>
      </c>
      <c r="AU497" s="26" t="str">
        <f t="shared" si="150"/>
        <v/>
      </c>
      <c r="AV497" s="26" t="str">
        <f t="shared" si="151"/>
        <v/>
      </c>
      <c r="AW497" s="26" t="str">
        <f t="shared" si="152"/>
        <v/>
      </c>
      <c r="AX497" s="26" t="str">
        <f t="shared" si="153"/>
        <v/>
      </c>
      <c r="AY497" s="26" t="str">
        <f t="shared" si="154"/>
        <v/>
      </c>
      <c r="AZ497" s="26" t="str">
        <f t="shared" si="155"/>
        <v/>
      </c>
      <c r="BA497" s="26" t="str">
        <f t="shared" si="156"/>
        <v/>
      </c>
      <c r="BB497" s="26" t="str">
        <f t="shared" si="157"/>
        <v/>
      </c>
      <c r="BC497" s="26" t="str">
        <f t="shared" si="158"/>
        <v/>
      </c>
      <c r="BD497" s="26" t="str">
        <f t="shared" si="159"/>
        <v/>
      </c>
      <c r="BE497" s="26" t="str">
        <f>IF(ISBLANK('DATA ENTRY'!S497),"",IF(AJ497="A+","4",IF(AJ497="A","3.6",IF(AJ497="B+","3.2",IF(AJ497="B","2.8",IF(AJ497="C+","2.4",IF(AJ497="C","2",IF(AJ497="D+","1.6",IF(AJ497="D","1.2",IF(AJ497="E","0.8",""))))))))))</f>
        <v/>
      </c>
      <c r="BF497" s="26" t="str">
        <f>IF(ISBLANK('DATA ENTRY'!T497),"",IF(AK497="A+","4",IF(AK497="A","3.6",IF(AK497="B+","3.2",IF(AK497="B","2.8",IF(AK497="C+","2.4",IF(AK497="C","2",IF(AK497="D+","1.6",IF(AK497="D","1.2",IF(AK497="E","0.8",""))))))))))</f>
        <v/>
      </c>
      <c r="BG497" s="26" t="str">
        <f>IF(ISBLANK('DATA ENTRY'!U497),"",IF(AL497="A+","4",IF(AL497="A","3.6",IF(AL497="B+","3.2",IF(AL497="B","2.8",IF(AL497="C+","2.4",IF(AL497="C","2",IF(AL497="D+","1.6",IF(AL497="D","1.2",IF(AL497="E","0.8",""))))))))))</f>
        <v/>
      </c>
      <c r="BH497" s="26" t="str">
        <f>IF(ISBLANK('DATA ENTRY'!V497),"",IF(AM497="A+","4",IF(AM497="A","3.6",IF(AM497="B+","3.2",IF(AM497="B","2.8",IF(AM497="C+","2.4",IF(AM497="C","2",IF(AM497="D+","1.6",IF(AM497="D","1.2",IF(AM497="E","0.8",""))))))))))</f>
        <v/>
      </c>
      <c r="BI497" s="26" t="str">
        <f>IF(ISBLANK('DATA ENTRY'!W497),"",IF(AN497="A+","4",IF(AN497="A","3.6",IF(AN497="B+","3.2",IF(AN497="B","2.8",IF(AN497="C+","2.4",IF(AN497="C","2",IF(AN497="D+","1.6",IF(AN497="D","1.2",IF(AN497="E","0.8",""))))))))))</f>
        <v/>
      </c>
      <c r="BJ497" s="26" t="str">
        <f>IF(ISBLANK('DATA ENTRY'!X497),"",IF(AO497="A+","4",IF(AO497="A","3.6",IF(AO497="B+","3.2",IF(AO497="B","2.8",IF(AO497="C+","2.4",IF(AO497="C","2",IF(AO497="D+","1.6",IF(AO497="D","1.2",IF(AO497="E","0.8",""))))))))))</f>
        <v/>
      </c>
      <c r="BK497" s="26" t="str">
        <f>IF(ISBLANK('DATA ENTRY'!Y497),"",IF(AP497="A+","4",IF(AP497="A","3.6",IF(AP497="B+","3.2",IF(AP497="B","2.8",IF(AP497="C+","2.4",IF(AP497="C","2",IF(AP497="D+","1.6",IF(AP497="D","1.2",IF(AP497="E","0.8",""))))))))))</f>
        <v/>
      </c>
      <c r="BL497" s="26" t="str">
        <f>IF(ISBLANK('DATA ENTRY'!Z497),"",IF(AQ497="A+","4",IF(AQ497="A","3.6",IF(AQ497="B+","3.2",IF(AQ497="B","2.8",IF(AQ497="C+","2.4",IF(AQ497="C","2",IF(AQ497="D+","1.6",IF(AQ497="D","1.2",IF(AQ497="E","0.8",""))))))))))</f>
        <v/>
      </c>
    </row>
    <row r="498" spans="2:64" x14ac:dyDescent="0.25">
      <c r="B498" s="26" t="str">
        <f>IF(ISBLANK('DATA ENTRY'!G498),"",'DATA ENTRY'!G498)</f>
        <v/>
      </c>
      <c r="C498" s="26" t="str">
        <f>IF(ISBLANK('DATA ENTRY'!H498),"",'DATA ENTRY'!H498)</f>
        <v/>
      </c>
      <c r="D498" s="26" t="str">
        <f t="shared" si="141"/>
        <v/>
      </c>
      <c r="E498" s="26" t="str">
        <f>IF(ISBLANK('DATA ENTRY'!J498),"",'DATA ENTRY'!J498)</f>
        <v/>
      </c>
      <c r="F498" s="26" t="str">
        <f>IF(ISBLANK('DATA ENTRY'!K498),"",'DATA ENTRY'!K498)</f>
        <v/>
      </c>
      <c r="G498" s="26" t="str">
        <f t="shared" si="142"/>
        <v/>
      </c>
      <c r="H498" s="26" t="str">
        <f>IF(ISBLANK('DATA ENTRY'!M498),"",'DATA ENTRY'!M498)</f>
        <v/>
      </c>
      <c r="I498" s="26" t="str">
        <f>IF(ISBLANK('DATA ENTRY'!M498),"",'DATA ENTRY'!N498)</f>
        <v/>
      </c>
      <c r="J498" s="26" t="str">
        <f t="shared" si="160"/>
        <v/>
      </c>
      <c r="K498" s="26" t="str">
        <f>IF(ISBLANK('DATA ENTRY'!P498),"",'DATA ENTRY'!P498)</f>
        <v/>
      </c>
      <c r="L498" s="26" t="str">
        <f>IF(ISBLANK('DATA ENTRY'!Q498),"",'DATA ENTRY'!Q498)</f>
        <v/>
      </c>
      <c r="M498" s="26" t="str">
        <f t="shared" si="143"/>
        <v/>
      </c>
      <c r="N498" s="26" t="str">
        <f>IF(ISBLANK('DATA ENTRY'!S498),"",'DATA ENTRY'!S498)</f>
        <v/>
      </c>
      <c r="O498" s="26" t="str">
        <f>IF(ISBLANK('DATA ENTRY'!T498),"",'DATA ENTRY'!T498)</f>
        <v/>
      </c>
      <c r="P498" s="26" t="str">
        <f t="shared" si="144"/>
        <v/>
      </c>
      <c r="Q498" s="26" t="str">
        <f>IF(ISBLANK('DATA ENTRY'!V498),"",'DATA ENTRY'!V498)</f>
        <v/>
      </c>
      <c r="R498" s="26" t="str">
        <f>IF(ISBLANK('DATA ENTRY'!W498),"",'DATA ENTRY'!W498)</f>
        <v/>
      </c>
      <c r="S498" s="26" t="str">
        <f t="shared" si="145"/>
        <v/>
      </c>
      <c r="T498" s="26" t="str">
        <f>IF(ISBLANK('DATA ENTRY'!Y498),"",'DATA ENTRY'!Y498)</f>
        <v/>
      </c>
      <c r="U498" s="26" t="str">
        <f>IF(ISBLANK('DATA ENTRY'!Z498),"",'DATA ENTRY'!Z498)</f>
        <v/>
      </c>
      <c r="V498" s="26" t="str">
        <f t="shared" si="146"/>
        <v/>
      </c>
      <c r="W498" s="26" t="str">
        <f>IF(ISBLANK('DATA ENTRY'!$F498),"",IF(LEDGER!B498="AB","AB",IF(LEDGER!B498&gt;=0.9*'MARK LOOKUP'!B498,"A+",IF(LEDGER!B498&gt;=0.8*'MARK LOOKUP'!B498,"A",IF(LEDGER!B498&gt;=0.7*'MARK LOOKUP'!B498,"B+",IF(LEDGER!B498&gt;=0.6*'MARK LOOKUP'!B498,"B",IF(LEDGER!B498&gt;=0.5*'MARK LOOKUP'!B498,"C+",IF(LEDGER!B498&gt;=0.4*'MARK LOOKUP'!B498,"C+",IF(LEDGER!B498&gt;=0.35*'MARK LOOKUP'!B498,"D","NG")))))))))</f>
        <v/>
      </c>
      <c r="X498" s="26" t="str">
        <f>IF(ISBLANK('DATA ENTRY'!$G498),"",IF(LEDGER!C498="AB","AB",IF(LEDGER!C498&gt;=0.9*'MARK LOOKUP'!C498,"A+",IF(LEDGER!C498&gt;=0.8*'MARK LOOKUP'!C498,"A",IF(LEDGER!C498&gt;=0.7*'MARK LOOKUP'!C498,"B+",IF(LEDGER!C498&gt;=0.6*'MARK LOOKUP'!C498,"B",IF(LEDGER!C498&gt;=0.5*'MARK LOOKUP'!C498,"C+",IF(LEDGER!C498&gt;=0.4*'MARK LOOKUP'!C498,"C+",IF(LEDGER!C498&gt;=0.35*'MARK LOOKUP'!C498,"D","N.G.")))))))))</f>
        <v/>
      </c>
      <c r="Y498" s="26" t="b">
        <f>IF(ISNUMBER(D498),IF(D498&gt;=0.9*'MARK LOOKUP'!D498,"A+",IF(D498&gt;=0.8*'MARK LOOKUP'!D498,"A",IF(D498&gt;=0.7*'MARK LOOKUP'!D498,"B+",IF(D498&gt;=0.6*'MARK LOOKUP'!D498,"B",IF(D498&gt;=0.5*'MARK LOOKUP'!D498,"C+",IF(D498&gt;=0.4*'MARK LOOKUP'!D498,"C",IF(D498&gt;=0.35*'MARK LOOKUP'!D498,"D","N.G."))))))))</f>
        <v>0</v>
      </c>
      <c r="Z498" s="26" t="str">
        <f>IF(ISBLANK('DATA ENTRY'!J498),"",IF(LEDGER!E498="AB","AB",IF(LEDGER!E498&gt;=0.9*'MARK LOOKUP'!E498,"A+",IF(LEDGER!E498&gt;=0.8*'MARK LOOKUP'!E498,"A",IF(LEDGER!E498&gt;=0.7*'MARK LOOKUP'!E498,"B+",IF(LEDGER!E498&gt;=0.6*'MARK LOOKUP'!E498,"B",IF(LEDGER!E498&gt;=0.5*'MARK LOOKUP'!E498,"C+",IF(LEDGER!E498&gt;=0.4*'MARK LOOKUP'!E498,"C",IF(LEDGER!E498&gt;=0.35*'MARK LOOKUP'!E498,"D","NG")))))))))</f>
        <v/>
      </c>
      <c r="AA498" s="26" t="str">
        <f>IF(ISBLANK('DATA ENTRY'!K498),"",IF(LEDGER!F498="AB","AB",IF(LEDGER!F498&gt;=0.9*'MARK LOOKUP'!F498,"A+",IF(LEDGER!F498&gt;=0.8*'MARK LOOKUP'!F498,"A",IF(LEDGER!F498&gt;=0.7*'MARK LOOKUP'!F498,"B+",IF(LEDGER!F498&gt;=0.6*'MARK LOOKUP'!F498,"B",IF(LEDGER!F498&gt;=0.5*'MARK LOOKUP'!F498,"C+",IF(LEDGER!F498&gt;=0.4*'MARK LOOKUP'!F498,"C",IF(LEDGER!F498&gt;=0.35*'MARK LOOKUP'!F498,"D","NG")))))))))</f>
        <v/>
      </c>
      <c r="AB498" s="26" t="b">
        <f>IF(ISNUMBER(G498),IF(D498&gt;=0.9*'MARK LOOKUP'!G498,"A+",IF(G498&gt;=0.8*'MARK LOOKUP'!G498,"A",IF(G498&gt;=0.7*'MARK LOOKUP'!G498,"B+",IF(G498&gt;=0.6*'MARK LOOKUP'!G498,"B",IF(G498&gt;=0.5*'MARK LOOKUP'!G498,"C+",IF(G498&gt;=0.4*'MARK LOOKUP'!G498,"C",IF(G498&gt;=0.35*'MARK LOOKUP'!G498,"D","NG"))))))))</f>
        <v>0</v>
      </c>
      <c r="AC498" s="26" t="str">
        <f>IF(ISBLANK('DATA ENTRY'!M498),"",IF(LEDGER!H498="AB","AB",IF(LEDGER!H498&gt;=0.9*'MARK LOOKUP'!H498,"A+",IF(LEDGER!H498&gt;=0.8*'MARK LOOKUP'!H498,"A",IF(LEDGER!H498&gt;=0.7*'MARK LOOKUP'!H498,"B+",IF(LEDGER!H498&gt;=0.6*'MARK LOOKUP'!H498,"B",IF(LEDGER!H498&gt;=0.5*'MARK LOOKUP'!H498,"C+",IF(LEDGER!H498&gt;=0.4*'MARK LOOKUP'!H498,"C",IF(LEDGER!H498&gt;=0.35*'MARK LOOKUP'!H498,"D","NG")))))))))</f>
        <v/>
      </c>
      <c r="AD498" s="26" t="str">
        <f>IF(ISBLANK('DATA ENTRY'!N498),"",IF(LEDGER!I498="AB","AB",IF(LEDGER!I498&gt;=0.9*'MARK LOOKUP'!I498,"A+",IF(LEDGER!I498&gt;=0.8*'MARK LOOKUP'!I498,"A",IF(LEDGER!I498&gt;=0.7*'MARK LOOKUP'!I498,"B+",IF(LEDGER!I498&gt;=0.6*'MARK LOOKUP'!I498,"B",IF(LEDGER!I498&gt;=0.5*'MARK LOOKUP'!I498,"C+",IF(LEDGER!I498&gt;=0.4*'MARK LOOKUP'!I498,"C",IF(LEDGER!I498&gt;=0.35*'MARK LOOKUP'!I498,"D","NG")))))))))</f>
        <v/>
      </c>
      <c r="AE498" s="26" t="str">
        <f>IF(ISNUMBER(J498),IF(J498&gt;=0.9*'MARK LOOKUP'!J498,"A+",IF(J498&gt;=0.8*'MARK LOOKUP'!J498,"A",IF(J498&gt;=0.7*'MARK LOOKUP'!J498,"B+",IF(J498&gt;=0.6*'MARK LOOKUP'!J498,"B",IF(J498&gt;=0.5*'MARK LOOKUP'!J498,"C+",IF(J498&gt;=0.4*'MARK LOOKUP'!J498,"C",IF(J498&gt;=0.35*'MARK LOOKUP'!J498,"D","NG"))))))),"")</f>
        <v/>
      </c>
      <c r="AF498" s="26" t="str">
        <f>IF(ISBLANK('DATA ENTRY'!P498),"",IF(LEDGER!K498="Ab","AB",IF(LEDGER!K498&gt;=0.9*'MARK LOOKUP'!K498,"A+",IF(LEDGER!K498&gt;=0.8*'MARK LOOKUP'!K498,"A",IF(LEDGER!K498&gt;=0.7*'MARK LOOKUP'!K498,"B+",IF(LEDGER!K498&gt;=0.6*'MARK LOOKUP'!K498,"B",IF(LEDGER!K498&gt;=0.5*'MARK LOOKUP'!K498,"C+",IF(LEDGER!K498&gt;=0.4*'MARK LOOKUP'!K498,"C",IF(LEDGER!K498&gt;=0.35*'MARK LOOKUP'!K498,"D","NG")))))))))</f>
        <v/>
      </c>
      <c r="AG498" s="26" t="str">
        <f>IF(ISBLANK('DATA ENTRY'!Q498),"",IF(LEDGER!L498="Ab","AB",IF(LEDGER!L498&gt;=0.9*'MARK LOOKUP'!L498,"A+",IF(LEDGER!L498&gt;=0.8*'MARK LOOKUP'!L498,"A",IF(LEDGER!L498&gt;=0.7*'MARK LOOKUP'!L498,"B+",IF(LEDGER!L498&gt;=0.6*'MARK LOOKUP'!L498,"B",IF(LEDGER!L498&gt;=0.5*'MARK LOOKUP'!L498,"C+",IF(LEDGER!L498&gt;=0.4*'MARK LOOKUP'!L498,"C",IF(LEDGER!L498&gt;=0.35*'MARK LOOKUP'!L498,"D","NG")))))))))</f>
        <v/>
      </c>
      <c r="AH498" s="26" t="str">
        <f>IF(ISNUMBER(M498),IF(M498&gt;=0.9*'MARK LOOKUP'!M498,"A+",IF(M498&gt;=0.8*'MARK LOOKUP'!M498,"A",IF(M498&gt;=0.7*'MARK LOOKUP'!M498,"B+",IF(M498&gt;=0.6*'MARK LOOKUP'!M498,"B",IF(M498&gt;=0.5*'MARK LOOKUP'!M498,"C+",IF(M498&gt;=0.4*'MARK LOOKUP'!M498,"C",IF(M498&gt;=0.35*'MARK LOOKUP'!M498,"D","NG"))))))),"")</f>
        <v/>
      </c>
      <c r="AI498" s="26" t="str">
        <f>IF(ISBLANK('DATA ENTRY'!S498),"",IF(N498="Ab","AB",IF(N498&gt;=0.9*'MARK LOOKUP'!N498,"A+",IF(N498&gt;=0.8*'MARK LOOKUP'!N498,"A",IF(N498&gt;=0.7*'MARK LOOKUP'!N498,"B+",IF(N498&gt;=0.6*'MARK LOOKUP'!N498,"B",IF(N498&gt;=0.5*'MARK LOOKUP'!N498,"C+",IF(N498&gt;=0.4*'MARK LOOKUP'!N498,"C",IF(N498&gt;=0.35*'MARK LOOKUP'!N498,"D","NG")))))))))</f>
        <v/>
      </c>
      <c r="AJ498" s="26" t="str">
        <f>IF(ISBLANK('DATA ENTRY'!T498),"",IF(O498="Ab","AB",IF(O498&gt;=0.9*'MARK LOOKUP'!O498,"A+",IF(O498&gt;=0.8*'MARK LOOKUP'!O498,"A",IF(O498&gt;=0.7*'MARK LOOKUP'!O498,"B+",IF(O498&gt;=0.6*'MARK LOOKUP'!O498,"B",IF(O498&gt;=0.5*'MARK LOOKUP'!O498,"C+",IF(O498&gt;=0.4*'MARK LOOKUP'!O498,"C",IF(O498&gt;=0.35*'MARK LOOKUP'!O498,"D","NG")))))))))</f>
        <v/>
      </c>
      <c r="AK498" s="26" t="str">
        <f>IF(ISNUMBER(P498),IF(P498&gt;=0.9*'MARK LOOKUP'!P498,"A+",IF(P498&gt;=0.8*'MARK LOOKUP'!P498,"A",IF(P498&gt;=0.7*'MARK LOOKUP'!P498,"B+",IF(P498&gt;=0.6*'MARK LOOKUP'!P498,"B",IF(P498&gt;=0.5*'MARK LOOKUP'!P498,"C+",IF(P498&gt;=0.4*'MARK LOOKUP'!P498,"C",IF(P498&gt;=0.35*'MARK LOOKUP'!P498,"D","NG"))))))),"")</f>
        <v/>
      </c>
      <c r="AL498" s="26" t="str">
        <f>IF(ISBLANK('DATA ENTRY'!V498),"",IF(Q498="Ab","AB",IF(Q498&gt;=0.9*'MARK LOOKUP'!Q498,"A+",IF(Q498&gt;=0.8*'MARK LOOKUP'!Q498,"A",IF(Q498&gt;=0.7*'MARK LOOKUP'!Q498,"B+",IF(Q498&gt;=0.6*'MARK LOOKUP'!Q498,"B",IF(Q498&gt;=0.5*'MARK LOOKUP'!Q498,"C+",IF(Q498&gt;=0.4*'MARK LOOKUP'!Q498,"C",IF(Q498&gt;=0.35*'MARK LOOKUP'!Q498,"D","NG")))))))))</f>
        <v/>
      </c>
      <c r="AM498" s="26" t="str">
        <f>IF(ISBLANK('DATA ENTRY'!W498),"",IF(R498="Ab","AB",IF(R498&gt;=0.9*'MARK LOOKUP'!R498,"A+",IF(R498&gt;=0.8*'MARK LOOKUP'!R498,"A",IF(R498&gt;=0.7*'MARK LOOKUP'!R498,"B+",IF(R498&gt;=0.6*'MARK LOOKUP'!R498,"B",IF(R498&gt;=0.5*'MARK LOOKUP'!R498,"C+",IF(R498&gt;=0.4*'MARK LOOKUP'!R498,"C",IF(R498&gt;=0.35*'MARK LOOKUP'!R498,"D","NG")))))))))</f>
        <v/>
      </c>
      <c r="AN498" s="26" t="str">
        <f>IF(ISNUMBER(S498),IF(S498&gt;=0.9*'MARK LOOKUP'!S498,"A+",IF(S498&gt;=0.8*'MARK LOOKUP'!S498,"A",IF(S498&gt;=0.7*'MARK LOOKUP'!S498,"B+",IF(S498&gt;=0.6*'MARK LOOKUP'!S498,"B",IF(S498&gt;=0.5*'MARK LOOKUP'!S498,"C+",IF(S498&gt;=0.4*'MARK LOOKUP'!S498,"C",IF(S498&gt;=0.35*'MARK LOOKUP'!S498,"D","NG"))))))),"")</f>
        <v/>
      </c>
      <c r="AO498" s="26" t="str">
        <f>IF(ISBLANK('DATA ENTRY'!Y498),"",IF(T498="AB","AB",IF(T498&gt;=0.9*'MARK LOOKUP'!T498,"A+",IF(T498&gt;=0.8*'MARK LOOKUP'!T498,"A",IF(T498&gt;=0.7*'MARK LOOKUP'!T498,"B+",IF(T498&gt;=0.6*'MARK LOOKUP'!T498,"B",IF(T498&gt;=0.5*'MARK LOOKUP'!T498,"C+",IF(T498&gt;=0.4*'MARK LOOKUP'!T498,"C",IF(T498&gt;=0.35*'MARK LOOKUP'!T498,"D","NG")))))))))</f>
        <v/>
      </c>
      <c r="AP498" s="26" t="str">
        <f>IF(ISBLANK('DATA ENTRY'!Z498),"",IF(U498="AB","AB",IF(U498&gt;=0.9*'MARK LOOKUP'!U498,"A+",IF(U498&gt;=0.8*'MARK LOOKUP'!U498,"A",IF(U498&gt;=0.7*'MARK LOOKUP'!U498,"B+",IF(U498&gt;=0.6*'MARK LOOKUP'!U498,"B",IF(U498&gt;=0.5*'MARK LOOKUP'!U498,"C+",IF(U498&gt;=0.4*'MARK LOOKUP'!U498,"C",IF(U498&gt;=0.35*'MARK LOOKUP'!U498,"D","NG")))))))))</f>
        <v/>
      </c>
      <c r="AQ498" s="26" t="str">
        <f>IF(ISNUMBER(V498),IF(V498&gt;=0.9*'MARK LOOKUP'!V498,"A+",IF(V498&gt;=0.8*'MARK LOOKUP'!V498,"A",IF(V498&gt;=0.7*'MARK LOOKUP'!V498,"B+",IF(V498&gt;=0.6*'MARK LOOKUP'!S498,"B",IF(V498&gt;=0.5*'MARK LOOKUP'!V498,"C+",IF(V498&gt;=0.4*'MARK LOOKUP'!V498,"C",IF(V498&gt;=0.35*'MARK LOOKUP'!V498,"D","NG"))))))),"")</f>
        <v/>
      </c>
      <c r="AR498" s="26" t="str">
        <f t="shared" si="147"/>
        <v/>
      </c>
      <c r="AS498" s="26" t="str">
        <f t="shared" si="148"/>
        <v/>
      </c>
      <c r="AT498" s="26" t="str">
        <f t="shared" si="149"/>
        <v/>
      </c>
      <c r="AU498" s="26" t="str">
        <f t="shared" si="150"/>
        <v/>
      </c>
      <c r="AV498" s="26" t="str">
        <f t="shared" si="151"/>
        <v/>
      </c>
      <c r="AW498" s="26" t="str">
        <f t="shared" si="152"/>
        <v/>
      </c>
      <c r="AX498" s="26" t="str">
        <f t="shared" si="153"/>
        <v/>
      </c>
      <c r="AY498" s="26" t="str">
        <f t="shared" si="154"/>
        <v/>
      </c>
      <c r="AZ498" s="26" t="str">
        <f t="shared" si="155"/>
        <v/>
      </c>
      <c r="BA498" s="26" t="str">
        <f t="shared" si="156"/>
        <v/>
      </c>
      <c r="BB498" s="26" t="str">
        <f t="shared" si="157"/>
        <v/>
      </c>
      <c r="BC498" s="26" t="str">
        <f t="shared" si="158"/>
        <v/>
      </c>
      <c r="BD498" s="26" t="str">
        <f t="shared" si="159"/>
        <v/>
      </c>
      <c r="BE498" s="26" t="str">
        <f>IF(ISBLANK('DATA ENTRY'!S498),"",IF(AJ498="A+","4",IF(AJ498="A","3.6",IF(AJ498="B+","3.2",IF(AJ498="B","2.8",IF(AJ498="C+","2.4",IF(AJ498="C","2",IF(AJ498="D+","1.6",IF(AJ498="D","1.2",IF(AJ498="E","0.8",""))))))))))</f>
        <v/>
      </c>
      <c r="BF498" s="26" t="str">
        <f>IF(ISBLANK('DATA ENTRY'!T498),"",IF(AK498="A+","4",IF(AK498="A","3.6",IF(AK498="B+","3.2",IF(AK498="B","2.8",IF(AK498="C+","2.4",IF(AK498="C","2",IF(AK498="D+","1.6",IF(AK498="D","1.2",IF(AK498="E","0.8",""))))))))))</f>
        <v/>
      </c>
      <c r="BG498" s="26" t="str">
        <f>IF(ISBLANK('DATA ENTRY'!U498),"",IF(AL498="A+","4",IF(AL498="A","3.6",IF(AL498="B+","3.2",IF(AL498="B","2.8",IF(AL498="C+","2.4",IF(AL498="C","2",IF(AL498="D+","1.6",IF(AL498="D","1.2",IF(AL498="E","0.8",""))))))))))</f>
        <v/>
      </c>
      <c r="BH498" s="26" t="str">
        <f>IF(ISBLANK('DATA ENTRY'!V498),"",IF(AM498="A+","4",IF(AM498="A","3.6",IF(AM498="B+","3.2",IF(AM498="B","2.8",IF(AM498="C+","2.4",IF(AM498="C","2",IF(AM498="D+","1.6",IF(AM498="D","1.2",IF(AM498="E","0.8",""))))))))))</f>
        <v/>
      </c>
      <c r="BI498" s="26" t="str">
        <f>IF(ISBLANK('DATA ENTRY'!W498),"",IF(AN498="A+","4",IF(AN498="A","3.6",IF(AN498="B+","3.2",IF(AN498="B","2.8",IF(AN498="C+","2.4",IF(AN498="C","2",IF(AN498="D+","1.6",IF(AN498="D","1.2",IF(AN498="E","0.8",""))))))))))</f>
        <v/>
      </c>
      <c r="BJ498" s="26" t="str">
        <f>IF(ISBLANK('DATA ENTRY'!X498),"",IF(AO498="A+","4",IF(AO498="A","3.6",IF(AO498="B+","3.2",IF(AO498="B","2.8",IF(AO498="C+","2.4",IF(AO498="C","2",IF(AO498="D+","1.6",IF(AO498="D","1.2",IF(AO498="E","0.8",""))))))))))</f>
        <v/>
      </c>
      <c r="BK498" s="26" t="str">
        <f>IF(ISBLANK('DATA ENTRY'!Y498),"",IF(AP498="A+","4",IF(AP498="A","3.6",IF(AP498="B+","3.2",IF(AP498="B","2.8",IF(AP498="C+","2.4",IF(AP498="C","2",IF(AP498="D+","1.6",IF(AP498="D","1.2",IF(AP498="E","0.8",""))))))))))</f>
        <v/>
      </c>
      <c r="BL498" s="26" t="str">
        <f>IF(ISBLANK('DATA ENTRY'!Z498),"",IF(AQ498="A+","4",IF(AQ498="A","3.6",IF(AQ498="B+","3.2",IF(AQ498="B","2.8",IF(AQ498="C+","2.4",IF(AQ498="C","2",IF(AQ498="D+","1.6",IF(AQ498="D","1.2",IF(AQ498="E","0.8",""))))))))))</f>
        <v/>
      </c>
    </row>
    <row r="499" spans="2:64" x14ac:dyDescent="0.25">
      <c r="B499" s="26" t="str">
        <f>IF(ISBLANK('DATA ENTRY'!G499),"",'DATA ENTRY'!G499)</f>
        <v/>
      </c>
      <c r="C499" s="26" t="str">
        <f>IF(ISBLANK('DATA ENTRY'!H499),"",'DATA ENTRY'!H499)</f>
        <v/>
      </c>
      <c r="D499" s="26" t="str">
        <f t="shared" si="141"/>
        <v/>
      </c>
      <c r="E499" s="26" t="str">
        <f>IF(ISBLANK('DATA ENTRY'!J499),"",'DATA ENTRY'!J499)</f>
        <v/>
      </c>
      <c r="F499" s="26" t="str">
        <f>IF(ISBLANK('DATA ENTRY'!K499),"",'DATA ENTRY'!K499)</f>
        <v/>
      </c>
      <c r="G499" s="26" t="str">
        <f t="shared" si="142"/>
        <v/>
      </c>
      <c r="H499" s="26" t="str">
        <f>IF(ISBLANK('DATA ENTRY'!M499),"",'DATA ENTRY'!M499)</f>
        <v/>
      </c>
      <c r="I499" s="26" t="str">
        <f>IF(ISBLANK('DATA ENTRY'!M499),"",'DATA ENTRY'!N499)</f>
        <v/>
      </c>
      <c r="J499" s="26" t="str">
        <f t="shared" si="160"/>
        <v/>
      </c>
      <c r="K499" s="26" t="str">
        <f>IF(ISBLANK('DATA ENTRY'!P499),"",'DATA ENTRY'!P499)</f>
        <v/>
      </c>
      <c r="L499" s="26" t="str">
        <f>IF(ISBLANK('DATA ENTRY'!Q499),"",'DATA ENTRY'!Q499)</f>
        <v/>
      </c>
      <c r="M499" s="26" t="str">
        <f t="shared" si="143"/>
        <v/>
      </c>
      <c r="N499" s="26" t="str">
        <f>IF(ISBLANK('DATA ENTRY'!S499),"",'DATA ENTRY'!S499)</f>
        <v/>
      </c>
      <c r="O499" s="26" t="str">
        <f>IF(ISBLANK('DATA ENTRY'!T499),"",'DATA ENTRY'!T499)</f>
        <v/>
      </c>
      <c r="P499" s="26" t="str">
        <f t="shared" si="144"/>
        <v/>
      </c>
      <c r="Q499" s="26" t="str">
        <f>IF(ISBLANK('DATA ENTRY'!V499),"",'DATA ENTRY'!V499)</f>
        <v/>
      </c>
      <c r="R499" s="26" t="str">
        <f>IF(ISBLANK('DATA ENTRY'!W499),"",'DATA ENTRY'!W499)</f>
        <v/>
      </c>
      <c r="S499" s="26" t="str">
        <f t="shared" si="145"/>
        <v/>
      </c>
      <c r="T499" s="26" t="str">
        <f>IF(ISBLANK('DATA ENTRY'!Y499),"",'DATA ENTRY'!Y499)</f>
        <v/>
      </c>
      <c r="U499" s="26" t="str">
        <f>IF(ISBLANK('DATA ENTRY'!Z499),"",'DATA ENTRY'!Z499)</f>
        <v/>
      </c>
      <c r="V499" s="26" t="str">
        <f t="shared" si="146"/>
        <v/>
      </c>
      <c r="W499" s="26" t="str">
        <f>IF(ISBLANK('DATA ENTRY'!$F499),"",IF(LEDGER!B499="AB","AB",IF(LEDGER!B499&gt;=0.9*'MARK LOOKUP'!B499,"A+",IF(LEDGER!B499&gt;=0.8*'MARK LOOKUP'!B499,"A",IF(LEDGER!B499&gt;=0.7*'MARK LOOKUP'!B499,"B+",IF(LEDGER!B499&gt;=0.6*'MARK LOOKUP'!B499,"B",IF(LEDGER!B499&gt;=0.5*'MARK LOOKUP'!B499,"C+",IF(LEDGER!B499&gt;=0.4*'MARK LOOKUP'!B499,"C+",IF(LEDGER!B499&gt;=0.35*'MARK LOOKUP'!B499,"D","NG")))))))))</f>
        <v/>
      </c>
      <c r="X499" s="26" t="str">
        <f>IF(ISBLANK('DATA ENTRY'!$G499),"",IF(LEDGER!C499="AB","AB",IF(LEDGER!C499&gt;=0.9*'MARK LOOKUP'!C499,"A+",IF(LEDGER!C499&gt;=0.8*'MARK LOOKUP'!C499,"A",IF(LEDGER!C499&gt;=0.7*'MARK LOOKUP'!C499,"B+",IF(LEDGER!C499&gt;=0.6*'MARK LOOKUP'!C499,"B",IF(LEDGER!C499&gt;=0.5*'MARK LOOKUP'!C499,"C+",IF(LEDGER!C499&gt;=0.4*'MARK LOOKUP'!C499,"C+",IF(LEDGER!C499&gt;=0.35*'MARK LOOKUP'!C499,"D","N.G.")))))))))</f>
        <v/>
      </c>
      <c r="Y499" s="26" t="b">
        <f>IF(ISNUMBER(D499),IF(D499&gt;=0.9*'MARK LOOKUP'!D499,"A+",IF(D499&gt;=0.8*'MARK LOOKUP'!D499,"A",IF(D499&gt;=0.7*'MARK LOOKUP'!D499,"B+",IF(D499&gt;=0.6*'MARK LOOKUP'!D499,"B",IF(D499&gt;=0.5*'MARK LOOKUP'!D499,"C+",IF(D499&gt;=0.4*'MARK LOOKUP'!D499,"C",IF(D499&gt;=0.35*'MARK LOOKUP'!D499,"D","N.G."))))))))</f>
        <v>0</v>
      </c>
      <c r="Z499" s="26" t="str">
        <f>IF(ISBLANK('DATA ENTRY'!J499),"",IF(LEDGER!E499="AB","AB",IF(LEDGER!E499&gt;=0.9*'MARK LOOKUP'!E499,"A+",IF(LEDGER!E499&gt;=0.8*'MARK LOOKUP'!E499,"A",IF(LEDGER!E499&gt;=0.7*'MARK LOOKUP'!E499,"B+",IF(LEDGER!E499&gt;=0.6*'MARK LOOKUP'!E499,"B",IF(LEDGER!E499&gt;=0.5*'MARK LOOKUP'!E499,"C+",IF(LEDGER!E499&gt;=0.4*'MARK LOOKUP'!E499,"C",IF(LEDGER!E499&gt;=0.35*'MARK LOOKUP'!E499,"D","NG")))))))))</f>
        <v/>
      </c>
      <c r="AA499" s="26" t="str">
        <f>IF(ISBLANK('DATA ENTRY'!K499),"",IF(LEDGER!F499="AB","AB",IF(LEDGER!F499&gt;=0.9*'MARK LOOKUP'!F499,"A+",IF(LEDGER!F499&gt;=0.8*'MARK LOOKUP'!F499,"A",IF(LEDGER!F499&gt;=0.7*'MARK LOOKUP'!F499,"B+",IF(LEDGER!F499&gt;=0.6*'MARK LOOKUP'!F499,"B",IF(LEDGER!F499&gt;=0.5*'MARK LOOKUP'!F499,"C+",IF(LEDGER!F499&gt;=0.4*'MARK LOOKUP'!F499,"C",IF(LEDGER!F499&gt;=0.35*'MARK LOOKUP'!F499,"D","NG")))))))))</f>
        <v/>
      </c>
      <c r="AB499" s="26" t="b">
        <f>IF(ISNUMBER(G499),IF(D499&gt;=0.9*'MARK LOOKUP'!G499,"A+",IF(G499&gt;=0.8*'MARK LOOKUP'!G499,"A",IF(G499&gt;=0.7*'MARK LOOKUP'!G499,"B+",IF(G499&gt;=0.6*'MARK LOOKUP'!G499,"B",IF(G499&gt;=0.5*'MARK LOOKUP'!G499,"C+",IF(G499&gt;=0.4*'MARK LOOKUP'!G499,"C",IF(G499&gt;=0.35*'MARK LOOKUP'!G499,"D","NG"))))))))</f>
        <v>0</v>
      </c>
      <c r="AC499" s="26" t="str">
        <f>IF(ISBLANK('DATA ENTRY'!M499),"",IF(LEDGER!H499="AB","AB",IF(LEDGER!H499&gt;=0.9*'MARK LOOKUP'!H499,"A+",IF(LEDGER!H499&gt;=0.8*'MARK LOOKUP'!H499,"A",IF(LEDGER!H499&gt;=0.7*'MARK LOOKUP'!H499,"B+",IF(LEDGER!H499&gt;=0.6*'MARK LOOKUP'!H499,"B",IF(LEDGER!H499&gt;=0.5*'MARK LOOKUP'!H499,"C+",IF(LEDGER!H499&gt;=0.4*'MARK LOOKUP'!H499,"C",IF(LEDGER!H499&gt;=0.35*'MARK LOOKUP'!H499,"D","NG")))))))))</f>
        <v/>
      </c>
      <c r="AD499" s="26" t="str">
        <f>IF(ISBLANK('DATA ENTRY'!N499),"",IF(LEDGER!I499="AB","AB",IF(LEDGER!I499&gt;=0.9*'MARK LOOKUP'!I499,"A+",IF(LEDGER!I499&gt;=0.8*'MARK LOOKUP'!I499,"A",IF(LEDGER!I499&gt;=0.7*'MARK LOOKUP'!I499,"B+",IF(LEDGER!I499&gt;=0.6*'MARK LOOKUP'!I499,"B",IF(LEDGER!I499&gt;=0.5*'MARK LOOKUP'!I499,"C+",IF(LEDGER!I499&gt;=0.4*'MARK LOOKUP'!I499,"C",IF(LEDGER!I499&gt;=0.35*'MARK LOOKUP'!I499,"D","NG")))))))))</f>
        <v/>
      </c>
      <c r="AE499" s="26" t="str">
        <f>IF(ISNUMBER(J499),IF(J499&gt;=0.9*'MARK LOOKUP'!J499,"A+",IF(J499&gt;=0.8*'MARK LOOKUP'!J499,"A",IF(J499&gt;=0.7*'MARK LOOKUP'!J499,"B+",IF(J499&gt;=0.6*'MARK LOOKUP'!J499,"B",IF(J499&gt;=0.5*'MARK LOOKUP'!J499,"C+",IF(J499&gt;=0.4*'MARK LOOKUP'!J499,"C",IF(J499&gt;=0.35*'MARK LOOKUP'!J499,"D","NG"))))))),"")</f>
        <v/>
      </c>
      <c r="AF499" s="26" t="str">
        <f>IF(ISBLANK('DATA ENTRY'!P499),"",IF(LEDGER!K499="Ab","AB",IF(LEDGER!K499&gt;=0.9*'MARK LOOKUP'!K499,"A+",IF(LEDGER!K499&gt;=0.8*'MARK LOOKUP'!K499,"A",IF(LEDGER!K499&gt;=0.7*'MARK LOOKUP'!K499,"B+",IF(LEDGER!K499&gt;=0.6*'MARK LOOKUP'!K499,"B",IF(LEDGER!K499&gt;=0.5*'MARK LOOKUP'!K499,"C+",IF(LEDGER!K499&gt;=0.4*'MARK LOOKUP'!K499,"C",IF(LEDGER!K499&gt;=0.35*'MARK LOOKUP'!K499,"D","NG")))))))))</f>
        <v/>
      </c>
      <c r="AG499" s="26" t="str">
        <f>IF(ISBLANK('DATA ENTRY'!Q499),"",IF(LEDGER!L499="Ab","AB",IF(LEDGER!L499&gt;=0.9*'MARK LOOKUP'!L499,"A+",IF(LEDGER!L499&gt;=0.8*'MARK LOOKUP'!L499,"A",IF(LEDGER!L499&gt;=0.7*'MARK LOOKUP'!L499,"B+",IF(LEDGER!L499&gt;=0.6*'MARK LOOKUP'!L499,"B",IF(LEDGER!L499&gt;=0.5*'MARK LOOKUP'!L499,"C+",IF(LEDGER!L499&gt;=0.4*'MARK LOOKUP'!L499,"C",IF(LEDGER!L499&gt;=0.35*'MARK LOOKUP'!L499,"D","NG")))))))))</f>
        <v/>
      </c>
      <c r="AH499" s="26" t="str">
        <f>IF(ISNUMBER(M499),IF(M499&gt;=0.9*'MARK LOOKUP'!M499,"A+",IF(M499&gt;=0.8*'MARK LOOKUP'!M499,"A",IF(M499&gt;=0.7*'MARK LOOKUP'!M499,"B+",IF(M499&gt;=0.6*'MARK LOOKUP'!M499,"B",IF(M499&gt;=0.5*'MARK LOOKUP'!M499,"C+",IF(M499&gt;=0.4*'MARK LOOKUP'!M499,"C",IF(M499&gt;=0.35*'MARK LOOKUP'!M499,"D","NG"))))))),"")</f>
        <v/>
      </c>
      <c r="AI499" s="26" t="str">
        <f>IF(ISBLANK('DATA ENTRY'!S499),"",IF(N499="Ab","AB",IF(N499&gt;=0.9*'MARK LOOKUP'!N499,"A+",IF(N499&gt;=0.8*'MARK LOOKUP'!N499,"A",IF(N499&gt;=0.7*'MARK LOOKUP'!N499,"B+",IF(N499&gt;=0.6*'MARK LOOKUP'!N499,"B",IF(N499&gt;=0.5*'MARK LOOKUP'!N499,"C+",IF(N499&gt;=0.4*'MARK LOOKUP'!N499,"C",IF(N499&gt;=0.35*'MARK LOOKUP'!N499,"D","NG")))))))))</f>
        <v/>
      </c>
      <c r="AJ499" s="26" t="str">
        <f>IF(ISBLANK('DATA ENTRY'!T499),"",IF(O499="Ab","AB",IF(O499&gt;=0.9*'MARK LOOKUP'!O499,"A+",IF(O499&gt;=0.8*'MARK LOOKUP'!O499,"A",IF(O499&gt;=0.7*'MARK LOOKUP'!O499,"B+",IF(O499&gt;=0.6*'MARK LOOKUP'!O499,"B",IF(O499&gt;=0.5*'MARK LOOKUP'!O499,"C+",IF(O499&gt;=0.4*'MARK LOOKUP'!O499,"C",IF(O499&gt;=0.35*'MARK LOOKUP'!O499,"D","NG")))))))))</f>
        <v/>
      </c>
      <c r="AK499" s="26" t="str">
        <f>IF(ISNUMBER(P499),IF(P499&gt;=0.9*'MARK LOOKUP'!P499,"A+",IF(P499&gt;=0.8*'MARK LOOKUP'!P499,"A",IF(P499&gt;=0.7*'MARK LOOKUP'!P499,"B+",IF(P499&gt;=0.6*'MARK LOOKUP'!P499,"B",IF(P499&gt;=0.5*'MARK LOOKUP'!P499,"C+",IF(P499&gt;=0.4*'MARK LOOKUP'!P499,"C",IF(P499&gt;=0.35*'MARK LOOKUP'!P499,"D","NG"))))))),"")</f>
        <v/>
      </c>
      <c r="AL499" s="26" t="str">
        <f>IF(ISBLANK('DATA ENTRY'!V499),"",IF(Q499="Ab","AB",IF(Q499&gt;=0.9*'MARK LOOKUP'!Q499,"A+",IF(Q499&gt;=0.8*'MARK LOOKUP'!Q499,"A",IF(Q499&gt;=0.7*'MARK LOOKUP'!Q499,"B+",IF(Q499&gt;=0.6*'MARK LOOKUP'!Q499,"B",IF(Q499&gt;=0.5*'MARK LOOKUP'!Q499,"C+",IF(Q499&gt;=0.4*'MARK LOOKUP'!Q499,"C",IF(Q499&gt;=0.35*'MARK LOOKUP'!Q499,"D","NG")))))))))</f>
        <v/>
      </c>
      <c r="AM499" s="26" t="str">
        <f>IF(ISBLANK('DATA ENTRY'!W499),"",IF(R499="Ab","AB",IF(R499&gt;=0.9*'MARK LOOKUP'!R499,"A+",IF(R499&gt;=0.8*'MARK LOOKUP'!R499,"A",IF(R499&gt;=0.7*'MARK LOOKUP'!R499,"B+",IF(R499&gt;=0.6*'MARK LOOKUP'!R499,"B",IF(R499&gt;=0.5*'MARK LOOKUP'!R499,"C+",IF(R499&gt;=0.4*'MARK LOOKUP'!R499,"C",IF(R499&gt;=0.35*'MARK LOOKUP'!R499,"D","NG")))))))))</f>
        <v/>
      </c>
      <c r="AN499" s="26" t="str">
        <f>IF(ISNUMBER(S499),IF(S499&gt;=0.9*'MARK LOOKUP'!S499,"A+",IF(S499&gt;=0.8*'MARK LOOKUP'!S499,"A",IF(S499&gt;=0.7*'MARK LOOKUP'!S499,"B+",IF(S499&gt;=0.6*'MARK LOOKUP'!S499,"B",IF(S499&gt;=0.5*'MARK LOOKUP'!S499,"C+",IF(S499&gt;=0.4*'MARK LOOKUP'!S499,"C",IF(S499&gt;=0.35*'MARK LOOKUP'!S499,"D","NG"))))))),"")</f>
        <v/>
      </c>
      <c r="AO499" s="26" t="str">
        <f>IF(ISBLANK('DATA ENTRY'!Y499),"",IF(T499="AB","AB",IF(T499&gt;=0.9*'MARK LOOKUP'!T499,"A+",IF(T499&gt;=0.8*'MARK LOOKUP'!T499,"A",IF(T499&gt;=0.7*'MARK LOOKUP'!T499,"B+",IF(T499&gt;=0.6*'MARK LOOKUP'!T499,"B",IF(T499&gt;=0.5*'MARK LOOKUP'!T499,"C+",IF(T499&gt;=0.4*'MARK LOOKUP'!T499,"C",IF(T499&gt;=0.35*'MARK LOOKUP'!T499,"D","NG")))))))))</f>
        <v/>
      </c>
      <c r="AP499" s="26" t="str">
        <f>IF(ISBLANK('DATA ENTRY'!Z499),"",IF(U499="AB","AB",IF(U499&gt;=0.9*'MARK LOOKUP'!U499,"A+",IF(U499&gt;=0.8*'MARK LOOKUP'!U499,"A",IF(U499&gt;=0.7*'MARK LOOKUP'!U499,"B+",IF(U499&gt;=0.6*'MARK LOOKUP'!U499,"B",IF(U499&gt;=0.5*'MARK LOOKUP'!U499,"C+",IF(U499&gt;=0.4*'MARK LOOKUP'!U499,"C",IF(U499&gt;=0.35*'MARK LOOKUP'!U499,"D","NG")))))))))</f>
        <v/>
      </c>
      <c r="AQ499" s="26" t="str">
        <f>IF(ISNUMBER(V499),IF(V499&gt;=0.9*'MARK LOOKUP'!V499,"A+",IF(V499&gt;=0.8*'MARK LOOKUP'!V499,"A",IF(V499&gt;=0.7*'MARK LOOKUP'!V499,"B+",IF(V499&gt;=0.6*'MARK LOOKUP'!S499,"B",IF(V499&gt;=0.5*'MARK LOOKUP'!V499,"C+",IF(V499&gt;=0.4*'MARK LOOKUP'!V499,"C",IF(V499&gt;=0.35*'MARK LOOKUP'!V499,"D","NG"))))))),"")</f>
        <v/>
      </c>
      <c r="AR499" s="26" t="str">
        <f t="shared" si="147"/>
        <v/>
      </c>
      <c r="AS499" s="26" t="str">
        <f t="shared" si="148"/>
        <v/>
      </c>
      <c r="AT499" s="26" t="str">
        <f t="shared" si="149"/>
        <v/>
      </c>
      <c r="AU499" s="26" t="str">
        <f t="shared" si="150"/>
        <v/>
      </c>
      <c r="AV499" s="26" t="str">
        <f t="shared" si="151"/>
        <v/>
      </c>
      <c r="AW499" s="26" t="str">
        <f t="shared" si="152"/>
        <v/>
      </c>
      <c r="AX499" s="26" t="str">
        <f t="shared" si="153"/>
        <v/>
      </c>
      <c r="AY499" s="26" t="str">
        <f t="shared" si="154"/>
        <v/>
      </c>
      <c r="AZ499" s="26" t="str">
        <f t="shared" si="155"/>
        <v/>
      </c>
      <c r="BA499" s="26" t="str">
        <f t="shared" si="156"/>
        <v/>
      </c>
      <c r="BB499" s="26" t="str">
        <f t="shared" si="157"/>
        <v/>
      </c>
      <c r="BC499" s="26" t="str">
        <f t="shared" si="158"/>
        <v/>
      </c>
      <c r="BD499" s="26" t="str">
        <f t="shared" si="159"/>
        <v/>
      </c>
      <c r="BE499" s="26" t="str">
        <f>IF(ISBLANK('DATA ENTRY'!S499),"",IF(AJ499="A+","4",IF(AJ499="A","3.6",IF(AJ499="B+","3.2",IF(AJ499="B","2.8",IF(AJ499="C+","2.4",IF(AJ499="C","2",IF(AJ499="D+","1.6",IF(AJ499="D","1.2",IF(AJ499="E","0.8",""))))))))))</f>
        <v/>
      </c>
      <c r="BF499" s="26" t="str">
        <f>IF(ISBLANK('DATA ENTRY'!T499),"",IF(AK499="A+","4",IF(AK499="A","3.6",IF(AK499="B+","3.2",IF(AK499="B","2.8",IF(AK499="C+","2.4",IF(AK499="C","2",IF(AK499="D+","1.6",IF(AK499="D","1.2",IF(AK499="E","0.8",""))))))))))</f>
        <v/>
      </c>
      <c r="BG499" s="26" t="str">
        <f>IF(ISBLANK('DATA ENTRY'!U499),"",IF(AL499="A+","4",IF(AL499="A","3.6",IF(AL499="B+","3.2",IF(AL499="B","2.8",IF(AL499="C+","2.4",IF(AL499="C","2",IF(AL499="D+","1.6",IF(AL499="D","1.2",IF(AL499="E","0.8",""))))))))))</f>
        <v/>
      </c>
      <c r="BH499" s="26" t="str">
        <f>IF(ISBLANK('DATA ENTRY'!V499),"",IF(AM499="A+","4",IF(AM499="A","3.6",IF(AM499="B+","3.2",IF(AM499="B","2.8",IF(AM499="C+","2.4",IF(AM499="C","2",IF(AM499="D+","1.6",IF(AM499="D","1.2",IF(AM499="E","0.8",""))))))))))</f>
        <v/>
      </c>
      <c r="BI499" s="26" t="str">
        <f>IF(ISBLANK('DATA ENTRY'!W499),"",IF(AN499="A+","4",IF(AN499="A","3.6",IF(AN499="B+","3.2",IF(AN499="B","2.8",IF(AN499="C+","2.4",IF(AN499="C","2",IF(AN499="D+","1.6",IF(AN499="D","1.2",IF(AN499="E","0.8",""))))))))))</f>
        <v/>
      </c>
      <c r="BJ499" s="26" t="str">
        <f>IF(ISBLANK('DATA ENTRY'!X499),"",IF(AO499="A+","4",IF(AO499="A","3.6",IF(AO499="B+","3.2",IF(AO499="B","2.8",IF(AO499="C+","2.4",IF(AO499="C","2",IF(AO499="D+","1.6",IF(AO499="D","1.2",IF(AO499="E","0.8",""))))))))))</f>
        <v/>
      </c>
      <c r="BK499" s="26" t="str">
        <f>IF(ISBLANK('DATA ENTRY'!Y499),"",IF(AP499="A+","4",IF(AP499="A","3.6",IF(AP499="B+","3.2",IF(AP499="B","2.8",IF(AP499="C+","2.4",IF(AP499="C","2",IF(AP499="D+","1.6",IF(AP499="D","1.2",IF(AP499="E","0.8",""))))))))))</f>
        <v/>
      </c>
      <c r="BL499" s="26" t="str">
        <f>IF(ISBLANK('DATA ENTRY'!Z499),"",IF(AQ499="A+","4",IF(AQ499="A","3.6",IF(AQ499="B+","3.2",IF(AQ499="B","2.8",IF(AQ499="C+","2.4",IF(AQ499="C","2",IF(AQ499="D+","1.6",IF(AQ499="D","1.2",IF(AQ499="E","0.8",""))))))))))</f>
        <v/>
      </c>
    </row>
    <row r="500" spans="2:64" x14ac:dyDescent="0.25">
      <c r="B500" s="26" t="str">
        <f>IF(ISBLANK('DATA ENTRY'!G500),"",'DATA ENTRY'!G500)</f>
        <v/>
      </c>
      <c r="C500" s="26" t="str">
        <f>IF(ISBLANK('DATA ENTRY'!H500),"",'DATA ENTRY'!H500)</f>
        <v/>
      </c>
      <c r="D500" s="26" t="str">
        <f t="shared" si="141"/>
        <v/>
      </c>
      <c r="E500" s="26" t="str">
        <f>IF(ISBLANK('DATA ENTRY'!J500),"",'DATA ENTRY'!J500)</f>
        <v/>
      </c>
      <c r="F500" s="26" t="str">
        <f>IF(ISBLANK('DATA ENTRY'!K500),"",'DATA ENTRY'!K500)</f>
        <v/>
      </c>
      <c r="G500" s="26" t="str">
        <f t="shared" si="142"/>
        <v/>
      </c>
      <c r="H500" s="26" t="str">
        <f>IF(ISBLANK('DATA ENTRY'!M500),"",'DATA ENTRY'!M500)</f>
        <v/>
      </c>
      <c r="I500" s="26" t="str">
        <f>IF(ISBLANK('DATA ENTRY'!M500),"",'DATA ENTRY'!N500)</f>
        <v/>
      </c>
      <c r="J500" s="26" t="str">
        <f t="shared" si="160"/>
        <v/>
      </c>
      <c r="K500" s="26" t="str">
        <f>IF(ISBLANK('DATA ENTRY'!P500),"",'DATA ENTRY'!P500)</f>
        <v/>
      </c>
      <c r="L500" s="26" t="str">
        <f>IF(ISBLANK('DATA ENTRY'!Q500),"",'DATA ENTRY'!Q500)</f>
        <v/>
      </c>
      <c r="M500" s="26" t="str">
        <f t="shared" si="143"/>
        <v/>
      </c>
      <c r="N500" s="26" t="str">
        <f>IF(ISBLANK('DATA ENTRY'!S500),"",'DATA ENTRY'!S500)</f>
        <v/>
      </c>
      <c r="O500" s="26" t="str">
        <f>IF(ISBLANK('DATA ENTRY'!T500),"",'DATA ENTRY'!T500)</f>
        <v/>
      </c>
      <c r="P500" s="26" t="str">
        <f t="shared" si="144"/>
        <v/>
      </c>
      <c r="Q500" s="26" t="str">
        <f>IF(ISBLANK('DATA ENTRY'!V500),"",'DATA ENTRY'!V500)</f>
        <v/>
      </c>
      <c r="R500" s="26" t="str">
        <f>IF(ISBLANK('DATA ENTRY'!W500),"",'DATA ENTRY'!W500)</f>
        <v/>
      </c>
      <c r="S500" s="26" t="str">
        <f t="shared" si="145"/>
        <v/>
      </c>
      <c r="T500" s="26" t="str">
        <f>IF(ISBLANK('DATA ENTRY'!Y500),"",'DATA ENTRY'!Y500)</f>
        <v/>
      </c>
      <c r="U500" s="26" t="str">
        <f>IF(ISBLANK('DATA ENTRY'!Z500),"",'DATA ENTRY'!Z500)</f>
        <v/>
      </c>
      <c r="V500" s="26" t="str">
        <f t="shared" si="146"/>
        <v/>
      </c>
      <c r="W500" s="26" t="str">
        <f>IF(ISBLANK('DATA ENTRY'!$F500),"",IF(LEDGER!B500="AB","AB",IF(LEDGER!B500&gt;=0.9*'MARK LOOKUP'!B500,"A+",IF(LEDGER!B500&gt;=0.8*'MARK LOOKUP'!B500,"A",IF(LEDGER!B500&gt;=0.7*'MARK LOOKUP'!B500,"B+",IF(LEDGER!B500&gt;=0.6*'MARK LOOKUP'!B500,"B",IF(LEDGER!B500&gt;=0.5*'MARK LOOKUP'!B500,"C+",IF(LEDGER!B500&gt;=0.4*'MARK LOOKUP'!B500,"C+",IF(LEDGER!B500&gt;=0.35*'MARK LOOKUP'!B500,"D","NG")))))))))</f>
        <v/>
      </c>
      <c r="X500" s="26" t="str">
        <f>IF(ISBLANK('DATA ENTRY'!$G500),"",IF(LEDGER!C500="AB","AB",IF(LEDGER!C500&gt;=0.9*'MARK LOOKUP'!C500,"A+",IF(LEDGER!C500&gt;=0.8*'MARK LOOKUP'!C500,"A",IF(LEDGER!C500&gt;=0.7*'MARK LOOKUP'!C500,"B+",IF(LEDGER!C500&gt;=0.6*'MARK LOOKUP'!C500,"B",IF(LEDGER!C500&gt;=0.5*'MARK LOOKUP'!C500,"C+",IF(LEDGER!C500&gt;=0.4*'MARK LOOKUP'!C500,"C+",IF(LEDGER!C500&gt;=0.35*'MARK LOOKUP'!C500,"D","N.G.")))))))))</f>
        <v/>
      </c>
      <c r="Y500" s="26" t="b">
        <f>IF(ISNUMBER(D500),IF(D500&gt;=0.9*'MARK LOOKUP'!D500,"A+",IF(D500&gt;=0.8*'MARK LOOKUP'!D500,"A",IF(D500&gt;=0.7*'MARK LOOKUP'!D500,"B+",IF(D500&gt;=0.6*'MARK LOOKUP'!D500,"B",IF(D500&gt;=0.5*'MARK LOOKUP'!D500,"C+",IF(D500&gt;=0.4*'MARK LOOKUP'!D500,"C",IF(D500&gt;=0.35*'MARK LOOKUP'!D500,"D","N.G."))))))))</f>
        <v>0</v>
      </c>
      <c r="Z500" s="26" t="str">
        <f>IF(ISBLANK('DATA ENTRY'!J500),"",IF(LEDGER!E500="AB","AB",IF(LEDGER!E500&gt;=0.9*'MARK LOOKUP'!E500,"A+",IF(LEDGER!E500&gt;=0.8*'MARK LOOKUP'!E500,"A",IF(LEDGER!E500&gt;=0.7*'MARK LOOKUP'!E500,"B+",IF(LEDGER!E500&gt;=0.6*'MARK LOOKUP'!E500,"B",IF(LEDGER!E500&gt;=0.5*'MARK LOOKUP'!E500,"C+",IF(LEDGER!E500&gt;=0.4*'MARK LOOKUP'!E500,"C",IF(LEDGER!E500&gt;=0.35*'MARK LOOKUP'!E500,"D","NG")))))))))</f>
        <v/>
      </c>
      <c r="AA500" s="26" t="str">
        <f>IF(ISBLANK('DATA ENTRY'!K500),"",IF(LEDGER!F500="AB","AB",IF(LEDGER!F500&gt;=0.9*'MARK LOOKUP'!F500,"A+",IF(LEDGER!F500&gt;=0.8*'MARK LOOKUP'!F500,"A",IF(LEDGER!F500&gt;=0.7*'MARK LOOKUP'!F500,"B+",IF(LEDGER!F500&gt;=0.6*'MARK LOOKUP'!F500,"B",IF(LEDGER!F500&gt;=0.5*'MARK LOOKUP'!F500,"C+",IF(LEDGER!F500&gt;=0.4*'MARK LOOKUP'!F500,"C",IF(LEDGER!F500&gt;=0.35*'MARK LOOKUP'!F500,"D","NG")))))))))</f>
        <v/>
      </c>
      <c r="AB500" s="26" t="b">
        <f>IF(ISNUMBER(G500),IF(D500&gt;=0.9*'MARK LOOKUP'!G500,"A+",IF(G500&gt;=0.8*'MARK LOOKUP'!G500,"A",IF(G500&gt;=0.7*'MARK LOOKUP'!G500,"B+",IF(G500&gt;=0.6*'MARK LOOKUP'!G500,"B",IF(G500&gt;=0.5*'MARK LOOKUP'!G500,"C+",IF(G500&gt;=0.4*'MARK LOOKUP'!G500,"C",IF(G500&gt;=0.35*'MARK LOOKUP'!G500,"D","NG"))))))))</f>
        <v>0</v>
      </c>
      <c r="AC500" s="26" t="str">
        <f>IF(ISBLANK('DATA ENTRY'!M500),"",IF(LEDGER!H500="AB","AB",IF(LEDGER!H500&gt;=0.9*'MARK LOOKUP'!H500,"A+",IF(LEDGER!H500&gt;=0.8*'MARK LOOKUP'!H500,"A",IF(LEDGER!H500&gt;=0.7*'MARK LOOKUP'!H500,"B+",IF(LEDGER!H500&gt;=0.6*'MARK LOOKUP'!H500,"B",IF(LEDGER!H500&gt;=0.5*'MARK LOOKUP'!H500,"C+",IF(LEDGER!H500&gt;=0.4*'MARK LOOKUP'!H500,"C",IF(LEDGER!H500&gt;=0.35*'MARK LOOKUP'!H500,"D","NG")))))))))</f>
        <v/>
      </c>
      <c r="AD500" s="26" t="str">
        <f>IF(ISBLANK('DATA ENTRY'!N500),"",IF(LEDGER!I500="AB","AB",IF(LEDGER!I500&gt;=0.9*'MARK LOOKUP'!I500,"A+",IF(LEDGER!I500&gt;=0.8*'MARK LOOKUP'!I500,"A",IF(LEDGER!I500&gt;=0.7*'MARK LOOKUP'!I500,"B+",IF(LEDGER!I500&gt;=0.6*'MARK LOOKUP'!I500,"B",IF(LEDGER!I500&gt;=0.5*'MARK LOOKUP'!I500,"C+",IF(LEDGER!I500&gt;=0.4*'MARK LOOKUP'!I500,"C",IF(LEDGER!I500&gt;=0.35*'MARK LOOKUP'!I500,"D","NG")))))))))</f>
        <v/>
      </c>
      <c r="AE500" s="26" t="str">
        <f>IF(ISNUMBER(J500),IF(J500&gt;=0.9*'MARK LOOKUP'!J500,"A+",IF(J500&gt;=0.8*'MARK LOOKUP'!J500,"A",IF(J500&gt;=0.7*'MARK LOOKUP'!J500,"B+",IF(J500&gt;=0.6*'MARK LOOKUP'!J500,"B",IF(J500&gt;=0.5*'MARK LOOKUP'!J500,"C+",IF(J500&gt;=0.4*'MARK LOOKUP'!J500,"C",IF(J500&gt;=0.35*'MARK LOOKUP'!J500,"D","NG"))))))),"")</f>
        <v/>
      </c>
      <c r="AF500" s="26" t="str">
        <f>IF(ISBLANK('DATA ENTRY'!P500),"",IF(LEDGER!K500="Ab","AB",IF(LEDGER!K500&gt;=0.9*'MARK LOOKUP'!K500,"A+",IF(LEDGER!K500&gt;=0.8*'MARK LOOKUP'!K500,"A",IF(LEDGER!K500&gt;=0.7*'MARK LOOKUP'!K500,"B+",IF(LEDGER!K500&gt;=0.6*'MARK LOOKUP'!K500,"B",IF(LEDGER!K500&gt;=0.5*'MARK LOOKUP'!K500,"C+",IF(LEDGER!K500&gt;=0.4*'MARK LOOKUP'!K500,"C",IF(LEDGER!K500&gt;=0.35*'MARK LOOKUP'!K500,"D","NG")))))))))</f>
        <v/>
      </c>
      <c r="AG500" s="26" t="str">
        <f>IF(ISBLANK('DATA ENTRY'!Q500),"",IF(LEDGER!L500="Ab","AB",IF(LEDGER!L500&gt;=0.9*'MARK LOOKUP'!L500,"A+",IF(LEDGER!L500&gt;=0.8*'MARK LOOKUP'!L500,"A",IF(LEDGER!L500&gt;=0.7*'MARK LOOKUP'!L500,"B+",IF(LEDGER!L500&gt;=0.6*'MARK LOOKUP'!L500,"B",IF(LEDGER!L500&gt;=0.5*'MARK LOOKUP'!L500,"C+",IF(LEDGER!L500&gt;=0.4*'MARK LOOKUP'!L500,"C",IF(LEDGER!L500&gt;=0.35*'MARK LOOKUP'!L500,"D","NG")))))))))</f>
        <v/>
      </c>
      <c r="AH500" s="26" t="str">
        <f>IF(ISNUMBER(M500),IF(M500&gt;=0.9*'MARK LOOKUP'!M500,"A+",IF(M500&gt;=0.8*'MARK LOOKUP'!M500,"A",IF(M500&gt;=0.7*'MARK LOOKUP'!M500,"B+",IF(M500&gt;=0.6*'MARK LOOKUP'!M500,"B",IF(M500&gt;=0.5*'MARK LOOKUP'!M500,"C+",IF(M500&gt;=0.4*'MARK LOOKUP'!M500,"C",IF(M500&gt;=0.35*'MARK LOOKUP'!M500,"D","NG"))))))),"")</f>
        <v/>
      </c>
      <c r="AI500" s="26" t="str">
        <f>IF(ISBLANK('DATA ENTRY'!S500),"",IF(N500="Ab","AB",IF(N500&gt;=0.9*'MARK LOOKUP'!N500,"A+",IF(N500&gt;=0.8*'MARK LOOKUP'!N500,"A",IF(N500&gt;=0.7*'MARK LOOKUP'!N500,"B+",IF(N500&gt;=0.6*'MARK LOOKUP'!N500,"B",IF(N500&gt;=0.5*'MARK LOOKUP'!N500,"C+",IF(N500&gt;=0.4*'MARK LOOKUP'!N500,"C",IF(N500&gt;=0.35*'MARK LOOKUP'!N500,"D","NG")))))))))</f>
        <v/>
      </c>
      <c r="AJ500" s="26" t="str">
        <f>IF(ISBLANK('DATA ENTRY'!T500),"",IF(O500="Ab","AB",IF(O500&gt;=0.9*'MARK LOOKUP'!O500,"A+",IF(O500&gt;=0.8*'MARK LOOKUP'!O500,"A",IF(O500&gt;=0.7*'MARK LOOKUP'!O500,"B+",IF(O500&gt;=0.6*'MARK LOOKUP'!O500,"B",IF(O500&gt;=0.5*'MARK LOOKUP'!O500,"C+",IF(O500&gt;=0.4*'MARK LOOKUP'!O500,"C",IF(O500&gt;=0.35*'MARK LOOKUP'!O500,"D","NG")))))))))</f>
        <v/>
      </c>
      <c r="AK500" s="26" t="str">
        <f>IF(ISNUMBER(P500),IF(P500&gt;=0.9*'MARK LOOKUP'!P500,"A+",IF(P500&gt;=0.8*'MARK LOOKUP'!P500,"A",IF(P500&gt;=0.7*'MARK LOOKUP'!P500,"B+",IF(P500&gt;=0.6*'MARK LOOKUP'!P500,"B",IF(P500&gt;=0.5*'MARK LOOKUP'!P500,"C+",IF(P500&gt;=0.4*'MARK LOOKUP'!P500,"C",IF(P500&gt;=0.35*'MARK LOOKUP'!P500,"D","NG"))))))),"")</f>
        <v/>
      </c>
      <c r="AL500" s="26" t="str">
        <f>IF(ISBLANK('DATA ENTRY'!V500),"",IF(Q500="Ab","AB",IF(Q500&gt;=0.9*'MARK LOOKUP'!Q500,"A+",IF(Q500&gt;=0.8*'MARK LOOKUP'!Q500,"A",IF(Q500&gt;=0.7*'MARK LOOKUP'!Q500,"B+",IF(Q500&gt;=0.6*'MARK LOOKUP'!Q500,"B",IF(Q500&gt;=0.5*'MARK LOOKUP'!Q500,"C+",IF(Q500&gt;=0.4*'MARK LOOKUP'!Q500,"C",IF(Q500&gt;=0.35*'MARK LOOKUP'!Q500,"D","NG")))))))))</f>
        <v/>
      </c>
      <c r="AM500" s="26" t="str">
        <f>IF(ISBLANK('DATA ENTRY'!W500),"",IF(R500="Ab","AB",IF(R500&gt;=0.9*'MARK LOOKUP'!R500,"A+",IF(R500&gt;=0.8*'MARK LOOKUP'!R500,"A",IF(R500&gt;=0.7*'MARK LOOKUP'!R500,"B+",IF(R500&gt;=0.6*'MARK LOOKUP'!R500,"B",IF(R500&gt;=0.5*'MARK LOOKUP'!R500,"C+",IF(R500&gt;=0.4*'MARK LOOKUP'!R500,"C",IF(R500&gt;=0.35*'MARK LOOKUP'!R500,"D","NG")))))))))</f>
        <v/>
      </c>
      <c r="AN500" s="26" t="str">
        <f>IF(ISNUMBER(S500),IF(S500&gt;=0.9*'MARK LOOKUP'!S500,"A+",IF(S500&gt;=0.8*'MARK LOOKUP'!S500,"A",IF(S500&gt;=0.7*'MARK LOOKUP'!S500,"B+",IF(S500&gt;=0.6*'MARK LOOKUP'!S500,"B",IF(S500&gt;=0.5*'MARK LOOKUP'!S500,"C+",IF(S500&gt;=0.4*'MARK LOOKUP'!S500,"C",IF(S500&gt;=0.35*'MARK LOOKUP'!S500,"D","NG"))))))),"")</f>
        <v/>
      </c>
      <c r="AO500" s="26" t="str">
        <f>IF(ISBLANK('DATA ENTRY'!Y500),"",IF(T500="AB","AB",IF(T500&gt;=0.9*'MARK LOOKUP'!T500,"A+",IF(T500&gt;=0.8*'MARK LOOKUP'!T500,"A",IF(T500&gt;=0.7*'MARK LOOKUP'!T500,"B+",IF(T500&gt;=0.6*'MARK LOOKUP'!T500,"B",IF(T500&gt;=0.5*'MARK LOOKUP'!T500,"C+",IF(T500&gt;=0.4*'MARK LOOKUP'!T500,"C",IF(T500&gt;=0.35*'MARK LOOKUP'!T500,"D","NG")))))))))</f>
        <v/>
      </c>
      <c r="AP500" s="26" t="str">
        <f>IF(ISBLANK('DATA ENTRY'!Z500),"",IF(U500="AB","AB",IF(U500&gt;=0.9*'MARK LOOKUP'!U500,"A+",IF(U500&gt;=0.8*'MARK LOOKUP'!U500,"A",IF(U500&gt;=0.7*'MARK LOOKUP'!U500,"B+",IF(U500&gt;=0.6*'MARK LOOKUP'!U500,"B",IF(U500&gt;=0.5*'MARK LOOKUP'!U500,"C+",IF(U500&gt;=0.4*'MARK LOOKUP'!U500,"C",IF(U500&gt;=0.35*'MARK LOOKUP'!U500,"D","NG")))))))))</f>
        <v/>
      </c>
      <c r="AQ500" s="26" t="str">
        <f>IF(ISNUMBER(V500),IF(V500&gt;=0.9*'MARK LOOKUP'!V500,"A+",IF(V500&gt;=0.8*'MARK LOOKUP'!V500,"A",IF(V500&gt;=0.7*'MARK LOOKUP'!V500,"B+",IF(V500&gt;=0.6*'MARK LOOKUP'!S500,"B",IF(V500&gt;=0.5*'MARK LOOKUP'!V500,"C+",IF(V500&gt;=0.4*'MARK LOOKUP'!V500,"C",IF(V500&gt;=0.35*'MARK LOOKUP'!V500,"D","NG"))))))),"")</f>
        <v/>
      </c>
      <c r="AR500" s="26" t="str">
        <f t="shared" si="147"/>
        <v/>
      </c>
      <c r="AS500" s="26" t="str">
        <f t="shared" si="148"/>
        <v/>
      </c>
      <c r="AT500" s="26" t="str">
        <f t="shared" si="149"/>
        <v/>
      </c>
      <c r="AU500" s="26" t="str">
        <f t="shared" si="150"/>
        <v/>
      </c>
      <c r="AV500" s="26" t="str">
        <f t="shared" si="151"/>
        <v/>
      </c>
      <c r="AW500" s="26" t="str">
        <f t="shared" si="152"/>
        <v/>
      </c>
      <c r="AX500" s="26" t="str">
        <f t="shared" si="153"/>
        <v/>
      </c>
      <c r="AY500" s="26" t="str">
        <f t="shared" si="154"/>
        <v/>
      </c>
      <c r="AZ500" s="26" t="str">
        <f t="shared" si="155"/>
        <v/>
      </c>
      <c r="BA500" s="26" t="str">
        <f t="shared" si="156"/>
        <v/>
      </c>
      <c r="BB500" s="26" t="str">
        <f t="shared" si="157"/>
        <v/>
      </c>
      <c r="BC500" s="26" t="str">
        <f t="shared" si="158"/>
        <v/>
      </c>
      <c r="BD500" s="26" t="str">
        <f t="shared" si="159"/>
        <v/>
      </c>
      <c r="BE500" s="26" t="str">
        <f>IF(ISBLANK('DATA ENTRY'!S500),"",IF(AJ500="A+","4",IF(AJ500="A","3.6",IF(AJ500="B+","3.2",IF(AJ500="B","2.8",IF(AJ500="C+","2.4",IF(AJ500="C","2",IF(AJ500="D+","1.6",IF(AJ500="D","1.2",IF(AJ500="E","0.8",""))))))))))</f>
        <v/>
      </c>
      <c r="BF500" s="26" t="str">
        <f>IF(ISBLANK('DATA ENTRY'!T500),"",IF(AK500="A+","4",IF(AK500="A","3.6",IF(AK500="B+","3.2",IF(AK500="B","2.8",IF(AK500="C+","2.4",IF(AK500="C","2",IF(AK500="D+","1.6",IF(AK500="D","1.2",IF(AK500="E","0.8",""))))))))))</f>
        <v/>
      </c>
      <c r="BG500" s="26" t="str">
        <f>IF(ISBLANK('DATA ENTRY'!U500),"",IF(AL500="A+","4",IF(AL500="A","3.6",IF(AL500="B+","3.2",IF(AL500="B","2.8",IF(AL500="C+","2.4",IF(AL500="C","2",IF(AL500="D+","1.6",IF(AL500="D","1.2",IF(AL500="E","0.8",""))))))))))</f>
        <v/>
      </c>
      <c r="BH500" s="26" t="str">
        <f>IF(ISBLANK('DATA ENTRY'!V500),"",IF(AM500="A+","4",IF(AM500="A","3.6",IF(AM500="B+","3.2",IF(AM500="B","2.8",IF(AM500="C+","2.4",IF(AM500="C","2",IF(AM500="D+","1.6",IF(AM500="D","1.2",IF(AM500="E","0.8",""))))))))))</f>
        <v/>
      </c>
      <c r="BI500" s="26" t="str">
        <f>IF(ISBLANK('DATA ENTRY'!W500),"",IF(AN500="A+","4",IF(AN500="A","3.6",IF(AN500="B+","3.2",IF(AN500="B","2.8",IF(AN500="C+","2.4",IF(AN500="C","2",IF(AN500="D+","1.6",IF(AN500="D","1.2",IF(AN500="E","0.8",""))))))))))</f>
        <v/>
      </c>
      <c r="BJ500" s="26" t="str">
        <f>IF(ISBLANK('DATA ENTRY'!X500),"",IF(AO500="A+","4",IF(AO500="A","3.6",IF(AO500="B+","3.2",IF(AO500="B","2.8",IF(AO500="C+","2.4",IF(AO500="C","2",IF(AO500="D+","1.6",IF(AO500="D","1.2",IF(AO500="E","0.8",""))))))))))</f>
        <v/>
      </c>
      <c r="BK500" s="26" t="str">
        <f>IF(ISBLANK('DATA ENTRY'!Y500),"",IF(AP500="A+","4",IF(AP500="A","3.6",IF(AP500="B+","3.2",IF(AP500="B","2.8",IF(AP500="C+","2.4",IF(AP500="C","2",IF(AP500="D+","1.6",IF(AP500="D","1.2",IF(AP500="E","0.8",""))))))))))</f>
        <v/>
      </c>
      <c r="BL500" s="26" t="str">
        <f>IF(ISBLANK('DATA ENTRY'!Z500),"",IF(AQ500="A+","4",IF(AQ500="A","3.6",IF(AQ500="B+","3.2",IF(AQ500="B","2.8",IF(AQ500="C+","2.4",IF(AQ500="C","2",IF(AQ500="D+","1.6",IF(AQ500="D","1.2",IF(AQ500="E","0.8",""))))))))))</f>
        <v/>
      </c>
    </row>
    <row r="501" spans="2:64" s="73" customFormat="1" x14ac:dyDescent="0.25"/>
  </sheetData>
  <sheetProtection sheet="1" selectLockedCells="1"/>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B1:Y117"/>
  <sheetViews>
    <sheetView topLeftCell="D1" zoomScale="105" workbookViewId="0">
      <selection activeCell="L21" sqref="L21"/>
    </sheetView>
  </sheetViews>
  <sheetFormatPr defaultRowHeight="15" x14ac:dyDescent="0.25"/>
  <cols>
    <col min="1" max="1" width="10.5703125" customWidth="1"/>
    <col min="2" max="2" width="3.85546875" customWidth="1"/>
    <col min="3" max="3" width="25" customWidth="1"/>
    <col min="4" max="4" width="4.5703125" customWidth="1"/>
    <col min="5" max="5" width="3.85546875" customWidth="1"/>
    <col min="6" max="6" width="3.5703125" customWidth="1"/>
    <col min="7" max="7" width="3.42578125" customWidth="1"/>
    <col min="8" max="8" width="4.5703125" customWidth="1"/>
    <col min="9" max="9" width="27.42578125" customWidth="1"/>
    <col min="10" max="10" width="4.42578125" customWidth="1"/>
    <col min="11" max="11" width="4.85546875" customWidth="1"/>
    <col min="12" max="12" width="27.5703125" customWidth="1"/>
    <col min="13" max="13" width="4.5703125" customWidth="1"/>
    <col min="14" max="14" width="5.42578125" customWidth="1"/>
    <col min="15" max="15" width="4.85546875" customWidth="1"/>
    <col min="16" max="17" width="4.5703125" customWidth="1"/>
    <col min="18" max="18" width="26.42578125" customWidth="1"/>
    <col min="19" max="19" width="5.42578125" customWidth="1"/>
    <col min="24" max="24" width="39.42578125" customWidth="1"/>
  </cols>
  <sheetData>
    <row r="1" spans="2:24" x14ac:dyDescent="0.25">
      <c r="B1" s="180" t="s">
        <v>1</v>
      </c>
      <c r="C1" s="181"/>
      <c r="D1" s="181"/>
      <c r="E1" s="181"/>
      <c r="F1" s="181"/>
      <c r="G1" s="181"/>
      <c r="H1" s="181"/>
      <c r="I1" s="181"/>
      <c r="J1" s="181"/>
      <c r="K1" s="185" t="s">
        <v>2</v>
      </c>
      <c r="L1" s="185"/>
      <c r="M1" s="185"/>
      <c r="N1" s="185"/>
      <c r="O1" s="185"/>
      <c r="P1" s="185"/>
      <c r="Q1" s="185"/>
      <c r="R1" s="185"/>
      <c r="S1" s="185"/>
      <c r="T1" s="32"/>
      <c r="U1" s="32"/>
      <c r="X1" s="23"/>
    </row>
    <row r="2" spans="2:24" x14ac:dyDescent="0.25">
      <c r="B2" s="103" t="s">
        <v>103</v>
      </c>
      <c r="C2" s="103" t="s">
        <v>68</v>
      </c>
      <c r="D2" s="103" t="s">
        <v>105</v>
      </c>
      <c r="E2" s="103" t="s">
        <v>104</v>
      </c>
      <c r="F2" s="103" t="s">
        <v>120</v>
      </c>
      <c r="G2" s="103" t="s">
        <v>119</v>
      </c>
      <c r="H2" s="103" t="s">
        <v>106</v>
      </c>
      <c r="I2" s="103" t="s">
        <v>69</v>
      </c>
      <c r="J2" s="103" t="s">
        <v>103</v>
      </c>
      <c r="K2" s="104" t="s">
        <v>103</v>
      </c>
      <c r="L2" s="104" t="s">
        <v>112</v>
      </c>
      <c r="M2" s="104" t="s">
        <v>105</v>
      </c>
      <c r="N2" s="104" t="s">
        <v>107</v>
      </c>
      <c r="O2" s="105" t="s">
        <v>110</v>
      </c>
      <c r="P2" s="105" t="s">
        <v>111</v>
      </c>
      <c r="Q2" s="105" t="s">
        <v>106</v>
      </c>
      <c r="R2" s="104" t="s">
        <v>113</v>
      </c>
      <c r="S2" s="106" t="s">
        <v>91</v>
      </c>
      <c r="T2" s="32"/>
      <c r="U2" s="32"/>
      <c r="X2" s="23"/>
    </row>
    <row r="3" spans="2:24" x14ac:dyDescent="0.25">
      <c r="B3" s="107"/>
      <c r="C3" s="107"/>
      <c r="D3" s="107"/>
      <c r="E3" s="107"/>
      <c r="F3" s="107"/>
      <c r="G3" s="107"/>
      <c r="H3" s="107"/>
      <c r="I3" s="107"/>
      <c r="J3" s="107"/>
      <c r="K3" s="108"/>
      <c r="L3" s="108"/>
      <c r="M3" s="108"/>
      <c r="N3" s="108"/>
      <c r="O3" s="108"/>
      <c r="P3" s="108"/>
      <c r="Q3" s="108"/>
      <c r="R3" s="56"/>
      <c r="S3" s="56"/>
      <c r="T3" s="32"/>
      <c r="U3" s="32"/>
      <c r="X3" s="23"/>
    </row>
    <row r="4" spans="2:24" x14ac:dyDescent="0.25">
      <c r="B4" s="29">
        <v>1031</v>
      </c>
      <c r="C4" s="30" t="s">
        <v>144</v>
      </c>
      <c r="D4" s="29">
        <v>3.75</v>
      </c>
      <c r="E4" s="31">
        <v>1.25</v>
      </c>
      <c r="F4" s="31">
        <v>75</v>
      </c>
      <c r="G4" s="31">
        <v>25</v>
      </c>
      <c r="H4" s="118">
        <f t="shared" ref="H4:H21" si="0">IF(OR(ISNUMBER(D4),ISNUMBER(E4)),SUM(D4:E4),"")</f>
        <v>5</v>
      </c>
      <c r="I4" s="31" t="s">
        <v>213</v>
      </c>
      <c r="J4" s="118">
        <f>IF(ISBLANK(B4),"",B4+1)</f>
        <v>1032</v>
      </c>
      <c r="K4" s="124">
        <v>2031</v>
      </c>
      <c r="L4" s="124" t="s">
        <v>207</v>
      </c>
      <c r="M4" s="124">
        <v>3.75</v>
      </c>
      <c r="N4" s="124">
        <v>1.25</v>
      </c>
      <c r="O4" s="124">
        <v>75</v>
      </c>
      <c r="P4" s="124">
        <v>25</v>
      </c>
      <c r="Q4" s="108">
        <f>IF(OR(ISNUMBER(M4),ISNUMBER(N4)),SUM(M4:N4),"")</f>
        <v>5</v>
      </c>
      <c r="R4" s="125" t="s">
        <v>210</v>
      </c>
      <c r="S4" s="56">
        <f>IF(ISBLANK(K4),"",K4+1)</f>
        <v>2032</v>
      </c>
      <c r="T4" s="32"/>
      <c r="U4" s="32"/>
      <c r="X4" s="23"/>
    </row>
    <row r="5" spans="2:24" x14ac:dyDescent="0.25">
      <c r="B5" s="29">
        <v>1151</v>
      </c>
      <c r="C5" s="30" t="s">
        <v>145</v>
      </c>
      <c r="D5" s="29">
        <v>3.75</v>
      </c>
      <c r="E5" s="31">
        <v>1.25</v>
      </c>
      <c r="F5" s="31">
        <v>75</v>
      </c>
      <c r="G5" s="31">
        <v>25</v>
      </c>
      <c r="H5" s="118">
        <f t="shared" si="0"/>
        <v>5</v>
      </c>
      <c r="I5" s="31" t="s">
        <v>204</v>
      </c>
      <c r="J5" s="118">
        <f t="shared" ref="J5:J11" si="1">IF(ISBLANK(B5),"",B5+1)</f>
        <v>1152</v>
      </c>
      <c r="K5" s="124">
        <v>2151</v>
      </c>
      <c r="L5" s="124" t="s">
        <v>209</v>
      </c>
      <c r="M5" s="124">
        <v>3.75</v>
      </c>
      <c r="N5" s="124">
        <v>1.25</v>
      </c>
      <c r="O5" s="124">
        <v>75</v>
      </c>
      <c r="P5" s="124">
        <v>25</v>
      </c>
      <c r="Q5" s="108">
        <f t="shared" ref="Q5:Q11" si="2">IF(OR(ISNUMBER(M5),ISNUMBER(N5)),SUM(M5:N5),"")</f>
        <v>5</v>
      </c>
      <c r="R5" s="125" t="s">
        <v>211</v>
      </c>
      <c r="S5" s="56">
        <f t="shared" ref="S5:S11" si="3">IF(ISBLANK(K5),"",K5+1)</f>
        <v>2152</v>
      </c>
      <c r="T5" s="32"/>
      <c r="U5" s="32"/>
      <c r="X5" s="23"/>
    </row>
    <row r="6" spans="2:24" x14ac:dyDescent="0.25">
      <c r="B6" s="29"/>
      <c r="C6" s="30"/>
      <c r="D6" s="29"/>
      <c r="E6" s="31"/>
      <c r="F6" s="31"/>
      <c r="G6" s="31"/>
      <c r="H6" s="118" t="str">
        <f t="shared" si="0"/>
        <v/>
      </c>
      <c r="I6" s="31"/>
      <c r="J6" s="118" t="str">
        <f t="shared" si="1"/>
        <v/>
      </c>
      <c r="K6" s="124">
        <v>2231</v>
      </c>
      <c r="L6" s="124" t="s">
        <v>208</v>
      </c>
      <c r="M6" s="124"/>
      <c r="N6" s="124"/>
      <c r="O6" s="124">
        <v>75</v>
      </c>
      <c r="P6" s="124">
        <v>25</v>
      </c>
      <c r="Q6" s="108" t="str">
        <f t="shared" si="2"/>
        <v/>
      </c>
      <c r="R6" s="125" t="s">
        <v>212</v>
      </c>
      <c r="S6" s="56">
        <f t="shared" si="3"/>
        <v>2232</v>
      </c>
      <c r="T6" s="32"/>
      <c r="U6" s="32"/>
      <c r="X6" s="23"/>
    </row>
    <row r="7" spans="2:24" x14ac:dyDescent="0.25">
      <c r="B7" s="29"/>
      <c r="C7" s="30"/>
      <c r="D7" s="29"/>
      <c r="E7" s="31"/>
      <c r="F7" s="31"/>
      <c r="G7" s="31"/>
      <c r="H7" s="118" t="str">
        <f t="shared" si="0"/>
        <v/>
      </c>
      <c r="I7" s="31"/>
      <c r="J7" s="118" t="str">
        <f t="shared" si="1"/>
        <v/>
      </c>
      <c r="K7" s="124"/>
      <c r="L7" s="124"/>
      <c r="M7" s="124"/>
      <c r="N7" s="124"/>
      <c r="O7" s="124"/>
      <c r="P7" s="124"/>
      <c r="Q7" s="108" t="str">
        <f t="shared" si="2"/>
        <v/>
      </c>
      <c r="R7" s="125"/>
      <c r="S7" s="56" t="str">
        <f t="shared" si="3"/>
        <v/>
      </c>
      <c r="T7" s="32"/>
      <c r="U7" s="32"/>
      <c r="X7" s="23"/>
    </row>
    <row r="8" spans="2:24" x14ac:dyDescent="0.25">
      <c r="B8" s="29"/>
      <c r="C8" s="30"/>
      <c r="D8" s="29"/>
      <c r="E8" s="31"/>
      <c r="F8" s="31"/>
      <c r="G8" s="31"/>
      <c r="H8" s="118" t="str">
        <f t="shared" si="0"/>
        <v/>
      </c>
      <c r="I8" s="31"/>
      <c r="J8" s="118" t="str">
        <f t="shared" si="1"/>
        <v/>
      </c>
      <c r="K8" s="124"/>
      <c r="L8" s="124"/>
      <c r="M8" s="124"/>
      <c r="N8" s="124"/>
      <c r="O8" s="124"/>
      <c r="P8" s="124"/>
      <c r="Q8" s="108" t="str">
        <f t="shared" si="2"/>
        <v/>
      </c>
      <c r="R8" s="125"/>
      <c r="S8" s="56" t="str">
        <f t="shared" si="3"/>
        <v/>
      </c>
      <c r="T8" s="32"/>
      <c r="U8" s="32"/>
      <c r="X8" s="23"/>
    </row>
    <row r="9" spans="2:24" x14ac:dyDescent="0.25">
      <c r="B9" s="29"/>
      <c r="C9" s="30"/>
      <c r="D9" s="29"/>
      <c r="E9" s="31"/>
      <c r="F9" s="31"/>
      <c r="G9" s="31"/>
      <c r="H9" s="118" t="str">
        <f t="shared" si="0"/>
        <v/>
      </c>
      <c r="I9" s="31"/>
      <c r="J9" s="118" t="str">
        <f t="shared" si="1"/>
        <v/>
      </c>
      <c r="K9" s="124"/>
      <c r="L9" s="124"/>
      <c r="M9" s="124"/>
      <c r="N9" s="124"/>
      <c r="O9" s="124"/>
      <c r="P9" s="124"/>
      <c r="Q9" s="108" t="str">
        <f t="shared" si="2"/>
        <v/>
      </c>
      <c r="R9" s="125"/>
      <c r="S9" s="56" t="str">
        <f t="shared" si="3"/>
        <v/>
      </c>
      <c r="T9" s="32"/>
      <c r="U9" s="32"/>
      <c r="X9" s="23"/>
    </row>
    <row r="10" spans="2:24" x14ac:dyDescent="0.25">
      <c r="B10" s="29"/>
      <c r="C10" s="30"/>
      <c r="D10" s="29"/>
      <c r="E10" s="31"/>
      <c r="F10" s="31"/>
      <c r="G10" s="31"/>
      <c r="H10" s="118" t="str">
        <f t="shared" si="0"/>
        <v/>
      </c>
      <c r="I10" s="31"/>
      <c r="J10" s="118" t="str">
        <f t="shared" si="1"/>
        <v/>
      </c>
      <c r="K10" s="124"/>
      <c r="L10" s="124"/>
      <c r="M10" s="124"/>
      <c r="N10" s="124"/>
      <c r="O10" s="124"/>
      <c r="P10" s="124"/>
      <c r="Q10" s="108" t="str">
        <f t="shared" si="2"/>
        <v/>
      </c>
      <c r="R10" s="125"/>
      <c r="S10" s="56" t="str">
        <f t="shared" si="3"/>
        <v/>
      </c>
      <c r="T10" s="32"/>
      <c r="U10" s="32"/>
      <c r="X10" s="23"/>
    </row>
    <row r="11" spans="2:24" x14ac:dyDescent="0.25">
      <c r="B11" s="31"/>
      <c r="C11" s="30"/>
      <c r="D11" s="29"/>
      <c r="E11" s="31"/>
      <c r="F11" s="31"/>
      <c r="G11" s="31"/>
      <c r="H11" s="118"/>
      <c r="I11" s="31"/>
      <c r="J11" s="118" t="str">
        <f t="shared" si="1"/>
        <v/>
      </c>
      <c r="K11" s="124"/>
      <c r="L11" s="124"/>
      <c r="M11" s="124"/>
      <c r="N11" s="124"/>
      <c r="O11" s="124"/>
      <c r="P11" s="124"/>
      <c r="Q11" s="108" t="str">
        <f t="shared" si="2"/>
        <v/>
      </c>
      <c r="R11" s="125"/>
      <c r="S11" s="56" t="str">
        <f t="shared" si="3"/>
        <v/>
      </c>
      <c r="T11" s="32"/>
      <c r="U11" s="32"/>
      <c r="X11" s="23"/>
    </row>
    <row r="12" spans="2:24" x14ac:dyDescent="0.25">
      <c r="B12" s="182" t="s">
        <v>3</v>
      </c>
      <c r="C12" s="183"/>
      <c r="D12" s="183"/>
      <c r="E12" s="183"/>
      <c r="F12" s="183"/>
      <c r="G12" s="183"/>
      <c r="H12" s="183"/>
      <c r="I12" s="183"/>
      <c r="J12" s="184"/>
      <c r="K12" s="109"/>
      <c r="L12" s="173" t="s">
        <v>73</v>
      </c>
      <c r="M12" s="174"/>
      <c r="N12" s="174"/>
      <c r="O12" s="174"/>
      <c r="P12" s="174"/>
      <c r="Q12" s="174"/>
      <c r="R12" s="175"/>
      <c r="S12" s="110"/>
      <c r="T12" s="32"/>
      <c r="U12" s="32"/>
      <c r="X12" s="23"/>
    </row>
    <row r="13" spans="2:24" x14ac:dyDescent="0.25">
      <c r="B13" s="105" t="s">
        <v>91</v>
      </c>
      <c r="C13" s="111" t="s">
        <v>118</v>
      </c>
      <c r="D13" s="105" t="s">
        <v>105</v>
      </c>
      <c r="E13" s="105" t="s">
        <v>114</v>
      </c>
      <c r="F13" s="105" t="s">
        <v>115</v>
      </c>
      <c r="G13" s="105" t="s">
        <v>37</v>
      </c>
      <c r="H13" s="105" t="s">
        <v>116</v>
      </c>
      <c r="I13" s="111" t="s">
        <v>117</v>
      </c>
      <c r="J13" s="105" t="s">
        <v>91</v>
      </c>
      <c r="K13" s="105" t="s">
        <v>91</v>
      </c>
      <c r="L13" s="111" t="s">
        <v>118</v>
      </c>
      <c r="M13" s="105" t="s">
        <v>105</v>
      </c>
      <c r="N13" s="105" t="s">
        <v>114</v>
      </c>
      <c r="O13" s="105" t="s">
        <v>115</v>
      </c>
      <c r="P13" s="105" t="s">
        <v>37</v>
      </c>
      <c r="Q13" s="105" t="s">
        <v>116</v>
      </c>
      <c r="R13" s="111" t="s">
        <v>117</v>
      </c>
      <c r="S13" s="104" t="s">
        <v>103</v>
      </c>
      <c r="T13" s="32"/>
      <c r="U13" s="32"/>
      <c r="X13" s="23"/>
    </row>
    <row r="14" spans="2:24" x14ac:dyDescent="0.25">
      <c r="B14" s="112"/>
      <c r="C14" s="112"/>
      <c r="D14" s="112"/>
      <c r="E14" s="112"/>
      <c r="F14" s="112"/>
      <c r="G14" s="112"/>
      <c r="H14" s="112" t="str">
        <f t="shared" si="0"/>
        <v/>
      </c>
      <c r="I14" s="112"/>
      <c r="J14" s="112"/>
      <c r="K14" s="113"/>
      <c r="L14" s="113"/>
      <c r="M14" s="113"/>
      <c r="N14" s="113"/>
      <c r="O14" s="113"/>
      <c r="P14" s="113"/>
      <c r="Q14" s="113"/>
      <c r="R14" s="58"/>
      <c r="S14" s="58"/>
      <c r="T14" s="32"/>
      <c r="U14" s="32"/>
      <c r="X14" s="23"/>
    </row>
    <row r="15" spans="2:24" x14ac:dyDescent="0.25">
      <c r="B15" s="59">
        <v>3031</v>
      </c>
      <c r="C15" s="59" t="s">
        <v>214</v>
      </c>
      <c r="D15" s="59">
        <v>3.75</v>
      </c>
      <c r="E15" s="59">
        <v>1.25</v>
      </c>
      <c r="F15" s="59">
        <v>75</v>
      </c>
      <c r="G15" s="59">
        <v>25</v>
      </c>
      <c r="H15" s="112">
        <f t="shared" si="0"/>
        <v>5</v>
      </c>
      <c r="I15" s="59" t="s">
        <v>70</v>
      </c>
      <c r="J15" s="112">
        <f>IF(ISBLANK(B15),"",B15+1)</f>
        <v>3032</v>
      </c>
      <c r="K15" s="126">
        <v>4011</v>
      </c>
      <c r="L15" s="126" t="s">
        <v>142</v>
      </c>
      <c r="M15" s="126">
        <v>3.75</v>
      </c>
      <c r="N15" s="126">
        <v>1.25</v>
      </c>
      <c r="O15" s="126">
        <v>75</v>
      </c>
      <c r="P15" s="126">
        <v>25</v>
      </c>
      <c r="Q15" s="113">
        <f>IF(OR(ISNUMBER(M15),ISNUMBER(N15)),SUM(M15:N15),"")</f>
        <v>5</v>
      </c>
      <c r="R15" s="127" t="s">
        <v>143</v>
      </c>
      <c r="S15" s="58">
        <f>IF(ISBLANK(K15),"",K15+1)</f>
        <v>4012</v>
      </c>
      <c r="T15" s="32"/>
      <c r="U15" s="32"/>
      <c r="X15" s="23"/>
    </row>
    <row r="16" spans="2:24" x14ac:dyDescent="0.25">
      <c r="B16" s="59">
        <v>3071</v>
      </c>
      <c r="C16" s="59" t="s">
        <v>215</v>
      </c>
      <c r="D16" s="59">
        <v>3.75</v>
      </c>
      <c r="E16" s="59">
        <v>1.25</v>
      </c>
      <c r="F16" s="59">
        <v>75</v>
      </c>
      <c r="G16" s="59">
        <v>25</v>
      </c>
      <c r="H16" s="112">
        <f t="shared" si="0"/>
        <v>5</v>
      </c>
      <c r="I16" s="59" t="s">
        <v>71</v>
      </c>
      <c r="J16" s="112">
        <f t="shared" ref="J16:J23" si="4">IF(ISBLANK(B16),"",B16+1)</f>
        <v>3072</v>
      </c>
      <c r="K16" s="126">
        <v>4051</v>
      </c>
      <c r="L16" s="126"/>
      <c r="M16" s="126"/>
      <c r="N16" s="126">
        <v>3.2</v>
      </c>
      <c r="O16" s="126">
        <v>75</v>
      </c>
      <c r="P16" s="126">
        <v>25</v>
      </c>
      <c r="Q16" s="113">
        <f t="shared" ref="Q16:Q23" si="5">IF(OR(ISNUMBER(M16),ISNUMBER(N16)),SUM(M16:N16),"")</f>
        <v>3.2</v>
      </c>
      <c r="R16" s="127"/>
      <c r="S16" s="58">
        <f t="shared" ref="S16:S23" si="6">IF(ISBLANK(K16),"",K16+1)</f>
        <v>4052</v>
      </c>
      <c r="T16" s="32"/>
      <c r="U16" s="32"/>
      <c r="X16" s="23"/>
    </row>
    <row r="17" spans="2:24" x14ac:dyDescent="0.25">
      <c r="B17" s="59">
        <v>3311</v>
      </c>
      <c r="C17" s="59" t="s">
        <v>217</v>
      </c>
      <c r="D17" s="59">
        <v>3.75</v>
      </c>
      <c r="E17" s="59">
        <v>1.25</v>
      </c>
      <c r="F17" s="59">
        <v>75</v>
      </c>
      <c r="G17" s="59">
        <v>25</v>
      </c>
      <c r="H17" s="112">
        <f t="shared" si="0"/>
        <v>5</v>
      </c>
      <c r="I17" s="59" t="s">
        <v>218</v>
      </c>
      <c r="J17" s="112">
        <f t="shared" si="4"/>
        <v>3312</v>
      </c>
      <c r="K17" s="126">
        <v>4431</v>
      </c>
      <c r="L17" s="126" t="s">
        <v>220</v>
      </c>
      <c r="M17" s="126">
        <v>2</v>
      </c>
      <c r="N17" s="126">
        <v>1</v>
      </c>
      <c r="O17" s="126">
        <v>75</v>
      </c>
      <c r="P17" s="126">
        <v>25</v>
      </c>
      <c r="Q17" s="113">
        <f t="shared" si="5"/>
        <v>3</v>
      </c>
      <c r="R17" s="127" t="s">
        <v>221</v>
      </c>
      <c r="S17" s="58">
        <f t="shared" si="6"/>
        <v>4432</v>
      </c>
      <c r="T17" s="32"/>
      <c r="U17" s="32"/>
      <c r="X17" s="23"/>
    </row>
    <row r="18" spans="2:24" x14ac:dyDescent="0.25">
      <c r="B18" s="59">
        <v>3331</v>
      </c>
      <c r="C18" s="59" t="s">
        <v>216</v>
      </c>
      <c r="D18" s="59">
        <v>3.75</v>
      </c>
      <c r="E18" s="59">
        <v>1.25</v>
      </c>
      <c r="F18" s="59">
        <v>75</v>
      </c>
      <c r="G18" s="59">
        <v>25</v>
      </c>
      <c r="H18" s="112">
        <f t="shared" si="0"/>
        <v>5</v>
      </c>
      <c r="I18" s="59" t="s">
        <v>219</v>
      </c>
      <c r="J18" s="112">
        <f t="shared" si="4"/>
        <v>3332</v>
      </c>
      <c r="K18" s="126">
        <v>4471</v>
      </c>
      <c r="L18" s="126" t="s">
        <v>140</v>
      </c>
      <c r="M18" s="126"/>
      <c r="N18" s="126"/>
      <c r="O18" s="126">
        <v>75</v>
      </c>
      <c r="P18" s="126">
        <v>25</v>
      </c>
      <c r="Q18" s="113" t="str">
        <f t="shared" si="5"/>
        <v/>
      </c>
      <c r="R18" s="127" t="s">
        <v>141</v>
      </c>
      <c r="S18" s="58">
        <f t="shared" si="6"/>
        <v>4472</v>
      </c>
      <c r="T18" s="32"/>
      <c r="U18" s="32"/>
      <c r="X18" s="23"/>
    </row>
    <row r="19" spans="2:24" x14ac:dyDescent="0.25">
      <c r="B19" s="59"/>
      <c r="C19" s="59"/>
      <c r="D19" s="59"/>
      <c r="E19" s="59"/>
      <c r="F19" s="59"/>
      <c r="G19" s="59"/>
      <c r="H19" s="112" t="str">
        <f t="shared" si="0"/>
        <v/>
      </c>
      <c r="I19" s="59"/>
      <c r="J19" s="112" t="str">
        <f t="shared" si="4"/>
        <v/>
      </c>
      <c r="K19" s="126"/>
      <c r="L19" s="126"/>
      <c r="M19" s="126"/>
      <c r="N19" s="126"/>
      <c r="O19" s="126"/>
      <c r="P19" s="126"/>
      <c r="Q19" s="113" t="str">
        <f t="shared" si="5"/>
        <v/>
      </c>
      <c r="R19" s="127"/>
      <c r="S19" s="58" t="str">
        <f t="shared" si="6"/>
        <v/>
      </c>
      <c r="T19" s="32"/>
      <c r="U19" s="32"/>
      <c r="X19" s="23"/>
    </row>
    <row r="20" spans="2:24" x14ac:dyDescent="0.25">
      <c r="B20" s="59"/>
      <c r="C20" s="59"/>
      <c r="D20" s="59"/>
      <c r="E20" s="59"/>
      <c r="F20" s="59"/>
      <c r="G20" s="59"/>
      <c r="H20" s="112" t="str">
        <f t="shared" si="0"/>
        <v/>
      </c>
      <c r="I20" s="59"/>
      <c r="J20" s="112" t="str">
        <f t="shared" si="4"/>
        <v/>
      </c>
      <c r="K20" s="126"/>
      <c r="L20" s="126"/>
      <c r="M20" s="126"/>
      <c r="N20" s="126"/>
      <c r="O20" s="126"/>
      <c r="P20" s="126"/>
      <c r="Q20" s="113" t="str">
        <f t="shared" si="5"/>
        <v/>
      </c>
      <c r="R20" s="127"/>
      <c r="S20" s="58" t="str">
        <f t="shared" si="6"/>
        <v/>
      </c>
      <c r="T20" s="32"/>
      <c r="U20" s="32"/>
      <c r="X20" s="23"/>
    </row>
    <row r="21" spans="2:24" x14ac:dyDescent="0.25">
      <c r="B21" s="59"/>
      <c r="C21" s="59"/>
      <c r="D21" s="59"/>
      <c r="E21" s="59"/>
      <c r="F21" s="59"/>
      <c r="G21" s="59"/>
      <c r="H21" s="112" t="str">
        <f t="shared" si="0"/>
        <v/>
      </c>
      <c r="I21" s="59"/>
      <c r="J21" s="112" t="str">
        <f t="shared" si="4"/>
        <v/>
      </c>
      <c r="K21" s="126"/>
      <c r="L21" s="126"/>
      <c r="M21" s="126"/>
      <c r="N21" s="126"/>
      <c r="O21" s="126"/>
      <c r="P21" s="126"/>
      <c r="Q21" s="113" t="str">
        <f t="shared" si="5"/>
        <v/>
      </c>
      <c r="R21" s="127"/>
      <c r="S21" s="58" t="str">
        <f t="shared" si="6"/>
        <v/>
      </c>
      <c r="T21" s="32"/>
      <c r="U21" s="32"/>
      <c r="X21" s="23"/>
    </row>
    <row r="22" spans="2:24" x14ac:dyDescent="0.25">
      <c r="B22" s="59"/>
      <c r="C22" s="59"/>
      <c r="D22" s="59"/>
      <c r="E22" s="59"/>
      <c r="F22" s="59"/>
      <c r="G22" s="59"/>
      <c r="H22" s="112" t="str">
        <f>IF(OR(ISNUMBER(D22),ISNUMBER(E22)),SUM(D22:E22),"")</f>
        <v/>
      </c>
      <c r="I22" s="59"/>
      <c r="J22" s="112" t="str">
        <f t="shared" si="4"/>
        <v/>
      </c>
      <c r="K22" s="126"/>
      <c r="L22" s="126"/>
      <c r="M22" s="126"/>
      <c r="N22" s="126"/>
      <c r="O22" s="126"/>
      <c r="P22" s="126"/>
      <c r="Q22" s="113" t="str">
        <f t="shared" si="5"/>
        <v/>
      </c>
      <c r="R22" s="127"/>
      <c r="S22" s="58" t="str">
        <f t="shared" si="6"/>
        <v/>
      </c>
      <c r="T22" s="32"/>
      <c r="U22" s="32"/>
      <c r="X22" s="23"/>
    </row>
    <row r="23" spans="2:24" x14ac:dyDescent="0.25">
      <c r="B23" s="112">
        <v>3</v>
      </c>
      <c r="C23" s="112" t="s">
        <v>231</v>
      </c>
      <c r="D23" s="112">
        <v>1</v>
      </c>
      <c r="E23" s="112">
        <v>2</v>
      </c>
      <c r="F23" s="112"/>
      <c r="G23" s="112"/>
      <c r="H23" s="112">
        <f>IF(OR(ISNUMBER(D23),ISNUMBER(E23)),SUM(D23:E23),"")</f>
        <v>3</v>
      </c>
      <c r="I23" s="112"/>
      <c r="J23" s="112">
        <f t="shared" si="4"/>
        <v>4</v>
      </c>
      <c r="K23" s="126">
        <v>5</v>
      </c>
      <c r="L23" s="126" t="s">
        <v>232</v>
      </c>
      <c r="M23" s="126"/>
      <c r="N23" s="126">
        <v>6</v>
      </c>
      <c r="O23" s="126"/>
      <c r="P23" s="126"/>
      <c r="Q23" s="113">
        <f t="shared" si="5"/>
        <v>6</v>
      </c>
      <c r="R23" s="127" t="s">
        <v>233</v>
      </c>
      <c r="S23" s="58">
        <f t="shared" si="6"/>
        <v>6</v>
      </c>
      <c r="T23" s="120"/>
      <c r="U23" s="32"/>
      <c r="X23" s="23"/>
    </row>
    <row r="24" spans="2:24" x14ac:dyDescent="0.25">
      <c r="B24" s="173" t="s">
        <v>131</v>
      </c>
      <c r="C24" s="174"/>
      <c r="D24" s="174"/>
      <c r="E24" s="174"/>
      <c r="F24" s="174"/>
      <c r="G24" s="174"/>
      <c r="H24" s="174"/>
      <c r="I24" s="174"/>
      <c r="J24" s="175"/>
      <c r="K24" s="113"/>
      <c r="L24" s="113"/>
      <c r="M24" s="113"/>
      <c r="N24" s="113"/>
      <c r="O24" s="113"/>
      <c r="P24" s="113"/>
      <c r="Q24" s="113" t="str">
        <f>IF(OR(ISNUMBER(M24),ISNUMBER(N24)),SUM(M24:N24),"")</f>
        <v/>
      </c>
      <c r="R24" s="58"/>
      <c r="S24" s="58"/>
      <c r="T24" s="32"/>
      <c r="U24" s="32"/>
      <c r="X24" s="23"/>
    </row>
    <row r="25" spans="2:24" x14ac:dyDescent="0.25">
      <c r="B25" s="61" t="s">
        <v>91</v>
      </c>
      <c r="C25" s="61" t="s">
        <v>122</v>
      </c>
      <c r="D25" s="61" t="s">
        <v>105</v>
      </c>
      <c r="E25" s="61" t="s">
        <v>114</v>
      </c>
      <c r="F25" s="61" t="s">
        <v>123</v>
      </c>
      <c r="G25" s="61" t="s">
        <v>124</v>
      </c>
      <c r="H25" s="61" t="s">
        <v>125</v>
      </c>
      <c r="I25" s="61" t="s">
        <v>117</v>
      </c>
      <c r="J25" s="61" t="s">
        <v>91</v>
      </c>
      <c r="K25" s="176" t="s">
        <v>0</v>
      </c>
      <c r="L25" s="177"/>
      <c r="M25" s="177"/>
      <c r="N25" s="177"/>
      <c r="O25" s="177"/>
      <c r="P25" s="177"/>
      <c r="Q25" s="177"/>
      <c r="R25" s="177"/>
      <c r="S25" s="177"/>
      <c r="T25" s="32"/>
      <c r="U25" s="32"/>
      <c r="X25" s="23"/>
    </row>
    <row r="26" spans="2:24" x14ac:dyDescent="0.25">
      <c r="B26" s="60"/>
      <c r="C26" s="60"/>
      <c r="D26" s="60"/>
      <c r="E26" s="60"/>
      <c r="F26" s="60"/>
      <c r="G26" s="60"/>
      <c r="H26" s="61" t="str">
        <f>IF(OR(ISNUMBER(D26),ISNUMBER(E26)),SUM(D26:E26),"")</f>
        <v/>
      </c>
      <c r="I26" s="60"/>
      <c r="J26" s="60"/>
      <c r="K26" s="114"/>
      <c r="L26" s="115"/>
      <c r="M26" s="115"/>
      <c r="N26" s="115"/>
      <c r="O26" s="115"/>
      <c r="P26" s="115"/>
      <c r="Q26" s="115"/>
      <c r="R26" s="115"/>
      <c r="S26" s="115"/>
      <c r="T26" s="9"/>
      <c r="X26" s="23"/>
    </row>
    <row r="27" spans="2:24" x14ac:dyDescent="0.25">
      <c r="B27" s="62" t="s">
        <v>134</v>
      </c>
      <c r="C27" s="60" t="s">
        <v>136</v>
      </c>
      <c r="D27" s="60">
        <v>2.25</v>
      </c>
      <c r="E27" s="60">
        <v>0.75</v>
      </c>
      <c r="F27" s="60">
        <v>75</v>
      </c>
      <c r="G27" s="60">
        <v>25</v>
      </c>
      <c r="H27" s="61">
        <f>IF(OR(ISNUMBER(D27),ISNUMBER(E27)),SUM(D27:E27),"")</f>
        <v>3</v>
      </c>
      <c r="I27" s="71" t="s">
        <v>137</v>
      </c>
      <c r="J27" s="122" t="s">
        <v>135</v>
      </c>
      <c r="K27" s="130" t="s">
        <v>139</v>
      </c>
      <c r="L27" s="131" t="s">
        <v>132</v>
      </c>
      <c r="M27" s="131">
        <v>3</v>
      </c>
      <c r="N27" s="131">
        <v>1</v>
      </c>
      <c r="O27" s="131">
        <v>75</v>
      </c>
      <c r="P27" s="131">
        <v>25</v>
      </c>
      <c r="Q27" s="115">
        <f>IF(OR(ISNUMBER(M27),ISNUMBER(N27)),SUM(M27:N27),"")</f>
        <v>4</v>
      </c>
      <c r="R27" s="131" t="s">
        <v>133</v>
      </c>
      <c r="S27" s="123" t="s">
        <v>138</v>
      </c>
      <c r="T27" s="9"/>
      <c r="X27" s="23"/>
    </row>
    <row r="28" spans="2:24" x14ac:dyDescent="0.25">
      <c r="B28" s="62"/>
      <c r="C28" s="60"/>
      <c r="D28" s="60"/>
      <c r="E28" s="60"/>
      <c r="F28" s="60"/>
      <c r="G28" s="60"/>
      <c r="H28" s="61" t="str">
        <f>IF(OR(ISNUMBER(D28),ISNUMBER(E28)),SUM(D28:E28),"")</f>
        <v/>
      </c>
      <c r="I28" s="60"/>
      <c r="J28" s="62"/>
      <c r="K28" s="178" t="s">
        <v>121</v>
      </c>
      <c r="L28" s="179"/>
      <c r="M28" s="179"/>
      <c r="N28" s="179"/>
      <c r="O28" s="179"/>
      <c r="P28" s="179"/>
      <c r="Q28" s="179"/>
      <c r="R28" s="179"/>
      <c r="S28" s="179"/>
      <c r="T28" s="9"/>
      <c r="X28" s="23"/>
    </row>
    <row r="29" spans="2:24" x14ac:dyDescent="0.25">
      <c r="B29" s="23"/>
      <c r="C29" s="23"/>
      <c r="D29" s="23"/>
      <c r="E29" s="23"/>
      <c r="F29" s="23"/>
      <c r="G29" s="23"/>
      <c r="H29" s="24">
        <f>SUM(D29:E29)</f>
        <v>0</v>
      </c>
      <c r="I29" s="23"/>
      <c r="J29" s="23"/>
      <c r="K29" s="116"/>
      <c r="L29" s="117"/>
      <c r="M29" s="117"/>
      <c r="N29" s="117"/>
      <c r="O29" s="117"/>
      <c r="P29" s="117"/>
      <c r="Q29" s="117"/>
      <c r="R29" s="117"/>
      <c r="S29" s="117"/>
      <c r="T29" s="9"/>
      <c r="X29" s="23"/>
    </row>
    <row r="30" spans="2:24" x14ac:dyDescent="0.25">
      <c r="B30" s="23"/>
      <c r="C30" s="23"/>
      <c r="D30" s="23"/>
      <c r="E30" s="23"/>
      <c r="F30" s="23"/>
      <c r="G30" s="23"/>
      <c r="H30" s="24">
        <f>SUM(D30:E30)</f>
        <v>0</v>
      </c>
      <c r="I30" s="23"/>
      <c r="J30" s="23"/>
      <c r="K30" s="128" t="s">
        <v>126</v>
      </c>
      <c r="L30" s="129" t="s">
        <v>140</v>
      </c>
      <c r="M30" s="129">
        <v>3.75</v>
      </c>
      <c r="N30" s="129">
        <v>1.25</v>
      </c>
      <c r="O30" s="129">
        <v>75</v>
      </c>
      <c r="P30" s="129">
        <v>25</v>
      </c>
      <c r="Q30" s="119">
        <f>IF(OR(ISNUMBER(M30),ISNUMBER(N30)),SUM(M30:N30),"")</f>
        <v>5</v>
      </c>
      <c r="R30" s="129" t="s">
        <v>141</v>
      </c>
      <c r="S30" s="121" t="s">
        <v>129</v>
      </c>
      <c r="T30" s="9"/>
      <c r="X30" s="23"/>
    </row>
    <row r="31" spans="2:24" x14ac:dyDescent="0.25">
      <c r="B31" s="23"/>
      <c r="C31" s="23"/>
      <c r="D31" s="23"/>
      <c r="E31" s="23"/>
      <c r="F31" s="23"/>
      <c r="G31" s="23"/>
      <c r="H31" s="24">
        <f>SUM(D31:E31)</f>
        <v>0</v>
      </c>
      <c r="I31" s="23"/>
      <c r="J31" s="23"/>
      <c r="K31" s="128" t="s">
        <v>127</v>
      </c>
      <c r="L31" s="129" t="s">
        <v>142</v>
      </c>
      <c r="M31" s="129">
        <v>3.75</v>
      </c>
      <c r="N31" s="129">
        <v>1.25</v>
      </c>
      <c r="O31" s="129">
        <v>75</v>
      </c>
      <c r="P31" s="129">
        <v>25</v>
      </c>
      <c r="Q31" s="119">
        <f>IF(OR(ISNUMBER(M31),ISNUMBER(N31)),SUM(M31:N31),"")</f>
        <v>5</v>
      </c>
      <c r="R31" s="129" t="s">
        <v>143</v>
      </c>
      <c r="S31" s="121" t="s">
        <v>128</v>
      </c>
      <c r="T31" s="9"/>
      <c r="X31" s="23"/>
    </row>
    <row r="32" spans="2:24" x14ac:dyDescent="0.25">
      <c r="K32" s="11"/>
      <c r="L32" s="33"/>
      <c r="M32" s="33"/>
      <c r="N32" s="33"/>
      <c r="O32" s="33"/>
      <c r="P32" s="33"/>
      <c r="Q32" s="33"/>
      <c r="R32" s="33"/>
      <c r="S32" s="32"/>
      <c r="T32" s="9"/>
      <c r="X32" s="23"/>
    </row>
    <row r="33" spans="2:24" x14ac:dyDescent="0.25">
      <c r="K33" s="11"/>
      <c r="L33" s="33"/>
      <c r="M33" s="33"/>
      <c r="N33" s="33"/>
      <c r="O33" s="33"/>
      <c r="P33" s="33"/>
      <c r="Q33" s="33"/>
      <c r="R33" s="33"/>
      <c r="S33" s="32"/>
      <c r="T33" s="9"/>
      <c r="X33" s="23"/>
    </row>
    <row r="34" spans="2:24" x14ac:dyDescent="0.25">
      <c r="K34" s="11"/>
      <c r="L34" s="33"/>
      <c r="M34" s="33"/>
      <c r="N34" s="33"/>
      <c r="O34" s="33"/>
      <c r="P34" s="33"/>
      <c r="Q34" s="33"/>
      <c r="R34" s="33"/>
      <c r="S34" s="32"/>
      <c r="T34" s="9"/>
      <c r="X34" s="23"/>
    </row>
    <row r="35" spans="2:24" x14ac:dyDescent="0.25">
      <c r="B35" s="133"/>
      <c r="K35" s="11"/>
      <c r="L35" s="33"/>
      <c r="M35" s="33"/>
      <c r="N35" s="33"/>
      <c r="O35" s="33"/>
      <c r="P35" s="33"/>
      <c r="Q35" s="33"/>
      <c r="R35" s="33"/>
      <c r="S35" s="32"/>
      <c r="T35" s="9"/>
      <c r="X35" s="23"/>
    </row>
    <row r="36" spans="2:24" x14ac:dyDescent="0.25">
      <c r="B36" s="24">
        <f>B4</f>
        <v>1031</v>
      </c>
      <c r="C36" s="24" t="str">
        <f>C4</f>
        <v>ACCOUNTING (TH)</v>
      </c>
      <c r="D36" s="24">
        <f>D4</f>
        <v>3.75</v>
      </c>
      <c r="E36" s="132"/>
      <c r="K36" s="11"/>
      <c r="L36" s="33"/>
      <c r="M36" s="33"/>
      <c r="N36" s="33"/>
      <c r="O36" s="33"/>
      <c r="P36" s="33"/>
      <c r="Q36" s="33"/>
      <c r="R36" s="33"/>
      <c r="S36" s="32"/>
      <c r="T36" s="9"/>
      <c r="X36" s="23"/>
    </row>
    <row r="37" spans="2:24" x14ac:dyDescent="0.25">
      <c r="B37" s="24">
        <f t="shared" ref="B37:B55" si="7">B5</f>
        <v>1151</v>
      </c>
      <c r="C37" s="24" t="str">
        <f t="shared" ref="C37:D55" si="8">C5</f>
        <v>CHILD DEVELOPMENT AND LEARNING (TH)</v>
      </c>
      <c r="D37" s="24">
        <f t="shared" si="8"/>
        <v>3.75</v>
      </c>
      <c r="E37" s="132"/>
      <c r="K37" s="11"/>
      <c r="L37" s="33"/>
      <c r="M37" s="33"/>
      <c r="N37" s="33"/>
      <c r="O37" s="33"/>
      <c r="P37" s="33"/>
      <c r="Q37" s="33"/>
      <c r="R37" s="33"/>
      <c r="S37" s="32"/>
      <c r="T37" s="9"/>
      <c r="X37" s="23"/>
    </row>
    <row r="38" spans="2:24" x14ac:dyDescent="0.25">
      <c r="B38" s="24">
        <f t="shared" si="7"/>
        <v>0</v>
      </c>
      <c r="C38" s="24">
        <f t="shared" si="8"/>
        <v>0</v>
      </c>
      <c r="D38" s="24">
        <f t="shared" si="8"/>
        <v>0</v>
      </c>
      <c r="E38" s="132"/>
      <c r="K38" s="11"/>
      <c r="L38" s="33"/>
      <c r="M38" s="33"/>
      <c r="N38" s="33"/>
      <c r="O38" s="33"/>
      <c r="P38" s="33"/>
      <c r="Q38" s="33"/>
      <c r="R38" s="33"/>
      <c r="S38" s="9"/>
      <c r="T38" s="9"/>
      <c r="X38" s="23"/>
    </row>
    <row r="39" spans="2:24" x14ac:dyDescent="0.25">
      <c r="B39" s="24">
        <f t="shared" si="7"/>
        <v>0</v>
      </c>
      <c r="C39" s="24">
        <f t="shared" si="8"/>
        <v>0</v>
      </c>
      <c r="D39" s="24">
        <f t="shared" si="8"/>
        <v>0</v>
      </c>
      <c r="E39" s="132"/>
      <c r="K39" s="11"/>
      <c r="L39" s="33"/>
      <c r="M39" s="33"/>
      <c r="N39" s="33"/>
      <c r="O39" s="33"/>
      <c r="P39" s="33"/>
      <c r="Q39" s="33"/>
      <c r="R39" s="33"/>
      <c r="S39" s="9"/>
      <c r="T39" s="9"/>
      <c r="X39" s="23"/>
    </row>
    <row r="40" spans="2:24" x14ac:dyDescent="0.25">
      <c r="B40" s="24">
        <f t="shared" si="7"/>
        <v>0</v>
      </c>
      <c r="C40" s="24">
        <f t="shared" si="8"/>
        <v>0</v>
      </c>
      <c r="D40" s="24">
        <f t="shared" si="8"/>
        <v>0</v>
      </c>
      <c r="E40" s="132"/>
      <c r="K40" s="11"/>
      <c r="L40" s="33"/>
      <c r="M40" s="33"/>
      <c r="N40" s="33"/>
      <c r="O40" s="33"/>
      <c r="P40" s="33"/>
      <c r="Q40" s="33"/>
      <c r="R40" s="33"/>
      <c r="S40" s="9"/>
      <c r="T40" s="9"/>
      <c r="X40" s="23"/>
    </row>
    <row r="41" spans="2:24" x14ac:dyDescent="0.25">
      <c r="B41" s="24">
        <f t="shared" si="7"/>
        <v>0</v>
      </c>
      <c r="C41" s="24">
        <f t="shared" si="8"/>
        <v>0</v>
      </c>
      <c r="D41" s="24">
        <f t="shared" si="8"/>
        <v>0</v>
      </c>
      <c r="E41" s="132"/>
      <c r="K41" s="11"/>
      <c r="L41" s="33"/>
      <c r="M41" s="33"/>
      <c r="N41" s="33"/>
      <c r="O41" s="33"/>
      <c r="P41" s="33"/>
      <c r="Q41" s="33"/>
      <c r="R41" s="33"/>
      <c r="S41" s="9"/>
      <c r="T41" s="9"/>
      <c r="X41" s="23"/>
    </row>
    <row r="42" spans="2:24" x14ac:dyDescent="0.25">
      <c r="B42" s="24">
        <f t="shared" si="7"/>
        <v>0</v>
      </c>
      <c r="C42" s="24">
        <f t="shared" si="8"/>
        <v>0</v>
      </c>
      <c r="D42" s="24">
        <f t="shared" si="8"/>
        <v>0</v>
      </c>
      <c r="E42" s="132"/>
      <c r="K42" s="11"/>
      <c r="L42" s="33"/>
      <c r="M42" s="33"/>
      <c r="N42" s="33"/>
      <c r="O42" s="33"/>
      <c r="P42" s="33"/>
      <c r="Q42" s="33"/>
      <c r="R42" s="33"/>
      <c r="S42" s="9"/>
      <c r="T42" s="9"/>
      <c r="X42" s="23"/>
    </row>
    <row r="43" spans="2:24" x14ac:dyDescent="0.25">
      <c r="B43" s="24">
        <f t="shared" si="7"/>
        <v>0</v>
      </c>
      <c r="C43" s="24">
        <f t="shared" si="8"/>
        <v>0</v>
      </c>
      <c r="D43" s="24">
        <f t="shared" si="8"/>
        <v>0</v>
      </c>
      <c r="E43" s="132"/>
      <c r="K43" s="11"/>
      <c r="L43" s="33"/>
      <c r="M43" s="33"/>
      <c r="N43" s="33"/>
      <c r="O43" s="33"/>
      <c r="P43" s="33"/>
      <c r="Q43" s="33"/>
      <c r="R43" s="33"/>
      <c r="S43" s="9"/>
      <c r="T43" s="9"/>
      <c r="X43" s="23"/>
    </row>
    <row r="44" spans="2:24" x14ac:dyDescent="0.25">
      <c r="B44" s="24" t="str">
        <f t="shared" si="7"/>
        <v>OPTIONAL 3</v>
      </c>
      <c r="C44" s="24">
        <f t="shared" si="8"/>
        <v>0</v>
      </c>
      <c r="D44" s="24">
        <f t="shared" si="8"/>
        <v>0</v>
      </c>
      <c r="E44" s="132"/>
      <c r="K44" s="11"/>
      <c r="L44" s="33"/>
      <c r="M44" s="33"/>
      <c r="N44" s="33"/>
      <c r="O44" s="33"/>
      <c r="P44" s="33"/>
      <c r="Q44" s="33"/>
      <c r="R44" s="33"/>
      <c r="S44" s="9"/>
      <c r="T44" s="9"/>
      <c r="X44" s="23"/>
    </row>
    <row r="45" spans="2:24" x14ac:dyDescent="0.25">
      <c r="B45" s="24" t="str">
        <f t="shared" si="7"/>
        <v>Code</v>
      </c>
      <c r="C45" s="24" t="str">
        <f t="shared" si="8"/>
        <v xml:space="preserve"> Subjects (TH)</v>
      </c>
      <c r="D45" s="24" t="str">
        <f t="shared" si="8"/>
        <v>Crh.th</v>
      </c>
      <c r="E45" s="132"/>
      <c r="K45" s="11"/>
      <c r="L45" s="33"/>
      <c r="M45" s="33"/>
      <c r="N45" s="33"/>
      <c r="O45" s="33"/>
      <c r="P45" s="33"/>
      <c r="Q45" s="33"/>
      <c r="R45" s="33"/>
      <c r="S45" s="9"/>
      <c r="T45" s="9"/>
      <c r="X45" s="23"/>
    </row>
    <row r="46" spans="2:24" x14ac:dyDescent="0.25">
      <c r="B46" s="24">
        <f t="shared" si="7"/>
        <v>0</v>
      </c>
      <c r="C46" s="24">
        <f t="shared" si="8"/>
        <v>0</v>
      </c>
      <c r="D46" s="24">
        <f t="shared" si="8"/>
        <v>0</v>
      </c>
      <c r="E46" s="132"/>
      <c r="K46" s="11"/>
      <c r="L46" s="33"/>
      <c r="M46" s="33"/>
      <c r="N46" s="33"/>
      <c r="O46" s="33"/>
      <c r="P46" s="33"/>
      <c r="Q46" s="33"/>
      <c r="R46" s="33"/>
      <c r="S46" s="9"/>
      <c r="T46" s="9"/>
      <c r="X46" s="23"/>
    </row>
    <row r="47" spans="2:24" x14ac:dyDescent="0.25">
      <c r="B47" s="24">
        <f t="shared" si="7"/>
        <v>3031</v>
      </c>
      <c r="C47" s="24" t="str">
        <f t="shared" si="8"/>
        <v>ECONOMICS (TH)</v>
      </c>
      <c r="D47" s="24">
        <f t="shared" si="8"/>
        <v>3.75</v>
      </c>
      <c r="E47" s="132"/>
      <c r="K47" s="11"/>
      <c r="L47" s="33"/>
      <c r="M47" s="33"/>
      <c r="N47" s="33"/>
      <c r="O47" s="33"/>
      <c r="P47" s="33"/>
      <c r="Q47" s="33"/>
      <c r="R47" s="33"/>
      <c r="S47" s="9"/>
      <c r="T47" s="9"/>
      <c r="X47" s="23"/>
    </row>
    <row r="48" spans="2:24" x14ac:dyDescent="0.25">
      <c r="B48" s="24">
        <f t="shared" si="7"/>
        <v>3071</v>
      </c>
      <c r="C48" s="24" t="str">
        <f t="shared" si="8"/>
        <v>MARKETING (TH)</v>
      </c>
      <c r="D48" s="24">
        <f t="shared" si="8"/>
        <v>3.75</v>
      </c>
      <c r="E48" s="132"/>
      <c r="L48" s="32"/>
      <c r="M48" s="32"/>
      <c r="N48" s="32"/>
      <c r="O48" s="32"/>
      <c r="P48" s="32"/>
      <c r="Q48" s="32"/>
      <c r="R48" s="32"/>
      <c r="S48" s="9"/>
      <c r="T48" s="9"/>
      <c r="X48" s="23"/>
    </row>
    <row r="49" spans="2:24" x14ac:dyDescent="0.25">
      <c r="B49" s="24">
        <f t="shared" si="7"/>
        <v>3311</v>
      </c>
      <c r="C49" s="24" t="str">
        <f t="shared" si="8"/>
        <v>NEPALI (TH)</v>
      </c>
      <c r="D49" s="24">
        <f t="shared" si="8"/>
        <v>3.75</v>
      </c>
      <c r="E49" s="132"/>
      <c r="L49" s="32"/>
      <c r="M49" s="32"/>
      <c r="N49" s="32"/>
      <c r="O49" s="32"/>
      <c r="P49" s="32"/>
      <c r="Q49" s="32"/>
      <c r="R49" s="32"/>
      <c r="X49" s="23"/>
    </row>
    <row r="50" spans="2:24" x14ac:dyDescent="0.25">
      <c r="B50" s="24">
        <f t="shared" si="7"/>
        <v>3331</v>
      </c>
      <c r="C50" s="24" t="str">
        <f t="shared" si="8"/>
        <v>ENGLISH (TH)</v>
      </c>
      <c r="D50" s="24">
        <f t="shared" si="8"/>
        <v>3.75</v>
      </c>
      <c r="E50" s="132"/>
      <c r="L50" s="32"/>
      <c r="M50" s="32"/>
      <c r="N50" s="32"/>
      <c r="O50" s="32"/>
      <c r="P50" s="32"/>
      <c r="Q50" s="32"/>
      <c r="R50" s="32"/>
      <c r="X50" s="23"/>
    </row>
    <row r="51" spans="2:24" x14ac:dyDescent="0.25">
      <c r="B51" s="24">
        <f t="shared" si="7"/>
        <v>0</v>
      </c>
      <c r="C51" s="24">
        <f t="shared" si="8"/>
        <v>0</v>
      </c>
      <c r="D51" s="24">
        <f t="shared" si="8"/>
        <v>0</v>
      </c>
      <c r="E51" s="132"/>
      <c r="L51" s="32"/>
      <c r="M51" s="32"/>
      <c r="N51" s="32"/>
      <c r="O51" s="32"/>
      <c r="P51" s="32"/>
      <c r="Q51" s="32"/>
      <c r="R51" s="32"/>
      <c r="X51" s="23"/>
    </row>
    <row r="52" spans="2:24" x14ac:dyDescent="0.25">
      <c r="B52" s="24">
        <f t="shared" si="7"/>
        <v>0</v>
      </c>
      <c r="C52" s="24">
        <f t="shared" si="8"/>
        <v>0</v>
      </c>
      <c r="D52" s="24">
        <f t="shared" si="8"/>
        <v>0</v>
      </c>
      <c r="E52" s="132"/>
      <c r="L52" s="32"/>
      <c r="M52" s="32"/>
      <c r="N52" s="32"/>
      <c r="O52" s="32"/>
      <c r="P52" s="32"/>
      <c r="Q52" s="32"/>
      <c r="R52" s="32"/>
      <c r="X52" s="23"/>
    </row>
    <row r="53" spans="2:24" x14ac:dyDescent="0.25">
      <c r="B53" s="24">
        <f t="shared" si="7"/>
        <v>0</v>
      </c>
      <c r="C53" s="24">
        <f t="shared" si="8"/>
        <v>0</v>
      </c>
      <c r="D53" s="24">
        <f t="shared" si="8"/>
        <v>0</v>
      </c>
      <c r="E53" s="132"/>
      <c r="L53" s="32"/>
      <c r="M53" s="32"/>
      <c r="N53" s="32"/>
      <c r="O53" s="32"/>
      <c r="P53" s="32"/>
      <c r="Q53" s="32"/>
      <c r="R53" s="32"/>
      <c r="X53" s="23"/>
    </row>
    <row r="54" spans="2:24" x14ac:dyDescent="0.25">
      <c r="B54" s="24">
        <f t="shared" si="7"/>
        <v>0</v>
      </c>
      <c r="C54" s="24">
        <f t="shared" si="8"/>
        <v>0</v>
      </c>
      <c r="D54" s="24">
        <f t="shared" si="8"/>
        <v>0</v>
      </c>
      <c r="E54" s="132"/>
      <c r="L54" s="32"/>
      <c r="M54" s="32"/>
      <c r="N54" s="32"/>
      <c r="O54" s="32"/>
      <c r="P54" s="32"/>
      <c r="Q54" s="32"/>
      <c r="R54" s="32"/>
      <c r="X54" s="23"/>
    </row>
    <row r="55" spans="2:24" x14ac:dyDescent="0.25">
      <c r="B55" s="24">
        <f t="shared" si="7"/>
        <v>3</v>
      </c>
      <c r="C55" s="24" t="str">
        <f t="shared" si="8"/>
        <v>k</v>
      </c>
      <c r="D55" s="24">
        <f t="shared" si="8"/>
        <v>1</v>
      </c>
      <c r="E55" s="132"/>
      <c r="L55" s="32"/>
      <c r="M55" s="32"/>
      <c r="N55" s="32"/>
      <c r="O55" s="32"/>
      <c r="P55" s="32"/>
      <c r="Q55" s="32"/>
      <c r="R55" s="32"/>
      <c r="X55" s="23"/>
    </row>
    <row r="56" spans="2:24" x14ac:dyDescent="0.25">
      <c r="B56" s="24">
        <f>J4</f>
        <v>1032</v>
      </c>
      <c r="C56" s="24" t="str">
        <f>I4</f>
        <v>ACCOUNTING (PR)</v>
      </c>
      <c r="D56" s="24">
        <f>E4</f>
        <v>1.25</v>
      </c>
      <c r="E56" s="132"/>
      <c r="L56" s="32"/>
      <c r="M56" s="32"/>
      <c r="N56" s="32"/>
      <c r="O56" s="32"/>
      <c r="P56" s="32"/>
      <c r="Q56" s="32"/>
      <c r="R56" s="32"/>
      <c r="X56" s="23"/>
    </row>
    <row r="57" spans="2:24" x14ac:dyDescent="0.25">
      <c r="B57" s="24">
        <f t="shared" ref="B57:B75" si="9">J5</f>
        <v>1152</v>
      </c>
      <c r="C57" s="24" t="str">
        <f t="shared" ref="C57:C75" si="10">I5</f>
        <v>CHILD DEVELOPMENT AND LEARNING (PR)</v>
      </c>
      <c r="D57" s="24">
        <f t="shared" ref="D57:D75" si="11">E5</f>
        <v>1.25</v>
      </c>
      <c r="E57" s="132"/>
      <c r="L57" s="32"/>
      <c r="M57" s="32"/>
      <c r="N57" s="32"/>
      <c r="O57" s="32"/>
      <c r="P57" s="32"/>
      <c r="Q57" s="32"/>
      <c r="R57" s="32"/>
      <c r="X57" s="23"/>
    </row>
    <row r="58" spans="2:24" x14ac:dyDescent="0.25">
      <c r="B58" s="24" t="str">
        <f t="shared" si="9"/>
        <v/>
      </c>
      <c r="C58" s="24">
        <f t="shared" si="10"/>
        <v>0</v>
      </c>
      <c r="D58" s="24">
        <f t="shared" si="11"/>
        <v>0</v>
      </c>
      <c r="E58" s="132"/>
      <c r="L58" s="32"/>
      <c r="M58" s="32"/>
      <c r="N58" s="32"/>
      <c r="O58" s="32"/>
      <c r="P58" s="32"/>
      <c r="Q58" s="32"/>
      <c r="R58" s="32"/>
      <c r="X58" s="23"/>
    </row>
    <row r="59" spans="2:24" x14ac:dyDescent="0.25">
      <c r="B59" s="24" t="str">
        <f t="shared" si="9"/>
        <v/>
      </c>
      <c r="C59" s="24">
        <f t="shared" si="10"/>
        <v>0</v>
      </c>
      <c r="D59" s="24">
        <f t="shared" si="11"/>
        <v>0</v>
      </c>
      <c r="E59" s="132"/>
      <c r="L59" s="32"/>
      <c r="M59" s="32"/>
      <c r="N59" s="32"/>
      <c r="O59" s="32"/>
      <c r="P59" s="32"/>
      <c r="Q59" s="32"/>
      <c r="R59" s="32"/>
      <c r="X59" s="23"/>
    </row>
    <row r="60" spans="2:24" x14ac:dyDescent="0.25">
      <c r="B60" s="24" t="str">
        <f t="shared" si="9"/>
        <v/>
      </c>
      <c r="C60" s="24">
        <f t="shared" si="10"/>
        <v>0</v>
      </c>
      <c r="D60" s="24">
        <f t="shared" si="11"/>
        <v>0</v>
      </c>
      <c r="E60" s="132"/>
      <c r="L60" s="32"/>
      <c r="M60" s="32"/>
      <c r="N60" s="32"/>
      <c r="O60" s="32"/>
      <c r="P60" s="32"/>
      <c r="Q60" s="32"/>
      <c r="R60" s="32"/>
      <c r="X60" s="23"/>
    </row>
    <row r="61" spans="2:24" x14ac:dyDescent="0.25">
      <c r="B61" s="24" t="str">
        <f t="shared" si="9"/>
        <v/>
      </c>
      <c r="C61" s="24">
        <f t="shared" si="10"/>
        <v>0</v>
      </c>
      <c r="D61" s="24">
        <f t="shared" si="11"/>
        <v>0</v>
      </c>
      <c r="E61" s="132"/>
      <c r="L61" s="32"/>
      <c r="M61" s="32"/>
      <c r="N61" s="32"/>
      <c r="O61" s="32"/>
      <c r="P61" s="32"/>
      <c r="Q61" s="32"/>
      <c r="R61" s="32"/>
      <c r="X61" s="23"/>
    </row>
    <row r="62" spans="2:24" x14ac:dyDescent="0.25">
      <c r="B62" s="24" t="str">
        <f t="shared" si="9"/>
        <v/>
      </c>
      <c r="C62" s="24">
        <f t="shared" si="10"/>
        <v>0</v>
      </c>
      <c r="D62" s="24">
        <f t="shared" si="11"/>
        <v>0</v>
      </c>
      <c r="E62" s="132"/>
      <c r="X62" s="23"/>
    </row>
    <row r="63" spans="2:24" x14ac:dyDescent="0.25">
      <c r="B63" s="24" t="str">
        <f t="shared" si="9"/>
        <v/>
      </c>
      <c r="C63" s="24">
        <f t="shared" si="10"/>
        <v>0</v>
      </c>
      <c r="D63" s="24">
        <f t="shared" si="11"/>
        <v>0</v>
      </c>
      <c r="E63" s="132"/>
      <c r="X63" s="23"/>
    </row>
    <row r="64" spans="2:24" x14ac:dyDescent="0.25">
      <c r="B64" s="24">
        <f t="shared" si="9"/>
        <v>0</v>
      </c>
      <c r="C64" s="24">
        <f t="shared" si="10"/>
        <v>0</v>
      </c>
      <c r="D64" s="24">
        <f t="shared" si="11"/>
        <v>0</v>
      </c>
      <c r="E64" s="132"/>
      <c r="X64" s="23"/>
    </row>
    <row r="65" spans="2:25" x14ac:dyDescent="0.25">
      <c r="B65" s="24" t="str">
        <f t="shared" si="9"/>
        <v>Code</v>
      </c>
      <c r="C65" s="24" t="str">
        <f t="shared" si="10"/>
        <v>Corresponding Pr subjects (PR)</v>
      </c>
      <c r="D65" s="24" t="str">
        <f t="shared" si="11"/>
        <v>Crh.p</v>
      </c>
      <c r="E65" s="132"/>
      <c r="X65" s="23"/>
      <c r="Y65">
        <f t="shared" ref="Y65:Y71" si="12">S17</f>
        <v>4432</v>
      </c>
    </row>
    <row r="66" spans="2:25" x14ac:dyDescent="0.25">
      <c r="B66" s="24">
        <f t="shared" si="9"/>
        <v>0</v>
      </c>
      <c r="C66" s="24">
        <f t="shared" si="10"/>
        <v>0</v>
      </c>
      <c r="D66" s="24">
        <f t="shared" si="11"/>
        <v>0</v>
      </c>
      <c r="E66" s="132"/>
      <c r="X66" s="23"/>
      <c r="Y66">
        <f t="shared" si="12"/>
        <v>4472</v>
      </c>
    </row>
    <row r="67" spans="2:25" x14ac:dyDescent="0.25">
      <c r="B67" s="24">
        <f t="shared" si="9"/>
        <v>3032</v>
      </c>
      <c r="C67" s="24" t="str">
        <f t="shared" si="10"/>
        <v>ECONOMICS (PR)</v>
      </c>
      <c r="D67" s="24">
        <f t="shared" si="11"/>
        <v>1.25</v>
      </c>
      <c r="E67" s="132"/>
      <c r="X67" s="23"/>
      <c r="Y67" t="str">
        <f t="shared" si="12"/>
        <v/>
      </c>
    </row>
    <row r="68" spans="2:25" x14ac:dyDescent="0.25">
      <c r="B68" s="24">
        <f t="shared" si="9"/>
        <v>3072</v>
      </c>
      <c r="C68" s="24" t="str">
        <f t="shared" si="10"/>
        <v>MARKETING (PR)</v>
      </c>
      <c r="D68" s="24">
        <f t="shared" si="11"/>
        <v>1.25</v>
      </c>
      <c r="E68" s="132"/>
      <c r="X68" s="23"/>
      <c r="Y68" t="str">
        <f t="shared" si="12"/>
        <v/>
      </c>
    </row>
    <row r="69" spans="2:25" x14ac:dyDescent="0.25">
      <c r="B69" s="24">
        <f t="shared" si="9"/>
        <v>3312</v>
      </c>
      <c r="C69" s="24" t="str">
        <f t="shared" si="10"/>
        <v>NEPALI (PR)</v>
      </c>
      <c r="D69" s="24">
        <f t="shared" si="11"/>
        <v>1.25</v>
      </c>
      <c r="E69" s="132"/>
      <c r="X69" s="23"/>
      <c r="Y69" t="str">
        <f t="shared" si="12"/>
        <v/>
      </c>
    </row>
    <row r="70" spans="2:25" x14ac:dyDescent="0.25">
      <c r="B70" s="24">
        <f t="shared" si="9"/>
        <v>3332</v>
      </c>
      <c r="C70" s="24" t="str">
        <f t="shared" si="10"/>
        <v>ENGLISH (PR)</v>
      </c>
      <c r="D70" s="24">
        <f t="shared" si="11"/>
        <v>1.25</v>
      </c>
      <c r="E70" s="132"/>
      <c r="X70" s="23"/>
      <c r="Y70" t="str">
        <f t="shared" si="12"/>
        <v/>
      </c>
    </row>
    <row r="71" spans="2:25" x14ac:dyDescent="0.25">
      <c r="B71" s="24" t="str">
        <f t="shared" si="9"/>
        <v/>
      </c>
      <c r="C71" s="24">
        <f t="shared" si="10"/>
        <v>0</v>
      </c>
      <c r="D71" s="24">
        <f t="shared" si="11"/>
        <v>0</v>
      </c>
      <c r="E71" s="132"/>
      <c r="X71" s="23"/>
      <c r="Y71">
        <f t="shared" si="12"/>
        <v>6</v>
      </c>
    </row>
    <row r="72" spans="2:25" x14ac:dyDescent="0.25">
      <c r="B72" s="24" t="str">
        <f t="shared" si="9"/>
        <v/>
      </c>
      <c r="C72" s="24">
        <f t="shared" si="10"/>
        <v>0</v>
      </c>
      <c r="D72" s="24">
        <f t="shared" si="11"/>
        <v>0</v>
      </c>
      <c r="E72" s="132"/>
      <c r="X72" s="23"/>
    </row>
    <row r="73" spans="2:25" x14ac:dyDescent="0.25">
      <c r="B73" s="24" t="str">
        <f t="shared" si="9"/>
        <v/>
      </c>
      <c r="C73" s="24">
        <f t="shared" si="10"/>
        <v>0</v>
      </c>
      <c r="D73" s="24">
        <f t="shared" si="11"/>
        <v>0</v>
      </c>
      <c r="E73" s="132"/>
    </row>
    <row r="74" spans="2:25" x14ac:dyDescent="0.25">
      <c r="B74" s="24" t="str">
        <f t="shared" si="9"/>
        <v/>
      </c>
      <c r="C74" s="24">
        <f t="shared" si="10"/>
        <v>0</v>
      </c>
      <c r="D74" s="24">
        <f t="shared" si="11"/>
        <v>0</v>
      </c>
      <c r="E74" s="132"/>
    </row>
    <row r="75" spans="2:25" x14ac:dyDescent="0.25">
      <c r="B75" s="24">
        <f t="shared" si="9"/>
        <v>4</v>
      </c>
      <c r="C75" s="24">
        <f t="shared" si="10"/>
        <v>0</v>
      </c>
      <c r="D75" s="24">
        <f t="shared" si="11"/>
        <v>2</v>
      </c>
      <c r="E75" s="132"/>
    </row>
    <row r="76" spans="2:25" x14ac:dyDescent="0.25">
      <c r="B76" s="24">
        <f>K4</f>
        <v>2031</v>
      </c>
      <c r="C76" s="24" t="str">
        <f>L4</f>
        <v>EDUCATION AND DEVELOPMENT (TH)</v>
      </c>
      <c r="D76" s="24">
        <f>M4</f>
        <v>3.75</v>
      </c>
      <c r="E76" s="132"/>
    </row>
    <row r="77" spans="2:25" x14ac:dyDescent="0.25">
      <c r="B77" s="24">
        <f t="shared" ref="B77:B95" si="13">K5</f>
        <v>2151</v>
      </c>
      <c r="C77" s="24" t="str">
        <f t="shared" ref="C77:C95" si="14">L5</f>
        <v>BUSINESS STUDIES (TH)</v>
      </c>
      <c r="D77" s="24">
        <f t="shared" ref="D77:D95" si="15">M5</f>
        <v>3.75</v>
      </c>
      <c r="E77" s="132"/>
    </row>
    <row r="78" spans="2:25" x14ac:dyDescent="0.25">
      <c r="B78" s="24">
        <f t="shared" si="13"/>
        <v>2231</v>
      </c>
      <c r="C78" s="24" t="str">
        <f t="shared" si="14"/>
        <v>POPULATION STUDIES (TH)</v>
      </c>
      <c r="D78" s="24">
        <f t="shared" si="15"/>
        <v>0</v>
      </c>
      <c r="E78" s="132"/>
    </row>
    <row r="79" spans="2:25" x14ac:dyDescent="0.25">
      <c r="B79" s="24">
        <f t="shared" si="13"/>
        <v>0</v>
      </c>
      <c r="C79" s="24">
        <f t="shared" si="14"/>
        <v>0</v>
      </c>
      <c r="D79" s="24">
        <f t="shared" si="15"/>
        <v>0</v>
      </c>
      <c r="E79" s="132"/>
    </row>
    <row r="80" spans="2:25" x14ac:dyDescent="0.25">
      <c r="B80" s="24">
        <f t="shared" si="13"/>
        <v>0</v>
      </c>
      <c r="C80" s="24">
        <f t="shared" si="14"/>
        <v>0</v>
      </c>
      <c r="D80" s="24">
        <f t="shared" si="15"/>
        <v>0</v>
      </c>
      <c r="E80" s="132"/>
    </row>
    <row r="81" spans="2:5" x14ac:dyDescent="0.25">
      <c r="B81" s="24">
        <f t="shared" si="13"/>
        <v>0</v>
      </c>
      <c r="C81" s="24">
        <f t="shared" si="14"/>
        <v>0</v>
      </c>
      <c r="D81" s="24">
        <f t="shared" si="15"/>
        <v>0</v>
      </c>
      <c r="E81" s="132"/>
    </row>
    <row r="82" spans="2:5" x14ac:dyDescent="0.25">
      <c r="B82" s="24">
        <f t="shared" si="13"/>
        <v>0</v>
      </c>
      <c r="C82" s="24">
        <f t="shared" si="14"/>
        <v>0</v>
      </c>
      <c r="D82" s="24">
        <f t="shared" si="15"/>
        <v>0</v>
      </c>
      <c r="E82" s="132"/>
    </row>
    <row r="83" spans="2:5" x14ac:dyDescent="0.25">
      <c r="B83" s="24">
        <f t="shared" si="13"/>
        <v>0</v>
      </c>
      <c r="C83" s="24">
        <f t="shared" si="14"/>
        <v>0</v>
      </c>
      <c r="D83" s="24">
        <f t="shared" si="15"/>
        <v>0</v>
      </c>
      <c r="E83" s="132"/>
    </row>
    <row r="84" spans="2:5" x14ac:dyDescent="0.25">
      <c r="B84" s="24">
        <f t="shared" si="13"/>
        <v>0</v>
      </c>
      <c r="C84" s="24" t="str">
        <f t="shared" si="14"/>
        <v>OPTIONAL 4</v>
      </c>
      <c r="D84" s="24">
        <f t="shared" si="15"/>
        <v>0</v>
      </c>
      <c r="E84" s="132"/>
    </row>
    <row r="85" spans="2:5" x14ac:dyDescent="0.25">
      <c r="B85" s="24" t="str">
        <f t="shared" si="13"/>
        <v>Code</v>
      </c>
      <c r="C85" s="24" t="str">
        <f t="shared" si="14"/>
        <v xml:space="preserve"> Subjects (TH)</v>
      </c>
      <c r="D85" s="24" t="str">
        <f t="shared" si="15"/>
        <v>Crh.th</v>
      </c>
      <c r="E85" s="132"/>
    </row>
    <row r="86" spans="2:5" x14ac:dyDescent="0.25">
      <c r="B86" s="24">
        <f t="shared" si="13"/>
        <v>0</v>
      </c>
      <c r="C86" s="24">
        <f t="shared" si="14"/>
        <v>0</v>
      </c>
      <c r="D86" s="24">
        <f t="shared" si="15"/>
        <v>0</v>
      </c>
      <c r="E86" s="132"/>
    </row>
    <row r="87" spans="2:5" x14ac:dyDescent="0.25">
      <c r="B87" s="24">
        <f t="shared" si="13"/>
        <v>4011</v>
      </c>
      <c r="C87" s="24" t="str">
        <f t="shared" si="14"/>
        <v>MATHEMATICS (TH)</v>
      </c>
      <c r="D87" s="24">
        <f t="shared" si="15"/>
        <v>3.75</v>
      </c>
      <c r="E87" s="132"/>
    </row>
    <row r="88" spans="2:5" x14ac:dyDescent="0.25">
      <c r="B88" s="24">
        <f t="shared" si="13"/>
        <v>4051</v>
      </c>
      <c r="C88" s="24">
        <f t="shared" si="14"/>
        <v>0</v>
      </c>
      <c r="D88" s="24">
        <f t="shared" si="15"/>
        <v>0</v>
      </c>
      <c r="E88" s="132"/>
    </row>
    <row r="89" spans="2:5" x14ac:dyDescent="0.25">
      <c r="B89" s="24">
        <f t="shared" si="13"/>
        <v>4431</v>
      </c>
      <c r="C89" s="24" t="str">
        <f t="shared" si="14"/>
        <v>HEALTH AND PHYSICAL STUDIES (TH)</v>
      </c>
      <c r="D89" s="24">
        <f t="shared" si="15"/>
        <v>2</v>
      </c>
      <c r="E89" s="132"/>
    </row>
    <row r="90" spans="2:5" x14ac:dyDescent="0.25">
      <c r="B90" s="24">
        <f t="shared" si="13"/>
        <v>4471</v>
      </c>
      <c r="C90" s="24" t="str">
        <f t="shared" si="14"/>
        <v>SOCIAL STUDIES &amp; LIFE SKILL (TH)</v>
      </c>
      <c r="D90" s="24">
        <f t="shared" si="15"/>
        <v>0</v>
      </c>
      <c r="E90" s="132"/>
    </row>
    <row r="91" spans="2:5" x14ac:dyDescent="0.25">
      <c r="B91" s="24">
        <f t="shared" si="13"/>
        <v>0</v>
      </c>
      <c r="C91" s="24">
        <f t="shared" si="14"/>
        <v>0</v>
      </c>
      <c r="D91" s="24">
        <f t="shared" si="15"/>
        <v>0</v>
      </c>
      <c r="E91" s="132"/>
    </row>
    <row r="92" spans="2:5" x14ac:dyDescent="0.25">
      <c r="B92" s="24">
        <f t="shared" si="13"/>
        <v>0</v>
      </c>
      <c r="C92" s="24">
        <f t="shared" si="14"/>
        <v>0</v>
      </c>
      <c r="D92" s="24">
        <f t="shared" si="15"/>
        <v>0</v>
      </c>
      <c r="E92" s="132"/>
    </row>
    <row r="93" spans="2:5" x14ac:dyDescent="0.25">
      <c r="B93" s="24">
        <f t="shared" si="13"/>
        <v>0</v>
      </c>
      <c r="C93" s="24">
        <f t="shared" si="14"/>
        <v>0</v>
      </c>
      <c r="D93" s="24">
        <f t="shared" si="15"/>
        <v>0</v>
      </c>
      <c r="E93" s="132"/>
    </row>
    <row r="94" spans="2:5" x14ac:dyDescent="0.25">
      <c r="B94" s="24">
        <f t="shared" si="13"/>
        <v>0</v>
      </c>
      <c r="C94" s="24">
        <f t="shared" si="14"/>
        <v>0</v>
      </c>
      <c r="D94" s="24">
        <f t="shared" si="15"/>
        <v>0</v>
      </c>
      <c r="E94" s="132"/>
    </row>
    <row r="95" spans="2:5" x14ac:dyDescent="0.25">
      <c r="B95" s="24">
        <f t="shared" si="13"/>
        <v>5</v>
      </c>
      <c r="C95" s="24" t="str">
        <f t="shared" si="14"/>
        <v>l</v>
      </c>
      <c r="D95" s="24">
        <f t="shared" si="15"/>
        <v>0</v>
      </c>
      <c r="E95" s="132"/>
    </row>
    <row r="96" spans="2:5" x14ac:dyDescent="0.25">
      <c r="B96" s="24">
        <f>S4</f>
        <v>2032</v>
      </c>
      <c r="C96" s="24" t="str">
        <f>R4</f>
        <v>EDUCATION AND DEVELOPMENT (PR)</v>
      </c>
      <c r="D96" s="24">
        <f>N4</f>
        <v>1.25</v>
      </c>
      <c r="E96" s="132"/>
    </row>
    <row r="97" spans="2:5" x14ac:dyDescent="0.25">
      <c r="B97" s="24">
        <f t="shared" ref="B97:B115" si="16">S5</f>
        <v>2152</v>
      </c>
      <c r="C97" s="24" t="str">
        <f t="shared" ref="C97:C115" si="17">R5</f>
        <v>BUSINESS STUDIES (PR)</v>
      </c>
      <c r="D97" s="24">
        <f t="shared" ref="D97:D115" si="18">N5</f>
        <v>1.25</v>
      </c>
      <c r="E97" s="132"/>
    </row>
    <row r="98" spans="2:5" x14ac:dyDescent="0.25">
      <c r="B98" s="24">
        <f t="shared" si="16"/>
        <v>2232</v>
      </c>
      <c r="C98" s="24" t="str">
        <f t="shared" si="17"/>
        <v>POPULATION STUDIES (PR)</v>
      </c>
      <c r="D98" s="24">
        <f t="shared" si="18"/>
        <v>0</v>
      </c>
      <c r="E98" s="132"/>
    </row>
    <row r="99" spans="2:5" x14ac:dyDescent="0.25">
      <c r="B99" s="24" t="str">
        <f t="shared" si="16"/>
        <v/>
      </c>
      <c r="C99" s="24">
        <f t="shared" si="17"/>
        <v>0</v>
      </c>
      <c r="D99" s="24">
        <f t="shared" si="18"/>
        <v>0</v>
      </c>
      <c r="E99" s="132"/>
    </row>
    <row r="100" spans="2:5" x14ac:dyDescent="0.25">
      <c r="B100" s="24" t="str">
        <f t="shared" si="16"/>
        <v/>
      </c>
      <c r="C100" s="24">
        <f t="shared" si="17"/>
        <v>0</v>
      </c>
      <c r="D100" s="24">
        <f t="shared" si="18"/>
        <v>0</v>
      </c>
      <c r="E100" s="132"/>
    </row>
    <row r="101" spans="2:5" x14ac:dyDescent="0.25">
      <c r="B101" s="24" t="str">
        <f t="shared" si="16"/>
        <v/>
      </c>
      <c r="C101" s="24">
        <f t="shared" si="17"/>
        <v>0</v>
      </c>
      <c r="D101" s="24">
        <f t="shared" si="18"/>
        <v>0</v>
      </c>
      <c r="E101" s="132"/>
    </row>
    <row r="102" spans="2:5" x14ac:dyDescent="0.25">
      <c r="B102" s="24" t="str">
        <f t="shared" si="16"/>
        <v/>
      </c>
      <c r="C102" s="24">
        <f t="shared" si="17"/>
        <v>0</v>
      </c>
      <c r="D102" s="24">
        <f t="shared" si="18"/>
        <v>0</v>
      </c>
      <c r="E102" s="132"/>
    </row>
    <row r="103" spans="2:5" x14ac:dyDescent="0.25">
      <c r="B103" s="24" t="str">
        <f t="shared" si="16"/>
        <v/>
      </c>
      <c r="C103" s="24">
        <f t="shared" si="17"/>
        <v>0</v>
      </c>
      <c r="D103" s="24">
        <f t="shared" si="18"/>
        <v>0</v>
      </c>
      <c r="E103" s="132"/>
    </row>
    <row r="104" spans="2:5" x14ac:dyDescent="0.25">
      <c r="B104" s="24">
        <f t="shared" si="16"/>
        <v>0</v>
      </c>
      <c r="C104" s="24">
        <f t="shared" si="17"/>
        <v>0</v>
      </c>
      <c r="D104" s="24">
        <f t="shared" si="18"/>
        <v>0</v>
      </c>
      <c r="E104" s="132"/>
    </row>
    <row r="105" spans="2:5" x14ac:dyDescent="0.25">
      <c r="B105" s="24" t="str">
        <f t="shared" si="16"/>
        <v>code</v>
      </c>
      <c r="C105" s="24" t="str">
        <f t="shared" si="17"/>
        <v>Corresponding Pr subjects (PR)</v>
      </c>
      <c r="D105" s="24" t="str">
        <f t="shared" si="18"/>
        <v>Crh.p</v>
      </c>
      <c r="E105" s="132"/>
    </row>
    <row r="106" spans="2:5" x14ac:dyDescent="0.25">
      <c r="B106" s="24">
        <f t="shared" si="16"/>
        <v>0</v>
      </c>
      <c r="C106" s="24">
        <f t="shared" si="17"/>
        <v>0</v>
      </c>
      <c r="D106" s="24">
        <f t="shared" si="18"/>
        <v>0</v>
      </c>
      <c r="E106" s="132"/>
    </row>
    <row r="107" spans="2:5" x14ac:dyDescent="0.25">
      <c r="B107" s="24">
        <f t="shared" si="16"/>
        <v>4012</v>
      </c>
      <c r="C107" s="24" t="str">
        <f t="shared" si="17"/>
        <v>MATHEMATICS (PR)</v>
      </c>
      <c r="D107" s="24">
        <f t="shared" si="18"/>
        <v>1.25</v>
      </c>
      <c r="E107" s="132"/>
    </row>
    <row r="108" spans="2:5" x14ac:dyDescent="0.25">
      <c r="B108" s="24">
        <f t="shared" si="16"/>
        <v>4052</v>
      </c>
      <c r="C108" s="24">
        <f t="shared" si="17"/>
        <v>0</v>
      </c>
      <c r="D108" s="24">
        <f t="shared" si="18"/>
        <v>3.2</v>
      </c>
      <c r="E108" s="132"/>
    </row>
    <row r="109" spans="2:5" x14ac:dyDescent="0.25">
      <c r="B109" s="24">
        <f t="shared" si="16"/>
        <v>4432</v>
      </c>
      <c r="C109" s="24" t="str">
        <f t="shared" si="17"/>
        <v>HEALTH AND PHYSICAL STUDIES (PR)</v>
      </c>
      <c r="D109" s="24">
        <f t="shared" si="18"/>
        <v>1</v>
      </c>
      <c r="E109" s="132"/>
    </row>
    <row r="110" spans="2:5" x14ac:dyDescent="0.25">
      <c r="B110" s="24">
        <f t="shared" si="16"/>
        <v>4472</v>
      </c>
      <c r="C110" s="24" t="str">
        <f t="shared" si="17"/>
        <v>SOCIAL STUDIES &amp; LIFE SKILL (PR)</v>
      </c>
      <c r="D110" s="24">
        <f t="shared" si="18"/>
        <v>0</v>
      </c>
      <c r="E110" s="132"/>
    </row>
    <row r="111" spans="2:5" x14ac:dyDescent="0.25">
      <c r="B111" s="24" t="str">
        <f t="shared" si="16"/>
        <v/>
      </c>
      <c r="C111" s="24">
        <f t="shared" si="17"/>
        <v>0</v>
      </c>
      <c r="D111" s="24">
        <f t="shared" si="18"/>
        <v>0</v>
      </c>
      <c r="E111" s="132"/>
    </row>
    <row r="112" spans="2:5" x14ac:dyDescent="0.25">
      <c r="B112" s="24" t="str">
        <f t="shared" si="16"/>
        <v/>
      </c>
      <c r="C112" s="24">
        <f t="shared" si="17"/>
        <v>0</v>
      </c>
      <c r="D112" s="24">
        <f t="shared" si="18"/>
        <v>0</v>
      </c>
      <c r="E112" s="132"/>
    </row>
    <row r="113" spans="2:5" x14ac:dyDescent="0.25">
      <c r="B113" s="24" t="str">
        <f t="shared" si="16"/>
        <v/>
      </c>
      <c r="C113" s="24">
        <f t="shared" si="17"/>
        <v>0</v>
      </c>
      <c r="D113" s="24">
        <f t="shared" si="18"/>
        <v>0</v>
      </c>
      <c r="E113" s="132"/>
    </row>
    <row r="114" spans="2:5" x14ac:dyDescent="0.25">
      <c r="B114" s="24" t="str">
        <f t="shared" si="16"/>
        <v/>
      </c>
      <c r="C114" s="24">
        <f t="shared" si="17"/>
        <v>0</v>
      </c>
      <c r="D114" s="24">
        <f t="shared" si="18"/>
        <v>0</v>
      </c>
      <c r="E114" s="132"/>
    </row>
    <row r="115" spans="2:5" x14ac:dyDescent="0.25">
      <c r="B115" s="24">
        <f t="shared" si="16"/>
        <v>6</v>
      </c>
      <c r="C115" s="24" t="str">
        <f t="shared" si="17"/>
        <v>n</v>
      </c>
      <c r="D115" s="24">
        <f t="shared" si="18"/>
        <v>6</v>
      </c>
      <c r="E115" s="132"/>
    </row>
    <row r="116" spans="2:5" x14ac:dyDescent="0.25">
      <c r="B116" s="132"/>
      <c r="C116" s="132"/>
      <c r="D116" s="132"/>
      <c r="E116" s="132"/>
    </row>
    <row r="117" spans="2:5" x14ac:dyDescent="0.25">
      <c r="B117" s="23"/>
    </row>
  </sheetData>
  <sheetProtection algorithmName="SHA-512" hashValue="oNNmNEPXnUZFH5FzDegb3HkTlrOT1AU4ov5VnmXk1P6jcu5RPD4DGSLIEM5rU4K6cY5udJajehYo7IHYI4UqbA==" saltValue="VJsH1dkF6LX9MD96VtqHog==" spinCount="100000" sheet="1" selectLockedCells="1"/>
  <mergeCells count="7">
    <mergeCell ref="B24:J24"/>
    <mergeCell ref="K25:S25"/>
    <mergeCell ref="K28:S28"/>
    <mergeCell ref="B1:J1"/>
    <mergeCell ref="B12:J12"/>
    <mergeCell ref="L12:R12"/>
    <mergeCell ref="K1:S1"/>
  </mergeCell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B1:BE502"/>
  <sheetViews>
    <sheetView topLeftCell="S1" workbookViewId="0">
      <pane ySplit="1" topLeftCell="A2" activePane="bottomLeft" state="frozen"/>
      <selection activeCell="M1" sqref="M1"/>
      <selection pane="bottomLeft" activeCell="V13" sqref="V13"/>
    </sheetView>
  </sheetViews>
  <sheetFormatPr defaultColWidth="8.85546875" defaultRowHeight="11.25" x14ac:dyDescent="0.2"/>
  <cols>
    <col min="1" max="1" width="8.85546875" style="26"/>
    <col min="2" max="2" width="3.85546875" style="26" customWidth="1"/>
    <col min="3" max="4" width="3.5703125" style="26" customWidth="1"/>
    <col min="5" max="5" width="3.42578125" style="26" customWidth="1"/>
    <col min="6" max="10" width="3.5703125" style="26" customWidth="1"/>
    <col min="11" max="11" width="4.5703125" style="26" customWidth="1"/>
    <col min="12" max="12" width="4" style="26" customWidth="1"/>
    <col min="13" max="13" width="3.42578125" style="26" customWidth="1"/>
    <col min="14" max="15" width="4.42578125" style="26" customWidth="1"/>
    <col min="16" max="16" width="3.140625" style="26" customWidth="1"/>
    <col min="17" max="22" width="4.42578125" style="26" customWidth="1"/>
    <col min="23" max="23" width="2.42578125" style="26" customWidth="1"/>
    <col min="24" max="24" width="8.5703125" style="26" customWidth="1"/>
    <col min="25" max="30" width="4.140625" style="26" customWidth="1"/>
    <col min="31" max="31" width="5.42578125" style="26" customWidth="1"/>
    <col min="32" max="32" width="5.5703125" style="26" customWidth="1"/>
    <col min="33" max="33" width="5.42578125" style="26" customWidth="1"/>
    <col min="34" max="34" width="5.5703125" style="26" customWidth="1"/>
    <col min="35" max="36" width="5.42578125" style="26" customWidth="1"/>
    <col min="37" max="37" width="4.5703125" style="26" customWidth="1"/>
    <col min="38" max="38" width="4.42578125" style="26" customWidth="1"/>
    <col min="39" max="39" width="3" style="26" customWidth="1"/>
    <col min="40" max="40" width="4.5703125" style="26" customWidth="1"/>
    <col min="41" max="41" width="2.5703125" style="26" customWidth="1"/>
    <col min="42" max="47" width="4.5703125" style="26" customWidth="1"/>
    <col min="48" max="48" width="4" style="26" customWidth="1"/>
    <col min="49" max="49" width="5.42578125" style="26" customWidth="1"/>
    <col min="50" max="51" width="4.5703125" style="26" customWidth="1"/>
    <col min="52" max="52" width="4.85546875" style="26" customWidth="1"/>
    <col min="53" max="53" width="5.140625" style="26" customWidth="1"/>
    <col min="54" max="54" width="5" style="26" customWidth="1"/>
    <col min="55" max="55" width="5.140625" style="26" customWidth="1"/>
    <col min="56" max="56" width="6.85546875" style="26" customWidth="1"/>
    <col min="57" max="16384" width="8.85546875" style="26"/>
  </cols>
  <sheetData>
    <row r="1" spans="2:57" s="25" customFormat="1" x14ac:dyDescent="0.2">
      <c r="B1" s="25" t="s">
        <v>146</v>
      </c>
      <c r="C1" s="25" t="s">
        <v>147</v>
      </c>
      <c r="D1" s="25" t="s">
        <v>163</v>
      </c>
      <c r="E1" s="25" t="s">
        <v>164</v>
      </c>
      <c r="F1" s="25" t="s">
        <v>165</v>
      </c>
      <c r="G1" s="25" t="s">
        <v>166</v>
      </c>
      <c r="H1" s="25" t="s">
        <v>167</v>
      </c>
      <c r="I1" s="25" t="s">
        <v>168</v>
      </c>
      <c r="J1" s="25" t="s">
        <v>169</v>
      </c>
      <c r="K1" s="25" t="s">
        <v>43</v>
      </c>
      <c r="L1" s="25" t="s">
        <v>44</v>
      </c>
      <c r="M1" s="25" t="s">
        <v>38</v>
      </c>
      <c r="N1" s="25" t="s">
        <v>39</v>
      </c>
      <c r="O1" s="25" t="s">
        <v>40</v>
      </c>
      <c r="P1" s="25" t="s">
        <v>45</v>
      </c>
      <c r="Q1" s="25" t="s">
        <v>41</v>
      </c>
      <c r="R1" s="25" t="s">
        <v>42</v>
      </c>
      <c r="S1" s="25" t="s">
        <v>46</v>
      </c>
      <c r="T1" s="25" t="s">
        <v>179</v>
      </c>
      <c r="U1" s="25" t="s">
        <v>180</v>
      </c>
      <c r="V1" s="25" t="s">
        <v>181</v>
      </c>
      <c r="X1" s="25" t="s">
        <v>7</v>
      </c>
      <c r="Y1" s="25" t="s">
        <v>194</v>
      </c>
      <c r="Z1" s="25" t="s">
        <v>195</v>
      </c>
      <c r="AA1" s="25" t="s">
        <v>198</v>
      </c>
      <c r="AB1" s="25" t="s">
        <v>199</v>
      </c>
      <c r="AC1" s="25" t="s">
        <v>196</v>
      </c>
      <c r="AD1" s="25" t="s">
        <v>197</v>
      </c>
      <c r="AE1" s="25" t="s">
        <v>108</v>
      </c>
      <c r="AF1" s="25" t="s">
        <v>53</v>
      </c>
      <c r="AG1" s="25" t="s">
        <v>54</v>
      </c>
      <c r="AH1" s="25" t="s">
        <v>55</v>
      </c>
      <c r="AI1" s="25" t="s">
        <v>56</v>
      </c>
      <c r="AJ1" s="25" t="s">
        <v>57</v>
      </c>
      <c r="AK1" s="25" t="s">
        <v>74</v>
      </c>
      <c r="AL1" s="25" t="s">
        <v>75</v>
      </c>
      <c r="AN1" s="83" t="s">
        <v>109</v>
      </c>
      <c r="AP1" s="25" t="s">
        <v>200</v>
      </c>
      <c r="AQ1" s="25" t="s">
        <v>201</v>
      </c>
      <c r="AR1" s="25" t="s">
        <v>202</v>
      </c>
      <c r="AS1" s="25" t="s">
        <v>203</v>
      </c>
      <c r="AT1" s="25" t="s">
        <v>196</v>
      </c>
      <c r="AU1" s="25" t="s">
        <v>197</v>
      </c>
      <c r="AV1" s="25" t="s">
        <v>48</v>
      </c>
      <c r="AW1" s="25" t="s">
        <v>47</v>
      </c>
      <c r="AX1" s="25" t="s">
        <v>49</v>
      </c>
      <c r="AY1" s="25" t="s">
        <v>50</v>
      </c>
      <c r="AZ1" s="25" t="s">
        <v>51</v>
      </c>
      <c r="BA1" s="25" t="s">
        <v>52</v>
      </c>
      <c r="BB1" s="25" t="s">
        <v>77</v>
      </c>
      <c r="BC1" s="25" t="s">
        <v>78</v>
      </c>
      <c r="BD1" s="83" t="s">
        <v>76</v>
      </c>
      <c r="BE1" s="25" t="s">
        <v>58</v>
      </c>
    </row>
    <row r="2" spans="2:57" x14ac:dyDescent="0.2">
      <c r="B2" s="26">
        <f>'Sub Ref'!F$27</f>
        <v>75</v>
      </c>
      <c r="C2" s="26">
        <f>'Sub Ref'!G$27</f>
        <v>25</v>
      </c>
      <c r="D2" s="26">
        <f>SUM(B2:C2)</f>
        <v>100</v>
      </c>
      <c r="E2" s="26">
        <f>'Sub Ref'!O$27</f>
        <v>75</v>
      </c>
      <c r="F2" s="26">
        <f>'Sub Ref'!P$27</f>
        <v>25</v>
      </c>
      <c r="G2" s="26">
        <f>SUM(E2:F2)</f>
        <v>100</v>
      </c>
      <c r="H2" s="26">
        <f>VLOOKUP('DATA ENTRY'!L2,'Sub Ref'!$L$30:$O$31,4,0)</f>
        <v>75</v>
      </c>
      <c r="I2" s="26">
        <f>VLOOKUP('DATA ENTRY'!L2,'Sub Ref'!$L$30:$P$31,5,0)</f>
        <v>25</v>
      </c>
      <c r="J2" s="26">
        <f>SUM(H2:I2)</f>
        <v>100</v>
      </c>
      <c r="K2" s="26">
        <f>VLOOKUP('DATA ENTRY'!O2,'Sub Ref'!$C$3:$G$11,4,0)</f>
        <v>75</v>
      </c>
      <c r="L2" s="26">
        <f>VLOOKUP('DATA ENTRY'!O2,'Sub Ref'!$C$3:$G$11,5,0)</f>
        <v>25</v>
      </c>
      <c r="M2" s="26">
        <f>SUM(K2:L2)</f>
        <v>100</v>
      </c>
      <c r="N2" s="26">
        <f>VLOOKUP('DATA ENTRY'!R2,'Sub Ref'!$L$3:$P$11,4,0)</f>
        <v>75</v>
      </c>
      <c r="O2" s="26">
        <f>VLOOKUP('DATA ENTRY'!R2,'Sub Ref'!$L$3:$P$11,5,0)</f>
        <v>25</v>
      </c>
      <c r="P2" s="26">
        <f>SUM(N2:O2)</f>
        <v>100</v>
      </c>
      <c r="Q2" s="26">
        <f>VLOOKUP('DATA ENTRY'!U2,'Sub Ref'!$C$14:$G$22,4,0)</f>
        <v>75</v>
      </c>
      <c r="R2" s="26">
        <f>VLOOKUP('DATA ENTRY'!U2,'Sub Ref'!$C$14:$G$22,5,0)</f>
        <v>25</v>
      </c>
      <c r="S2" s="26">
        <f>SUM(Q2:R2)</f>
        <v>100</v>
      </c>
      <c r="T2" s="26" t="e">
        <f>INDEX('Sub Ref'!$O$14:$O$22,MATCH('DATA ENTRY'!X2,'Sub Ref'!$L$14:$L$22,0))</f>
        <v>#N/A</v>
      </c>
      <c r="U2" s="26" t="e">
        <f>INDEX('Sub Ref'!$P$14:$P$22,MATCH('DATA ENTRY'!X2,'Sub Ref'!$L$14:$L$22,0))</f>
        <v>#N/A</v>
      </c>
      <c r="V2" s="26" t="e">
        <f>SUM(T2:U2)</f>
        <v>#N/A</v>
      </c>
      <c r="X2" s="26">
        <f>'DATA ENTRY'!A2</f>
        <v>14911507</v>
      </c>
      <c r="Y2" s="26">
        <f>'Sub Ref'!$D$27</f>
        <v>2.25</v>
      </c>
      <c r="Z2" s="26">
        <f>'Sub Ref'!$E$27</f>
        <v>0.75</v>
      </c>
      <c r="AA2" s="26">
        <f>'Sub Ref'!$M$27</f>
        <v>3</v>
      </c>
      <c r="AB2" s="26">
        <f>'Sub Ref'!$N$27</f>
        <v>1</v>
      </c>
      <c r="AC2" s="26">
        <f>IFERROR(VLOOKUP('DATA ENTRY'!L2,'Sub Ref'!$L$30:$N$31,2,0),0)</f>
        <v>3.75</v>
      </c>
      <c r="AD2" s="26">
        <f>IFERROR(VLOOKUP('DATA ENTRY'!L2,'Sub Ref'!$L$30:$N$31,3,0),0)</f>
        <v>1.25</v>
      </c>
      <c r="AE2" s="26">
        <f>IFERROR(VLOOKUP('DATA ENTRY'!O2,'Sub Ref'!$C$3:$E$11,2,0),0)</f>
        <v>3.75</v>
      </c>
      <c r="AF2" s="26">
        <f>IFERROR(VLOOKUP('DATA ENTRY'!O2,'Sub Ref'!$C$3:$E$11,3,0),0)</f>
        <v>1.25</v>
      </c>
      <c r="AG2" s="26">
        <f>IFERROR(VLOOKUP('DATA ENTRY'!R2,'Sub Ref'!$L$3:$N$24,2,0),0)</f>
        <v>3.75</v>
      </c>
      <c r="AH2" s="26">
        <f>IFERROR(VLOOKUP('DATA ENTRY'!R2,'Sub Ref'!$L$3:$N$24,3,0),0)</f>
        <v>1.25</v>
      </c>
      <c r="AI2" s="26">
        <f>IFERROR(VLOOKUP('DATA ENTRY'!U2,'Sub Ref'!$C$14:$E$22,2,0),0)</f>
        <v>3.75</v>
      </c>
      <c r="AJ2" s="26">
        <f>IFERROR(VLOOKUP('DATA ENTRY'!U2,'Sub Ref'!$C$14:$E$22,3,0),0)</f>
        <v>1.25</v>
      </c>
      <c r="AK2" s="26">
        <f>IFERROR(INDEX('Sub Ref'!$M$14:$M$23,MATCH('DATA ENTRY'!X2,'Sub Ref'!$L$14:$L$23,0)),0)</f>
        <v>0</v>
      </c>
      <c r="AL2" s="26">
        <f>IFERROR(INDEX('Sub Ref'!$N$14:$N$23,MATCH('DATA ENTRY'!X2,'Sub Ref'!$L$14:$L$23,0)),0)</f>
        <v>0</v>
      </c>
      <c r="AN2" s="26">
        <f>SUM(Y2:AL2)</f>
        <v>27</v>
      </c>
      <c r="AP2" s="26">
        <f>IFERROR('MARK LOOKUP'!Y2*LEDGER!AR2,0)</f>
        <v>5.3999999999999995</v>
      </c>
      <c r="AQ2" s="26">
        <f>IFERROR('MARK LOOKUP'!Z2*LEDGER!AS2,0)</f>
        <v>2.7</v>
      </c>
      <c r="AR2" s="26">
        <f>IFERROR(AA2*LEDGER!AU2,0)</f>
        <v>6</v>
      </c>
      <c r="AS2" s="26">
        <f>IFERROR(AB2*LEDGER!AV2,0)</f>
        <v>3.6</v>
      </c>
      <c r="AT2" s="26">
        <f>IFERROR(AC2*LEDGER!AU2,0)</f>
        <v>7.5</v>
      </c>
      <c r="AU2" s="26">
        <f>IFERROR(AD2*LEDGER!AV2,0)</f>
        <v>4.5</v>
      </c>
      <c r="AV2" s="26">
        <f>IFERROR(AE2*LEDGER!BA2,0)</f>
        <v>6</v>
      </c>
      <c r="AW2" s="26">
        <f>IFERROR(AF2*LEDGER!BB2,0)</f>
        <v>5</v>
      </c>
      <c r="AX2" s="26">
        <f>IFERROR(AG2*LEDGER!BD2,0)</f>
        <v>10.5</v>
      </c>
      <c r="AY2" s="26">
        <f>IFERROR(AH2*LEDGER!BE2,0)</f>
        <v>4</v>
      </c>
      <c r="AZ2" s="26">
        <f>IFERROR(AI2*LEDGER!BG2,0)</f>
        <v>10.5</v>
      </c>
      <c r="BA2" s="26">
        <f>IFERROR(AJ2*LEDGER!BH2,0)</f>
        <v>4.5</v>
      </c>
      <c r="BB2" s="26">
        <f>IFERROR(AK2*LEDGER!BJ2,0)</f>
        <v>0</v>
      </c>
      <c r="BC2" s="26">
        <f>IFERROR(AL2*LEDGER!BK2,0)</f>
        <v>0</v>
      </c>
      <c r="BD2" s="26">
        <f>SUM(AP2:BC2)</f>
        <v>70.2</v>
      </c>
      <c r="BE2" s="26">
        <f>BD2/AN2</f>
        <v>2.6</v>
      </c>
    </row>
    <row r="3" spans="2:57" x14ac:dyDescent="0.2">
      <c r="B3" s="26">
        <f>'Sub Ref'!F$27</f>
        <v>75</v>
      </c>
      <c r="C3" s="26">
        <f>'Sub Ref'!G$27</f>
        <v>25</v>
      </c>
      <c r="D3" s="26">
        <f t="shared" ref="D3:D66" si="0">SUM(B3:C3)</f>
        <v>100</v>
      </c>
      <c r="E3" s="26">
        <f>'Sub Ref'!O$27</f>
        <v>75</v>
      </c>
      <c r="F3" s="26">
        <f>'Sub Ref'!P$27</f>
        <v>25</v>
      </c>
      <c r="G3" s="26">
        <f t="shared" ref="G3:G66" si="1">SUM(E3:F3)</f>
        <v>100</v>
      </c>
      <c r="H3" s="26">
        <f>VLOOKUP('DATA ENTRY'!L3,'Sub Ref'!$L$30:$O$31,4,0)</f>
        <v>75</v>
      </c>
      <c r="I3" s="26">
        <f>VLOOKUP('DATA ENTRY'!L3,'Sub Ref'!$L$30:$P$31,5,0)</f>
        <v>25</v>
      </c>
      <c r="J3" s="26">
        <f>SUM(H3:I3)</f>
        <v>100</v>
      </c>
      <c r="K3" s="26" t="e">
        <f>VLOOKUP('DATA ENTRY'!O3,'Sub Ref'!$C$3:$G$11,4,0)</f>
        <v>#N/A</v>
      </c>
      <c r="L3" s="26" t="e">
        <f>VLOOKUP('DATA ENTRY'!O3,'Sub Ref'!$C$3:$G$11,5,0)</f>
        <v>#N/A</v>
      </c>
      <c r="M3" s="26" t="e">
        <f t="shared" ref="M3:M66" si="2">SUM(K3:L3)</f>
        <v>#N/A</v>
      </c>
      <c r="N3" s="26" t="e">
        <f>VLOOKUP('DATA ENTRY'!R3,'Sub Ref'!$L$3:$P$11,4,0)</f>
        <v>#N/A</v>
      </c>
      <c r="O3" s="26" t="e">
        <f>VLOOKUP('DATA ENTRY'!R3,'Sub Ref'!$L$3:$P$11,5,0)</f>
        <v>#N/A</v>
      </c>
      <c r="P3" s="26" t="e">
        <f>SUM(N3:O3)</f>
        <v>#N/A</v>
      </c>
      <c r="Q3" s="26" t="e">
        <f>VLOOKUP('DATA ENTRY'!U3,'Sub Ref'!$C$14:$G$22,4,0)</f>
        <v>#N/A</v>
      </c>
      <c r="R3" s="26" t="e">
        <f>VLOOKUP('DATA ENTRY'!U3,'Sub Ref'!$C$14:$G$22,5,0)</f>
        <v>#N/A</v>
      </c>
      <c r="S3" s="26" t="e">
        <f>SUM(Q3:R3)</f>
        <v>#N/A</v>
      </c>
      <c r="T3" s="26" t="e">
        <f>INDEX('Sub Ref'!$O$14:$O$22,MATCH('DATA ENTRY'!X3,'Sub Ref'!$L$14:$L$22,0))</f>
        <v>#N/A</v>
      </c>
      <c r="U3" s="26" t="e">
        <f>INDEX('Sub Ref'!$P$14:$P$22,MATCH('DATA ENTRY'!X3,'Sub Ref'!$L$14:$L$22,0))</f>
        <v>#N/A</v>
      </c>
      <c r="V3" s="26" t="e">
        <f t="shared" ref="V3:V66" si="3">SUM(T3:U3)</f>
        <v>#N/A</v>
      </c>
      <c r="X3" s="26">
        <f>'DATA ENTRY'!A3</f>
        <v>14911508</v>
      </c>
      <c r="Y3" s="26">
        <f>'Sub Ref'!$D$27</f>
        <v>2.25</v>
      </c>
      <c r="Z3" s="26">
        <f>'Sub Ref'!$E$27</f>
        <v>0.75</v>
      </c>
      <c r="AA3" s="26">
        <f>'Sub Ref'!$M$27</f>
        <v>3</v>
      </c>
      <c r="AB3" s="26">
        <f>'Sub Ref'!$N$27</f>
        <v>1</v>
      </c>
      <c r="AC3" s="26">
        <f>IFERROR(VLOOKUP('DATA ENTRY'!L3,'Sub Ref'!$L$30:$N$31,2,0),0)</f>
        <v>3.75</v>
      </c>
      <c r="AD3" s="26">
        <f>IFERROR(VLOOKUP('DATA ENTRY'!L3,'Sub Ref'!$L$30:$N$31,3,0),0)</f>
        <v>1.25</v>
      </c>
      <c r="AE3" s="26">
        <f>IFERROR(VLOOKUP('DATA ENTRY'!O3,'Sub Ref'!$C$3:$E$11,2,0),0)</f>
        <v>0</v>
      </c>
      <c r="AF3" s="26">
        <f>IFERROR(VLOOKUP('DATA ENTRY'!O3,'Sub Ref'!$C$3:$E$11,3,0),0)</f>
        <v>0</v>
      </c>
      <c r="AG3" s="26">
        <f>IFERROR(VLOOKUP('DATA ENTRY'!R3,'Sub Ref'!$L$3:$N$24,2,0),0)</f>
        <v>0</v>
      </c>
      <c r="AH3" s="26">
        <f>IFERROR(VLOOKUP('DATA ENTRY'!R3,'Sub Ref'!$L$3:$N$24,3,0),0)</f>
        <v>0</v>
      </c>
      <c r="AI3" s="26">
        <f>IFERROR(VLOOKUP('DATA ENTRY'!U3,'Sub Ref'!$C$14:$E$22,2,0),0)</f>
        <v>0</v>
      </c>
      <c r="AJ3" s="26">
        <f>IFERROR(VLOOKUP('DATA ENTRY'!U3,'Sub Ref'!$C$14:$E$22,3,0),0)</f>
        <v>0</v>
      </c>
      <c r="AK3" s="26">
        <f>IFERROR(INDEX('Sub Ref'!$M$14:$M$23,MATCH('DATA ENTRY'!X3,'Sub Ref'!$L$14:$L$23,0)),0)</f>
        <v>0</v>
      </c>
      <c r="AL3" s="26">
        <f>IFERROR(INDEX('Sub Ref'!$N$14:$N$23,MATCH('DATA ENTRY'!X3,'Sub Ref'!$L$14:$L$23,0)),0)</f>
        <v>0</v>
      </c>
      <c r="AN3" s="26">
        <f t="shared" ref="AN3:AN66" si="4">SUM(Y3:AL3)</f>
        <v>12</v>
      </c>
      <c r="AP3" s="26">
        <f>IFERROR('MARK LOOKUP'!Y3*LEDGER!AR3,0)</f>
        <v>0</v>
      </c>
      <c r="AQ3" s="26">
        <f>IFERROR('MARK LOOKUP'!Z3*LEDGER!AS3,0)</f>
        <v>0</v>
      </c>
      <c r="AR3" s="26">
        <f>IFERROR(AA3*LEDGER!AU3,0)</f>
        <v>0</v>
      </c>
      <c r="AS3" s="26">
        <f>IFERROR(AB3*LEDGER!AV3,0)</f>
        <v>0</v>
      </c>
      <c r="AT3" s="26">
        <f>IFERROR(AC3*LEDGER!AU3,0)</f>
        <v>0</v>
      </c>
      <c r="AU3" s="26">
        <f>IFERROR(AD3*LEDGER!AV3,0)</f>
        <v>0</v>
      </c>
      <c r="AV3" s="26">
        <f>IFERROR(AE3*LEDGER!BA3,0)</f>
        <v>0</v>
      </c>
      <c r="AW3" s="26">
        <f>IFERROR(AF3*LEDGER!BB3,0)</f>
        <v>0</v>
      </c>
      <c r="AX3" s="26">
        <f>IFERROR(AG3*LEDGER!BD3,0)</f>
        <v>0</v>
      </c>
      <c r="AY3" s="26">
        <f>IFERROR(AH3*LEDGER!BE3,0)</f>
        <v>0</v>
      </c>
      <c r="AZ3" s="26">
        <f>IFERROR(AI3*LEDGER!BG3,0)</f>
        <v>0</v>
      </c>
      <c r="BA3" s="26">
        <f>IFERROR(AJ3*LEDGER!BH3,0)</f>
        <v>0</v>
      </c>
      <c r="BB3" s="26">
        <f>IFERROR(AK3*LEDGER!BJ3,0)</f>
        <v>0</v>
      </c>
      <c r="BC3" s="26">
        <f>IFERROR(AL3*LEDGER!BK3,0)</f>
        <v>0</v>
      </c>
      <c r="BD3" s="26">
        <f t="shared" ref="BD3:BD66" si="5">SUM(AP3:BC3)</f>
        <v>0</v>
      </c>
      <c r="BE3" s="26">
        <f t="shared" ref="BE3:BE66" si="6">BD3/AN3</f>
        <v>0</v>
      </c>
    </row>
    <row r="4" spans="2:57" x14ac:dyDescent="0.2">
      <c r="B4" s="26">
        <f>'Sub Ref'!F$27</f>
        <v>75</v>
      </c>
      <c r="C4" s="26">
        <f>'Sub Ref'!G$27</f>
        <v>25</v>
      </c>
      <c r="D4" s="26">
        <f t="shared" si="0"/>
        <v>100</v>
      </c>
      <c r="E4" s="26">
        <f>'Sub Ref'!O$27</f>
        <v>75</v>
      </c>
      <c r="F4" s="26">
        <f>'Sub Ref'!P$27</f>
        <v>25</v>
      </c>
      <c r="G4" s="26">
        <f t="shared" si="1"/>
        <v>100</v>
      </c>
      <c r="H4" s="26">
        <f>VLOOKUP('DATA ENTRY'!L4,'Sub Ref'!$L$30:$O$31,4,0)</f>
        <v>75</v>
      </c>
      <c r="I4" s="26">
        <f>VLOOKUP('DATA ENTRY'!L4,'Sub Ref'!$L$30:$P$31,5,0)</f>
        <v>25</v>
      </c>
      <c r="J4" s="26">
        <f t="shared" ref="J4:J67" si="7">SUM(H4:I4)</f>
        <v>100</v>
      </c>
      <c r="K4" s="26">
        <f>VLOOKUP('DATA ENTRY'!O4,'Sub Ref'!$C$3:$G$11,4,0)</f>
        <v>75</v>
      </c>
      <c r="L4" s="26">
        <f>VLOOKUP('DATA ENTRY'!O4,'Sub Ref'!$C$3:$G$11,5,0)</f>
        <v>25</v>
      </c>
      <c r="M4" s="26">
        <f t="shared" si="2"/>
        <v>100</v>
      </c>
      <c r="N4" s="26">
        <f>VLOOKUP('DATA ENTRY'!R4,'Sub Ref'!$L$3:$P$11,4,0)</f>
        <v>75</v>
      </c>
      <c r="O4" s="26">
        <f>VLOOKUP('DATA ENTRY'!R4,'Sub Ref'!$L$3:$P$11,5,0)</f>
        <v>25</v>
      </c>
      <c r="P4" s="26">
        <f>SUM(N4:O4)</f>
        <v>100</v>
      </c>
      <c r="Q4" s="26">
        <f>VLOOKUP('DATA ENTRY'!U4,'Sub Ref'!$C$14:$G$22,4,0)</f>
        <v>75</v>
      </c>
      <c r="R4" s="26">
        <f>VLOOKUP('DATA ENTRY'!U4,'Sub Ref'!$C$14:$G$22,5,0)</f>
        <v>25</v>
      </c>
      <c r="S4" s="26">
        <f>SUM(Q4:R4)</f>
        <v>100</v>
      </c>
      <c r="T4" s="26" t="e">
        <f>INDEX('Sub Ref'!$O$14:$O$22,MATCH('DATA ENTRY'!X4,'Sub Ref'!$L$14:$L$22,0))</f>
        <v>#N/A</v>
      </c>
      <c r="U4" s="26" t="e">
        <f>INDEX('Sub Ref'!$P$14:$P$22,MATCH('DATA ENTRY'!X4,'Sub Ref'!$L$14:$L$22,0))</f>
        <v>#N/A</v>
      </c>
      <c r="V4" s="26" t="e">
        <f t="shared" si="3"/>
        <v>#N/A</v>
      </c>
      <c r="X4" s="26">
        <f>'DATA ENTRY'!A4</f>
        <v>14911509</v>
      </c>
      <c r="Y4" s="26">
        <f>'Sub Ref'!$D$27</f>
        <v>2.25</v>
      </c>
      <c r="Z4" s="26">
        <f>'Sub Ref'!$E$27</f>
        <v>0.75</v>
      </c>
      <c r="AA4" s="26">
        <f>'Sub Ref'!$M$27</f>
        <v>3</v>
      </c>
      <c r="AB4" s="26">
        <f>'Sub Ref'!$N$27</f>
        <v>1</v>
      </c>
      <c r="AC4" s="26">
        <f>IFERROR(VLOOKUP('DATA ENTRY'!L4,'Sub Ref'!$L$30:$N$31,2,0),0)</f>
        <v>3.75</v>
      </c>
      <c r="AD4" s="26">
        <f>IFERROR(VLOOKUP('DATA ENTRY'!L4,'Sub Ref'!$L$30:$N$31,3,0),0)</f>
        <v>1.25</v>
      </c>
      <c r="AE4" s="26">
        <f>IFERROR(VLOOKUP('DATA ENTRY'!O4,'Sub Ref'!$C$3:$E$11,2,0),0)</f>
        <v>3.75</v>
      </c>
      <c r="AF4" s="26">
        <f>IFERROR(VLOOKUP('DATA ENTRY'!O4,'Sub Ref'!$C$3:$E$11,3,0),0)</f>
        <v>1.25</v>
      </c>
      <c r="AG4" s="26">
        <f>IFERROR(VLOOKUP('DATA ENTRY'!R4,'Sub Ref'!$L$3:$N$24,2,0),0)</f>
        <v>3.75</v>
      </c>
      <c r="AH4" s="26">
        <f>IFERROR(VLOOKUP('DATA ENTRY'!R4,'Sub Ref'!$L$3:$N$24,3,0),0)</f>
        <v>1.25</v>
      </c>
      <c r="AI4" s="26">
        <f>IFERROR(VLOOKUP('DATA ENTRY'!U4,'Sub Ref'!$C$14:$E$22,2,0),0)</f>
        <v>3.75</v>
      </c>
      <c r="AJ4" s="26">
        <f>IFERROR(VLOOKUP('DATA ENTRY'!U4,'Sub Ref'!$C$14:$E$22,3,0),0)</f>
        <v>1.25</v>
      </c>
      <c r="AK4" s="26">
        <f>IFERROR(INDEX('Sub Ref'!$M$14:$M$23,MATCH('DATA ENTRY'!X4,'Sub Ref'!$L$14:$L$23,0)),0)</f>
        <v>0</v>
      </c>
      <c r="AL4" s="26">
        <f>IFERROR(INDEX('Sub Ref'!$N$14:$N$23,MATCH('DATA ENTRY'!X4,'Sub Ref'!$L$14:$L$23,0)),0)</f>
        <v>0</v>
      </c>
      <c r="AN4" s="26">
        <f t="shared" si="4"/>
        <v>27</v>
      </c>
      <c r="AP4" s="26">
        <f>IFERROR('MARK LOOKUP'!Y4*LEDGER!AR4,0)</f>
        <v>5.3999999999999995</v>
      </c>
      <c r="AQ4" s="26">
        <f>IFERROR('MARK LOOKUP'!Z4*LEDGER!AS4,0)</f>
        <v>2.7</v>
      </c>
      <c r="AR4" s="26">
        <f>IFERROR(AA4*LEDGER!AU4,0)</f>
        <v>6</v>
      </c>
      <c r="AS4" s="26">
        <f>IFERROR(AB4*LEDGER!AV4,0)</f>
        <v>3.6</v>
      </c>
      <c r="AT4" s="26">
        <f>IFERROR(AC4*LEDGER!AU4,0)</f>
        <v>7.5</v>
      </c>
      <c r="AU4" s="26">
        <f>IFERROR(AD4*LEDGER!AV4,0)</f>
        <v>4.5</v>
      </c>
      <c r="AV4" s="26">
        <f>IFERROR(AE4*LEDGER!BA4,0)</f>
        <v>7.5</v>
      </c>
      <c r="AW4" s="26">
        <f>IFERROR(AF4*LEDGER!BB4,0)</f>
        <v>4.5</v>
      </c>
      <c r="AX4" s="26">
        <f>IFERROR(AG4*LEDGER!BD4,0)</f>
        <v>10.5</v>
      </c>
      <c r="AY4" s="26">
        <f>IFERROR(AH4*LEDGER!BE4,0)</f>
        <v>4.5</v>
      </c>
      <c r="AZ4" s="26">
        <f>IFERROR(AI4*LEDGER!BG4,0)</f>
        <v>9</v>
      </c>
      <c r="BA4" s="26">
        <f>IFERROR(AJ4*LEDGER!BH4,0)</f>
        <v>4.5</v>
      </c>
      <c r="BB4" s="26">
        <f>IFERROR(AK4*LEDGER!BJ4,0)</f>
        <v>0</v>
      </c>
      <c r="BC4" s="26">
        <f>IFERROR(AL4*LEDGER!BK4,0)</f>
        <v>0</v>
      </c>
      <c r="BD4" s="26">
        <f t="shared" si="5"/>
        <v>70.2</v>
      </c>
      <c r="BE4" s="26">
        <f t="shared" si="6"/>
        <v>2.6</v>
      </c>
    </row>
    <row r="5" spans="2:57" x14ac:dyDescent="0.2">
      <c r="B5" s="26">
        <f>'Sub Ref'!F$27</f>
        <v>75</v>
      </c>
      <c r="C5" s="26">
        <f>'Sub Ref'!G$27</f>
        <v>25</v>
      </c>
      <c r="D5" s="26">
        <f t="shared" si="0"/>
        <v>100</v>
      </c>
      <c r="E5" s="26">
        <f>'Sub Ref'!O$27</f>
        <v>75</v>
      </c>
      <c r="F5" s="26">
        <f>'Sub Ref'!P$27</f>
        <v>25</v>
      </c>
      <c r="G5" s="26">
        <f t="shared" si="1"/>
        <v>100</v>
      </c>
      <c r="H5" s="26">
        <f>VLOOKUP('DATA ENTRY'!L5,'Sub Ref'!$L$30:$O$31,4,0)</f>
        <v>75</v>
      </c>
      <c r="I5" s="26">
        <f>VLOOKUP('DATA ENTRY'!L5,'Sub Ref'!$L$30:$P$31,5,0)</f>
        <v>25</v>
      </c>
      <c r="J5" s="26">
        <f t="shared" si="7"/>
        <v>100</v>
      </c>
      <c r="K5" s="26">
        <f>VLOOKUP('DATA ENTRY'!O5,'Sub Ref'!$C$3:$G$11,4,0)</f>
        <v>75</v>
      </c>
      <c r="L5" s="26">
        <f>VLOOKUP('DATA ENTRY'!O5,'Sub Ref'!$C$3:$G$11,5,0)</f>
        <v>25</v>
      </c>
      <c r="M5" s="26">
        <f t="shared" si="2"/>
        <v>100</v>
      </c>
      <c r="N5" s="26">
        <f>VLOOKUP('DATA ENTRY'!R5,'Sub Ref'!$L$3:$P$11,4,0)</f>
        <v>75</v>
      </c>
      <c r="O5" s="26">
        <f>VLOOKUP('DATA ENTRY'!R5,'Sub Ref'!$L$3:$P$11,5,0)</f>
        <v>25</v>
      </c>
      <c r="P5" s="26">
        <f>SUM(N5:O5)</f>
        <v>100</v>
      </c>
      <c r="Q5" s="26" t="e">
        <f>VLOOKUP('DATA ENTRY'!U5,'Sub Ref'!$C$14:$G$22,4,0)</f>
        <v>#N/A</v>
      </c>
      <c r="R5" s="26" t="e">
        <f>VLOOKUP('DATA ENTRY'!U5,'Sub Ref'!$C$14:$G$22,5,0)</f>
        <v>#N/A</v>
      </c>
      <c r="S5" s="26" t="e">
        <f>SUM(Q5:R5)</f>
        <v>#N/A</v>
      </c>
      <c r="T5" s="26">
        <f>INDEX('Sub Ref'!$O$14:$O$22,MATCH('DATA ENTRY'!X5,'Sub Ref'!$L$14:$L$22,0))</f>
        <v>75</v>
      </c>
      <c r="U5" s="26">
        <f>INDEX('Sub Ref'!$P$14:$P$22,MATCH('DATA ENTRY'!X5,'Sub Ref'!$L$14:$L$22,0))</f>
        <v>25</v>
      </c>
      <c r="V5" s="26">
        <f t="shared" si="3"/>
        <v>100</v>
      </c>
      <c r="X5" s="26">
        <f>'DATA ENTRY'!A5</f>
        <v>14911510</v>
      </c>
      <c r="Y5" s="26">
        <f>'Sub Ref'!$D$27</f>
        <v>2.25</v>
      </c>
      <c r="Z5" s="26">
        <f>'Sub Ref'!$E$27</f>
        <v>0.75</v>
      </c>
      <c r="AA5" s="26">
        <f>'Sub Ref'!$M$27</f>
        <v>3</v>
      </c>
      <c r="AB5" s="26">
        <f>'Sub Ref'!$N$27</f>
        <v>1</v>
      </c>
      <c r="AC5" s="26">
        <f>IFERROR(VLOOKUP('DATA ENTRY'!L5,'Sub Ref'!$L$30:$N$31,2,0),0)</f>
        <v>3.75</v>
      </c>
      <c r="AD5" s="26">
        <f>IFERROR(VLOOKUP('DATA ENTRY'!L5,'Sub Ref'!$L$30:$N$31,3,0),0)</f>
        <v>1.25</v>
      </c>
      <c r="AE5" s="26">
        <f>IFERROR(VLOOKUP('DATA ENTRY'!O5,'Sub Ref'!$C$3:$E$11,2,0),0)</f>
        <v>3.75</v>
      </c>
      <c r="AF5" s="26">
        <f>IFERROR(VLOOKUP('DATA ENTRY'!O5,'Sub Ref'!$C$3:$E$11,3,0),0)</f>
        <v>1.25</v>
      </c>
      <c r="AG5" s="26">
        <f>IFERROR(VLOOKUP('DATA ENTRY'!R5,'Sub Ref'!$L$3:$N$24,2,0),0)</f>
        <v>3.75</v>
      </c>
      <c r="AH5" s="26">
        <f>IFERROR(VLOOKUP('DATA ENTRY'!R5,'Sub Ref'!$L$3:$N$24,3,0),0)</f>
        <v>1.25</v>
      </c>
      <c r="AI5" s="26">
        <f>IFERROR(VLOOKUP('DATA ENTRY'!U5,'Sub Ref'!$C$14:$E$22,2,0),0)</f>
        <v>0</v>
      </c>
      <c r="AJ5" s="26">
        <f>IFERROR(VLOOKUP('DATA ENTRY'!U5,'Sub Ref'!$C$14:$E$22,3,0),0)</f>
        <v>0</v>
      </c>
      <c r="AK5" s="26">
        <f>IFERROR(INDEX('Sub Ref'!$M$14:$M$23,MATCH('DATA ENTRY'!X5,'Sub Ref'!$L$14:$L$23,0)),0)</f>
        <v>3.75</v>
      </c>
      <c r="AL5" s="26">
        <f>IFERROR(INDEX('Sub Ref'!$N$14:$N$23,MATCH('DATA ENTRY'!X5,'Sub Ref'!$L$14:$L$23,0)),0)</f>
        <v>1.25</v>
      </c>
      <c r="AN5" s="26">
        <f t="shared" si="4"/>
        <v>27</v>
      </c>
      <c r="AP5" s="26">
        <f>IFERROR('MARK LOOKUP'!Y5*LEDGER!AR5,0)</f>
        <v>5.3999999999999995</v>
      </c>
      <c r="AQ5" s="26">
        <f>IFERROR('MARK LOOKUP'!Z5*LEDGER!AS5,0)</f>
        <v>2.7</v>
      </c>
      <c r="AR5" s="26">
        <f>IFERROR(AA5*LEDGER!AU5,0)</f>
        <v>6</v>
      </c>
      <c r="AS5" s="26">
        <f>IFERROR(AB5*LEDGER!AV5,0)</f>
        <v>3.6</v>
      </c>
      <c r="AT5" s="26">
        <f>IFERROR(AC5*LEDGER!AU5,0)</f>
        <v>7.5</v>
      </c>
      <c r="AU5" s="26">
        <f>IFERROR(AD5*LEDGER!AV5,0)</f>
        <v>4.5</v>
      </c>
      <c r="AV5" s="26">
        <f>IFERROR(AE5*LEDGER!BA5,0)</f>
        <v>13.5</v>
      </c>
      <c r="AW5" s="26">
        <f>IFERROR(AF5*LEDGER!BB5,0)</f>
        <v>4.5</v>
      </c>
      <c r="AX5" s="26">
        <f>IFERROR(AG5*LEDGER!BD5,0)</f>
        <v>13.5</v>
      </c>
      <c r="AY5" s="26">
        <f>IFERROR(AH5*LEDGER!BE5,0)</f>
        <v>4</v>
      </c>
      <c r="AZ5" s="26">
        <f>IFERROR(AI5*LEDGER!BG5,0)</f>
        <v>0</v>
      </c>
      <c r="BA5" s="26">
        <f>IFERROR(AJ5*LEDGER!BH5,0)</f>
        <v>0</v>
      </c>
      <c r="BB5" s="26">
        <f>IFERROR(AK5*LEDGER!BJ5,0)</f>
        <v>10.5</v>
      </c>
      <c r="BC5" s="26">
        <f>IFERROR(AL5*LEDGER!BK5,0)</f>
        <v>5</v>
      </c>
      <c r="BD5" s="26">
        <f t="shared" si="5"/>
        <v>80.7</v>
      </c>
      <c r="BE5" s="26">
        <f t="shared" si="6"/>
        <v>2.9888888888888889</v>
      </c>
    </row>
    <row r="6" spans="2:57" x14ac:dyDescent="0.2">
      <c r="B6" s="26">
        <f>'Sub Ref'!F$27</f>
        <v>75</v>
      </c>
      <c r="C6" s="26">
        <f>'Sub Ref'!G$27</f>
        <v>25</v>
      </c>
      <c r="D6" s="26">
        <f t="shared" si="0"/>
        <v>100</v>
      </c>
      <c r="E6" s="26">
        <f>'Sub Ref'!O$27</f>
        <v>75</v>
      </c>
      <c r="F6" s="26">
        <f>'Sub Ref'!P$27</f>
        <v>25</v>
      </c>
      <c r="G6" s="26">
        <f t="shared" si="1"/>
        <v>100</v>
      </c>
      <c r="H6" s="26">
        <f>VLOOKUP('DATA ENTRY'!L6,'Sub Ref'!$L$30:$O$31,4,0)</f>
        <v>75</v>
      </c>
      <c r="I6" s="26">
        <f>VLOOKUP('DATA ENTRY'!L6,'Sub Ref'!$L$30:$P$31,5,0)</f>
        <v>25</v>
      </c>
      <c r="J6" s="26">
        <f t="shared" si="7"/>
        <v>100</v>
      </c>
      <c r="K6" s="26">
        <f>VLOOKUP('DATA ENTRY'!O6,'Sub Ref'!$C$3:$G$11,4,0)</f>
        <v>75</v>
      </c>
      <c r="L6" s="26">
        <f>VLOOKUP('DATA ENTRY'!O6,'Sub Ref'!$C$3:$G$11,5,0)</f>
        <v>25</v>
      </c>
      <c r="M6" s="26">
        <f t="shared" si="2"/>
        <v>100</v>
      </c>
      <c r="N6" s="26">
        <f>VLOOKUP('DATA ENTRY'!R6,'Sub Ref'!$L$3:$P$11,4,0)</f>
        <v>75</v>
      </c>
      <c r="O6" s="26">
        <f>VLOOKUP('DATA ENTRY'!R6,'Sub Ref'!$L$3:$P$11,5,0)</f>
        <v>25</v>
      </c>
      <c r="P6" s="26">
        <f t="shared" ref="P6:P69" si="8">SUM(N6:O6)</f>
        <v>100</v>
      </c>
      <c r="Q6" s="26">
        <f>VLOOKUP('DATA ENTRY'!U6,'Sub Ref'!$C$14:$G$22,4,0)</f>
        <v>75</v>
      </c>
      <c r="R6" s="26">
        <f>VLOOKUP('DATA ENTRY'!U6,'Sub Ref'!$C$14:$G$22,5,0)</f>
        <v>25</v>
      </c>
      <c r="S6" s="26">
        <f t="shared" ref="S6:S69" si="9">SUM(Q6:R6)</f>
        <v>100</v>
      </c>
      <c r="T6" s="26" t="e">
        <f>INDEX('Sub Ref'!$O$14:$O$22,MATCH('DATA ENTRY'!X6,'Sub Ref'!$L$14:$L$22,0))</f>
        <v>#N/A</v>
      </c>
      <c r="U6" s="26" t="e">
        <f>INDEX('Sub Ref'!$P$14:$P$22,MATCH('DATA ENTRY'!X6,'Sub Ref'!$L$14:$L$22,0))</f>
        <v>#N/A</v>
      </c>
      <c r="V6" s="26" t="e">
        <f t="shared" si="3"/>
        <v>#N/A</v>
      </c>
      <c r="X6" s="26">
        <f>'DATA ENTRY'!A6</f>
        <v>14911511</v>
      </c>
      <c r="Y6" s="26">
        <f>'Sub Ref'!$D$27</f>
        <v>2.25</v>
      </c>
      <c r="Z6" s="26">
        <f>'Sub Ref'!$E$27</f>
        <v>0.75</v>
      </c>
      <c r="AA6" s="26">
        <f>'Sub Ref'!$M$27</f>
        <v>3</v>
      </c>
      <c r="AB6" s="26">
        <f>'Sub Ref'!$N$27</f>
        <v>1</v>
      </c>
      <c r="AC6" s="26">
        <f>IFERROR(VLOOKUP('DATA ENTRY'!L6,'Sub Ref'!$L$30:$N$31,2,0),0)</f>
        <v>3.75</v>
      </c>
      <c r="AD6" s="26">
        <f>IFERROR(VLOOKUP('DATA ENTRY'!L6,'Sub Ref'!$L$30:$N$31,3,0),0)</f>
        <v>1.25</v>
      </c>
      <c r="AE6" s="26">
        <f>IFERROR(VLOOKUP('DATA ENTRY'!O6,'Sub Ref'!$C$3:$E$11,2,0),0)</f>
        <v>3.75</v>
      </c>
      <c r="AF6" s="26">
        <f>IFERROR(VLOOKUP('DATA ENTRY'!O6,'Sub Ref'!$C$3:$E$11,3,0),0)</f>
        <v>1.25</v>
      </c>
      <c r="AG6" s="26">
        <f>IFERROR(VLOOKUP('DATA ENTRY'!R6,'Sub Ref'!$L$3:$N$24,2,0),0)</f>
        <v>3.75</v>
      </c>
      <c r="AH6" s="26">
        <f>IFERROR(VLOOKUP('DATA ENTRY'!R6,'Sub Ref'!$L$3:$N$24,3,0),0)</f>
        <v>1.25</v>
      </c>
      <c r="AI6" s="26">
        <f>IFERROR(VLOOKUP('DATA ENTRY'!U6,'Sub Ref'!$C$14:$E$22,2,0),0)</f>
        <v>3.75</v>
      </c>
      <c r="AJ6" s="26">
        <f>IFERROR(VLOOKUP('DATA ENTRY'!U6,'Sub Ref'!$C$14:$E$22,3,0),0)</f>
        <v>1.25</v>
      </c>
      <c r="AK6" s="26">
        <f>IFERROR(INDEX('Sub Ref'!$M$14:$M$23,MATCH('DATA ENTRY'!X6,'Sub Ref'!$L$14:$L$23,0)),0)</f>
        <v>0</v>
      </c>
      <c r="AL6" s="26">
        <f>IFERROR(INDEX('Sub Ref'!$N$14:$N$23,MATCH('DATA ENTRY'!X6,'Sub Ref'!$L$14:$L$23,0)),0)</f>
        <v>0</v>
      </c>
      <c r="AN6" s="26">
        <f t="shared" si="4"/>
        <v>27</v>
      </c>
      <c r="AP6" s="26">
        <f>IFERROR('MARK LOOKUP'!Y6*LEDGER!AR6,0)</f>
        <v>5.3999999999999995</v>
      </c>
      <c r="AQ6" s="26">
        <f>IFERROR('MARK LOOKUP'!Z6*LEDGER!AS6,0)</f>
        <v>2.7</v>
      </c>
      <c r="AR6" s="26">
        <f>IFERROR(AA6*LEDGER!AU6,0)</f>
        <v>6</v>
      </c>
      <c r="AS6" s="26">
        <f>IFERROR(AB6*LEDGER!AV6,0)</f>
        <v>3.6</v>
      </c>
      <c r="AT6" s="26">
        <f>IFERROR(AC6*LEDGER!AU6,0)</f>
        <v>7.5</v>
      </c>
      <c r="AU6" s="26">
        <f>IFERROR(AD6*LEDGER!AV6,0)</f>
        <v>4.5</v>
      </c>
      <c r="AV6" s="26">
        <f>IFERROR(AE6*LEDGER!BA6,0)</f>
        <v>9</v>
      </c>
      <c r="AW6" s="26">
        <f>IFERROR(AF6*LEDGER!BB6,0)</f>
        <v>4.5</v>
      </c>
      <c r="AX6" s="26">
        <f>IFERROR(AG6*LEDGER!BD6,0)</f>
        <v>9</v>
      </c>
      <c r="AY6" s="26">
        <f>IFERROR(AH6*LEDGER!BE6,0)</f>
        <v>4</v>
      </c>
      <c r="AZ6" s="26">
        <f>IFERROR(AI6*LEDGER!BG6,0)</f>
        <v>9</v>
      </c>
      <c r="BA6" s="26">
        <f>IFERROR(AJ6*LEDGER!BH6,0)</f>
        <v>4.5</v>
      </c>
      <c r="BB6" s="26">
        <f>IFERROR(AK6*LEDGER!BJ6,0)</f>
        <v>0</v>
      </c>
      <c r="BC6" s="26">
        <f>IFERROR(AL6*LEDGER!BK6,0)</f>
        <v>0</v>
      </c>
      <c r="BD6" s="26">
        <f t="shared" si="5"/>
        <v>69.7</v>
      </c>
      <c r="BE6" s="26">
        <f t="shared" si="6"/>
        <v>2.5814814814814815</v>
      </c>
    </row>
    <row r="7" spans="2:57" x14ac:dyDescent="0.2">
      <c r="B7" s="26">
        <f>'Sub Ref'!F$27</f>
        <v>75</v>
      </c>
      <c r="C7" s="26">
        <f>'Sub Ref'!G$27</f>
        <v>25</v>
      </c>
      <c r="D7" s="26">
        <f t="shared" si="0"/>
        <v>100</v>
      </c>
      <c r="E7" s="26">
        <f>'Sub Ref'!O$27</f>
        <v>75</v>
      </c>
      <c r="F7" s="26">
        <f>'Sub Ref'!P$27</f>
        <v>25</v>
      </c>
      <c r="G7" s="26">
        <f t="shared" si="1"/>
        <v>100</v>
      </c>
      <c r="H7" s="26">
        <f>VLOOKUP('DATA ENTRY'!L7,'Sub Ref'!$L$30:$O$31,4,0)</f>
        <v>75</v>
      </c>
      <c r="I7" s="26">
        <f>VLOOKUP('DATA ENTRY'!L7,'Sub Ref'!$L$30:$P$31,5,0)</f>
        <v>25</v>
      </c>
      <c r="J7" s="26">
        <f t="shared" si="7"/>
        <v>100</v>
      </c>
      <c r="K7" s="26">
        <f>VLOOKUP('DATA ENTRY'!O7,'Sub Ref'!$C$3:$G$11,4,0)</f>
        <v>75</v>
      </c>
      <c r="L7" s="26">
        <f>VLOOKUP('DATA ENTRY'!O7,'Sub Ref'!$C$3:$G$11,5,0)</f>
        <v>25</v>
      </c>
      <c r="M7" s="26">
        <f t="shared" si="2"/>
        <v>100</v>
      </c>
      <c r="N7" s="26">
        <f>VLOOKUP('DATA ENTRY'!R7,'Sub Ref'!$L$3:$P$11,4,0)</f>
        <v>75</v>
      </c>
      <c r="O7" s="26">
        <f>VLOOKUP('DATA ENTRY'!R7,'Sub Ref'!$L$3:$P$11,5,0)</f>
        <v>25</v>
      </c>
      <c r="P7" s="26">
        <f t="shared" si="8"/>
        <v>100</v>
      </c>
      <c r="Q7" s="26">
        <f>VLOOKUP('DATA ENTRY'!U7,'Sub Ref'!$C$14:$G$22,4,0)</f>
        <v>75</v>
      </c>
      <c r="R7" s="26">
        <f>VLOOKUP('DATA ENTRY'!U7,'Sub Ref'!$C$14:$G$22,5,0)</f>
        <v>25</v>
      </c>
      <c r="S7" s="26">
        <f t="shared" si="9"/>
        <v>100</v>
      </c>
      <c r="T7" s="26" t="e">
        <f>INDEX('Sub Ref'!$O$14:$O$22,MATCH('DATA ENTRY'!X7,'Sub Ref'!$L$14:$L$22,0))</f>
        <v>#N/A</v>
      </c>
      <c r="U7" s="26" t="e">
        <f>INDEX('Sub Ref'!$P$14:$P$22,MATCH('DATA ENTRY'!X7,'Sub Ref'!$L$14:$L$22,0))</f>
        <v>#N/A</v>
      </c>
      <c r="V7" s="26" t="e">
        <f t="shared" si="3"/>
        <v>#N/A</v>
      </c>
      <c r="X7" s="26">
        <f>'DATA ENTRY'!A7</f>
        <v>14911512</v>
      </c>
      <c r="Y7" s="26">
        <f>'Sub Ref'!$D$27</f>
        <v>2.25</v>
      </c>
      <c r="Z7" s="26">
        <f>'Sub Ref'!$E$27</f>
        <v>0.75</v>
      </c>
      <c r="AA7" s="26">
        <f>'Sub Ref'!$M$27</f>
        <v>3</v>
      </c>
      <c r="AB7" s="26">
        <f>'Sub Ref'!$N$27</f>
        <v>1</v>
      </c>
      <c r="AC7" s="26">
        <f>IFERROR(VLOOKUP('DATA ENTRY'!L7,'Sub Ref'!$L$30:$N$31,2,0),0)</f>
        <v>3.75</v>
      </c>
      <c r="AD7" s="26">
        <f>IFERROR(VLOOKUP('DATA ENTRY'!L7,'Sub Ref'!$L$30:$N$31,3,0),0)</f>
        <v>1.25</v>
      </c>
      <c r="AE7" s="26">
        <f>IFERROR(VLOOKUP('DATA ENTRY'!O7,'Sub Ref'!$C$3:$E$11,2,0),0)</f>
        <v>3.75</v>
      </c>
      <c r="AF7" s="26">
        <f>IFERROR(VLOOKUP('DATA ENTRY'!O7,'Sub Ref'!$C$3:$E$11,3,0),0)</f>
        <v>1.25</v>
      </c>
      <c r="AG7" s="26">
        <f>IFERROR(VLOOKUP('DATA ENTRY'!R7,'Sub Ref'!$L$3:$N$24,2,0),0)</f>
        <v>3.75</v>
      </c>
      <c r="AH7" s="26">
        <f>IFERROR(VLOOKUP('DATA ENTRY'!R7,'Sub Ref'!$L$3:$N$24,3,0),0)</f>
        <v>1.25</v>
      </c>
      <c r="AI7" s="26">
        <f>IFERROR(VLOOKUP('DATA ENTRY'!U7,'Sub Ref'!$C$14:$E$22,2,0),0)</f>
        <v>3.75</v>
      </c>
      <c r="AJ7" s="26">
        <f>IFERROR(VLOOKUP('DATA ENTRY'!U7,'Sub Ref'!$C$14:$E$22,3,0),0)</f>
        <v>1.25</v>
      </c>
      <c r="AK7" s="26">
        <f>IFERROR(INDEX('Sub Ref'!$M$14:$M$23,MATCH('DATA ENTRY'!X7,'Sub Ref'!$L$14:$L$23,0)),0)</f>
        <v>0</v>
      </c>
      <c r="AL7" s="26">
        <f>IFERROR(INDEX('Sub Ref'!$N$14:$N$23,MATCH('DATA ENTRY'!X7,'Sub Ref'!$L$14:$L$23,0)),0)</f>
        <v>0</v>
      </c>
      <c r="AN7" s="26">
        <f t="shared" si="4"/>
        <v>27</v>
      </c>
      <c r="AP7" s="26">
        <f>IFERROR('MARK LOOKUP'!Y7*LEDGER!AR7,0)</f>
        <v>0</v>
      </c>
      <c r="AQ7" s="26">
        <f>IFERROR('MARK LOOKUP'!Z7*LEDGER!AS7,0)</f>
        <v>2.7</v>
      </c>
      <c r="AR7" s="26">
        <f>IFERROR(AA7*LEDGER!AU7,0)</f>
        <v>3.5999999999999996</v>
      </c>
      <c r="AS7" s="26">
        <f>IFERROR(AB7*LEDGER!AV7,0)</f>
        <v>3.6</v>
      </c>
      <c r="AT7" s="26">
        <f>IFERROR(AC7*LEDGER!AU7,0)</f>
        <v>4.5</v>
      </c>
      <c r="AU7" s="26">
        <f>IFERROR(AD7*LEDGER!AV7,0)</f>
        <v>4.5</v>
      </c>
      <c r="AV7" s="26">
        <f>IFERROR(AE7*LEDGER!BA7,0)</f>
        <v>10.5</v>
      </c>
      <c r="AW7" s="26">
        <f>IFERROR(AF7*LEDGER!BB7,0)</f>
        <v>4.5</v>
      </c>
      <c r="AX7" s="26">
        <f>IFERROR(AG7*LEDGER!BD7,0)</f>
        <v>10.5</v>
      </c>
      <c r="AY7" s="26">
        <f>IFERROR(AH7*LEDGER!BE7,0)</f>
        <v>5</v>
      </c>
      <c r="AZ7" s="26">
        <f>IFERROR(AI7*LEDGER!BG7,0)</f>
        <v>9</v>
      </c>
      <c r="BA7" s="26">
        <f>IFERROR(AJ7*LEDGER!BH7,0)</f>
        <v>5</v>
      </c>
      <c r="BB7" s="26">
        <f>IFERROR(AK7*LEDGER!BJ7,0)</f>
        <v>0</v>
      </c>
      <c r="BC7" s="26">
        <f>IFERROR(AL7*LEDGER!BK7,0)</f>
        <v>0</v>
      </c>
      <c r="BD7" s="26">
        <f t="shared" si="5"/>
        <v>63.4</v>
      </c>
      <c r="BE7" s="26">
        <f t="shared" si="6"/>
        <v>2.3481481481481481</v>
      </c>
    </row>
    <row r="8" spans="2:57" x14ac:dyDescent="0.2">
      <c r="B8" s="26">
        <f>'Sub Ref'!F$27</f>
        <v>75</v>
      </c>
      <c r="C8" s="26">
        <f>'Sub Ref'!G$27</f>
        <v>25</v>
      </c>
      <c r="D8" s="26">
        <f t="shared" si="0"/>
        <v>100</v>
      </c>
      <c r="E8" s="26">
        <f>'Sub Ref'!O$27</f>
        <v>75</v>
      </c>
      <c r="F8" s="26">
        <f>'Sub Ref'!P$27</f>
        <v>25</v>
      </c>
      <c r="G8" s="26">
        <f t="shared" si="1"/>
        <v>100</v>
      </c>
      <c r="H8" s="26">
        <f>VLOOKUP('DATA ENTRY'!L8,'Sub Ref'!$L$30:$O$31,4,0)</f>
        <v>75</v>
      </c>
      <c r="I8" s="26">
        <f>VLOOKUP('DATA ENTRY'!L8,'Sub Ref'!$L$30:$P$31,5,0)</f>
        <v>25</v>
      </c>
      <c r="J8" s="26">
        <f t="shared" si="7"/>
        <v>100</v>
      </c>
      <c r="K8" s="26" t="e">
        <f>VLOOKUP('DATA ENTRY'!O8,'Sub Ref'!$C$3:$G$11,4,0)</f>
        <v>#N/A</v>
      </c>
      <c r="L8" s="26" t="e">
        <f>VLOOKUP('DATA ENTRY'!O8,'Sub Ref'!$C$3:$G$11,5,0)</f>
        <v>#N/A</v>
      </c>
      <c r="M8" s="26" t="e">
        <f t="shared" si="2"/>
        <v>#N/A</v>
      </c>
      <c r="N8" s="26" t="e">
        <f>VLOOKUP('DATA ENTRY'!R8,'Sub Ref'!$L$3:$P$11,4,0)</f>
        <v>#N/A</v>
      </c>
      <c r="O8" s="26" t="e">
        <f>VLOOKUP('DATA ENTRY'!R8,'Sub Ref'!$L$3:$P$11,5,0)</f>
        <v>#N/A</v>
      </c>
      <c r="P8" s="26" t="e">
        <f t="shared" si="8"/>
        <v>#N/A</v>
      </c>
      <c r="Q8" s="26" t="e">
        <f>VLOOKUP('DATA ENTRY'!U8,'Sub Ref'!$C$14:$G$22,4,0)</f>
        <v>#N/A</v>
      </c>
      <c r="R8" s="26" t="e">
        <f>VLOOKUP('DATA ENTRY'!U8,'Sub Ref'!$C$14:$G$22,5,0)</f>
        <v>#N/A</v>
      </c>
      <c r="S8" s="26" t="e">
        <f t="shared" si="9"/>
        <v>#N/A</v>
      </c>
      <c r="T8" s="26" t="e">
        <f>INDEX('Sub Ref'!$O$14:$O$22,MATCH('DATA ENTRY'!X8,'Sub Ref'!$L$14:$L$22,0))</f>
        <v>#N/A</v>
      </c>
      <c r="U8" s="26" t="e">
        <f>INDEX('Sub Ref'!$P$14:$P$22,MATCH('DATA ENTRY'!X8,'Sub Ref'!$L$14:$L$22,0))</f>
        <v>#N/A</v>
      </c>
      <c r="V8" s="26" t="e">
        <f t="shared" si="3"/>
        <v>#N/A</v>
      </c>
      <c r="X8" s="26">
        <f>'DATA ENTRY'!A8</f>
        <v>14911513</v>
      </c>
      <c r="Y8" s="26">
        <f>'Sub Ref'!$D$27</f>
        <v>2.25</v>
      </c>
      <c r="Z8" s="26">
        <f>'Sub Ref'!$E$27</f>
        <v>0.75</v>
      </c>
      <c r="AA8" s="26">
        <f>'Sub Ref'!$M$27</f>
        <v>3</v>
      </c>
      <c r="AB8" s="26">
        <f>'Sub Ref'!$N$27</f>
        <v>1</v>
      </c>
      <c r="AC8" s="26">
        <f>IFERROR(VLOOKUP('DATA ENTRY'!L8,'Sub Ref'!$L$30:$N$31,2,0),0)</f>
        <v>3.75</v>
      </c>
      <c r="AD8" s="26">
        <f>IFERROR(VLOOKUP('DATA ENTRY'!L8,'Sub Ref'!$L$30:$N$31,3,0),0)</f>
        <v>1.25</v>
      </c>
      <c r="AE8" s="26">
        <f>IFERROR(VLOOKUP('DATA ENTRY'!O8,'Sub Ref'!$C$3:$E$11,2,0),0)</f>
        <v>0</v>
      </c>
      <c r="AF8" s="26">
        <f>IFERROR(VLOOKUP('DATA ENTRY'!O8,'Sub Ref'!$C$3:$E$11,3,0),0)</f>
        <v>0</v>
      </c>
      <c r="AG8" s="26">
        <f>IFERROR(VLOOKUP('DATA ENTRY'!R8,'Sub Ref'!$L$3:$N$24,2,0),0)</f>
        <v>0</v>
      </c>
      <c r="AH8" s="26">
        <f>IFERROR(VLOOKUP('DATA ENTRY'!R8,'Sub Ref'!$L$3:$N$24,3,0),0)</f>
        <v>0</v>
      </c>
      <c r="AI8" s="26">
        <f>IFERROR(VLOOKUP('DATA ENTRY'!U8,'Sub Ref'!$C$14:$E$22,2,0),0)</f>
        <v>0</v>
      </c>
      <c r="AJ8" s="26">
        <f>IFERROR(VLOOKUP('DATA ENTRY'!U8,'Sub Ref'!$C$14:$E$22,3,0),0)</f>
        <v>0</v>
      </c>
      <c r="AK8" s="26">
        <f>IFERROR(INDEX('Sub Ref'!$M$14:$M$23,MATCH('DATA ENTRY'!X8,'Sub Ref'!$L$14:$L$23,0)),0)</f>
        <v>0</v>
      </c>
      <c r="AL8" s="26">
        <f>IFERROR(INDEX('Sub Ref'!$N$14:$N$23,MATCH('DATA ENTRY'!X8,'Sub Ref'!$L$14:$L$23,0)),0)</f>
        <v>0</v>
      </c>
      <c r="AN8" s="26">
        <f t="shared" si="4"/>
        <v>12</v>
      </c>
      <c r="AP8" s="26">
        <f>IFERROR('MARK LOOKUP'!Y8*LEDGER!AR8,0)</f>
        <v>0</v>
      </c>
      <c r="AQ8" s="26">
        <f>IFERROR('MARK LOOKUP'!Z8*LEDGER!AS8,0)</f>
        <v>0</v>
      </c>
      <c r="AR8" s="26">
        <f>IFERROR(AA8*LEDGER!AU8,0)</f>
        <v>0</v>
      </c>
      <c r="AS8" s="26">
        <f>IFERROR(AB8*LEDGER!AV8,0)</f>
        <v>0</v>
      </c>
      <c r="AT8" s="26">
        <f>IFERROR(AC8*LEDGER!AU8,0)</f>
        <v>0</v>
      </c>
      <c r="AU8" s="26">
        <f>IFERROR(AD8*LEDGER!AV8,0)</f>
        <v>0</v>
      </c>
      <c r="AV8" s="26">
        <f>IFERROR(AE8*LEDGER!BA8,0)</f>
        <v>0</v>
      </c>
      <c r="AW8" s="26">
        <f>IFERROR(AF8*LEDGER!BB8,0)</f>
        <v>0</v>
      </c>
      <c r="AX8" s="26">
        <f>IFERROR(AG8*LEDGER!BD8,0)</f>
        <v>0</v>
      </c>
      <c r="AY8" s="26">
        <f>IFERROR(AH8*LEDGER!BE8,0)</f>
        <v>0</v>
      </c>
      <c r="AZ8" s="26">
        <f>IFERROR(AI8*LEDGER!BG8,0)</f>
        <v>0</v>
      </c>
      <c r="BA8" s="26">
        <f>IFERROR(AJ8*LEDGER!BH8,0)</f>
        <v>0</v>
      </c>
      <c r="BB8" s="26">
        <f>IFERROR(AK8*LEDGER!BJ8,0)</f>
        <v>0</v>
      </c>
      <c r="BC8" s="26">
        <f>IFERROR(AL8*LEDGER!BK8,0)</f>
        <v>0</v>
      </c>
      <c r="BD8" s="26">
        <f t="shared" si="5"/>
        <v>0</v>
      </c>
      <c r="BE8" s="26">
        <f t="shared" si="6"/>
        <v>0</v>
      </c>
    </row>
    <row r="9" spans="2:57" x14ac:dyDescent="0.2">
      <c r="B9" s="26">
        <f>'Sub Ref'!F$27</f>
        <v>75</v>
      </c>
      <c r="C9" s="26">
        <f>'Sub Ref'!G$27</f>
        <v>25</v>
      </c>
      <c r="D9" s="26">
        <f t="shared" si="0"/>
        <v>100</v>
      </c>
      <c r="E9" s="26">
        <f>'Sub Ref'!O$27</f>
        <v>75</v>
      </c>
      <c r="F9" s="26">
        <f>'Sub Ref'!P$27</f>
        <v>25</v>
      </c>
      <c r="G9" s="26">
        <f t="shared" si="1"/>
        <v>100</v>
      </c>
      <c r="H9" s="26">
        <f>VLOOKUP('DATA ENTRY'!L9,'Sub Ref'!$L$30:$O$31,4,0)</f>
        <v>75</v>
      </c>
      <c r="I9" s="26">
        <f>VLOOKUP('DATA ENTRY'!L9,'Sub Ref'!$L$30:$P$31,5,0)</f>
        <v>25</v>
      </c>
      <c r="J9" s="26">
        <f t="shared" si="7"/>
        <v>100</v>
      </c>
      <c r="K9" s="26" t="e">
        <f>VLOOKUP('DATA ENTRY'!O9,'Sub Ref'!$C$3:$G$11,4,0)</f>
        <v>#N/A</v>
      </c>
      <c r="L9" s="26" t="e">
        <f>VLOOKUP('DATA ENTRY'!O9,'Sub Ref'!$C$3:$G$11,5,0)</f>
        <v>#N/A</v>
      </c>
      <c r="M9" s="26" t="e">
        <f t="shared" si="2"/>
        <v>#N/A</v>
      </c>
      <c r="N9" s="26" t="e">
        <f>VLOOKUP('DATA ENTRY'!R9,'Sub Ref'!$L$3:$P$11,4,0)</f>
        <v>#N/A</v>
      </c>
      <c r="O9" s="26" t="e">
        <f>VLOOKUP('DATA ENTRY'!R9,'Sub Ref'!$L$3:$P$11,5,0)</f>
        <v>#N/A</v>
      </c>
      <c r="P9" s="26" t="e">
        <f t="shared" si="8"/>
        <v>#N/A</v>
      </c>
      <c r="Q9" s="26" t="e">
        <f>VLOOKUP('DATA ENTRY'!U9,'Sub Ref'!$C$14:$G$22,4,0)</f>
        <v>#N/A</v>
      </c>
      <c r="R9" s="26" t="e">
        <f>VLOOKUP('DATA ENTRY'!U9,'Sub Ref'!$C$14:$G$22,5,0)</f>
        <v>#N/A</v>
      </c>
      <c r="S9" s="26" t="e">
        <f t="shared" si="9"/>
        <v>#N/A</v>
      </c>
      <c r="T9" s="26" t="e">
        <f>INDEX('Sub Ref'!$O$14:$O$22,MATCH('DATA ENTRY'!X9,'Sub Ref'!$L$14:$L$22,0))</f>
        <v>#N/A</v>
      </c>
      <c r="U9" s="26" t="e">
        <f>INDEX('Sub Ref'!$P$14:$P$22,MATCH('DATA ENTRY'!X9,'Sub Ref'!$L$14:$L$22,0))</f>
        <v>#N/A</v>
      </c>
      <c r="V9" s="26" t="e">
        <f t="shared" si="3"/>
        <v>#N/A</v>
      </c>
      <c r="X9" s="26">
        <f>'DATA ENTRY'!A9</f>
        <v>14911514</v>
      </c>
      <c r="Y9" s="26">
        <f>'Sub Ref'!$D$27</f>
        <v>2.25</v>
      </c>
      <c r="Z9" s="26">
        <f>'Sub Ref'!$E$27</f>
        <v>0.75</v>
      </c>
      <c r="AA9" s="26">
        <f>'Sub Ref'!$M$27</f>
        <v>3</v>
      </c>
      <c r="AB9" s="26">
        <f>'Sub Ref'!$N$27</f>
        <v>1</v>
      </c>
      <c r="AC9" s="26">
        <f>IFERROR(VLOOKUP('DATA ENTRY'!L9,'Sub Ref'!$L$30:$N$31,2,0),0)</f>
        <v>3.75</v>
      </c>
      <c r="AD9" s="26">
        <f>IFERROR(VLOOKUP('DATA ENTRY'!L9,'Sub Ref'!$L$30:$N$31,3,0),0)</f>
        <v>1.25</v>
      </c>
      <c r="AE9" s="26">
        <f>IFERROR(VLOOKUP('DATA ENTRY'!O9,'Sub Ref'!$C$3:$E$11,2,0),0)</f>
        <v>0</v>
      </c>
      <c r="AF9" s="26">
        <f>IFERROR(VLOOKUP('DATA ENTRY'!O9,'Sub Ref'!$C$3:$E$11,3,0),0)</f>
        <v>0</v>
      </c>
      <c r="AG9" s="26">
        <f>IFERROR(VLOOKUP('DATA ENTRY'!R9,'Sub Ref'!$L$3:$N$24,2,0),0)</f>
        <v>0</v>
      </c>
      <c r="AH9" s="26">
        <f>IFERROR(VLOOKUP('DATA ENTRY'!R9,'Sub Ref'!$L$3:$N$24,3,0),0)</f>
        <v>0</v>
      </c>
      <c r="AI9" s="26">
        <f>IFERROR(VLOOKUP('DATA ENTRY'!U9,'Sub Ref'!$C$14:$E$22,2,0),0)</f>
        <v>0</v>
      </c>
      <c r="AJ9" s="26">
        <f>IFERROR(VLOOKUP('DATA ENTRY'!U9,'Sub Ref'!$C$14:$E$22,3,0),0)</f>
        <v>0</v>
      </c>
      <c r="AK9" s="26">
        <f>IFERROR(INDEX('Sub Ref'!$M$14:$M$23,MATCH('DATA ENTRY'!X9,'Sub Ref'!$L$14:$L$23,0)),0)</f>
        <v>0</v>
      </c>
      <c r="AL9" s="26">
        <f>IFERROR(INDEX('Sub Ref'!$N$14:$N$23,MATCH('DATA ENTRY'!X9,'Sub Ref'!$L$14:$L$23,0)),0)</f>
        <v>0</v>
      </c>
      <c r="AN9" s="26">
        <f t="shared" si="4"/>
        <v>12</v>
      </c>
      <c r="AP9" s="26">
        <f>IFERROR('MARK LOOKUP'!Y9*LEDGER!AR9,0)</f>
        <v>0</v>
      </c>
      <c r="AQ9" s="26">
        <f>IFERROR('MARK LOOKUP'!Z9*LEDGER!AS9,0)</f>
        <v>0</v>
      </c>
      <c r="AR9" s="26">
        <f>IFERROR(AA9*LEDGER!AU9,0)</f>
        <v>0</v>
      </c>
      <c r="AS9" s="26">
        <f>IFERROR(AB9*LEDGER!AV9,0)</f>
        <v>0</v>
      </c>
      <c r="AT9" s="26">
        <f>IFERROR(AC9*LEDGER!AU9,0)</f>
        <v>0</v>
      </c>
      <c r="AU9" s="26">
        <f>IFERROR(AD9*LEDGER!AV9,0)</f>
        <v>0</v>
      </c>
      <c r="AV9" s="26">
        <f>IFERROR(AE9*LEDGER!BA9,0)</f>
        <v>0</v>
      </c>
      <c r="AW9" s="26">
        <f>IFERROR(AF9*LEDGER!BB9,0)</f>
        <v>0</v>
      </c>
      <c r="AX9" s="26">
        <f>IFERROR(AG9*LEDGER!BD9,0)</f>
        <v>0</v>
      </c>
      <c r="AY9" s="26">
        <f>IFERROR(AH9*LEDGER!BE9,0)</f>
        <v>0</v>
      </c>
      <c r="AZ9" s="26">
        <f>IFERROR(AI9*LEDGER!BG9,0)</f>
        <v>0</v>
      </c>
      <c r="BA9" s="26">
        <f>IFERROR(AJ9*LEDGER!BH9,0)</f>
        <v>0</v>
      </c>
      <c r="BB9" s="26">
        <f>IFERROR(AK9*LEDGER!BJ9,0)</f>
        <v>0</v>
      </c>
      <c r="BC9" s="26">
        <f>IFERROR(AL9*LEDGER!BK9,0)</f>
        <v>0</v>
      </c>
      <c r="BD9" s="26">
        <f t="shared" si="5"/>
        <v>0</v>
      </c>
      <c r="BE9" s="26">
        <f t="shared" si="6"/>
        <v>0</v>
      </c>
    </row>
    <row r="10" spans="2:57" x14ac:dyDescent="0.2">
      <c r="B10" s="26">
        <f>'Sub Ref'!F$27</f>
        <v>75</v>
      </c>
      <c r="C10" s="26">
        <f>'Sub Ref'!G$27</f>
        <v>25</v>
      </c>
      <c r="D10" s="26">
        <f t="shared" si="0"/>
        <v>100</v>
      </c>
      <c r="E10" s="26">
        <f>'Sub Ref'!O$27</f>
        <v>75</v>
      </c>
      <c r="F10" s="26">
        <f>'Sub Ref'!P$27</f>
        <v>25</v>
      </c>
      <c r="G10" s="26">
        <f t="shared" si="1"/>
        <v>100</v>
      </c>
      <c r="H10" s="26">
        <f>VLOOKUP('DATA ENTRY'!L10,'Sub Ref'!$L$30:$O$31,4,0)</f>
        <v>75</v>
      </c>
      <c r="I10" s="26">
        <f>VLOOKUP('DATA ENTRY'!L10,'Sub Ref'!$L$30:$P$31,5,0)</f>
        <v>25</v>
      </c>
      <c r="J10" s="26">
        <f t="shared" si="7"/>
        <v>100</v>
      </c>
      <c r="K10" s="26">
        <f>VLOOKUP('DATA ENTRY'!O10,'Sub Ref'!$C$3:$G$11,4,0)</f>
        <v>75</v>
      </c>
      <c r="L10" s="26">
        <f>VLOOKUP('DATA ENTRY'!O10,'Sub Ref'!$C$3:$G$11,5,0)</f>
        <v>25</v>
      </c>
      <c r="M10" s="26">
        <f t="shared" si="2"/>
        <v>100</v>
      </c>
      <c r="N10" s="26">
        <f>VLOOKUP('DATA ENTRY'!R10,'Sub Ref'!$L$3:$P$11,4,0)</f>
        <v>75</v>
      </c>
      <c r="O10" s="26">
        <f>VLOOKUP('DATA ENTRY'!R10,'Sub Ref'!$L$3:$P$11,5,0)</f>
        <v>25</v>
      </c>
      <c r="P10" s="26">
        <f t="shared" si="8"/>
        <v>100</v>
      </c>
      <c r="Q10" s="26">
        <f>VLOOKUP('DATA ENTRY'!U10,'Sub Ref'!$C$14:$G$22,4,0)</f>
        <v>75</v>
      </c>
      <c r="R10" s="26">
        <f>VLOOKUP('DATA ENTRY'!U10,'Sub Ref'!$C$14:$G$22,5,0)</f>
        <v>25</v>
      </c>
      <c r="S10" s="26">
        <f t="shared" si="9"/>
        <v>100</v>
      </c>
      <c r="T10" s="26" t="e">
        <f>INDEX('Sub Ref'!$O$14:$O$22,MATCH('DATA ENTRY'!X10,'Sub Ref'!$L$14:$L$22,0))</f>
        <v>#N/A</v>
      </c>
      <c r="U10" s="26" t="e">
        <f>INDEX('Sub Ref'!$P$14:$P$22,MATCH('DATA ENTRY'!X10,'Sub Ref'!$L$14:$L$22,0))</f>
        <v>#N/A</v>
      </c>
      <c r="V10" s="26" t="e">
        <f t="shared" si="3"/>
        <v>#N/A</v>
      </c>
      <c r="X10" s="26">
        <f>'DATA ENTRY'!A10</f>
        <v>14911515</v>
      </c>
      <c r="Y10" s="26">
        <f>'Sub Ref'!$D$27</f>
        <v>2.25</v>
      </c>
      <c r="Z10" s="26">
        <f>'Sub Ref'!$E$27</f>
        <v>0.75</v>
      </c>
      <c r="AA10" s="26">
        <f>'Sub Ref'!$M$27</f>
        <v>3</v>
      </c>
      <c r="AB10" s="26">
        <f>'Sub Ref'!$N$27</f>
        <v>1</v>
      </c>
      <c r="AC10" s="26">
        <f>IFERROR(VLOOKUP('DATA ENTRY'!L10,'Sub Ref'!$L$30:$N$31,2,0),0)</f>
        <v>3.75</v>
      </c>
      <c r="AD10" s="26">
        <f>IFERROR(VLOOKUP('DATA ENTRY'!L10,'Sub Ref'!$L$30:$N$31,3,0),0)</f>
        <v>1.25</v>
      </c>
      <c r="AE10" s="26">
        <f>IFERROR(VLOOKUP('DATA ENTRY'!O10,'Sub Ref'!$C$3:$E$11,2,0),0)</f>
        <v>3.75</v>
      </c>
      <c r="AF10" s="26">
        <f>IFERROR(VLOOKUP('DATA ENTRY'!O10,'Sub Ref'!$C$3:$E$11,3,0),0)</f>
        <v>1.25</v>
      </c>
      <c r="AG10" s="26">
        <f>IFERROR(VLOOKUP('DATA ENTRY'!R10,'Sub Ref'!$L$3:$N$24,2,0),0)</f>
        <v>3.75</v>
      </c>
      <c r="AH10" s="26">
        <f>IFERROR(VLOOKUP('DATA ENTRY'!R10,'Sub Ref'!$L$3:$N$24,3,0),0)</f>
        <v>1.25</v>
      </c>
      <c r="AI10" s="26">
        <f>IFERROR(VLOOKUP('DATA ENTRY'!U10,'Sub Ref'!$C$14:$E$22,2,0),0)</f>
        <v>3.75</v>
      </c>
      <c r="AJ10" s="26">
        <f>IFERROR(VLOOKUP('DATA ENTRY'!U10,'Sub Ref'!$C$14:$E$22,3,0),0)</f>
        <v>1.25</v>
      </c>
      <c r="AK10" s="26">
        <f>IFERROR(INDEX('Sub Ref'!$M$14:$M$23,MATCH('DATA ENTRY'!X10,'Sub Ref'!$L$14:$L$23,0)),0)</f>
        <v>0</v>
      </c>
      <c r="AL10" s="26">
        <f>IFERROR(INDEX('Sub Ref'!$N$14:$N$23,MATCH('DATA ENTRY'!X10,'Sub Ref'!$L$14:$L$23,0)),0)</f>
        <v>0</v>
      </c>
      <c r="AN10" s="26">
        <f t="shared" si="4"/>
        <v>27</v>
      </c>
      <c r="AP10" s="26">
        <f>IFERROR('MARK LOOKUP'!Y10*LEDGER!AR10,0)</f>
        <v>5.3999999999999995</v>
      </c>
      <c r="AQ10" s="26">
        <f>IFERROR('MARK LOOKUP'!Z10*LEDGER!AS10,0)</f>
        <v>2.7</v>
      </c>
      <c r="AR10" s="26">
        <f>IFERROR(AA10*LEDGER!AU10,0)</f>
        <v>3.5999999999999996</v>
      </c>
      <c r="AS10" s="26">
        <f>IFERROR(AB10*LEDGER!AV10,0)</f>
        <v>3.6</v>
      </c>
      <c r="AT10" s="26">
        <f>IFERROR(AC10*LEDGER!AU10,0)</f>
        <v>4.5</v>
      </c>
      <c r="AU10" s="26">
        <f>IFERROR(AD10*LEDGER!AV10,0)</f>
        <v>4.5</v>
      </c>
      <c r="AV10" s="26">
        <f>IFERROR(AE10*LEDGER!BA10,0)</f>
        <v>4.5</v>
      </c>
      <c r="AW10" s="26">
        <f>IFERROR(AF10*LEDGER!BB10,0)</f>
        <v>4.5</v>
      </c>
      <c r="AX10" s="26">
        <f>IFERROR(AG10*LEDGER!BD10,0)</f>
        <v>9</v>
      </c>
      <c r="AY10" s="26">
        <f>IFERROR(AH10*LEDGER!BE10,0)</f>
        <v>4.5</v>
      </c>
      <c r="AZ10" s="26">
        <f>IFERROR(AI10*LEDGER!BG10,0)</f>
        <v>9</v>
      </c>
      <c r="BA10" s="26">
        <f>IFERROR(AJ10*LEDGER!BH10,0)</f>
        <v>4.5</v>
      </c>
      <c r="BB10" s="26">
        <f>IFERROR(AK10*LEDGER!BJ10,0)</f>
        <v>0</v>
      </c>
      <c r="BC10" s="26">
        <f>IFERROR(AL10*LEDGER!BK10,0)</f>
        <v>0</v>
      </c>
      <c r="BD10" s="26">
        <f t="shared" si="5"/>
        <v>60.3</v>
      </c>
      <c r="BE10" s="26">
        <f t="shared" si="6"/>
        <v>2.2333333333333334</v>
      </c>
    </row>
    <row r="11" spans="2:57" x14ac:dyDescent="0.2">
      <c r="B11" s="26">
        <f>'Sub Ref'!F$27</f>
        <v>75</v>
      </c>
      <c r="C11" s="26">
        <f>'Sub Ref'!G$27</f>
        <v>25</v>
      </c>
      <c r="D11" s="26">
        <f t="shared" si="0"/>
        <v>100</v>
      </c>
      <c r="E11" s="26">
        <f>'Sub Ref'!O$27</f>
        <v>75</v>
      </c>
      <c r="F11" s="26">
        <f>'Sub Ref'!P$27</f>
        <v>25</v>
      </c>
      <c r="G11" s="26">
        <f t="shared" si="1"/>
        <v>100</v>
      </c>
      <c r="H11" s="26">
        <f>VLOOKUP('DATA ENTRY'!L11,'Sub Ref'!$L$30:$O$31,4,0)</f>
        <v>75</v>
      </c>
      <c r="I11" s="26">
        <f>VLOOKUP('DATA ENTRY'!L11,'Sub Ref'!$L$30:$P$31,5,0)</f>
        <v>25</v>
      </c>
      <c r="J11" s="26">
        <f t="shared" si="7"/>
        <v>100</v>
      </c>
      <c r="K11" s="26">
        <f>VLOOKUP('DATA ENTRY'!O11,'Sub Ref'!$C$3:$G$11,4,0)</f>
        <v>75</v>
      </c>
      <c r="L11" s="26">
        <f>VLOOKUP('DATA ENTRY'!O11,'Sub Ref'!$C$3:$G$11,5,0)</f>
        <v>25</v>
      </c>
      <c r="M11" s="26">
        <f t="shared" si="2"/>
        <v>100</v>
      </c>
      <c r="N11" s="26">
        <f>VLOOKUP('DATA ENTRY'!R11,'Sub Ref'!$L$3:$P$11,4,0)</f>
        <v>75</v>
      </c>
      <c r="O11" s="26">
        <f>VLOOKUP('DATA ENTRY'!R11,'Sub Ref'!$L$3:$P$11,5,0)</f>
        <v>25</v>
      </c>
      <c r="P11" s="26">
        <f t="shared" si="8"/>
        <v>100</v>
      </c>
      <c r="Q11" s="26">
        <f>VLOOKUP('DATA ENTRY'!U11,'Sub Ref'!$C$14:$G$22,4,0)</f>
        <v>75</v>
      </c>
      <c r="R11" s="26">
        <f>VLOOKUP('DATA ENTRY'!U11,'Sub Ref'!$C$14:$G$22,5,0)</f>
        <v>25</v>
      </c>
      <c r="S11" s="26">
        <f t="shared" si="9"/>
        <v>100</v>
      </c>
      <c r="T11" s="26" t="e">
        <f>INDEX('Sub Ref'!$O$14:$O$22,MATCH('DATA ENTRY'!X11,'Sub Ref'!$L$14:$L$22,0))</f>
        <v>#N/A</v>
      </c>
      <c r="U11" s="26" t="e">
        <f>INDEX('Sub Ref'!$P$14:$P$22,MATCH('DATA ENTRY'!X11,'Sub Ref'!$L$14:$L$22,0))</f>
        <v>#N/A</v>
      </c>
      <c r="V11" s="26" t="e">
        <f t="shared" si="3"/>
        <v>#N/A</v>
      </c>
      <c r="X11" s="26">
        <f>'DATA ENTRY'!A11</f>
        <v>14911516</v>
      </c>
      <c r="Y11" s="26">
        <f>'Sub Ref'!$D$27</f>
        <v>2.25</v>
      </c>
      <c r="Z11" s="26">
        <f>'Sub Ref'!$E$27</f>
        <v>0.75</v>
      </c>
      <c r="AA11" s="26">
        <f>'Sub Ref'!$M$27</f>
        <v>3</v>
      </c>
      <c r="AB11" s="26">
        <f>'Sub Ref'!$N$27</f>
        <v>1</v>
      </c>
      <c r="AC11" s="26">
        <f>IFERROR(VLOOKUP('DATA ENTRY'!L11,'Sub Ref'!$L$30:$N$31,2,0),0)</f>
        <v>3.75</v>
      </c>
      <c r="AD11" s="26">
        <f>IFERROR(VLOOKUP('DATA ENTRY'!L11,'Sub Ref'!$L$30:$N$31,3,0),0)</f>
        <v>1.25</v>
      </c>
      <c r="AE11" s="26">
        <f>IFERROR(VLOOKUP('DATA ENTRY'!O11,'Sub Ref'!$C$3:$E$11,2,0),0)</f>
        <v>3.75</v>
      </c>
      <c r="AF11" s="26">
        <f>IFERROR(VLOOKUP('DATA ENTRY'!O11,'Sub Ref'!$C$3:$E$11,3,0),0)</f>
        <v>1.25</v>
      </c>
      <c r="AG11" s="26">
        <f>IFERROR(VLOOKUP('DATA ENTRY'!R11,'Sub Ref'!$L$3:$N$24,2,0),0)</f>
        <v>3.75</v>
      </c>
      <c r="AH11" s="26">
        <f>IFERROR(VLOOKUP('DATA ENTRY'!R11,'Sub Ref'!$L$3:$N$24,3,0),0)</f>
        <v>1.25</v>
      </c>
      <c r="AI11" s="26">
        <f>IFERROR(VLOOKUP('DATA ENTRY'!U11,'Sub Ref'!$C$14:$E$22,2,0),0)</f>
        <v>3.75</v>
      </c>
      <c r="AJ11" s="26">
        <f>IFERROR(VLOOKUP('DATA ENTRY'!U11,'Sub Ref'!$C$14:$E$22,3,0),0)</f>
        <v>1.25</v>
      </c>
      <c r="AK11" s="26">
        <f>IFERROR(INDEX('Sub Ref'!$M$14:$M$23,MATCH('DATA ENTRY'!X11,'Sub Ref'!$L$14:$L$23,0)),0)</f>
        <v>0</v>
      </c>
      <c r="AL11" s="26">
        <f>IFERROR(INDEX('Sub Ref'!$N$14:$N$23,MATCH('DATA ENTRY'!X11,'Sub Ref'!$L$14:$L$23,0)),0)</f>
        <v>0</v>
      </c>
      <c r="AN11" s="26">
        <f t="shared" si="4"/>
        <v>27</v>
      </c>
      <c r="AP11" s="26">
        <f>IFERROR('MARK LOOKUP'!Y11*LEDGER!AR11,0)</f>
        <v>5.3999999999999995</v>
      </c>
      <c r="AQ11" s="26">
        <f>IFERROR('MARK LOOKUP'!Z11*LEDGER!AS11,0)</f>
        <v>2.4000000000000004</v>
      </c>
      <c r="AR11" s="26">
        <f>IFERROR(AA11*LEDGER!AU11,0)</f>
        <v>3.5999999999999996</v>
      </c>
      <c r="AS11" s="26">
        <f>IFERROR(AB11*LEDGER!AV11,0)</f>
        <v>3.6</v>
      </c>
      <c r="AT11" s="26">
        <f>IFERROR(AC11*LEDGER!AU11,0)</f>
        <v>4.5</v>
      </c>
      <c r="AU11" s="26">
        <f>IFERROR(AD11*LEDGER!AV11,0)</f>
        <v>4.5</v>
      </c>
      <c r="AV11" s="26">
        <f>IFERROR(AE11*LEDGER!BA11,0)</f>
        <v>4.5</v>
      </c>
      <c r="AW11" s="26">
        <f>IFERROR(AF11*LEDGER!BB11,0)</f>
        <v>4.5</v>
      </c>
      <c r="AX11" s="26">
        <f>IFERROR(AG11*LEDGER!BD11,0)</f>
        <v>4.5</v>
      </c>
      <c r="AY11" s="26">
        <f>IFERROR(AH11*LEDGER!BE11,0)</f>
        <v>4.5</v>
      </c>
      <c r="AZ11" s="26">
        <f>IFERROR(AI11*LEDGER!BG11,0)</f>
        <v>7.5</v>
      </c>
      <c r="BA11" s="26">
        <f>IFERROR(AJ11*LEDGER!BH11,0)</f>
        <v>4.5</v>
      </c>
      <c r="BB11" s="26">
        <f>IFERROR(AK11*LEDGER!BJ11,0)</f>
        <v>0</v>
      </c>
      <c r="BC11" s="26">
        <f>IFERROR(AL11*LEDGER!BK11,0)</f>
        <v>0</v>
      </c>
      <c r="BD11" s="26">
        <f t="shared" si="5"/>
        <v>54</v>
      </c>
      <c r="BE11" s="26">
        <f t="shared" si="6"/>
        <v>2</v>
      </c>
    </row>
    <row r="12" spans="2:57" x14ac:dyDescent="0.2">
      <c r="B12" s="26">
        <f>'Sub Ref'!F$27</f>
        <v>75</v>
      </c>
      <c r="C12" s="26">
        <f>'Sub Ref'!G$27</f>
        <v>25</v>
      </c>
      <c r="D12" s="26">
        <f t="shared" si="0"/>
        <v>100</v>
      </c>
      <c r="E12" s="26">
        <f>'Sub Ref'!O$27</f>
        <v>75</v>
      </c>
      <c r="F12" s="26">
        <f>'Sub Ref'!P$27</f>
        <v>25</v>
      </c>
      <c r="G12" s="26">
        <f t="shared" si="1"/>
        <v>100</v>
      </c>
      <c r="H12" s="26">
        <f>VLOOKUP('DATA ENTRY'!L12,'Sub Ref'!$L$30:$O$31,4,0)</f>
        <v>75</v>
      </c>
      <c r="I12" s="26">
        <f>VLOOKUP('DATA ENTRY'!L12,'Sub Ref'!$L$30:$P$31,5,0)</f>
        <v>25</v>
      </c>
      <c r="J12" s="26">
        <f t="shared" si="7"/>
        <v>100</v>
      </c>
      <c r="K12" s="26">
        <f>VLOOKUP('DATA ENTRY'!O12,'Sub Ref'!$C$3:$G$11,4,0)</f>
        <v>75</v>
      </c>
      <c r="L12" s="26">
        <f>VLOOKUP('DATA ENTRY'!O12,'Sub Ref'!$C$3:$G$11,5,0)</f>
        <v>25</v>
      </c>
      <c r="M12" s="26">
        <f t="shared" si="2"/>
        <v>100</v>
      </c>
      <c r="N12" s="26">
        <f>VLOOKUP('DATA ENTRY'!R12,'Sub Ref'!$L$3:$P$11,4,0)</f>
        <v>75</v>
      </c>
      <c r="O12" s="26">
        <f>VLOOKUP('DATA ENTRY'!R12,'Sub Ref'!$L$3:$P$11,5,0)</f>
        <v>25</v>
      </c>
      <c r="P12" s="26">
        <f t="shared" si="8"/>
        <v>100</v>
      </c>
      <c r="Q12" s="26">
        <f>VLOOKUP('DATA ENTRY'!U12,'Sub Ref'!$C$14:$G$22,4,0)</f>
        <v>75</v>
      </c>
      <c r="R12" s="26">
        <f>VLOOKUP('DATA ENTRY'!U12,'Sub Ref'!$C$14:$G$22,5,0)</f>
        <v>25</v>
      </c>
      <c r="S12" s="26">
        <f t="shared" si="9"/>
        <v>100</v>
      </c>
      <c r="T12" s="26" t="e">
        <f>INDEX('Sub Ref'!$O$14:$O$22,MATCH('DATA ENTRY'!X12,'Sub Ref'!$L$14:$L$22,0))</f>
        <v>#N/A</v>
      </c>
      <c r="U12" s="26" t="e">
        <f>INDEX('Sub Ref'!$P$14:$P$22,MATCH('DATA ENTRY'!X12,'Sub Ref'!$L$14:$L$22,0))</f>
        <v>#N/A</v>
      </c>
      <c r="V12" s="26" t="e">
        <f t="shared" si="3"/>
        <v>#N/A</v>
      </c>
      <c r="X12" s="26">
        <f>'DATA ENTRY'!A12</f>
        <v>14911517</v>
      </c>
      <c r="Y12" s="26">
        <f>'Sub Ref'!$D$27</f>
        <v>2.25</v>
      </c>
      <c r="Z12" s="26">
        <f>'Sub Ref'!$E$27</f>
        <v>0.75</v>
      </c>
      <c r="AA12" s="26">
        <f>'Sub Ref'!$M$27</f>
        <v>3</v>
      </c>
      <c r="AB12" s="26">
        <f>'Sub Ref'!$N$27</f>
        <v>1</v>
      </c>
      <c r="AC12" s="26">
        <f>IFERROR(VLOOKUP('DATA ENTRY'!L12,'Sub Ref'!$L$30:$N$31,2,0),0)</f>
        <v>3.75</v>
      </c>
      <c r="AD12" s="26">
        <f>IFERROR(VLOOKUP('DATA ENTRY'!L12,'Sub Ref'!$L$30:$N$31,3,0),0)</f>
        <v>1.25</v>
      </c>
      <c r="AE12" s="26">
        <f>IFERROR(VLOOKUP('DATA ENTRY'!O12,'Sub Ref'!$C$3:$E$11,2,0),0)</f>
        <v>3.75</v>
      </c>
      <c r="AF12" s="26">
        <f>IFERROR(VLOOKUP('DATA ENTRY'!O12,'Sub Ref'!$C$3:$E$11,3,0),0)</f>
        <v>1.25</v>
      </c>
      <c r="AG12" s="26">
        <f>IFERROR(VLOOKUP('DATA ENTRY'!R12,'Sub Ref'!$L$3:$N$24,2,0),0)</f>
        <v>3.75</v>
      </c>
      <c r="AH12" s="26">
        <f>IFERROR(VLOOKUP('DATA ENTRY'!R12,'Sub Ref'!$L$3:$N$24,3,0),0)</f>
        <v>1.25</v>
      </c>
      <c r="AI12" s="26">
        <f>IFERROR(VLOOKUP('DATA ENTRY'!U12,'Sub Ref'!$C$14:$E$22,2,0),0)</f>
        <v>3.75</v>
      </c>
      <c r="AJ12" s="26">
        <f>IFERROR(VLOOKUP('DATA ENTRY'!U12,'Sub Ref'!$C$14:$E$22,3,0),0)</f>
        <v>1.25</v>
      </c>
      <c r="AK12" s="26">
        <f>IFERROR(INDEX('Sub Ref'!$M$14:$M$23,MATCH('DATA ENTRY'!X12,'Sub Ref'!$L$14:$L$23,0)),0)</f>
        <v>0</v>
      </c>
      <c r="AL12" s="26">
        <f>IFERROR(INDEX('Sub Ref'!$N$14:$N$23,MATCH('DATA ENTRY'!X12,'Sub Ref'!$L$14:$L$23,0)),0)</f>
        <v>0</v>
      </c>
      <c r="AN12" s="26">
        <f t="shared" si="4"/>
        <v>27</v>
      </c>
      <c r="AP12" s="26">
        <f>IFERROR('MARK LOOKUP'!Y12*LEDGER!AR12,0)</f>
        <v>2.6999999999999997</v>
      </c>
      <c r="AQ12" s="26">
        <f>IFERROR('MARK LOOKUP'!Z12*LEDGER!AS12,0)</f>
        <v>2.4000000000000004</v>
      </c>
      <c r="AR12" s="26">
        <f>IFERROR(AA12*LEDGER!AU12,0)</f>
        <v>3.5999999999999996</v>
      </c>
      <c r="AS12" s="26">
        <f>IFERROR(AB12*LEDGER!AV12,0)</f>
        <v>3.6</v>
      </c>
      <c r="AT12" s="26">
        <f>IFERROR(AC12*LEDGER!AU12,0)</f>
        <v>4.5</v>
      </c>
      <c r="AU12" s="26">
        <f>IFERROR(AD12*LEDGER!AV12,0)</f>
        <v>4.5</v>
      </c>
      <c r="AV12" s="26">
        <f>IFERROR(AE12*LEDGER!BA12,0)</f>
        <v>4.5</v>
      </c>
      <c r="AW12" s="26">
        <f>IFERROR(AF12*LEDGER!BB12,0)</f>
        <v>4</v>
      </c>
      <c r="AX12" s="26">
        <f>IFERROR(AG12*LEDGER!BD12,0)</f>
        <v>7.5</v>
      </c>
      <c r="AY12" s="26">
        <f>IFERROR(AH12*LEDGER!BE12,0)</f>
        <v>4.5</v>
      </c>
      <c r="AZ12" s="26">
        <f>IFERROR(AI12*LEDGER!BG12,0)</f>
        <v>7.5</v>
      </c>
      <c r="BA12" s="26">
        <f>IFERROR(AJ12*LEDGER!BH12,0)</f>
        <v>4.5</v>
      </c>
      <c r="BB12" s="26">
        <f>IFERROR(AK12*LEDGER!BJ12,0)</f>
        <v>0</v>
      </c>
      <c r="BC12" s="26">
        <f>IFERROR(AL12*LEDGER!BK12,0)</f>
        <v>0</v>
      </c>
      <c r="BD12" s="26">
        <f t="shared" si="5"/>
        <v>53.8</v>
      </c>
      <c r="BE12" s="26">
        <f t="shared" si="6"/>
        <v>1.9925925925925925</v>
      </c>
    </row>
    <row r="13" spans="2:57" x14ac:dyDescent="0.2">
      <c r="B13" s="26">
        <f>'Sub Ref'!F$27</f>
        <v>75</v>
      </c>
      <c r="C13" s="26">
        <f>'Sub Ref'!G$27</f>
        <v>25</v>
      </c>
      <c r="D13" s="26">
        <f t="shared" si="0"/>
        <v>100</v>
      </c>
      <c r="E13" s="26">
        <f>'Sub Ref'!O$27</f>
        <v>75</v>
      </c>
      <c r="F13" s="26">
        <f>'Sub Ref'!P$27</f>
        <v>25</v>
      </c>
      <c r="G13" s="26">
        <f t="shared" si="1"/>
        <v>100</v>
      </c>
      <c r="H13" s="26">
        <f>VLOOKUP('DATA ENTRY'!L13,'Sub Ref'!$L$30:$O$31,4,0)</f>
        <v>75</v>
      </c>
      <c r="I13" s="26">
        <f>VLOOKUP('DATA ENTRY'!L13,'Sub Ref'!$L$30:$P$31,5,0)</f>
        <v>25</v>
      </c>
      <c r="J13" s="26">
        <f t="shared" si="7"/>
        <v>100</v>
      </c>
      <c r="K13" s="26">
        <f>VLOOKUP('DATA ENTRY'!O13,'Sub Ref'!$C$3:$G$11,4,0)</f>
        <v>75</v>
      </c>
      <c r="L13" s="26">
        <f>VLOOKUP('DATA ENTRY'!O13,'Sub Ref'!$C$3:$G$11,5,0)</f>
        <v>25</v>
      </c>
      <c r="M13" s="26">
        <f t="shared" si="2"/>
        <v>100</v>
      </c>
      <c r="N13" s="26">
        <f>VLOOKUP('DATA ENTRY'!R13,'Sub Ref'!$L$3:$P$11,4,0)</f>
        <v>75</v>
      </c>
      <c r="O13" s="26">
        <f>VLOOKUP('DATA ENTRY'!R13,'Sub Ref'!$L$3:$P$11,5,0)</f>
        <v>25</v>
      </c>
      <c r="P13" s="26">
        <f t="shared" si="8"/>
        <v>100</v>
      </c>
      <c r="Q13" s="26">
        <f>VLOOKUP('DATA ENTRY'!U13,'Sub Ref'!$C$14:$G$22,4,0)</f>
        <v>75</v>
      </c>
      <c r="R13" s="26">
        <f>VLOOKUP('DATA ENTRY'!U13,'Sub Ref'!$C$14:$G$22,5,0)</f>
        <v>25</v>
      </c>
      <c r="S13" s="26">
        <f t="shared" si="9"/>
        <v>100</v>
      </c>
      <c r="T13" s="26" t="e">
        <f>INDEX('Sub Ref'!$O$14:$O$22,MATCH('DATA ENTRY'!X13,'Sub Ref'!$L$14:$L$22,0))</f>
        <v>#N/A</v>
      </c>
      <c r="U13" s="26" t="e">
        <f>INDEX('Sub Ref'!$P$14:$P$22,MATCH('DATA ENTRY'!X13,'Sub Ref'!$L$14:$L$22,0))</f>
        <v>#N/A</v>
      </c>
      <c r="V13" s="26" t="e">
        <f t="shared" si="3"/>
        <v>#N/A</v>
      </c>
      <c r="X13" s="26">
        <f>'DATA ENTRY'!A13</f>
        <v>14911518</v>
      </c>
      <c r="Y13" s="26">
        <f>'Sub Ref'!$D$27</f>
        <v>2.25</v>
      </c>
      <c r="Z13" s="26">
        <f>'Sub Ref'!$E$27</f>
        <v>0.75</v>
      </c>
      <c r="AA13" s="26">
        <f>'Sub Ref'!$M$27</f>
        <v>3</v>
      </c>
      <c r="AB13" s="26">
        <f>'Sub Ref'!$N$27</f>
        <v>1</v>
      </c>
      <c r="AC13" s="26">
        <f>IFERROR(VLOOKUP('DATA ENTRY'!L13,'Sub Ref'!$L$30:$N$31,2,0),0)</f>
        <v>3.75</v>
      </c>
      <c r="AD13" s="26">
        <f>IFERROR(VLOOKUP('DATA ENTRY'!L13,'Sub Ref'!$L$30:$N$31,3,0),0)</f>
        <v>1.25</v>
      </c>
      <c r="AE13" s="26">
        <f>IFERROR(VLOOKUP('DATA ENTRY'!O13,'Sub Ref'!$C$3:$E$11,2,0),0)</f>
        <v>3.75</v>
      </c>
      <c r="AF13" s="26">
        <f>IFERROR(VLOOKUP('DATA ENTRY'!O13,'Sub Ref'!$C$3:$E$11,3,0),0)</f>
        <v>1.25</v>
      </c>
      <c r="AG13" s="26">
        <f>IFERROR(VLOOKUP('DATA ENTRY'!R13,'Sub Ref'!$L$3:$N$24,2,0),0)</f>
        <v>3.75</v>
      </c>
      <c r="AH13" s="26">
        <f>IFERROR(VLOOKUP('DATA ENTRY'!R13,'Sub Ref'!$L$3:$N$24,3,0),0)</f>
        <v>1.25</v>
      </c>
      <c r="AI13" s="26">
        <f>IFERROR(VLOOKUP('DATA ENTRY'!U13,'Sub Ref'!$C$14:$E$22,2,0),0)</f>
        <v>3.75</v>
      </c>
      <c r="AJ13" s="26">
        <f>IFERROR(VLOOKUP('DATA ENTRY'!U13,'Sub Ref'!$C$14:$E$22,3,0),0)</f>
        <v>1.25</v>
      </c>
      <c r="AK13" s="26">
        <f>IFERROR(INDEX('Sub Ref'!$M$14:$M$23,MATCH('DATA ENTRY'!X13,'Sub Ref'!$L$14:$L$23,0)),0)</f>
        <v>0</v>
      </c>
      <c r="AL13" s="26">
        <f>IFERROR(INDEX('Sub Ref'!$N$14:$N$23,MATCH('DATA ENTRY'!X13,'Sub Ref'!$L$14:$L$23,0)),0)</f>
        <v>0</v>
      </c>
      <c r="AN13" s="26">
        <f t="shared" si="4"/>
        <v>27</v>
      </c>
      <c r="AP13" s="26">
        <f>IFERROR('MARK LOOKUP'!Y13*LEDGER!AR13,0)</f>
        <v>2.6999999999999997</v>
      </c>
      <c r="AQ13" s="26">
        <f>IFERROR('MARK LOOKUP'!Z13*LEDGER!AS13,0)</f>
        <v>2.7</v>
      </c>
      <c r="AR13" s="26">
        <f>IFERROR(AA13*LEDGER!AU13,0)</f>
        <v>6</v>
      </c>
      <c r="AS13" s="26">
        <f>IFERROR(AB13*LEDGER!AV13,0)</f>
        <v>3.6</v>
      </c>
      <c r="AT13" s="26">
        <f>IFERROR(AC13*LEDGER!AU13,0)</f>
        <v>7.5</v>
      </c>
      <c r="AU13" s="26">
        <f>IFERROR(AD13*LEDGER!AV13,0)</f>
        <v>4.5</v>
      </c>
      <c r="AV13" s="26">
        <f>IFERROR(AE13*LEDGER!BA13,0)</f>
        <v>7.5</v>
      </c>
      <c r="AW13" s="26">
        <f>IFERROR(AF13*LEDGER!BB13,0)</f>
        <v>4.5</v>
      </c>
      <c r="AX13" s="26">
        <f>IFERROR(AG13*LEDGER!BD13,0)</f>
        <v>7.5</v>
      </c>
      <c r="AY13" s="26">
        <f>IFERROR(AH13*LEDGER!BE13,0)</f>
        <v>4.5</v>
      </c>
      <c r="AZ13" s="26">
        <f>IFERROR(AI13*LEDGER!BG13,0)</f>
        <v>4.5</v>
      </c>
      <c r="BA13" s="26">
        <f>IFERROR(AJ13*LEDGER!BH13,0)</f>
        <v>4.5</v>
      </c>
      <c r="BB13" s="26">
        <f>IFERROR(AK13*LEDGER!BJ13,0)</f>
        <v>0</v>
      </c>
      <c r="BC13" s="26">
        <f>IFERROR(AL13*LEDGER!BK13,0)</f>
        <v>0</v>
      </c>
      <c r="BD13" s="26">
        <f t="shared" si="5"/>
        <v>60</v>
      </c>
      <c r="BE13" s="26">
        <f t="shared" si="6"/>
        <v>2.2222222222222223</v>
      </c>
    </row>
    <row r="14" spans="2:57" x14ac:dyDescent="0.2">
      <c r="B14" s="26">
        <f>'Sub Ref'!F$27</f>
        <v>75</v>
      </c>
      <c r="C14" s="26">
        <f>'Sub Ref'!G$27</f>
        <v>25</v>
      </c>
      <c r="D14" s="26">
        <f t="shared" si="0"/>
        <v>100</v>
      </c>
      <c r="E14" s="26">
        <f>'Sub Ref'!O$27</f>
        <v>75</v>
      </c>
      <c r="F14" s="26">
        <f>'Sub Ref'!P$27</f>
        <v>25</v>
      </c>
      <c r="G14" s="26">
        <f t="shared" si="1"/>
        <v>100</v>
      </c>
      <c r="H14" s="26">
        <f>VLOOKUP('DATA ENTRY'!L14,'Sub Ref'!$L$30:$O$31,4,0)</f>
        <v>75</v>
      </c>
      <c r="I14" s="26">
        <f>VLOOKUP('DATA ENTRY'!L14,'Sub Ref'!$L$30:$P$31,5,0)</f>
        <v>25</v>
      </c>
      <c r="J14" s="26">
        <f t="shared" si="7"/>
        <v>100</v>
      </c>
      <c r="K14" s="26">
        <f>VLOOKUP('DATA ENTRY'!O14,'Sub Ref'!$C$3:$G$11,4,0)</f>
        <v>75</v>
      </c>
      <c r="L14" s="26">
        <f>VLOOKUP('DATA ENTRY'!O14,'Sub Ref'!$C$3:$G$11,5,0)</f>
        <v>25</v>
      </c>
      <c r="M14" s="26">
        <f t="shared" si="2"/>
        <v>100</v>
      </c>
      <c r="N14" s="26">
        <f>VLOOKUP('DATA ENTRY'!R14,'Sub Ref'!$L$3:$P$11,4,0)</f>
        <v>75</v>
      </c>
      <c r="O14" s="26">
        <f>VLOOKUP('DATA ENTRY'!R14,'Sub Ref'!$L$3:$P$11,5,0)</f>
        <v>25</v>
      </c>
      <c r="P14" s="26">
        <f t="shared" si="8"/>
        <v>100</v>
      </c>
      <c r="Q14" s="26" t="e">
        <f>VLOOKUP('DATA ENTRY'!U14,'Sub Ref'!$C$14:$G$22,4,0)</f>
        <v>#N/A</v>
      </c>
      <c r="R14" s="26" t="e">
        <f>VLOOKUP('DATA ENTRY'!U14,'Sub Ref'!$C$14:$G$22,5,0)</f>
        <v>#N/A</v>
      </c>
      <c r="S14" s="26" t="e">
        <f t="shared" si="9"/>
        <v>#N/A</v>
      </c>
      <c r="T14" s="26">
        <f>INDEX('Sub Ref'!$O$14:$O$22,MATCH('DATA ENTRY'!X14,'Sub Ref'!$L$14:$L$22,0))</f>
        <v>75</v>
      </c>
      <c r="U14" s="26">
        <f>INDEX('Sub Ref'!$P$14:$P$22,MATCH('DATA ENTRY'!X14,'Sub Ref'!$L$14:$L$22,0))</f>
        <v>25</v>
      </c>
      <c r="V14" s="26">
        <f t="shared" si="3"/>
        <v>100</v>
      </c>
      <c r="X14" s="26">
        <f>'DATA ENTRY'!A14</f>
        <v>14911519</v>
      </c>
      <c r="Y14" s="26">
        <f>'Sub Ref'!$D$27</f>
        <v>2.25</v>
      </c>
      <c r="Z14" s="26">
        <f>'Sub Ref'!$E$27</f>
        <v>0.75</v>
      </c>
      <c r="AA14" s="26">
        <f>'Sub Ref'!$M$27</f>
        <v>3</v>
      </c>
      <c r="AB14" s="26">
        <f>'Sub Ref'!$N$27</f>
        <v>1</v>
      </c>
      <c r="AC14" s="26">
        <f>IFERROR(VLOOKUP('DATA ENTRY'!L14,'Sub Ref'!$L$30:$N$31,2,0),0)</f>
        <v>3.75</v>
      </c>
      <c r="AD14" s="26">
        <f>IFERROR(VLOOKUP('DATA ENTRY'!L14,'Sub Ref'!$L$30:$N$31,3,0),0)</f>
        <v>1.25</v>
      </c>
      <c r="AE14" s="26">
        <f>IFERROR(VLOOKUP('DATA ENTRY'!O14,'Sub Ref'!$C$3:$E$11,2,0),0)</f>
        <v>3.75</v>
      </c>
      <c r="AF14" s="26">
        <f>IFERROR(VLOOKUP('DATA ENTRY'!O14,'Sub Ref'!$C$3:$E$11,3,0),0)</f>
        <v>1.25</v>
      </c>
      <c r="AG14" s="26">
        <f>IFERROR(VLOOKUP('DATA ENTRY'!R14,'Sub Ref'!$L$3:$N$24,2,0),0)</f>
        <v>3.75</v>
      </c>
      <c r="AH14" s="26">
        <f>IFERROR(VLOOKUP('DATA ENTRY'!R14,'Sub Ref'!$L$3:$N$24,3,0),0)</f>
        <v>1.25</v>
      </c>
      <c r="AI14" s="26">
        <f>IFERROR(VLOOKUP('DATA ENTRY'!U14,'Sub Ref'!$C$14:$E$22,2,0),0)</f>
        <v>0</v>
      </c>
      <c r="AJ14" s="26">
        <f>IFERROR(VLOOKUP('DATA ENTRY'!U14,'Sub Ref'!$C$14:$E$22,3,0),0)</f>
        <v>0</v>
      </c>
      <c r="AK14" s="26">
        <f>IFERROR(INDEX('Sub Ref'!$M$14:$M$23,MATCH('DATA ENTRY'!X14,'Sub Ref'!$L$14:$L$23,0)),0)</f>
        <v>3.75</v>
      </c>
      <c r="AL14" s="26">
        <f>IFERROR(INDEX('Sub Ref'!$N$14:$N$23,MATCH('DATA ENTRY'!X14,'Sub Ref'!$L$14:$L$23,0)),0)</f>
        <v>1.25</v>
      </c>
      <c r="AN14" s="26">
        <f t="shared" si="4"/>
        <v>27</v>
      </c>
      <c r="AP14" s="26">
        <f>IFERROR('MARK LOOKUP'!Y14*LEDGER!AR14,0)</f>
        <v>5.3999999999999995</v>
      </c>
      <c r="AQ14" s="26">
        <f>IFERROR('MARK LOOKUP'!Z14*LEDGER!AS14,0)</f>
        <v>2.7</v>
      </c>
      <c r="AR14" s="26">
        <f>IFERROR(AA14*LEDGER!AU14,0)</f>
        <v>7.1999999999999993</v>
      </c>
      <c r="AS14" s="26">
        <f>IFERROR(AB14*LEDGER!AV14,0)</f>
        <v>3.6</v>
      </c>
      <c r="AT14" s="26">
        <f>IFERROR(AC14*LEDGER!AU14,0)</f>
        <v>9</v>
      </c>
      <c r="AU14" s="26">
        <f>IFERROR(AD14*LEDGER!AV14,0)</f>
        <v>4.5</v>
      </c>
      <c r="AV14" s="26">
        <f>IFERROR(AE14*LEDGER!BA14,0)</f>
        <v>13.5</v>
      </c>
      <c r="AW14" s="26">
        <f>IFERROR(AF14*LEDGER!BB14,0)</f>
        <v>5</v>
      </c>
      <c r="AX14" s="26">
        <f>IFERROR(AG14*LEDGER!BD14,0)</f>
        <v>13.5</v>
      </c>
      <c r="AY14" s="26">
        <f>IFERROR(AH14*LEDGER!BE14,0)</f>
        <v>5</v>
      </c>
      <c r="AZ14" s="26">
        <f>IFERROR(AI14*LEDGER!BG14,0)</f>
        <v>0</v>
      </c>
      <c r="BA14" s="26">
        <f>IFERROR(AJ14*LEDGER!BH14,0)</f>
        <v>0</v>
      </c>
      <c r="BB14" s="26">
        <f>IFERROR(AK14*LEDGER!BJ14,0)</f>
        <v>13.5</v>
      </c>
      <c r="BC14" s="26">
        <f>IFERROR(AL14*LEDGER!BK14,0)</f>
        <v>5</v>
      </c>
      <c r="BD14" s="26">
        <f t="shared" si="5"/>
        <v>87.9</v>
      </c>
      <c r="BE14" s="26">
        <f t="shared" si="6"/>
        <v>3.255555555555556</v>
      </c>
    </row>
    <row r="15" spans="2:57" x14ac:dyDescent="0.2">
      <c r="B15" s="26">
        <f>'Sub Ref'!F$27</f>
        <v>75</v>
      </c>
      <c r="C15" s="26">
        <f>'Sub Ref'!G$27</f>
        <v>25</v>
      </c>
      <c r="D15" s="26">
        <f t="shared" si="0"/>
        <v>100</v>
      </c>
      <c r="E15" s="26">
        <f>'Sub Ref'!O$27</f>
        <v>75</v>
      </c>
      <c r="F15" s="26">
        <f>'Sub Ref'!P$27</f>
        <v>25</v>
      </c>
      <c r="G15" s="26">
        <f t="shared" si="1"/>
        <v>100</v>
      </c>
      <c r="H15" s="26">
        <f>VLOOKUP('DATA ENTRY'!L15,'Sub Ref'!$L$30:$O$31,4,0)</f>
        <v>75</v>
      </c>
      <c r="I15" s="26">
        <f>VLOOKUP('DATA ENTRY'!L15,'Sub Ref'!$L$30:$P$31,5,0)</f>
        <v>25</v>
      </c>
      <c r="J15" s="26">
        <f t="shared" si="7"/>
        <v>100</v>
      </c>
      <c r="K15" s="26">
        <f>VLOOKUP('DATA ENTRY'!O15,'Sub Ref'!$C$3:$G$11,4,0)</f>
        <v>75</v>
      </c>
      <c r="L15" s="26">
        <f>VLOOKUP('DATA ENTRY'!O15,'Sub Ref'!$C$3:$G$11,5,0)</f>
        <v>25</v>
      </c>
      <c r="M15" s="26">
        <f t="shared" si="2"/>
        <v>100</v>
      </c>
      <c r="N15" s="26">
        <f>VLOOKUP('DATA ENTRY'!R15,'Sub Ref'!$L$3:$P$11,4,0)</f>
        <v>75</v>
      </c>
      <c r="O15" s="26">
        <f>VLOOKUP('DATA ENTRY'!R15,'Sub Ref'!$L$3:$P$11,5,0)</f>
        <v>25</v>
      </c>
      <c r="P15" s="26">
        <f t="shared" si="8"/>
        <v>100</v>
      </c>
      <c r="Q15" s="26" t="e">
        <f>VLOOKUP('DATA ENTRY'!U15,'Sub Ref'!$C$14:$G$22,4,0)</f>
        <v>#N/A</v>
      </c>
      <c r="R15" s="26" t="e">
        <f>VLOOKUP('DATA ENTRY'!U15,'Sub Ref'!$C$14:$G$22,5,0)</f>
        <v>#N/A</v>
      </c>
      <c r="S15" s="26" t="e">
        <f t="shared" si="9"/>
        <v>#N/A</v>
      </c>
      <c r="T15" s="26">
        <f>INDEX('Sub Ref'!$O$14:$O$22,MATCH('DATA ENTRY'!X15,'Sub Ref'!$L$14:$L$22,0))</f>
        <v>75</v>
      </c>
      <c r="U15" s="26">
        <f>INDEX('Sub Ref'!$P$14:$P$22,MATCH('DATA ENTRY'!X15,'Sub Ref'!$L$14:$L$22,0))</f>
        <v>25</v>
      </c>
      <c r="V15" s="26">
        <f t="shared" si="3"/>
        <v>100</v>
      </c>
      <c r="X15" s="26">
        <f>'DATA ENTRY'!A15</f>
        <v>14911520</v>
      </c>
      <c r="Y15" s="26">
        <f>'Sub Ref'!$D$27</f>
        <v>2.25</v>
      </c>
      <c r="Z15" s="26">
        <f>'Sub Ref'!$E$27</f>
        <v>0.75</v>
      </c>
      <c r="AA15" s="26">
        <f>'Sub Ref'!$M$27</f>
        <v>3</v>
      </c>
      <c r="AB15" s="26">
        <f>'Sub Ref'!$N$27</f>
        <v>1</v>
      </c>
      <c r="AC15" s="26">
        <f>IFERROR(VLOOKUP('DATA ENTRY'!L15,'Sub Ref'!$L$30:$N$31,2,0),0)</f>
        <v>3.75</v>
      </c>
      <c r="AD15" s="26">
        <f>IFERROR(VLOOKUP('DATA ENTRY'!L15,'Sub Ref'!$L$30:$N$31,3,0),0)</f>
        <v>1.25</v>
      </c>
      <c r="AE15" s="26">
        <f>IFERROR(VLOOKUP('DATA ENTRY'!O15,'Sub Ref'!$C$3:$E$11,2,0),0)</f>
        <v>3.75</v>
      </c>
      <c r="AF15" s="26">
        <f>IFERROR(VLOOKUP('DATA ENTRY'!O15,'Sub Ref'!$C$3:$E$11,3,0),0)</f>
        <v>1.25</v>
      </c>
      <c r="AG15" s="26">
        <f>IFERROR(VLOOKUP('DATA ENTRY'!R15,'Sub Ref'!$L$3:$N$24,2,0),0)</f>
        <v>3.75</v>
      </c>
      <c r="AH15" s="26">
        <f>IFERROR(VLOOKUP('DATA ENTRY'!R15,'Sub Ref'!$L$3:$N$24,3,0),0)</f>
        <v>1.25</v>
      </c>
      <c r="AI15" s="26">
        <f>IFERROR(VLOOKUP('DATA ENTRY'!U15,'Sub Ref'!$C$14:$E$22,2,0),0)</f>
        <v>0</v>
      </c>
      <c r="AJ15" s="26">
        <f>IFERROR(VLOOKUP('DATA ENTRY'!U15,'Sub Ref'!$C$14:$E$22,3,0),0)</f>
        <v>0</v>
      </c>
      <c r="AK15" s="26">
        <f>IFERROR(INDEX('Sub Ref'!$M$14:$M$23,MATCH('DATA ENTRY'!X15,'Sub Ref'!$L$14:$L$23,0)),0)</f>
        <v>3.75</v>
      </c>
      <c r="AL15" s="26">
        <f>IFERROR(INDEX('Sub Ref'!$N$14:$N$23,MATCH('DATA ENTRY'!X15,'Sub Ref'!$L$14:$L$23,0)),0)</f>
        <v>1.25</v>
      </c>
      <c r="AN15" s="26">
        <f t="shared" si="4"/>
        <v>27</v>
      </c>
      <c r="AP15" s="26">
        <f>IFERROR('MARK LOOKUP'!Y15*LEDGER!AR15,0)</f>
        <v>5.3999999999999995</v>
      </c>
      <c r="AQ15" s="26">
        <f>IFERROR('MARK LOOKUP'!Z15*LEDGER!AS15,0)</f>
        <v>2.7</v>
      </c>
      <c r="AR15" s="26">
        <f>IFERROR(AA15*LEDGER!AU15,0)</f>
        <v>6</v>
      </c>
      <c r="AS15" s="26">
        <f>IFERROR(AB15*LEDGER!AV15,0)</f>
        <v>3.6</v>
      </c>
      <c r="AT15" s="26">
        <f>IFERROR(AC15*LEDGER!AU15,0)</f>
        <v>7.5</v>
      </c>
      <c r="AU15" s="26">
        <f>IFERROR(AD15*LEDGER!AV15,0)</f>
        <v>4.5</v>
      </c>
      <c r="AV15" s="26">
        <f>IFERROR(AE15*LEDGER!BA15,0)</f>
        <v>7.5</v>
      </c>
      <c r="AW15" s="26">
        <f>IFERROR(AF15*LEDGER!BB15,0)</f>
        <v>4.5</v>
      </c>
      <c r="AX15" s="26">
        <f>IFERROR(AG15*LEDGER!BD15,0)</f>
        <v>7.5</v>
      </c>
      <c r="AY15" s="26">
        <f>IFERROR(AH15*LEDGER!BE15,0)</f>
        <v>4.5</v>
      </c>
      <c r="AZ15" s="26">
        <f>IFERROR(AI15*LEDGER!BG15,0)</f>
        <v>0</v>
      </c>
      <c r="BA15" s="26">
        <f>IFERROR(AJ15*LEDGER!BH15,0)</f>
        <v>0</v>
      </c>
      <c r="BB15" s="26">
        <f>IFERROR(AK15*LEDGER!BJ15,0)</f>
        <v>10.5</v>
      </c>
      <c r="BC15" s="26">
        <f>IFERROR(AL15*LEDGER!BK15,0)</f>
        <v>4.5</v>
      </c>
      <c r="BD15" s="26">
        <f t="shared" si="5"/>
        <v>68.7</v>
      </c>
      <c r="BE15" s="26">
        <f t="shared" si="6"/>
        <v>2.5444444444444447</v>
      </c>
    </row>
    <row r="16" spans="2:57" x14ac:dyDescent="0.2">
      <c r="B16" s="26">
        <f>'Sub Ref'!F$27</f>
        <v>75</v>
      </c>
      <c r="C16" s="26">
        <f>'Sub Ref'!G$27</f>
        <v>25</v>
      </c>
      <c r="D16" s="26">
        <f t="shared" si="0"/>
        <v>100</v>
      </c>
      <c r="E16" s="26">
        <f>'Sub Ref'!O$27</f>
        <v>75</v>
      </c>
      <c r="F16" s="26">
        <f>'Sub Ref'!P$27</f>
        <v>25</v>
      </c>
      <c r="G16" s="26">
        <f t="shared" si="1"/>
        <v>100</v>
      </c>
      <c r="H16" s="26">
        <f>VLOOKUP('DATA ENTRY'!L16,'Sub Ref'!$L$30:$O$31,4,0)</f>
        <v>75</v>
      </c>
      <c r="I16" s="26">
        <f>VLOOKUP('DATA ENTRY'!L16,'Sub Ref'!$L$30:$P$31,5,0)</f>
        <v>25</v>
      </c>
      <c r="J16" s="26">
        <f t="shared" si="7"/>
        <v>100</v>
      </c>
      <c r="K16" s="26">
        <f>VLOOKUP('DATA ENTRY'!O16,'Sub Ref'!$C$3:$G$11,4,0)</f>
        <v>75</v>
      </c>
      <c r="L16" s="26">
        <f>VLOOKUP('DATA ENTRY'!O16,'Sub Ref'!$C$3:$G$11,5,0)</f>
        <v>25</v>
      </c>
      <c r="M16" s="26">
        <f t="shared" si="2"/>
        <v>100</v>
      </c>
      <c r="N16" s="26">
        <f>VLOOKUP('DATA ENTRY'!R16,'Sub Ref'!$L$3:$P$11,4,0)</f>
        <v>75</v>
      </c>
      <c r="O16" s="26">
        <f>VLOOKUP('DATA ENTRY'!R16,'Sub Ref'!$L$3:$P$11,5,0)</f>
        <v>25</v>
      </c>
      <c r="P16" s="26">
        <f t="shared" si="8"/>
        <v>100</v>
      </c>
      <c r="Q16" s="26">
        <f>VLOOKUP('DATA ENTRY'!U16,'Sub Ref'!$C$14:$G$22,4,0)</f>
        <v>75</v>
      </c>
      <c r="R16" s="26">
        <f>VLOOKUP('DATA ENTRY'!U16,'Sub Ref'!$C$14:$G$22,5,0)</f>
        <v>25</v>
      </c>
      <c r="S16" s="26">
        <f t="shared" si="9"/>
        <v>100</v>
      </c>
      <c r="T16" s="26" t="e">
        <f>INDEX('Sub Ref'!$O$14:$O$22,MATCH('DATA ENTRY'!X16,'Sub Ref'!$L$14:$L$22,0))</f>
        <v>#N/A</v>
      </c>
      <c r="U16" s="26" t="e">
        <f>INDEX('Sub Ref'!$P$14:$P$22,MATCH('DATA ENTRY'!X16,'Sub Ref'!$L$14:$L$22,0))</f>
        <v>#N/A</v>
      </c>
      <c r="V16" s="26" t="e">
        <f t="shared" si="3"/>
        <v>#N/A</v>
      </c>
      <c r="X16" s="26">
        <f>'DATA ENTRY'!A16</f>
        <v>14911521</v>
      </c>
      <c r="Y16" s="26">
        <f>'Sub Ref'!$D$27</f>
        <v>2.25</v>
      </c>
      <c r="Z16" s="26">
        <f>'Sub Ref'!$E$27</f>
        <v>0.75</v>
      </c>
      <c r="AA16" s="26">
        <f>'Sub Ref'!$M$27</f>
        <v>3</v>
      </c>
      <c r="AB16" s="26">
        <f>'Sub Ref'!$N$27</f>
        <v>1</v>
      </c>
      <c r="AC16" s="26">
        <f>IFERROR(VLOOKUP('DATA ENTRY'!L16,'Sub Ref'!$L$30:$N$31,2,0),0)</f>
        <v>3.75</v>
      </c>
      <c r="AD16" s="26">
        <f>IFERROR(VLOOKUP('DATA ENTRY'!L16,'Sub Ref'!$L$30:$N$31,3,0),0)</f>
        <v>1.25</v>
      </c>
      <c r="AE16" s="26">
        <f>IFERROR(VLOOKUP('DATA ENTRY'!O16,'Sub Ref'!$C$3:$E$11,2,0),0)</f>
        <v>3.75</v>
      </c>
      <c r="AF16" s="26">
        <f>IFERROR(VLOOKUP('DATA ENTRY'!O16,'Sub Ref'!$C$3:$E$11,3,0),0)</f>
        <v>1.25</v>
      </c>
      <c r="AG16" s="26">
        <f>IFERROR(VLOOKUP('DATA ENTRY'!R16,'Sub Ref'!$L$3:$N$24,2,0),0)</f>
        <v>3.75</v>
      </c>
      <c r="AH16" s="26">
        <f>IFERROR(VLOOKUP('DATA ENTRY'!R16,'Sub Ref'!$L$3:$N$24,3,0),0)</f>
        <v>1.25</v>
      </c>
      <c r="AI16" s="26">
        <f>IFERROR(VLOOKUP('DATA ENTRY'!U16,'Sub Ref'!$C$14:$E$22,2,0),0)</f>
        <v>3.75</v>
      </c>
      <c r="AJ16" s="26">
        <f>IFERROR(VLOOKUP('DATA ENTRY'!U16,'Sub Ref'!$C$14:$E$22,3,0),0)</f>
        <v>1.25</v>
      </c>
      <c r="AK16" s="26">
        <f>IFERROR(INDEX('Sub Ref'!$M$14:$M$23,MATCH('DATA ENTRY'!X16,'Sub Ref'!$L$14:$L$23,0)),0)</f>
        <v>0</v>
      </c>
      <c r="AL16" s="26">
        <f>IFERROR(INDEX('Sub Ref'!$N$14:$N$23,MATCH('DATA ENTRY'!X16,'Sub Ref'!$L$14:$L$23,0)),0)</f>
        <v>0</v>
      </c>
      <c r="AN16" s="26">
        <f t="shared" si="4"/>
        <v>27</v>
      </c>
      <c r="AP16" s="26">
        <f>IFERROR('MARK LOOKUP'!Y16*LEDGER!AR16,0)</f>
        <v>2.6999999999999997</v>
      </c>
      <c r="AQ16" s="26">
        <f>IFERROR('MARK LOOKUP'!Z16*LEDGER!AS16,0)</f>
        <v>2.7</v>
      </c>
      <c r="AR16" s="26">
        <f>IFERROR(AA16*LEDGER!AU16,0)</f>
        <v>3.5999999999999996</v>
      </c>
      <c r="AS16" s="26">
        <f>IFERROR(AB16*LEDGER!AV16,0)</f>
        <v>3.6</v>
      </c>
      <c r="AT16" s="26">
        <f>IFERROR(AC16*LEDGER!AU16,0)</f>
        <v>4.5</v>
      </c>
      <c r="AU16" s="26">
        <f>IFERROR(AD16*LEDGER!AV16,0)</f>
        <v>4.5</v>
      </c>
      <c r="AV16" s="26">
        <f>IFERROR(AE16*LEDGER!BA16,0)</f>
        <v>10.5</v>
      </c>
      <c r="AW16" s="26">
        <f>IFERROR(AF16*LEDGER!BB16,0)</f>
        <v>4.5</v>
      </c>
      <c r="AX16" s="26">
        <f>IFERROR(AG16*LEDGER!BD16,0)</f>
        <v>10.5</v>
      </c>
      <c r="AY16" s="26">
        <f>IFERROR(AH16*LEDGER!BE16,0)</f>
        <v>4.5</v>
      </c>
      <c r="AZ16" s="26">
        <f>IFERROR(AI16*LEDGER!BG16,0)</f>
        <v>7.5</v>
      </c>
      <c r="BA16" s="26">
        <f>IFERROR(AJ16*LEDGER!BH16,0)</f>
        <v>4.5</v>
      </c>
      <c r="BB16" s="26">
        <f>IFERROR(AK16*LEDGER!BJ16,0)</f>
        <v>0</v>
      </c>
      <c r="BC16" s="26">
        <f>IFERROR(AL16*LEDGER!BK16,0)</f>
        <v>0</v>
      </c>
      <c r="BD16" s="26">
        <f t="shared" si="5"/>
        <v>63.6</v>
      </c>
      <c r="BE16" s="26">
        <f t="shared" si="6"/>
        <v>2.3555555555555556</v>
      </c>
    </row>
    <row r="17" spans="2:57" x14ac:dyDescent="0.2">
      <c r="B17" s="26">
        <f>'Sub Ref'!F$27</f>
        <v>75</v>
      </c>
      <c r="C17" s="26">
        <f>'Sub Ref'!G$27</f>
        <v>25</v>
      </c>
      <c r="D17" s="26">
        <f t="shared" si="0"/>
        <v>100</v>
      </c>
      <c r="E17" s="26">
        <f>'Sub Ref'!O$27</f>
        <v>75</v>
      </c>
      <c r="F17" s="26">
        <f>'Sub Ref'!P$27</f>
        <v>25</v>
      </c>
      <c r="G17" s="26">
        <f t="shared" si="1"/>
        <v>100</v>
      </c>
      <c r="H17" s="26">
        <f>VLOOKUP('DATA ENTRY'!L17,'Sub Ref'!$L$30:$O$31,4,0)</f>
        <v>75</v>
      </c>
      <c r="I17" s="26">
        <f>VLOOKUP('DATA ENTRY'!L17,'Sub Ref'!$L$30:$P$31,5,0)</f>
        <v>25</v>
      </c>
      <c r="J17" s="26">
        <f t="shared" si="7"/>
        <v>100</v>
      </c>
      <c r="K17" s="26" t="e">
        <f>VLOOKUP('DATA ENTRY'!O17,'Sub Ref'!$C$3:$G$11,4,0)</f>
        <v>#N/A</v>
      </c>
      <c r="L17" s="26" t="e">
        <f>VLOOKUP('DATA ENTRY'!O17,'Sub Ref'!$C$3:$G$11,5,0)</f>
        <v>#N/A</v>
      </c>
      <c r="M17" s="26" t="e">
        <f t="shared" si="2"/>
        <v>#N/A</v>
      </c>
      <c r="N17" s="26" t="e">
        <f>VLOOKUP('DATA ENTRY'!R17,'Sub Ref'!$L$3:$P$11,4,0)</f>
        <v>#N/A</v>
      </c>
      <c r="O17" s="26" t="e">
        <f>VLOOKUP('DATA ENTRY'!R17,'Sub Ref'!$L$3:$P$11,5,0)</f>
        <v>#N/A</v>
      </c>
      <c r="P17" s="26" t="e">
        <f t="shared" si="8"/>
        <v>#N/A</v>
      </c>
      <c r="Q17" s="26" t="e">
        <f>VLOOKUP('DATA ENTRY'!U17,'Sub Ref'!$C$14:$G$22,4,0)</f>
        <v>#N/A</v>
      </c>
      <c r="R17" s="26" t="e">
        <f>VLOOKUP('DATA ENTRY'!U17,'Sub Ref'!$C$14:$G$22,5,0)</f>
        <v>#N/A</v>
      </c>
      <c r="S17" s="26" t="e">
        <f t="shared" si="9"/>
        <v>#N/A</v>
      </c>
      <c r="T17" s="26" t="e">
        <f>INDEX('Sub Ref'!$O$14:$O$22,MATCH('DATA ENTRY'!X17,'Sub Ref'!$L$14:$L$22,0))</f>
        <v>#N/A</v>
      </c>
      <c r="U17" s="26" t="e">
        <f>INDEX('Sub Ref'!$P$14:$P$22,MATCH('DATA ENTRY'!X17,'Sub Ref'!$L$14:$L$22,0))</f>
        <v>#N/A</v>
      </c>
      <c r="V17" s="26" t="e">
        <f t="shared" si="3"/>
        <v>#N/A</v>
      </c>
      <c r="X17" s="26">
        <f>'DATA ENTRY'!A17</f>
        <v>14911522</v>
      </c>
      <c r="Y17" s="26">
        <f>'Sub Ref'!$D$27</f>
        <v>2.25</v>
      </c>
      <c r="Z17" s="26">
        <f>'Sub Ref'!$E$27</f>
        <v>0.75</v>
      </c>
      <c r="AA17" s="26">
        <f>'Sub Ref'!$M$27</f>
        <v>3</v>
      </c>
      <c r="AB17" s="26">
        <f>'Sub Ref'!$N$27</f>
        <v>1</v>
      </c>
      <c r="AC17" s="26">
        <f>IFERROR(VLOOKUP('DATA ENTRY'!L17,'Sub Ref'!$L$30:$N$31,2,0),0)</f>
        <v>3.75</v>
      </c>
      <c r="AD17" s="26">
        <f>IFERROR(VLOOKUP('DATA ENTRY'!L17,'Sub Ref'!$L$30:$N$31,3,0),0)</f>
        <v>1.25</v>
      </c>
      <c r="AE17" s="26">
        <f>IFERROR(VLOOKUP('DATA ENTRY'!O17,'Sub Ref'!$C$3:$E$11,2,0),0)</f>
        <v>0</v>
      </c>
      <c r="AF17" s="26">
        <f>IFERROR(VLOOKUP('DATA ENTRY'!O17,'Sub Ref'!$C$3:$E$11,3,0),0)</f>
        <v>0</v>
      </c>
      <c r="AG17" s="26">
        <f>IFERROR(VLOOKUP('DATA ENTRY'!R17,'Sub Ref'!$L$3:$N$24,2,0),0)</f>
        <v>0</v>
      </c>
      <c r="AH17" s="26">
        <f>IFERROR(VLOOKUP('DATA ENTRY'!R17,'Sub Ref'!$L$3:$N$24,3,0),0)</f>
        <v>0</v>
      </c>
      <c r="AI17" s="26">
        <f>IFERROR(VLOOKUP('DATA ENTRY'!U17,'Sub Ref'!$C$14:$E$22,2,0),0)</f>
        <v>0</v>
      </c>
      <c r="AJ17" s="26">
        <f>IFERROR(VLOOKUP('DATA ENTRY'!U17,'Sub Ref'!$C$14:$E$22,3,0),0)</f>
        <v>0</v>
      </c>
      <c r="AK17" s="26">
        <f>IFERROR(INDEX('Sub Ref'!$M$14:$M$23,MATCH('DATA ENTRY'!X17,'Sub Ref'!$L$14:$L$23,0)),0)</f>
        <v>0</v>
      </c>
      <c r="AL17" s="26">
        <f>IFERROR(INDEX('Sub Ref'!$N$14:$N$23,MATCH('DATA ENTRY'!X17,'Sub Ref'!$L$14:$L$23,0)),0)</f>
        <v>0</v>
      </c>
      <c r="AN17" s="26">
        <f t="shared" si="4"/>
        <v>12</v>
      </c>
      <c r="AP17" s="26">
        <f>IFERROR('MARK LOOKUP'!Y17*LEDGER!AR17,0)</f>
        <v>0</v>
      </c>
      <c r="AQ17" s="26">
        <f>IFERROR('MARK LOOKUP'!Z17*LEDGER!AS17,0)</f>
        <v>0</v>
      </c>
      <c r="AR17" s="26">
        <f>IFERROR(AA17*LEDGER!AU17,0)</f>
        <v>0</v>
      </c>
      <c r="AS17" s="26">
        <f>IFERROR(AB17*LEDGER!AV17,0)</f>
        <v>0</v>
      </c>
      <c r="AT17" s="26">
        <f>IFERROR(AC17*LEDGER!AU17,0)</f>
        <v>0</v>
      </c>
      <c r="AU17" s="26">
        <f>IFERROR(AD17*LEDGER!AV17,0)</f>
        <v>0</v>
      </c>
      <c r="AV17" s="26">
        <f>IFERROR(AE17*LEDGER!BA17,0)</f>
        <v>0</v>
      </c>
      <c r="AW17" s="26">
        <f>IFERROR(AF17*LEDGER!BB17,0)</f>
        <v>0</v>
      </c>
      <c r="AX17" s="26">
        <f>IFERROR(AG17*LEDGER!BD17,0)</f>
        <v>0</v>
      </c>
      <c r="AY17" s="26">
        <f>IFERROR(AH17*LEDGER!BE17,0)</f>
        <v>0</v>
      </c>
      <c r="AZ17" s="26">
        <f>IFERROR(AI17*LEDGER!BG17,0)</f>
        <v>0</v>
      </c>
      <c r="BA17" s="26">
        <f>IFERROR(AJ17*LEDGER!BH17,0)</f>
        <v>0</v>
      </c>
      <c r="BB17" s="26">
        <f>IFERROR(AK17*LEDGER!BJ17,0)</f>
        <v>0</v>
      </c>
      <c r="BC17" s="26">
        <f>IFERROR(AL17*LEDGER!BK17,0)</f>
        <v>0</v>
      </c>
      <c r="BD17" s="26">
        <f t="shared" si="5"/>
        <v>0</v>
      </c>
      <c r="BE17" s="26">
        <f t="shared" si="6"/>
        <v>0</v>
      </c>
    </row>
    <row r="18" spans="2:57" x14ac:dyDescent="0.2">
      <c r="B18" s="26">
        <f>'Sub Ref'!F$27</f>
        <v>75</v>
      </c>
      <c r="C18" s="26">
        <f>'Sub Ref'!G$27</f>
        <v>25</v>
      </c>
      <c r="D18" s="26">
        <f t="shared" si="0"/>
        <v>100</v>
      </c>
      <c r="E18" s="26">
        <f>'Sub Ref'!O$27</f>
        <v>75</v>
      </c>
      <c r="F18" s="26">
        <f>'Sub Ref'!P$27</f>
        <v>25</v>
      </c>
      <c r="G18" s="26">
        <f t="shared" si="1"/>
        <v>100</v>
      </c>
      <c r="H18" s="26">
        <f>VLOOKUP('DATA ENTRY'!L18,'Sub Ref'!$L$30:$O$31,4,0)</f>
        <v>75</v>
      </c>
      <c r="I18" s="26">
        <f>VLOOKUP('DATA ENTRY'!L18,'Sub Ref'!$L$30:$P$31,5,0)</f>
        <v>25</v>
      </c>
      <c r="J18" s="26">
        <f t="shared" si="7"/>
        <v>100</v>
      </c>
      <c r="K18" s="26">
        <f>VLOOKUP('DATA ENTRY'!O18,'Sub Ref'!$C$3:$G$11,4,0)</f>
        <v>75</v>
      </c>
      <c r="L18" s="26">
        <f>VLOOKUP('DATA ENTRY'!O18,'Sub Ref'!$C$3:$G$11,5,0)</f>
        <v>25</v>
      </c>
      <c r="M18" s="26">
        <f t="shared" si="2"/>
        <v>100</v>
      </c>
      <c r="N18" s="26">
        <f>VLOOKUP('DATA ENTRY'!R18,'Sub Ref'!$L$3:$P$11,4,0)</f>
        <v>75</v>
      </c>
      <c r="O18" s="26">
        <f>VLOOKUP('DATA ENTRY'!R18,'Sub Ref'!$L$3:$P$11,5,0)</f>
        <v>25</v>
      </c>
      <c r="P18" s="26">
        <f t="shared" si="8"/>
        <v>100</v>
      </c>
      <c r="Q18" s="26" t="e">
        <f>VLOOKUP('DATA ENTRY'!U18,'Sub Ref'!$C$14:$G$22,4,0)</f>
        <v>#N/A</v>
      </c>
      <c r="R18" s="26" t="e">
        <f>VLOOKUP('DATA ENTRY'!U18,'Sub Ref'!$C$14:$G$22,5,0)</f>
        <v>#N/A</v>
      </c>
      <c r="S18" s="26" t="e">
        <f t="shared" si="9"/>
        <v>#N/A</v>
      </c>
      <c r="T18" s="26">
        <f>INDEX('Sub Ref'!$O$14:$O$22,MATCH('DATA ENTRY'!X18,'Sub Ref'!$L$14:$L$22,0))</f>
        <v>75</v>
      </c>
      <c r="U18" s="26">
        <f>INDEX('Sub Ref'!$P$14:$P$22,MATCH('DATA ENTRY'!X18,'Sub Ref'!$L$14:$L$22,0))</f>
        <v>25</v>
      </c>
      <c r="V18" s="26">
        <f t="shared" si="3"/>
        <v>100</v>
      </c>
      <c r="X18" s="26">
        <f>'DATA ENTRY'!A18</f>
        <v>14911523</v>
      </c>
      <c r="Y18" s="26">
        <f>'Sub Ref'!$D$27</f>
        <v>2.25</v>
      </c>
      <c r="Z18" s="26">
        <f>'Sub Ref'!$E$27</f>
        <v>0.75</v>
      </c>
      <c r="AA18" s="26">
        <f>'Sub Ref'!$M$27</f>
        <v>3</v>
      </c>
      <c r="AB18" s="26">
        <f>'Sub Ref'!$N$27</f>
        <v>1</v>
      </c>
      <c r="AC18" s="26">
        <f>IFERROR(VLOOKUP('DATA ENTRY'!L18,'Sub Ref'!$L$30:$N$31,2,0),0)</f>
        <v>3.75</v>
      </c>
      <c r="AD18" s="26">
        <f>IFERROR(VLOOKUP('DATA ENTRY'!L18,'Sub Ref'!$L$30:$N$31,3,0),0)</f>
        <v>1.25</v>
      </c>
      <c r="AE18" s="26">
        <f>IFERROR(VLOOKUP('DATA ENTRY'!O18,'Sub Ref'!$C$3:$E$11,2,0),0)</f>
        <v>3.75</v>
      </c>
      <c r="AF18" s="26">
        <f>IFERROR(VLOOKUP('DATA ENTRY'!O18,'Sub Ref'!$C$3:$E$11,3,0),0)</f>
        <v>1.25</v>
      </c>
      <c r="AG18" s="26">
        <f>IFERROR(VLOOKUP('DATA ENTRY'!R18,'Sub Ref'!$L$3:$N$24,2,0),0)</f>
        <v>3.75</v>
      </c>
      <c r="AH18" s="26">
        <f>IFERROR(VLOOKUP('DATA ENTRY'!R18,'Sub Ref'!$L$3:$N$24,3,0),0)</f>
        <v>1.25</v>
      </c>
      <c r="AI18" s="26">
        <f>IFERROR(VLOOKUP('DATA ENTRY'!U18,'Sub Ref'!$C$14:$E$22,2,0),0)</f>
        <v>0</v>
      </c>
      <c r="AJ18" s="26">
        <f>IFERROR(VLOOKUP('DATA ENTRY'!U18,'Sub Ref'!$C$14:$E$22,3,0),0)</f>
        <v>0</v>
      </c>
      <c r="AK18" s="26">
        <f>IFERROR(INDEX('Sub Ref'!$M$14:$M$23,MATCH('DATA ENTRY'!X18,'Sub Ref'!$L$14:$L$23,0)),0)</f>
        <v>3.75</v>
      </c>
      <c r="AL18" s="26">
        <f>IFERROR(INDEX('Sub Ref'!$N$14:$N$23,MATCH('DATA ENTRY'!X18,'Sub Ref'!$L$14:$L$23,0)),0)</f>
        <v>1.25</v>
      </c>
      <c r="AN18" s="26">
        <f t="shared" si="4"/>
        <v>27</v>
      </c>
      <c r="AP18" s="26">
        <f>IFERROR('MARK LOOKUP'!Y18*LEDGER!AR18,0)</f>
        <v>2.6999999999999997</v>
      </c>
      <c r="AQ18" s="26">
        <f>IFERROR('MARK LOOKUP'!Z18*LEDGER!AS18,0)</f>
        <v>3</v>
      </c>
      <c r="AR18" s="26">
        <f>IFERROR(AA18*LEDGER!AU18,0)</f>
        <v>3.5999999999999996</v>
      </c>
      <c r="AS18" s="26">
        <f>IFERROR(AB18*LEDGER!AV18,0)</f>
        <v>4</v>
      </c>
      <c r="AT18" s="26">
        <f>IFERROR(AC18*LEDGER!AU18,0)</f>
        <v>4.5</v>
      </c>
      <c r="AU18" s="26">
        <f>IFERROR(AD18*LEDGER!AV18,0)</f>
        <v>5</v>
      </c>
      <c r="AV18" s="26">
        <f>IFERROR(AE18*LEDGER!BA18,0)</f>
        <v>4.5</v>
      </c>
      <c r="AW18" s="26">
        <f>IFERROR(AF18*LEDGER!BB18,0)</f>
        <v>4.5</v>
      </c>
      <c r="AX18" s="26">
        <f>IFERROR(AG18*LEDGER!BD18,0)</f>
        <v>4.5</v>
      </c>
      <c r="AY18" s="26">
        <f>IFERROR(AH18*LEDGER!BE18,0)</f>
        <v>4.5</v>
      </c>
      <c r="AZ18" s="26">
        <f>IFERROR(AI18*LEDGER!BG18,0)</f>
        <v>0</v>
      </c>
      <c r="BA18" s="26">
        <f>IFERROR(AJ18*LEDGER!BH18,0)</f>
        <v>0</v>
      </c>
      <c r="BB18" s="26">
        <f>IFERROR(AK18*LEDGER!BJ18,0)</f>
        <v>10.5</v>
      </c>
      <c r="BC18" s="26">
        <f>IFERROR(AL18*LEDGER!BK18,0)</f>
        <v>4.5</v>
      </c>
      <c r="BD18" s="26">
        <f t="shared" si="5"/>
        <v>55.8</v>
      </c>
      <c r="BE18" s="26">
        <f t="shared" si="6"/>
        <v>2.0666666666666664</v>
      </c>
    </row>
    <row r="19" spans="2:57" x14ac:dyDescent="0.2">
      <c r="B19" s="26">
        <f>'Sub Ref'!F$27</f>
        <v>75</v>
      </c>
      <c r="C19" s="26">
        <f>'Sub Ref'!G$27</f>
        <v>25</v>
      </c>
      <c r="D19" s="26">
        <f t="shared" si="0"/>
        <v>100</v>
      </c>
      <c r="E19" s="26">
        <f>'Sub Ref'!O$27</f>
        <v>75</v>
      </c>
      <c r="F19" s="26">
        <f>'Sub Ref'!P$27</f>
        <v>25</v>
      </c>
      <c r="G19" s="26">
        <f t="shared" si="1"/>
        <v>100</v>
      </c>
      <c r="H19" s="26">
        <f>VLOOKUP('DATA ENTRY'!L19,'Sub Ref'!$L$30:$O$31,4,0)</f>
        <v>75</v>
      </c>
      <c r="I19" s="26">
        <f>VLOOKUP('DATA ENTRY'!L19,'Sub Ref'!$L$30:$P$31,5,0)</f>
        <v>25</v>
      </c>
      <c r="J19" s="26">
        <f t="shared" si="7"/>
        <v>100</v>
      </c>
      <c r="K19" s="26" t="e">
        <f>VLOOKUP('DATA ENTRY'!O19,'Sub Ref'!$C$3:$G$11,4,0)</f>
        <v>#N/A</v>
      </c>
      <c r="L19" s="26" t="e">
        <f>VLOOKUP('DATA ENTRY'!O19,'Sub Ref'!$C$3:$G$11,5,0)</f>
        <v>#N/A</v>
      </c>
      <c r="M19" s="26" t="e">
        <f t="shared" si="2"/>
        <v>#N/A</v>
      </c>
      <c r="N19" s="26" t="e">
        <f>VLOOKUP('DATA ENTRY'!R19,'Sub Ref'!$L$3:$P$11,4,0)</f>
        <v>#N/A</v>
      </c>
      <c r="O19" s="26" t="e">
        <f>VLOOKUP('DATA ENTRY'!R19,'Sub Ref'!$L$3:$P$11,5,0)</f>
        <v>#N/A</v>
      </c>
      <c r="P19" s="26" t="e">
        <f t="shared" si="8"/>
        <v>#N/A</v>
      </c>
      <c r="Q19" s="26" t="e">
        <f>VLOOKUP('DATA ENTRY'!U19,'Sub Ref'!$C$14:$G$22,4,0)</f>
        <v>#N/A</v>
      </c>
      <c r="R19" s="26" t="e">
        <f>VLOOKUP('DATA ENTRY'!U19,'Sub Ref'!$C$14:$G$22,5,0)</f>
        <v>#N/A</v>
      </c>
      <c r="S19" s="26" t="e">
        <f t="shared" si="9"/>
        <v>#N/A</v>
      </c>
      <c r="T19" s="26" t="e">
        <f>INDEX('Sub Ref'!$O$14:$O$22,MATCH('DATA ENTRY'!X19,'Sub Ref'!$L$14:$L$22,0))</f>
        <v>#N/A</v>
      </c>
      <c r="U19" s="26" t="e">
        <f>INDEX('Sub Ref'!$P$14:$P$22,MATCH('DATA ENTRY'!X19,'Sub Ref'!$L$14:$L$22,0))</f>
        <v>#N/A</v>
      </c>
      <c r="V19" s="26" t="e">
        <f t="shared" si="3"/>
        <v>#N/A</v>
      </c>
      <c r="X19" s="26">
        <f>'DATA ENTRY'!A19</f>
        <v>14911524</v>
      </c>
      <c r="Y19" s="26">
        <f>'Sub Ref'!$D$27</f>
        <v>2.25</v>
      </c>
      <c r="Z19" s="26">
        <f>'Sub Ref'!$E$27</f>
        <v>0.75</v>
      </c>
      <c r="AA19" s="26">
        <f>'Sub Ref'!$M$27</f>
        <v>3</v>
      </c>
      <c r="AB19" s="26">
        <f>'Sub Ref'!$N$27</f>
        <v>1</v>
      </c>
      <c r="AC19" s="26">
        <f>IFERROR(VLOOKUP('DATA ENTRY'!L19,'Sub Ref'!$L$30:$N$31,2,0),0)</f>
        <v>3.75</v>
      </c>
      <c r="AD19" s="26">
        <f>IFERROR(VLOOKUP('DATA ENTRY'!L19,'Sub Ref'!$L$30:$N$31,3,0),0)</f>
        <v>1.25</v>
      </c>
      <c r="AE19" s="26">
        <f>IFERROR(VLOOKUP('DATA ENTRY'!O19,'Sub Ref'!$C$3:$E$11,2,0),0)</f>
        <v>0</v>
      </c>
      <c r="AF19" s="26">
        <f>IFERROR(VLOOKUP('DATA ENTRY'!O19,'Sub Ref'!$C$3:$E$11,3,0),0)</f>
        <v>0</v>
      </c>
      <c r="AG19" s="26">
        <f>IFERROR(VLOOKUP('DATA ENTRY'!R19,'Sub Ref'!$L$3:$N$24,2,0),0)</f>
        <v>0</v>
      </c>
      <c r="AH19" s="26">
        <f>IFERROR(VLOOKUP('DATA ENTRY'!R19,'Sub Ref'!$L$3:$N$24,3,0),0)</f>
        <v>0</v>
      </c>
      <c r="AI19" s="26">
        <f>IFERROR(VLOOKUP('DATA ENTRY'!U19,'Sub Ref'!$C$14:$E$22,2,0),0)</f>
        <v>0</v>
      </c>
      <c r="AJ19" s="26">
        <f>IFERROR(VLOOKUP('DATA ENTRY'!U19,'Sub Ref'!$C$14:$E$22,3,0),0)</f>
        <v>0</v>
      </c>
      <c r="AK19" s="26">
        <f>IFERROR(INDEX('Sub Ref'!$M$14:$M$23,MATCH('DATA ENTRY'!X19,'Sub Ref'!$L$14:$L$23,0)),0)</f>
        <v>0</v>
      </c>
      <c r="AL19" s="26">
        <f>IFERROR(INDEX('Sub Ref'!$N$14:$N$23,MATCH('DATA ENTRY'!X19,'Sub Ref'!$L$14:$L$23,0)),0)</f>
        <v>0</v>
      </c>
      <c r="AN19" s="26">
        <f t="shared" si="4"/>
        <v>12</v>
      </c>
      <c r="AP19" s="26">
        <f>IFERROR('MARK LOOKUP'!Y19*LEDGER!AR19,0)</f>
        <v>0</v>
      </c>
      <c r="AQ19" s="26">
        <f>IFERROR('MARK LOOKUP'!Z19*LEDGER!AS19,0)</f>
        <v>0</v>
      </c>
      <c r="AR19" s="26">
        <f>IFERROR(AA19*LEDGER!AU19,0)</f>
        <v>0</v>
      </c>
      <c r="AS19" s="26">
        <f>IFERROR(AB19*LEDGER!AV19,0)</f>
        <v>0</v>
      </c>
      <c r="AT19" s="26">
        <f>IFERROR(AC19*LEDGER!AU19,0)</f>
        <v>0</v>
      </c>
      <c r="AU19" s="26">
        <f>IFERROR(AD19*LEDGER!AV19,0)</f>
        <v>0</v>
      </c>
      <c r="AV19" s="26">
        <f>IFERROR(AE19*LEDGER!BA19,0)</f>
        <v>0</v>
      </c>
      <c r="AW19" s="26">
        <f>IFERROR(AF19*LEDGER!BB19,0)</f>
        <v>0</v>
      </c>
      <c r="AX19" s="26">
        <f>IFERROR(AG19*LEDGER!BD19,0)</f>
        <v>0</v>
      </c>
      <c r="AY19" s="26">
        <f>IFERROR(AH19*LEDGER!BE19,0)</f>
        <v>0</v>
      </c>
      <c r="AZ19" s="26">
        <f>IFERROR(AI19*LEDGER!BG19,0)</f>
        <v>0</v>
      </c>
      <c r="BA19" s="26">
        <f>IFERROR(AJ19*LEDGER!BH19,0)</f>
        <v>0</v>
      </c>
      <c r="BB19" s="26">
        <f>IFERROR(AK19*LEDGER!BJ19,0)</f>
        <v>0</v>
      </c>
      <c r="BC19" s="26">
        <f>IFERROR(AL19*LEDGER!BK19,0)</f>
        <v>0</v>
      </c>
      <c r="BD19" s="26">
        <f t="shared" si="5"/>
        <v>0</v>
      </c>
      <c r="BE19" s="26">
        <f t="shared" si="6"/>
        <v>0</v>
      </c>
    </row>
    <row r="20" spans="2:57" s="27" customFormat="1" x14ac:dyDescent="0.2">
      <c r="B20" s="26">
        <f>'Sub Ref'!F$27</f>
        <v>75</v>
      </c>
      <c r="C20" s="26">
        <f>'Sub Ref'!G$27</f>
        <v>25</v>
      </c>
      <c r="D20" s="26">
        <f t="shared" si="0"/>
        <v>100</v>
      </c>
      <c r="E20" s="26">
        <f>'Sub Ref'!O$27</f>
        <v>75</v>
      </c>
      <c r="F20" s="26">
        <f>'Sub Ref'!P$27</f>
        <v>25</v>
      </c>
      <c r="G20" s="26">
        <f t="shared" si="1"/>
        <v>100</v>
      </c>
      <c r="H20" s="26">
        <f>VLOOKUP('DATA ENTRY'!L20,'Sub Ref'!$L$30:$O$31,4,0)</f>
        <v>75</v>
      </c>
      <c r="I20" s="26">
        <f>VLOOKUP('DATA ENTRY'!L20,'Sub Ref'!$L$30:$P$31,5,0)</f>
        <v>25</v>
      </c>
      <c r="J20" s="26">
        <f t="shared" si="7"/>
        <v>100</v>
      </c>
      <c r="K20" s="26">
        <f>VLOOKUP('DATA ENTRY'!O20,'Sub Ref'!$C$3:$G$11,4,0)</f>
        <v>75</v>
      </c>
      <c r="L20" s="26">
        <f>VLOOKUP('DATA ENTRY'!O20,'Sub Ref'!$C$3:$G$11,5,0)</f>
        <v>25</v>
      </c>
      <c r="M20" s="26">
        <f t="shared" si="2"/>
        <v>100</v>
      </c>
      <c r="N20" s="26">
        <f>VLOOKUP('DATA ENTRY'!R20,'Sub Ref'!$L$3:$P$11,4,0)</f>
        <v>75</v>
      </c>
      <c r="O20" s="26">
        <f>VLOOKUP('DATA ENTRY'!R20,'Sub Ref'!$L$3:$P$11,5,0)</f>
        <v>25</v>
      </c>
      <c r="P20" s="26">
        <f t="shared" si="8"/>
        <v>100</v>
      </c>
      <c r="Q20" s="26">
        <f>VLOOKUP('DATA ENTRY'!U20,'Sub Ref'!$C$14:$G$22,4,0)</f>
        <v>75</v>
      </c>
      <c r="R20" s="26">
        <f>VLOOKUP('DATA ENTRY'!U20,'Sub Ref'!$C$14:$G$22,5,0)</f>
        <v>25</v>
      </c>
      <c r="S20" s="26">
        <f t="shared" si="9"/>
        <v>100</v>
      </c>
      <c r="T20" s="26" t="e">
        <f>INDEX('Sub Ref'!$O$14:$O$22,MATCH('DATA ENTRY'!X20,'Sub Ref'!$L$14:$L$22,0))</f>
        <v>#N/A</v>
      </c>
      <c r="U20" s="26" t="e">
        <f>INDEX('Sub Ref'!$P$14:$P$22,MATCH('DATA ENTRY'!X20,'Sub Ref'!$L$14:$L$22,0))</f>
        <v>#N/A</v>
      </c>
      <c r="V20" s="26" t="e">
        <f t="shared" si="3"/>
        <v>#N/A</v>
      </c>
      <c r="X20" s="26">
        <f>'DATA ENTRY'!A20</f>
        <v>14911525</v>
      </c>
      <c r="Y20" s="26">
        <f>'Sub Ref'!$D$27</f>
        <v>2.25</v>
      </c>
      <c r="Z20" s="26">
        <f>'Sub Ref'!$E$27</f>
        <v>0.75</v>
      </c>
      <c r="AA20" s="26">
        <f>'Sub Ref'!$M$27</f>
        <v>3</v>
      </c>
      <c r="AB20" s="26">
        <f>'Sub Ref'!$N$27</f>
        <v>1</v>
      </c>
      <c r="AC20" s="26">
        <f>IFERROR(VLOOKUP('DATA ENTRY'!L20,'Sub Ref'!$L$30:$N$31,2,0),0)</f>
        <v>3.75</v>
      </c>
      <c r="AD20" s="26">
        <f>IFERROR(VLOOKUP('DATA ENTRY'!L20,'Sub Ref'!$L$30:$N$31,3,0),0)</f>
        <v>1.25</v>
      </c>
      <c r="AE20" s="26">
        <f>IFERROR(VLOOKUP('DATA ENTRY'!O20,'Sub Ref'!$C$3:$E$11,2,0),0)</f>
        <v>3.75</v>
      </c>
      <c r="AF20" s="26">
        <f>IFERROR(VLOOKUP('DATA ENTRY'!O20,'Sub Ref'!$C$3:$E$11,3,0),0)</f>
        <v>1.25</v>
      </c>
      <c r="AG20" s="26">
        <f>IFERROR(VLOOKUP('DATA ENTRY'!R20,'Sub Ref'!$L$3:$N$24,2,0),0)</f>
        <v>3.75</v>
      </c>
      <c r="AH20" s="26">
        <f>IFERROR(VLOOKUP('DATA ENTRY'!R20,'Sub Ref'!$L$3:$N$24,3,0),0)</f>
        <v>1.25</v>
      </c>
      <c r="AI20" s="26">
        <f>IFERROR(VLOOKUP('DATA ENTRY'!U20,'Sub Ref'!$C$14:$E$22,2,0),0)</f>
        <v>3.75</v>
      </c>
      <c r="AJ20" s="26">
        <f>IFERROR(VLOOKUP('DATA ENTRY'!U20,'Sub Ref'!$C$14:$E$22,3,0),0)</f>
        <v>1.25</v>
      </c>
      <c r="AK20" s="26">
        <f>IFERROR(INDEX('Sub Ref'!$M$14:$M$23,MATCH('DATA ENTRY'!X20,'Sub Ref'!$L$14:$L$23,0)),0)</f>
        <v>0</v>
      </c>
      <c r="AL20" s="26">
        <f>IFERROR(INDEX('Sub Ref'!$N$14:$N$23,MATCH('DATA ENTRY'!X20,'Sub Ref'!$L$14:$L$23,0)),0)</f>
        <v>0</v>
      </c>
      <c r="AN20" s="26">
        <f t="shared" si="4"/>
        <v>27</v>
      </c>
      <c r="AP20" s="26">
        <f>IFERROR('MARK LOOKUP'!Y20*LEDGER!AR20,0)</f>
        <v>2.6999999999999997</v>
      </c>
      <c r="AQ20" s="26">
        <f>IFERROR('MARK LOOKUP'!Z20*LEDGER!AS20,0)</f>
        <v>2.7</v>
      </c>
      <c r="AR20" s="26">
        <f>IFERROR(AA20*LEDGER!AU20,0)</f>
        <v>3.5999999999999996</v>
      </c>
      <c r="AS20" s="26">
        <f>IFERROR(AB20*LEDGER!AV20,0)</f>
        <v>3.6</v>
      </c>
      <c r="AT20" s="26">
        <f>IFERROR(AC20*LEDGER!AU20,0)</f>
        <v>4.5</v>
      </c>
      <c r="AU20" s="26">
        <f>IFERROR(AD20*LEDGER!AV20,0)</f>
        <v>4.5</v>
      </c>
      <c r="AV20" s="26">
        <f>IFERROR(AE20*LEDGER!BA20,0)</f>
        <v>4.5</v>
      </c>
      <c r="AW20" s="26">
        <f>IFERROR(AF20*LEDGER!BB20,0)</f>
        <v>4.5</v>
      </c>
      <c r="AX20" s="26">
        <f>IFERROR(AG20*LEDGER!BD20,0)</f>
        <v>4.5</v>
      </c>
      <c r="AY20" s="26">
        <f>IFERROR(AH20*LEDGER!BE20,0)</f>
        <v>4.5</v>
      </c>
      <c r="AZ20" s="26">
        <f>IFERROR(AI20*LEDGER!BG20,0)</f>
        <v>4.5</v>
      </c>
      <c r="BA20" s="26">
        <f>IFERROR(AJ20*LEDGER!BH20,0)</f>
        <v>4.5</v>
      </c>
      <c r="BB20" s="26">
        <f>IFERROR(AK20*LEDGER!BJ20,0)</f>
        <v>0</v>
      </c>
      <c r="BC20" s="26">
        <f>IFERROR(AL20*LEDGER!BK20,0)</f>
        <v>0</v>
      </c>
      <c r="BD20" s="26">
        <f t="shared" si="5"/>
        <v>48.6</v>
      </c>
      <c r="BE20" s="26">
        <f t="shared" si="6"/>
        <v>1.8</v>
      </c>
    </row>
    <row r="21" spans="2:57" x14ac:dyDescent="0.2">
      <c r="B21" s="26">
        <f>'Sub Ref'!F$27</f>
        <v>75</v>
      </c>
      <c r="C21" s="26">
        <f>'Sub Ref'!G$27</f>
        <v>25</v>
      </c>
      <c r="D21" s="26">
        <f t="shared" si="0"/>
        <v>100</v>
      </c>
      <c r="E21" s="26">
        <f>'Sub Ref'!O$27</f>
        <v>75</v>
      </c>
      <c r="F21" s="26">
        <f>'Sub Ref'!P$27</f>
        <v>25</v>
      </c>
      <c r="G21" s="26">
        <f t="shared" si="1"/>
        <v>100</v>
      </c>
      <c r="H21" s="26">
        <f>VLOOKUP('DATA ENTRY'!L21,'Sub Ref'!$L$30:$O$31,4,0)</f>
        <v>75</v>
      </c>
      <c r="I21" s="26">
        <f>VLOOKUP('DATA ENTRY'!L21,'Sub Ref'!$L$30:$P$31,5,0)</f>
        <v>25</v>
      </c>
      <c r="J21" s="26">
        <f t="shared" si="7"/>
        <v>100</v>
      </c>
      <c r="K21" s="26">
        <f>VLOOKUP('DATA ENTRY'!O21,'Sub Ref'!$C$3:$G$11,4,0)</f>
        <v>75</v>
      </c>
      <c r="L21" s="26">
        <f>VLOOKUP('DATA ENTRY'!O21,'Sub Ref'!$C$3:$G$11,5,0)</f>
        <v>25</v>
      </c>
      <c r="M21" s="26">
        <f t="shared" si="2"/>
        <v>100</v>
      </c>
      <c r="N21" s="26">
        <f>VLOOKUP('DATA ENTRY'!R21,'Sub Ref'!$L$3:$P$11,4,0)</f>
        <v>75</v>
      </c>
      <c r="O21" s="26">
        <f>VLOOKUP('DATA ENTRY'!R21,'Sub Ref'!$L$3:$P$11,5,0)</f>
        <v>25</v>
      </c>
      <c r="P21" s="26">
        <f t="shared" si="8"/>
        <v>100</v>
      </c>
      <c r="Q21" s="26" t="e">
        <f>VLOOKUP('DATA ENTRY'!U21,'Sub Ref'!$C$14:$G$22,4,0)</f>
        <v>#N/A</v>
      </c>
      <c r="R21" s="26" t="e">
        <f>VLOOKUP('DATA ENTRY'!U21,'Sub Ref'!$C$14:$G$22,5,0)</f>
        <v>#N/A</v>
      </c>
      <c r="S21" s="26" t="e">
        <f t="shared" si="9"/>
        <v>#N/A</v>
      </c>
      <c r="T21" s="26">
        <f>INDEX('Sub Ref'!$O$14:$O$22,MATCH('DATA ENTRY'!X21,'Sub Ref'!$L$14:$L$22,0))</f>
        <v>75</v>
      </c>
      <c r="U21" s="26">
        <f>INDEX('Sub Ref'!$P$14:$P$22,MATCH('DATA ENTRY'!X21,'Sub Ref'!$L$14:$L$22,0))</f>
        <v>25</v>
      </c>
      <c r="V21" s="26">
        <f t="shared" si="3"/>
        <v>100</v>
      </c>
      <c r="X21" s="26">
        <f>'DATA ENTRY'!A21</f>
        <v>14911526</v>
      </c>
      <c r="Y21" s="26">
        <f>'Sub Ref'!$D$27</f>
        <v>2.25</v>
      </c>
      <c r="Z21" s="26">
        <f>'Sub Ref'!$E$27</f>
        <v>0.75</v>
      </c>
      <c r="AA21" s="26">
        <f>'Sub Ref'!$M$27</f>
        <v>3</v>
      </c>
      <c r="AB21" s="26">
        <f>'Sub Ref'!$N$27</f>
        <v>1</v>
      </c>
      <c r="AC21" s="26">
        <f>IFERROR(VLOOKUP('DATA ENTRY'!L21,'Sub Ref'!$L$30:$N$31,2,0),0)</f>
        <v>3.75</v>
      </c>
      <c r="AD21" s="26">
        <f>IFERROR(VLOOKUP('DATA ENTRY'!L21,'Sub Ref'!$L$30:$N$31,3,0),0)</f>
        <v>1.25</v>
      </c>
      <c r="AE21" s="26">
        <f>IFERROR(VLOOKUP('DATA ENTRY'!O21,'Sub Ref'!$C$3:$E$11,2,0),0)</f>
        <v>3.75</v>
      </c>
      <c r="AF21" s="26">
        <f>IFERROR(VLOOKUP('DATA ENTRY'!O21,'Sub Ref'!$C$3:$E$11,3,0),0)</f>
        <v>1.25</v>
      </c>
      <c r="AG21" s="26">
        <f>IFERROR(VLOOKUP('DATA ENTRY'!R21,'Sub Ref'!$L$3:$N$24,2,0),0)</f>
        <v>3.75</v>
      </c>
      <c r="AH21" s="26">
        <f>IFERROR(VLOOKUP('DATA ENTRY'!R21,'Sub Ref'!$L$3:$N$24,3,0),0)</f>
        <v>1.25</v>
      </c>
      <c r="AI21" s="26">
        <f>IFERROR(VLOOKUP('DATA ENTRY'!U21,'Sub Ref'!$C$14:$E$22,2,0),0)</f>
        <v>0</v>
      </c>
      <c r="AJ21" s="26">
        <f>IFERROR(VLOOKUP('DATA ENTRY'!U21,'Sub Ref'!$C$14:$E$22,3,0),0)</f>
        <v>0</v>
      </c>
      <c r="AK21" s="26">
        <f>IFERROR(INDEX('Sub Ref'!$M$14:$M$23,MATCH('DATA ENTRY'!X21,'Sub Ref'!$L$14:$L$23,0)),0)</f>
        <v>3.75</v>
      </c>
      <c r="AL21" s="26">
        <f>IFERROR(INDEX('Sub Ref'!$N$14:$N$23,MATCH('DATA ENTRY'!X21,'Sub Ref'!$L$14:$L$23,0)),0)</f>
        <v>1.25</v>
      </c>
      <c r="AN21" s="26">
        <f t="shared" si="4"/>
        <v>27</v>
      </c>
      <c r="AP21" s="26">
        <f>IFERROR('MARK LOOKUP'!Y21*LEDGER!AR21,0)</f>
        <v>5.3999999999999995</v>
      </c>
      <c r="AQ21" s="26">
        <f>IFERROR('MARK LOOKUP'!Z21*LEDGER!AS21,0)</f>
        <v>2.7</v>
      </c>
      <c r="AR21" s="26">
        <f>IFERROR(AA21*LEDGER!AU21,0)</f>
        <v>6</v>
      </c>
      <c r="AS21" s="26">
        <f>IFERROR(AB21*LEDGER!AV21,0)</f>
        <v>3.6</v>
      </c>
      <c r="AT21" s="26">
        <f>IFERROR(AC21*LEDGER!AU21,0)</f>
        <v>7.5</v>
      </c>
      <c r="AU21" s="26">
        <f>IFERROR(AD21*LEDGER!AV21,0)</f>
        <v>4.5</v>
      </c>
      <c r="AV21" s="26">
        <f>IFERROR(AE21*LEDGER!BA21,0)</f>
        <v>13.5</v>
      </c>
      <c r="AW21" s="26">
        <f>IFERROR(AF21*LEDGER!BB21,0)</f>
        <v>5</v>
      </c>
      <c r="AX21" s="26">
        <f>IFERROR(AG21*LEDGER!BD21,0)</f>
        <v>13.5</v>
      </c>
      <c r="AY21" s="26">
        <f>IFERROR(AH21*LEDGER!BE21,0)</f>
        <v>4.5</v>
      </c>
      <c r="AZ21" s="26">
        <f>IFERROR(AI21*LEDGER!BG21,0)</f>
        <v>0</v>
      </c>
      <c r="BA21" s="26">
        <f>IFERROR(AJ21*LEDGER!BH21,0)</f>
        <v>0</v>
      </c>
      <c r="BB21" s="26">
        <f>IFERROR(AK21*LEDGER!BJ21,0)</f>
        <v>10.5</v>
      </c>
      <c r="BC21" s="26">
        <f>IFERROR(AL21*LEDGER!BK21,0)</f>
        <v>5</v>
      </c>
      <c r="BD21" s="26">
        <f t="shared" si="5"/>
        <v>81.7</v>
      </c>
      <c r="BE21" s="26">
        <f t="shared" si="6"/>
        <v>3.0259259259259261</v>
      </c>
    </row>
    <row r="22" spans="2:57" x14ac:dyDescent="0.2">
      <c r="B22" s="26">
        <f>'Sub Ref'!F$27</f>
        <v>75</v>
      </c>
      <c r="C22" s="26">
        <f>'Sub Ref'!G$27</f>
        <v>25</v>
      </c>
      <c r="D22" s="26">
        <f t="shared" si="0"/>
        <v>100</v>
      </c>
      <c r="E22" s="26">
        <f>'Sub Ref'!O$27</f>
        <v>75</v>
      </c>
      <c r="F22" s="26">
        <f>'Sub Ref'!P$27</f>
        <v>25</v>
      </c>
      <c r="G22" s="26">
        <f t="shared" si="1"/>
        <v>100</v>
      </c>
      <c r="H22" s="26">
        <f>VLOOKUP('DATA ENTRY'!L22,'Sub Ref'!$L$30:$O$31,4,0)</f>
        <v>75</v>
      </c>
      <c r="I22" s="26">
        <f>VLOOKUP('DATA ENTRY'!L22,'Sub Ref'!$L$30:$P$31,5,0)</f>
        <v>25</v>
      </c>
      <c r="J22" s="26">
        <f t="shared" si="7"/>
        <v>100</v>
      </c>
      <c r="K22" s="26">
        <f>VLOOKUP('DATA ENTRY'!O22,'Sub Ref'!$C$3:$G$11,4,0)</f>
        <v>75</v>
      </c>
      <c r="L22" s="26">
        <f>VLOOKUP('DATA ENTRY'!O22,'Sub Ref'!$C$3:$G$11,5,0)</f>
        <v>25</v>
      </c>
      <c r="M22" s="26">
        <f t="shared" si="2"/>
        <v>100</v>
      </c>
      <c r="N22" s="26">
        <f>VLOOKUP('DATA ENTRY'!R22,'Sub Ref'!$L$3:$P$11,4,0)</f>
        <v>75</v>
      </c>
      <c r="O22" s="26">
        <f>VLOOKUP('DATA ENTRY'!R22,'Sub Ref'!$L$3:$P$11,5,0)</f>
        <v>25</v>
      </c>
      <c r="P22" s="26">
        <f t="shared" si="8"/>
        <v>100</v>
      </c>
      <c r="Q22" s="26">
        <f>VLOOKUP('DATA ENTRY'!U22,'Sub Ref'!$C$14:$G$22,4,0)</f>
        <v>75</v>
      </c>
      <c r="R22" s="26">
        <f>VLOOKUP('DATA ENTRY'!U22,'Sub Ref'!$C$14:$G$22,5,0)</f>
        <v>25</v>
      </c>
      <c r="S22" s="26">
        <f t="shared" si="9"/>
        <v>100</v>
      </c>
      <c r="T22" s="26" t="e">
        <f>INDEX('Sub Ref'!$O$14:$O$22,MATCH('DATA ENTRY'!X22,'Sub Ref'!$L$14:$L$22,0))</f>
        <v>#N/A</v>
      </c>
      <c r="U22" s="26" t="e">
        <f>INDEX('Sub Ref'!$P$14:$P$22,MATCH('DATA ENTRY'!X22,'Sub Ref'!$L$14:$L$22,0))</f>
        <v>#N/A</v>
      </c>
      <c r="V22" s="26" t="e">
        <f t="shared" si="3"/>
        <v>#N/A</v>
      </c>
      <c r="X22" s="26">
        <f>'DATA ENTRY'!A22</f>
        <v>14911527</v>
      </c>
      <c r="Y22" s="26">
        <f>'Sub Ref'!$D$27</f>
        <v>2.25</v>
      </c>
      <c r="Z22" s="26">
        <f>'Sub Ref'!$E$27</f>
        <v>0.75</v>
      </c>
      <c r="AA22" s="26">
        <f>'Sub Ref'!$M$27</f>
        <v>3</v>
      </c>
      <c r="AB22" s="26">
        <f>'Sub Ref'!$N$27</f>
        <v>1</v>
      </c>
      <c r="AC22" s="26">
        <f>IFERROR(VLOOKUP('DATA ENTRY'!L22,'Sub Ref'!$L$30:$N$31,2,0),0)</f>
        <v>3.75</v>
      </c>
      <c r="AD22" s="26">
        <f>IFERROR(VLOOKUP('DATA ENTRY'!L22,'Sub Ref'!$L$30:$N$31,3,0),0)</f>
        <v>1.25</v>
      </c>
      <c r="AE22" s="26">
        <f>IFERROR(VLOOKUP('DATA ENTRY'!O22,'Sub Ref'!$C$3:$E$11,2,0),0)</f>
        <v>3.75</v>
      </c>
      <c r="AF22" s="26">
        <f>IFERROR(VLOOKUP('DATA ENTRY'!O22,'Sub Ref'!$C$3:$E$11,3,0),0)</f>
        <v>1.25</v>
      </c>
      <c r="AG22" s="26">
        <f>IFERROR(VLOOKUP('DATA ENTRY'!R22,'Sub Ref'!$L$3:$N$24,2,0),0)</f>
        <v>3.75</v>
      </c>
      <c r="AH22" s="26">
        <f>IFERROR(VLOOKUP('DATA ENTRY'!R22,'Sub Ref'!$L$3:$N$24,3,0),0)</f>
        <v>1.25</v>
      </c>
      <c r="AI22" s="26">
        <f>IFERROR(VLOOKUP('DATA ENTRY'!U22,'Sub Ref'!$C$14:$E$22,2,0),0)</f>
        <v>3.75</v>
      </c>
      <c r="AJ22" s="26">
        <f>IFERROR(VLOOKUP('DATA ENTRY'!U22,'Sub Ref'!$C$14:$E$22,3,0),0)</f>
        <v>1.25</v>
      </c>
      <c r="AK22" s="26">
        <f>IFERROR(INDEX('Sub Ref'!$M$14:$M$23,MATCH('DATA ENTRY'!X22,'Sub Ref'!$L$14:$L$23,0)),0)</f>
        <v>0</v>
      </c>
      <c r="AL22" s="26">
        <f>IFERROR(INDEX('Sub Ref'!$N$14:$N$23,MATCH('DATA ENTRY'!X22,'Sub Ref'!$L$14:$L$23,0)),0)</f>
        <v>0</v>
      </c>
      <c r="AN22" s="26">
        <f t="shared" si="4"/>
        <v>27</v>
      </c>
      <c r="AP22" s="26">
        <f>IFERROR('MARK LOOKUP'!Y22*LEDGER!AR22,0)</f>
        <v>5.3999999999999995</v>
      </c>
      <c r="AQ22" s="26">
        <f>IFERROR('MARK LOOKUP'!Z22*LEDGER!AS22,0)</f>
        <v>2.7</v>
      </c>
      <c r="AR22" s="26">
        <f>IFERROR(AA22*LEDGER!AU22,0)</f>
        <v>3.5999999999999996</v>
      </c>
      <c r="AS22" s="26">
        <f>IFERROR(AB22*LEDGER!AV22,0)</f>
        <v>3.6</v>
      </c>
      <c r="AT22" s="26">
        <f>IFERROR(AC22*LEDGER!AU22,0)</f>
        <v>4.5</v>
      </c>
      <c r="AU22" s="26">
        <f>IFERROR(AD22*LEDGER!AV22,0)</f>
        <v>4.5</v>
      </c>
      <c r="AV22" s="26">
        <f>IFERROR(AE22*LEDGER!BA22,0)</f>
        <v>4.5</v>
      </c>
      <c r="AW22" s="26">
        <f>IFERROR(AF22*LEDGER!BB22,0)</f>
        <v>4.5</v>
      </c>
      <c r="AX22" s="26">
        <f>IFERROR(AG22*LEDGER!BD22,0)</f>
        <v>7.5</v>
      </c>
      <c r="AY22" s="26">
        <f>IFERROR(AH22*LEDGER!BE22,0)</f>
        <v>4.5</v>
      </c>
      <c r="AZ22" s="26">
        <f>IFERROR(AI22*LEDGER!BG22,0)</f>
        <v>7.5</v>
      </c>
      <c r="BA22" s="26">
        <f>IFERROR(AJ22*LEDGER!BH22,0)</f>
        <v>4.5</v>
      </c>
      <c r="BB22" s="26">
        <f>IFERROR(AK22*LEDGER!BJ22,0)</f>
        <v>0</v>
      </c>
      <c r="BC22" s="26">
        <f>IFERROR(AL22*LEDGER!BK22,0)</f>
        <v>0</v>
      </c>
      <c r="BD22" s="26">
        <f t="shared" si="5"/>
        <v>57.3</v>
      </c>
      <c r="BE22" s="26">
        <f t="shared" si="6"/>
        <v>2.1222222222222222</v>
      </c>
    </row>
    <row r="23" spans="2:57" x14ac:dyDescent="0.2">
      <c r="B23" s="26">
        <f>'Sub Ref'!F$27</f>
        <v>75</v>
      </c>
      <c r="C23" s="26">
        <f>'Sub Ref'!G$27</f>
        <v>25</v>
      </c>
      <c r="D23" s="26">
        <f t="shared" si="0"/>
        <v>100</v>
      </c>
      <c r="E23" s="26">
        <f>'Sub Ref'!O$27</f>
        <v>75</v>
      </c>
      <c r="F23" s="26">
        <f>'Sub Ref'!P$27</f>
        <v>25</v>
      </c>
      <c r="G23" s="26">
        <f t="shared" si="1"/>
        <v>100</v>
      </c>
      <c r="H23" s="26">
        <f>VLOOKUP('DATA ENTRY'!L23,'Sub Ref'!$L$30:$O$31,4,0)</f>
        <v>75</v>
      </c>
      <c r="I23" s="26">
        <f>VLOOKUP('DATA ENTRY'!L23,'Sub Ref'!$L$30:$P$31,5,0)</f>
        <v>25</v>
      </c>
      <c r="J23" s="26">
        <f t="shared" si="7"/>
        <v>100</v>
      </c>
      <c r="K23" s="26" t="e">
        <f>VLOOKUP('DATA ENTRY'!O23,'Sub Ref'!$C$3:$G$11,4,0)</f>
        <v>#N/A</v>
      </c>
      <c r="L23" s="26" t="e">
        <f>VLOOKUP('DATA ENTRY'!O23,'Sub Ref'!$C$3:$G$11,5,0)</f>
        <v>#N/A</v>
      </c>
      <c r="M23" s="26" t="e">
        <f t="shared" si="2"/>
        <v>#N/A</v>
      </c>
      <c r="N23" s="26" t="e">
        <f>VLOOKUP('DATA ENTRY'!R23,'Sub Ref'!$L$3:$P$11,4,0)</f>
        <v>#N/A</v>
      </c>
      <c r="O23" s="26" t="e">
        <f>VLOOKUP('DATA ENTRY'!R23,'Sub Ref'!$L$3:$P$11,5,0)</f>
        <v>#N/A</v>
      </c>
      <c r="P23" s="26" t="e">
        <f t="shared" si="8"/>
        <v>#N/A</v>
      </c>
      <c r="Q23" s="26" t="e">
        <f>VLOOKUP('DATA ENTRY'!U23,'Sub Ref'!$C$14:$G$22,4,0)</f>
        <v>#N/A</v>
      </c>
      <c r="R23" s="26" t="e">
        <f>VLOOKUP('DATA ENTRY'!U23,'Sub Ref'!$C$14:$G$22,5,0)</f>
        <v>#N/A</v>
      </c>
      <c r="S23" s="26" t="e">
        <f t="shared" si="9"/>
        <v>#N/A</v>
      </c>
      <c r="T23" s="26" t="e">
        <f>INDEX('Sub Ref'!$O$14:$O$22,MATCH('DATA ENTRY'!X23,'Sub Ref'!$L$14:$L$22,0))</f>
        <v>#N/A</v>
      </c>
      <c r="U23" s="26" t="e">
        <f>INDEX('Sub Ref'!$P$14:$P$22,MATCH('DATA ENTRY'!X23,'Sub Ref'!$L$14:$L$22,0))</f>
        <v>#N/A</v>
      </c>
      <c r="V23" s="26" t="e">
        <f t="shared" si="3"/>
        <v>#N/A</v>
      </c>
      <c r="X23" s="26">
        <f>'DATA ENTRY'!A23</f>
        <v>14911528</v>
      </c>
      <c r="Y23" s="26">
        <f>'Sub Ref'!$D$27</f>
        <v>2.25</v>
      </c>
      <c r="Z23" s="26">
        <f>'Sub Ref'!$E$27</f>
        <v>0.75</v>
      </c>
      <c r="AA23" s="26">
        <f>'Sub Ref'!$M$27</f>
        <v>3</v>
      </c>
      <c r="AB23" s="26">
        <f>'Sub Ref'!$N$27</f>
        <v>1</v>
      </c>
      <c r="AC23" s="26">
        <f>IFERROR(VLOOKUP('DATA ENTRY'!L23,'Sub Ref'!$L$30:$N$31,2,0),0)</f>
        <v>3.75</v>
      </c>
      <c r="AD23" s="26">
        <f>IFERROR(VLOOKUP('DATA ENTRY'!L23,'Sub Ref'!$L$30:$N$31,3,0),0)</f>
        <v>1.25</v>
      </c>
      <c r="AE23" s="26">
        <f>IFERROR(VLOOKUP('DATA ENTRY'!O23,'Sub Ref'!$C$3:$E$11,2,0),0)</f>
        <v>0</v>
      </c>
      <c r="AF23" s="26">
        <f>IFERROR(VLOOKUP('DATA ENTRY'!O23,'Sub Ref'!$C$3:$E$11,3,0),0)</f>
        <v>0</v>
      </c>
      <c r="AG23" s="26">
        <f>IFERROR(VLOOKUP('DATA ENTRY'!R23,'Sub Ref'!$L$3:$N$24,2,0),0)</f>
        <v>0</v>
      </c>
      <c r="AH23" s="26">
        <f>IFERROR(VLOOKUP('DATA ENTRY'!R23,'Sub Ref'!$L$3:$N$24,3,0),0)</f>
        <v>0</v>
      </c>
      <c r="AI23" s="26">
        <f>IFERROR(VLOOKUP('DATA ENTRY'!U23,'Sub Ref'!$C$14:$E$22,2,0),0)</f>
        <v>0</v>
      </c>
      <c r="AJ23" s="26">
        <f>IFERROR(VLOOKUP('DATA ENTRY'!U23,'Sub Ref'!$C$14:$E$22,3,0),0)</f>
        <v>0</v>
      </c>
      <c r="AK23" s="26">
        <f>IFERROR(INDEX('Sub Ref'!$M$14:$M$23,MATCH('DATA ENTRY'!X23,'Sub Ref'!$L$14:$L$23,0)),0)</f>
        <v>0</v>
      </c>
      <c r="AL23" s="26">
        <f>IFERROR(INDEX('Sub Ref'!$N$14:$N$23,MATCH('DATA ENTRY'!X23,'Sub Ref'!$L$14:$L$23,0)),0)</f>
        <v>0</v>
      </c>
      <c r="AN23" s="26">
        <f t="shared" si="4"/>
        <v>12</v>
      </c>
      <c r="AP23" s="26">
        <f>IFERROR('MARK LOOKUP'!Y23*LEDGER!AR23,0)</f>
        <v>0</v>
      </c>
      <c r="AQ23" s="26">
        <f>IFERROR('MARK LOOKUP'!Z23*LEDGER!AS23,0)</f>
        <v>0</v>
      </c>
      <c r="AR23" s="26">
        <f>IFERROR(AA23*LEDGER!AU23,0)</f>
        <v>0</v>
      </c>
      <c r="AS23" s="26">
        <f>IFERROR(AB23*LEDGER!AV23,0)</f>
        <v>0</v>
      </c>
      <c r="AT23" s="26">
        <f>IFERROR(AC23*LEDGER!AU23,0)</f>
        <v>0</v>
      </c>
      <c r="AU23" s="26">
        <f>IFERROR(AD23*LEDGER!AV23,0)</f>
        <v>0</v>
      </c>
      <c r="AV23" s="26">
        <f>IFERROR(AE23*LEDGER!BA23,0)</f>
        <v>0</v>
      </c>
      <c r="AW23" s="26">
        <f>IFERROR(AF23*LEDGER!BB23,0)</f>
        <v>0</v>
      </c>
      <c r="AX23" s="26">
        <f>IFERROR(AG23*LEDGER!BD23,0)</f>
        <v>0</v>
      </c>
      <c r="AY23" s="26">
        <f>IFERROR(AH23*LEDGER!BE23,0)</f>
        <v>0</v>
      </c>
      <c r="AZ23" s="26">
        <f>IFERROR(AI23*LEDGER!BG23,0)</f>
        <v>0</v>
      </c>
      <c r="BA23" s="26">
        <f>IFERROR(AJ23*LEDGER!BH23,0)</f>
        <v>0</v>
      </c>
      <c r="BB23" s="26">
        <f>IFERROR(AK23*LEDGER!BJ23,0)</f>
        <v>0</v>
      </c>
      <c r="BC23" s="26">
        <f>IFERROR(AL23*LEDGER!BK23,0)</f>
        <v>0</v>
      </c>
      <c r="BD23" s="26">
        <f t="shared" si="5"/>
        <v>0</v>
      </c>
      <c r="BE23" s="26">
        <f t="shared" si="6"/>
        <v>0</v>
      </c>
    </row>
    <row r="24" spans="2:57" x14ac:dyDescent="0.2">
      <c r="B24" s="26">
        <f>'Sub Ref'!F$27</f>
        <v>75</v>
      </c>
      <c r="C24" s="26">
        <f>'Sub Ref'!G$27</f>
        <v>25</v>
      </c>
      <c r="D24" s="26">
        <f t="shared" si="0"/>
        <v>100</v>
      </c>
      <c r="E24" s="26">
        <f>'Sub Ref'!O$27</f>
        <v>75</v>
      </c>
      <c r="F24" s="26">
        <f>'Sub Ref'!P$27</f>
        <v>25</v>
      </c>
      <c r="G24" s="26">
        <f t="shared" si="1"/>
        <v>100</v>
      </c>
      <c r="H24" s="26">
        <f>VLOOKUP('DATA ENTRY'!L24,'Sub Ref'!$L$30:$O$31,4,0)</f>
        <v>75</v>
      </c>
      <c r="I24" s="26">
        <f>VLOOKUP('DATA ENTRY'!L24,'Sub Ref'!$L$30:$P$31,5,0)</f>
        <v>25</v>
      </c>
      <c r="J24" s="26">
        <f t="shared" si="7"/>
        <v>100</v>
      </c>
      <c r="K24" s="26">
        <f>VLOOKUP('DATA ENTRY'!O24,'Sub Ref'!$C$3:$G$11,4,0)</f>
        <v>75</v>
      </c>
      <c r="L24" s="26">
        <f>VLOOKUP('DATA ENTRY'!O24,'Sub Ref'!$C$3:$G$11,5,0)</f>
        <v>25</v>
      </c>
      <c r="M24" s="26">
        <f t="shared" si="2"/>
        <v>100</v>
      </c>
      <c r="N24" s="26">
        <f>VLOOKUP('DATA ENTRY'!R24,'Sub Ref'!$L$3:$P$11,4,0)</f>
        <v>75</v>
      </c>
      <c r="O24" s="26">
        <f>VLOOKUP('DATA ENTRY'!R24,'Sub Ref'!$L$3:$P$11,5,0)</f>
        <v>25</v>
      </c>
      <c r="P24" s="26">
        <f t="shared" si="8"/>
        <v>100</v>
      </c>
      <c r="Q24" s="26">
        <f>VLOOKUP('DATA ENTRY'!U24,'Sub Ref'!$C$14:$G$22,4,0)</f>
        <v>75</v>
      </c>
      <c r="R24" s="26">
        <f>VLOOKUP('DATA ENTRY'!U24,'Sub Ref'!$C$14:$G$22,5,0)</f>
        <v>25</v>
      </c>
      <c r="S24" s="26">
        <f t="shared" si="9"/>
        <v>100</v>
      </c>
      <c r="T24" s="26" t="e">
        <f>INDEX('Sub Ref'!$O$14:$O$22,MATCH('DATA ENTRY'!X24,'Sub Ref'!$L$14:$L$22,0))</f>
        <v>#N/A</v>
      </c>
      <c r="U24" s="26" t="e">
        <f>INDEX('Sub Ref'!$P$14:$P$22,MATCH('DATA ENTRY'!X24,'Sub Ref'!$L$14:$L$22,0))</f>
        <v>#N/A</v>
      </c>
      <c r="V24" s="26" t="e">
        <f t="shared" si="3"/>
        <v>#N/A</v>
      </c>
      <c r="X24" s="26">
        <f>'DATA ENTRY'!A24</f>
        <v>14911529</v>
      </c>
      <c r="Y24" s="26">
        <f>'Sub Ref'!$D$27</f>
        <v>2.25</v>
      </c>
      <c r="Z24" s="26">
        <f>'Sub Ref'!$E$27</f>
        <v>0.75</v>
      </c>
      <c r="AA24" s="26">
        <f>'Sub Ref'!$M$27</f>
        <v>3</v>
      </c>
      <c r="AB24" s="26">
        <f>'Sub Ref'!$N$27</f>
        <v>1</v>
      </c>
      <c r="AC24" s="26">
        <f>IFERROR(VLOOKUP('DATA ENTRY'!L24,'Sub Ref'!$L$30:$N$31,2,0),0)</f>
        <v>3.75</v>
      </c>
      <c r="AD24" s="26">
        <f>IFERROR(VLOOKUP('DATA ENTRY'!L24,'Sub Ref'!$L$30:$N$31,3,0),0)</f>
        <v>1.25</v>
      </c>
      <c r="AE24" s="26">
        <f>IFERROR(VLOOKUP('DATA ENTRY'!O24,'Sub Ref'!$C$3:$E$11,2,0),0)</f>
        <v>3.75</v>
      </c>
      <c r="AF24" s="26">
        <f>IFERROR(VLOOKUP('DATA ENTRY'!O24,'Sub Ref'!$C$3:$E$11,3,0),0)</f>
        <v>1.25</v>
      </c>
      <c r="AG24" s="26">
        <f>IFERROR(VLOOKUP('DATA ENTRY'!R24,'Sub Ref'!$L$3:$N$24,2,0),0)</f>
        <v>3.75</v>
      </c>
      <c r="AH24" s="26">
        <f>IFERROR(VLOOKUP('DATA ENTRY'!R24,'Sub Ref'!$L$3:$N$24,3,0),0)</f>
        <v>1.25</v>
      </c>
      <c r="AI24" s="26">
        <f>IFERROR(VLOOKUP('DATA ENTRY'!U24,'Sub Ref'!$C$14:$E$22,2,0),0)</f>
        <v>3.75</v>
      </c>
      <c r="AJ24" s="26">
        <f>IFERROR(VLOOKUP('DATA ENTRY'!U24,'Sub Ref'!$C$14:$E$22,3,0),0)</f>
        <v>1.25</v>
      </c>
      <c r="AK24" s="26">
        <f>IFERROR(INDEX('Sub Ref'!$M$14:$M$23,MATCH('DATA ENTRY'!X24,'Sub Ref'!$L$14:$L$23,0)),0)</f>
        <v>0</v>
      </c>
      <c r="AL24" s="26">
        <f>IFERROR(INDEX('Sub Ref'!$N$14:$N$23,MATCH('DATA ENTRY'!X24,'Sub Ref'!$L$14:$L$23,0)),0)</f>
        <v>0</v>
      </c>
      <c r="AN24" s="26">
        <f t="shared" si="4"/>
        <v>27</v>
      </c>
      <c r="AP24" s="26">
        <f>IFERROR('MARK LOOKUP'!Y24*LEDGER!AR24,0)</f>
        <v>2.6999999999999997</v>
      </c>
      <c r="AQ24" s="26">
        <f>IFERROR('MARK LOOKUP'!Z24*LEDGER!AS24,0)</f>
        <v>2.7</v>
      </c>
      <c r="AR24" s="26">
        <f>IFERROR(AA24*LEDGER!AU24,0)</f>
        <v>3.5999999999999996</v>
      </c>
      <c r="AS24" s="26">
        <f>IFERROR(AB24*LEDGER!AV24,0)</f>
        <v>3.6</v>
      </c>
      <c r="AT24" s="26">
        <f>IFERROR(AC24*LEDGER!AU24,0)</f>
        <v>4.5</v>
      </c>
      <c r="AU24" s="26">
        <f>IFERROR(AD24*LEDGER!AV24,0)</f>
        <v>4.5</v>
      </c>
      <c r="AV24" s="26">
        <f>IFERROR(AE24*LEDGER!BA24,0)</f>
        <v>4.5</v>
      </c>
      <c r="AW24" s="26">
        <f>IFERROR(AF24*LEDGER!BB24,0)</f>
        <v>4</v>
      </c>
      <c r="AX24" s="26">
        <f>IFERROR(AG24*LEDGER!BD24,0)</f>
        <v>7.5</v>
      </c>
      <c r="AY24" s="26">
        <f>IFERROR(AH24*LEDGER!BE24,0)</f>
        <v>4.5</v>
      </c>
      <c r="AZ24" s="26">
        <f>IFERROR(AI24*LEDGER!BG24,0)</f>
        <v>7.5</v>
      </c>
      <c r="BA24" s="26">
        <f>IFERROR(AJ24*LEDGER!BH24,0)</f>
        <v>4</v>
      </c>
      <c r="BB24" s="26">
        <f>IFERROR(AK24*LEDGER!BJ24,0)</f>
        <v>0</v>
      </c>
      <c r="BC24" s="26">
        <f>IFERROR(AL24*LEDGER!BK24,0)</f>
        <v>0</v>
      </c>
      <c r="BD24" s="26">
        <f t="shared" si="5"/>
        <v>53.6</v>
      </c>
      <c r="BE24" s="26">
        <f t="shared" si="6"/>
        <v>1.9851851851851852</v>
      </c>
    </row>
    <row r="25" spans="2:57" x14ac:dyDescent="0.2">
      <c r="B25" s="26">
        <f>'Sub Ref'!F$27</f>
        <v>75</v>
      </c>
      <c r="C25" s="26">
        <f>'Sub Ref'!G$27</f>
        <v>25</v>
      </c>
      <c r="D25" s="26">
        <f t="shared" si="0"/>
        <v>100</v>
      </c>
      <c r="E25" s="26">
        <f>'Sub Ref'!O$27</f>
        <v>75</v>
      </c>
      <c r="F25" s="26">
        <f>'Sub Ref'!P$27</f>
        <v>25</v>
      </c>
      <c r="G25" s="26">
        <f t="shared" si="1"/>
        <v>100</v>
      </c>
      <c r="H25" s="26">
        <f>VLOOKUP('DATA ENTRY'!L25,'Sub Ref'!$L$30:$O$31,4,0)</f>
        <v>75</v>
      </c>
      <c r="I25" s="26">
        <f>VLOOKUP('DATA ENTRY'!L25,'Sub Ref'!$L$30:$P$31,5,0)</f>
        <v>25</v>
      </c>
      <c r="J25" s="26">
        <f t="shared" si="7"/>
        <v>100</v>
      </c>
      <c r="K25" s="26" t="e">
        <f>VLOOKUP('DATA ENTRY'!O25,'Sub Ref'!$C$3:$G$11,4,0)</f>
        <v>#N/A</v>
      </c>
      <c r="L25" s="26" t="e">
        <f>VLOOKUP('DATA ENTRY'!O25,'Sub Ref'!$C$3:$G$11,5,0)</f>
        <v>#N/A</v>
      </c>
      <c r="M25" s="26" t="e">
        <f t="shared" si="2"/>
        <v>#N/A</v>
      </c>
      <c r="N25" s="26" t="e">
        <f>VLOOKUP('DATA ENTRY'!R25,'Sub Ref'!$L$3:$P$11,4,0)</f>
        <v>#N/A</v>
      </c>
      <c r="O25" s="26" t="e">
        <f>VLOOKUP('DATA ENTRY'!R25,'Sub Ref'!$L$3:$P$11,5,0)</f>
        <v>#N/A</v>
      </c>
      <c r="P25" s="26" t="e">
        <f t="shared" si="8"/>
        <v>#N/A</v>
      </c>
      <c r="Q25" s="26" t="e">
        <f>VLOOKUP('DATA ENTRY'!U25,'Sub Ref'!$C$14:$G$22,4,0)</f>
        <v>#N/A</v>
      </c>
      <c r="R25" s="26" t="e">
        <f>VLOOKUP('DATA ENTRY'!U25,'Sub Ref'!$C$14:$G$22,5,0)</f>
        <v>#N/A</v>
      </c>
      <c r="S25" s="26" t="e">
        <f t="shared" si="9"/>
        <v>#N/A</v>
      </c>
      <c r="T25" s="26" t="e">
        <f>INDEX('Sub Ref'!$O$14:$O$22,MATCH('DATA ENTRY'!X25,'Sub Ref'!$L$14:$L$22,0))</f>
        <v>#N/A</v>
      </c>
      <c r="U25" s="26" t="e">
        <f>INDEX('Sub Ref'!$P$14:$P$22,MATCH('DATA ENTRY'!X25,'Sub Ref'!$L$14:$L$22,0))</f>
        <v>#N/A</v>
      </c>
      <c r="V25" s="26" t="e">
        <f t="shared" si="3"/>
        <v>#N/A</v>
      </c>
      <c r="X25" s="26">
        <f>'DATA ENTRY'!A25</f>
        <v>14911530</v>
      </c>
      <c r="Y25" s="26">
        <f>'Sub Ref'!$D$27</f>
        <v>2.25</v>
      </c>
      <c r="Z25" s="26">
        <f>'Sub Ref'!$E$27</f>
        <v>0.75</v>
      </c>
      <c r="AA25" s="26">
        <f>'Sub Ref'!$M$27</f>
        <v>3</v>
      </c>
      <c r="AB25" s="26">
        <f>'Sub Ref'!$N$27</f>
        <v>1</v>
      </c>
      <c r="AC25" s="26">
        <f>IFERROR(VLOOKUP('DATA ENTRY'!L25,'Sub Ref'!$L$30:$N$31,2,0),0)</f>
        <v>3.75</v>
      </c>
      <c r="AD25" s="26">
        <f>IFERROR(VLOOKUP('DATA ENTRY'!L25,'Sub Ref'!$L$30:$N$31,3,0),0)</f>
        <v>1.25</v>
      </c>
      <c r="AE25" s="26">
        <f>IFERROR(VLOOKUP('DATA ENTRY'!O25,'Sub Ref'!$C$3:$E$11,2,0),0)</f>
        <v>0</v>
      </c>
      <c r="AF25" s="26">
        <f>IFERROR(VLOOKUP('DATA ENTRY'!O25,'Sub Ref'!$C$3:$E$11,3,0),0)</f>
        <v>0</v>
      </c>
      <c r="AG25" s="26">
        <f>IFERROR(VLOOKUP('DATA ENTRY'!R25,'Sub Ref'!$L$3:$N$24,2,0),0)</f>
        <v>0</v>
      </c>
      <c r="AH25" s="26">
        <f>IFERROR(VLOOKUP('DATA ENTRY'!R25,'Sub Ref'!$L$3:$N$24,3,0),0)</f>
        <v>0</v>
      </c>
      <c r="AI25" s="26">
        <f>IFERROR(VLOOKUP('DATA ENTRY'!U25,'Sub Ref'!$C$14:$E$22,2,0),0)</f>
        <v>0</v>
      </c>
      <c r="AJ25" s="26">
        <f>IFERROR(VLOOKUP('DATA ENTRY'!U25,'Sub Ref'!$C$14:$E$22,3,0),0)</f>
        <v>0</v>
      </c>
      <c r="AK25" s="26">
        <f>IFERROR(INDEX('Sub Ref'!$M$14:$M$23,MATCH('DATA ENTRY'!X25,'Sub Ref'!$L$14:$L$23,0)),0)</f>
        <v>0</v>
      </c>
      <c r="AL25" s="26">
        <f>IFERROR(INDEX('Sub Ref'!$N$14:$N$23,MATCH('DATA ENTRY'!X25,'Sub Ref'!$L$14:$L$23,0)),0)</f>
        <v>0</v>
      </c>
      <c r="AN25" s="26">
        <f t="shared" si="4"/>
        <v>12</v>
      </c>
      <c r="AP25" s="26">
        <f>IFERROR('MARK LOOKUP'!Y25*LEDGER!AR25,0)</f>
        <v>0</v>
      </c>
      <c r="AQ25" s="26">
        <f>IFERROR('MARK LOOKUP'!Z25*LEDGER!AS25,0)</f>
        <v>0</v>
      </c>
      <c r="AR25" s="26">
        <f>IFERROR(AA25*LEDGER!AU25,0)</f>
        <v>0</v>
      </c>
      <c r="AS25" s="26">
        <f>IFERROR(AB25*LEDGER!AV25,0)</f>
        <v>0</v>
      </c>
      <c r="AT25" s="26">
        <f>IFERROR(AC25*LEDGER!AU25,0)</f>
        <v>0</v>
      </c>
      <c r="AU25" s="26">
        <f>IFERROR(AD25*LEDGER!AV25,0)</f>
        <v>0</v>
      </c>
      <c r="AV25" s="26">
        <f>IFERROR(AE25*LEDGER!BA25,0)</f>
        <v>0</v>
      </c>
      <c r="AW25" s="26">
        <f>IFERROR(AF25*LEDGER!BB25,0)</f>
        <v>0</v>
      </c>
      <c r="AX25" s="26">
        <f>IFERROR(AG25*LEDGER!BD25,0)</f>
        <v>0</v>
      </c>
      <c r="AY25" s="26">
        <f>IFERROR(AH25*LEDGER!BE25,0)</f>
        <v>0</v>
      </c>
      <c r="AZ25" s="26">
        <f>IFERROR(AI25*LEDGER!BG25,0)</f>
        <v>0</v>
      </c>
      <c r="BA25" s="26">
        <f>IFERROR(AJ25*LEDGER!BH25,0)</f>
        <v>0</v>
      </c>
      <c r="BB25" s="26">
        <f>IFERROR(AK25*LEDGER!BJ25,0)</f>
        <v>0</v>
      </c>
      <c r="BC25" s="26">
        <f>IFERROR(AL25*LEDGER!BK25,0)</f>
        <v>0</v>
      </c>
      <c r="BD25" s="26">
        <f t="shared" si="5"/>
        <v>0</v>
      </c>
      <c r="BE25" s="26">
        <f t="shared" si="6"/>
        <v>0</v>
      </c>
    </row>
    <row r="26" spans="2:57" x14ac:dyDescent="0.2">
      <c r="B26" s="26">
        <f>'Sub Ref'!F$27</f>
        <v>75</v>
      </c>
      <c r="C26" s="26">
        <f>'Sub Ref'!G$27</f>
        <v>25</v>
      </c>
      <c r="D26" s="26">
        <f t="shared" si="0"/>
        <v>100</v>
      </c>
      <c r="E26" s="26">
        <f>'Sub Ref'!O$27</f>
        <v>75</v>
      </c>
      <c r="F26" s="26">
        <f>'Sub Ref'!P$27</f>
        <v>25</v>
      </c>
      <c r="G26" s="26">
        <f t="shared" si="1"/>
        <v>100</v>
      </c>
      <c r="H26" s="26">
        <f>VLOOKUP('DATA ENTRY'!L26,'Sub Ref'!$L$30:$O$31,4,0)</f>
        <v>75</v>
      </c>
      <c r="I26" s="26">
        <f>VLOOKUP('DATA ENTRY'!L26,'Sub Ref'!$L$30:$P$31,5,0)</f>
        <v>25</v>
      </c>
      <c r="J26" s="26">
        <f t="shared" si="7"/>
        <v>100</v>
      </c>
      <c r="K26" s="26">
        <f>VLOOKUP('DATA ENTRY'!O26,'Sub Ref'!$C$3:$G$11,4,0)</f>
        <v>75</v>
      </c>
      <c r="L26" s="26">
        <f>VLOOKUP('DATA ENTRY'!O26,'Sub Ref'!$C$3:$G$11,5,0)</f>
        <v>25</v>
      </c>
      <c r="M26" s="26">
        <f t="shared" si="2"/>
        <v>100</v>
      </c>
      <c r="N26" s="26">
        <f>VLOOKUP('DATA ENTRY'!R26,'Sub Ref'!$L$3:$P$11,4,0)</f>
        <v>75</v>
      </c>
      <c r="O26" s="26">
        <f>VLOOKUP('DATA ENTRY'!R26,'Sub Ref'!$L$3:$P$11,5,0)</f>
        <v>25</v>
      </c>
      <c r="P26" s="26">
        <f t="shared" si="8"/>
        <v>100</v>
      </c>
      <c r="Q26" s="26">
        <f>VLOOKUP('DATA ENTRY'!U26,'Sub Ref'!$C$14:$G$22,4,0)</f>
        <v>75</v>
      </c>
      <c r="R26" s="26">
        <f>VLOOKUP('DATA ENTRY'!U26,'Sub Ref'!$C$14:$G$22,5,0)</f>
        <v>25</v>
      </c>
      <c r="S26" s="26">
        <f t="shared" si="9"/>
        <v>100</v>
      </c>
      <c r="T26" s="26" t="e">
        <f>INDEX('Sub Ref'!$O$14:$O$22,MATCH('DATA ENTRY'!X26,'Sub Ref'!$L$14:$L$22,0))</f>
        <v>#N/A</v>
      </c>
      <c r="U26" s="26" t="e">
        <f>INDEX('Sub Ref'!$P$14:$P$22,MATCH('DATA ENTRY'!X26,'Sub Ref'!$L$14:$L$22,0))</f>
        <v>#N/A</v>
      </c>
      <c r="V26" s="26" t="e">
        <f t="shared" si="3"/>
        <v>#N/A</v>
      </c>
      <c r="X26" s="26">
        <f>'DATA ENTRY'!A26</f>
        <v>14911531</v>
      </c>
      <c r="Y26" s="26">
        <f>'Sub Ref'!$D$27</f>
        <v>2.25</v>
      </c>
      <c r="Z26" s="26">
        <f>'Sub Ref'!$E$27</f>
        <v>0.75</v>
      </c>
      <c r="AA26" s="26">
        <f>'Sub Ref'!$M$27</f>
        <v>3</v>
      </c>
      <c r="AB26" s="26">
        <f>'Sub Ref'!$N$27</f>
        <v>1</v>
      </c>
      <c r="AC26" s="26">
        <f>IFERROR(VLOOKUP('DATA ENTRY'!L26,'Sub Ref'!$L$30:$N$31,2,0),0)</f>
        <v>3.75</v>
      </c>
      <c r="AD26" s="26">
        <f>IFERROR(VLOOKUP('DATA ENTRY'!L26,'Sub Ref'!$L$30:$N$31,3,0),0)</f>
        <v>1.25</v>
      </c>
      <c r="AE26" s="26">
        <f>IFERROR(VLOOKUP('DATA ENTRY'!O26,'Sub Ref'!$C$3:$E$11,2,0),0)</f>
        <v>3.75</v>
      </c>
      <c r="AF26" s="26">
        <f>IFERROR(VLOOKUP('DATA ENTRY'!O26,'Sub Ref'!$C$3:$E$11,3,0),0)</f>
        <v>1.25</v>
      </c>
      <c r="AG26" s="26">
        <f>IFERROR(VLOOKUP('DATA ENTRY'!R26,'Sub Ref'!$L$3:$N$24,2,0),0)</f>
        <v>3.75</v>
      </c>
      <c r="AH26" s="26">
        <f>IFERROR(VLOOKUP('DATA ENTRY'!R26,'Sub Ref'!$L$3:$N$24,3,0),0)</f>
        <v>1.25</v>
      </c>
      <c r="AI26" s="26">
        <f>IFERROR(VLOOKUP('DATA ENTRY'!U26,'Sub Ref'!$C$14:$E$22,2,0),0)</f>
        <v>3.75</v>
      </c>
      <c r="AJ26" s="26">
        <f>IFERROR(VLOOKUP('DATA ENTRY'!U26,'Sub Ref'!$C$14:$E$22,3,0),0)</f>
        <v>1.25</v>
      </c>
      <c r="AK26" s="26">
        <f>IFERROR(INDEX('Sub Ref'!$M$14:$M$23,MATCH('DATA ENTRY'!X26,'Sub Ref'!$L$14:$L$23,0)),0)</f>
        <v>0</v>
      </c>
      <c r="AL26" s="26">
        <f>IFERROR(INDEX('Sub Ref'!$N$14:$N$23,MATCH('DATA ENTRY'!X26,'Sub Ref'!$L$14:$L$23,0)),0)</f>
        <v>0</v>
      </c>
      <c r="AN26" s="26">
        <f t="shared" si="4"/>
        <v>27</v>
      </c>
      <c r="AP26" s="26">
        <f>IFERROR('MARK LOOKUP'!Y26*LEDGER!AR26,0)</f>
        <v>5.3999999999999995</v>
      </c>
      <c r="AQ26" s="26">
        <f>IFERROR('MARK LOOKUP'!Z26*LEDGER!AS26,0)</f>
        <v>2.7</v>
      </c>
      <c r="AR26" s="26">
        <f>IFERROR(AA26*LEDGER!AU26,0)</f>
        <v>6</v>
      </c>
      <c r="AS26" s="26">
        <f>IFERROR(AB26*LEDGER!AV26,0)</f>
        <v>3.6</v>
      </c>
      <c r="AT26" s="26">
        <f>IFERROR(AC26*LEDGER!AU26,0)</f>
        <v>7.5</v>
      </c>
      <c r="AU26" s="26">
        <f>IFERROR(AD26*LEDGER!AV26,0)</f>
        <v>4.5</v>
      </c>
      <c r="AV26" s="26">
        <f>IFERROR(AE26*LEDGER!BA26,0)</f>
        <v>12</v>
      </c>
      <c r="AW26" s="26">
        <f>IFERROR(AF26*LEDGER!BB26,0)</f>
        <v>5</v>
      </c>
      <c r="AX26" s="26">
        <f>IFERROR(AG26*LEDGER!BD26,0)</f>
        <v>10.5</v>
      </c>
      <c r="AY26" s="26">
        <f>IFERROR(AH26*LEDGER!BE26,0)</f>
        <v>5</v>
      </c>
      <c r="AZ26" s="26">
        <f>IFERROR(AI26*LEDGER!BG26,0)</f>
        <v>9</v>
      </c>
      <c r="BA26" s="26">
        <f>IFERROR(AJ26*LEDGER!BH26,0)</f>
        <v>4.5</v>
      </c>
      <c r="BB26" s="26">
        <f>IFERROR(AK26*LEDGER!BJ26,0)</f>
        <v>0</v>
      </c>
      <c r="BC26" s="26">
        <f>IFERROR(AL26*LEDGER!BK26,0)</f>
        <v>0</v>
      </c>
      <c r="BD26" s="26">
        <f t="shared" si="5"/>
        <v>75.7</v>
      </c>
      <c r="BE26" s="26">
        <f t="shared" si="6"/>
        <v>2.8037037037037038</v>
      </c>
    </row>
    <row r="27" spans="2:57" x14ac:dyDescent="0.2">
      <c r="B27" s="26">
        <f>'Sub Ref'!F$27</f>
        <v>75</v>
      </c>
      <c r="C27" s="26">
        <f>'Sub Ref'!G$27</f>
        <v>25</v>
      </c>
      <c r="D27" s="26">
        <f t="shared" si="0"/>
        <v>100</v>
      </c>
      <c r="E27" s="26">
        <f>'Sub Ref'!O$27</f>
        <v>75</v>
      </c>
      <c r="F27" s="26">
        <f>'Sub Ref'!P$27</f>
        <v>25</v>
      </c>
      <c r="G27" s="26">
        <f t="shared" si="1"/>
        <v>100</v>
      </c>
      <c r="H27" s="26">
        <f>VLOOKUP('DATA ENTRY'!L27,'Sub Ref'!$L$30:$O$31,4,0)</f>
        <v>75</v>
      </c>
      <c r="I27" s="26">
        <f>VLOOKUP('DATA ENTRY'!L27,'Sub Ref'!$L$30:$P$31,5,0)</f>
        <v>25</v>
      </c>
      <c r="J27" s="26">
        <f t="shared" si="7"/>
        <v>100</v>
      </c>
      <c r="K27" s="26" t="e">
        <f>VLOOKUP('DATA ENTRY'!O27,'Sub Ref'!$C$3:$G$11,4,0)</f>
        <v>#N/A</v>
      </c>
      <c r="L27" s="26" t="e">
        <f>VLOOKUP('DATA ENTRY'!O27,'Sub Ref'!$C$3:$G$11,5,0)</f>
        <v>#N/A</v>
      </c>
      <c r="M27" s="26" t="e">
        <f t="shared" si="2"/>
        <v>#N/A</v>
      </c>
      <c r="N27" s="26">
        <f>VLOOKUP('DATA ENTRY'!R27,'Sub Ref'!$L$3:$P$11,4,0)</f>
        <v>75</v>
      </c>
      <c r="O27" s="26">
        <f>VLOOKUP('DATA ENTRY'!R27,'Sub Ref'!$L$3:$P$11,5,0)</f>
        <v>25</v>
      </c>
      <c r="P27" s="26">
        <f t="shared" si="8"/>
        <v>100</v>
      </c>
      <c r="Q27" s="26" t="e">
        <f>VLOOKUP('DATA ENTRY'!U27,'Sub Ref'!$C$14:$G$22,4,0)</f>
        <v>#N/A</v>
      </c>
      <c r="R27" s="26" t="e">
        <f>VLOOKUP('DATA ENTRY'!U27,'Sub Ref'!$C$14:$G$22,5,0)</f>
        <v>#N/A</v>
      </c>
      <c r="S27" s="26" t="e">
        <f t="shared" si="9"/>
        <v>#N/A</v>
      </c>
      <c r="T27" s="26" t="e">
        <f>INDEX('Sub Ref'!$O$14:$O$22,MATCH('DATA ENTRY'!X27,'Sub Ref'!$L$14:$L$22,0))</f>
        <v>#N/A</v>
      </c>
      <c r="U27" s="26" t="e">
        <f>INDEX('Sub Ref'!$P$14:$P$22,MATCH('DATA ENTRY'!X27,'Sub Ref'!$L$14:$L$22,0))</f>
        <v>#N/A</v>
      </c>
      <c r="V27" s="26" t="e">
        <f t="shared" si="3"/>
        <v>#N/A</v>
      </c>
      <c r="X27" s="26">
        <f>'DATA ENTRY'!A27</f>
        <v>14911532</v>
      </c>
      <c r="Y27" s="26">
        <f>'Sub Ref'!$D$27</f>
        <v>2.25</v>
      </c>
      <c r="Z27" s="26">
        <f>'Sub Ref'!$E$27</f>
        <v>0.75</v>
      </c>
      <c r="AA27" s="26">
        <f>'Sub Ref'!$M$27</f>
        <v>3</v>
      </c>
      <c r="AB27" s="26">
        <f>'Sub Ref'!$N$27</f>
        <v>1</v>
      </c>
      <c r="AC27" s="26">
        <f>IFERROR(VLOOKUP('DATA ENTRY'!L27,'Sub Ref'!$L$30:$N$31,2,0),0)</f>
        <v>3.75</v>
      </c>
      <c r="AD27" s="26">
        <f>IFERROR(VLOOKUP('DATA ENTRY'!L27,'Sub Ref'!$L$30:$N$31,3,0),0)</f>
        <v>1.25</v>
      </c>
      <c r="AE27" s="26">
        <f>IFERROR(VLOOKUP('DATA ENTRY'!O27,'Sub Ref'!$C$3:$E$11,2,0),0)</f>
        <v>0</v>
      </c>
      <c r="AF27" s="26">
        <f>IFERROR(VLOOKUP('DATA ENTRY'!O27,'Sub Ref'!$C$3:$E$11,3,0),0)</f>
        <v>0</v>
      </c>
      <c r="AG27" s="26">
        <f>IFERROR(VLOOKUP('DATA ENTRY'!R27,'Sub Ref'!$L$3:$N$24,2,0),0)</f>
        <v>3.75</v>
      </c>
      <c r="AH27" s="26">
        <f>IFERROR(VLOOKUP('DATA ENTRY'!R27,'Sub Ref'!$L$3:$N$24,3,0),0)</f>
        <v>1.25</v>
      </c>
      <c r="AI27" s="26">
        <f>IFERROR(VLOOKUP('DATA ENTRY'!U27,'Sub Ref'!$C$14:$E$22,2,0),0)</f>
        <v>0</v>
      </c>
      <c r="AJ27" s="26">
        <f>IFERROR(VLOOKUP('DATA ENTRY'!U27,'Sub Ref'!$C$14:$E$22,3,0),0)</f>
        <v>0</v>
      </c>
      <c r="AK27" s="26">
        <f>IFERROR(INDEX('Sub Ref'!$M$14:$M$23,MATCH('DATA ENTRY'!X27,'Sub Ref'!$L$14:$L$23,0)),0)</f>
        <v>0</v>
      </c>
      <c r="AL27" s="26">
        <f>IFERROR(INDEX('Sub Ref'!$N$14:$N$23,MATCH('DATA ENTRY'!X27,'Sub Ref'!$L$14:$L$23,0)),0)</f>
        <v>0</v>
      </c>
      <c r="AN27" s="26">
        <f t="shared" si="4"/>
        <v>17</v>
      </c>
      <c r="AP27" s="26">
        <f>IFERROR('MARK LOOKUP'!Y27*LEDGER!AR27,0)</f>
        <v>0</v>
      </c>
      <c r="AQ27" s="26">
        <f>IFERROR('MARK LOOKUP'!Z27*LEDGER!AS27,0)</f>
        <v>0</v>
      </c>
      <c r="AR27" s="26">
        <f>IFERROR(AA27*LEDGER!AU27,0)</f>
        <v>0</v>
      </c>
      <c r="AS27" s="26">
        <f>IFERROR(AB27*LEDGER!AV27,0)</f>
        <v>0</v>
      </c>
      <c r="AT27" s="26">
        <f>IFERROR(AC27*LEDGER!AU27,0)</f>
        <v>0</v>
      </c>
      <c r="AU27" s="26">
        <f>IFERROR(AD27*LEDGER!AV27,0)</f>
        <v>0</v>
      </c>
      <c r="AV27" s="26">
        <f>IFERROR(AE27*LEDGER!BA27,0)</f>
        <v>0</v>
      </c>
      <c r="AW27" s="26">
        <f>IFERROR(AF27*LEDGER!BB27,0)</f>
        <v>0</v>
      </c>
      <c r="AX27" s="26">
        <f>IFERROR(AG27*LEDGER!BD27,0)</f>
        <v>10.5</v>
      </c>
      <c r="AY27" s="26">
        <f>IFERROR(AH27*LEDGER!BE27,0)</f>
        <v>5</v>
      </c>
      <c r="AZ27" s="26">
        <f>IFERROR(AI27*LEDGER!BG27,0)</f>
        <v>0</v>
      </c>
      <c r="BA27" s="26">
        <f>IFERROR(AJ27*LEDGER!BH27,0)</f>
        <v>0</v>
      </c>
      <c r="BB27" s="26">
        <f>IFERROR(AK27*LEDGER!BJ27,0)</f>
        <v>0</v>
      </c>
      <c r="BC27" s="26">
        <f>IFERROR(AL27*LEDGER!BK27,0)</f>
        <v>0</v>
      </c>
      <c r="BD27" s="26">
        <f t="shared" si="5"/>
        <v>15.5</v>
      </c>
      <c r="BE27" s="26">
        <f t="shared" si="6"/>
        <v>0.91176470588235292</v>
      </c>
    </row>
    <row r="28" spans="2:57" x14ac:dyDescent="0.2">
      <c r="B28" s="26">
        <f>'Sub Ref'!F$27</f>
        <v>75</v>
      </c>
      <c r="C28" s="26">
        <f>'Sub Ref'!G$27</f>
        <v>25</v>
      </c>
      <c r="D28" s="26">
        <f t="shared" si="0"/>
        <v>100</v>
      </c>
      <c r="E28" s="26">
        <f>'Sub Ref'!O$27</f>
        <v>75</v>
      </c>
      <c r="F28" s="26">
        <f>'Sub Ref'!P$27</f>
        <v>25</v>
      </c>
      <c r="G28" s="26">
        <f t="shared" si="1"/>
        <v>100</v>
      </c>
      <c r="H28" s="26">
        <f>VLOOKUP('DATA ENTRY'!L28,'Sub Ref'!$L$30:$O$31,4,0)</f>
        <v>75</v>
      </c>
      <c r="I28" s="26">
        <f>VLOOKUP('DATA ENTRY'!L28,'Sub Ref'!$L$30:$P$31,5,0)</f>
        <v>25</v>
      </c>
      <c r="J28" s="26">
        <f t="shared" si="7"/>
        <v>100</v>
      </c>
      <c r="K28" s="26">
        <f>VLOOKUP('DATA ENTRY'!O28,'Sub Ref'!$C$3:$G$11,4,0)</f>
        <v>75</v>
      </c>
      <c r="L28" s="26">
        <f>VLOOKUP('DATA ENTRY'!O28,'Sub Ref'!$C$3:$G$11,5,0)</f>
        <v>25</v>
      </c>
      <c r="M28" s="26">
        <f t="shared" si="2"/>
        <v>100</v>
      </c>
      <c r="N28" s="26">
        <f>VLOOKUP('DATA ENTRY'!R28,'Sub Ref'!$L$3:$P$11,4,0)</f>
        <v>75</v>
      </c>
      <c r="O28" s="26">
        <f>VLOOKUP('DATA ENTRY'!R28,'Sub Ref'!$L$3:$P$11,5,0)</f>
        <v>25</v>
      </c>
      <c r="P28" s="26">
        <f t="shared" si="8"/>
        <v>100</v>
      </c>
      <c r="Q28" s="26">
        <f>VLOOKUP('DATA ENTRY'!U28,'Sub Ref'!$C$14:$G$22,4,0)</f>
        <v>75</v>
      </c>
      <c r="R28" s="26">
        <f>VLOOKUP('DATA ENTRY'!U28,'Sub Ref'!$C$14:$G$22,5,0)</f>
        <v>25</v>
      </c>
      <c r="S28" s="26">
        <f t="shared" si="9"/>
        <v>100</v>
      </c>
      <c r="T28" s="26" t="e">
        <f>INDEX('Sub Ref'!$O$14:$O$22,MATCH('DATA ENTRY'!X28,'Sub Ref'!$L$14:$L$22,0))</f>
        <v>#N/A</v>
      </c>
      <c r="U28" s="26" t="e">
        <f>INDEX('Sub Ref'!$P$14:$P$22,MATCH('DATA ENTRY'!X28,'Sub Ref'!$L$14:$L$22,0))</f>
        <v>#N/A</v>
      </c>
      <c r="V28" s="26" t="e">
        <f t="shared" si="3"/>
        <v>#N/A</v>
      </c>
      <c r="X28" s="26">
        <f>'DATA ENTRY'!A28</f>
        <v>14911533</v>
      </c>
      <c r="Y28" s="26">
        <f>'Sub Ref'!$D$27</f>
        <v>2.25</v>
      </c>
      <c r="Z28" s="26">
        <f>'Sub Ref'!$E$27</f>
        <v>0.75</v>
      </c>
      <c r="AA28" s="26">
        <f>'Sub Ref'!$M$27</f>
        <v>3</v>
      </c>
      <c r="AB28" s="26">
        <f>'Sub Ref'!$N$27</f>
        <v>1</v>
      </c>
      <c r="AC28" s="26">
        <f>IFERROR(VLOOKUP('DATA ENTRY'!L28,'Sub Ref'!$L$30:$N$31,2,0),0)</f>
        <v>3.75</v>
      </c>
      <c r="AD28" s="26">
        <f>IFERROR(VLOOKUP('DATA ENTRY'!L28,'Sub Ref'!$L$30:$N$31,3,0),0)</f>
        <v>1.25</v>
      </c>
      <c r="AE28" s="26">
        <f>IFERROR(VLOOKUP('DATA ENTRY'!O28,'Sub Ref'!$C$3:$E$11,2,0),0)</f>
        <v>3.75</v>
      </c>
      <c r="AF28" s="26">
        <f>IFERROR(VLOOKUP('DATA ENTRY'!O28,'Sub Ref'!$C$3:$E$11,3,0),0)</f>
        <v>1.25</v>
      </c>
      <c r="AG28" s="26">
        <f>IFERROR(VLOOKUP('DATA ENTRY'!R28,'Sub Ref'!$L$3:$N$24,2,0),0)</f>
        <v>3.75</v>
      </c>
      <c r="AH28" s="26">
        <f>IFERROR(VLOOKUP('DATA ENTRY'!R28,'Sub Ref'!$L$3:$N$24,3,0),0)</f>
        <v>1.25</v>
      </c>
      <c r="AI28" s="26">
        <f>IFERROR(VLOOKUP('DATA ENTRY'!U28,'Sub Ref'!$C$14:$E$22,2,0),0)</f>
        <v>3.75</v>
      </c>
      <c r="AJ28" s="26">
        <f>IFERROR(VLOOKUP('DATA ENTRY'!U28,'Sub Ref'!$C$14:$E$22,3,0),0)</f>
        <v>1.25</v>
      </c>
      <c r="AK28" s="26">
        <f>IFERROR(INDEX('Sub Ref'!$M$14:$M$23,MATCH('DATA ENTRY'!X28,'Sub Ref'!$L$14:$L$23,0)),0)</f>
        <v>0</v>
      </c>
      <c r="AL28" s="26">
        <f>IFERROR(INDEX('Sub Ref'!$N$14:$N$23,MATCH('DATA ENTRY'!X28,'Sub Ref'!$L$14:$L$23,0)),0)</f>
        <v>0</v>
      </c>
      <c r="AN28" s="26">
        <f t="shared" si="4"/>
        <v>27</v>
      </c>
      <c r="AP28" s="26">
        <f>IFERROR('MARK LOOKUP'!Y28*LEDGER!AR28,0)</f>
        <v>2.6999999999999997</v>
      </c>
      <c r="AQ28" s="26">
        <f>IFERROR('MARK LOOKUP'!Z28*LEDGER!AS28,0)</f>
        <v>2.7</v>
      </c>
      <c r="AR28" s="26">
        <f>IFERROR(AA28*LEDGER!AU28,0)</f>
        <v>3.5999999999999996</v>
      </c>
      <c r="AS28" s="26">
        <f>IFERROR(AB28*LEDGER!AV28,0)</f>
        <v>3.6</v>
      </c>
      <c r="AT28" s="26">
        <f>IFERROR(AC28*LEDGER!AU28,0)</f>
        <v>4.5</v>
      </c>
      <c r="AU28" s="26">
        <f>IFERROR(AD28*LEDGER!AV28,0)</f>
        <v>4.5</v>
      </c>
      <c r="AV28" s="26">
        <f>IFERROR(AE28*LEDGER!BA28,0)</f>
        <v>9</v>
      </c>
      <c r="AW28" s="26">
        <f>IFERROR(AF28*LEDGER!BB28,0)</f>
        <v>4.5</v>
      </c>
      <c r="AX28" s="26">
        <f>IFERROR(AG28*LEDGER!BD28,0)</f>
        <v>10.5</v>
      </c>
      <c r="AY28" s="26">
        <f>IFERROR(AH28*LEDGER!BE28,0)</f>
        <v>5</v>
      </c>
      <c r="AZ28" s="26">
        <f>IFERROR(AI28*LEDGER!BG28,0)</f>
        <v>7.5</v>
      </c>
      <c r="BA28" s="26">
        <f>IFERROR(AJ28*LEDGER!BH28,0)</f>
        <v>4.5</v>
      </c>
      <c r="BB28" s="26">
        <f>IFERROR(AK28*LEDGER!BJ28,0)</f>
        <v>0</v>
      </c>
      <c r="BC28" s="26">
        <f>IFERROR(AL28*LEDGER!BK28,0)</f>
        <v>0</v>
      </c>
      <c r="BD28" s="26">
        <f t="shared" si="5"/>
        <v>62.6</v>
      </c>
      <c r="BE28" s="26">
        <f t="shared" si="6"/>
        <v>2.3185185185185184</v>
      </c>
    </row>
    <row r="29" spans="2:57" x14ac:dyDescent="0.2">
      <c r="B29" s="26">
        <f>'Sub Ref'!F$27</f>
        <v>75</v>
      </c>
      <c r="C29" s="26">
        <f>'Sub Ref'!G$27</f>
        <v>25</v>
      </c>
      <c r="D29" s="26">
        <f t="shared" si="0"/>
        <v>100</v>
      </c>
      <c r="E29" s="26">
        <f>'Sub Ref'!O$27</f>
        <v>75</v>
      </c>
      <c r="F29" s="26">
        <f>'Sub Ref'!P$27</f>
        <v>25</v>
      </c>
      <c r="G29" s="26">
        <f t="shared" si="1"/>
        <v>100</v>
      </c>
      <c r="H29" s="26">
        <f>VLOOKUP('DATA ENTRY'!L29,'Sub Ref'!$L$30:$O$31,4,0)</f>
        <v>75</v>
      </c>
      <c r="I29" s="26">
        <f>VLOOKUP('DATA ENTRY'!L29,'Sub Ref'!$L$30:$P$31,5,0)</f>
        <v>25</v>
      </c>
      <c r="J29" s="26">
        <f t="shared" si="7"/>
        <v>100</v>
      </c>
      <c r="K29" s="26">
        <f>VLOOKUP('DATA ENTRY'!O29,'Sub Ref'!$C$3:$G$11,4,0)</f>
        <v>75</v>
      </c>
      <c r="L29" s="26">
        <f>VLOOKUP('DATA ENTRY'!O29,'Sub Ref'!$C$3:$G$11,5,0)</f>
        <v>25</v>
      </c>
      <c r="M29" s="26">
        <f t="shared" si="2"/>
        <v>100</v>
      </c>
      <c r="N29" s="26">
        <f>VLOOKUP('DATA ENTRY'!R29,'Sub Ref'!$L$3:$P$11,4,0)</f>
        <v>75</v>
      </c>
      <c r="O29" s="26">
        <f>VLOOKUP('DATA ENTRY'!R29,'Sub Ref'!$L$3:$P$11,5,0)</f>
        <v>25</v>
      </c>
      <c r="P29" s="26">
        <f t="shared" si="8"/>
        <v>100</v>
      </c>
      <c r="Q29" s="26">
        <f>VLOOKUP('DATA ENTRY'!U29,'Sub Ref'!$C$14:$G$22,4,0)</f>
        <v>75</v>
      </c>
      <c r="R29" s="26">
        <f>VLOOKUP('DATA ENTRY'!U29,'Sub Ref'!$C$14:$G$22,5,0)</f>
        <v>25</v>
      </c>
      <c r="S29" s="26">
        <f t="shared" si="9"/>
        <v>100</v>
      </c>
      <c r="T29" s="26" t="e">
        <f>INDEX('Sub Ref'!$O$14:$O$22,MATCH('DATA ENTRY'!X29,'Sub Ref'!$L$14:$L$22,0))</f>
        <v>#N/A</v>
      </c>
      <c r="U29" s="26" t="e">
        <f>INDEX('Sub Ref'!$P$14:$P$22,MATCH('DATA ENTRY'!X29,'Sub Ref'!$L$14:$L$22,0))</f>
        <v>#N/A</v>
      </c>
      <c r="V29" s="26" t="e">
        <f t="shared" si="3"/>
        <v>#N/A</v>
      </c>
      <c r="X29" s="26">
        <f>'DATA ENTRY'!A29</f>
        <v>14911534</v>
      </c>
      <c r="Y29" s="26">
        <f>'Sub Ref'!$D$27</f>
        <v>2.25</v>
      </c>
      <c r="Z29" s="26">
        <f>'Sub Ref'!$E$27</f>
        <v>0.75</v>
      </c>
      <c r="AA29" s="26">
        <f>'Sub Ref'!$M$27</f>
        <v>3</v>
      </c>
      <c r="AB29" s="26">
        <f>'Sub Ref'!$N$27</f>
        <v>1</v>
      </c>
      <c r="AC29" s="26">
        <f>IFERROR(VLOOKUP('DATA ENTRY'!L29,'Sub Ref'!$L$30:$N$31,2,0),0)</f>
        <v>3.75</v>
      </c>
      <c r="AD29" s="26">
        <f>IFERROR(VLOOKUP('DATA ENTRY'!L29,'Sub Ref'!$L$30:$N$31,3,0),0)</f>
        <v>1.25</v>
      </c>
      <c r="AE29" s="26">
        <f>IFERROR(VLOOKUP('DATA ENTRY'!O29,'Sub Ref'!$C$3:$E$11,2,0),0)</f>
        <v>3.75</v>
      </c>
      <c r="AF29" s="26">
        <f>IFERROR(VLOOKUP('DATA ENTRY'!O29,'Sub Ref'!$C$3:$E$11,3,0),0)</f>
        <v>1.25</v>
      </c>
      <c r="AG29" s="26">
        <f>IFERROR(VLOOKUP('DATA ENTRY'!R29,'Sub Ref'!$L$3:$N$24,2,0),0)</f>
        <v>3.75</v>
      </c>
      <c r="AH29" s="26">
        <f>IFERROR(VLOOKUP('DATA ENTRY'!R29,'Sub Ref'!$L$3:$N$24,3,0),0)</f>
        <v>1.25</v>
      </c>
      <c r="AI29" s="26">
        <f>IFERROR(VLOOKUP('DATA ENTRY'!U29,'Sub Ref'!$C$14:$E$22,2,0),0)</f>
        <v>3.75</v>
      </c>
      <c r="AJ29" s="26">
        <f>IFERROR(VLOOKUP('DATA ENTRY'!U29,'Sub Ref'!$C$14:$E$22,3,0),0)</f>
        <v>1.25</v>
      </c>
      <c r="AK29" s="26">
        <f>IFERROR(INDEX('Sub Ref'!$M$14:$M$23,MATCH('DATA ENTRY'!X29,'Sub Ref'!$L$14:$L$23,0)),0)</f>
        <v>0</v>
      </c>
      <c r="AL29" s="26">
        <f>IFERROR(INDEX('Sub Ref'!$N$14:$N$23,MATCH('DATA ENTRY'!X29,'Sub Ref'!$L$14:$L$23,0)),0)</f>
        <v>0</v>
      </c>
      <c r="AN29" s="26">
        <f t="shared" si="4"/>
        <v>27</v>
      </c>
      <c r="AP29" s="26">
        <f>IFERROR('MARK LOOKUP'!Y29*LEDGER!AR29,0)</f>
        <v>5.3999999999999995</v>
      </c>
      <c r="AQ29" s="26">
        <f>IFERROR('MARK LOOKUP'!Z29*LEDGER!AS29,0)</f>
        <v>2.7</v>
      </c>
      <c r="AR29" s="26">
        <f>IFERROR(AA29*LEDGER!AU29,0)</f>
        <v>7.1999999999999993</v>
      </c>
      <c r="AS29" s="26">
        <f>IFERROR(AB29*LEDGER!AV29,0)</f>
        <v>3.6</v>
      </c>
      <c r="AT29" s="26">
        <f>IFERROR(AC29*LEDGER!AU29,0)</f>
        <v>9</v>
      </c>
      <c r="AU29" s="26">
        <f>IFERROR(AD29*LEDGER!AV29,0)</f>
        <v>4.5</v>
      </c>
      <c r="AV29" s="26">
        <f>IFERROR(AE29*LEDGER!BA29,0)</f>
        <v>4.5</v>
      </c>
      <c r="AW29" s="26">
        <f>IFERROR(AF29*LEDGER!BB29,0)</f>
        <v>5</v>
      </c>
      <c r="AX29" s="26">
        <f>IFERROR(AG29*LEDGER!BD29,0)</f>
        <v>9</v>
      </c>
      <c r="AY29" s="26">
        <f>IFERROR(AH29*LEDGER!BE29,0)</f>
        <v>4.5</v>
      </c>
      <c r="AZ29" s="26">
        <f>IFERROR(AI29*LEDGER!BG29,0)</f>
        <v>9</v>
      </c>
      <c r="BA29" s="26">
        <f>IFERROR(AJ29*LEDGER!BH29,0)</f>
        <v>4.5</v>
      </c>
      <c r="BB29" s="26">
        <f>IFERROR(AK29*LEDGER!BJ29,0)</f>
        <v>0</v>
      </c>
      <c r="BC29" s="26">
        <f>IFERROR(AL29*LEDGER!BK29,0)</f>
        <v>0</v>
      </c>
      <c r="BD29" s="26">
        <f t="shared" si="5"/>
        <v>68.900000000000006</v>
      </c>
      <c r="BE29" s="26">
        <f t="shared" si="6"/>
        <v>2.5518518518518523</v>
      </c>
    </row>
    <row r="30" spans="2:57" x14ac:dyDescent="0.2">
      <c r="B30" s="26">
        <f>'Sub Ref'!F$27</f>
        <v>75</v>
      </c>
      <c r="C30" s="26">
        <f>'Sub Ref'!G$27</f>
        <v>25</v>
      </c>
      <c r="D30" s="26">
        <f t="shared" si="0"/>
        <v>100</v>
      </c>
      <c r="E30" s="26">
        <f>'Sub Ref'!O$27</f>
        <v>75</v>
      </c>
      <c r="F30" s="26">
        <f>'Sub Ref'!P$27</f>
        <v>25</v>
      </c>
      <c r="G30" s="26">
        <f t="shared" si="1"/>
        <v>100</v>
      </c>
      <c r="H30" s="26">
        <f>VLOOKUP('DATA ENTRY'!L30,'Sub Ref'!$L$30:$O$31,4,0)</f>
        <v>75</v>
      </c>
      <c r="I30" s="26">
        <f>VLOOKUP('DATA ENTRY'!L30,'Sub Ref'!$L$30:$P$31,5,0)</f>
        <v>25</v>
      </c>
      <c r="J30" s="26">
        <f t="shared" si="7"/>
        <v>100</v>
      </c>
      <c r="K30" s="26">
        <f>VLOOKUP('DATA ENTRY'!O30,'Sub Ref'!$C$3:$G$11,4,0)</f>
        <v>75</v>
      </c>
      <c r="L30" s="26">
        <f>VLOOKUP('DATA ENTRY'!O30,'Sub Ref'!$C$3:$G$11,5,0)</f>
        <v>25</v>
      </c>
      <c r="M30" s="26">
        <f t="shared" si="2"/>
        <v>100</v>
      </c>
      <c r="N30" s="26">
        <f>VLOOKUP('DATA ENTRY'!R30,'Sub Ref'!$L$3:$P$11,4,0)</f>
        <v>75</v>
      </c>
      <c r="O30" s="26">
        <f>VLOOKUP('DATA ENTRY'!R30,'Sub Ref'!$L$3:$P$11,5,0)</f>
        <v>25</v>
      </c>
      <c r="P30" s="26">
        <f t="shared" si="8"/>
        <v>100</v>
      </c>
      <c r="Q30" s="26" t="e">
        <f>VLOOKUP('DATA ENTRY'!U30,'Sub Ref'!$C$14:$G$22,4,0)</f>
        <v>#N/A</v>
      </c>
      <c r="R30" s="26" t="e">
        <f>VLOOKUP('DATA ENTRY'!U30,'Sub Ref'!$C$14:$G$22,5,0)</f>
        <v>#N/A</v>
      </c>
      <c r="S30" s="26" t="e">
        <f t="shared" si="9"/>
        <v>#N/A</v>
      </c>
      <c r="T30" s="26">
        <f>INDEX('Sub Ref'!$O$14:$O$22,MATCH('DATA ENTRY'!X30,'Sub Ref'!$L$14:$L$22,0))</f>
        <v>75</v>
      </c>
      <c r="U30" s="26">
        <f>INDEX('Sub Ref'!$P$14:$P$22,MATCH('DATA ENTRY'!X30,'Sub Ref'!$L$14:$L$22,0))</f>
        <v>25</v>
      </c>
      <c r="V30" s="26">
        <f t="shared" si="3"/>
        <v>100</v>
      </c>
      <c r="X30" s="26">
        <f>'DATA ENTRY'!A30</f>
        <v>14911535</v>
      </c>
      <c r="Y30" s="26">
        <f>'Sub Ref'!$D$27</f>
        <v>2.25</v>
      </c>
      <c r="Z30" s="26">
        <f>'Sub Ref'!$E$27</f>
        <v>0.75</v>
      </c>
      <c r="AA30" s="26">
        <f>'Sub Ref'!$M$27</f>
        <v>3</v>
      </c>
      <c r="AB30" s="26">
        <f>'Sub Ref'!$N$27</f>
        <v>1</v>
      </c>
      <c r="AC30" s="26">
        <f>IFERROR(VLOOKUP('DATA ENTRY'!L30,'Sub Ref'!$L$30:$N$31,2,0),0)</f>
        <v>3.75</v>
      </c>
      <c r="AD30" s="26">
        <f>IFERROR(VLOOKUP('DATA ENTRY'!L30,'Sub Ref'!$L$30:$N$31,3,0),0)</f>
        <v>1.25</v>
      </c>
      <c r="AE30" s="26">
        <f>IFERROR(VLOOKUP('DATA ENTRY'!O30,'Sub Ref'!$C$3:$E$11,2,0),0)</f>
        <v>3.75</v>
      </c>
      <c r="AF30" s="26">
        <f>IFERROR(VLOOKUP('DATA ENTRY'!O30,'Sub Ref'!$C$3:$E$11,3,0),0)</f>
        <v>1.25</v>
      </c>
      <c r="AG30" s="26">
        <f>IFERROR(VLOOKUP('DATA ENTRY'!R30,'Sub Ref'!$L$3:$N$24,2,0),0)</f>
        <v>3.75</v>
      </c>
      <c r="AH30" s="26">
        <f>IFERROR(VLOOKUP('DATA ENTRY'!R30,'Sub Ref'!$L$3:$N$24,3,0),0)</f>
        <v>1.25</v>
      </c>
      <c r="AI30" s="26">
        <f>IFERROR(VLOOKUP('DATA ENTRY'!U30,'Sub Ref'!$C$14:$E$22,2,0),0)</f>
        <v>0</v>
      </c>
      <c r="AJ30" s="26">
        <f>IFERROR(VLOOKUP('DATA ENTRY'!U30,'Sub Ref'!$C$14:$E$22,3,0),0)</f>
        <v>0</v>
      </c>
      <c r="AK30" s="26">
        <f>IFERROR(INDEX('Sub Ref'!$M$14:$M$23,MATCH('DATA ENTRY'!X30,'Sub Ref'!$L$14:$L$23,0)),0)</f>
        <v>3.75</v>
      </c>
      <c r="AL30" s="26">
        <f>IFERROR(INDEX('Sub Ref'!$N$14:$N$23,MATCH('DATA ENTRY'!X30,'Sub Ref'!$L$14:$L$23,0)),0)</f>
        <v>1.25</v>
      </c>
      <c r="AN30" s="26">
        <f t="shared" si="4"/>
        <v>27</v>
      </c>
      <c r="AP30" s="26">
        <f>IFERROR('MARK LOOKUP'!Y30*LEDGER!AR30,0)</f>
        <v>5.3999999999999995</v>
      </c>
      <c r="AQ30" s="26">
        <f>IFERROR('MARK LOOKUP'!Z30*LEDGER!AS30,0)</f>
        <v>2.7</v>
      </c>
      <c r="AR30" s="26">
        <f>IFERROR(AA30*LEDGER!AU30,0)</f>
        <v>7.1999999999999993</v>
      </c>
      <c r="AS30" s="26">
        <f>IFERROR(AB30*LEDGER!AV30,0)</f>
        <v>3.6</v>
      </c>
      <c r="AT30" s="26">
        <f>IFERROR(AC30*LEDGER!AU30,0)</f>
        <v>9</v>
      </c>
      <c r="AU30" s="26">
        <f>IFERROR(AD30*LEDGER!AV30,0)</f>
        <v>4.5</v>
      </c>
      <c r="AV30" s="26">
        <f>IFERROR(AE30*LEDGER!BA30,0)</f>
        <v>13.5</v>
      </c>
      <c r="AW30" s="26">
        <f>IFERROR(AF30*LEDGER!BB30,0)</f>
        <v>5</v>
      </c>
      <c r="AX30" s="26">
        <f>IFERROR(AG30*LEDGER!BD30,0)</f>
        <v>13.5</v>
      </c>
      <c r="AY30" s="26">
        <f>IFERROR(AH30*LEDGER!BE30,0)</f>
        <v>5</v>
      </c>
      <c r="AZ30" s="26">
        <f>IFERROR(AI30*LEDGER!BG30,0)</f>
        <v>0</v>
      </c>
      <c r="BA30" s="26">
        <f>IFERROR(AJ30*LEDGER!BH30,0)</f>
        <v>0</v>
      </c>
      <c r="BB30" s="26">
        <f>IFERROR(AK30*LEDGER!BJ30,0)</f>
        <v>15</v>
      </c>
      <c r="BC30" s="26">
        <f>IFERROR(AL30*LEDGER!BK30,0)</f>
        <v>5</v>
      </c>
      <c r="BD30" s="26">
        <f t="shared" si="5"/>
        <v>89.4</v>
      </c>
      <c r="BE30" s="26">
        <f t="shared" si="6"/>
        <v>3.3111111111111113</v>
      </c>
    </row>
    <row r="31" spans="2:57" x14ac:dyDescent="0.2">
      <c r="B31" s="26">
        <f>'Sub Ref'!F$27</f>
        <v>75</v>
      </c>
      <c r="C31" s="26">
        <f>'Sub Ref'!G$27</f>
        <v>25</v>
      </c>
      <c r="D31" s="26">
        <f t="shared" si="0"/>
        <v>100</v>
      </c>
      <c r="E31" s="26">
        <f>'Sub Ref'!O$27</f>
        <v>75</v>
      </c>
      <c r="F31" s="26">
        <f>'Sub Ref'!P$27</f>
        <v>25</v>
      </c>
      <c r="G31" s="26">
        <f t="shared" si="1"/>
        <v>100</v>
      </c>
      <c r="H31" s="26">
        <f>VLOOKUP('DATA ENTRY'!L31,'Sub Ref'!$L$30:$O$31,4,0)</f>
        <v>75</v>
      </c>
      <c r="I31" s="26">
        <f>VLOOKUP('DATA ENTRY'!L31,'Sub Ref'!$L$30:$P$31,5,0)</f>
        <v>25</v>
      </c>
      <c r="J31" s="26">
        <f t="shared" si="7"/>
        <v>100</v>
      </c>
      <c r="K31" s="26">
        <f>VLOOKUP('DATA ENTRY'!O31,'Sub Ref'!$C$3:$G$11,4,0)</f>
        <v>75</v>
      </c>
      <c r="L31" s="26">
        <f>VLOOKUP('DATA ENTRY'!O31,'Sub Ref'!$C$3:$G$11,5,0)</f>
        <v>25</v>
      </c>
      <c r="M31" s="26">
        <f t="shared" si="2"/>
        <v>100</v>
      </c>
      <c r="N31" s="26">
        <f>VLOOKUP('DATA ENTRY'!R31,'Sub Ref'!$L$3:$P$11,4,0)</f>
        <v>75</v>
      </c>
      <c r="O31" s="26">
        <f>VLOOKUP('DATA ENTRY'!R31,'Sub Ref'!$L$3:$P$11,5,0)</f>
        <v>25</v>
      </c>
      <c r="P31" s="26">
        <f t="shared" si="8"/>
        <v>100</v>
      </c>
      <c r="Q31" s="26">
        <f>VLOOKUP('DATA ENTRY'!U31,'Sub Ref'!$C$14:$G$22,4,0)</f>
        <v>75</v>
      </c>
      <c r="R31" s="26">
        <f>VLOOKUP('DATA ENTRY'!U31,'Sub Ref'!$C$14:$G$22,5,0)</f>
        <v>25</v>
      </c>
      <c r="S31" s="26">
        <f t="shared" si="9"/>
        <v>100</v>
      </c>
      <c r="T31" s="26" t="e">
        <f>INDEX('Sub Ref'!$O$14:$O$22,MATCH('DATA ENTRY'!X31,'Sub Ref'!$L$14:$L$22,0))</f>
        <v>#N/A</v>
      </c>
      <c r="U31" s="26" t="e">
        <f>INDEX('Sub Ref'!$P$14:$P$22,MATCH('DATA ENTRY'!X31,'Sub Ref'!$L$14:$L$22,0))</f>
        <v>#N/A</v>
      </c>
      <c r="V31" s="26" t="e">
        <f t="shared" si="3"/>
        <v>#N/A</v>
      </c>
      <c r="X31" s="26">
        <f>'DATA ENTRY'!A31</f>
        <v>14911536</v>
      </c>
      <c r="Y31" s="26">
        <f>'Sub Ref'!$D$27</f>
        <v>2.25</v>
      </c>
      <c r="Z31" s="26">
        <f>'Sub Ref'!$E$27</f>
        <v>0.75</v>
      </c>
      <c r="AA31" s="26">
        <f>'Sub Ref'!$M$27</f>
        <v>3</v>
      </c>
      <c r="AB31" s="26">
        <f>'Sub Ref'!$N$27</f>
        <v>1</v>
      </c>
      <c r="AC31" s="26">
        <f>IFERROR(VLOOKUP('DATA ENTRY'!L31,'Sub Ref'!$L$30:$N$31,2,0),0)</f>
        <v>3.75</v>
      </c>
      <c r="AD31" s="26">
        <f>IFERROR(VLOOKUP('DATA ENTRY'!L31,'Sub Ref'!$L$30:$N$31,3,0),0)</f>
        <v>1.25</v>
      </c>
      <c r="AE31" s="26">
        <f>IFERROR(VLOOKUP('DATA ENTRY'!O31,'Sub Ref'!$C$3:$E$11,2,0),0)</f>
        <v>3.75</v>
      </c>
      <c r="AF31" s="26">
        <f>IFERROR(VLOOKUP('DATA ENTRY'!O31,'Sub Ref'!$C$3:$E$11,3,0),0)</f>
        <v>1.25</v>
      </c>
      <c r="AG31" s="26">
        <f>IFERROR(VLOOKUP('DATA ENTRY'!R31,'Sub Ref'!$L$3:$N$24,2,0),0)</f>
        <v>3.75</v>
      </c>
      <c r="AH31" s="26">
        <f>IFERROR(VLOOKUP('DATA ENTRY'!R31,'Sub Ref'!$L$3:$N$24,3,0),0)</f>
        <v>1.25</v>
      </c>
      <c r="AI31" s="26">
        <f>IFERROR(VLOOKUP('DATA ENTRY'!U31,'Sub Ref'!$C$14:$E$22,2,0),0)</f>
        <v>3.75</v>
      </c>
      <c r="AJ31" s="26">
        <f>IFERROR(VLOOKUP('DATA ENTRY'!U31,'Sub Ref'!$C$14:$E$22,3,0),0)</f>
        <v>1.25</v>
      </c>
      <c r="AK31" s="26">
        <f>IFERROR(INDEX('Sub Ref'!$M$14:$M$23,MATCH('DATA ENTRY'!X31,'Sub Ref'!$L$14:$L$23,0)),0)</f>
        <v>0</v>
      </c>
      <c r="AL31" s="26">
        <f>IFERROR(INDEX('Sub Ref'!$N$14:$N$23,MATCH('DATA ENTRY'!X31,'Sub Ref'!$L$14:$L$23,0)),0)</f>
        <v>0</v>
      </c>
      <c r="AN31" s="26">
        <f t="shared" si="4"/>
        <v>27</v>
      </c>
      <c r="AP31" s="26">
        <f>IFERROR('MARK LOOKUP'!Y31*LEDGER!AR31,0)</f>
        <v>2.6999999999999997</v>
      </c>
      <c r="AQ31" s="26">
        <f>IFERROR('MARK LOOKUP'!Z31*LEDGER!AS31,0)</f>
        <v>2.7</v>
      </c>
      <c r="AR31" s="26">
        <f>IFERROR(AA31*LEDGER!AU31,0)</f>
        <v>8.3999999999999986</v>
      </c>
      <c r="AS31" s="26">
        <f>IFERROR(AB31*LEDGER!AV31,0)</f>
        <v>3.6</v>
      </c>
      <c r="AT31" s="26">
        <f>IFERROR(AC31*LEDGER!AU31,0)</f>
        <v>10.5</v>
      </c>
      <c r="AU31" s="26">
        <f>IFERROR(AD31*LEDGER!AV31,0)</f>
        <v>4.5</v>
      </c>
      <c r="AV31" s="26">
        <f>IFERROR(AE31*LEDGER!BA31,0)</f>
        <v>12</v>
      </c>
      <c r="AW31" s="26">
        <f>IFERROR(AF31*LEDGER!BB31,0)</f>
        <v>5</v>
      </c>
      <c r="AX31" s="26">
        <f>IFERROR(AG31*LEDGER!BD31,0)</f>
        <v>13.5</v>
      </c>
      <c r="AY31" s="26">
        <f>IFERROR(AH31*LEDGER!BE31,0)</f>
        <v>5</v>
      </c>
      <c r="AZ31" s="26">
        <f>IFERROR(AI31*LEDGER!BG31,0)</f>
        <v>7.5</v>
      </c>
      <c r="BA31" s="26">
        <f>IFERROR(AJ31*LEDGER!BH31,0)</f>
        <v>4.5</v>
      </c>
      <c r="BB31" s="26">
        <f>IFERROR(AK31*LEDGER!BJ31,0)</f>
        <v>0</v>
      </c>
      <c r="BC31" s="26">
        <f>IFERROR(AL31*LEDGER!BK31,0)</f>
        <v>0</v>
      </c>
      <c r="BD31" s="26">
        <f t="shared" si="5"/>
        <v>79.900000000000006</v>
      </c>
      <c r="BE31" s="26">
        <f t="shared" si="6"/>
        <v>2.9592592592592593</v>
      </c>
    </row>
    <row r="32" spans="2:57" x14ac:dyDescent="0.2">
      <c r="B32" s="26">
        <f>'Sub Ref'!F$27</f>
        <v>75</v>
      </c>
      <c r="C32" s="26">
        <f>'Sub Ref'!G$27</f>
        <v>25</v>
      </c>
      <c r="D32" s="26">
        <f t="shared" si="0"/>
        <v>100</v>
      </c>
      <c r="E32" s="26">
        <f>'Sub Ref'!O$27</f>
        <v>75</v>
      </c>
      <c r="F32" s="26">
        <f>'Sub Ref'!P$27</f>
        <v>25</v>
      </c>
      <c r="G32" s="26">
        <f t="shared" si="1"/>
        <v>100</v>
      </c>
      <c r="H32" s="26">
        <f>VLOOKUP('DATA ENTRY'!L32,'Sub Ref'!$L$30:$O$31,4,0)</f>
        <v>75</v>
      </c>
      <c r="I32" s="26">
        <f>VLOOKUP('DATA ENTRY'!L32,'Sub Ref'!$L$30:$P$31,5,0)</f>
        <v>25</v>
      </c>
      <c r="J32" s="26">
        <f t="shared" si="7"/>
        <v>100</v>
      </c>
      <c r="K32" s="26">
        <f>VLOOKUP('DATA ENTRY'!O32,'Sub Ref'!$C$3:$G$11,4,0)</f>
        <v>75</v>
      </c>
      <c r="L32" s="26">
        <f>VLOOKUP('DATA ENTRY'!O32,'Sub Ref'!$C$3:$G$11,5,0)</f>
        <v>25</v>
      </c>
      <c r="M32" s="26">
        <f t="shared" si="2"/>
        <v>100</v>
      </c>
      <c r="N32" s="26">
        <f>VLOOKUP('DATA ENTRY'!R32,'Sub Ref'!$L$3:$P$11,4,0)</f>
        <v>75</v>
      </c>
      <c r="O32" s="26">
        <f>VLOOKUP('DATA ENTRY'!R32,'Sub Ref'!$L$3:$P$11,5,0)</f>
        <v>25</v>
      </c>
      <c r="P32" s="26">
        <f t="shared" si="8"/>
        <v>100</v>
      </c>
      <c r="Q32" s="26">
        <f>VLOOKUP('DATA ENTRY'!U32,'Sub Ref'!$C$14:$G$22,4,0)</f>
        <v>75</v>
      </c>
      <c r="R32" s="26">
        <f>VLOOKUP('DATA ENTRY'!U32,'Sub Ref'!$C$14:$G$22,5,0)</f>
        <v>25</v>
      </c>
      <c r="S32" s="26">
        <f t="shared" si="9"/>
        <v>100</v>
      </c>
      <c r="T32" s="26" t="e">
        <f>INDEX('Sub Ref'!$O$14:$O$22,MATCH('DATA ENTRY'!X32,'Sub Ref'!$L$14:$L$22,0))</f>
        <v>#N/A</v>
      </c>
      <c r="U32" s="26" t="e">
        <f>INDEX('Sub Ref'!$P$14:$P$22,MATCH('DATA ENTRY'!X32,'Sub Ref'!$L$14:$L$22,0))</f>
        <v>#N/A</v>
      </c>
      <c r="V32" s="26" t="e">
        <f t="shared" si="3"/>
        <v>#N/A</v>
      </c>
      <c r="X32" s="26">
        <f>'DATA ENTRY'!A32</f>
        <v>14911537</v>
      </c>
      <c r="Y32" s="26">
        <f>'Sub Ref'!$D$27</f>
        <v>2.25</v>
      </c>
      <c r="Z32" s="26">
        <f>'Sub Ref'!$E$27</f>
        <v>0.75</v>
      </c>
      <c r="AA32" s="26">
        <f>'Sub Ref'!$M$27</f>
        <v>3</v>
      </c>
      <c r="AB32" s="26">
        <f>'Sub Ref'!$N$27</f>
        <v>1</v>
      </c>
      <c r="AC32" s="26">
        <f>IFERROR(VLOOKUP('DATA ENTRY'!L32,'Sub Ref'!$L$30:$N$31,2,0),0)</f>
        <v>3.75</v>
      </c>
      <c r="AD32" s="26">
        <f>IFERROR(VLOOKUP('DATA ENTRY'!L32,'Sub Ref'!$L$30:$N$31,3,0),0)</f>
        <v>1.25</v>
      </c>
      <c r="AE32" s="26">
        <f>IFERROR(VLOOKUP('DATA ENTRY'!O32,'Sub Ref'!$C$3:$E$11,2,0),0)</f>
        <v>3.75</v>
      </c>
      <c r="AF32" s="26">
        <f>IFERROR(VLOOKUP('DATA ENTRY'!O32,'Sub Ref'!$C$3:$E$11,3,0),0)</f>
        <v>1.25</v>
      </c>
      <c r="AG32" s="26">
        <f>IFERROR(VLOOKUP('DATA ENTRY'!R32,'Sub Ref'!$L$3:$N$24,2,0),0)</f>
        <v>3.75</v>
      </c>
      <c r="AH32" s="26">
        <f>IFERROR(VLOOKUP('DATA ENTRY'!R32,'Sub Ref'!$L$3:$N$24,3,0),0)</f>
        <v>1.25</v>
      </c>
      <c r="AI32" s="26">
        <f>IFERROR(VLOOKUP('DATA ENTRY'!U32,'Sub Ref'!$C$14:$E$22,2,0),0)</f>
        <v>3.75</v>
      </c>
      <c r="AJ32" s="26">
        <f>IFERROR(VLOOKUP('DATA ENTRY'!U32,'Sub Ref'!$C$14:$E$22,3,0),0)</f>
        <v>1.25</v>
      </c>
      <c r="AK32" s="26">
        <f>IFERROR(INDEX('Sub Ref'!$M$14:$M$23,MATCH('DATA ENTRY'!X32,'Sub Ref'!$L$14:$L$23,0)),0)</f>
        <v>0</v>
      </c>
      <c r="AL32" s="26">
        <f>IFERROR(INDEX('Sub Ref'!$N$14:$N$23,MATCH('DATA ENTRY'!X32,'Sub Ref'!$L$14:$L$23,0)),0)</f>
        <v>0</v>
      </c>
      <c r="AN32" s="26">
        <f t="shared" si="4"/>
        <v>27</v>
      </c>
      <c r="AP32" s="26">
        <f>IFERROR('MARK LOOKUP'!Y32*LEDGER!AR32,0)</f>
        <v>5.3999999999999995</v>
      </c>
      <c r="AQ32" s="26">
        <f>IFERROR('MARK LOOKUP'!Z32*LEDGER!AS32,0)</f>
        <v>2.7</v>
      </c>
      <c r="AR32" s="26">
        <f>IFERROR(AA32*LEDGER!AU32,0)</f>
        <v>6</v>
      </c>
      <c r="AS32" s="26">
        <f>IFERROR(AB32*LEDGER!AV32,0)</f>
        <v>3.6</v>
      </c>
      <c r="AT32" s="26">
        <f>IFERROR(AC32*LEDGER!AU32,0)</f>
        <v>7.5</v>
      </c>
      <c r="AU32" s="26">
        <f>IFERROR(AD32*LEDGER!AV32,0)</f>
        <v>4.5</v>
      </c>
      <c r="AV32" s="26">
        <f>IFERROR(AE32*LEDGER!BA32,0)</f>
        <v>12</v>
      </c>
      <c r="AW32" s="26">
        <f>IFERROR(AF32*LEDGER!BB32,0)</f>
        <v>5</v>
      </c>
      <c r="AX32" s="26">
        <f>IFERROR(AG32*LEDGER!BD32,0)</f>
        <v>12</v>
      </c>
      <c r="AY32" s="26">
        <f>IFERROR(AH32*LEDGER!BE32,0)</f>
        <v>5</v>
      </c>
      <c r="AZ32" s="26">
        <f>IFERROR(AI32*LEDGER!BG32,0)</f>
        <v>7.5</v>
      </c>
      <c r="BA32" s="26">
        <f>IFERROR(AJ32*LEDGER!BH32,0)</f>
        <v>5</v>
      </c>
      <c r="BB32" s="26">
        <f>IFERROR(AK32*LEDGER!BJ32,0)</f>
        <v>0</v>
      </c>
      <c r="BC32" s="26">
        <f>IFERROR(AL32*LEDGER!BK32,0)</f>
        <v>0</v>
      </c>
      <c r="BD32" s="26">
        <f t="shared" si="5"/>
        <v>76.2</v>
      </c>
      <c r="BE32" s="26">
        <f t="shared" si="6"/>
        <v>2.8222222222222224</v>
      </c>
    </row>
    <row r="33" spans="2:57" x14ac:dyDescent="0.2">
      <c r="B33" s="26">
        <f>'Sub Ref'!F$27</f>
        <v>75</v>
      </c>
      <c r="C33" s="26">
        <f>'Sub Ref'!G$27</f>
        <v>25</v>
      </c>
      <c r="D33" s="26">
        <f t="shared" si="0"/>
        <v>100</v>
      </c>
      <c r="E33" s="26">
        <f>'Sub Ref'!O$27</f>
        <v>75</v>
      </c>
      <c r="F33" s="26">
        <f>'Sub Ref'!P$27</f>
        <v>25</v>
      </c>
      <c r="G33" s="26">
        <f t="shared" si="1"/>
        <v>100</v>
      </c>
      <c r="H33" s="26">
        <f>VLOOKUP('DATA ENTRY'!L33,'Sub Ref'!$L$30:$O$31,4,0)</f>
        <v>75</v>
      </c>
      <c r="I33" s="26">
        <f>VLOOKUP('DATA ENTRY'!L33,'Sub Ref'!$L$30:$P$31,5,0)</f>
        <v>25</v>
      </c>
      <c r="J33" s="26">
        <f t="shared" si="7"/>
        <v>100</v>
      </c>
      <c r="K33" s="26">
        <f>VLOOKUP('DATA ENTRY'!O33,'Sub Ref'!$C$3:$G$11,4,0)</f>
        <v>75</v>
      </c>
      <c r="L33" s="26">
        <f>VLOOKUP('DATA ENTRY'!O33,'Sub Ref'!$C$3:$G$11,5,0)</f>
        <v>25</v>
      </c>
      <c r="M33" s="26">
        <f t="shared" si="2"/>
        <v>100</v>
      </c>
      <c r="N33" s="26">
        <f>VLOOKUP('DATA ENTRY'!R33,'Sub Ref'!$L$3:$P$11,4,0)</f>
        <v>75</v>
      </c>
      <c r="O33" s="26">
        <f>VLOOKUP('DATA ENTRY'!R33,'Sub Ref'!$L$3:$P$11,5,0)</f>
        <v>25</v>
      </c>
      <c r="P33" s="26">
        <f t="shared" si="8"/>
        <v>100</v>
      </c>
      <c r="Q33" s="26">
        <f>VLOOKUP('DATA ENTRY'!U33,'Sub Ref'!$C$14:$G$22,4,0)</f>
        <v>75</v>
      </c>
      <c r="R33" s="26">
        <f>VLOOKUP('DATA ENTRY'!U33,'Sub Ref'!$C$14:$G$22,5,0)</f>
        <v>25</v>
      </c>
      <c r="S33" s="26">
        <f t="shared" si="9"/>
        <v>100</v>
      </c>
      <c r="T33" s="26" t="e">
        <f>INDEX('Sub Ref'!$O$14:$O$22,MATCH('DATA ENTRY'!X33,'Sub Ref'!$L$14:$L$22,0))</f>
        <v>#N/A</v>
      </c>
      <c r="U33" s="26" t="e">
        <f>INDEX('Sub Ref'!$P$14:$P$22,MATCH('DATA ENTRY'!X33,'Sub Ref'!$L$14:$L$22,0))</f>
        <v>#N/A</v>
      </c>
      <c r="V33" s="26" t="e">
        <f t="shared" si="3"/>
        <v>#N/A</v>
      </c>
      <c r="X33" s="26">
        <f>'DATA ENTRY'!A33</f>
        <v>14911538</v>
      </c>
      <c r="Y33" s="26">
        <f>'Sub Ref'!$D$27</f>
        <v>2.25</v>
      </c>
      <c r="Z33" s="26">
        <f>'Sub Ref'!$E$27</f>
        <v>0.75</v>
      </c>
      <c r="AA33" s="26">
        <f>'Sub Ref'!$M$27</f>
        <v>3</v>
      </c>
      <c r="AB33" s="26">
        <f>'Sub Ref'!$N$27</f>
        <v>1</v>
      </c>
      <c r="AC33" s="26">
        <f>IFERROR(VLOOKUP('DATA ENTRY'!L33,'Sub Ref'!$L$30:$N$31,2,0),0)</f>
        <v>3.75</v>
      </c>
      <c r="AD33" s="26">
        <f>IFERROR(VLOOKUP('DATA ENTRY'!L33,'Sub Ref'!$L$30:$N$31,3,0),0)</f>
        <v>1.25</v>
      </c>
      <c r="AE33" s="26">
        <f>IFERROR(VLOOKUP('DATA ENTRY'!O33,'Sub Ref'!$C$3:$E$11,2,0),0)</f>
        <v>3.75</v>
      </c>
      <c r="AF33" s="26">
        <f>IFERROR(VLOOKUP('DATA ENTRY'!O33,'Sub Ref'!$C$3:$E$11,3,0),0)</f>
        <v>1.25</v>
      </c>
      <c r="AG33" s="26">
        <f>IFERROR(VLOOKUP('DATA ENTRY'!R33,'Sub Ref'!$L$3:$N$24,2,0),0)</f>
        <v>3.75</v>
      </c>
      <c r="AH33" s="26">
        <f>IFERROR(VLOOKUP('DATA ENTRY'!R33,'Sub Ref'!$L$3:$N$24,3,0),0)</f>
        <v>1.25</v>
      </c>
      <c r="AI33" s="26">
        <f>IFERROR(VLOOKUP('DATA ENTRY'!U33,'Sub Ref'!$C$14:$E$22,2,0),0)</f>
        <v>3.75</v>
      </c>
      <c r="AJ33" s="26">
        <f>IFERROR(VLOOKUP('DATA ENTRY'!U33,'Sub Ref'!$C$14:$E$22,3,0),0)</f>
        <v>1.25</v>
      </c>
      <c r="AK33" s="26">
        <f>IFERROR(INDEX('Sub Ref'!$M$14:$M$23,MATCH('DATA ENTRY'!X33,'Sub Ref'!$L$14:$L$23,0)),0)</f>
        <v>0</v>
      </c>
      <c r="AL33" s="26">
        <f>IFERROR(INDEX('Sub Ref'!$N$14:$N$23,MATCH('DATA ENTRY'!X33,'Sub Ref'!$L$14:$L$23,0)),0)</f>
        <v>0</v>
      </c>
      <c r="AN33" s="26">
        <f t="shared" si="4"/>
        <v>27</v>
      </c>
      <c r="AP33" s="26">
        <f>IFERROR('MARK LOOKUP'!Y33*LEDGER!AR33,0)</f>
        <v>5.3999999999999995</v>
      </c>
      <c r="AQ33" s="26">
        <f>IFERROR('MARK LOOKUP'!Z33*LEDGER!AS33,0)</f>
        <v>2.7</v>
      </c>
      <c r="AR33" s="26">
        <f>IFERROR(AA33*LEDGER!AU33,0)</f>
        <v>6</v>
      </c>
      <c r="AS33" s="26">
        <f>IFERROR(AB33*LEDGER!AV33,0)</f>
        <v>3.6</v>
      </c>
      <c r="AT33" s="26">
        <f>IFERROR(AC33*LEDGER!AU33,0)</f>
        <v>7.5</v>
      </c>
      <c r="AU33" s="26">
        <f>IFERROR(AD33*LEDGER!AV33,0)</f>
        <v>4.5</v>
      </c>
      <c r="AV33" s="26">
        <f>IFERROR(AE33*LEDGER!BA33,0)</f>
        <v>12</v>
      </c>
      <c r="AW33" s="26">
        <f>IFERROR(AF33*LEDGER!BB33,0)</f>
        <v>5</v>
      </c>
      <c r="AX33" s="26">
        <f>IFERROR(AG33*LEDGER!BD33,0)</f>
        <v>12</v>
      </c>
      <c r="AY33" s="26">
        <f>IFERROR(AH33*LEDGER!BE33,0)</f>
        <v>5</v>
      </c>
      <c r="AZ33" s="26">
        <f>IFERROR(AI33*LEDGER!BG33,0)</f>
        <v>7.5</v>
      </c>
      <c r="BA33" s="26">
        <f>IFERROR(AJ33*LEDGER!BH33,0)</f>
        <v>4.5</v>
      </c>
      <c r="BB33" s="26">
        <f>IFERROR(AK33*LEDGER!BJ33,0)</f>
        <v>0</v>
      </c>
      <c r="BC33" s="26">
        <f>IFERROR(AL33*LEDGER!BK33,0)</f>
        <v>0</v>
      </c>
      <c r="BD33" s="26">
        <f t="shared" si="5"/>
        <v>75.7</v>
      </c>
      <c r="BE33" s="26">
        <f t="shared" si="6"/>
        <v>2.8037037037037038</v>
      </c>
    </row>
    <row r="34" spans="2:57" x14ac:dyDescent="0.2">
      <c r="B34" s="26">
        <f>'Sub Ref'!F$27</f>
        <v>75</v>
      </c>
      <c r="C34" s="26">
        <f>'Sub Ref'!G$27</f>
        <v>25</v>
      </c>
      <c r="D34" s="26">
        <f t="shared" si="0"/>
        <v>100</v>
      </c>
      <c r="E34" s="26">
        <f>'Sub Ref'!O$27</f>
        <v>75</v>
      </c>
      <c r="F34" s="26">
        <f>'Sub Ref'!P$27</f>
        <v>25</v>
      </c>
      <c r="G34" s="26">
        <f t="shared" si="1"/>
        <v>100</v>
      </c>
      <c r="H34" s="26">
        <f>VLOOKUP('DATA ENTRY'!L34,'Sub Ref'!$L$30:$O$31,4,0)</f>
        <v>75</v>
      </c>
      <c r="I34" s="26">
        <f>VLOOKUP('DATA ENTRY'!L34,'Sub Ref'!$L$30:$P$31,5,0)</f>
        <v>25</v>
      </c>
      <c r="J34" s="26">
        <f t="shared" si="7"/>
        <v>100</v>
      </c>
      <c r="K34" s="26" t="e">
        <f>VLOOKUP('DATA ENTRY'!O34,'Sub Ref'!$C$3:$G$11,4,0)</f>
        <v>#N/A</v>
      </c>
      <c r="L34" s="26" t="e">
        <f>VLOOKUP('DATA ENTRY'!O34,'Sub Ref'!$C$3:$G$11,5,0)</f>
        <v>#N/A</v>
      </c>
      <c r="M34" s="26" t="e">
        <f t="shared" si="2"/>
        <v>#N/A</v>
      </c>
      <c r="N34" s="26" t="e">
        <f>VLOOKUP('DATA ENTRY'!R34,'Sub Ref'!$L$3:$P$11,4,0)</f>
        <v>#N/A</v>
      </c>
      <c r="O34" s="26" t="e">
        <f>VLOOKUP('DATA ENTRY'!R34,'Sub Ref'!$L$3:$P$11,5,0)</f>
        <v>#N/A</v>
      </c>
      <c r="P34" s="26" t="e">
        <f t="shared" si="8"/>
        <v>#N/A</v>
      </c>
      <c r="Q34" s="26" t="e">
        <f>VLOOKUP('DATA ENTRY'!U34,'Sub Ref'!$C$14:$G$22,4,0)</f>
        <v>#N/A</v>
      </c>
      <c r="R34" s="26" t="e">
        <f>VLOOKUP('DATA ENTRY'!U34,'Sub Ref'!$C$14:$G$22,5,0)</f>
        <v>#N/A</v>
      </c>
      <c r="S34" s="26" t="e">
        <f t="shared" si="9"/>
        <v>#N/A</v>
      </c>
      <c r="T34" s="26" t="e">
        <f>INDEX('Sub Ref'!$O$14:$O$22,MATCH('DATA ENTRY'!X34,'Sub Ref'!$L$14:$L$22,0))</f>
        <v>#N/A</v>
      </c>
      <c r="U34" s="26" t="e">
        <f>INDEX('Sub Ref'!$P$14:$P$22,MATCH('DATA ENTRY'!X34,'Sub Ref'!$L$14:$L$22,0))</f>
        <v>#N/A</v>
      </c>
      <c r="V34" s="26" t="e">
        <f t="shared" si="3"/>
        <v>#N/A</v>
      </c>
      <c r="X34" s="26">
        <f>'DATA ENTRY'!A34</f>
        <v>14911539</v>
      </c>
      <c r="Y34" s="26">
        <f>'Sub Ref'!$D$27</f>
        <v>2.25</v>
      </c>
      <c r="Z34" s="26">
        <f>'Sub Ref'!$E$27</f>
        <v>0.75</v>
      </c>
      <c r="AA34" s="26">
        <f>'Sub Ref'!$M$27</f>
        <v>3</v>
      </c>
      <c r="AB34" s="26">
        <f>'Sub Ref'!$N$27</f>
        <v>1</v>
      </c>
      <c r="AC34" s="26">
        <f>IFERROR(VLOOKUP('DATA ENTRY'!L34,'Sub Ref'!$L$30:$N$31,2,0),0)</f>
        <v>3.75</v>
      </c>
      <c r="AD34" s="26">
        <f>IFERROR(VLOOKUP('DATA ENTRY'!L34,'Sub Ref'!$L$30:$N$31,3,0),0)</f>
        <v>1.25</v>
      </c>
      <c r="AE34" s="26">
        <f>IFERROR(VLOOKUP('DATA ENTRY'!O34,'Sub Ref'!$C$3:$E$11,2,0),0)</f>
        <v>0</v>
      </c>
      <c r="AF34" s="26">
        <f>IFERROR(VLOOKUP('DATA ENTRY'!O34,'Sub Ref'!$C$3:$E$11,3,0),0)</f>
        <v>0</v>
      </c>
      <c r="AG34" s="26">
        <f>IFERROR(VLOOKUP('DATA ENTRY'!R34,'Sub Ref'!$L$3:$N$24,2,0),0)</f>
        <v>0</v>
      </c>
      <c r="AH34" s="26">
        <f>IFERROR(VLOOKUP('DATA ENTRY'!R34,'Sub Ref'!$L$3:$N$24,3,0),0)</f>
        <v>0</v>
      </c>
      <c r="AI34" s="26">
        <f>IFERROR(VLOOKUP('DATA ENTRY'!U34,'Sub Ref'!$C$14:$E$22,2,0),0)</f>
        <v>0</v>
      </c>
      <c r="AJ34" s="26">
        <f>IFERROR(VLOOKUP('DATA ENTRY'!U34,'Sub Ref'!$C$14:$E$22,3,0),0)</f>
        <v>0</v>
      </c>
      <c r="AK34" s="26">
        <f>IFERROR(INDEX('Sub Ref'!$M$14:$M$23,MATCH('DATA ENTRY'!X34,'Sub Ref'!$L$14:$L$23,0)),0)</f>
        <v>0</v>
      </c>
      <c r="AL34" s="26">
        <f>IFERROR(INDEX('Sub Ref'!$N$14:$N$23,MATCH('DATA ENTRY'!X34,'Sub Ref'!$L$14:$L$23,0)),0)</f>
        <v>0</v>
      </c>
      <c r="AN34" s="26">
        <f t="shared" si="4"/>
        <v>12</v>
      </c>
      <c r="AP34" s="26">
        <f>IFERROR('MARK LOOKUP'!Y34*LEDGER!AR34,0)</f>
        <v>0</v>
      </c>
      <c r="AQ34" s="26">
        <f>IFERROR('MARK LOOKUP'!Z34*LEDGER!AS34,0)</f>
        <v>0</v>
      </c>
      <c r="AR34" s="26">
        <f>IFERROR(AA34*LEDGER!AU34,0)</f>
        <v>0</v>
      </c>
      <c r="AS34" s="26">
        <f>IFERROR(AB34*LEDGER!AV34,0)</f>
        <v>0</v>
      </c>
      <c r="AT34" s="26">
        <f>IFERROR(AC34*LEDGER!AU34,0)</f>
        <v>0</v>
      </c>
      <c r="AU34" s="26">
        <f>IFERROR(AD34*LEDGER!AV34,0)</f>
        <v>0</v>
      </c>
      <c r="AV34" s="26">
        <f>IFERROR(AE34*LEDGER!BA34,0)</f>
        <v>0</v>
      </c>
      <c r="AW34" s="26">
        <f>IFERROR(AF34*LEDGER!BB34,0)</f>
        <v>0</v>
      </c>
      <c r="AX34" s="26">
        <f>IFERROR(AG34*LEDGER!BD34,0)</f>
        <v>0</v>
      </c>
      <c r="AY34" s="26">
        <f>IFERROR(AH34*LEDGER!BE34,0)</f>
        <v>0</v>
      </c>
      <c r="AZ34" s="26">
        <f>IFERROR(AI34*LEDGER!BG34,0)</f>
        <v>0</v>
      </c>
      <c r="BA34" s="26">
        <f>IFERROR(AJ34*LEDGER!BH34,0)</f>
        <v>0</v>
      </c>
      <c r="BB34" s="26">
        <f>IFERROR(AK34*LEDGER!BJ34,0)</f>
        <v>0</v>
      </c>
      <c r="BC34" s="26">
        <f>IFERROR(AL34*LEDGER!BK34,0)</f>
        <v>0</v>
      </c>
      <c r="BD34" s="26">
        <f t="shared" si="5"/>
        <v>0</v>
      </c>
      <c r="BE34" s="26">
        <f t="shared" si="6"/>
        <v>0</v>
      </c>
    </row>
    <row r="35" spans="2:57" x14ac:dyDescent="0.2">
      <c r="B35" s="26">
        <f>'Sub Ref'!F$27</f>
        <v>75</v>
      </c>
      <c r="C35" s="26">
        <f>'Sub Ref'!G$27</f>
        <v>25</v>
      </c>
      <c r="D35" s="26">
        <f t="shared" si="0"/>
        <v>100</v>
      </c>
      <c r="E35" s="26">
        <f>'Sub Ref'!O$27</f>
        <v>75</v>
      </c>
      <c r="F35" s="26">
        <f>'Sub Ref'!P$27</f>
        <v>25</v>
      </c>
      <c r="G35" s="26">
        <f t="shared" si="1"/>
        <v>100</v>
      </c>
      <c r="H35" s="26">
        <f>VLOOKUP('DATA ENTRY'!L35,'Sub Ref'!$L$30:$O$31,4,0)</f>
        <v>75</v>
      </c>
      <c r="I35" s="26">
        <f>VLOOKUP('DATA ENTRY'!L35,'Sub Ref'!$L$30:$P$31,5,0)</f>
        <v>25</v>
      </c>
      <c r="J35" s="26">
        <f t="shared" si="7"/>
        <v>100</v>
      </c>
      <c r="K35" s="26">
        <f>VLOOKUP('DATA ENTRY'!O35,'Sub Ref'!$C$3:$G$11,4,0)</f>
        <v>75</v>
      </c>
      <c r="L35" s="26">
        <f>VLOOKUP('DATA ENTRY'!O35,'Sub Ref'!$C$3:$G$11,5,0)</f>
        <v>25</v>
      </c>
      <c r="M35" s="26">
        <f t="shared" si="2"/>
        <v>100</v>
      </c>
      <c r="N35" s="26">
        <f>VLOOKUP('DATA ENTRY'!R35,'Sub Ref'!$L$3:$P$11,4,0)</f>
        <v>75</v>
      </c>
      <c r="O35" s="26">
        <f>VLOOKUP('DATA ENTRY'!R35,'Sub Ref'!$L$3:$P$11,5,0)</f>
        <v>25</v>
      </c>
      <c r="P35" s="26">
        <f t="shared" si="8"/>
        <v>100</v>
      </c>
      <c r="Q35" s="26" t="e">
        <f>VLOOKUP('DATA ENTRY'!U35,'Sub Ref'!$C$14:$G$22,4,0)</f>
        <v>#N/A</v>
      </c>
      <c r="R35" s="26" t="e">
        <f>VLOOKUP('DATA ENTRY'!U35,'Sub Ref'!$C$14:$G$22,5,0)</f>
        <v>#N/A</v>
      </c>
      <c r="S35" s="26" t="e">
        <f t="shared" si="9"/>
        <v>#N/A</v>
      </c>
      <c r="T35" s="26">
        <f>INDEX('Sub Ref'!$O$14:$O$22,MATCH('DATA ENTRY'!X35,'Sub Ref'!$L$14:$L$22,0))</f>
        <v>75</v>
      </c>
      <c r="U35" s="26">
        <f>INDEX('Sub Ref'!$P$14:$P$22,MATCH('DATA ENTRY'!X35,'Sub Ref'!$L$14:$L$22,0))</f>
        <v>25</v>
      </c>
      <c r="V35" s="26">
        <f t="shared" si="3"/>
        <v>100</v>
      </c>
      <c r="X35" s="26">
        <f>'DATA ENTRY'!A35</f>
        <v>14911540</v>
      </c>
      <c r="Y35" s="26">
        <f>'Sub Ref'!$D$27</f>
        <v>2.25</v>
      </c>
      <c r="Z35" s="26">
        <f>'Sub Ref'!$E$27</f>
        <v>0.75</v>
      </c>
      <c r="AA35" s="26">
        <f>'Sub Ref'!$M$27</f>
        <v>3</v>
      </c>
      <c r="AB35" s="26">
        <f>'Sub Ref'!$N$27</f>
        <v>1</v>
      </c>
      <c r="AC35" s="26">
        <f>IFERROR(VLOOKUP('DATA ENTRY'!L35,'Sub Ref'!$L$30:$N$31,2,0),0)</f>
        <v>3.75</v>
      </c>
      <c r="AD35" s="26">
        <f>IFERROR(VLOOKUP('DATA ENTRY'!L35,'Sub Ref'!$L$30:$N$31,3,0),0)</f>
        <v>1.25</v>
      </c>
      <c r="AE35" s="26">
        <f>IFERROR(VLOOKUP('DATA ENTRY'!O35,'Sub Ref'!$C$3:$E$11,2,0),0)</f>
        <v>3.75</v>
      </c>
      <c r="AF35" s="26">
        <f>IFERROR(VLOOKUP('DATA ENTRY'!O35,'Sub Ref'!$C$3:$E$11,3,0),0)</f>
        <v>1.25</v>
      </c>
      <c r="AG35" s="26">
        <f>IFERROR(VLOOKUP('DATA ENTRY'!R35,'Sub Ref'!$L$3:$N$24,2,0),0)</f>
        <v>3.75</v>
      </c>
      <c r="AH35" s="26">
        <f>IFERROR(VLOOKUP('DATA ENTRY'!R35,'Sub Ref'!$L$3:$N$24,3,0),0)</f>
        <v>1.25</v>
      </c>
      <c r="AI35" s="26">
        <f>IFERROR(VLOOKUP('DATA ENTRY'!U35,'Sub Ref'!$C$14:$E$22,2,0),0)</f>
        <v>0</v>
      </c>
      <c r="AJ35" s="26">
        <f>IFERROR(VLOOKUP('DATA ENTRY'!U35,'Sub Ref'!$C$14:$E$22,3,0),0)</f>
        <v>0</v>
      </c>
      <c r="AK35" s="26">
        <f>IFERROR(INDEX('Sub Ref'!$M$14:$M$23,MATCH('DATA ENTRY'!X35,'Sub Ref'!$L$14:$L$23,0)),0)</f>
        <v>3.75</v>
      </c>
      <c r="AL35" s="26">
        <f>IFERROR(INDEX('Sub Ref'!$N$14:$N$23,MATCH('DATA ENTRY'!X35,'Sub Ref'!$L$14:$L$23,0)),0)</f>
        <v>1.25</v>
      </c>
      <c r="AN35" s="26">
        <f t="shared" si="4"/>
        <v>27</v>
      </c>
      <c r="AP35" s="26">
        <f>IFERROR('MARK LOOKUP'!Y35*LEDGER!AR35,0)</f>
        <v>5.3999999999999995</v>
      </c>
      <c r="AQ35" s="26">
        <f>IFERROR('MARK LOOKUP'!Z35*LEDGER!AS35,0)</f>
        <v>2.7</v>
      </c>
      <c r="AR35" s="26">
        <f>IFERROR(AA35*LEDGER!AU35,0)</f>
        <v>3.5999999999999996</v>
      </c>
      <c r="AS35" s="26">
        <f>IFERROR(AB35*LEDGER!AV35,0)</f>
        <v>3.6</v>
      </c>
      <c r="AT35" s="26">
        <f>IFERROR(AC35*LEDGER!AU35,0)</f>
        <v>4.5</v>
      </c>
      <c r="AU35" s="26">
        <f>IFERROR(AD35*LEDGER!AV35,0)</f>
        <v>4.5</v>
      </c>
      <c r="AV35" s="26">
        <f>IFERROR(AE35*LEDGER!BA35,0)</f>
        <v>7.5</v>
      </c>
      <c r="AW35" s="26">
        <f>IFERROR(AF35*LEDGER!BB35,0)</f>
        <v>4.5</v>
      </c>
      <c r="AX35" s="26">
        <f>IFERROR(AG35*LEDGER!BD35,0)</f>
        <v>12</v>
      </c>
      <c r="AY35" s="26">
        <f>IFERROR(AH35*LEDGER!BE35,0)</f>
        <v>4.5</v>
      </c>
      <c r="AZ35" s="26">
        <f>IFERROR(AI35*LEDGER!BG35,0)</f>
        <v>0</v>
      </c>
      <c r="BA35" s="26">
        <f>IFERROR(AJ35*LEDGER!BH35,0)</f>
        <v>0</v>
      </c>
      <c r="BB35" s="26">
        <f>IFERROR(AK35*LEDGER!BJ35,0)</f>
        <v>10.5</v>
      </c>
      <c r="BC35" s="26">
        <f>IFERROR(AL35*LEDGER!BK35,0)</f>
        <v>4.5</v>
      </c>
      <c r="BD35" s="26">
        <f t="shared" si="5"/>
        <v>67.8</v>
      </c>
      <c r="BE35" s="26">
        <f t="shared" si="6"/>
        <v>2.5111111111111111</v>
      </c>
    </row>
    <row r="36" spans="2:57" x14ac:dyDescent="0.2">
      <c r="B36" s="26">
        <f>'Sub Ref'!F$27</f>
        <v>75</v>
      </c>
      <c r="C36" s="26">
        <f>'Sub Ref'!G$27</f>
        <v>25</v>
      </c>
      <c r="D36" s="26">
        <f t="shared" si="0"/>
        <v>100</v>
      </c>
      <c r="E36" s="26">
        <f>'Sub Ref'!O$27</f>
        <v>75</v>
      </c>
      <c r="F36" s="26">
        <f>'Sub Ref'!P$27</f>
        <v>25</v>
      </c>
      <c r="G36" s="26">
        <f t="shared" si="1"/>
        <v>100</v>
      </c>
      <c r="H36" s="26">
        <f>VLOOKUP('DATA ENTRY'!L36,'Sub Ref'!$L$30:$O$31,4,0)</f>
        <v>75</v>
      </c>
      <c r="I36" s="26">
        <f>VLOOKUP('DATA ENTRY'!L36,'Sub Ref'!$L$30:$P$31,5,0)</f>
        <v>25</v>
      </c>
      <c r="J36" s="26">
        <f t="shared" si="7"/>
        <v>100</v>
      </c>
      <c r="K36" s="26">
        <f>VLOOKUP('DATA ENTRY'!O36,'Sub Ref'!$C$3:$G$11,4,0)</f>
        <v>75</v>
      </c>
      <c r="L36" s="26">
        <f>VLOOKUP('DATA ENTRY'!O36,'Sub Ref'!$C$3:$G$11,5,0)</f>
        <v>25</v>
      </c>
      <c r="M36" s="26">
        <f t="shared" si="2"/>
        <v>100</v>
      </c>
      <c r="N36" s="26">
        <f>VLOOKUP('DATA ENTRY'!R36,'Sub Ref'!$L$3:$P$11,4,0)</f>
        <v>75</v>
      </c>
      <c r="O36" s="26">
        <f>VLOOKUP('DATA ENTRY'!R36,'Sub Ref'!$L$3:$P$11,5,0)</f>
        <v>25</v>
      </c>
      <c r="P36" s="26">
        <f t="shared" si="8"/>
        <v>100</v>
      </c>
      <c r="Q36" s="26">
        <f>VLOOKUP('DATA ENTRY'!U36,'Sub Ref'!$C$14:$G$22,4,0)</f>
        <v>75</v>
      </c>
      <c r="R36" s="26">
        <f>VLOOKUP('DATA ENTRY'!U36,'Sub Ref'!$C$14:$G$22,5,0)</f>
        <v>25</v>
      </c>
      <c r="S36" s="26">
        <f t="shared" si="9"/>
        <v>100</v>
      </c>
      <c r="T36" s="26" t="e">
        <f>INDEX('Sub Ref'!$O$14:$O$22,MATCH('DATA ENTRY'!X36,'Sub Ref'!$L$14:$L$22,0))</f>
        <v>#N/A</v>
      </c>
      <c r="U36" s="26" t="e">
        <f>INDEX('Sub Ref'!$P$14:$P$22,MATCH('DATA ENTRY'!X36,'Sub Ref'!$L$14:$L$22,0))</f>
        <v>#N/A</v>
      </c>
      <c r="V36" s="26" t="e">
        <f t="shared" si="3"/>
        <v>#N/A</v>
      </c>
      <c r="X36" s="26">
        <f>'DATA ENTRY'!A36</f>
        <v>14911541</v>
      </c>
      <c r="Y36" s="26">
        <f>'Sub Ref'!$D$27</f>
        <v>2.25</v>
      </c>
      <c r="Z36" s="26">
        <f>'Sub Ref'!$E$27</f>
        <v>0.75</v>
      </c>
      <c r="AA36" s="26">
        <f>'Sub Ref'!$M$27</f>
        <v>3</v>
      </c>
      <c r="AB36" s="26">
        <f>'Sub Ref'!$N$27</f>
        <v>1</v>
      </c>
      <c r="AC36" s="26">
        <f>IFERROR(VLOOKUP('DATA ENTRY'!L36,'Sub Ref'!$L$30:$N$31,2,0),0)</f>
        <v>3.75</v>
      </c>
      <c r="AD36" s="26">
        <f>IFERROR(VLOOKUP('DATA ENTRY'!L36,'Sub Ref'!$L$30:$N$31,3,0),0)</f>
        <v>1.25</v>
      </c>
      <c r="AE36" s="26">
        <f>IFERROR(VLOOKUP('DATA ENTRY'!O36,'Sub Ref'!$C$3:$E$11,2,0),0)</f>
        <v>3.75</v>
      </c>
      <c r="AF36" s="26">
        <f>IFERROR(VLOOKUP('DATA ENTRY'!O36,'Sub Ref'!$C$3:$E$11,3,0),0)</f>
        <v>1.25</v>
      </c>
      <c r="AG36" s="26">
        <f>IFERROR(VLOOKUP('DATA ENTRY'!R36,'Sub Ref'!$L$3:$N$24,2,0),0)</f>
        <v>3.75</v>
      </c>
      <c r="AH36" s="26">
        <f>IFERROR(VLOOKUP('DATA ENTRY'!R36,'Sub Ref'!$L$3:$N$24,3,0),0)</f>
        <v>1.25</v>
      </c>
      <c r="AI36" s="26">
        <f>IFERROR(VLOOKUP('DATA ENTRY'!U36,'Sub Ref'!$C$14:$E$22,2,0),0)</f>
        <v>3.75</v>
      </c>
      <c r="AJ36" s="26">
        <f>IFERROR(VLOOKUP('DATA ENTRY'!U36,'Sub Ref'!$C$14:$E$22,3,0),0)</f>
        <v>1.25</v>
      </c>
      <c r="AK36" s="26">
        <f>IFERROR(INDEX('Sub Ref'!$M$14:$M$23,MATCH('DATA ENTRY'!X36,'Sub Ref'!$L$14:$L$23,0)),0)</f>
        <v>0</v>
      </c>
      <c r="AL36" s="26">
        <f>IFERROR(INDEX('Sub Ref'!$N$14:$N$23,MATCH('DATA ENTRY'!X36,'Sub Ref'!$L$14:$L$23,0)),0)</f>
        <v>0</v>
      </c>
      <c r="AN36" s="26">
        <f t="shared" si="4"/>
        <v>27</v>
      </c>
      <c r="AP36" s="26">
        <f>IFERROR('MARK LOOKUP'!Y36*LEDGER!AR36,0)</f>
        <v>5.3999999999999995</v>
      </c>
      <c r="AQ36" s="26">
        <f>IFERROR('MARK LOOKUP'!Z36*LEDGER!AS36,0)</f>
        <v>2.7</v>
      </c>
      <c r="AR36" s="26">
        <f>IFERROR(AA36*LEDGER!AU36,0)</f>
        <v>6</v>
      </c>
      <c r="AS36" s="26">
        <f>IFERROR(AB36*LEDGER!AV36,0)</f>
        <v>3.6</v>
      </c>
      <c r="AT36" s="26">
        <f>IFERROR(AC36*LEDGER!AU36,0)</f>
        <v>7.5</v>
      </c>
      <c r="AU36" s="26">
        <f>IFERROR(AD36*LEDGER!AV36,0)</f>
        <v>4.5</v>
      </c>
      <c r="AV36" s="26">
        <f>IFERROR(AE36*LEDGER!BA36,0)</f>
        <v>9</v>
      </c>
      <c r="AW36" s="26">
        <f>IFERROR(AF36*LEDGER!BB36,0)</f>
        <v>4.5</v>
      </c>
      <c r="AX36" s="26">
        <f>IFERROR(AG36*LEDGER!BD36,0)</f>
        <v>9</v>
      </c>
      <c r="AY36" s="26">
        <f>IFERROR(AH36*LEDGER!BE36,0)</f>
        <v>4.5</v>
      </c>
      <c r="AZ36" s="26">
        <f>IFERROR(AI36*LEDGER!BG36,0)</f>
        <v>9</v>
      </c>
      <c r="BA36" s="26">
        <f>IFERROR(AJ36*LEDGER!BH36,0)</f>
        <v>5</v>
      </c>
      <c r="BB36" s="26">
        <f>IFERROR(AK36*LEDGER!BJ36,0)</f>
        <v>0</v>
      </c>
      <c r="BC36" s="26">
        <f>IFERROR(AL36*LEDGER!BK36,0)</f>
        <v>0</v>
      </c>
      <c r="BD36" s="26">
        <f t="shared" si="5"/>
        <v>70.7</v>
      </c>
      <c r="BE36" s="26">
        <f t="shared" si="6"/>
        <v>2.6185185185185187</v>
      </c>
    </row>
    <row r="37" spans="2:57" x14ac:dyDescent="0.2">
      <c r="B37" s="26">
        <f>'Sub Ref'!F$27</f>
        <v>75</v>
      </c>
      <c r="C37" s="26">
        <f>'Sub Ref'!G$27</f>
        <v>25</v>
      </c>
      <c r="D37" s="26">
        <f t="shared" si="0"/>
        <v>100</v>
      </c>
      <c r="E37" s="26">
        <f>'Sub Ref'!O$27</f>
        <v>75</v>
      </c>
      <c r="F37" s="26">
        <f>'Sub Ref'!P$27</f>
        <v>25</v>
      </c>
      <c r="G37" s="26">
        <f t="shared" si="1"/>
        <v>100</v>
      </c>
      <c r="H37" s="26">
        <f>VLOOKUP('DATA ENTRY'!L37,'Sub Ref'!$L$30:$O$31,4,0)</f>
        <v>75</v>
      </c>
      <c r="I37" s="26">
        <f>VLOOKUP('DATA ENTRY'!L37,'Sub Ref'!$L$30:$P$31,5,0)</f>
        <v>25</v>
      </c>
      <c r="J37" s="26">
        <f t="shared" si="7"/>
        <v>100</v>
      </c>
      <c r="K37" s="26">
        <f>VLOOKUP('DATA ENTRY'!O37,'Sub Ref'!$C$3:$G$11,4,0)</f>
        <v>75</v>
      </c>
      <c r="L37" s="26">
        <f>VLOOKUP('DATA ENTRY'!O37,'Sub Ref'!$C$3:$G$11,5,0)</f>
        <v>25</v>
      </c>
      <c r="M37" s="26">
        <f t="shared" si="2"/>
        <v>100</v>
      </c>
      <c r="N37" s="26">
        <f>VLOOKUP('DATA ENTRY'!R37,'Sub Ref'!$L$3:$P$11,4,0)</f>
        <v>75</v>
      </c>
      <c r="O37" s="26">
        <f>VLOOKUP('DATA ENTRY'!R37,'Sub Ref'!$L$3:$P$11,5,0)</f>
        <v>25</v>
      </c>
      <c r="P37" s="26">
        <f t="shared" si="8"/>
        <v>100</v>
      </c>
      <c r="Q37" s="26">
        <f>VLOOKUP('DATA ENTRY'!U37,'Sub Ref'!$C$14:$G$22,4,0)</f>
        <v>75</v>
      </c>
      <c r="R37" s="26">
        <f>VLOOKUP('DATA ENTRY'!U37,'Sub Ref'!$C$14:$G$22,5,0)</f>
        <v>25</v>
      </c>
      <c r="S37" s="26">
        <f t="shared" si="9"/>
        <v>100</v>
      </c>
      <c r="T37" s="26" t="e">
        <f>INDEX('Sub Ref'!$O$14:$O$22,MATCH('DATA ENTRY'!X37,'Sub Ref'!$L$14:$L$22,0))</f>
        <v>#N/A</v>
      </c>
      <c r="U37" s="26" t="e">
        <f>INDEX('Sub Ref'!$P$14:$P$22,MATCH('DATA ENTRY'!X37,'Sub Ref'!$L$14:$L$22,0))</f>
        <v>#N/A</v>
      </c>
      <c r="V37" s="26" t="e">
        <f t="shared" si="3"/>
        <v>#N/A</v>
      </c>
      <c r="X37" s="26">
        <f>'DATA ENTRY'!A37</f>
        <v>14911542</v>
      </c>
      <c r="Y37" s="26">
        <f>'Sub Ref'!$D$27</f>
        <v>2.25</v>
      </c>
      <c r="Z37" s="26">
        <f>'Sub Ref'!$E$27</f>
        <v>0.75</v>
      </c>
      <c r="AA37" s="26">
        <f>'Sub Ref'!$M$27</f>
        <v>3</v>
      </c>
      <c r="AB37" s="26">
        <f>'Sub Ref'!$N$27</f>
        <v>1</v>
      </c>
      <c r="AC37" s="26">
        <f>IFERROR(VLOOKUP('DATA ENTRY'!L37,'Sub Ref'!$L$30:$N$31,2,0),0)</f>
        <v>3.75</v>
      </c>
      <c r="AD37" s="26">
        <f>IFERROR(VLOOKUP('DATA ENTRY'!L37,'Sub Ref'!$L$30:$N$31,3,0),0)</f>
        <v>1.25</v>
      </c>
      <c r="AE37" s="26">
        <f>IFERROR(VLOOKUP('DATA ENTRY'!O37,'Sub Ref'!$C$3:$E$11,2,0),0)</f>
        <v>3.75</v>
      </c>
      <c r="AF37" s="26">
        <f>IFERROR(VLOOKUP('DATA ENTRY'!O37,'Sub Ref'!$C$3:$E$11,3,0),0)</f>
        <v>1.25</v>
      </c>
      <c r="AG37" s="26">
        <f>IFERROR(VLOOKUP('DATA ENTRY'!R37,'Sub Ref'!$L$3:$N$24,2,0),0)</f>
        <v>3.75</v>
      </c>
      <c r="AH37" s="26">
        <f>IFERROR(VLOOKUP('DATA ENTRY'!R37,'Sub Ref'!$L$3:$N$24,3,0),0)</f>
        <v>1.25</v>
      </c>
      <c r="AI37" s="26">
        <f>IFERROR(VLOOKUP('DATA ENTRY'!U37,'Sub Ref'!$C$14:$E$22,2,0),0)</f>
        <v>3.75</v>
      </c>
      <c r="AJ37" s="26">
        <f>IFERROR(VLOOKUP('DATA ENTRY'!U37,'Sub Ref'!$C$14:$E$22,3,0),0)</f>
        <v>1.25</v>
      </c>
      <c r="AK37" s="26">
        <f>IFERROR(INDEX('Sub Ref'!$M$14:$M$23,MATCH('DATA ENTRY'!X37,'Sub Ref'!$L$14:$L$23,0)),0)</f>
        <v>0</v>
      </c>
      <c r="AL37" s="26">
        <f>IFERROR(INDEX('Sub Ref'!$N$14:$N$23,MATCH('DATA ENTRY'!X37,'Sub Ref'!$L$14:$L$23,0)),0)</f>
        <v>0</v>
      </c>
      <c r="AN37" s="26">
        <f t="shared" si="4"/>
        <v>27</v>
      </c>
      <c r="AP37" s="26">
        <f>IFERROR('MARK LOOKUP'!Y37*LEDGER!AR37,0)</f>
        <v>5.3999999999999995</v>
      </c>
      <c r="AQ37" s="26">
        <f>IFERROR('MARK LOOKUP'!Z37*LEDGER!AS37,0)</f>
        <v>2.7</v>
      </c>
      <c r="AR37" s="26">
        <f>IFERROR(AA37*LEDGER!AU37,0)</f>
        <v>3.5999999999999996</v>
      </c>
      <c r="AS37" s="26">
        <f>IFERROR(AB37*LEDGER!AV37,0)</f>
        <v>3.6</v>
      </c>
      <c r="AT37" s="26">
        <f>IFERROR(AC37*LEDGER!AU37,0)</f>
        <v>4.5</v>
      </c>
      <c r="AU37" s="26">
        <f>IFERROR(AD37*LEDGER!AV37,0)</f>
        <v>4.5</v>
      </c>
      <c r="AV37" s="26">
        <f>IFERROR(AE37*LEDGER!BA37,0)</f>
        <v>0</v>
      </c>
      <c r="AW37" s="26">
        <f>IFERROR(AF37*LEDGER!BB37,0)</f>
        <v>5</v>
      </c>
      <c r="AX37" s="26">
        <f>IFERROR(AG37*LEDGER!BD37,0)</f>
        <v>10.5</v>
      </c>
      <c r="AY37" s="26">
        <f>IFERROR(AH37*LEDGER!BE37,0)</f>
        <v>5</v>
      </c>
      <c r="AZ37" s="26">
        <f>IFERROR(AI37*LEDGER!BG37,0)</f>
        <v>10.5</v>
      </c>
      <c r="BA37" s="26">
        <f>IFERROR(AJ37*LEDGER!BH37,0)</f>
        <v>4.5</v>
      </c>
      <c r="BB37" s="26">
        <f>IFERROR(AK37*LEDGER!BJ37,0)</f>
        <v>0</v>
      </c>
      <c r="BC37" s="26">
        <f>IFERROR(AL37*LEDGER!BK37,0)</f>
        <v>0</v>
      </c>
      <c r="BD37" s="26">
        <f t="shared" si="5"/>
        <v>59.8</v>
      </c>
      <c r="BE37" s="26">
        <f t="shared" si="6"/>
        <v>2.2148148148148148</v>
      </c>
    </row>
    <row r="38" spans="2:57" x14ac:dyDescent="0.2">
      <c r="B38" s="26">
        <f>'Sub Ref'!F$27</f>
        <v>75</v>
      </c>
      <c r="C38" s="26">
        <f>'Sub Ref'!G$27</f>
        <v>25</v>
      </c>
      <c r="D38" s="26">
        <f t="shared" si="0"/>
        <v>100</v>
      </c>
      <c r="E38" s="26">
        <f>'Sub Ref'!O$27</f>
        <v>75</v>
      </c>
      <c r="F38" s="26">
        <f>'Sub Ref'!P$27</f>
        <v>25</v>
      </c>
      <c r="G38" s="26">
        <f t="shared" si="1"/>
        <v>100</v>
      </c>
      <c r="H38" s="26">
        <f>VLOOKUP('DATA ENTRY'!L38,'Sub Ref'!$L$30:$O$31,4,0)</f>
        <v>75</v>
      </c>
      <c r="I38" s="26">
        <f>VLOOKUP('DATA ENTRY'!L38,'Sub Ref'!$L$30:$P$31,5,0)</f>
        <v>25</v>
      </c>
      <c r="J38" s="26">
        <f t="shared" si="7"/>
        <v>100</v>
      </c>
      <c r="K38" s="26">
        <f>VLOOKUP('DATA ENTRY'!O38,'Sub Ref'!$C$3:$G$11,4,0)</f>
        <v>75</v>
      </c>
      <c r="L38" s="26">
        <f>VLOOKUP('DATA ENTRY'!O38,'Sub Ref'!$C$3:$G$11,5,0)</f>
        <v>25</v>
      </c>
      <c r="M38" s="26">
        <f t="shared" si="2"/>
        <v>100</v>
      </c>
      <c r="N38" s="26">
        <f>VLOOKUP('DATA ENTRY'!R38,'Sub Ref'!$L$3:$P$11,4,0)</f>
        <v>75</v>
      </c>
      <c r="O38" s="26">
        <f>VLOOKUP('DATA ENTRY'!R38,'Sub Ref'!$L$3:$P$11,5,0)</f>
        <v>25</v>
      </c>
      <c r="P38" s="26">
        <f t="shared" si="8"/>
        <v>100</v>
      </c>
      <c r="Q38" s="26">
        <f>VLOOKUP('DATA ENTRY'!U38,'Sub Ref'!$C$14:$G$22,4,0)</f>
        <v>75</v>
      </c>
      <c r="R38" s="26">
        <f>VLOOKUP('DATA ENTRY'!U38,'Sub Ref'!$C$14:$G$22,5,0)</f>
        <v>25</v>
      </c>
      <c r="S38" s="26">
        <f t="shared" si="9"/>
        <v>100</v>
      </c>
      <c r="T38" s="26" t="e">
        <f>INDEX('Sub Ref'!$O$14:$O$22,MATCH('DATA ENTRY'!X38,'Sub Ref'!$L$14:$L$22,0))</f>
        <v>#N/A</v>
      </c>
      <c r="U38" s="26" t="e">
        <f>INDEX('Sub Ref'!$P$14:$P$22,MATCH('DATA ENTRY'!X38,'Sub Ref'!$L$14:$L$22,0))</f>
        <v>#N/A</v>
      </c>
      <c r="V38" s="26" t="e">
        <f t="shared" si="3"/>
        <v>#N/A</v>
      </c>
      <c r="X38" s="26">
        <f>'DATA ENTRY'!A38</f>
        <v>14911543</v>
      </c>
      <c r="Y38" s="26">
        <f>'Sub Ref'!$D$27</f>
        <v>2.25</v>
      </c>
      <c r="Z38" s="26">
        <f>'Sub Ref'!$E$27</f>
        <v>0.75</v>
      </c>
      <c r="AA38" s="26">
        <f>'Sub Ref'!$M$27</f>
        <v>3</v>
      </c>
      <c r="AB38" s="26">
        <f>'Sub Ref'!$N$27</f>
        <v>1</v>
      </c>
      <c r="AC38" s="26">
        <f>IFERROR(VLOOKUP('DATA ENTRY'!L38,'Sub Ref'!$L$30:$N$31,2,0),0)</f>
        <v>3.75</v>
      </c>
      <c r="AD38" s="26">
        <f>IFERROR(VLOOKUP('DATA ENTRY'!L38,'Sub Ref'!$L$30:$N$31,3,0),0)</f>
        <v>1.25</v>
      </c>
      <c r="AE38" s="26">
        <f>IFERROR(VLOOKUP('DATA ENTRY'!O38,'Sub Ref'!$C$3:$E$11,2,0),0)</f>
        <v>3.75</v>
      </c>
      <c r="AF38" s="26">
        <f>IFERROR(VLOOKUP('DATA ENTRY'!O38,'Sub Ref'!$C$3:$E$11,3,0),0)</f>
        <v>1.25</v>
      </c>
      <c r="AG38" s="26">
        <f>IFERROR(VLOOKUP('DATA ENTRY'!R38,'Sub Ref'!$L$3:$N$24,2,0),0)</f>
        <v>3.75</v>
      </c>
      <c r="AH38" s="26">
        <f>IFERROR(VLOOKUP('DATA ENTRY'!R38,'Sub Ref'!$L$3:$N$24,3,0),0)</f>
        <v>1.25</v>
      </c>
      <c r="AI38" s="26">
        <f>IFERROR(VLOOKUP('DATA ENTRY'!U38,'Sub Ref'!$C$14:$E$22,2,0),0)</f>
        <v>3.75</v>
      </c>
      <c r="AJ38" s="26">
        <f>IFERROR(VLOOKUP('DATA ENTRY'!U38,'Sub Ref'!$C$14:$E$22,3,0),0)</f>
        <v>1.25</v>
      </c>
      <c r="AK38" s="26">
        <f>IFERROR(INDEX('Sub Ref'!$M$14:$M$23,MATCH('DATA ENTRY'!X38,'Sub Ref'!$L$14:$L$23,0)),0)</f>
        <v>0</v>
      </c>
      <c r="AL38" s="26">
        <f>IFERROR(INDEX('Sub Ref'!$N$14:$N$23,MATCH('DATA ENTRY'!X38,'Sub Ref'!$L$14:$L$23,0)),0)</f>
        <v>0</v>
      </c>
      <c r="AN38" s="26">
        <f t="shared" si="4"/>
        <v>27</v>
      </c>
      <c r="AP38" s="26">
        <f>IFERROR('MARK LOOKUP'!Y38*LEDGER!AR38,0)</f>
        <v>5.3999999999999995</v>
      </c>
      <c r="AQ38" s="26">
        <f>IFERROR('MARK LOOKUP'!Z38*LEDGER!AS38,0)</f>
        <v>2.7</v>
      </c>
      <c r="AR38" s="26">
        <f>IFERROR(AA38*LEDGER!AU38,0)</f>
        <v>7.1999999999999993</v>
      </c>
      <c r="AS38" s="26">
        <f>IFERROR(AB38*LEDGER!AV38,0)</f>
        <v>3.6</v>
      </c>
      <c r="AT38" s="26">
        <f>IFERROR(AC38*LEDGER!AU38,0)</f>
        <v>9</v>
      </c>
      <c r="AU38" s="26">
        <f>IFERROR(AD38*LEDGER!AV38,0)</f>
        <v>4.5</v>
      </c>
      <c r="AV38" s="26">
        <f>IFERROR(AE38*LEDGER!BA38,0)</f>
        <v>12</v>
      </c>
      <c r="AW38" s="26">
        <f>IFERROR(AF38*LEDGER!BB38,0)</f>
        <v>5</v>
      </c>
      <c r="AX38" s="26">
        <f>IFERROR(AG38*LEDGER!BD38,0)</f>
        <v>13.5</v>
      </c>
      <c r="AY38" s="26">
        <f>IFERROR(AH38*LEDGER!BE38,0)</f>
        <v>5</v>
      </c>
      <c r="AZ38" s="26">
        <f>IFERROR(AI38*LEDGER!BG38,0)</f>
        <v>9</v>
      </c>
      <c r="BA38" s="26">
        <f>IFERROR(AJ38*LEDGER!BH38,0)</f>
        <v>4.5</v>
      </c>
      <c r="BB38" s="26">
        <f>IFERROR(AK38*LEDGER!BJ38,0)</f>
        <v>0</v>
      </c>
      <c r="BC38" s="26">
        <f>IFERROR(AL38*LEDGER!BK38,0)</f>
        <v>0</v>
      </c>
      <c r="BD38" s="26">
        <f t="shared" si="5"/>
        <v>81.400000000000006</v>
      </c>
      <c r="BE38" s="26">
        <f t="shared" si="6"/>
        <v>3.0148148148148151</v>
      </c>
    </row>
    <row r="39" spans="2:57" x14ac:dyDescent="0.2">
      <c r="B39" s="26">
        <f>'Sub Ref'!F$27</f>
        <v>75</v>
      </c>
      <c r="C39" s="26">
        <f>'Sub Ref'!G$27</f>
        <v>25</v>
      </c>
      <c r="D39" s="26">
        <f t="shared" si="0"/>
        <v>100</v>
      </c>
      <c r="E39" s="26">
        <f>'Sub Ref'!O$27</f>
        <v>75</v>
      </c>
      <c r="F39" s="26">
        <f>'Sub Ref'!P$27</f>
        <v>25</v>
      </c>
      <c r="G39" s="26">
        <f t="shared" si="1"/>
        <v>100</v>
      </c>
      <c r="H39" s="26">
        <f>VLOOKUP('DATA ENTRY'!L39,'Sub Ref'!$L$30:$O$31,4,0)</f>
        <v>75</v>
      </c>
      <c r="I39" s="26">
        <f>VLOOKUP('DATA ENTRY'!L39,'Sub Ref'!$L$30:$P$31,5,0)</f>
        <v>25</v>
      </c>
      <c r="J39" s="26">
        <f t="shared" si="7"/>
        <v>100</v>
      </c>
      <c r="K39" s="26" t="e">
        <f>VLOOKUP('DATA ENTRY'!O39,'Sub Ref'!$C$3:$G$11,4,0)</f>
        <v>#N/A</v>
      </c>
      <c r="L39" s="26" t="e">
        <f>VLOOKUP('DATA ENTRY'!O39,'Sub Ref'!$C$3:$G$11,5,0)</f>
        <v>#N/A</v>
      </c>
      <c r="M39" s="26" t="e">
        <f t="shared" si="2"/>
        <v>#N/A</v>
      </c>
      <c r="N39" s="26" t="e">
        <f>VLOOKUP('DATA ENTRY'!R39,'Sub Ref'!$L$3:$P$11,4,0)</f>
        <v>#N/A</v>
      </c>
      <c r="O39" s="26" t="e">
        <f>VLOOKUP('DATA ENTRY'!R39,'Sub Ref'!$L$3:$P$11,5,0)</f>
        <v>#N/A</v>
      </c>
      <c r="P39" s="26" t="e">
        <f t="shared" si="8"/>
        <v>#N/A</v>
      </c>
      <c r="Q39" s="26" t="e">
        <f>VLOOKUP('DATA ENTRY'!U39,'Sub Ref'!$C$14:$G$22,4,0)</f>
        <v>#N/A</v>
      </c>
      <c r="R39" s="26" t="e">
        <f>VLOOKUP('DATA ENTRY'!U39,'Sub Ref'!$C$14:$G$22,5,0)</f>
        <v>#N/A</v>
      </c>
      <c r="S39" s="26" t="e">
        <f t="shared" si="9"/>
        <v>#N/A</v>
      </c>
      <c r="T39" s="26" t="e">
        <f>INDEX('Sub Ref'!$O$14:$O$22,MATCH('DATA ENTRY'!X39,'Sub Ref'!$L$14:$L$22,0))</f>
        <v>#N/A</v>
      </c>
      <c r="U39" s="26" t="e">
        <f>INDEX('Sub Ref'!$P$14:$P$22,MATCH('DATA ENTRY'!X39,'Sub Ref'!$L$14:$L$22,0))</f>
        <v>#N/A</v>
      </c>
      <c r="V39" s="26" t="e">
        <f t="shared" si="3"/>
        <v>#N/A</v>
      </c>
      <c r="X39" s="26">
        <f>'DATA ENTRY'!A39</f>
        <v>14911544</v>
      </c>
      <c r="Y39" s="26">
        <f>'Sub Ref'!$D$27</f>
        <v>2.25</v>
      </c>
      <c r="Z39" s="26">
        <f>'Sub Ref'!$E$27</f>
        <v>0.75</v>
      </c>
      <c r="AA39" s="26">
        <f>'Sub Ref'!$M$27</f>
        <v>3</v>
      </c>
      <c r="AB39" s="26">
        <f>'Sub Ref'!$N$27</f>
        <v>1</v>
      </c>
      <c r="AC39" s="26">
        <f>IFERROR(VLOOKUP('DATA ENTRY'!L39,'Sub Ref'!$L$30:$N$31,2,0),0)</f>
        <v>3.75</v>
      </c>
      <c r="AD39" s="26">
        <f>IFERROR(VLOOKUP('DATA ENTRY'!L39,'Sub Ref'!$L$30:$N$31,3,0),0)</f>
        <v>1.25</v>
      </c>
      <c r="AE39" s="26">
        <f>IFERROR(VLOOKUP('DATA ENTRY'!O39,'Sub Ref'!$C$3:$E$11,2,0),0)</f>
        <v>0</v>
      </c>
      <c r="AF39" s="26">
        <f>IFERROR(VLOOKUP('DATA ENTRY'!O39,'Sub Ref'!$C$3:$E$11,3,0),0)</f>
        <v>0</v>
      </c>
      <c r="AG39" s="26">
        <f>IFERROR(VLOOKUP('DATA ENTRY'!R39,'Sub Ref'!$L$3:$N$24,2,0),0)</f>
        <v>0</v>
      </c>
      <c r="AH39" s="26">
        <f>IFERROR(VLOOKUP('DATA ENTRY'!R39,'Sub Ref'!$L$3:$N$24,3,0),0)</f>
        <v>0</v>
      </c>
      <c r="AI39" s="26">
        <f>IFERROR(VLOOKUP('DATA ENTRY'!U39,'Sub Ref'!$C$14:$E$22,2,0),0)</f>
        <v>0</v>
      </c>
      <c r="AJ39" s="26">
        <f>IFERROR(VLOOKUP('DATA ENTRY'!U39,'Sub Ref'!$C$14:$E$22,3,0),0)</f>
        <v>0</v>
      </c>
      <c r="AK39" s="26">
        <f>IFERROR(INDEX('Sub Ref'!$M$14:$M$23,MATCH('DATA ENTRY'!X39,'Sub Ref'!$L$14:$L$23,0)),0)</f>
        <v>0</v>
      </c>
      <c r="AL39" s="26">
        <f>IFERROR(INDEX('Sub Ref'!$N$14:$N$23,MATCH('DATA ENTRY'!X39,'Sub Ref'!$L$14:$L$23,0)),0)</f>
        <v>0</v>
      </c>
      <c r="AN39" s="26">
        <f t="shared" si="4"/>
        <v>12</v>
      </c>
      <c r="AP39" s="26">
        <f>IFERROR('MARK LOOKUP'!Y39*LEDGER!AR39,0)</f>
        <v>0</v>
      </c>
      <c r="AQ39" s="26">
        <f>IFERROR('MARK LOOKUP'!Z39*LEDGER!AS39,0)</f>
        <v>0</v>
      </c>
      <c r="AR39" s="26">
        <f>IFERROR(AA39*LEDGER!AU39,0)</f>
        <v>0</v>
      </c>
      <c r="AS39" s="26">
        <f>IFERROR(AB39*LEDGER!AV39,0)</f>
        <v>0</v>
      </c>
      <c r="AT39" s="26">
        <f>IFERROR(AC39*LEDGER!AU39,0)</f>
        <v>0</v>
      </c>
      <c r="AU39" s="26">
        <f>IFERROR(AD39*LEDGER!AV39,0)</f>
        <v>0</v>
      </c>
      <c r="AV39" s="26">
        <f>IFERROR(AE39*LEDGER!BA39,0)</f>
        <v>0</v>
      </c>
      <c r="AW39" s="26">
        <f>IFERROR(AF39*LEDGER!BB39,0)</f>
        <v>0</v>
      </c>
      <c r="AX39" s="26">
        <f>IFERROR(AG39*LEDGER!BD39,0)</f>
        <v>0</v>
      </c>
      <c r="AY39" s="26">
        <f>IFERROR(AH39*LEDGER!BE39,0)</f>
        <v>0</v>
      </c>
      <c r="AZ39" s="26">
        <f>IFERROR(AI39*LEDGER!BG39,0)</f>
        <v>0</v>
      </c>
      <c r="BA39" s="26">
        <f>IFERROR(AJ39*LEDGER!BH39,0)</f>
        <v>0</v>
      </c>
      <c r="BB39" s="26">
        <f>IFERROR(AK39*LEDGER!BJ39,0)</f>
        <v>0</v>
      </c>
      <c r="BC39" s="26">
        <f>IFERROR(AL39*LEDGER!BK39,0)</f>
        <v>0</v>
      </c>
      <c r="BD39" s="26">
        <f t="shared" si="5"/>
        <v>0</v>
      </c>
      <c r="BE39" s="26">
        <f t="shared" si="6"/>
        <v>0</v>
      </c>
    </row>
    <row r="40" spans="2:57" x14ac:dyDescent="0.2">
      <c r="B40" s="26">
        <f>'Sub Ref'!F$27</f>
        <v>75</v>
      </c>
      <c r="C40" s="26">
        <f>'Sub Ref'!G$27</f>
        <v>25</v>
      </c>
      <c r="D40" s="26">
        <f t="shared" si="0"/>
        <v>100</v>
      </c>
      <c r="E40" s="26">
        <f>'Sub Ref'!O$27</f>
        <v>75</v>
      </c>
      <c r="F40" s="26">
        <f>'Sub Ref'!P$27</f>
        <v>25</v>
      </c>
      <c r="G40" s="26">
        <f t="shared" si="1"/>
        <v>100</v>
      </c>
      <c r="H40" s="26">
        <f>VLOOKUP('DATA ENTRY'!L40,'Sub Ref'!$L$30:$O$31,4,0)</f>
        <v>75</v>
      </c>
      <c r="I40" s="26">
        <f>VLOOKUP('DATA ENTRY'!L40,'Sub Ref'!$L$30:$P$31,5,0)</f>
        <v>25</v>
      </c>
      <c r="J40" s="26">
        <f t="shared" si="7"/>
        <v>100</v>
      </c>
      <c r="K40" s="26">
        <f>VLOOKUP('DATA ENTRY'!O40,'Sub Ref'!$C$3:$G$11,4,0)</f>
        <v>75</v>
      </c>
      <c r="L40" s="26">
        <f>VLOOKUP('DATA ENTRY'!O40,'Sub Ref'!$C$3:$G$11,5,0)</f>
        <v>25</v>
      </c>
      <c r="M40" s="26">
        <f t="shared" si="2"/>
        <v>100</v>
      </c>
      <c r="N40" s="26">
        <f>VLOOKUP('DATA ENTRY'!R40,'Sub Ref'!$L$3:$P$11,4,0)</f>
        <v>75</v>
      </c>
      <c r="O40" s="26">
        <f>VLOOKUP('DATA ENTRY'!R40,'Sub Ref'!$L$3:$P$11,5,0)</f>
        <v>25</v>
      </c>
      <c r="P40" s="26">
        <f t="shared" si="8"/>
        <v>100</v>
      </c>
      <c r="Q40" s="26">
        <f>VLOOKUP('DATA ENTRY'!U40,'Sub Ref'!$C$14:$G$22,4,0)</f>
        <v>75</v>
      </c>
      <c r="R40" s="26">
        <f>VLOOKUP('DATA ENTRY'!U40,'Sub Ref'!$C$14:$G$22,5,0)</f>
        <v>25</v>
      </c>
      <c r="S40" s="26">
        <f t="shared" si="9"/>
        <v>100</v>
      </c>
      <c r="T40" s="26" t="e">
        <f>INDEX('Sub Ref'!$O$14:$O$22,MATCH('DATA ENTRY'!X40,'Sub Ref'!$L$14:$L$22,0))</f>
        <v>#N/A</v>
      </c>
      <c r="U40" s="26" t="e">
        <f>INDEX('Sub Ref'!$P$14:$P$22,MATCH('DATA ENTRY'!X40,'Sub Ref'!$L$14:$L$22,0))</f>
        <v>#N/A</v>
      </c>
      <c r="V40" s="26" t="e">
        <f t="shared" si="3"/>
        <v>#N/A</v>
      </c>
      <c r="X40" s="26">
        <f>'DATA ENTRY'!A40</f>
        <v>14911545</v>
      </c>
      <c r="Y40" s="26">
        <f>'Sub Ref'!$D$27</f>
        <v>2.25</v>
      </c>
      <c r="Z40" s="26">
        <f>'Sub Ref'!$E$27</f>
        <v>0.75</v>
      </c>
      <c r="AA40" s="26">
        <f>'Sub Ref'!$M$27</f>
        <v>3</v>
      </c>
      <c r="AB40" s="26">
        <f>'Sub Ref'!$N$27</f>
        <v>1</v>
      </c>
      <c r="AC40" s="26">
        <f>IFERROR(VLOOKUP('DATA ENTRY'!L40,'Sub Ref'!$L$30:$N$31,2,0),0)</f>
        <v>3.75</v>
      </c>
      <c r="AD40" s="26">
        <f>IFERROR(VLOOKUP('DATA ENTRY'!L40,'Sub Ref'!$L$30:$N$31,3,0),0)</f>
        <v>1.25</v>
      </c>
      <c r="AE40" s="26">
        <f>IFERROR(VLOOKUP('DATA ENTRY'!O40,'Sub Ref'!$C$3:$E$11,2,0),0)</f>
        <v>3.75</v>
      </c>
      <c r="AF40" s="26">
        <f>IFERROR(VLOOKUP('DATA ENTRY'!O40,'Sub Ref'!$C$3:$E$11,3,0),0)</f>
        <v>1.25</v>
      </c>
      <c r="AG40" s="26">
        <f>IFERROR(VLOOKUP('DATA ENTRY'!R40,'Sub Ref'!$L$3:$N$24,2,0),0)</f>
        <v>3.75</v>
      </c>
      <c r="AH40" s="26">
        <f>IFERROR(VLOOKUP('DATA ENTRY'!R40,'Sub Ref'!$L$3:$N$24,3,0),0)</f>
        <v>1.25</v>
      </c>
      <c r="AI40" s="26">
        <f>IFERROR(VLOOKUP('DATA ENTRY'!U40,'Sub Ref'!$C$14:$E$22,2,0),0)</f>
        <v>3.75</v>
      </c>
      <c r="AJ40" s="26">
        <f>IFERROR(VLOOKUP('DATA ENTRY'!U40,'Sub Ref'!$C$14:$E$22,3,0),0)</f>
        <v>1.25</v>
      </c>
      <c r="AK40" s="26">
        <f>IFERROR(INDEX('Sub Ref'!$M$14:$M$23,MATCH('DATA ENTRY'!X40,'Sub Ref'!$L$14:$L$23,0)),0)</f>
        <v>0</v>
      </c>
      <c r="AL40" s="26">
        <f>IFERROR(INDEX('Sub Ref'!$N$14:$N$23,MATCH('DATA ENTRY'!X40,'Sub Ref'!$L$14:$L$23,0)),0)</f>
        <v>0</v>
      </c>
      <c r="AN40" s="26">
        <f t="shared" si="4"/>
        <v>27</v>
      </c>
      <c r="AP40" s="26">
        <f>IFERROR('MARK LOOKUP'!Y40*LEDGER!AR40,0)</f>
        <v>5.3999999999999995</v>
      </c>
      <c r="AQ40" s="26">
        <f>IFERROR('MARK LOOKUP'!Z40*LEDGER!AS40,0)</f>
        <v>2.7</v>
      </c>
      <c r="AR40" s="26">
        <f>IFERROR(AA40*LEDGER!AU40,0)</f>
        <v>6</v>
      </c>
      <c r="AS40" s="26">
        <f>IFERROR(AB40*LEDGER!AV40,0)</f>
        <v>3.6</v>
      </c>
      <c r="AT40" s="26">
        <f>IFERROR(AC40*LEDGER!AU40,0)</f>
        <v>7.5</v>
      </c>
      <c r="AU40" s="26">
        <f>IFERROR(AD40*LEDGER!AV40,0)</f>
        <v>4.5</v>
      </c>
      <c r="AV40" s="26">
        <f>IFERROR(AE40*LEDGER!BA40,0)</f>
        <v>10.5</v>
      </c>
      <c r="AW40" s="26">
        <f>IFERROR(AF40*LEDGER!BB40,0)</f>
        <v>5</v>
      </c>
      <c r="AX40" s="26">
        <f>IFERROR(AG40*LEDGER!BD40,0)</f>
        <v>12</v>
      </c>
      <c r="AY40" s="26">
        <f>IFERROR(AH40*LEDGER!BE40,0)</f>
        <v>5</v>
      </c>
      <c r="AZ40" s="26">
        <f>IFERROR(AI40*LEDGER!BG40,0)</f>
        <v>7.5</v>
      </c>
      <c r="BA40" s="26">
        <f>IFERROR(AJ40*LEDGER!BH40,0)</f>
        <v>4.5</v>
      </c>
      <c r="BB40" s="26">
        <f>IFERROR(AK40*LEDGER!BJ40,0)</f>
        <v>0</v>
      </c>
      <c r="BC40" s="26">
        <f>IFERROR(AL40*LEDGER!BK40,0)</f>
        <v>0</v>
      </c>
      <c r="BD40" s="26">
        <f t="shared" si="5"/>
        <v>74.2</v>
      </c>
      <c r="BE40" s="26">
        <f t="shared" si="6"/>
        <v>2.7481481481481485</v>
      </c>
    </row>
    <row r="41" spans="2:57" ht="12.6" customHeight="1" x14ac:dyDescent="0.2">
      <c r="B41" s="26">
        <f>'Sub Ref'!F$27</f>
        <v>75</v>
      </c>
      <c r="C41" s="26">
        <f>'Sub Ref'!G$27</f>
        <v>25</v>
      </c>
      <c r="D41" s="26">
        <f t="shared" si="0"/>
        <v>100</v>
      </c>
      <c r="E41" s="26">
        <f>'Sub Ref'!O$27</f>
        <v>75</v>
      </c>
      <c r="F41" s="26">
        <f>'Sub Ref'!P$27</f>
        <v>25</v>
      </c>
      <c r="G41" s="26">
        <f t="shared" si="1"/>
        <v>100</v>
      </c>
      <c r="H41" s="26">
        <f>VLOOKUP('DATA ENTRY'!L41,'Sub Ref'!$L$30:$O$31,4,0)</f>
        <v>75</v>
      </c>
      <c r="I41" s="26">
        <f>VLOOKUP('DATA ENTRY'!L41,'Sub Ref'!$L$30:$P$31,5,0)</f>
        <v>25</v>
      </c>
      <c r="J41" s="26">
        <f t="shared" si="7"/>
        <v>100</v>
      </c>
      <c r="K41" s="26">
        <f>VLOOKUP('DATA ENTRY'!O41,'Sub Ref'!$C$3:$G$11,4,0)</f>
        <v>75</v>
      </c>
      <c r="L41" s="26">
        <f>VLOOKUP('DATA ENTRY'!O41,'Sub Ref'!$C$3:$G$11,5,0)</f>
        <v>25</v>
      </c>
      <c r="M41" s="26">
        <f t="shared" si="2"/>
        <v>100</v>
      </c>
      <c r="N41" s="26">
        <f>VLOOKUP('DATA ENTRY'!R41,'Sub Ref'!$L$3:$P$11,4,0)</f>
        <v>75</v>
      </c>
      <c r="O41" s="26">
        <f>VLOOKUP('DATA ENTRY'!R41,'Sub Ref'!$L$3:$P$11,5,0)</f>
        <v>25</v>
      </c>
      <c r="P41" s="26">
        <f t="shared" si="8"/>
        <v>100</v>
      </c>
      <c r="Q41" s="26">
        <f>VLOOKUP('DATA ENTRY'!U41,'Sub Ref'!$C$14:$G$22,4,0)</f>
        <v>75</v>
      </c>
      <c r="R41" s="26">
        <f>VLOOKUP('DATA ENTRY'!U41,'Sub Ref'!$C$14:$G$22,5,0)</f>
        <v>25</v>
      </c>
      <c r="S41" s="26">
        <f t="shared" si="9"/>
        <v>100</v>
      </c>
      <c r="T41" s="26" t="e">
        <f>INDEX('Sub Ref'!$O$14:$O$22,MATCH('DATA ENTRY'!X41,'Sub Ref'!$L$14:$L$22,0))</f>
        <v>#N/A</v>
      </c>
      <c r="U41" s="26" t="e">
        <f>INDEX('Sub Ref'!$P$14:$P$22,MATCH('DATA ENTRY'!X41,'Sub Ref'!$L$14:$L$22,0))</f>
        <v>#N/A</v>
      </c>
      <c r="V41" s="26" t="e">
        <f t="shared" si="3"/>
        <v>#N/A</v>
      </c>
      <c r="X41" s="26">
        <f>'DATA ENTRY'!A41</f>
        <v>14911546</v>
      </c>
      <c r="Y41" s="26">
        <f>'Sub Ref'!$D$27</f>
        <v>2.25</v>
      </c>
      <c r="Z41" s="26">
        <f>'Sub Ref'!$E$27</f>
        <v>0.75</v>
      </c>
      <c r="AA41" s="26">
        <f>'Sub Ref'!$M$27</f>
        <v>3</v>
      </c>
      <c r="AB41" s="26">
        <f>'Sub Ref'!$N$27</f>
        <v>1</v>
      </c>
      <c r="AC41" s="26">
        <f>IFERROR(VLOOKUP('DATA ENTRY'!L41,'Sub Ref'!$L$30:$N$31,2,0),0)</f>
        <v>3.75</v>
      </c>
      <c r="AD41" s="26">
        <f>IFERROR(VLOOKUP('DATA ENTRY'!L41,'Sub Ref'!$L$30:$N$31,3,0),0)</f>
        <v>1.25</v>
      </c>
      <c r="AE41" s="26">
        <f>IFERROR(VLOOKUP('DATA ENTRY'!O41,'Sub Ref'!$C$3:$E$11,2,0),0)</f>
        <v>3.75</v>
      </c>
      <c r="AF41" s="26">
        <f>IFERROR(VLOOKUP('DATA ENTRY'!O41,'Sub Ref'!$C$3:$E$11,3,0),0)</f>
        <v>1.25</v>
      </c>
      <c r="AG41" s="26">
        <f>IFERROR(VLOOKUP('DATA ENTRY'!R41,'Sub Ref'!$L$3:$N$24,2,0),0)</f>
        <v>3.75</v>
      </c>
      <c r="AH41" s="26">
        <f>IFERROR(VLOOKUP('DATA ENTRY'!R41,'Sub Ref'!$L$3:$N$24,3,0),0)</f>
        <v>1.25</v>
      </c>
      <c r="AI41" s="26">
        <f>IFERROR(VLOOKUP('DATA ENTRY'!U41,'Sub Ref'!$C$14:$E$22,2,0),0)</f>
        <v>3.75</v>
      </c>
      <c r="AJ41" s="26">
        <f>IFERROR(VLOOKUP('DATA ENTRY'!U41,'Sub Ref'!$C$14:$E$22,3,0),0)</f>
        <v>1.25</v>
      </c>
      <c r="AK41" s="26">
        <f>IFERROR(INDEX('Sub Ref'!$M$14:$M$23,MATCH('DATA ENTRY'!X41,'Sub Ref'!$L$14:$L$23,0)),0)</f>
        <v>0</v>
      </c>
      <c r="AL41" s="26">
        <f>IFERROR(INDEX('Sub Ref'!$N$14:$N$23,MATCH('DATA ENTRY'!X41,'Sub Ref'!$L$14:$L$23,0)),0)</f>
        <v>0</v>
      </c>
      <c r="AN41" s="26">
        <f t="shared" si="4"/>
        <v>27</v>
      </c>
      <c r="AP41" s="26">
        <f>IFERROR('MARK LOOKUP'!Y41*LEDGER!AR41,0)</f>
        <v>2.6999999999999997</v>
      </c>
      <c r="AQ41" s="26">
        <f>IFERROR('MARK LOOKUP'!Z41*LEDGER!AS41,0)</f>
        <v>2.7</v>
      </c>
      <c r="AR41" s="26">
        <f>IFERROR(AA41*LEDGER!AU41,0)</f>
        <v>3.5999999999999996</v>
      </c>
      <c r="AS41" s="26">
        <f>IFERROR(AB41*LEDGER!AV41,0)</f>
        <v>3.6</v>
      </c>
      <c r="AT41" s="26">
        <f>IFERROR(AC41*LEDGER!AU41,0)</f>
        <v>4.5</v>
      </c>
      <c r="AU41" s="26">
        <f>IFERROR(AD41*LEDGER!AV41,0)</f>
        <v>4.5</v>
      </c>
      <c r="AV41" s="26">
        <f>IFERROR(AE41*LEDGER!BA41,0)</f>
        <v>4.5</v>
      </c>
      <c r="AW41" s="26">
        <f>IFERROR(AF41*LEDGER!BB41,0)</f>
        <v>5</v>
      </c>
      <c r="AX41" s="26">
        <f>IFERROR(AG41*LEDGER!BD41,0)</f>
        <v>4.5</v>
      </c>
      <c r="AY41" s="26">
        <f>IFERROR(AH41*LEDGER!BE41,0)</f>
        <v>4.5</v>
      </c>
      <c r="AZ41" s="26">
        <f>IFERROR(AI41*LEDGER!BG41,0)</f>
        <v>7.5</v>
      </c>
      <c r="BA41" s="26">
        <f>IFERROR(AJ41*LEDGER!BH41,0)</f>
        <v>4.5</v>
      </c>
      <c r="BB41" s="26">
        <f>IFERROR(AK41*LEDGER!BJ41,0)</f>
        <v>0</v>
      </c>
      <c r="BC41" s="26">
        <f>IFERROR(AL41*LEDGER!BK41,0)</f>
        <v>0</v>
      </c>
      <c r="BD41" s="26">
        <f t="shared" si="5"/>
        <v>52.1</v>
      </c>
      <c r="BE41" s="26">
        <f t="shared" si="6"/>
        <v>1.9296296296296296</v>
      </c>
    </row>
    <row r="42" spans="2:57" x14ac:dyDescent="0.2">
      <c r="B42" s="26">
        <f>'Sub Ref'!F$27</f>
        <v>75</v>
      </c>
      <c r="C42" s="26">
        <f>'Sub Ref'!G$27</f>
        <v>25</v>
      </c>
      <c r="D42" s="26">
        <f t="shared" si="0"/>
        <v>100</v>
      </c>
      <c r="E42" s="26">
        <f>'Sub Ref'!O$27</f>
        <v>75</v>
      </c>
      <c r="F42" s="26">
        <f>'Sub Ref'!P$27</f>
        <v>25</v>
      </c>
      <c r="G42" s="26">
        <f t="shared" si="1"/>
        <v>100</v>
      </c>
      <c r="H42" s="26">
        <f>VLOOKUP('DATA ENTRY'!L42,'Sub Ref'!$L$30:$O$31,4,0)</f>
        <v>75</v>
      </c>
      <c r="I42" s="26">
        <f>VLOOKUP('DATA ENTRY'!L42,'Sub Ref'!$L$30:$P$31,5,0)</f>
        <v>25</v>
      </c>
      <c r="J42" s="26">
        <f t="shared" si="7"/>
        <v>100</v>
      </c>
      <c r="K42" s="26">
        <f>VLOOKUP('DATA ENTRY'!O42,'Sub Ref'!$C$3:$G$11,4,0)</f>
        <v>75</v>
      </c>
      <c r="L42" s="26">
        <f>VLOOKUP('DATA ENTRY'!O42,'Sub Ref'!$C$3:$G$11,5,0)</f>
        <v>25</v>
      </c>
      <c r="M42" s="26">
        <f t="shared" si="2"/>
        <v>100</v>
      </c>
      <c r="N42" s="26">
        <f>VLOOKUP('DATA ENTRY'!R42,'Sub Ref'!$L$3:$P$11,4,0)</f>
        <v>75</v>
      </c>
      <c r="O42" s="26">
        <f>VLOOKUP('DATA ENTRY'!R42,'Sub Ref'!$L$3:$P$11,5,0)</f>
        <v>25</v>
      </c>
      <c r="P42" s="26">
        <f t="shared" si="8"/>
        <v>100</v>
      </c>
      <c r="Q42" s="26" t="e">
        <f>VLOOKUP('DATA ENTRY'!U42,'Sub Ref'!$C$14:$G$22,4,0)</f>
        <v>#N/A</v>
      </c>
      <c r="R42" s="26" t="e">
        <f>VLOOKUP('DATA ENTRY'!U42,'Sub Ref'!$C$14:$G$22,5,0)</f>
        <v>#N/A</v>
      </c>
      <c r="S42" s="26" t="e">
        <f t="shared" si="9"/>
        <v>#N/A</v>
      </c>
      <c r="T42" s="26">
        <f>INDEX('Sub Ref'!$O$14:$O$22,MATCH('DATA ENTRY'!X42,'Sub Ref'!$L$14:$L$22,0))</f>
        <v>75</v>
      </c>
      <c r="U42" s="26">
        <f>INDEX('Sub Ref'!$P$14:$P$22,MATCH('DATA ENTRY'!X42,'Sub Ref'!$L$14:$L$22,0))</f>
        <v>25</v>
      </c>
      <c r="V42" s="26">
        <f t="shared" si="3"/>
        <v>100</v>
      </c>
      <c r="X42" s="26">
        <f>'DATA ENTRY'!A42</f>
        <v>14911547</v>
      </c>
      <c r="Y42" s="26">
        <f>'Sub Ref'!$D$27</f>
        <v>2.25</v>
      </c>
      <c r="Z42" s="26">
        <f>'Sub Ref'!$E$27</f>
        <v>0.75</v>
      </c>
      <c r="AA42" s="26">
        <f>'Sub Ref'!$M$27</f>
        <v>3</v>
      </c>
      <c r="AB42" s="26">
        <f>'Sub Ref'!$N$27</f>
        <v>1</v>
      </c>
      <c r="AC42" s="26">
        <f>IFERROR(VLOOKUP('DATA ENTRY'!L42,'Sub Ref'!$L$30:$N$31,2,0),0)</f>
        <v>3.75</v>
      </c>
      <c r="AD42" s="26">
        <f>IFERROR(VLOOKUP('DATA ENTRY'!L42,'Sub Ref'!$L$30:$N$31,3,0),0)</f>
        <v>1.25</v>
      </c>
      <c r="AE42" s="26">
        <f>IFERROR(VLOOKUP('DATA ENTRY'!O42,'Sub Ref'!$C$3:$E$11,2,0),0)</f>
        <v>3.75</v>
      </c>
      <c r="AF42" s="26">
        <f>IFERROR(VLOOKUP('DATA ENTRY'!O42,'Sub Ref'!$C$3:$E$11,3,0),0)</f>
        <v>1.25</v>
      </c>
      <c r="AG42" s="26">
        <f>IFERROR(VLOOKUP('DATA ENTRY'!R42,'Sub Ref'!$L$3:$N$24,2,0),0)</f>
        <v>3.75</v>
      </c>
      <c r="AH42" s="26">
        <f>IFERROR(VLOOKUP('DATA ENTRY'!R42,'Sub Ref'!$L$3:$N$24,3,0),0)</f>
        <v>1.25</v>
      </c>
      <c r="AI42" s="26">
        <f>IFERROR(VLOOKUP('DATA ENTRY'!U42,'Sub Ref'!$C$14:$E$22,2,0),0)</f>
        <v>0</v>
      </c>
      <c r="AJ42" s="26">
        <f>IFERROR(VLOOKUP('DATA ENTRY'!U42,'Sub Ref'!$C$14:$E$22,3,0),0)</f>
        <v>0</v>
      </c>
      <c r="AK42" s="26">
        <f>IFERROR(INDEX('Sub Ref'!$M$14:$M$23,MATCH('DATA ENTRY'!X42,'Sub Ref'!$L$14:$L$23,0)),0)</f>
        <v>3.75</v>
      </c>
      <c r="AL42" s="26">
        <f>IFERROR(INDEX('Sub Ref'!$N$14:$N$23,MATCH('DATA ENTRY'!X42,'Sub Ref'!$L$14:$L$23,0)),0)</f>
        <v>1.25</v>
      </c>
      <c r="AN42" s="26">
        <f t="shared" si="4"/>
        <v>27</v>
      </c>
      <c r="AP42" s="26">
        <f>IFERROR('MARK LOOKUP'!Y42*LEDGER!AR42,0)</f>
        <v>2.6999999999999997</v>
      </c>
      <c r="AQ42" s="26">
        <f>IFERROR('MARK LOOKUP'!Z42*LEDGER!AS42,0)</f>
        <v>3</v>
      </c>
      <c r="AR42" s="26">
        <f>IFERROR(AA42*LEDGER!AU42,0)</f>
        <v>7.1999999999999993</v>
      </c>
      <c r="AS42" s="26">
        <f>IFERROR(AB42*LEDGER!AV42,0)</f>
        <v>4</v>
      </c>
      <c r="AT42" s="26">
        <f>IFERROR(AC42*LEDGER!AU42,0)</f>
        <v>9</v>
      </c>
      <c r="AU42" s="26">
        <f>IFERROR(AD42*LEDGER!AV42,0)</f>
        <v>5</v>
      </c>
      <c r="AV42" s="26">
        <f>IFERROR(AE42*LEDGER!BA42,0)</f>
        <v>12</v>
      </c>
      <c r="AW42" s="26">
        <f>IFERROR(AF42*LEDGER!BB42,0)</f>
        <v>5</v>
      </c>
      <c r="AX42" s="26">
        <f>IFERROR(AG42*LEDGER!BD42,0)</f>
        <v>12</v>
      </c>
      <c r="AY42" s="26">
        <f>IFERROR(AH42*LEDGER!BE42,0)</f>
        <v>5</v>
      </c>
      <c r="AZ42" s="26">
        <f>IFERROR(AI42*LEDGER!BG42,0)</f>
        <v>0</v>
      </c>
      <c r="BA42" s="26">
        <f>IFERROR(AJ42*LEDGER!BH42,0)</f>
        <v>0</v>
      </c>
      <c r="BB42" s="26">
        <f>IFERROR(AK42*LEDGER!BJ42,0)</f>
        <v>10.5</v>
      </c>
      <c r="BC42" s="26">
        <f>IFERROR(AL42*LEDGER!BK42,0)</f>
        <v>5</v>
      </c>
      <c r="BD42" s="26">
        <f t="shared" si="5"/>
        <v>80.400000000000006</v>
      </c>
      <c r="BE42" s="26">
        <f t="shared" si="6"/>
        <v>2.9777777777777779</v>
      </c>
    </row>
    <row r="43" spans="2:57" x14ac:dyDescent="0.2">
      <c r="B43" s="26">
        <f>'Sub Ref'!F$27</f>
        <v>75</v>
      </c>
      <c r="C43" s="26">
        <f>'Sub Ref'!G$27</f>
        <v>25</v>
      </c>
      <c r="D43" s="26">
        <f t="shared" si="0"/>
        <v>100</v>
      </c>
      <c r="E43" s="26">
        <f>'Sub Ref'!O$27</f>
        <v>75</v>
      </c>
      <c r="F43" s="26">
        <f>'Sub Ref'!P$27</f>
        <v>25</v>
      </c>
      <c r="G43" s="26">
        <f t="shared" si="1"/>
        <v>100</v>
      </c>
      <c r="H43" s="26">
        <f>VLOOKUP('DATA ENTRY'!L43,'Sub Ref'!$L$30:$O$31,4,0)</f>
        <v>75</v>
      </c>
      <c r="I43" s="26">
        <f>VLOOKUP('DATA ENTRY'!L43,'Sub Ref'!$L$30:$P$31,5,0)</f>
        <v>25</v>
      </c>
      <c r="J43" s="26">
        <f t="shared" si="7"/>
        <v>100</v>
      </c>
      <c r="K43" s="26" t="e">
        <f>VLOOKUP('DATA ENTRY'!O43,'Sub Ref'!$C$3:$G$11,4,0)</f>
        <v>#N/A</v>
      </c>
      <c r="L43" s="26" t="e">
        <f>VLOOKUP('DATA ENTRY'!O43,'Sub Ref'!$C$3:$G$11,5,0)</f>
        <v>#N/A</v>
      </c>
      <c r="M43" s="26" t="e">
        <f t="shared" si="2"/>
        <v>#N/A</v>
      </c>
      <c r="N43" s="26" t="e">
        <f>VLOOKUP('DATA ENTRY'!R43,'Sub Ref'!$L$3:$P$11,4,0)</f>
        <v>#N/A</v>
      </c>
      <c r="O43" s="26" t="e">
        <f>VLOOKUP('DATA ENTRY'!R43,'Sub Ref'!$L$3:$P$11,5,0)</f>
        <v>#N/A</v>
      </c>
      <c r="P43" s="26" t="e">
        <f t="shared" si="8"/>
        <v>#N/A</v>
      </c>
      <c r="Q43" s="26" t="e">
        <f>VLOOKUP('DATA ENTRY'!U43,'Sub Ref'!$C$14:$G$22,4,0)</f>
        <v>#N/A</v>
      </c>
      <c r="R43" s="26" t="e">
        <f>VLOOKUP('DATA ENTRY'!U43,'Sub Ref'!$C$14:$G$22,5,0)</f>
        <v>#N/A</v>
      </c>
      <c r="S43" s="26" t="e">
        <f t="shared" si="9"/>
        <v>#N/A</v>
      </c>
      <c r="T43" s="26" t="e">
        <f>INDEX('Sub Ref'!$O$14:$O$22,MATCH('DATA ENTRY'!X43,'Sub Ref'!$L$14:$L$22,0))</f>
        <v>#N/A</v>
      </c>
      <c r="U43" s="26" t="e">
        <f>INDEX('Sub Ref'!$P$14:$P$22,MATCH('DATA ENTRY'!X43,'Sub Ref'!$L$14:$L$22,0))</f>
        <v>#N/A</v>
      </c>
      <c r="V43" s="26" t="e">
        <f t="shared" si="3"/>
        <v>#N/A</v>
      </c>
      <c r="X43" s="26">
        <f>'DATA ENTRY'!A43</f>
        <v>14911548</v>
      </c>
      <c r="Y43" s="26">
        <f>'Sub Ref'!$D$27</f>
        <v>2.25</v>
      </c>
      <c r="Z43" s="26">
        <f>'Sub Ref'!$E$27</f>
        <v>0.75</v>
      </c>
      <c r="AA43" s="26">
        <f>'Sub Ref'!$M$27</f>
        <v>3</v>
      </c>
      <c r="AB43" s="26">
        <f>'Sub Ref'!$N$27</f>
        <v>1</v>
      </c>
      <c r="AC43" s="26">
        <f>IFERROR(VLOOKUP('DATA ENTRY'!L43,'Sub Ref'!$L$30:$N$31,2,0),0)</f>
        <v>3.75</v>
      </c>
      <c r="AD43" s="26">
        <f>IFERROR(VLOOKUP('DATA ENTRY'!L43,'Sub Ref'!$L$30:$N$31,3,0),0)</f>
        <v>1.25</v>
      </c>
      <c r="AE43" s="26">
        <f>IFERROR(VLOOKUP('DATA ENTRY'!O43,'Sub Ref'!$C$3:$E$11,2,0),0)</f>
        <v>0</v>
      </c>
      <c r="AF43" s="26">
        <f>IFERROR(VLOOKUP('DATA ENTRY'!O43,'Sub Ref'!$C$3:$E$11,3,0),0)</f>
        <v>0</v>
      </c>
      <c r="AG43" s="26">
        <f>IFERROR(VLOOKUP('DATA ENTRY'!R43,'Sub Ref'!$L$3:$N$24,2,0),0)</f>
        <v>0</v>
      </c>
      <c r="AH43" s="26">
        <f>IFERROR(VLOOKUP('DATA ENTRY'!R43,'Sub Ref'!$L$3:$N$24,3,0),0)</f>
        <v>0</v>
      </c>
      <c r="AI43" s="26">
        <f>IFERROR(VLOOKUP('DATA ENTRY'!U43,'Sub Ref'!$C$14:$E$22,2,0),0)</f>
        <v>0</v>
      </c>
      <c r="AJ43" s="26">
        <f>IFERROR(VLOOKUP('DATA ENTRY'!U43,'Sub Ref'!$C$14:$E$22,3,0),0)</f>
        <v>0</v>
      </c>
      <c r="AK43" s="26">
        <f>IFERROR(INDEX('Sub Ref'!$M$14:$M$23,MATCH('DATA ENTRY'!X43,'Sub Ref'!$L$14:$L$23,0)),0)</f>
        <v>0</v>
      </c>
      <c r="AL43" s="26">
        <f>IFERROR(INDEX('Sub Ref'!$N$14:$N$23,MATCH('DATA ENTRY'!X43,'Sub Ref'!$L$14:$L$23,0)),0)</f>
        <v>0</v>
      </c>
      <c r="AN43" s="26">
        <f t="shared" si="4"/>
        <v>12</v>
      </c>
      <c r="AP43" s="26">
        <f>IFERROR('MARK LOOKUP'!Y43*LEDGER!AR43,0)</f>
        <v>0</v>
      </c>
      <c r="AQ43" s="26">
        <f>IFERROR('MARK LOOKUP'!Z43*LEDGER!AS43,0)</f>
        <v>0</v>
      </c>
      <c r="AR43" s="26">
        <f>IFERROR(AA43*LEDGER!AU43,0)</f>
        <v>0</v>
      </c>
      <c r="AS43" s="26">
        <f>IFERROR(AB43*LEDGER!AV43,0)</f>
        <v>0</v>
      </c>
      <c r="AT43" s="26">
        <f>IFERROR(AC43*LEDGER!AU43,0)</f>
        <v>0</v>
      </c>
      <c r="AU43" s="26">
        <f>IFERROR(AD43*LEDGER!AV43,0)</f>
        <v>0</v>
      </c>
      <c r="AV43" s="26">
        <f>IFERROR(AE43*LEDGER!BA43,0)</f>
        <v>0</v>
      </c>
      <c r="AW43" s="26">
        <f>IFERROR(AF43*LEDGER!BB43,0)</f>
        <v>0</v>
      </c>
      <c r="AX43" s="26">
        <f>IFERROR(AG43*LEDGER!BD43,0)</f>
        <v>0</v>
      </c>
      <c r="AY43" s="26">
        <f>IFERROR(AH43*LEDGER!BE43,0)</f>
        <v>0</v>
      </c>
      <c r="AZ43" s="26">
        <f>IFERROR(AI43*LEDGER!BG43,0)</f>
        <v>0</v>
      </c>
      <c r="BA43" s="26">
        <f>IFERROR(AJ43*LEDGER!BH43,0)</f>
        <v>0</v>
      </c>
      <c r="BB43" s="26">
        <f>IFERROR(AK43*LEDGER!BJ43,0)</f>
        <v>0</v>
      </c>
      <c r="BC43" s="26">
        <f>IFERROR(AL43*LEDGER!BK43,0)</f>
        <v>0</v>
      </c>
      <c r="BD43" s="26">
        <f t="shared" si="5"/>
        <v>0</v>
      </c>
      <c r="BE43" s="26">
        <f t="shared" si="6"/>
        <v>0</v>
      </c>
    </row>
    <row r="44" spans="2:57" x14ac:dyDescent="0.2">
      <c r="B44" s="26">
        <f>'Sub Ref'!F$27</f>
        <v>75</v>
      </c>
      <c r="C44" s="26">
        <f>'Sub Ref'!G$27</f>
        <v>25</v>
      </c>
      <c r="D44" s="26">
        <f t="shared" si="0"/>
        <v>100</v>
      </c>
      <c r="E44" s="26">
        <f>'Sub Ref'!O$27</f>
        <v>75</v>
      </c>
      <c r="F44" s="26">
        <f>'Sub Ref'!P$27</f>
        <v>25</v>
      </c>
      <c r="G44" s="26">
        <f t="shared" si="1"/>
        <v>100</v>
      </c>
      <c r="H44" s="26">
        <f>VLOOKUP('DATA ENTRY'!L44,'Sub Ref'!$L$30:$O$31,4,0)</f>
        <v>75</v>
      </c>
      <c r="I44" s="26">
        <f>VLOOKUP('DATA ENTRY'!L44,'Sub Ref'!$L$30:$P$31,5,0)</f>
        <v>25</v>
      </c>
      <c r="J44" s="26">
        <f t="shared" si="7"/>
        <v>100</v>
      </c>
      <c r="K44" s="26">
        <f>VLOOKUP('DATA ENTRY'!O44,'Sub Ref'!$C$3:$G$11,4,0)</f>
        <v>75</v>
      </c>
      <c r="L44" s="26">
        <f>VLOOKUP('DATA ENTRY'!O44,'Sub Ref'!$C$3:$G$11,5,0)</f>
        <v>25</v>
      </c>
      <c r="M44" s="26">
        <f t="shared" si="2"/>
        <v>100</v>
      </c>
      <c r="N44" s="26">
        <f>VLOOKUP('DATA ENTRY'!R44,'Sub Ref'!$L$3:$P$11,4,0)</f>
        <v>75</v>
      </c>
      <c r="O44" s="26">
        <f>VLOOKUP('DATA ENTRY'!R44,'Sub Ref'!$L$3:$P$11,5,0)</f>
        <v>25</v>
      </c>
      <c r="P44" s="26">
        <f t="shared" si="8"/>
        <v>100</v>
      </c>
      <c r="Q44" s="26">
        <f>VLOOKUP('DATA ENTRY'!U44,'Sub Ref'!$C$14:$G$22,4,0)</f>
        <v>75</v>
      </c>
      <c r="R44" s="26">
        <f>VLOOKUP('DATA ENTRY'!U44,'Sub Ref'!$C$14:$G$22,5,0)</f>
        <v>25</v>
      </c>
      <c r="S44" s="26">
        <f t="shared" si="9"/>
        <v>100</v>
      </c>
      <c r="T44" s="26" t="e">
        <f>INDEX('Sub Ref'!$O$14:$O$22,MATCH('DATA ENTRY'!X44,'Sub Ref'!$L$14:$L$22,0))</f>
        <v>#N/A</v>
      </c>
      <c r="U44" s="26" t="e">
        <f>INDEX('Sub Ref'!$P$14:$P$22,MATCH('DATA ENTRY'!X44,'Sub Ref'!$L$14:$L$22,0))</f>
        <v>#N/A</v>
      </c>
      <c r="V44" s="26" t="e">
        <f t="shared" si="3"/>
        <v>#N/A</v>
      </c>
      <c r="X44" s="26">
        <f>'DATA ENTRY'!A44</f>
        <v>14911549</v>
      </c>
      <c r="Y44" s="26">
        <f>'Sub Ref'!$D$27</f>
        <v>2.25</v>
      </c>
      <c r="Z44" s="26">
        <f>'Sub Ref'!$E$27</f>
        <v>0.75</v>
      </c>
      <c r="AA44" s="26">
        <f>'Sub Ref'!$M$27</f>
        <v>3</v>
      </c>
      <c r="AB44" s="26">
        <f>'Sub Ref'!$N$27</f>
        <v>1</v>
      </c>
      <c r="AC44" s="26">
        <f>IFERROR(VLOOKUP('DATA ENTRY'!L44,'Sub Ref'!$L$30:$N$31,2,0),0)</f>
        <v>3.75</v>
      </c>
      <c r="AD44" s="26">
        <f>IFERROR(VLOOKUP('DATA ENTRY'!L44,'Sub Ref'!$L$30:$N$31,3,0),0)</f>
        <v>1.25</v>
      </c>
      <c r="AE44" s="26">
        <f>IFERROR(VLOOKUP('DATA ENTRY'!O44,'Sub Ref'!$C$3:$E$11,2,0),0)</f>
        <v>3.75</v>
      </c>
      <c r="AF44" s="26">
        <f>IFERROR(VLOOKUP('DATA ENTRY'!O44,'Sub Ref'!$C$3:$E$11,3,0),0)</f>
        <v>1.25</v>
      </c>
      <c r="AG44" s="26">
        <f>IFERROR(VLOOKUP('DATA ENTRY'!R44,'Sub Ref'!$L$3:$N$24,2,0),0)</f>
        <v>3.75</v>
      </c>
      <c r="AH44" s="26">
        <f>IFERROR(VLOOKUP('DATA ENTRY'!R44,'Sub Ref'!$L$3:$N$24,3,0),0)</f>
        <v>1.25</v>
      </c>
      <c r="AI44" s="26">
        <f>IFERROR(VLOOKUP('DATA ENTRY'!U44,'Sub Ref'!$C$14:$E$22,2,0),0)</f>
        <v>3.75</v>
      </c>
      <c r="AJ44" s="26">
        <f>IFERROR(VLOOKUP('DATA ENTRY'!U44,'Sub Ref'!$C$14:$E$22,3,0),0)</f>
        <v>1.25</v>
      </c>
      <c r="AK44" s="26">
        <f>IFERROR(INDEX('Sub Ref'!$M$14:$M$23,MATCH('DATA ENTRY'!X44,'Sub Ref'!$L$14:$L$23,0)),0)</f>
        <v>0</v>
      </c>
      <c r="AL44" s="26">
        <f>IFERROR(INDEX('Sub Ref'!$N$14:$N$23,MATCH('DATA ENTRY'!X44,'Sub Ref'!$L$14:$L$23,0)),0)</f>
        <v>0</v>
      </c>
      <c r="AN44" s="26">
        <f t="shared" si="4"/>
        <v>27</v>
      </c>
      <c r="AP44" s="26">
        <f>IFERROR('MARK LOOKUP'!Y44*LEDGER!AR44,0)</f>
        <v>5.3999999999999995</v>
      </c>
      <c r="AQ44" s="26">
        <f>IFERROR('MARK LOOKUP'!Z44*LEDGER!AS44,0)</f>
        <v>2.7</v>
      </c>
      <c r="AR44" s="26">
        <f>IFERROR(AA44*LEDGER!AU44,0)</f>
        <v>3.5999999999999996</v>
      </c>
      <c r="AS44" s="26">
        <f>IFERROR(AB44*LEDGER!AV44,0)</f>
        <v>3.6</v>
      </c>
      <c r="AT44" s="26">
        <f>IFERROR(AC44*LEDGER!AU44,0)</f>
        <v>4.5</v>
      </c>
      <c r="AU44" s="26">
        <f>IFERROR(AD44*LEDGER!AV44,0)</f>
        <v>4.5</v>
      </c>
      <c r="AV44" s="26">
        <f>IFERROR(AE44*LEDGER!BA44,0)</f>
        <v>13.5</v>
      </c>
      <c r="AW44" s="26">
        <f>IFERROR(AF44*LEDGER!BB44,0)</f>
        <v>5</v>
      </c>
      <c r="AX44" s="26">
        <f>IFERROR(AG44*LEDGER!BD44,0)</f>
        <v>13.5</v>
      </c>
      <c r="AY44" s="26">
        <f>IFERROR(AH44*LEDGER!BE44,0)</f>
        <v>5</v>
      </c>
      <c r="AZ44" s="26">
        <f>IFERROR(AI44*LEDGER!BG44,0)</f>
        <v>7.5</v>
      </c>
      <c r="BA44" s="26">
        <f>IFERROR(AJ44*LEDGER!BH44,0)</f>
        <v>4.5</v>
      </c>
      <c r="BB44" s="26">
        <f>IFERROR(AK44*LEDGER!BJ44,0)</f>
        <v>0</v>
      </c>
      <c r="BC44" s="26">
        <f>IFERROR(AL44*LEDGER!BK44,0)</f>
        <v>0</v>
      </c>
      <c r="BD44" s="26">
        <f t="shared" si="5"/>
        <v>73.3</v>
      </c>
      <c r="BE44" s="26">
        <f t="shared" si="6"/>
        <v>2.7148148148148148</v>
      </c>
    </row>
    <row r="45" spans="2:57" x14ac:dyDescent="0.2">
      <c r="B45" s="26">
        <f>'Sub Ref'!F$27</f>
        <v>75</v>
      </c>
      <c r="C45" s="26">
        <f>'Sub Ref'!G$27</f>
        <v>25</v>
      </c>
      <c r="D45" s="26">
        <f t="shared" si="0"/>
        <v>100</v>
      </c>
      <c r="E45" s="26">
        <f>'Sub Ref'!O$27</f>
        <v>75</v>
      </c>
      <c r="F45" s="26">
        <f>'Sub Ref'!P$27</f>
        <v>25</v>
      </c>
      <c r="G45" s="26">
        <f t="shared" si="1"/>
        <v>100</v>
      </c>
      <c r="H45" s="26">
        <f>VLOOKUP('DATA ENTRY'!L45,'Sub Ref'!$L$30:$O$31,4,0)</f>
        <v>75</v>
      </c>
      <c r="I45" s="26">
        <f>VLOOKUP('DATA ENTRY'!L45,'Sub Ref'!$L$30:$P$31,5,0)</f>
        <v>25</v>
      </c>
      <c r="J45" s="26">
        <f t="shared" si="7"/>
        <v>100</v>
      </c>
      <c r="K45" s="26">
        <f>VLOOKUP('DATA ENTRY'!O45,'Sub Ref'!$C$3:$G$11,4,0)</f>
        <v>75</v>
      </c>
      <c r="L45" s="26">
        <f>VLOOKUP('DATA ENTRY'!O45,'Sub Ref'!$C$3:$G$11,5,0)</f>
        <v>25</v>
      </c>
      <c r="M45" s="26">
        <f t="shared" si="2"/>
        <v>100</v>
      </c>
      <c r="N45" s="26">
        <f>VLOOKUP('DATA ENTRY'!R45,'Sub Ref'!$L$3:$P$11,4,0)</f>
        <v>75</v>
      </c>
      <c r="O45" s="26">
        <f>VLOOKUP('DATA ENTRY'!R45,'Sub Ref'!$L$3:$P$11,5,0)</f>
        <v>25</v>
      </c>
      <c r="P45" s="26">
        <f t="shared" si="8"/>
        <v>100</v>
      </c>
      <c r="Q45" s="26">
        <f>VLOOKUP('DATA ENTRY'!U45,'Sub Ref'!$C$14:$G$22,4,0)</f>
        <v>75</v>
      </c>
      <c r="R45" s="26">
        <f>VLOOKUP('DATA ENTRY'!U45,'Sub Ref'!$C$14:$G$22,5,0)</f>
        <v>25</v>
      </c>
      <c r="S45" s="26">
        <f t="shared" si="9"/>
        <v>100</v>
      </c>
      <c r="T45" s="26" t="e">
        <f>INDEX('Sub Ref'!$O$14:$O$22,MATCH('DATA ENTRY'!X45,'Sub Ref'!$L$14:$L$22,0))</f>
        <v>#N/A</v>
      </c>
      <c r="U45" s="26" t="e">
        <f>INDEX('Sub Ref'!$P$14:$P$22,MATCH('DATA ENTRY'!X45,'Sub Ref'!$L$14:$L$22,0))</f>
        <v>#N/A</v>
      </c>
      <c r="V45" s="26" t="e">
        <f t="shared" si="3"/>
        <v>#N/A</v>
      </c>
      <c r="X45" s="26">
        <f>'DATA ENTRY'!A45</f>
        <v>14911550</v>
      </c>
      <c r="Y45" s="26">
        <f>'Sub Ref'!$D$27</f>
        <v>2.25</v>
      </c>
      <c r="Z45" s="26">
        <f>'Sub Ref'!$E$27</f>
        <v>0.75</v>
      </c>
      <c r="AA45" s="26">
        <f>'Sub Ref'!$M$27</f>
        <v>3</v>
      </c>
      <c r="AB45" s="26">
        <f>'Sub Ref'!$N$27</f>
        <v>1</v>
      </c>
      <c r="AC45" s="26">
        <f>IFERROR(VLOOKUP('DATA ENTRY'!L45,'Sub Ref'!$L$30:$N$31,2,0),0)</f>
        <v>3.75</v>
      </c>
      <c r="AD45" s="26">
        <f>IFERROR(VLOOKUP('DATA ENTRY'!L45,'Sub Ref'!$L$30:$N$31,3,0),0)</f>
        <v>1.25</v>
      </c>
      <c r="AE45" s="26">
        <f>IFERROR(VLOOKUP('DATA ENTRY'!O45,'Sub Ref'!$C$3:$E$11,2,0),0)</f>
        <v>3.75</v>
      </c>
      <c r="AF45" s="26">
        <f>IFERROR(VLOOKUP('DATA ENTRY'!O45,'Sub Ref'!$C$3:$E$11,3,0),0)</f>
        <v>1.25</v>
      </c>
      <c r="AG45" s="26">
        <f>IFERROR(VLOOKUP('DATA ENTRY'!R45,'Sub Ref'!$L$3:$N$24,2,0),0)</f>
        <v>3.75</v>
      </c>
      <c r="AH45" s="26">
        <f>IFERROR(VLOOKUP('DATA ENTRY'!R45,'Sub Ref'!$L$3:$N$24,3,0),0)</f>
        <v>1.25</v>
      </c>
      <c r="AI45" s="26">
        <f>IFERROR(VLOOKUP('DATA ENTRY'!U45,'Sub Ref'!$C$14:$E$22,2,0),0)</f>
        <v>3.75</v>
      </c>
      <c r="AJ45" s="26">
        <f>IFERROR(VLOOKUP('DATA ENTRY'!U45,'Sub Ref'!$C$14:$E$22,3,0),0)</f>
        <v>1.25</v>
      </c>
      <c r="AK45" s="26">
        <f>IFERROR(INDEX('Sub Ref'!$M$14:$M$23,MATCH('DATA ENTRY'!X45,'Sub Ref'!$L$14:$L$23,0)),0)</f>
        <v>0</v>
      </c>
      <c r="AL45" s="26">
        <f>IFERROR(INDEX('Sub Ref'!$N$14:$N$23,MATCH('DATA ENTRY'!X45,'Sub Ref'!$L$14:$L$23,0)),0)</f>
        <v>0</v>
      </c>
      <c r="AN45" s="26">
        <f t="shared" si="4"/>
        <v>27</v>
      </c>
      <c r="AP45" s="26">
        <f>IFERROR('MARK LOOKUP'!Y45*LEDGER!AR45,0)</f>
        <v>2.6999999999999997</v>
      </c>
      <c r="AQ45" s="26">
        <f>IFERROR('MARK LOOKUP'!Z45*LEDGER!AS45,0)</f>
        <v>2.7</v>
      </c>
      <c r="AR45" s="26">
        <f>IFERROR(AA45*LEDGER!AU45,0)</f>
        <v>3.5999999999999996</v>
      </c>
      <c r="AS45" s="26">
        <f>IFERROR(AB45*LEDGER!AV45,0)</f>
        <v>3.6</v>
      </c>
      <c r="AT45" s="26">
        <f>IFERROR(AC45*LEDGER!AU45,0)</f>
        <v>4.5</v>
      </c>
      <c r="AU45" s="26">
        <f>IFERROR(AD45*LEDGER!AV45,0)</f>
        <v>4.5</v>
      </c>
      <c r="AV45" s="26">
        <f>IFERROR(AE45*LEDGER!BA45,0)</f>
        <v>9</v>
      </c>
      <c r="AW45" s="26">
        <f>IFERROR(AF45*LEDGER!BB45,0)</f>
        <v>4.5</v>
      </c>
      <c r="AX45" s="26">
        <f>IFERROR(AG45*LEDGER!BD45,0)</f>
        <v>9</v>
      </c>
      <c r="AY45" s="26">
        <f>IFERROR(AH45*LEDGER!BE45,0)</f>
        <v>4.5</v>
      </c>
      <c r="AZ45" s="26">
        <f>IFERROR(AI45*LEDGER!BG45,0)</f>
        <v>7.5</v>
      </c>
      <c r="BA45" s="26">
        <f>IFERROR(AJ45*LEDGER!BH45,0)</f>
        <v>4.5</v>
      </c>
      <c r="BB45" s="26">
        <f>IFERROR(AK45*LEDGER!BJ45,0)</f>
        <v>0</v>
      </c>
      <c r="BC45" s="26">
        <f>IFERROR(AL45*LEDGER!BK45,0)</f>
        <v>0</v>
      </c>
      <c r="BD45" s="26">
        <f t="shared" si="5"/>
        <v>60.6</v>
      </c>
      <c r="BE45" s="26">
        <f t="shared" si="6"/>
        <v>2.2444444444444445</v>
      </c>
    </row>
    <row r="46" spans="2:57" x14ac:dyDescent="0.2">
      <c r="B46" s="26">
        <f>'Sub Ref'!F$27</f>
        <v>75</v>
      </c>
      <c r="C46" s="26">
        <f>'Sub Ref'!G$27</f>
        <v>25</v>
      </c>
      <c r="D46" s="26">
        <f t="shared" si="0"/>
        <v>100</v>
      </c>
      <c r="E46" s="26">
        <f>'Sub Ref'!O$27</f>
        <v>75</v>
      </c>
      <c r="F46" s="26">
        <f>'Sub Ref'!P$27</f>
        <v>25</v>
      </c>
      <c r="G46" s="26">
        <f t="shared" si="1"/>
        <v>100</v>
      </c>
      <c r="H46" s="26">
        <f>VLOOKUP('DATA ENTRY'!L46,'Sub Ref'!$L$30:$O$31,4,0)</f>
        <v>75</v>
      </c>
      <c r="I46" s="26">
        <f>VLOOKUP('DATA ENTRY'!L46,'Sub Ref'!$L$30:$P$31,5,0)</f>
        <v>25</v>
      </c>
      <c r="J46" s="26">
        <f t="shared" si="7"/>
        <v>100</v>
      </c>
      <c r="K46" s="26" t="e">
        <f>VLOOKUP('DATA ENTRY'!O46,'Sub Ref'!$C$3:$G$11,4,0)</f>
        <v>#N/A</v>
      </c>
      <c r="L46" s="26" t="e">
        <f>VLOOKUP('DATA ENTRY'!O46,'Sub Ref'!$C$3:$G$11,5,0)</f>
        <v>#N/A</v>
      </c>
      <c r="M46" s="26" t="e">
        <f t="shared" si="2"/>
        <v>#N/A</v>
      </c>
      <c r="N46" s="26" t="e">
        <f>VLOOKUP('DATA ENTRY'!R46,'Sub Ref'!$L$3:$P$11,4,0)</f>
        <v>#N/A</v>
      </c>
      <c r="O46" s="26" t="e">
        <f>VLOOKUP('DATA ENTRY'!R46,'Sub Ref'!$L$3:$P$11,5,0)</f>
        <v>#N/A</v>
      </c>
      <c r="P46" s="26" t="e">
        <f t="shared" si="8"/>
        <v>#N/A</v>
      </c>
      <c r="Q46" s="26" t="e">
        <f>VLOOKUP('DATA ENTRY'!U46,'Sub Ref'!$C$14:$G$22,4,0)</f>
        <v>#N/A</v>
      </c>
      <c r="R46" s="26" t="e">
        <f>VLOOKUP('DATA ENTRY'!U46,'Sub Ref'!$C$14:$G$22,5,0)</f>
        <v>#N/A</v>
      </c>
      <c r="S46" s="26" t="e">
        <f t="shared" si="9"/>
        <v>#N/A</v>
      </c>
      <c r="T46" s="26" t="e">
        <f>INDEX('Sub Ref'!$O$14:$O$22,MATCH('DATA ENTRY'!X46,'Sub Ref'!$L$14:$L$22,0))</f>
        <v>#N/A</v>
      </c>
      <c r="U46" s="26" t="e">
        <f>INDEX('Sub Ref'!$P$14:$P$22,MATCH('DATA ENTRY'!X46,'Sub Ref'!$L$14:$L$22,0))</f>
        <v>#N/A</v>
      </c>
      <c r="V46" s="26" t="e">
        <f t="shared" si="3"/>
        <v>#N/A</v>
      </c>
      <c r="X46" s="26">
        <f>'DATA ENTRY'!A46</f>
        <v>14911551</v>
      </c>
      <c r="Y46" s="26">
        <f>'Sub Ref'!$D$27</f>
        <v>2.25</v>
      </c>
      <c r="Z46" s="26">
        <f>'Sub Ref'!$E$27</f>
        <v>0.75</v>
      </c>
      <c r="AA46" s="26">
        <f>'Sub Ref'!$M$27</f>
        <v>3</v>
      </c>
      <c r="AB46" s="26">
        <f>'Sub Ref'!$N$27</f>
        <v>1</v>
      </c>
      <c r="AC46" s="26">
        <f>IFERROR(VLOOKUP('DATA ENTRY'!L46,'Sub Ref'!$L$30:$N$31,2,0),0)</f>
        <v>3.75</v>
      </c>
      <c r="AD46" s="26">
        <f>IFERROR(VLOOKUP('DATA ENTRY'!L46,'Sub Ref'!$L$30:$N$31,3,0),0)</f>
        <v>1.25</v>
      </c>
      <c r="AE46" s="26">
        <f>IFERROR(VLOOKUP('DATA ENTRY'!O46,'Sub Ref'!$C$3:$E$11,2,0),0)</f>
        <v>0</v>
      </c>
      <c r="AF46" s="26">
        <f>IFERROR(VLOOKUP('DATA ENTRY'!O46,'Sub Ref'!$C$3:$E$11,3,0),0)</f>
        <v>0</v>
      </c>
      <c r="AG46" s="26">
        <f>IFERROR(VLOOKUP('DATA ENTRY'!R46,'Sub Ref'!$L$3:$N$24,2,0),0)</f>
        <v>0</v>
      </c>
      <c r="AH46" s="26">
        <f>IFERROR(VLOOKUP('DATA ENTRY'!R46,'Sub Ref'!$L$3:$N$24,3,0),0)</f>
        <v>0</v>
      </c>
      <c r="AI46" s="26">
        <f>IFERROR(VLOOKUP('DATA ENTRY'!U46,'Sub Ref'!$C$14:$E$22,2,0),0)</f>
        <v>0</v>
      </c>
      <c r="AJ46" s="26">
        <f>IFERROR(VLOOKUP('DATA ENTRY'!U46,'Sub Ref'!$C$14:$E$22,3,0),0)</f>
        <v>0</v>
      </c>
      <c r="AK46" s="26">
        <f>IFERROR(INDEX('Sub Ref'!$M$14:$M$23,MATCH('DATA ENTRY'!X46,'Sub Ref'!$L$14:$L$23,0)),0)</f>
        <v>0</v>
      </c>
      <c r="AL46" s="26">
        <f>IFERROR(INDEX('Sub Ref'!$N$14:$N$23,MATCH('DATA ENTRY'!X46,'Sub Ref'!$L$14:$L$23,0)),0)</f>
        <v>0</v>
      </c>
      <c r="AN46" s="26">
        <f t="shared" si="4"/>
        <v>12</v>
      </c>
      <c r="AP46" s="26">
        <f>IFERROR('MARK LOOKUP'!Y46*LEDGER!AR46,0)</f>
        <v>0</v>
      </c>
      <c r="AQ46" s="26">
        <f>IFERROR('MARK LOOKUP'!Z46*LEDGER!AS46,0)</f>
        <v>0</v>
      </c>
      <c r="AR46" s="26">
        <f>IFERROR(AA46*LEDGER!AU46,0)</f>
        <v>0</v>
      </c>
      <c r="AS46" s="26">
        <f>IFERROR(AB46*LEDGER!AV46,0)</f>
        <v>0</v>
      </c>
      <c r="AT46" s="26">
        <f>IFERROR(AC46*LEDGER!AU46,0)</f>
        <v>0</v>
      </c>
      <c r="AU46" s="26">
        <f>IFERROR(AD46*LEDGER!AV46,0)</f>
        <v>0</v>
      </c>
      <c r="AV46" s="26">
        <f>IFERROR(AE46*LEDGER!BA46,0)</f>
        <v>0</v>
      </c>
      <c r="AW46" s="26">
        <f>IFERROR(AF46*LEDGER!BB46,0)</f>
        <v>0</v>
      </c>
      <c r="AX46" s="26">
        <f>IFERROR(AG46*LEDGER!BD46,0)</f>
        <v>0</v>
      </c>
      <c r="AY46" s="26">
        <f>IFERROR(AH46*LEDGER!BE46,0)</f>
        <v>0</v>
      </c>
      <c r="AZ46" s="26">
        <f>IFERROR(AI46*LEDGER!BG46,0)</f>
        <v>0</v>
      </c>
      <c r="BA46" s="26">
        <f>IFERROR(AJ46*LEDGER!BH46,0)</f>
        <v>0</v>
      </c>
      <c r="BB46" s="26">
        <f>IFERROR(AK46*LEDGER!BJ46,0)</f>
        <v>0</v>
      </c>
      <c r="BC46" s="26">
        <f>IFERROR(AL46*LEDGER!BK46,0)</f>
        <v>0</v>
      </c>
      <c r="BD46" s="26">
        <f t="shared" si="5"/>
        <v>0</v>
      </c>
      <c r="BE46" s="26">
        <f t="shared" si="6"/>
        <v>0</v>
      </c>
    </row>
    <row r="47" spans="2:57" x14ac:dyDescent="0.2">
      <c r="B47" s="26">
        <f>'Sub Ref'!F$27</f>
        <v>75</v>
      </c>
      <c r="C47" s="26">
        <f>'Sub Ref'!G$27</f>
        <v>25</v>
      </c>
      <c r="D47" s="26">
        <f t="shared" si="0"/>
        <v>100</v>
      </c>
      <c r="E47" s="26">
        <f>'Sub Ref'!O$27</f>
        <v>75</v>
      </c>
      <c r="F47" s="26">
        <f>'Sub Ref'!P$27</f>
        <v>25</v>
      </c>
      <c r="G47" s="26">
        <f t="shared" si="1"/>
        <v>100</v>
      </c>
      <c r="H47" s="26">
        <f>VLOOKUP('DATA ENTRY'!L47,'Sub Ref'!$L$30:$O$31,4,0)</f>
        <v>75</v>
      </c>
      <c r="I47" s="26">
        <f>VLOOKUP('DATA ENTRY'!L47,'Sub Ref'!$L$30:$P$31,5,0)</f>
        <v>25</v>
      </c>
      <c r="J47" s="26">
        <f t="shared" si="7"/>
        <v>100</v>
      </c>
      <c r="K47" s="26">
        <f>VLOOKUP('DATA ENTRY'!O47,'Sub Ref'!$C$3:$G$11,4,0)</f>
        <v>75</v>
      </c>
      <c r="L47" s="26">
        <f>VLOOKUP('DATA ENTRY'!O47,'Sub Ref'!$C$3:$G$11,5,0)</f>
        <v>25</v>
      </c>
      <c r="M47" s="26">
        <f t="shared" si="2"/>
        <v>100</v>
      </c>
      <c r="N47" s="26">
        <f>VLOOKUP('DATA ENTRY'!R47,'Sub Ref'!$L$3:$P$11,4,0)</f>
        <v>75</v>
      </c>
      <c r="O47" s="26">
        <f>VLOOKUP('DATA ENTRY'!R47,'Sub Ref'!$L$3:$P$11,5,0)</f>
        <v>25</v>
      </c>
      <c r="P47" s="26">
        <f t="shared" si="8"/>
        <v>100</v>
      </c>
      <c r="Q47" s="26">
        <f>VLOOKUP('DATA ENTRY'!U47,'Sub Ref'!$C$14:$G$22,4,0)</f>
        <v>75</v>
      </c>
      <c r="R47" s="26">
        <f>VLOOKUP('DATA ENTRY'!U47,'Sub Ref'!$C$14:$G$22,5,0)</f>
        <v>25</v>
      </c>
      <c r="S47" s="26">
        <f t="shared" si="9"/>
        <v>100</v>
      </c>
      <c r="T47" s="26" t="e">
        <f>INDEX('Sub Ref'!$O$14:$O$22,MATCH('DATA ENTRY'!X47,'Sub Ref'!$L$14:$L$22,0))</f>
        <v>#N/A</v>
      </c>
      <c r="U47" s="26" t="e">
        <f>INDEX('Sub Ref'!$P$14:$P$22,MATCH('DATA ENTRY'!X47,'Sub Ref'!$L$14:$L$22,0))</f>
        <v>#N/A</v>
      </c>
      <c r="V47" s="26" t="e">
        <f t="shared" si="3"/>
        <v>#N/A</v>
      </c>
      <c r="X47" s="26">
        <f>'DATA ENTRY'!A47</f>
        <v>14911552</v>
      </c>
      <c r="Y47" s="26">
        <f>'Sub Ref'!$D$27</f>
        <v>2.25</v>
      </c>
      <c r="Z47" s="26">
        <f>'Sub Ref'!$E$27</f>
        <v>0.75</v>
      </c>
      <c r="AA47" s="26">
        <f>'Sub Ref'!$M$27</f>
        <v>3</v>
      </c>
      <c r="AB47" s="26">
        <f>'Sub Ref'!$N$27</f>
        <v>1</v>
      </c>
      <c r="AC47" s="26">
        <f>IFERROR(VLOOKUP('DATA ENTRY'!L47,'Sub Ref'!$L$30:$N$31,2,0),0)</f>
        <v>3.75</v>
      </c>
      <c r="AD47" s="26">
        <f>IFERROR(VLOOKUP('DATA ENTRY'!L47,'Sub Ref'!$L$30:$N$31,3,0),0)</f>
        <v>1.25</v>
      </c>
      <c r="AE47" s="26">
        <f>IFERROR(VLOOKUP('DATA ENTRY'!O47,'Sub Ref'!$C$3:$E$11,2,0),0)</f>
        <v>3.75</v>
      </c>
      <c r="AF47" s="26">
        <f>IFERROR(VLOOKUP('DATA ENTRY'!O47,'Sub Ref'!$C$3:$E$11,3,0),0)</f>
        <v>1.25</v>
      </c>
      <c r="AG47" s="26">
        <f>IFERROR(VLOOKUP('DATA ENTRY'!R47,'Sub Ref'!$L$3:$N$24,2,0),0)</f>
        <v>3.75</v>
      </c>
      <c r="AH47" s="26">
        <f>IFERROR(VLOOKUP('DATA ENTRY'!R47,'Sub Ref'!$L$3:$N$24,3,0),0)</f>
        <v>1.25</v>
      </c>
      <c r="AI47" s="26">
        <f>IFERROR(VLOOKUP('DATA ENTRY'!U47,'Sub Ref'!$C$14:$E$22,2,0),0)</f>
        <v>3.75</v>
      </c>
      <c r="AJ47" s="26">
        <f>IFERROR(VLOOKUP('DATA ENTRY'!U47,'Sub Ref'!$C$14:$E$22,3,0),0)</f>
        <v>1.25</v>
      </c>
      <c r="AK47" s="26">
        <f>IFERROR(INDEX('Sub Ref'!$M$14:$M$23,MATCH('DATA ENTRY'!X47,'Sub Ref'!$L$14:$L$23,0)),0)</f>
        <v>0</v>
      </c>
      <c r="AL47" s="26">
        <f>IFERROR(INDEX('Sub Ref'!$N$14:$N$23,MATCH('DATA ENTRY'!X47,'Sub Ref'!$L$14:$L$23,0)),0)</f>
        <v>0</v>
      </c>
      <c r="AN47" s="26">
        <f t="shared" si="4"/>
        <v>27</v>
      </c>
      <c r="AP47" s="26">
        <f>IFERROR('MARK LOOKUP'!Y47*LEDGER!AR47,0)</f>
        <v>5.3999999999999995</v>
      </c>
      <c r="AQ47" s="26">
        <f>IFERROR('MARK LOOKUP'!Z47*LEDGER!AS47,0)</f>
        <v>2.7</v>
      </c>
      <c r="AR47" s="26">
        <f>IFERROR(AA47*LEDGER!AU47,0)</f>
        <v>3.5999999999999996</v>
      </c>
      <c r="AS47" s="26">
        <f>IFERROR(AB47*LEDGER!AV47,0)</f>
        <v>3.6</v>
      </c>
      <c r="AT47" s="26">
        <f>IFERROR(AC47*LEDGER!AU47,0)</f>
        <v>4.5</v>
      </c>
      <c r="AU47" s="26">
        <f>IFERROR(AD47*LEDGER!AV47,0)</f>
        <v>4.5</v>
      </c>
      <c r="AV47" s="26">
        <f>IFERROR(AE47*LEDGER!BA47,0)</f>
        <v>7.5</v>
      </c>
      <c r="AW47" s="26">
        <f>IFERROR(AF47*LEDGER!BB47,0)</f>
        <v>4.5</v>
      </c>
      <c r="AX47" s="26">
        <f>IFERROR(AG47*LEDGER!BD47,0)</f>
        <v>9</v>
      </c>
      <c r="AY47" s="26">
        <f>IFERROR(AH47*LEDGER!BE47,0)</f>
        <v>4.5</v>
      </c>
      <c r="AZ47" s="26">
        <f>IFERROR(AI47*LEDGER!BG47,0)</f>
        <v>7.5</v>
      </c>
      <c r="BA47" s="26">
        <f>IFERROR(AJ47*LEDGER!BH47,0)</f>
        <v>4.5</v>
      </c>
      <c r="BB47" s="26">
        <f>IFERROR(AK47*LEDGER!BJ47,0)</f>
        <v>0</v>
      </c>
      <c r="BC47" s="26">
        <f>IFERROR(AL47*LEDGER!BK47,0)</f>
        <v>0</v>
      </c>
      <c r="BD47" s="26">
        <f t="shared" si="5"/>
        <v>61.8</v>
      </c>
      <c r="BE47" s="26">
        <f t="shared" si="6"/>
        <v>2.2888888888888888</v>
      </c>
    </row>
    <row r="48" spans="2:57" x14ac:dyDescent="0.2">
      <c r="B48" s="26">
        <f>'Sub Ref'!F$27</f>
        <v>75</v>
      </c>
      <c r="C48" s="26">
        <f>'Sub Ref'!G$27</f>
        <v>25</v>
      </c>
      <c r="D48" s="26">
        <f t="shared" si="0"/>
        <v>100</v>
      </c>
      <c r="E48" s="26">
        <f>'Sub Ref'!O$27</f>
        <v>75</v>
      </c>
      <c r="F48" s="26">
        <f>'Sub Ref'!P$27</f>
        <v>25</v>
      </c>
      <c r="G48" s="26">
        <f t="shared" si="1"/>
        <v>100</v>
      </c>
      <c r="H48" s="26">
        <f>VLOOKUP('DATA ENTRY'!L48,'Sub Ref'!$L$30:$O$31,4,0)</f>
        <v>75</v>
      </c>
      <c r="I48" s="26">
        <f>VLOOKUP('DATA ENTRY'!L48,'Sub Ref'!$L$30:$P$31,5,0)</f>
        <v>25</v>
      </c>
      <c r="J48" s="26">
        <f t="shared" si="7"/>
        <v>100</v>
      </c>
      <c r="K48" s="26">
        <f>VLOOKUP('DATA ENTRY'!O48,'Sub Ref'!$C$3:$G$11,4,0)</f>
        <v>75</v>
      </c>
      <c r="L48" s="26">
        <f>VLOOKUP('DATA ENTRY'!O48,'Sub Ref'!$C$3:$G$11,5,0)</f>
        <v>25</v>
      </c>
      <c r="M48" s="26">
        <f t="shared" si="2"/>
        <v>100</v>
      </c>
      <c r="N48" s="26">
        <f>VLOOKUP('DATA ENTRY'!R48,'Sub Ref'!$L$3:$P$11,4,0)</f>
        <v>75</v>
      </c>
      <c r="O48" s="26">
        <f>VLOOKUP('DATA ENTRY'!R48,'Sub Ref'!$L$3:$P$11,5,0)</f>
        <v>25</v>
      </c>
      <c r="P48" s="26">
        <f t="shared" si="8"/>
        <v>100</v>
      </c>
      <c r="Q48" s="26">
        <f>VLOOKUP('DATA ENTRY'!U48,'Sub Ref'!$C$14:$G$22,4,0)</f>
        <v>75</v>
      </c>
      <c r="R48" s="26">
        <f>VLOOKUP('DATA ENTRY'!U48,'Sub Ref'!$C$14:$G$22,5,0)</f>
        <v>25</v>
      </c>
      <c r="S48" s="26">
        <f t="shared" si="9"/>
        <v>100</v>
      </c>
      <c r="T48" s="26" t="e">
        <f>INDEX('Sub Ref'!$O$14:$O$22,MATCH('DATA ENTRY'!X48,'Sub Ref'!$L$14:$L$22,0))</f>
        <v>#N/A</v>
      </c>
      <c r="U48" s="26" t="e">
        <f>INDEX('Sub Ref'!$P$14:$P$22,MATCH('DATA ENTRY'!X48,'Sub Ref'!$L$14:$L$22,0))</f>
        <v>#N/A</v>
      </c>
      <c r="V48" s="26" t="e">
        <f t="shared" si="3"/>
        <v>#N/A</v>
      </c>
      <c r="X48" s="26">
        <f>'DATA ENTRY'!A48</f>
        <v>14911553</v>
      </c>
      <c r="Y48" s="26">
        <f>'Sub Ref'!$D$27</f>
        <v>2.25</v>
      </c>
      <c r="Z48" s="26">
        <f>'Sub Ref'!$E$27</f>
        <v>0.75</v>
      </c>
      <c r="AA48" s="26">
        <f>'Sub Ref'!$M$27</f>
        <v>3</v>
      </c>
      <c r="AB48" s="26">
        <f>'Sub Ref'!$N$27</f>
        <v>1</v>
      </c>
      <c r="AC48" s="26">
        <f>IFERROR(VLOOKUP('DATA ENTRY'!L48,'Sub Ref'!$L$30:$N$31,2,0),0)</f>
        <v>3.75</v>
      </c>
      <c r="AD48" s="26">
        <f>IFERROR(VLOOKUP('DATA ENTRY'!L48,'Sub Ref'!$L$30:$N$31,3,0),0)</f>
        <v>1.25</v>
      </c>
      <c r="AE48" s="26">
        <f>IFERROR(VLOOKUP('DATA ENTRY'!O48,'Sub Ref'!$C$3:$E$11,2,0),0)</f>
        <v>3.75</v>
      </c>
      <c r="AF48" s="26">
        <f>IFERROR(VLOOKUP('DATA ENTRY'!O48,'Sub Ref'!$C$3:$E$11,3,0),0)</f>
        <v>1.25</v>
      </c>
      <c r="AG48" s="26">
        <f>IFERROR(VLOOKUP('DATA ENTRY'!R48,'Sub Ref'!$L$3:$N$24,2,0),0)</f>
        <v>3.75</v>
      </c>
      <c r="AH48" s="26">
        <f>IFERROR(VLOOKUP('DATA ENTRY'!R48,'Sub Ref'!$L$3:$N$24,3,0),0)</f>
        <v>1.25</v>
      </c>
      <c r="AI48" s="26">
        <f>IFERROR(VLOOKUP('DATA ENTRY'!U48,'Sub Ref'!$C$14:$E$22,2,0),0)</f>
        <v>3.75</v>
      </c>
      <c r="AJ48" s="26">
        <f>IFERROR(VLOOKUP('DATA ENTRY'!U48,'Sub Ref'!$C$14:$E$22,3,0),0)</f>
        <v>1.25</v>
      </c>
      <c r="AK48" s="26">
        <f>IFERROR(INDEX('Sub Ref'!$M$14:$M$23,MATCH('DATA ENTRY'!X48,'Sub Ref'!$L$14:$L$23,0)),0)</f>
        <v>0</v>
      </c>
      <c r="AL48" s="26">
        <f>IFERROR(INDEX('Sub Ref'!$N$14:$N$23,MATCH('DATA ENTRY'!X48,'Sub Ref'!$L$14:$L$23,0)),0)</f>
        <v>0</v>
      </c>
      <c r="AN48" s="26">
        <f t="shared" si="4"/>
        <v>27</v>
      </c>
      <c r="AP48" s="26">
        <f>IFERROR('MARK LOOKUP'!Y48*LEDGER!AR48,0)</f>
        <v>6.3</v>
      </c>
      <c r="AQ48" s="26">
        <f>IFERROR('MARK LOOKUP'!Z48*LEDGER!AS48,0)</f>
        <v>2.7</v>
      </c>
      <c r="AR48" s="26">
        <f>IFERROR(AA48*LEDGER!AU48,0)</f>
        <v>7.1999999999999993</v>
      </c>
      <c r="AS48" s="26">
        <f>IFERROR(AB48*LEDGER!AV48,0)</f>
        <v>3.6</v>
      </c>
      <c r="AT48" s="26">
        <f>IFERROR(AC48*LEDGER!AU48,0)</f>
        <v>9</v>
      </c>
      <c r="AU48" s="26">
        <f>IFERROR(AD48*LEDGER!AV48,0)</f>
        <v>4.5</v>
      </c>
      <c r="AV48" s="26">
        <f>IFERROR(AE48*LEDGER!BA48,0)</f>
        <v>10.5</v>
      </c>
      <c r="AW48" s="26">
        <f>IFERROR(AF48*LEDGER!BB48,0)</f>
        <v>5</v>
      </c>
      <c r="AX48" s="26">
        <f>IFERROR(AG48*LEDGER!BD48,0)</f>
        <v>10.5</v>
      </c>
      <c r="AY48" s="26">
        <f>IFERROR(AH48*LEDGER!BE48,0)</f>
        <v>4.5</v>
      </c>
      <c r="AZ48" s="26">
        <f>IFERROR(AI48*LEDGER!BG48,0)</f>
        <v>10.5</v>
      </c>
      <c r="BA48" s="26">
        <f>IFERROR(AJ48*LEDGER!BH48,0)</f>
        <v>5</v>
      </c>
      <c r="BB48" s="26">
        <f>IFERROR(AK48*LEDGER!BJ48,0)</f>
        <v>0</v>
      </c>
      <c r="BC48" s="26">
        <f>IFERROR(AL48*LEDGER!BK48,0)</f>
        <v>0</v>
      </c>
      <c r="BD48" s="26">
        <f t="shared" si="5"/>
        <v>79.3</v>
      </c>
      <c r="BE48" s="26">
        <f t="shared" si="6"/>
        <v>2.9370370370370371</v>
      </c>
    </row>
    <row r="49" spans="2:57" x14ac:dyDescent="0.2">
      <c r="B49" s="26">
        <f>'Sub Ref'!F$27</f>
        <v>75</v>
      </c>
      <c r="C49" s="26">
        <f>'Sub Ref'!G$27</f>
        <v>25</v>
      </c>
      <c r="D49" s="26">
        <f t="shared" si="0"/>
        <v>100</v>
      </c>
      <c r="E49" s="26">
        <f>'Sub Ref'!O$27</f>
        <v>75</v>
      </c>
      <c r="F49" s="26">
        <f>'Sub Ref'!P$27</f>
        <v>25</v>
      </c>
      <c r="G49" s="26">
        <f t="shared" si="1"/>
        <v>100</v>
      </c>
      <c r="H49" s="26" t="e">
        <f>VLOOKUP('DATA ENTRY'!L79,'Sub Ref'!$L$30:$O$31,4,0)</f>
        <v>#N/A</v>
      </c>
      <c r="I49" s="26" t="e">
        <f>VLOOKUP('DATA ENTRY'!L79,'Sub Ref'!$L$30:$P$31,5,0)</f>
        <v>#N/A</v>
      </c>
      <c r="J49" s="26" t="e">
        <f t="shared" si="7"/>
        <v>#N/A</v>
      </c>
      <c r="K49" s="26">
        <f>VLOOKUP('DATA ENTRY'!O49,'Sub Ref'!$C$3:$G$11,4,0)</f>
        <v>75</v>
      </c>
      <c r="L49" s="26">
        <f>VLOOKUP('DATA ENTRY'!O49,'Sub Ref'!$C$3:$G$11,5,0)</f>
        <v>25</v>
      </c>
      <c r="M49" s="26">
        <f t="shared" si="2"/>
        <v>100</v>
      </c>
      <c r="N49" s="26">
        <f>VLOOKUP('DATA ENTRY'!R49,'Sub Ref'!$L$3:$P$11,4,0)</f>
        <v>75</v>
      </c>
      <c r="O49" s="26">
        <f>VLOOKUP('DATA ENTRY'!R49,'Sub Ref'!$L$3:$P$11,5,0)</f>
        <v>25</v>
      </c>
      <c r="P49" s="26">
        <f t="shared" si="8"/>
        <v>100</v>
      </c>
      <c r="Q49" s="26">
        <f>VLOOKUP('DATA ENTRY'!U49,'Sub Ref'!$C$14:$G$22,4,0)</f>
        <v>75</v>
      </c>
      <c r="R49" s="26">
        <f>VLOOKUP('DATA ENTRY'!U49,'Sub Ref'!$C$14:$G$22,5,0)</f>
        <v>25</v>
      </c>
      <c r="S49" s="26">
        <f t="shared" si="9"/>
        <v>100</v>
      </c>
      <c r="T49" s="26" t="e">
        <f>INDEX('Sub Ref'!$O$14:$O$22,MATCH('DATA ENTRY'!X49,'Sub Ref'!$L$14:$L$22,0))</f>
        <v>#N/A</v>
      </c>
      <c r="U49" s="26" t="e">
        <f>INDEX('Sub Ref'!$P$14:$P$22,MATCH('DATA ENTRY'!X49,'Sub Ref'!$L$14:$L$22,0))</f>
        <v>#N/A</v>
      </c>
      <c r="V49" s="26" t="e">
        <f t="shared" si="3"/>
        <v>#N/A</v>
      </c>
      <c r="X49" s="26">
        <f>'DATA ENTRY'!A49</f>
        <v>0</v>
      </c>
      <c r="Y49" s="26">
        <f>'Sub Ref'!$D$27</f>
        <v>2.25</v>
      </c>
      <c r="Z49" s="26">
        <f>'Sub Ref'!$E$27</f>
        <v>0.75</v>
      </c>
      <c r="AA49" s="26">
        <f>'Sub Ref'!$M$27</f>
        <v>3</v>
      </c>
      <c r="AB49" s="26">
        <f>'Sub Ref'!$N$27</f>
        <v>1</v>
      </c>
      <c r="AC49" s="26">
        <f>IFERROR(VLOOKUP('DATA ENTRY'!L79,'Sub Ref'!$L$30:$N$31,2,0),0)</f>
        <v>0</v>
      </c>
      <c r="AD49" s="26">
        <f>IFERROR(VLOOKUP('DATA ENTRY'!L79,'Sub Ref'!$L$30:$N$31,3,0),0)</f>
        <v>0</v>
      </c>
      <c r="AE49" s="26">
        <f>IFERROR(VLOOKUP('DATA ENTRY'!O49,'Sub Ref'!$C$3:$E$11,2,0),0)</f>
        <v>3.75</v>
      </c>
      <c r="AF49" s="26">
        <f>IFERROR(VLOOKUP('DATA ENTRY'!O49,'Sub Ref'!$C$3:$E$11,3,0),0)</f>
        <v>1.25</v>
      </c>
      <c r="AG49" s="26">
        <f>IFERROR(VLOOKUP('DATA ENTRY'!R49,'Sub Ref'!$L$3:$N$24,2,0),0)</f>
        <v>3.75</v>
      </c>
      <c r="AH49" s="26">
        <f>IFERROR(VLOOKUP('DATA ENTRY'!R49,'Sub Ref'!$L$3:$N$24,3,0),0)</f>
        <v>1.25</v>
      </c>
      <c r="AI49" s="26">
        <f>IFERROR(VLOOKUP('DATA ENTRY'!U49,'Sub Ref'!$C$14:$E$22,2,0),0)</f>
        <v>3.75</v>
      </c>
      <c r="AJ49" s="26">
        <f>IFERROR(VLOOKUP('DATA ENTRY'!U49,'Sub Ref'!$C$14:$E$22,3,0),0)</f>
        <v>1.25</v>
      </c>
      <c r="AK49" s="26">
        <f>IFERROR(INDEX('Sub Ref'!$M$14:$M$23,MATCH('DATA ENTRY'!X49,'Sub Ref'!$L$14:$L$23,0)),0)</f>
        <v>0</v>
      </c>
      <c r="AL49" s="26">
        <f>IFERROR(INDEX('Sub Ref'!$N$14:$N$23,MATCH('DATA ENTRY'!X49,'Sub Ref'!$L$14:$L$23,0)),0)</f>
        <v>0</v>
      </c>
      <c r="AN49" s="26">
        <f t="shared" si="4"/>
        <v>22</v>
      </c>
      <c r="AP49" s="26">
        <f>IFERROR('MARK LOOKUP'!Y49*LEDGER!AR49,0)</f>
        <v>2.6999999999999997</v>
      </c>
      <c r="AQ49" s="26">
        <f>IFERROR('MARK LOOKUP'!Z49*LEDGER!AS49,0)</f>
        <v>2.7</v>
      </c>
      <c r="AR49" s="26">
        <f>IFERROR(AA49*LEDGER!AU49,0)</f>
        <v>6</v>
      </c>
      <c r="AS49" s="26">
        <f>IFERROR(AB49*LEDGER!AV49,0)</f>
        <v>3.6</v>
      </c>
      <c r="AT49" s="26">
        <f>IFERROR(AC49*LEDGER!AU49,0)</f>
        <v>0</v>
      </c>
      <c r="AU49" s="26">
        <f>IFERROR(AD49*LEDGER!AV49,0)</f>
        <v>0</v>
      </c>
      <c r="AV49" s="26">
        <f>IFERROR(AE49*LEDGER!BA49,0)</f>
        <v>7.5</v>
      </c>
      <c r="AW49" s="26">
        <f>IFERROR(AF49*LEDGER!BB49,0)</f>
        <v>4.5</v>
      </c>
      <c r="AX49" s="26">
        <f>IFERROR(AG49*LEDGER!BD49,0)</f>
        <v>7.5</v>
      </c>
      <c r="AY49" s="26">
        <f>IFERROR(AH49*LEDGER!BE49,0)</f>
        <v>4.5</v>
      </c>
      <c r="AZ49" s="26">
        <f>IFERROR(AI49*LEDGER!BG49,0)</f>
        <v>7.5</v>
      </c>
      <c r="BA49" s="26">
        <f>IFERROR(AJ49*LEDGER!BH49,0)</f>
        <v>4.5</v>
      </c>
      <c r="BB49" s="26">
        <f>IFERROR(AK49*LEDGER!BJ49,0)</f>
        <v>0</v>
      </c>
      <c r="BC49" s="26">
        <f>IFERROR(AL49*LEDGER!BK49,0)</f>
        <v>0</v>
      </c>
      <c r="BD49" s="26">
        <f t="shared" si="5"/>
        <v>51</v>
      </c>
      <c r="BE49" s="26">
        <f t="shared" si="6"/>
        <v>2.3181818181818183</v>
      </c>
    </row>
    <row r="50" spans="2:57" x14ac:dyDescent="0.2">
      <c r="B50" s="26">
        <f>'Sub Ref'!F$27</f>
        <v>75</v>
      </c>
      <c r="C50" s="26">
        <f>'Sub Ref'!G$27</f>
        <v>25</v>
      </c>
      <c r="D50" s="26">
        <f t="shared" si="0"/>
        <v>100</v>
      </c>
      <c r="E50" s="26">
        <f>'Sub Ref'!O$27</f>
        <v>75</v>
      </c>
      <c r="F50" s="26">
        <f>'Sub Ref'!P$27</f>
        <v>25</v>
      </c>
      <c r="G50" s="26">
        <f t="shared" si="1"/>
        <v>100</v>
      </c>
      <c r="H50" s="26">
        <f>VLOOKUP('DATA ENTRY'!L50,'Sub Ref'!$L$30:$O$31,4,0)</f>
        <v>75</v>
      </c>
      <c r="I50" s="26">
        <f>VLOOKUP('DATA ENTRY'!L50,'Sub Ref'!$L$30:$P$31,5,0)</f>
        <v>25</v>
      </c>
      <c r="J50" s="26">
        <f t="shared" si="7"/>
        <v>100</v>
      </c>
      <c r="K50" s="26" t="e">
        <f>VLOOKUP('DATA ENTRY'!O50,'Sub Ref'!$C$3:$G$11,4,0)</f>
        <v>#N/A</v>
      </c>
      <c r="L50" s="26" t="e">
        <f>VLOOKUP('DATA ENTRY'!O50,'Sub Ref'!$C$3:$G$11,5,0)</f>
        <v>#N/A</v>
      </c>
      <c r="M50" s="26" t="e">
        <f t="shared" si="2"/>
        <v>#N/A</v>
      </c>
      <c r="N50" s="26" t="e">
        <f>VLOOKUP('DATA ENTRY'!R50,'Sub Ref'!$L$3:$P$11,4,0)</f>
        <v>#N/A</v>
      </c>
      <c r="O50" s="26" t="e">
        <f>VLOOKUP('DATA ENTRY'!R50,'Sub Ref'!$L$3:$P$11,5,0)</f>
        <v>#N/A</v>
      </c>
      <c r="P50" s="26" t="e">
        <f t="shared" si="8"/>
        <v>#N/A</v>
      </c>
      <c r="Q50" s="26" t="e">
        <f>VLOOKUP('DATA ENTRY'!U50,'Sub Ref'!$C$14:$G$22,4,0)</f>
        <v>#N/A</v>
      </c>
      <c r="R50" s="26" t="e">
        <f>VLOOKUP('DATA ENTRY'!U50,'Sub Ref'!$C$14:$G$22,5,0)</f>
        <v>#N/A</v>
      </c>
      <c r="S50" s="26" t="e">
        <f t="shared" si="9"/>
        <v>#N/A</v>
      </c>
      <c r="T50" s="26" t="e">
        <f>INDEX('Sub Ref'!$O$14:$O$22,MATCH('DATA ENTRY'!X50,'Sub Ref'!$L$14:$L$22,0))</f>
        <v>#N/A</v>
      </c>
      <c r="U50" s="26" t="e">
        <f>INDEX('Sub Ref'!$P$14:$P$22,MATCH('DATA ENTRY'!X50,'Sub Ref'!$L$14:$L$22,0))</f>
        <v>#N/A</v>
      </c>
      <c r="V50" s="26" t="e">
        <f t="shared" si="3"/>
        <v>#N/A</v>
      </c>
      <c r="X50" s="26">
        <f>'DATA ENTRY'!A50</f>
        <v>14911555</v>
      </c>
      <c r="Y50" s="26">
        <f>'Sub Ref'!$D$27</f>
        <v>2.25</v>
      </c>
      <c r="Z50" s="26">
        <f>'Sub Ref'!$E$27</f>
        <v>0.75</v>
      </c>
      <c r="AA50" s="26">
        <f>'Sub Ref'!$M$27</f>
        <v>3</v>
      </c>
      <c r="AB50" s="26">
        <f>'Sub Ref'!$N$27</f>
        <v>1</v>
      </c>
      <c r="AC50" s="26">
        <f>IFERROR(VLOOKUP('DATA ENTRY'!L50,'Sub Ref'!$L$30:$N$31,2,0),0)</f>
        <v>3.75</v>
      </c>
      <c r="AD50" s="26">
        <f>IFERROR(VLOOKUP('DATA ENTRY'!L50,'Sub Ref'!$L$30:$N$31,3,0),0)</f>
        <v>1.25</v>
      </c>
      <c r="AE50" s="26">
        <f>IFERROR(VLOOKUP('DATA ENTRY'!O50,'Sub Ref'!$C$3:$E$11,2,0),0)</f>
        <v>0</v>
      </c>
      <c r="AF50" s="26">
        <f>IFERROR(VLOOKUP('DATA ENTRY'!O50,'Sub Ref'!$C$3:$E$11,3,0),0)</f>
        <v>0</v>
      </c>
      <c r="AG50" s="26">
        <f>IFERROR(VLOOKUP('DATA ENTRY'!R50,'Sub Ref'!$L$3:$N$24,2,0),0)</f>
        <v>0</v>
      </c>
      <c r="AH50" s="26">
        <f>IFERROR(VLOOKUP('DATA ENTRY'!R50,'Sub Ref'!$L$3:$N$24,3,0),0)</f>
        <v>0</v>
      </c>
      <c r="AI50" s="26">
        <f>IFERROR(VLOOKUP('DATA ENTRY'!U50,'Sub Ref'!$C$14:$E$22,2,0),0)</f>
        <v>0</v>
      </c>
      <c r="AJ50" s="26">
        <f>IFERROR(VLOOKUP('DATA ENTRY'!U50,'Sub Ref'!$C$14:$E$22,3,0),0)</f>
        <v>0</v>
      </c>
      <c r="AK50" s="26">
        <f>IFERROR(INDEX('Sub Ref'!$M$14:$M$23,MATCH('DATA ENTRY'!X50,'Sub Ref'!$L$14:$L$23,0)),0)</f>
        <v>0</v>
      </c>
      <c r="AL50" s="26">
        <f>IFERROR(INDEX('Sub Ref'!$N$14:$N$23,MATCH('DATA ENTRY'!X50,'Sub Ref'!$L$14:$L$23,0)),0)</f>
        <v>0</v>
      </c>
      <c r="AN50" s="26">
        <f t="shared" si="4"/>
        <v>12</v>
      </c>
      <c r="AP50" s="26">
        <f>IFERROR('MARK LOOKUP'!Y50*LEDGER!AR50,0)</f>
        <v>0</v>
      </c>
      <c r="AQ50" s="26">
        <f>IFERROR('MARK LOOKUP'!Z50*LEDGER!AS50,0)</f>
        <v>0</v>
      </c>
      <c r="AR50" s="26">
        <f>IFERROR(AA50*LEDGER!AU50,0)</f>
        <v>0</v>
      </c>
      <c r="AS50" s="26">
        <f>IFERROR(AB50*LEDGER!AV50,0)</f>
        <v>0</v>
      </c>
      <c r="AT50" s="26">
        <f>IFERROR(AC50*LEDGER!AU50,0)</f>
        <v>0</v>
      </c>
      <c r="AU50" s="26">
        <f>IFERROR(AD50*LEDGER!AV50,0)</f>
        <v>0</v>
      </c>
      <c r="AV50" s="26">
        <f>IFERROR(AE50*LEDGER!BA50,0)</f>
        <v>0</v>
      </c>
      <c r="AW50" s="26">
        <f>IFERROR(AF50*LEDGER!BB50,0)</f>
        <v>0</v>
      </c>
      <c r="AX50" s="26">
        <f>IFERROR(AG50*LEDGER!BD50,0)</f>
        <v>0</v>
      </c>
      <c r="AY50" s="26">
        <f>IFERROR(AH50*LEDGER!BE50,0)</f>
        <v>0</v>
      </c>
      <c r="AZ50" s="26">
        <f>IFERROR(AI50*LEDGER!BG50,0)</f>
        <v>0</v>
      </c>
      <c r="BA50" s="26">
        <f>IFERROR(AJ50*LEDGER!BH50,0)</f>
        <v>0</v>
      </c>
      <c r="BB50" s="26">
        <f>IFERROR(AK50*LEDGER!BJ50,0)</f>
        <v>0</v>
      </c>
      <c r="BC50" s="26">
        <f>IFERROR(AL50*LEDGER!BK50,0)</f>
        <v>0</v>
      </c>
      <c r="BD50" s="26">
        <f t="shared" si="5"/>
        <v>0</v>
      </c>
      <c r="BE50" s="26">
        <f t="shared" si="6"/>
        <v>0</v>
      </c>
    </row>
    <row r="51" spans="2:57" x14ac:dyDescent="0.2">
      <c r="B51" s="26">
        <f>'Sub Ref'!F$27</f>
        <v>75</v>
      </c>
      <c r="C51" s="26">
        <f>'Sub Ref'!G$27</f>
        <v>25</v>
      </c>
      <c r="D51" s="26">
        <f t="shared" si="0"/>
        <v>100</v>
      </c>
      <c r="E51" s="26">
        <f>'Sub Ref'!O$27</f>
        <v>75</v>
      </c>
      <c r="F51" s="26">
        <f>'Sub Ref'!P$27</f>
        <v>25</v>
      </c>
      <c r="G51" s="26">
        <f t="shared" si="1"/>
        <v>100</v>
      </c>
      <c r="H51" s="26">
        <f>VLOOKUP('DATA ENTRY'!L51,'Sub Ref'!$L$30:$O$31,4,0)</f>
        <v>75</v>
      </c>
      <c r="I51" s="26">
        <f>VLOOKUP('DATA ENTRY'!L51,'Sub Ref'!$L$30:$P$31,5,0)</f>
        <v>25</v>
      </c>
      <c r="J51" s="26">
        <f t="shared" si="7"/>
        <v>100</v>
      </c>
      <c r="K51" s="26" t="e">
        <f>VLOOKUP('DATA ENTRY'!O51,'Sub Ref'!$C$3:$G$11,4,0)</f>
        <v>#N/A</v>
      </c>
      <c r="L51" s="26" t="e">
        <f>VLOOKUP('DATA ENTRY'!O51,'Sub Ref'!$C$3:$G$11,5,0)</f>
        <v>#N/A</v>
      </c>
      <c r="M51" s="26" t="e">
        <f t="shared" si="2"/>
        <v>#N/A</v>
      </c>
      <c r="N51" s="26" t="e">
        <f>VLOOKUP('DATA ENTRY'!R51,'Sub Ref'!$L$3:$P$11,4,0)</f>
        <v>#N/A</v>
      </c>
      <c r="O51" s="26" t="e">
        <f>VLOOKUP('DATA ENTRY'!R51,'Sub Ref'!$L$3:$P$11,5,0)</f>
        <v>#N/A</v>
      </c>
      <c r="P51" s="26" t="e">
        <f t="shared" si="8"/>
        <v>#N/A</v>
      </c>
      <c r="Q51" s="26" t="e">
        <f>VLOOKUP('DATA ENTRY'!U51,'Sub Ref'!$C$14:$G$22,4,0)</f>
        <v>#N/A</v>
      </c>
      <c r="R51" s="26" t="e">
        <f>VLOOKUP('DATA ENTRY'!U51,'Sub Ref'!$C$14:$G$22,5,0)</f>
        <v>#N/A</v>
      </c>
      <c r="S51" s="26" t="e">
        <f t="shared" si="9"/>
        <v>#N/A</v>
      </c>
      <c r="T51" s="26" t="e">
        <f>INDEX('Sub Ref'!$O$14:$O$22,MATCH('DATA ENTRY'!X51,'Sub Ref'!$L$14:$L$22,0))</f>
        <v>#N/A</v>
      </c>
      <c r="U51" s="26" t="e">
        <f>INDEX('Sub Ref'!$P$14:$P$22,MATCH('DATA ENTRY'!X51,'Sub Ref'!$L$14:$L$22,0))</f>
        <v>#N/A</v>
      </c>
      <c r="V51" s="26" t="e">
        <f t="shared" si="3"/>
        <v>#N/A</v>
      </c>
      <c r="X51" s="26">
        <f>'DATA ENTRY'!A51</f>
        <v>14911556</v>
      </c>
      <c r="Y51" s="26">
        <f>'Sub Ref'!$D$27</f>
        <v>2.25</v>
      </c>
      <c r="Z51" s="26">
        <f>'Sub Ref'!$E$27</f>
        <v>0.75</v>
      </c>
      <c r="AA51" s="26">
        <f>'Sub Ref'!$M$27</f>
        <v>3</v>
      </c>
      <c r="AB51" s="26">
        <f>'Sub Ref'!$N$27</f>
        <v>1</v>
      </c>
      <c r="AC51" s="26">
        <f>IFERROR(VLOOKUP('DATA ENTRY'!L51,'Sub Ref'!$L$30:$N$31,2,0),0)</f>
        <v>3.75</v>
      </c>
      <c r="AD51" s="26">
        <f>IFERROR(VLOOKUP('DATA ENTRY'!L51,'Sub Ref'!$L$30:$N$31,3,0),0)</f>
        <v>1.25</v>
      </c>
      <c r="AE51" s="26">
        <f>IFERROR(VLOOKUP('DATA ENTRY'!O51,'Sub Ref'!$C$3:$E$11,2,0),0)</f>
        <v>0</v>
      </c>
      <c r="AF51" s="26">
        <f>IFERROR(VLOOKUP('DATA ENTRY'!O51,'Sub Ref'!$C$3:$E$11,3,0),0)</f>
        <v>0</v>
      </c>
      <c r="AG51" s="26">
        <f>IFERROR(VLOOKUP('DATA ENTRY'!R51,'Sub Ref'!$L$3:$N$24,2,0),0)</f>
        <v>0</v>
      </c>
      <c r="AH51" s="26">
        <f>IFERROR(VLOOKUP('DATA ENTRY'!R51,'Sub Ref'!$L$3:$N$24,3,0),0)</f>
        <v>0</v>
      </c>
      <c r="AI51" s="26">
        <f>IFERROR(VLOOKUP('DATA ENTRY'!U51,'Sub Ref'!$C$14:$E$22,2,0),0)</f>
        <v>0</v>
      </c>
      <c r="AJ51" s="26">
        <f>IFERROR(VLOOKUP('DATA ENTRY'!U51,'Sub Ref'!$C$14:$E$22,3,0),0)</f>
        <v>0</v>
      </c>
      <c r="AK51" s="26">
        <f>IFERROR(INDEX('Sub Ref'!$M$14:$M$23,MATCH('DATA ENTRY'!X51,'Sub Ref'!$L$14:$L$23,0)),0)</f>
        <v>0</v>
      </c>
      <c r="AL51" s="26">
        <f>IFERROR(INDEX('Sub Ref'!$N$14:$N$23,MATCH('DATA ENTRY'!X51,'Sub Ref'!$L$14:$L$23,0)),0)</f>
        <v>0</v>
      </c>
      <c r="AN51" s="26">
        <f t="shared" si="4"/>
        <v>12</v>
      </c>
      <c r="AP51" s="26">
        <f>IFERROR('MARK LOOKUP'!Y51*LEDGER!AR51,0)</f>
        <v>0</v>
      </c>
      <c r="AQ51" s="26">
        <f>IFERROR('MARK LOOKUP'!Z51*LEDGER!AS51,0)</f>
        <v>0</v>
      </c>
      <c r="AR51" s="26">
        <f>IFERROR(AA51*LEDGER!AU51,0)</f>
        <v>0</v>
      </c>
      <c r="AS51" s="26">
        <f>IFERROR(AB51*LEDGER!AV51,0)</f>
        <v>0</v>
      </c>
      <c r="AT51" s="26">
        <f>IFERROR(AC51*LEDGER!AU51,0)</f>
        <v>0</v>
      </c>
      <c r="AU51" s="26">
        <f>IFERROR(AD51*LEDGER!AV51,0)</f>
        <v>0</v>
      </c>
      <c r="AV51" s="26">
        <f>IFERROR(AE51*LEDGER!BA51,0)</f>
        <v>0</v>
      </c>
      <c r="AW51" s="26">
        <f>IFERROR(AF51*LEDGER!BB51,0)</f>
        <v>0</v>
      </c>
      <c r="AX51" s="26">
        <f>IFERROR(AG51*LEDGER!BD51,0)</f>
        <v>0</v>
      </c>
      <c r="AY51" s="26">
        <f>IFERROR(AH51*LEDGER!BE51,0)</f>
        <v>0</v>
      </c>
      <c r="AZ51" s="26">
        <f>IFERROR(AI51*LEDGER!BG51,0)</f>
        <v>0</v>
      </c>
      <c r="BA51" s="26">
        <f>IFERROR(AJ51*LEDGER!BH51,0)</f>
        <v>0</v>
      </c>
      <c r="BB51" s="26">
        <f>IFERROR(AK51*LEDGER!BJ51,0)</f>
        <v>0</v>
      </c>
      <c r="BC51" s="26">
        <f>IFERROR(AL51*LEDGER!BK51,0)</f>
        <v>0</v>
      </c>
      <c r="BD51" s="26">
        <f t="shared" si="5"/>
        <v>0</v>
      </c>
      <c r="BE51" s="26">
        <f t="shared" si="6"/>
        <v>0</v>
      </c>
    </row>
    <row r="52" spans="2:57" x14ac:dyDescent="0.2">
      <c r="B52" s="26">
        <f>'Sub Ref'!F$27</f>
        <v>75</v>
      </c>
      <c r="C52" s="26">
        <f>'Sub Ref'!G$27</f>
        <v>25</v>
      </c>
      <c r="D52" s="26">
        <f t="shared" si="0"/>
        <v>100</v>
      </c>
      <c r="E52" s="26">
        <f>'Sub Ref'!O$27</f>
        <v>75</v>
      </c>
      <c r="F52" s="26">
        <f>'Sub Ref'!P$27</f>
        <v>25</v>
      </c>
      <c r="G52" s="26">
        <f t="shared" si="1"/>
        <v>100</v>
      </c>
      <c r="H52" s="26">
        <f>VLOOKUP('DATA ENTRY'!L52,'Sub Ref'!$L$30:$O$31,4,0)</f>
        <v>75</v>
      </c>
      <c r="I52" s="26">
        <f>VLOOKUP('DATA ENTRY'!L52,'Sub Ref'!$L$30:$P$31,5,0)</f>
        <v>25</v>
      </c>
      <c r="J52" s="26">
        <f t="shared" si="7"/>
        <v>100</v>
      </c>
      <c r="K52" s="26">
        <f>VLOOKUP('DATA ENTRY'!O52,'Sub Ref'!$C$3:$G$11,4,0)</f>
        <v>75</v>
      </c>
      <c r="L52" s="26">
        <f>VLOOKUP('DATA ENTRY'!O52,'Sub Ref'!$C$3:$G$11,5,0)</f>
        <v>25</v>
      </c>
      <c r="M52" s="26">
        <f t="shared" si="2"/>
        <v>100</v>
      </c>
      <c r="N52" s="26">
        <f>VLOOKUP('DATA ENTRY'!R52,'Sub Ref'!$L$3:$P$11,4,0)</f>
        <v>75</v>
      </c>
      <c r="O52" s="26">
        <f>VLOOKUP('DATA ENTRY'!R52,'Sub Ref'!$L$3:$P$11,5,0)</f>
        <v>25</v>
      </c>
      <c r="P52" s="26">
        <f t="shared" si="8"/>
        <v>100</v>
      </c>
      <c r="Q52" s="26">
        <f>VLOOKUP('DATA ENTRY'!U52,'Sub Ref'!$C$14:$G$22,4,0)</f>
        <v>75</v>
      </c>
      <c r="R52" s="26">
        <f>VLOOKUP('DATA ENTRY'!U52,'Sub Ref'!$C$14:$G$22,5,0)</f>
        <v>25</v>
      </c>
      <c r="S52" s="26">
        <f t="shared" si="9"/>
        <v>100</v>
      </c>
      <c r="T52" s="26" t="e">
        <f>INDEX('Sub Ref'!$O$14:$O$22,MATCH('DATA ENTRY'!X52,'Sub Ref'!$L$14:$L$22,0))</f>
        <v>#N/A</v>
      </c>
      <c r="U52" s="26" t="e">
        <f>INDEX('Sub Ref'!$P$14:$P$22,MATCH('DATA ENTRY'!X52,'Sub Ref'!$L$14:$L$22,0))</f>
        <v>#N/A</v>
      </c>
      <c r="V52" s="26" t="e">
        <f t="shared" si="3"/>
        <v>#N/A</v>
      </c>
      <c r="X52" s="26">
        <f>'DATA ENTRY'!A52</f>
        <v>14911557</v>
      </c>
      <c r="Y52" s="26">
        <f>'Sub Ref'!$D$27</f>
        <v>2.25</v>
      </c>
      <c r="Z52" s="26">
        <f>'Sub Ref'!$E$27</f>
        <v>0.75</v>
      </c>
      <c r="AA52" s="26">
        <f>'Sub Ref'!$M$27</f>
        <v>3</v>
      </c>
      <c r="AB52" s="26">
        <f>'Sub Ref'!$N$27</f>
        <v>1</v>
      </c>
      <c r="AC52" s="26">
        <f>IFERROR(VLOOKUP('DATA ENTRY'!L52,'Sub Ref'!$L$30:$N$31,2,0),0)</f>
        <v>3.75</v>
      </c>
      <c r="AD52" s="26">
        <f>IFERROR(VLOOKUP('DATA ENTRY'!L52,'Sub Ref'!$L$30:$N$31,3,0),0)</f>
        <v>1.25</v>
      </c>
      <c r="AE52" s="26">
        <f>IFERROR(VLOOKUP('DATA ENTRY'!O52,'Sub Ref'!$C$3:$E$11,2,0),0)</f>
        <v>3.75</v>
      </c>
      <c r="AF52" s="26">
        <f>IFERROR(VLOOKUP('DATA ENTRY'!O52,'Sub Ref'!$C$3:$E$11,3,0),0)</f>
        <v>1.25</v>
      </c>
      <c r="AG52" s="26">
        <f>IFERROR(VLOOKUP('DATA ENTRY'!R52,'Sub Ref'!$L$3:$N$24,2,0),0)</f>
        <v>3.75</v>
      </c>
      <c r="AH52" s="26">
        <f>IFERROR(VLOOKUP('DATA ENTRY'!R52,'Sub Ref'!$L$3:$N$24,3,0),0)</f>
        <v>1.25</v>
      </c>
      <c r="AI52" s="26">
        <f>IFERROR(VLOOKUP('DATA ENTRY'!U52,'Sub Ref'!$C$14:$E$22,2,0),0)</f>
        <v>3.75</v>
      </c>
      <c r="AJ52" s="26">
        <f>IFERROR(VLOOKUP('DATA ENTRY'!U52,'Sub Ref'!$C$14:$E$22,3,0),0)</f>
        <v>1.25</v>
      </c>
      <c r="AK52" s="26">
        <f>IFERROR(INDEX('Sub Ref'!$M$14:$M$23,MATCH('DATA ENTRY'!X52,'Sub Ref'!$L$14:$L$23,0)),0)</f>
        <v>0</v>
      </c>
      <c r="AL52" s="26">
        <f>IFERROR(INDEX('Sub Ref'!$N$14:$N$23,MATCH('DATA ENTRY'!X52,'Sub Ref'!$L$14:$L$23,0)),0)</f>
        <v>0</v>
      </c>
      <c r="AN52" s="26">
        <f t="shared" si="4"/>
        <v>27</v>
      </c>
      <c r="AP52" s="26">
        <f>IFERROR('MARK LOOKUP'!Y52*LEDGER!AR52,0)</f>
        <v>5.3999999999999995</v>
      </c>
      <c r="AQ52" s="26">
        <f>IFERROR('MARK LOOKUP'!Z52*LEDGER!AS52,0)</f>
        <v>2.7</v>
      </c>
      <c r="AR52" s="26">
        <f>IFERROR(AA52*LEDGER!AU52,0)</f>
        <v>6</v>
      </c>
      <c r="AS52" s="26">
        <f>IFERROR(AB52*LEDGER!AV52,0)</f>
        <v>3.6</v>
      </c>
      <c r="AT52" s="26">
        <f>IFERROR(AC52*LEDGER!AU52,0)</f>
        <v>7.5</v>
      </c>
      <c r="AU52" s="26">
        <f>IFERROR(AD52*LEDGER!AV52,0)</f>
        <v>4.5</v>
      </c>
      <c r="AV52" s="26">
        <f>IFERROR(AE52*LEDGER!BA52,0)</f>
        <v>12</v>
      </c>
      <c r="AW52" s="26">
        <f>IFERROR(AF52*LEDGER!BB52,0)</f>
        <v>5</v>
      </c>
      <c r="AX52" s="26">
        <f>IFERROR(AG52*LEDGER!BD52,0)</f>
        <v>4.5</v>
      </c>
      <c r="AY52" s="26">
        <f>IFERROR(AH52*LEDGER!BE52,0)</f>
        <v>4.5</v>
      </c>
      <c r="AZ52" s="26">
        <f>IFERROR(AI52*LEDGER!BG52,0)</f>
        <v>9</v>
      </c>
      <c r="BA52" s="26">
        <f>IFERROR(AJ52*LEDGER!BH52,0)</f>
        <v>4.5</v>
      </c>
      <c r="BB52" s="26">
        <f>IFERROR(AK52*LEDGER!BJ52,0)</f>
        <v>0</v>
      </c>
      <c r="BC52" s="26">
        <f>IFERROR(AL52*LEDGER!BK52,0)</f>
        <v>0</v>
      </c>
      <c r="BD52" s="26">
        <f t="shared" si="5"/>
        <v>69.2</v>
      </c>
      <c r="BE52" s="26">
        <f t="shared" si="6"/>
        <v>2.5629629629629629</v>
      </c>
    </row>
    <row r="53" spans="2:57" x14ac:dyDescent="0.2">
      <c r="B53" s="26">
        <f>'Sub Ref'!F$27</f>
        <v>75</v>
      </c>
      <c r="C53" s="26">
        <f>'Sub Ref'!G$27</f>
        <v>25</v>
      </c>
      <c r="D53" s="26">
        <f t="shared" si="0"/>
        <v>100</v>
      </c>
      <c r="E53" s="26">
        <f>'Sub Ref'!O$27</f>
        <v>75</v>
      </c>
      <c r="F53" s="26">
        <f>'Sub Ref'!P$27</f>
        <v>25</v>
      </c>
      <c r="G53" s="26">
        <f t="shared" si="1"/>
        <v>100</v>
      </c>
      <c r="H53" s="26">
        <f>VLOOKUP('DATA ENTRY'!L53,'Sub Ref'!$L$30:$O$31,4,0)</f>
        <v>75</v>
      </c>
      <c r="I53" s="26">
        <f>VLOOKUP('DATA ENTRY'!L53,'Sub Ref'!$L$30:$P$31,5,0)</f>
        <v>25</v>
      </c>
      <c r="J53" s="26">
        <f t="shared" si="7"/>
        <v>100</v>
      </c>
      <c r="K53" s="26">
        <f>VLOOKUP('DATA ENTRY'!O53,'Sub Ref'!$C$3:$G$11,4,0)</f>
        <v>75</v>
      </c>
      <c r="L53" s="26">
        <f>VLOOKUP('DATA ENTRY'!O53,'Sub Ref'!$C$3:$G$11,5,0)</f>
        <v>25</v>
      </c>
      <c r="M53" s="26">
        <f t="shared" si="2"/>
        <v>100</v>
      </c>
      <c r="N53" s="26">
        <f>VLOOKUP('DATA ENTRY'!R53,'Sub Ref'!$L$3:$P$11,4,0)</f>
        <v>75</v>
      </c>
      <c r="O53" s="26">
        <f>VLOOKUP('DATA ENTRY'!R53,'Sub Ref'!$L$3:$P$11,5,0)</f>
        <v>25</v>
      </c>
      <c r="P53" s="26">
        <f t="shared" si="8"/>
        <v>100</v>
      </c>
      <c r="Q53" s="26" t="e">
        <f>VLOOKUP('DATA ENTRY'!U53,'Sub Ref'!$C$14:$G$22,4,0)</f>
        <v>#N/A</v>
      </c>
      <c r="R53" s="26" t="e">
        <f>VLOOKUP('DATA ENTRY'!U53,'Sub Ref'!$C$14:$G$22,5,0)</f>
        <v>#N/A</v>
      </c>
      <c r="S53" s="26" t="e">
        <f t="shared" si="9"/>
        <v>#N/A</v>
      </c>
      <c r="T53" s="26">
        <f>INDEX('Sub Ref'!$O$14:$O$22,MATCH('DATA ENTRY'!X53,'Sub Ref'!$L$14:$L$22,0))</f>
        <v>75</v>
      </c>
      <c r="U53" s="26">
        <f>INDEX('Sub Ref'!$P$14:$P$22,MATCH('DATA ENTRY'!X53,'Sub Ref'!$L$14:$L$22,0))</f>
        <v>25</v>
      </c>
      <c r="V53" s="26">
        <f t="shared" si="3"/>
        <v>100</v>
      </c>
      <c r="X53" s="26">
        <f>'DATA ENTRY'!A53</f>
        <v>14911558</v>
      </c>
      <c r="Y53" s="26">
        <f>'Sub Ref'!$D$27</f>
        <v>2.25</v>
      </c>
      <c r="Z53" s="26">
        <f>'Sub Ref'!$E$27</f>
        <v>0.75</v>
      </c>
      <c r="AA53" s="26">
        <f>'Sub Ref'!$M$27</f>
        <v>3</v>
      </c>
      <c r="AB53" s="26">
        <f>'Sub Ref'!$N$27</f>
        <v>1</v>
      </c>
      <c r="AC53" s="26">
        <f>IFERROR(VLOOKUP('DATA ENTRY'!L53,'Sub Ref'!$L$30:$N$31,2,0),0)</f>
        <v>3.75</v>
      </c>
      <c r="AD53" s="26">
        <f>IFERROR(VLOOKUP('DATA ENTRY'!L53,'Sub Ref'!$L$30:$N$31,3,0),0)</f>
        <v>1.25</v>
      </c>
      <c r="AE53" s="26">
        <f>IFERROR(VLOOKUP('DATA ENTRY'!O53,'Sub Ref'!$C$3:$E$11,2,0),0)</f>
        <v>3.75</v>
      </c>
      <c r="AF53" s="26">
        <f>IFERROR(VLOOKUP('DATA ENTRY'!O53,'Sub Ref'!$C$3:$E$11,3,0),0)</f>
        <v>1.25</v>
      </c>
      <c r="AG53" s="26">
        <f>IFERROR(VLOOKUP('DATA ENTRY'!R53,'Sub Ref'!$L$3:$N$24,2,0),0)</f>
        <v>3.75</v>
      </c>
      <c r="AH53" s="26">
        <f>IFERROR(VLOOKUP('DATA ENTRY'!R53,'Sub Ref'!$L$3:$N$24,3,0),0)</f>
        <v>1.25</v>
      </c>
      <c r="AI53" s="26">
        <f>IFERROR(VLOOKUP('DATA ENTRY'!U53,'Sub Ref'!$C$14:$E$22,2,0),0)</f>
        <v>0</v>
      </c>
      <c r="AJ53" s="26">
        <f>IFERROR(VLOOKUP('DATA ENTRY'!U53,'Sub Ref'!$C$14:$E$22,3,0),0)</f>
        <v>0</v>
      </c>
      <c r="AK53" s="26">
        <f>IFERROR(INDEX('Sub Ref'!$M$14:$M$23,MATCH('DATA ENTRY'!X53,'Sub Ref'!$L$14:$L$23,0)),0)</f>
        <v>3.75</v>
      </c>
      <c r="AL53" s="26">
        <f>IFERROR(INDEX('Sub Ref'!$N$14:$N$23,MATCH('DATA ENTRY'!X53,'Sub Ref'!$L$14:$L$23,0)),0)</f>
        <v>1.25</v>
      </c>
      <c r="AN53" s="26">
        <f t="shared" si="4"/>
        <v>27</v>
      </c>
      <c r="AP53" s="26">
        <f>IFERROR('MARK LOOKUP'!Y53*LEDGER!AR53,0)</f>
        <v>5.3999999999999995</v>
      </c>
      <c r="AQ53" s="26">
        <f>IFERROR('MARK LOOKUP'!Z53*LEDGER!AS53,0)</f>
        <v>2.7</v>
      </c>
      <c r="AR53" s="26">
        <f>IFERROR(AA53*LEDGER!AU53,0)</f>
        <v>6</v>
      </c>
      <c r="AS53" s="26">
        <f>IFERROR(AB53*LEDGER!AV53,0)</f>
        <v>3.6</v>
      </c>
      <c r="AT53" s="26">
        <f>IFERROR(AC53*LEDGER!AU53,0)</f>
        <v>7.5</v>
      </c>
      <c r="AU53" s="26">
        <f>IFERROR(AD53*LEDGER!AV53,0)</f>
        <v>4.5</v>
      </c>
      <c r="AV53" s="26">
        <f>IFERROR(AE53*LEDGER!BA53,0)</f>
        <v>12</v>
      </c>
      <c r="AW53" s="26">
        <f>IFERROR(AF53*LEDGER!BB53,0)</f>
        <v>5</v>
      </c>
      <c r="AX53" s="26">
        <f>IFERROR(AG53*LEDGER!BD53,0)</f>
        <v>12</v>
      </c>
      <c r="AY53" s="26">
        <f>IFERROR(AH53*LEDGER!BE53,0)</f>
        <v>5</v>
      </c>
      <c r="AZ53" s="26">
        <f>IFERROR(AI53*LEDGER!BG53,0)</f>
        <v>0</v>
      </c>
      <c r="BA53" s="26">
        <f>IFERROR(AJ53*LEDGER!BH53,0)</f>
        <v>0</v>
      </c>
      <c r="BB53" s="26">
        <f>IFERROR(AK53*LEDGER!BJ53,0)</f>
        <v>10.5</v>
      </c>
      <c r="BC53" s="26">
        <f>IFERROR(AL53*LEDGER!BK53,0)</f>
        <v>5</v>
      </c>
      <c r="BD53" s="26">
        <f t="shared" si="5"/>
        <v>79.2</v>
      </c>
      <c r="BE53" s="26">
        <f t="shared" si="6"/>
        <v>2.9333333333333336</v>
      </c>
    </row>
    <row r="54" spans="2:57" x14ac:dyDescent="0.2">
      <c r="B54" s="26">
        <f>'Sub Ref'!F$27</f>
        <v>75</v>
      </c>
      <c r="C54" s="26">
        <f>'Sub Ref'!G$27</f>
        <v>25</v>
      </c>
      <c r="D54" s="26">
        <f t="shared" si="0"/>
        <v>100</v>
      </c>
      <c r="E54" s="26">
        <f>'Sub Ref'!O$27</f>
        <v>75</v>
      </c>
      <c r="F54" s="26">
        <f>'Sub Ref'!P$27</f>
        <v>25</v>
      </c>
      <c r="G54" s="26">
        <f t="shared" si="1"/>
        <v>100</v>
      </c>
      <c r="H54" s="26">
        <f>VLOOKUP('DATA ENTRY'!L54,'Sub Ref'!$L$30:$O$31,4,0)</f>
        <v>75</v>
      </c>
      <c r="I54" s="26">
        <f>VLOOKUP('DATA ENTRY'!L54,'Sub Ref'!$L$30:$P$31,5,0)</f>
        <v>25</v>
      </c>
      <c r="J54" s="26">
        <f t="shared" si="7"/>
        <v>100</v>
      </c>
      <c r="K54" s="26">
        <f>VLOOKUP('DATA ENTRY'!O54,'Sub Ref'!$C$3:$G$11,4,0)</f>
        <v>75</v>
      </c>
      <c r="L54" s="26">
        <f>VLOOKUP('DATA ENTRY'!O54,'Sub Ref'!$C$3:$G$11,5,0)</f>
        <v>25</v>
      </c>
      <c r="M54" s="26">
        <f t="shared" si="2"/>
        <v>100</v>
      </c>
      <c r="N54" s="26">
        <f>VLOOKUP('DATA ENTRY'!R54,'Sub Ref'!$L$3:$P$11,4,0)</f>
        <v>75</v>
      </c>
      <c r="O54" s="26">
        <f>VLOOKUP('DATA ENTRY'!R54,'Sub Ref'!$L$3:$P$11,5,0)</f>
        <v>25</v>
      </c>
      <c r="P54" s="26">
        <f t="shared" si="8"/>
        <v>100</v>
      </c>
      <c r="Q54" s="26">
        <f>VLOOKUP('DATA ENTRY'!U54,'Sub Ref'!$C$14:$G$22,4,0)</f>
        <v>75</v>
      </c>
      <c r="R54" s="26">
        <f>VLOOKUP('DATA ENTRY'!U54,'Sub Ref'!$C$14:$G$22,5,0)</f>
        <v>25</v>
      </c>
      <c r="S54" s="26">
        <f t="shared" si="9"/>
        <v>100</v>
      </c>
      <c r="T54" s="26" t="e">
        <f>INDEX('Sub Ref'!$O$14:$O$22,MATCH('DATA ENTRY'!X54,'Sub Ref'!$L$14:$L$22,0))</f>
        <v>#N/A</v>
      </c>
      <c r="U54" s="26" t="e">
        <f>INDEX('Sub Ref'!$P$14:$P$22,MATCH('DATA ENTRY'!X54,'Sub Ref'!$L$14:$L$22,0))</f>
        <v>#N/A</v>
      </c>
      <c r="V54" s="26" t="e">
        <f t="shared" si="3"/>
        <v>#N/A</v>
      </c>
      <c r="X54" s="26">
        <f>'DATA ENTRY'!A54</f>
        <v>14911559</v>
      </c>
      <c r="Y54" s="26">
        <f>'Sub Ref'!$D$27</f>
        <v>2.25</v>
      </c>
      <c r="Z54" s="26">
        <f>'Sub Ref'!$E$27</f>
        <v>0.75</v>
      </c>
      <c r="AA54" s="26">
        <f>'Sub Ref'!$M$27</f>
        <v>3</v>
      </c>
      <c r="AB54" s="26">
        <f>'Sub Ref'!$N$27</f>
        <v>1</v>
      </c>
      <c r="AC54" s="26">
        <f>IFERROR(VLOOKUP('DATA ENTRY'!L54,'Sub Ref'!$L$30:$N$31,2,0),0)</f>
        <v>3.75</v>
      </c>
      <c r="AD54" s="26">
        <f>IFERROR(VLOOKUP('DATA ENTRY'!L54,'Sub Ref'!$L$30:$N$31,3,0),0)</f>
        <v>1.25</v>
      </c>
      <c r="AE54" s="26">
        <f>IFERROR(VLOOKUP('DATA ENTRY'!O54,'Sub Ref'!$C$3:$E$11,2,0),0)</f>
        <v>3.75</v>
      </c>
      <c r="AF54" s="26">
        <f>IFERROR(VLOOKUP('DATA ENTRY'!O54,'Sub Ref'!$C$3:$E$11,3,0),0)</f>
        <v>1.25</v>
      </c>
      <c r="AG54" s="26">
        <f>IFERROR(VLOOKUP('DATA ENTRY'!R54,'Sub Ref'!$L$3:$N$24,2,0),0)</f>
        <v>3.75</v>
      </c>
      <c r="AH54" s="26">
        <f>IFERROR(VLOOKUP('DATA ENTRY'!R54,'Sub Ref'!$L$3:$N$24,3,0),0)</f>
        <v>1.25</v>
      </c>
      <c r="AI54" s="26">
        <f>IFERROR(VLOOKUP('DATA ENTRY'!U54,'Sub Ref'!$C$14:$E$22,2,0),0)</f>
        <v>3.75</v>
      </c>
      <c r="AJ54" s="26">
        <f>IFERROR(VLOOKUP('DATA ENTRY'!U54,'Sub Ref'!$C$14:$E$22,3,0),0)</f>
        <v>1.25</v>
      </c>
      <c r="AK54" s="26">
        <f>IFERROR(INDEX('Sub Ref'!$M$14:$M$23,MATCH('DATA ENTRY'!X54,'Sub Ref'!$L$14:$L$23,0)),0)</f>
        <v>0</v>
      </c>
      <c r="AL54" s="26">
        <f>IFERROR(INDEX('Sub Ref'!$N$14:$N$23,MATCH('DATA ENTRY'!X54,'Sub Ref'!$L$14:$L$23,0)),0)</f>
        <v>0</v>
      </c>
      <c r="AN54" s="26">
        <f t="shared" si="4"/>
        <v>27</v>
      </c>
      <c r="AP54" s="26">
        <f>IFERROR('MARK LOOKUP'!Y54*LEDGER!AR54,0)</f>
        <v>5.3999999999999995</v>
      </c>
      <c r="AQ54" s="26">
        <f>IFERROR('MARK LOOKUP'!Z54*LEDGER!AS54,0)</f>
        <v>2.7</v>
      </c>
      <c r="AR54" s="26">
        <f>IFERROR(AA54*LEDGER!AU54,0)</f>
        <v>3.5999999999999996</v>
      </c>
      <c r="AS54" s="26">
        <f>IFERROR(AB54*LEDGER!AV54,0)</f>
        <v>3.6</v>
      </c>
      <c r="AT54" s="26">
        <f>IFERROR(AC54*LEDGER!AU54,0)</f>
        <v>4.5</v>
      </c>
      <c r="AU54" s="26">
        <f>IFERROR(AD54*LEDGER!AV54,0)</f>
        <v>4.5</v>
      </c>
      <c r="AV54" s="26">
        <f>IFERROR(AE54*LEDGER!BA54,0)</f>
        <v>4.5</v>
      </c>
      <c r="AW54" s="26">
        <f>IFERROR(AF54*LEDGER!BB54,0)</f>
        <v>5</v>
      </c>
      <c r="AX54" s="26">
        <f>IFERROR(AG54*LEDGER!BD54,0)</f>
        <v>10.5</v>
      </c>
      <c r="AY54" s="26">
        <f>IFERROR(AH54*LEDGER!BE54,0)</f>
        <v>5</v>
      </c>
      <c r="AZ54" s="26">
        <f>IFERROR(AI54*LEDGER!BG54,0)</f>
        <v>10.5</v>
      </c>
      <c r="BA54" s="26">
        <f>IFERROR(AJ54*LEDGER!BH54,0)</f>
        <v>5</v>
      </c>
      <c r="BB54" s="26">
        <f>IFERROR(AK54*LEDGER!BJ54,0)</f>
        <v>0</v>
      </c>
      <c r="BC54" s="26">
        <f>IFERROR(AL54*LEDGER!BK54,0)</f>
        <v>0</v>
      </c>
      <c r="BD54" s="26">
        <f t="shared" si="5"/>
        <v>64.8</v>
      </c>
      <c r="BE54" s="26">
        <f t="shared" si="6"/>
        <v>2.4</v>
      </c>
    </row>
    <row r="55" spans="2:57" x14ac:dyDescent="0.2">
      <c r="B55" s="26">
        <f>'Sub Ref'!F$27</f>
        <v>75</v>
      </c>
      <c r="C55" s="26">
        <f>'Sub Ref'!G$27</f>
        <v>25</v>
      </c>
      <c r="D55" s="26">
        <f t="shared" si="0"/>
        <v>100</v>
      </c>
      <c r="E55" s="26">
        <f>'Sub Ref'!O$27</f>
        <v>75</v>
      </c>
      <c r="F55" s="26">
        <f>'Sub Ref'!P$27</f>
        <v>25</v>
      </c>
      <c r="G55" s="26">
        <f t="shared" si="1"/>
        <v>100</v>
      </c>
      <c r="H55" s="26">
        <f>VLOOKUP('DATA ENTRY'!L55,'Sub Ref'!$L$30:$O$31,4,0)</f>
        <v>75</v>
      </c>
      <c r="I55" s="26">
        <f>VLOOKUP('DATA ENTRY'!L55,'Sub Ref'!$L$30:$P$31,5,0)</f>
        <v>25</v>
      </c>
      <c r="J55" s="26">
        <f t="shared" si="7"/>
        <v>100</v>
      </c>
      <c r="K55" s="26">
        <f>VLOOKUP('DATA ENTRY'!O55,'Sub Ref'!$C$3:$G$11,4,0)</f>
        <v>75</v>
      </c>
      <c r="L55" s="26">
        <f>VLOOKUP('DATA ENTRY'!O55,'Sub Ref'!$C$3:$G$11,5,0)</f>
        <v>25</v>
      </c>
      <c r="M55" s="26">
        <f t="shared" si="2"/>
        <v>100</v>
      </c>
      <c r="N55" s="26">
        <f>VLOOKUP('DATA ENTRY'!R55,'Sub Ref'!$L$3:$P$11,4,0)</f>
        <v>75</v>
      </c>
      <c r="O55" s="26">
        <f>VLOOKUP('DATA ENTRY'!R55,'Sub Ref'!$L$3:$P$11,5,0)</f>
        <v>25</v>
      </c>
      <c r="P55" s="26">
        <f t="shared" si="8"/>
        <v>100</v>
      </c>
      <c r="Q55" s="26">
        <f>VLOOKUP('DATA ENTRY'!U55,'Sub Ref'!$C$14:$G$22,4,0)</f>
        <v>75</v>
      </c>
      <c r="R55" s="26">
        <f>VLOOKUP('DATA ENTRY'!U55,'Sub Ref'!$C$14:$G$22,5,0)</f>
        <v>25</v>
      </c>
      <c r="S55" s="26">
        <f t="shared" si="9"/>
        <v>100</v>
      </c>
      <c r="T55" s="26" t="e">
        <f>INDEX('Sub Ref'!$O$14:$O$22,MATCH('DATA ENTRY'!X55,'Sub Ref'!$L$14:$L$22,0))</f>
        <v>#N/A</v>
      </c>
      <c r="U55" s="26" t="e">
        <f>INDEX('Sub Ref'!$P$14:$P$22,MATCH('DATA ENTRY'!X55,'Sub Ref'!$L$14:$L$22,0))</f>
        <v>#N/A</v>
      </c>
      <c r="V55" s="26" t="e">
        <f t="shared" si="3"/>
        <v>#N/A</v>
      </c>
      <c r="X55" s="26">
        <f>'DATA ENTRY'!A55</f>
        <v>14911560</v>
      </c>
      <c r="Y55" s="26">
        <f>'Sub Ref'!$D$27</f>
        <v>2.25</v>
      </c>
      <c r="Z55" s="26">
        <f>'Sub Ref'!$E$27</f>
        <v>0.75</v>
      </c>
      <c r="AA55" s="26">
        <f>'Sub Ref'!$M$27</f>
        <v>3</v>
      </c>
      <c r="AB55" s="26">
        <f>'Sub Ref'!$N$27</f>
        <v>1</v>
      </c>
      <c r="AC55" s="26">
        <f>IFERROR(VLOOKUP('DATA ENTRY'!L55,'Sub Ref'!$L$30:$N$31,2,0),0)</f>
        <v>3.75</v>
      </c>
      <c r="AD55" s="26">
        <f>IFERROR(VLOOKUP('DATA ENTRY'!L55,'Sub Ref'!$L$30:$N$31,3,0),0)</f>
        <v>1.25</v>
      </c>
      <c r="AE55" s="26">
        <f>IFERROR(VLOOKUP('DATA ENTRY'!O55,'Sub Ref'!$C$3:$E$11,2,0),0)</f>
        <v>3.75</v>
      </c>
      <c r="AF55" s="26">
        <f>IFERROR(VLOOKUP('DATA ENTRY'!O55,'Sub Ref'!$C$3:$E$11,3,0),0)</f>
        <v>1.25</v>
      </c>
      <c r="AG55" s="26">
        <f>IFERROR(VLOOKUP('DATA ENTRY'!R55,'Sub Ref'!$L$3:$N$24,2,0),0)</f>
        <v>3.75</v>
      </c>
      <c r="AH55" s="26">
        <f>IFERROR(VLOOKUP('DATA ENTRY'!R55,'Sub Ref'!$L$3:$N$24,3,0),0)</f>
        <v>1.25</v>
      </c>
      <c r="AI55" s="26">
        <f>IFERROR(VLOOKUP('DATA ENTRY'!U55,'Sub Ref'!$C$14:$E$22,2,0),0)</f>
        <v>3.75</v>
      </c>
      <c r="AJ55" s="26">
        <f>IFERROR(VLOOKUP('DATA ENTRY'!U55,'Sub Ref'!$C$14:$E$22,3,0),0)</f>
        <v>1.25</v>
      </c>
      <c r="AK55" s="26">
        <f>IFERROR(INDEX('Sub Ref'!$M$14:$M$23,MATCH('DATA ENTRY'!X55,'Sub Ref'!$L$14:$L$23,0)),0)</f>
        <v>0</v>
      </c>
      <c r="AL55" s="26">
        <f>IFERROR(INDEX('Sub Ref'!$N$14:$N$23,MATCH('DATA ENTRY'!X55,'Sub Ref'!$L$14:$L$23,0)),0)</f>
        <v>0</v>
      </c>
      <c r="AN55" s="26">
        <f t="shared" si="4"/>
        <v>27</v>
      </c>
      <c r="AP55" s="26">
        <f>IFERROR('MARK LOOKUP'!Y55*LEDGER!AR55,0)</f>
        <v>5.3999999999999995</v>
      </c>
      <c r="AQ55" s="26">
        <f>IFERROR('MARK LOOKUP'!Z55*LEDGER!AS55,0)</f>
        <v>2.7</v>
      </c>
      <c r="AR55" s="26">
        <f>IFERROR(AA55*LEDGER!AU55,0)</f>
        <v>6</v>
      </c>
      <c r="AS55" s="26">
        <f>IFERROR(AB55*LEDGER!AV55,0)</f>
        <v>3.6</v>
      </c>
      <c r="AT55" s="26">
        <f>IFERROR(AC55*LEDGER!AU55,0)</f>
        <v>7.5</v>
      </c>
      <c r="AU55" s="26">
        <f>IFERROR(AD55*LEDGER!AV55,0)</f>
        <v>4.5</v>
      </c>
      <c r="AV55" s="26">
        <f>IFERROR(AE55*LEDGER!BA55,0)</f>
        <v>7.5</v>
      </c>
      <c r="AW55" s="26">
        <f>IFERROR(AF55*LEDGER!BB55,0)</f>
        <v>5</v>
      </c>
      <c r="AX55" s="26">
        <f>IFERROR(AG55*LEDGER!BD55,0)</f>
        <v>9</v>
      </c>
      <c r="AY55" s="26">
        <f>IFERROR(AH55*LEDGER!BE55,0)</f>
        <v>4.5</v>
      </c>
      <c r="AZ55" s="26">
        <f>IFERROR(AI55*LEDGER!BG55,0)</f>
        <v>9</v>
      </c>
      <c r="BA55" s="26">
        <f>IFERROR(AJ55*LEDGER!BH55,0)</f>
        <v>4.5</v>
      </c>
      <c r="BB55" s="26">
        <f>IFERROR(AK55*LEDGER!BJ55,0)</f>
        <v>0</v>
      </c>
      <c r="BC55" s="26">
        <f>IFERROR(AL55*LEDGER!BK55,0)</f>
        <v>0</v>
      </c>
      <c r="BD55" s="26">
        <f t="shared" si="5"/>
        <v>69.2</v>
      </c>
      <c r="BE55" s="26">
        <f t="shared" si="6"/>
        <v>2.5629629629629629</v>
      </c>
    </row>
    <row r="56" spans="2:57" x14ac:dyDescent="0.2">
      <c r="B56" s="26">
        <f>'Sub Ref'!F$27</f>
        <v>75</v>
      </c>
      <c r="C56" s="26">
        <f>'Sub Ref'!G$27</f>
        <v>25</v>
      </c>
      <c r="D56" s="26">
        <f t="shared" si="0"/>
        <v>100</v>
      </c>
      <c r="E56" s="26">
        <f>'Sub Ref'!O$27</f>
        <v>75</v>
      </c>
      <c r="F56" s="26">
        <f>'Sub Ref'!P$27</f>
        <v>25</v>
      </c>
      <c r="G56" s="26">
        <f t="shared" si="1"/>
        <v>100</v>
      </c>
      <c r="H56" s="26">
        <f>VLOOKUP('DATA ENTRY'!L56,'Sub Ref'!$L$30:$O$31,4,0)</f>
        <v>75</v>
      </c>
      <c r="I56" s="26">
        <f>VLOOKUP('DATA ENTRY'!L56,'Sub Ref'!$L$30:$P$31,5,0)</f>
        <v>25</v>
      </c>
      <c r="J56" s="26">
        <f t="shared" si="7"/>
        <v>100</v>
      </c>
      <c r="K56" s="26">
        <f>VLOOKUP('DATA ENTRY'!O56,'Sub Ref'!$C$3:$G$11,4,0)</f>
        <v>75</v>
      </c>
      <c r="L56" s="26">
        <f>VLOOKUP('DATA ENTRY'!O56,'Sub Ref'!$C$3:$G$11,5,0)</f>
        <v>25</v>
      </c>
      <c r="M56" s="26">
        <f t="shared" si="2"/>
        <v>100</v>
      </c>
      <c r="N56" s="26">
        <f>VLOOKUP('DATA ENTRY'!R56,'Sub Ref'!$L$3:$P$11,4,0)</f>
        <v>75</v>
      </c>
      <c r="O56" s="26">
        <f>VLOOKUP('DATA ENTRY'!R56,'Sub Ref'!$L$3:$P$11,5,0)</f>
        <v>25</v>
      </c>
      <c r="P56" s="26">
        <f t="shared" si="8"/>
        <v>100</v>
      </c>
      <c r="Q56" s="26">
        <f>VLOOKUP('DATA ENTRY'!U56,'Sub Ref'!$C$14:$G$22,4,0)</f>
        <v>75</v>
      </c>
      <c r="R56" s="26">
        <f>VLOOKUP('DATA ENTRY'!U56,'Sub Ref'!$C$14:$G$22,5,0)</f>
        <v>25</v>
      </c>
      <c r="S56" s="26">
        <f t="shared" si="9"/>
        <v>100</v>
      </c>
      <c r="T56" s="26" t="e">
        <f>INDEX('Sub Ref'!$O$14:$O$22,MATCH('DATA ENTRY'!X56,'Sub Ref'!$L$14:$L$22,0))</f>
        <v>#N/A</v>
      </c>
      <c r="U56" s="26" t="e">
        <f>INDEX('Sub Ref'!$P$14:$P$22,MATCH('DATA ENTRY'!X56,'Sub Ref'!$L$14:$L$22,0))</f>
        <v>#N/A</v>
      </c>
      <c r="V56" s="26" t="e">
        <f t="shared" si="3"/>
        <v>#N/A</v>
      </c>
      <c r="X56" s="26">
        <f>'DATA ENTRY'!A56</f>
        <v>14911554</v>
      </c>
      <c r="Y56" s="26">
        <f>'Sub Ref'!$D$27</f>
        <v>2.25</v>
      </c>
      <c r="Z56" s="26">
        <f>'Sub Ref'!$E$27</f>
        <v>0.75</v>
      </c>
      <c r="AA56" s="26">
        <f>'Sub Ref'!$M$27</f>
        <v>3</v>
      </c>
      <c r="AB56" s="26">
        <f>'Sub Ref'!$N$27</f>
        <v>1</v>
      </c>
      <c r="AC56" s="26">
        <f>IFERROR(VLOOKUP('DATA ENTRY'!L56,'Sub Ref'!$L$30:$N$31,2,0),0)</f>
        <v>3.75</v>
      </c>
      <c r="AD56" s="26">
        <f>IFERROR(VLOOKUP('DATA ENTRY'!L56,'Sub Ref'!$L$30:$N$31,3,0),0)</f>
        <v>1.25</v>
      </c>
      <c r="AE56" s="26">
        <f>IFERROR(VLOOKUP('DATA ENTRY'!O56,'Sub Ref'!$C$3:$E$11,2,0),0)</f>
        <v>3.75</v>
      </c>
      <c r="AF56" s="26">
        <f>IFERROR(VLOOKUP('DATA ENTRY'!O56,'Sub Ref'!$C$3:$E$11,3,0),0)</f>
        <v>1.25</v>
      </c>
      <c r="AG56" s="26">
        <f>IFERROR(VLOOKUP('DATA ENTRY'!R56,'Sub Ref'!$L$3:$N$24,2,0),0)</f>
        <v>3.75</v>
      </c>
      <c r="AH56" s="26">
        <f>IFERROR(VLOOKUP('DATA ENTRY'!R56,'Sub Ref'!$L$3:$N$24,3,0),0)</f>
        <v>1.25</v>
      </c>
      <c r="AI56" s="26">
        <f>IFERROR(VLOOKUP('DATA ENTRY'!U56,'Sub Ref'!$C$14:$E$22,2,0),0)</f>
        <v>3.75</v>
      </c>
      <c r="AJ56" s="26">
        <f>IFERROR(VLOOKUP('DATA ENTRY'!U56,'Sub Ref'!$C$14:$E$22,3,0),0)</f>
        <v>1.25</v>
      </c>
      <c r="AK56" s="26">
        <f>IFERROR(INDEX('Sub Ref'!$M$14:$M$23,MATCH('DATA ENTRY'!X56,'Sub Ref'!$L$14:$L$23,0)),0)</f>
        <v>0</v>
      </c>
      <c r="AL56" s="26">
        <f>IFERROR(INDEX('Sub Ref'!$N$14:$N$23,MATCH('DATA ENTRY'!X56,'Sub Ref'!$L$14:$L$23,0)),0)</f>
        <v>0</v>
      </c>
      <c r="AN56" s="26">
        <f t="shared" si="4"/>
        <v>27</v>
      </c>
      <c r="AP56" s="26">
        <f>IFERROR('MARK LOOKUP'!Y56*LEDGER!AR56,0)</f>
        <v>2.6999999999999997</v>
      </c>
      <c r="AQ56" s="26">
        <f>IFERROR('MARK LOOKUP'!Z56*LEDGER!AS56,0)</f>
        <v>2.7</v>
      </c>
      <c r="AR56" s="26">
        <f>IFERROR(AA56*LEDGER!AU56,0)</f>
        <v>3.5999999999999996</v>
      </c>
      <c r="AS56" s="26">
        <f>IFERROR(AB56*LEDGER!AV56,0)</f>
        <v>3.6</v>
      </c>
      <c r="AT56" s="26">
        <f>IFERROR(AC56*LEDGER!AU56,0)</f>
        <v>4.5</v>
      </c>
      <c r="AU56" s="26">
        <f>IFERROR(AD56*LEDGER!AV56,0)</f>
        <v>4.5</v>
      </c>
      <c r="AV56" s="26">
        <f>IFERROR(AE56*LEDGER!BA56,0)</f>
        <v>7.5</v>
      </c>
      <c r="AW56" s="26">
        <f>IFERROR(AF56*LEDGER!BB56,0)</f>
        <v>4.5</v>
      </c>
      <c r="AX56" s="26">
        <f>IFERROR(AG56*LEDGER!BD56,0)</f>
        <v>7.5</v>
      </c>
      <c r="AY56" s="26">
        <f>IFERROR(AH56*LEDGER!BE56,0)</f>
        <v>4.5</v>
      </c>
      <c r="AZ56" s="26">
        <f>IFERROR(AI56*LEDGER!BG56,0)</f>
        <v>7.5</v>
      </c>
      <c r="BA56" s="26">
        <f>IFERROR(AJ56*LEDGER!BH56,0)</f>
        <v>4.5</v>
      </c>
      <c r="BB56" s="26">
        <f>IFERROR(AK56*LEDGER!BJ56,0)</f>
        <v>0</v>
      </c>
      <c r="BC56" s="26">
        <f>IFERROR(AL56*LEDGER!BK56,0)</f>
        <v>0</v>
      </c>
      <c r="BD56" s="26">
        <f t="shared" si="5"/>
        <v>57.6</v>
      </c>
      <c r="BE56" s="26">
        <f t="shared" si="6"/>
        <v>2.1333333333333333</v>
      </c>
    </row>
    <row r="57" spans="2:57" x14ac:dyDescent="0.2">
      <c r="B57" s="26">
        <f>'Sub Ref'!F$27</f>
        <v>75</v>
      </c>
      <c r="C57" s="26">
        <f>'Sub Ref'!G$27</f>
        <v>25</v>
      </c>
      <c r="D57" s="26">
        <f t="shared" si="0"/>
        <v>100</v>
      </c>
      <c r="E57" s="26">
        <f>'Sub Ref'!O$27</f>
        <v>75</v>
      </c>
      <c r="F57" s="26">
        <f>'Sub Ref'!P$27</f>
        <v>25</v>
      </c>
      <c r="G57" s="26">
        <f t="shared" si="1"/>
        <v>100</v>
      </c>
      <c r="H57" s="26" t="e">
        <f>VLOOKUP('DATA ENTRY'!L57,'Sub Ref'!$L$30:$O$31,4,0)</f>
        <v>#N/A</v>
      </c>
      <c r="I57" s="26" t="e">
        <f>VLOOKUP('DATA ENTRY'!L57,'Sub Ref'!$L$30:$P$31,5,0)</f>
        <v>#N/A</v>
      </c>
      <c r="J57" s="26" t="e">
        <f t="shared" si="7"/>
        <v>#N/A</v>
      </c>
      <c r="K57" s="26" t="e">
        <f>VLOOKUP('DATA ENTRY'!O57,'Sub Ref'!$C$3:$G$11,4,0)</f>
        <v>#N/A</v>
      </c>
      <c r="L57" s="26" t="e">
        <f>VLOOKUP('DATA ENTRY'!O57,'Sub Ref'!$C$3:$G$11,5,0)</f>
        <v>#N/A</v>
      </c>
      <c r="M57" s="26" t="e">
        <f t="shared" si="2"/>
        <v>#N/A</v>
      </c>
      <c r="N57" s="26" t="e">
        <f>VLOOKUP('DATA ENTRY'!R57,'Sub Ref'!$L$3:$P$11,4,0)</f>
        <v>#N/A</v>
      </c>
      <c r="O57" s="26" t="e">
        <f>VLOOKUP('DATA ENTRY'!R57,'Sub Ref'!$L$3:$P$11,5,0)</f>
        <v>#N/A</v>
      </c>
      <c r="P57" s="26" t="e">
        <f t="shared" si="8"/>
        <v>#N/A</v>
      </c>
      <c r="Q57" s="26" t="e">
        <f>VLOOKUP('DATA ENTRY'!U57,'Sub Ref'!$C$14:$G$22,4,0)</f>
        <v>#N/A</v>
      </c>
      <c r="R57" s="26" t="e">
        <f>VLOOKUP('DATA ENTRY'!U57,'Sub Ref'!$C$14:$G$22,5,0)</f>
        <v>#N/A</v>
      </c>
      <c r="S57" s="26" t="e">
        <f t="shared" si="9"/>
        <v>#N/A</v>
      </c>
      <c r="T57" s="26" t="e">
        <f>INDEX('Sub Ref'!$O$14:$O$22,MATCH('DATA ENTRY'!X57,'Sub Ref'!$L$14:$L$22,0))</f>
        <v>#N/A</v>
      </c>
      <c r="U57" s="26" t="e">
        <f>INDEX('Sub Ref'!$P$14:$P$22,MATCH('DATA ENTRY'!X57,'Sub Ref'!$L$14:$L$22,0))</f>
        <v>#N/A</v>
      </c>
      <c r="V57" s="26" t="e">
        <f t="shared" si="3"/>
        <v>#N/A</v>
      </c>
      <c r="X57" s="26">
        <f>'DATA ENTRY'!A57</f>
        <v>0</v>
      </c>
      <c r="Y57" s="26">
        <f>'Sub Ref'!$D$27</f>
        <v>2.25</v>
      </c>
      <c r="Z57" s="26">
        <f>'Sub Ref'!$E$27</f>
        <v>0.75</v>
      </c>
      <c r="AA57" s="26">
        <f>'Sub Ref'!$M$27</f>
        <v>3</v>
      </c>
      <c r="AB57" s="26">
        <f>'Sub Ref'!$N$27</f>
        <v>1</v>
      </c>
      <c r="AC57" s="26">
        <f>IFERROR(VLOOKUP('DATA ENTRY'!L57,'Sub Ref'!$L$30:$N$31,2,0),0)</f>
        <v>0</v>
      </c>
      <c r="AD57" s="26">
        <f>IFERROR(VLOOKUP('DATA ENTRY'!L57,'Sub Ref'!$L$30:$N$31,3,0),0)</f>
        <v>0</v>
      </c>
      <c r="AE57" s="26">
        <f>IFERROR(VLOOKUP('DATA ENTRY'!O57,'Sub Ref'!$C$3:$E$11,2,0),0)</f>
        <v>0</v>
      </c>
      <c r="AF57" s="26">
        <f>IFERROR(VLOOKUP('DATA ENTRY'!O57,'Sub Ref'!$C$3:$E$11,3,0),0)</f>
        <v>0</v>
      </c>
      <c r="AG57" s="26">
        <f>IFERROR(VLOOKUP('DATA ENTRY'!R57,'Sub Ref'!$L$3:$N$24,2,0),0)</f>
        <v>0</v>
      </c>
      <c r="AH57" s="26">
        <f>IFERROR(VLOOKUP('DATA ENTRY'!R57,'Sub Ref'!$L$3:$N$24,3,0),0)</f>
        <v>0</v>
      </c>
      <c r="AI57" s="26">
        <f>IFERROR(VLOOKUP('DATA ENTRY'!U57,'Sub Ref'!$C$14:$E$22,2,0),0)</f>
        <v>0</v>
      </c>
      <c r="AJ57" s="26">
        <f>IFERROR(VLOOKUP('DATA ENTRY'!U57,'Sub Ref'!$C$14:$E$22,3,0),0)</f>
        <v>0</v>
      </c>
      <c r="AK57" s="26">
        <f>IFERROR(INDEX('Sub Ref'!$M$14:$M$23,MATCH('DATA ENTRY'!X57,'Sub Ref'!$L$14:$L$23,0)),0)</f>
        <v>0</v>
      </c>
      <c r="AL57" s="26">
        <f>IFERROR(INDEX('Sub Ref'!$N$14:$N$23,MATCH('DATA ENTRY'!X57,'Sub Ref'!$L$14:$L$23,0)),0)</f>
        <v>0</v>
      </c>
      <c r="AN57" s="26">
        <f t="shared" si="4"/>
        <v>7</v>
      </c>
      <c r="AP57" s="26">
        <f>IFERROR('MARK LOOKUP'!Y57*LEDGER!AR57,0)</f>
        <v>0</v>
      </c>
      <c r="AQ57" s="26">
        <f>IFERROR('MARK LOOKUP'!Z57*LEDGER!AS57,0)</f>
        <v>0</v>
      </c>
      <c r="AR57" s="26">
        <f>IFERROR(AA57*LEDGER!AU57,0)</f>
        <v>0</v>
      </c>
      <c r="AS57" s="26">
        <f>IFERROR(AB57*LEDGER!AV57,0)</f>
        <v>0</v>
      </c>
      <c r="AT57" s="26">
        <f>IFERROR(AC57*LEDGER!AU57,0)</f>
        <v>0</v>
      </c>
      <c r="AU57" s="26">
        <f>IFERROR(AD57*LEDGER!AV57,0)</f>
        <v>0</v>
      </c>
      <c r="AV57" s="26">
        <f>IFERROR(AE57*LEDGER!BA57,0)</f>
        <v>0</v>
      </c>
      <c r="AW57" s="26">
        <f>IFERROR(AF57*LEDGER!BB57,0)</f>
        <v>0</v>
      </c>
      <c r="AX57" s="26">
        <f>IFERROR(AG57*LEDGER!BD57,0)</f>
        <v>0</v>
      </c>
      <c r="AY57" s="26">
        <f>IFERROR(AH57*LEDGER!BE57,0)</f>
        <v>0</v>
      </c>
      <c r="AZ57" s="26">
        <f>IFERROR(AI57*LEDGER!BG57,0)</f>
        <v>0</v>
      </c>
      <c r="BA57" s="26">
        <f>IFERROR(AJ57*LEDGER!BH57,0)</f>
        <v>0</v>
      </c>
      <c r="BB57" s="26">
        <f>IFERROR(AK57*LEDGER!BJ57,0)</f>
        <v>0</v>
      </c>
      <c r="BC57" s="26">
        <f>IFERROR(AL57*LEDGER!BK57,0)</f>
        <v>0</v>
      </c>
      <c r="BD57" s="26">
        <f t="shared" si="5"/>
        <v>0</v>
      </c>
      <c r="BE57" s="26">
        <f t="shared" si="6"/>
        <v>0</v>
      </c>
    </row>
    <row r="58" spans="2:57" x14ac:dyDescent="0.2">
      <c r="B58" s="26">
        <f>'Sub Ref'!F$27</f>
        <v>75</v>
      </c>
      <c r="C58" s="26">
        <f>'Sub Ref'!G$27</f>
        <v>25</v>
      </c>
      <c r="D58" s="26">
        <f t="shared" si="0"/>
        <v>100</v>
      </c>
      <c r="E58" s="26">
        <f>'Sub Ref'!O$27</f>
        <v>75</v>
      </c>
      <c r="F58" s="26">
        <f>'Sub Ref'!P$27</f>
        <v>25</v>
      </c>
      <c r="G58" s="26">
        <f t="shared" si="1"/>
        <v>100</v>
      </c>
      <c r="H58" s="26" t="e">
        <f>VLOOKUP('DATA ENTRY'!L58,'Sub Ref'!$L$30:$O$31,4,0)</f>
        <v>#N/A</v>
      </c>
      <c r="I58" s="26" t="e">
        <f>VLOOKUP('DATA ENTRY'!L58,'Sub Ref'!$L$30:$P$31,5,0)</f>
        <v>#N/A</v>
      </c>
      <c r="J58" s="26" t="e">
        <f t="shared" si="7"/>
        <v>#N/A</v>
      </c>
      <c r="K58" s="26" t="e">
        <f>VLOOKUP('DATA ENTRY'!O58,'Sub Ref'!$C$3:$G$11,4,0)</f>
        <v>#N/A</v>
      </c>
      <c r="L58" s="26" t="e">
        <f>VLOOKUP('DATA ENTRY'!O58,'Sub Ref'!$C$3:$G$11,5,0)</f>
        <v>#N/A</v>
      </c>
      <c r="M58" s="26" t="e">
        <f t="shared" si="2"/>
        <v>#N/A</v>
      </c>
      <c r="N58" s="26" t="e">
        <f>VLOOKUP('DATA ENTRY'!R58,'Sub Ref'!$L$3:$P$11,4,0)</f>
        <v>#N/A</v>
      </c>
      <c r="O58" s="26" t="e">
        <f>VLOOKUP('DATA ENTRY'!R58,'Sub Ref'!$L$3:$P$11,5,0)</f>
        <v>#N/A</v>
      </c>
      <c r="P58" s="26" t="e">
        <f t="shared" si="8"/>
        <v>#N/A</v>
      </c>
      <c r="Q58" s="26" t="e">
        <f>VLOOKUP('DATA ENTRY'!U58,'Sub Ref'!$C$14:$G$22,4,0)</f>
        <v>#N/A</v>
      </c>
      <c r="R58" s="26" t="e">
        <f>VLOOKUP('DATA ENTRY'!U58,'Sub Ref'!$C$14:$G$22,5,0)</f>
        <v>#N/A</v>
      </c>
      <c r="S58" s="26" t="e">
        <f t="shared" si="9"/>
        <v>#N/A</v>
      </c>
      <c r="T58" s="26" t="e">
        <f>INDEX('Sub Ref'!$O$14:$O$22,MATCH('DATA ENTRY'!X58,'Sub Ref'!$L$14:$L$22,0))</f>
        <v>#N/A</v>
      </c>
      <c r="U58" s="26" t="e">
        <f>INDEX('Sub Ref'!$P$14:$P$22,MATCH('DATA ENTRY'!X58,'Sub Ref'!$L$14:$L$22,0))</f>
        <v>#N/A</v>
      </c>
      <c r="V58" s="26" t="e">
        <f t="shared" si="3"/>
        <v>#N/A</v>
      </c>
      <c r="X58" s="26">
        <f>'DATA ENTRY'!A58</f>
        <v>0</v>
      </c>
      <c r="Y58" s="26">
        <f>'Sub Ref'!$D$27</f>
        <v>2.25</v>
      </c>
      <c r="Z58" s="26">
        <f>'Sub Ref'!$E$27</f>
        <v>0.75</v>
      </c>
      <c r="AA58" s="26">
        <f>'Sub Ref'!$M$27</f>
        <v>3</v>
      </c>
      <c r="AB58" s="26">
        <f>'Sub Ref'!$N$27</f>
        <v>1</v>
      </c>
      <c r="AC58" s="26">
        <f>IFERROR(VLOOKUP('DATA ENTRY'!L58,'Sub Ref'!$L$30:$N$31,2,0),0)</f>
        <v>0</v>
      </c>
      <c r="AD58" s="26">
        <f>IFERROR(VLOOKUP('DATA ENTRY'!L58,'Sub Ref'!$L$30:$N$31,3,0),0)</f>
        <v>0</v>
      </c>
      <c r="AE58" s="26">
        <f>IFERROR(VLOOKUP('DATA ENTRY'!O58,'Sub Ref'!$C$3:$E$11,2,0),0)</f>
        <v>0</v>
      </c>
      <c r="AF58" s="26">
        <f>IFERROR(VLOOKUP('DATA ENTRY'!O58,'Sub Ref'!$C$3:$E$11,3,0),0)</f>
        <v>0</v>
      </c>
      <c r="AG58" s="26">
        <f>IFERROR(VLOOKUP('DATA ENTRY'!R58,'Sub Ref'!$L$3:$N$24,2,0),0)</f>
        <v>0</v>
      </c>
      <c r="AH58" s="26">
        <f>IFERROR(VLOOKUP('DATA ENTRY'!R58,'Sub Ref'!$L$3:$N$24,3,0),0)</f>
        <v>0</v>
      </c>
      <c r="AI58" s="26">
        <f>IFERROR(VLOOKUP('DATA ENTRY'!U58,'Sub Ref'!$C$14:$E$22,2,0),0)</f>
        <v>0</v>
      </c>
      <c r="AJ58" s="26">
        <f>IFERROR(VLOOKUP('DATA ENTRY'!U58,'Sub Ref'!$C$14:$E$22,3,0),0)</f>
        <v>0</v>
      </c>
      <c r="AK58" s="26">
        <f>IFERROR(INDEX('Sub Ref'!$M$14:$M$23,MATCH('DATA ENTRY'!X58,'Sub Ref'!$L$14:$L$23,0)),0)</f>
        <v>0</v>
      </c>
      <c r="AL58" s="26">
        <f>IFERROR(INDEX('Sub Ref'!$N$14:$N$23,MATCH('DATA ENTRY'!X58,'Sub Ref'!$L$14:$L$23,0)),0)</f>
        <v>0</v>
      </c>
      <c r="AN58" s="26">
        <f t="shared" si="4"/>
        <v>7</v>
      </c>
      <c r="AP58" s="26">
        <f>IFERROR('MARK LOOKUP'!Y58*LEDGER!AR58,0)</f>
        <v>0</v>
      </c>
      <c r="AQ58" s="26">
        <f>IFERROR('MARK LOOKUP'!Z58*LEDGER!AS58,0)</f>
        <v>0</v>
      </c>
      <c r="AR58" s="26">
        <f>IFERROR(AA58*LEDGER!AU58,0)</f>
        <v>0</v>
      </c>
      <c r="AS58" s="26">
        <f>IFERROR(AB58*LEDGER!AV58,0)</f>
        <v>0</v>
      </c>
      <c r="AT58" s="26">
        <f>IFERROR(AC58*LEDGER!AU58,0)</f>
        <v>0</v>
      </c>
      <c r="AU58" s="26">
        <f>IFERROR(AD58*LEDGER!AV58,0)</f>
        <v>0</v>
      </c>
      <c r="AV58" s="26">
        <f>IFERROR(AE58*LEDGER!BA58,0)</f>
        <v>0</v>
      </c>
      <c r="AW58" s="26">
        <f>IFERROR(AF58*LEDGER!BB58,0)</f>
        <v>0</v>
      </c>
      <c r="AX58" s="26">
        <f>IFERROR(AG58*LEDGER!BD58,0)</f>
        <v>0</v>
      </c>
      <c r="AY58" s="26">
        <f>IFERROR(AH58*LEDGER!BE58,0)</f>
        <v>0</v>
      </c>
      <c r="AZ58" s="26">
        <f>IFERROR(AI58*LEDGER!BG58,0)</f>
        <v>0</v>
      </c>
      <c r="BA58" s="26">
        <f>IFERROR(AJ58*LEDGER!BH58,0)</f>
        <v>0</v>
      </c>
      <c r="BB58" s="26">
        <f>IFERROR(AK58*LEDGER!BJ58,0)</f>
        <v>0</v>
      </c>
      <c r="BC58" s="26">
        <f>IFERROR(AL58*LEDGER!BK58,0)</f>
        <v>0</v>
      </c>
      <c r="BD58" s="26">
        <f t="shared" si="5"/>
        <v>0</v>
      </c>
      <c r="BE58" s="26">
        <f t="shared" si="6"/>
        <v>0</v>
      </c>
    </row>
    <row r="59" spans="2:57" x14ac:dyDescent="0.2">
      <c r="B59" s="26">
        <f>'Sub Ref'!F$27</f>
        <v>75</v>
      </c>
      <c r="C59" s="26">
        <f>'Sub Ref'!G$27</f>
        <v>25</v>
      </c>
      <c r="D59" s="26">
        <f t="shared" si="0"/>
        <v>100</v>
      </c>
      <c r="E59" s="26">
        <f>'Sub Ref'!O$27</f>
        <v>75</v>
      </c>
      <c r="F59" s="26">
        <f>'Sub Ref'!P$27</f>
        <v>25</v>
      </c>
      <c r="G59" s="26">
        <f t="shared" si="1"/>
        <v>100</v>
      </c>
      <c r="H59" s="26" t="e">
        <f>VLOOKUP('DATA ENTRY'!L59,'Sub Ref'!$L$30:$O$31,4,0)</f>
        <v>#N/A</v>
      </c>
      <c r="I59" s="26" t="e">
        <f>VLOOKUP('DATA ENTRY'!L59,'Sub Ref'!$L$30:$P$31,5,0)</f>
        <v>#N/A</v>
      </c>
      <c r="J59" s="26" t="e">
        <f t="shared" si="7"/>
        <v>#N/A</v>
      </c>
      <c r="K59" s="26" t="e">
        <f>VLOOKUP('DATA ENTRY'!O59,'Sub Ref'!$C$3:$G$11,4,0)</f>
        <v>#N/A</v>
      </c>
      <c r="L59" s="26" t="e">
        <f>VLOOKUP('DATA ENTRY'!O59,'Sub Ref'!$C$3:$G$11,5,0)</f>
        <v>#N/A</v>
      </c>
      <c r="M59" s="26" t="e">
        <f t="shared" si="2"/>
        <v>#N/A</v>
      </c>
      <c r="N59" s="26" t="e">
        <f>VLOOKUP('DATA ENTRY'!R59,'Sub Ref'!$L$3:$P$11,4,0)</f>
        <v>#N/A</v>
      </c>
      <c r="O59" s="26" t="e">
        <f>VLOOKUP('DATA ENTRY'!R59,'Sub Ref'!$L$3:$P$11,5,0)</f>
        <v>#N/A</v>
      </c>
      <c r="P59" s="26" t="e">
        <f t="shared" si="8"/>
        <v>#N/A</v>
      </c>
      <c r="Q59" s="26" t="e">
        <f>VLOOKUP('DATA ENTRY'!U59,'Sub Ref'!$C$14:$G$22,4,0)</f>
        <v>#N/A</v>
      </c>
      <c r="R59" s="26" t="e">
        <f>VLOOKUP('DATA ENTRY'!U59,'Sub Ref'!$C$14:$G$22,5,0)</f>
        <v>#N/A</v>
      </c>
      <c r="S59" s="26" t="e">
        <f t="shared" si="9"/>
        <v>#N/A</v>
      </c>
      <c r="T59" s="26" t="e">
        <f>INDEX('Sub Ref'!$O$14:$O$22,MATCH('DATA ENTRY'!X59,'Sub Ref'!$L$14:$L$22,0))</f>
        <v>#N/A</v>
      </c>
      <c r="U59" s="26" t="e">
        <f>INDEX('Sub Ref'!$P$14:$P$22,MATCH('DATA ENTRY'!X59,'Sub Ref'!$L$14:$L$22,0))</f>
        <v>#N/A</v>
      </c>
      <c r="V59" s="26" t="e">
        <f t="shared" si="3"/>
        <v>#N/A</v>
      </c>
      <c r="X59" s="26">
        <f>'DATA ENTRY'!A59</f>
        <v>0</v>
      </c>
      <c r="Y59" s="26">
        <f>'Sub Ref'!$D$27</f>
        <v>2.25</v>
      </c>
      <c r="Z59" s="26">
        <f>'Sub Ref'!$E$27</f>
        <v>0.75</v>
      </c>
      <c r="AA59" s="26">
        <f>'Sub Ref'!$M$27</f>
        <v>3</v>
      </c>
      <c r="AB59" s="26">
        <f>'Sub Ref'!$N$27</f>
        <v>1</v>
      </c>
      <c r="AC59" s="26">
        <f>IFERROR(VLOOKUP('DATA ENTRY'!L59,'Sub Ref'!$L$30:$N$31,2,0),0)</f>
        <v>0</v>
      </c>
      <c r="AD59" s="26">
        <f>IFERROR(VLOOKUP('DATA ENTRY'!L59,'Sub Ref'!$L$30:$N$31,3,0),0)</f>
        <v>0</v>
      </c>
      <c r="AE59" s="26">
        <f>IFERROR(VLOOKUP('DATA ENTRY'!O59,'Sub Ref'!$C$3:$E$11,2,0),0)</f>
        <v>0</v>
      </c>
      <c r="AF59" s="26">
        <f>IFERROR(VLOOKUP('DATA ENTRY'!O59,'Sub Ref'!$C$3:$E$11,3,0),0)</f>
        <v>0</v>
      </c>
      <c r="AG59" s="26">
        <f>IFERROR(VLOOKUP('DATA ENTRY'!R59,'Sub Ref'!$L$3:$N$24,2,0),0)</f>
        <v>0</v>
      </c>
      <c r="AH59" s="26">
        <f>IFERROR(VLOOKUP('DATA ENTRY'!R59,'Sub Ref'!$L$3:$N$24,3,0),0)</f>
        <v>0</v>
      </c>
      <c r="AI59" s="26">
        <f>IFERROR(VLOOKUP('DATA ENTRY'!U59,'Sub Ref'!$C$14:$E$22,2,0),0)</f>
        <v>0</v>
      </c>
      <c r="AJ59" s="26">
        <f>IFERROR(VLOOKUP('DATA ENTRY'!U59,'Sub Ref'!$C$14:$E$22,3,0),0)</f>
        <v>0</v>
      </c>
      <c r="AK59" s="26">
        <f>IFERROR(INDEX('Sub Ref'!$M$14:$M$23,MATCH('DATA ENTRY'!X59,'Sub Ref'!$L$14:$L$23,0)),0)</f>
        <v>0</v>
      </c>
      <c r="AL59" s="26">
        <f>IFERROR(INDEX('Sub Ref'!$N$14:$N$23,MATCH('DATA ENTRY'!X59,'Sub Ref'!$L$14:$L$23,0)),0)</f>
        <v>0</v>
      </c>
      <c r="AN59" s="26">
        <f t="shared" si="4"/>
        <v>7</v>
      </c>
      <c r="AP59" s="26">
        <f>IFERROR('MARK LOOKUP'!Y59*LEDGER!AR59,0)</f>
        <v>0</v>
      </c>
      <c r="AQ59" s="26">
        <f>IFERROR('MARK LOOKUP'!Z59*LEDGER!AS59,0)</f>
        <v>0</v>
      </c>
      <c r="AR59" s="26">
        <f>IFERROR(AA59*LEDGER!AU59,0)</f>
        <v>0</v>
      </c>
      <c r="AS59" s="26">
        <f>IFERROR(AB59*LEDGER!AV59,0)</f>
        <v>0</v>
      </c>
      <c r="AT59" s="26">
        <f>IFERROR(AC59*LEDGER!AU59,0)</f>
        <v>0</v>
      </c>
      <c r="AU59" s="26">
        <f>IFERROR(AD59*LEDGER!AV59,0)</f>
        <v>0</v>
      </c>
      <c r="AV59" s="26">
        <f>IFERROR(AE59*LEDGER!BA59,0)</f>
        <v>0</v>
      </c>
      <c r="AW59" s="26">
        <f>IFERROR(AF59*LEDGER!BB59,0)</f>
        <v>0</v>
      </c>
      <c r="AX59" s="26">
        <f>IFERROR(AG59*LEDGER!BD59,0)</f>
        <v>0</v>
      </c>
      <c r="AY59" s="26">
        <f>IFERROR(AH59*LEDGER!BE59,0)</f>
        <v>0</v>
      </c>
      <c r="AZ59" s="26">
        <f>IFERROR(AI59*LEDGER!BG59,0)</f>
        <v>0</v>
      </c>
      <c r="BA59" s="26">
        <f>IFERROR(AJ59*LEDGER!BH59,0)</f>
        <v>0</v>
      </c>
      <c r="BB59" s="26">
        <f>IFERROR(AK59*LEDGER!BJ59,0)</f>
        <v>0</v>
      </c>
      <c r="BC59" s="26">
        <f>IFERROR(AL59*LEDGER!BK59,0)</f>
        <v>0</v>
      </c>
      <c r="BD59" s="26">
        <f t="shared" si="5"/>
        <v>0</v>
      </c>
      <c r="BE59" s="26">
        <f t="shared" si="6"/>
        <v>0</v>
      </c>
    </row>
    <row r="60" spans="2:57" x14ac:dyDescent="0.2">
      <c r="B60" s="26">
        <f>'Sub Ref'!F$27</f>
        <v>75</v>
      </c>
      <c r="C60" s="26">
        <f>'Sub Ref'!G$27</f>
        <v>25</v>
      </c>
      <c r="D60" s="26">
        <f t="shared" si="0"/>
        <v>100</v>
      </c>
      <c r="E60" s="26">
        <f>'Sub Ref'!O$27</f>
        <v>75</v>
      </c>
      <c r="F60" s="26">
        <f>'Sub Ref'!P$27</f>
        <v>25</v>
      </c>
      <c r="G60" s="26">
        <f t="shared" si="1"/>
        <v>100</v>
      </c>
      <c r="H60" s="26" t="e">
        <f>VLOOKUP('DATA ENTRY'!L60,'Sub Ref'!$L$30:$O$31,4,0)</f>
        <v>#N/A</v>
      </c>
      <c r="I60" s="26" t="e">
        <f>VLOOKUP('DATA ENTRY'!L60,'Sub Ref'!$L$30:$P$31,5,0)</f>
        <v>#N/A</v>
      </c>
      <c r="J60" s="26" t="e">
        <f t="shared" si="7"/>
        <v>#N/A</v>
      </c>
      <c r="K60" s="26" t="e">
        <f>VLOOKUP('DATA ENTRY'!O60,'Sub Ref'!$C$3:$G$11,4,0)</f>
        <v>#N/A</v>
      </c>
      <c r="L60" s="26" t="e">
        <f>VLOOKUP('DATA ENTRY'!O60,'Sub Ref'!$C$3:$G$11,5,0)</f>
        <v>#N/A</v>
      </c>
      <c r="M60" s="26" t="e">
        <f t="shared" si="2"/>
        <v>#N/A</v>
      </c>
      <c r="N60" s="26" t="e">
        <f>VLOOKUP('DATA ENTRY'!R60,'Sub Ref'!$L$3:$P$11,4,0)</f>
        <v>#N/A</v>
      </c>
      <c r="O60" s="26" t="e">
        <f>VLOOKUP('DATA ENTRY'!R60,'Sub Ref'!$L$3:$P$11,5,0)</f>
        <v>#N/A</v>
      </c>
      <c r="P60" s="26" t="e">
        <f t="shared" si="8"/>
        <v>#N/A</v>
      </c>
      <c r="Q60" s="26" t="e">
        <f>VLOOKUP('DATA ENTRY'!U60,'Sub Ref'!$C$14:$G$22,4,0)</f>
        <v>#N/A</v>
      </c>
      <c r="R60" s="26" t="e">
        <f>VLOOKUP('DATA ENTRY'!U60,'Sub Ref'!$C$14:$G$22,5,0)</f>
        <v>#N/A</v>
      </c>
      <c r="S60" s="26" t="e">
        <f t="shared" si="9"/>
        <v>#N/A</v>
      </c>
      <c r="T60" s="26" t="e">
        <f>INDEX('Sub Ref'!$O$14:$O$22,MATCH('DATA ENTRY'!X60,'Sub Ref'!$L$14:$L$22,0))</f>
        <v>#N/A</v>
      </c>
      <c r="U60" s="26" t="e">
        <f>INDEX('Sub Ref'!$P$14:$P$22,MATCH('DATA ENTRY'!X60,'Sub Ref'!$L$14:$L$22,0))</f>
        <v>#N/A</v>
      </c>
      <c r="V60" s="26" t="e">
        <f t="shared" si="3"/>
        <v>#N/A</v>
      </c>
      <c r="X60" s="26">
        <f>'DATA ENTRY'!A60</f>
        <v>0</v>
      </c>
      <c r="Y60" s="26">
        <f>'Sub Ref'!$D$27</f>
        <v>2.25</v>
      </c>
      <c r="Z60" s="26">
        <f>'Sub Ref'!$E$27</f>
        <v>0.75</v>
      </c>
      <c r="AA60" s="26">
        <f>'Sub Ref'!$M$27</f>
        <v>3</v>
      </c>
      <c r="AB60" s="26">
        <f>'Sub Ref'!$N$27</f>
        <v>1</v>
      </c>
      <c r="AC60" s="26">
        <f>IFERROR(VLOOKUP('DATA ENTRY'!L60,'Sub Ref'!$L$30:$N$31,2,0),0)</f>
        <v>0</v>
      </c>
      <c r="AD60" s="26">
        <f>IFERROR(VLOOKUP('DATA ENTRY'!L60,'Sub Ref'!$L$30:$N$31,3,0),0)</f>
        <v>0</v>
      </c>
      <c r="AE60" s="26">
        <f>IFERROR(VLOOKUP('DATA ENTRY'!O60,'Sub Ref'!$C$3:$E$11,2,0),0)</f>
        <v>0</v>
      </c>
      <c r="AF60" s="26">
        <f>IFERROR(VLOOKUP('DATA ENTRY'!O60,'Sub Ref'!$C$3:$E$11,3,0),0)</f>
        <v>0</v>
      </c>
      <c r="AG60" s="26">
        <f>IFERROR(VLOOKUP('DATA ENTRY'!R60,'Sub Ref'!$L$3:$N$24,2,0),0)</f>
        <v>0</v>
      </c>
      <c r="AH60" s="26">
        <f>IFERROR(VLOOKUP('DATA ENTRY'!R60,'Sub Ref'!$L$3:$N$24,3,0),0)</f>
        <v>0</v>
      </c>
      <c r="AI60" s="26">
        <f>IFERROR(VLOOKUP('DATA ENTRY'!U60,'Sub Ref'!$C$14:$E$22,2,0),0)</f>
        <v>0</v>
      </c>
      <c r="AJ60" s="26">
        <f>IFERROR(VLOOKUP('DATA ENTRY'!U60,'Sub Ref'!$C$14:$E$22,3,0),0)</f>
        <v>0</v>
      </c>
      <c r="AK60" s="26">
        <f>IFERROR(INDEX('Sub Ref'!$M$14:$M$23,MATCH('DATA ENTRY'!X60,'Sub Ref'!$L$14:$L$23,0)),0)</f>
        <v>0</v>
      </c>
      <c r="AL60" s="26">
        <f>IFERROR(INDEX('Sub Ref'!$N$14:$N$23,MATCH('DATA ENTRY'!X60,'Sub Ref'!$L$14:$L$23,0)),0)</f>
        <v>0</v>
      </c>
      <c r="AN60" s="26">
        <f t="shared" si="4"/>
        <v>7</v>
      </c>
      <c r="AP60" s="26">
        <f>IFERROR('MARK LOOKUP'!Y60*LEDGER!AR60,0)</f>
        <v>0</v>
      </c>
      <c r="AQ60" s="26">
        <f>IFERROR('MARK LOOKUP'!Z60*LEDGER!AS60,0)</f>
        <v>0</v>
      </c>
      <c r="AR60" s="26">
        <f>IFERROR(AA60*LEDGER!AU60,0)</f>
        <v>0</v>
      </c>
      <c r="AS60" s="26">
        <f>IFERROR(AB60*LEDGER!AV60,0)</f>
        <v>0</v>
      </c>
      <c r="AT60" s="26">
        <f>IFERROR(AC60*LEDGER!AU60,0)</f>
        <v>0</v>
      </c>
      <c r="AU60" s="26">
        <f>IFERROR(AD60*LEDGER!AV60,0)</f>
        <v>0</v>
      </c>
      <c r="AV60" s="26">
        <f>IFERROR(AE60*LEDGER!BA60,0)</f>
        <v>0</v>
      </c>
      <c r="AW60" s="26">
        <f>IFERROR(AF60*LEDGER!BB60,0)</f>
        <v>0</v>
      </c>
      <c r="AX60" s="26">
        <f>IFERROR(AG60*LEDGER!BD60,0)</f>
        <v>0</v>
      </c>
      <c r="AY60" s="26">
        <f>IFERROR(AH60*LEDGER!BE60,0)</f>
        <v>0</v>
      </c>
      <c r="AZ60" s="26">
        <f>IFERROR(AI60*LEDGER!BG60,0)</f>
        <v>0</v>
      </c>
      <c r="BA60" s="26">
        <f>IFERROR(AJ60*LEDGER!BH60,0)</f>
        <v>0</v>
      </c>
      <c r="BB60" s="26">
        <f>IFERROR(AK60*LEDGER!BJ60,0)</f>
        <v>0</v>
      </c>
      <c r="BC60" s="26">
        <f>IFERROR(AL60*LEDGER!BK60,0)</f>
        <v>0</v>
      </c>
      <c r="BD60" s="26">
        <f t="shared" si="5"/>
        <v>0</v>
      </c>
      <c r="BE60" s="26">
        <f t="shared" si="6"/>
        <v>0</v>
      </c>
    </row>
    <row r="61" spans="2:57" x14ac:dyDescent="0.2">
      <c r="B61" s="26">
        <f>'Sub Ref'!F$27</f>
        <v>75</v>
      </c>
      <c r="C61" s="26">
        <f>'Sub Ref'!G$27</f>
        <v>25</v>
      </c>
      <c r="D61" s="26">
        <f t="shared" si="0"/>
        <v>100</v>
      </c>
      <c r="E61" s="26">
        <f>'Sub Ref'!O$27</f>
        <v>75</v>
      </c>
      <c r="F61" s="26">
        <f>'Sub Ref'!P$27</f>
        <v>25</v>
      </c>
      <c r="G61" s="26">
        <f t="shared" si="1"/>
        <v>100</v>
      </c>
      <c r="H61" s="26" t="e">
        <f>VLOOKUP('DATA ENTRY'!L61,'Sub Ref'!$L$30:$O$31,4,0)</f>
        <v>#N/A</v>
      </c>
      <c r="I61" s="26" t="e">
        <f>VLOOKUP('DATA ENTRY'!L61,'Sub Ref'!$L$30:$P$31,5,0)</f>
        <v>#N/A</v>
      </c>
      <c r="J61" s="26" t="e">
        <f t="shared" si="7"/>
        <v>#N/A</v>
      </c>
      <c r="K61" s="26" t="e">
        <f>VLOOKUP('DATA ENTRY'!O61,'Sub Ref'!$C$3:$G$11,4,0)</f>
        <v>#N/A</v>
      </c>
      <c r="L61" s="26" t="e">
        <f>VLOOKUP('DATA ENTRY'!O61,'Sub Ref'!$C$3:$G$11,5,0)</f>
        <v>#N/A</v>
      </c>
      <c r="M61" s="26" t="e">
        <f t="shared" si="2"/>
        <v>#N/A</v>
      </c>
      <c r="N61" s="26" t="e">
        <f>VLOOKUP('DATA ENTRY'!R61,'Sub Ref'!$L$3:$P$11,4,0)</f>
        <v>#N/A</v>
      </c>
      <c r="O61" s="26" t="e">
        <f>VLOOKUP('DATA ENTRY'!R61,'Sub Ref'!$L$3:$P$11,5,0)</f>
        <v>#N/A</v>
      </c>
      <c r="P61" s="26" t="e">
        <f t="shared" si="8"/>
        <v>#N/A</v>
      </c>
      <c r="Q61" s="26" t="e">
        <f>VLOOKUP('DATA ENTRY'!U61,'Sub Ref'!$C$14:$G$22,4,0)</f>
        <v>#N/A</v>
      </c>
      <c r="R61" s="26" t="e">
        <f>VLOOKUP('DATA ENTRY'!U61,'Sub Ref'!$C$14:$G$22,5,0)</f>
        <v>#N/A</v>
      </c>
      <c r="S61" s="26" t="e">
        <f t="shared" si="9"/>
        <v>#N/A</v>
      </c>
      <c r="T61" s="26" t="e">
        <f>INDEX('Sub Ref'!$O$14:$O$22,MATCH('DATA ENTRY'!X61,'Sub Ref'!$L$14:$L$22,0))</f>
        <v>#N/A</v>
      </c>
      <c r="U61" s="26" t="e">
        <f>INDEX('Sub Ref'!$P$14:$P$22,MATCH('DATA ENTRY'!X61,'Sub Ref'!$L$14:$L$22,0))</f>
        <v>#N/A</v>
      </c>
      <c r="V61" s="26" t="e">
        <f t="shared" si="3"/>
        <v>#N/A</v>
      </c>
      <c r="X61" s="26">
        <f>'DATA ENTRY'!A61</f>
        <v>0</v>
      </c>
      <c r="Y61" s="26">
        <f>'Sub Ref'!$D$27</f>
        <v>2.25</v>
      </c>
      <c r="Z61" s="26">
        <f>'Sub Ref'!$E$27</f>
        <v>0.75</v>
      </c>
      <c r="AA61" s="26">
        <f>'Sub Ref'!$M$27</f>
        <v>3</v>
      </c>
      <c r="AB61" s="26">
        <f>'Sub Ref'!$N$27</f>
        <v>1</v>
      </c>
      <c r="AC61" s="26">
        <f>IFERROR(VLOOKUP('DATA ENTRY'!L61,'Sub Ref'!$L$30:$N$31,2,0),0)</f>
        <v>0</v>
      </c>
      <c r="AD61" s="26">
        <f>IFERROR(VLOOKUP('DATA ENTRY'!L61,'Sub Ref'!$L$30:$N$31,3,0),0)</f>
        <v>0</v>
      </c>
      <c r="AE61" s="26">
        <f>IFERROR(VLOOKUP('DATA ENTRY'!O61,'Sub Ref'!$C$3:$E$11,2,0),0)</f>
        <v>0</v>
      </c>
      <c r="AF61" s="26">
        <f>IFERROR(VLOOKUP('DATA ENTRY'!O61,'Sub Ref'!$C$3:$E$11,3,0),0)</f>
        <v>0</v>
      </c>
      <c r="AG61" s="26">
        <f>IFERROR(VLOOKUP('DATA ENTRY'!R61,'Sub Ref'!$L$3:$N$24,2,0),0)</f>
        <v>0</v>
      </c>
      <c r="AH61" s="26">
        <f>IFERROR(VLOOKUP('DATA ENTRY'!R61,'Sub Ref'!$L$3:$N$24,3,0),0)</f>
        <v>0</v>
      </c>
      <c r="AI61" s="26">
        <f>IFERROR(VLOOKUP('DATA ENTRY'!U61,'Sub Ref'!$C$14:$E$22,2,0),0)</f>
        <v>0</v>
      </c>
      <c r="AJ61" s="26">
        <f>IFERROR(VLOOKUP('DATA ENTRY'!U61,'Sub Ref'!$C$14:$E$22,3,0),0)</f>
        <v>0</v>
      </c>
      <c r="AK61" s="26">
        <f>IFERROR(INDEX('Sub Ref'!$M$14:$M$23,MATCH('DATA ENTRY'!X61,'Sub Ref'!$L$14:$L$23,0)),0)</f>
        <v>0</v>
      </c>
      <c r="AL61" s="26">
        <f>IFERROR(INDEX('Sub Ref'!$N$14:$N$23,MATCH('DATA ENTRY'!X61,'Sub Ref'!$L$14:$L$23,0)),0)</f>
        <v>0</v>
      </c>
      <c r="AN61" s="26">
        <f t="shared" si="4"/>
        <v>7</v>
      </c>
      <c r="AP61" s="26">
        <f>IFERROR('MARK LOOKUP'!Y61*LEDGER!AR61,0)</f>
        <v>0</v>
      </c>
      <c r="AQ61" s="26">
        <f>IFERROR('MARK LOOKUP'!Z61*LEDGER!AS61,0)</f>
        <v>0</v>
      </c>
      <c r="AR61" s="26">
        <f>IFERROR(AA61*LEDGER!AU61,0)</f>
        <v>0</v>
      </c>
      <c r="AS61" s="26">
        <f>IFERROR(AB61*LEDGER!AV61,0)</f>
        <v>0</v>
      </c>
      <c r="AT61" s="26">
        <f>IFERROR(AC61*LEDGER!AU61,0)</f>
        <v>0</v>
      </c>
      <c r="AU61" s="26">
        <f>IFERROR(AD61*LEDGER!AV61,0)</f>
        <v>0</v>
      </c>
      <c r="AV61" s="26">
        <f>IFERROR(AE61*LEDGER!BA61,0)</f>
        <v>0</v>
      </c>
      <c r="AW61" s="26">
        <f>IFERROR(AF61*LEDGER!BB61,0)</f>
        <v>0</v>
      </c>
      <c r="AX61" s="26">
        <f>IFERROR(AG61*LEDGER!BD61,0)</f>
        <v>0</v>
      </c>
      <c r="AY61" s="26">
        <f>IFERROR(AH61*LEDGER!BE61,0)</f>
        <v>0</v>
      </c>
      <c r="AZ61" s="26">
        <f>IFERROR(AI61*LEDGER!BG61,0)</f>
        <v>0</v>
      </c>
      <c r="BA61" s="26">
        <f>IFERROR(AJ61*LEDGER!BH61,0)</f>
        <v>0</v>
      </c>
      <c r="BB61" s="26">
        <f>IFERROR(AK61*LEDGER!BJ61,0)</f>
        <v>0</v>
      </c>
      <c r="BC61" s="26">
        <f>IFERROR(AL61*LEDGER!BK61,0)</f>
        <v>0</v>
      </c>
      <c r="BD61" s="26">
        <f t="shared" si="5"/>
        <v>0</v>
      </c>
      <c r="BE61" s="26">
        <f t="shared" si="6"/>
        <v>0</v>
      </c>
    </row>
    <row r="62" spans="2:57" x14ac:dyDescent="0.2">
      <c r="B62" s="26">
        <f>'Sub Ref'!F$27</f>
        <v>75</v>
      </c>
      <c r="C62" s="26">
        <f>'Sub Ref'!G$27</f>
        <v>25</v>
      </c>
      <c r="D62" s="26">
        <f t="shared" si="0"/>
        <v>100</v>
      </c>
      <c r="E62" s="26">
        <f>'Sub Ref'!O$27</f>
        <v>75</v>
      </c>
      <c r="F62" s="26">
        <f>'Sub Ref'!P$27</f>
        <v>25</v>
      </c>
      <c r="G62" s="26">
        <f t="shared" si="1"/>
        <v>100</v>
      </c>
      <c r="H62" s="26" t="e">
        <f>VLOOKUP('DATA ENTRY'!L62,'Sub Ref'!$L$30:$O$31,4,0)</f>
        <v>#N/A</v>
      </c>
      <c r="I62" s="26" t="e">
        <f>VLOOKUP('DATA ENTRY'!L62,'Sub Ref'!$L$30:$P$31,5,0)</f>
        <v>#N/A</v>
      </c>
      <c r="J62" s="26" t="e">
        <f t="shared" si="7"/>
        <v>#N/A</v>
      </c>
      <c r="K62" s="26" t="e">
        <f>VLOOKUP('DATA ENTRY'!O62,'Sub Ref'!$C$3:$G$11,4,0)</f>
        <v>#N/A</v>
      </c>
      <c r="L62" s="26" t="e">
        <f>VLOOKUP('DATA ENTRY'!O62,'Sub Ref'!$C$3:$G$11,5,0)</f>
        <v>#N/A</v>
      </c>
      <c r="M62" s="26" t="e">
        <f t="shared" si="2"/>
        <v>#N/A</v>
      </c>
      <c r="N62" s="26" t="e">
        <f>VLOOKUP('DATA ENTRY'!R62,'Sub Ref'!$L$3:$P$11,4,0)</f>
        <v>#N/A</v>
      </c>
      <c r="O62" s="26" t="e">
        <f>VLOOKUP('DATA ENTRY'!R62,'Sub Ref'!$L$3:$P$11,5,0)</f>
        <v>#N/A</v>
      </c>
      <c r="P62" s="26" t="e">
        <f t="shared" si="8"/>
        <v>#N/A</v>
      </c>
      <c r="Q62" s="26" t="e">
        <f>VLOOKUP('DATA ENTRY'!U62,'Sub Ref'!$C$14:$G$22,4,0)</f>
        <v>#N/A</v>
      </c>
      <c r="R62" s="26" t="e">
        <f>VLOOKUP('DATA ENTRY'!U62,'Sub Ref'!$C$14:$G$22,5,0)</f>
        <v>#N/A</v>
      </c>
      <c r="S62" s="26" t="e">
        <f t="shared" si="9"/>
        <v>#N/A</v>
      </c>
      <c r="T62" s="26" t="e">
        <f>INDEX('Sub Ref'!$O$14:$O$22,MATCH('DATA ENTRY'!X62,'Sub Ref'!$L$14:$L$22,0))</f>
        <v>#N/A</v>
      </c>
      <c r="U62" s="26" t="e">
        <f>INDEX('Sub Ref'!$P$14:$P$22,MATCH('DATA ENTRY'!X62,'Sub Ref'!$L$14:$L$22,0))</f>
        <v>#N/A</v>
      </c>
      <c r="V62" s="26" t="e">
        <f t="shared" si="3"/>
        <v>#N/A</v>
      </c>
      <c r="X62" s="26">
        <f>'DATA ENTRY'!A62</f>
        <v>0</v>
      </c>
      <c r="Y62" s="26">
        <f>'Sub Ref'!$D$27</f>
        <v>2.25</v>
      </c>
      <c r="Z62" s="26">
        <f>'Sub Ref'!$E$27</f>
        <v>0.75</v>
      </c>
      <c r="AA62" s="26">
        <f>'Sub Ref'!$M$27</f>
        <v>3</v>
      </c>
      <c r="AB62" s="26">
        <f>'Sub Ref'!$N$27</f>
        <v>1</v>
      </c>
      <c r="AC62" s="26">
        <f>IFERROR(VLOOKUP('DATA ENTRY'!L62,'Sub Ref'!$L$30:$N$31,2,0),0)</f>
        <v>0</v>
      </c>
      <c r="AD62" s="26">
        <f>IFERROR(VLOOKUP('DATA ENTRY'!L62,'Sub Ref'!$L$30:$N$31,3,0),0)</f>
        <v>0</v>
      </c>
      <c r="AE62" s="26">
        <f>IFERROR(VLOOKUP('DATA ENTRY'!O62,'Sub Ref'!$C$3:$E$11,2,0),0)</f>
        <v>0</v>
      </c>
      <c r="AF62" s="26">
        <f>IFERROR(VLOOKUP('DATA ENTRY'!O62,'Sub Ref'!$C$3:$E$11,3,0),0)</f>
        <v>0</v>
      </c>
      <c r="AG62" s="26">
        <f>IFERROR(VLOOKUP('DATA ENTRY'!R62,'Sub Ref'!$L$3:$N$24,2,0),0)</f>
        <v>0</v>
      </c>
      <c r="AH62" s="26">
        <f>IFERROR(VLOOKUP('DATA ENTRY'!R62,'Sub Ref'!$L$3:$N$24,3,0),0)</f>
        <v>0</v>
      </c>
      <c r="AI62" s="26">
        <f>IFERROR(VLOOKUP('DATA ENTRY'!U62,'Sub Ref'!$C$14:$E$22,2,0),0)</f>
        <v>0</v>
      </c>
      <c r="AJ62" s="26">
        <f>IFERROR(VLOOKUP('DATA ENTRY'!U62,'Sub Ref'!$C$14:$E$22,3,0),0)</f>
        <v>0</v>
      </c>
      <c r="AK62" s="26">
        <f>IFERROR(INDEX('Sub Ref'!$M$14:$M$23,MATCH('DATA ENTRY'!X62,'Sub Ref'!$L$14:$L$23,0)),0)</f>
        <v>0</v>
      </c>
      <c r="AL62" s="26">
        <f>IFERROR(INDEX('Sub Ref'!$N$14:$N$23,MATCH('DATA ENTRY'!X62,'Sub Ref'!$L$14:$L$23,0)),0)</f>
        <v>0</v>
      </c>
      <c r="AN62" s="26">
        <f t="shared" si="4"/>
        <v>7</v>
      </c>
      <c r="AP62" s="26">
        <f>IFERROR('MARK LOOKUP'!Y62*LEDGER!AR62,0)</f>
        <v>0</v>
      </c>
      <c r="AQ62" s="26">
        <f>IFERROR('MARK LOOKUP'!Z62*LEDGER!AS62,0)</f>
        <v>3</v>
      </c>
      <c r="AR62" s="26">
        <f>IFERROR(AA62*LEDGER!AU62,0)</f>
        <v>0</v>
      </c>
      <c r="AS62" s="26">
        <f>IFERROR(AB62*LEDGER!AV62,0)</f>
        <v>0</v>
      </c>
      <c r="AT62" s="26">
        <f>IFERROR(AC62*LEDGER!AU62,0)</f>
        <v>0</v>
      </c>
      <c r="AU62" s="26">
        <f>IFERROR(AD62*LEDGER!AV62,0)</f>
        <v>0</v>
      </c>
      <c r="AV62" s="26">
        <f>IFERROR(AE62*LEDGER!BA62,0)</f>
        <v>0</v>
      </c>
      <c r="AW62" s="26">
        <f>IFERROR(AF62*LEDGER!BB62,0)</f>
        <v>0</v>
      </c>
      <c r="AX62" s="26">
        <f>IFERROR(AG62*LEDGER!BD62,0)</f>
        <v>0</v>
      </c>
      <c r="AY62" s="26">
        <f>IFERROR(AH62*LEDGER!BE62,0)</f>
        <v>0</v>
      </c>
      <c r="AZ62" s="26">
        <f>IFERROR(AI62*LEDGER!BG62,0)</f>
        <v>0</v>
      </c>
      <c r="BA62" s="26">
        <f>IFERROR(AJ62*LEDGER!BH62,0)</f>
        <v>0</v>
      </c>
      <c r="BB62" s="26">
        <f>IFERROR(AK62*LEDGER!BJ62,0)</f>
        <v>0</v>
      </c>
      <c r="BC62" s="26">
        <f>IFERROR(AL62*LEDGER!BK62,0)</f>
        <v>0</v>
      </c>
      <c r="BD62" s="26">
        <f t="shared" si="5"/>
        <v>3</v>
      </c>
      <c r="BE62" s="26">
        <f t="shared" si="6"/>
        <v>0.42857142857142855</v>
      </c>
    </row>
    <row r="63" spans="2:57" x14ac:dyDescent="0.2">
      <c r="B63" s="26">
        <f>'Sub Ref'!F$27</f>
        <v>75</v>
      </c>
      <c r="C63" s="26">
        <f>'Sub Ref'!G$27</f>
        <v>25</v>
      </c>
      <c r="D63" s="26">
        <f t="shared" si="0"/>
        <v>100</v>
      </c>
      <c r="E63" s="26">
        <f>'Sub Ref'!O$27</f>
        <v>75</v>
      </c>
      <c r="F63" s="26">
        <f>'Sub Ref'!P$27</f>
        <v>25</v>
      </c>
      <c r="G63" s="26">
        <f t="shared" si="1"/>
        <v>100</v>
      </c>
      <c r="H63" s="26" t="e">
        <f>VLOOKUP('DATA ENTRY'!L63,'Sub Ref'!$L$30:$O$31,4,0)</f>
        <v>#N/A</v>
      </c>
      <c r="I63" s="26" t="e">
        <f>VLOOKUP('DATA ENTRY'!L63,'Sub Ref'!$L$30:$P$31,5,0)</f>
        <v>#N/A</v>
      </c>
      <c r="J63" s="26" t="e">
        <f t="shared" si="7"/>
        <v>#N/A</v>
      </c>
      <c r="K63" s="26" t="e">
        <f>VLOOKUP('DATA ENTRY'!O63,'Sub Ref'!$C$3:$G$11,4,0)</f>
        <v>#N/A</v>
      </c>
      <c r="L63" s="26" t="e">
        <f>VLOOKUP('DATA ENTRY'!O63,'Sub Ref'!$C$3:$G$11,5,0)</f>
        <v>#N/A</v>
      </c>
      <c r="M63" s="26" t="e">
        <f t="shared" si="2"/>
        <v>#N/A</v>
      </c>
      <c r="N63" s="26" t="e">
        <f>VLOOKUP('DATA ENTRY'!R63,'Sub Ref'!$L$3:$P$11,4,0)</f>
        <v>#N/A</v>
      </c>
      <c r="O63" s="26" t="e">
        <f>VLOOKUP('DATA ENTRY'!R63,'Sub Ref'!$L$3:$P$11,5,0)</f>
        <v>#N/A</v>
      </c>
      <c r="P63" s="26" t="e">
        <f t="shared" si="8"/>
        <v>#N/A</v>
      </c>
      <c r="Q63" s="26" t="e">
        <f>VLOOKUP('DATA ENTRY'!U63,'Sub Ref'!$C$14:$G$22,4,0)</f>
        <v>#N/A</v>
      </c>
      <c r="R63" s="26" t="e">
        <f>VLOOKUP('DATA ENTRY'!U63,'Sub Ref'!$C$14:$G$22,5,0)</f>
        <v>#N/A</v>
      </c>
      <c r="S63" s="26" t="e">
        <f t="shared" si="9"/>
        <v>#N/A</v>
      </c>
      <c r="T63" s="26" t="e">
        <f>INDEX('Sub Ref'!$O$14:$O$22,MATCH('DATA ENTRY'!X63,'Sub Ref'!$L$14:$L$22,0))</f>
        <v>#N/A</v>
      </c>
      <c r="U63" s="26" t="e">
        <f>INDEX('Sub Ref'!$P$14:$P$22,MATCH('DATA ENTRY'!X63,'Sub Ref'!$L$14:$L$22,0))</f>
        <v>#N/A</v>
      </c>
      <c r="V63" s="26" t="e">
        <f t="shared" si="3"/>
        <v>#N/A</v>
      </c>
      <c r="X63" s="26">
        <f>'DATA ENTRY'!A63</f>
        <v>0</v>
      </c>
      <c r="Y63" s="26">
        <f>'Sub Ref'!$D$27</f>
        <v>2.25</v>
      </c>
      <c r="Z63" s="26">
        <f>'Sub Ref'!$E$27</f>
        <v>0.75</v>
      </c>
      <c r="AA63" s="26">
        <f>'Sub Ref'!$M$27</f>
        <v>3</v>
      </c>
      <c r="AB63" s="26">
        <f>'Sub Ref'!$N$27</f>
        <v>1</v>
      </c>
      <c r="AC63" s="26">
        <f>IFERROR(VLOOKUP('DATA ENTRY'!L63,'Sub Ref'!$L$30:$N$31,2,0),0)</f>
        <v>0</v>
      </c>
      <c r="AD63" s="26">
        <f>IFERROR(VLOOKUP('DATA ENTRY'!L63,'Sub Ref'!$L$30:$N$31,3,0),0)</f>
        <v>0</v>
      </c>
      <c r="AE63" s="26">
        <f>IFERROR(VLOOKUP('DATA ENTRY'!O63,'Sub Ref'!$C$3:$E$11,2,0),0)</f>
        <v>0</v>
      </c>
      <c r="AF63" s="26">
        <f>IFERROR(VLOOKUP('DATA ENTRY'!O63,'Sub Ref'!$C$3:$E$11,3,0),0)</f>
        <v>0</v>
      </c>
      <c r="AG63" s="26">
        <f>IFERROR(VLOOKUP('DATA ENTRY'!R63,'Sub Ref'!$L$3:$N$24,2,0),0)</f>
        <v>0</v>
      </c>
      <c r="AH63" s="26">
        <f>IFERROR(VLOOKUP('DATA ENTRY'!R63,'Sub Ref'!$L$3:$N$24,3,0),0)</f>
        <v>0</v>
      </c>
      <c r="AI63" s="26">
        <f>IFERROR(VLOOKUP('DATA ENTRY'!U63,'Sub Ref'!$C$14:$E$22,2,0),0)</f>
        <v>0</v>
      </c>
      <c r="AJ63" s="26">
        <f>IFERROR(VLOOKUP('DATA ENTRY'!U63,'Sub Ref'!$C$14:$E$22,3,0),0)</f>
        <v>0</v>
      </c>
      <c r="AK63" s="26">
        <f>IFERROR(INDEX('Sub Ref'!$M$14:$M$23,MATCH('DATA ENTRY'!X63,'Sub Ref'!$L$14:$L$23,0)),0)</f>
        <v>0</v>
      </c>
      <c r="AL63" s="26">
        <f>IFERROR(INDEX('Sub Ref'!$N$14:$N$23,MATCH('DATA ENTRY'!X63,'Sub Ref'!$L$14:$L$23,0)),0)</f>
        <v>0</v>
      </c>
      <c r="AN63" s="26">
        <f t="shared" si="4"/>
        <v>7</v>
      </c>
      <c r="AP63" s="26">
        <f>IFERROR('MARK LOOKUP'!Y63*LEDGER!AR63,0)</f>
        <v>0</v>
      </c>
      <c r="AQ63" s="26">
        <f>IFERROR('MARK LOOKUP'!Z63*LEDGER!AS63,0)</f>
        <v>0</v>
      </c>
      <c r="AR63" s="26">
        <f>IFERROR(AA63*LEDGER!AU63,0)</f>
        <v>0</v>
      </c>
      <c r="AS63" s="26">
        <f>IFERROR(AB63*LEDGER!AV63,0)</f>
        <v>0</v>
      </c>
      <c r="AT63" s="26">
        <f>IFERROR(AC63*LEDGER!AU63,0)</f>
        <v>0</v>
      </c>
      <c r="AU63" s="26">
        <f>IFERROR(AD63*LEDGER!AV63,0)</f>
        <v>0</v>
      </c>
      <c r="AV63" s="26">
        <f>IFERROR(AE63*LEDGER!BA63,0)</f>
        <v>0</v>
      </c>
      <c r="AW63" s="26">
        <f>IFERROR(AF63*LEDGER!BB63,0)</f>
        <v>0</v>
      </c>
      <c r="AX63" s="26">
        <f>IFERROR(AG63*LEDGER!BD63,0)</f>
        <v>0</v>
      </c>
      <c r="AY63" s="26">
        <f>IFERROR(AH63*LEDGER!BE63,0)</f>
        <v>0</v>
      </c>
      <c r="AZ63" s="26">
        <f>IFERROR(AI63*LEDGER!BG63,0)</f>
        <v>0</v>
      </c>
      <c r="BA63" s="26">
        <f>IFERROR(AJ63*LEDGER!BH63,0)</f>
        <v>0</v>
      </c>
      <c r="BB63" s="26">
        <f>IFERROR(AK63*LEDGER!BJ63,0)</f>
        <v>0</v>
      </c>
      <c r="BC63" s="26">
        <f>IFERROR(AL63*LEDGER!BK63,0)</f>
        <v>0</v>
      </c>
      <c r="BD63" s="26">
        <f t="shared" si="5"/>
        <v>0</v>
      </c>
      <c r="BE63" s="26">
        <f t="shared" si="6"/>
        <v>0</v>
      </c>
    </row>
    <row r="64" spans="2:57" x14ac:dyDescent="0.2">
      <c r="B64" s="26">
        <f>'Sub Ref'!F$27</f>
        <v>75</v>
      </c>
      <c r="C64" s="26">
        <f>'Sub Ref'!G$27</f>
        <v>25</v>
      </c>
      <c r="D64" s="26">
        <f t="shared" si="0"/>
        <v>100</v>
      </c>
      <c r="E64" s="26">
        <f>'Sub Ref'!O$27</f>
        <v>75</v>
      </c>
      <c r="F64" s="26">
        <f>'Sub Ref'!P$27</f>
        <v>25</v>
      </c>
      <c r="G64" s="26">
        <f t="shared" si="1"/>
        <v>100</v>
      </c>
      <c r="H64" s="26" t="e">
        <f>VLOOKUP('DATA ENTRY'!L64,'Sub Ref'!$L$30:$O$31,4,0)</f>
        <v>#N/A</v>
      </c>
      <c r="I64" s="26" t="e">
        <f>VLOOKUP('DATA ENTRY'!L64,'Sub Ref'!$L$30:$P$31,5,0)</f>
        <v>#N/A</v>
      </c>
      <c r="J64" s="26" t="e">
        <f t="shared" si="7"/>
        <v>#N/A</v>
      </c>
      <c r="K64" s="26" t="e">
        <f>VLOOKUP('DATA ENTRY'!O64,'Sub Ref'!$C$3:$G$11,4,0)</f>
        <v>#N/A</v>
      </c>
      <c r="L64" s="26" t="e">
        <f>VLOOKUP('DATA ENTRY'!O64,'Sub Ref'!$C$3:$G$11,5,0)</f>
        <v>#N/A</v>
      </c>
      <c r="M64" s="26" t="e">
        <f t="shared" si="2"/>
        <v>#N/A</v>
      </c>
      <c r="N64" s="26" t="e">
        <f>VLOOKUP('DATA ENTRY'!R64,'Sub Ref'!$L$3:$P$11,4,0)</f>
        <v>#N/A</v>
      </c>
      <c r="O64" s="26" t="e">
        <f>VLOOKUP('DATA ENTRY'!R64,'Sub Ref'!$L$3:$P$11,5,0)</f>
        <v>#N/A</v>
      </c>
      <c r="P64" s="26" t="e">
        <f t="shared" si="8"/>
        <v>#N/A</v>
      </c>
      <c r="Q64" s="26" t="e">
        <f>VLOOKUP('DATA ENTRY'!U64,'Sub Ref'!$C$14:$G$22,4,0)</f>
        <v>#N/A</v>
      </c>
      <c r="R64" s="26" t="e">
        <f>VLOOKUP('DATA ENTRY'!U64,'Sub Ref'!$C$14:$G$22,5,0)</f>
        <v>#N/A</v>
      </c>
      <c r="S64" s="26" t="e">
        <f t="shared" si="9"/>
        <v>#N/A</v>
      </c>
      <c r="T64" s="26" t="e">
        <f>INDEX('Sub Ref'!$O$14:$O$22,MATCH('DATA ENTRY'!X64,'Sub Ref'!$L$14:$L$22,0))</f>
        <v>#N/A</v>
      </c>
      <c r="U64" s="26" t="e">
        <f>INDEX('Sub Ref'!$P$14:$P$22,MATCH('DATA ENTRY'!X64,'Sub Ref'!$L$14:$L$22,0))</f>
        <v>#N/A</v>
      </c>
      <c r="V64" s="26" t="e">
        <f t="shared" si="3"/>
        <v>#N/A</v>
      </c>
      <c r="X64" s="26">
        <f>'DATA ENTRY'!A64</f>
        <v>0</v>
      </c>
      <c r="Y64" s="26">
        <f>'Sub Ref'!$D$27</f>
        <v>2.25</v>
      </c>
      <c r="Z64" s="26">
        <f>'Sub Ref'!$E$27</f>
        <v>0.75</v>
      </c>
      <c r="AA64" s="26">
        <f>'Sub Ref'!$M$27</f>
        <v>3</v>
      </c>
      <c r="AB64" s="26">
        <f>'Sub Ref'!$N$27</f>
        <v>1</v>
      </c>
      <c r="AC64" s="26">
        <f>IFERROR(VLOOKUP('DATA ENTRY'!L64,'Sub Ref'!$L$30:$N$31,2,0),0)</f>
        <v>0</v>
      </c>
      <c r="AD64" s="26">
        <f>IFERROR(VLOOKUP('DATA ENTRY'!L64,'Sub Ref'!$L$30:$N$31,3,0),0)</f>
        <v>0</v>
      </c>
      <c r="AE64" s="26">
        <f>IFERROR(VLOOKUP('DATA ENTRY'!O64,'Sub Ref'!$C$3:$E$11,2,0),0)</f>
        <v>0</v>
      </c>
      <c r="AF64" s="26">
        <f>IFERROR(VLOOKUP('DATA ENTRY'!O64,'Sub Ref'!$C$3:$E$11,3,0),0)</f>
        <v>0</v>
      </c>
      <c r="AG64" s="26">
        <f>IFERROR(VLOOKUP('DATA ENTRY'!R64,'Sub Ref'!$L$3:$N$24,2,0),0)</f>
        <v>0</v>
      </c>
      <c r="AH64" s="26">
        <f>IFERROR(VLOOKUP('DATA ENTRY'!R64,'Sub Ref'!$L$3:$N$24,3,0),0)</f>
        <v>0</v>
      </c>
      <c r="AI64" s="26">
        <f>IFERROR(VLOOKUP('DATA ENTRY'!U64,'Sub Ref'!$C$14:$E$22,2,0),0)</f>
        <v>0</v>
      </c>
      <c r="AJ64" s="26">
        <f>IFERROR(VLOOKUP('DATA ENTRY'!U64,'Sub Ref'!$C$14:$E$22,3,0),0)</f>
        <v>0</v>
      </c>
      <c r="AK64" s="26">
        <f>IFERROR(INDEX('Sub Ref'!$M$14:$M$23,MATCH('DATA ENTRY'!X64,'Sub Ref'!$L$14:$L$23,0)),0)</f>
        <v>0</v>
      </c>
      <c r="AL64" s="26">
        <f>IFERROR(INDEX('Sub Ref'!$N$14:$N$23,MATCH('DATA ENTRY'!X64,'Sub Ref'!$L$14:$L$23,0)),0)</f>
        <v>0</v>
      </c>
      <c r="AN64" s="26">
        <f t="shared" si="4"/>
        <v>7</v>
      </c>
      <c r="AP64" s="26">
        <f>IFERROR('MARK LOOKUP'!Y64*LEDGER!AR64,0)</f>
        <v>0</v>
      </c>
      <c r="AQ64" s="26">
        <f>IFERROR('MARK LOOKUP'!Z64*LEDGER!AS64,0)</f>
        <v>0</v>
      </c>
      <c r="AR64" s="26">
        <f>IFERROR(AA64*LEDGER!AU64,0)</f>
        <v>0</v>
      </c>
      <c r="AS64" s="26">
        <f>IFERROR(AB64*LEDGER!AV64,0)</f>
        <v>0</v>
      </c>
      <c r="AT64" s="26">
        <f>IFERROR(AC64*LEDGER!AU64,0)</f>
        <v>0</v>
      </c>
      <c r="AU64" s="26">
        <f>IFERROR(AD64*LEDGER!AV64,0)</f>
        <v>0</v>
      </c>
      <c r="AV64" s="26">
        <f>IFERROR(AE64*LEDGER!BA64,0)</f>
        <v>0</v>
      </c>
      <c r="AW64" s="26">
        <f>IFERROR(AF64*LEDGER!BB64,0)</f>
        <v>0</v>
      </c>
      <c r="AX64" s="26">
        <f>IFERROR(AG64*LEDGER!BD64,0)</f>
        <v>0</v>
      </c>
      <c r="AY64" s="26">
        <f>IFERROR(AH64*LEDGER!BE64,0)</f>
        <v>0</v>
      </c>
      <c r="AZ64" s="26">
        <f>IFERROR(AI64*LEDGER!BG64,0)</f>
        <v>0</v>
      </c>
      <c r="BA64" s="26">
        <f>IFERROR(AJ64*LEDGER!BH64,0)</f>
        <v>0</v>
      </c>
      <c r="BB64" s="26">
        <f>IFERROR(AK64*LEDGER!BJ64,0)</f>
        <v>0</v>
      </c>
      <c r="BC64" s="26">
        <f>IFERROR(AL64*LEDGER!BK64,0)</f>
        <v>0</v>
      </c>
      <c r="BD64" s="26">
        <f t="shared" si="5"/>
        <v>0</v>
      </c>
      <c r="BE64" s="26">
        <f t="shared" si="6"/>
        <v>0</v>
      </c>
    </row>
    <row r="65" spans="2:57" x14ac:dyDescent="0.2">
      <c r="B65" s="26">
        <f>'Sub Ref'!F$27</f>
        <v>75</v>
      </c>
      <c r="C65" s="26">
        <f>'Sub Ref'!G$27</f>
        <v>25</v>
      </c>
      <c r="D65" s="26">
        <f t="shared" si="0"/>
        <v>100</v>
      </c>
      <c r="E65" s="26">
        <f>'Sub Ref'!O$27</f>
        <v>75</v>
      </c>
      <c r="F65" s="26">
        <f>'Sub Ref'!P$27</f>
        <v>25</v>
      </c>
      <c r="G65" s="26">
        <f t="shared" si="1"/>
        <v>100</v>
      </c>
      <c r="H65" s="26" t="e">
        <f>VLOOKUP('DATA ENTRY'!L65,'Sub Ref'!$L$30:$O$31,4,0)</f>
        <v>#N/A</v>
      </c>
      <c r="I65" s="26" t="e">
        <f>VLOOKUP('DATA ENTRY'!L65,'Sub Ref'!$L$30:$P$31,5,0)</f>
        <v>#N/A</v>
      </c>
      <c r="J65" s="26" t="e">
        <f t="shared" si="7"/>
        <v>#N/A</v>
      </c>
      <c r="K65" s="26" t="e">
        <f>VLOOKUP('DATA ENTRY'!O65,'Sub Ref'!$C$3:$G$11,4,0)</f>
        <v>#N/A</v>
      </c>
      <c r="L65" s="26" t="e">
        <f>VLOOKUP('DATA ENTRY'!O65,'Sub Ref'!$C$3:$G$11,5,0)</f>
        <v>#N/A</v>
      </c>
      <c r="M65" s="26" t="e">
        <f t="shared" si="2"/>
        <v>#N/A</v>
      </c>
      <c r="N65" s="26" t="e">
        <f>VLOOKUP('DATA ENTRY'!R65,'Sub Ref'!$L$3:$P$11,4,0)</f>
        <v>#N/A</v>
      </c>
      <c r="O65" s="26" t="e">
        <f>VLOOKUP('DATA ENTRY'!R65,'Sub Ref'!$L$3:$P$11,5,0)</f>
        <v>#N/A</v>
      </c>
      <c r="P65" s="26" t="e">
        <f t="shared" si="8"/>
        <v>#N/A</v>
      </c>
      <c r="Q65" s="26" t="e">
        <f>VLOOKUP('DATA ENTRY'!U65,'Sub Ref'!$C$14:$G$22,4,0)</f>
        <v>#N/A</v>
      </c>
      <c r="R65" s="26" t="e">
        <f>VLOOKUP('DATA ENTRY'!U65,'Sub Ref'!$C$14:$G$22,5,0)</f>
        <v>#N/A</v>
      </c>
      <c r="S65" s="26" t="e">
        <f t="shared" si="9"/>
        <v>#N/A</v>
      </c>
      <c r="T65" s="26" t="e">
        <f>INDEX('Sub Ref'!$O$14:$O$22,MATCH('DATA ENTRY'!X65,'Sub Ref'!$L$14:$L$22,0))</f>
        <v>#N/A</v>
      </c>
      <c r="U65" s="26" t="e">
        <f>INDEX('Sub Ref'!$P$14:$P$22,MATCH('DATA ENTRY'!X65,'Sub Ref'!$L$14:$L$22,0))</f>
        <v>#N/A</v>
      </c>
      <c r="V65" s="26" t="e">
        <f t="shared" si="3"/>
        <v>#N/A</v>
      </c>
      <c r="X65" s="26">
        <f>'DATA ENTRY'!A65</f>
        <v>0</v>
      </c>
      <c r="Y65" s="26">
        <f>'Sub Ref'!$D$27</f>
        <v>2.25</v>
      </c>
      <c r="Z65" s="26">
        <f>'Sub Ref'!$E$27</f>
        <v>0.75</v>
      </c>
      <c r="AA65" s="26">
        <f>'Sub Ref'!$M$27</f>
        <v>3</v>
      </c>
      <c r="AB65" s="26">
        <f>'Sub Ref'!$N$27</f>
        <v>1</v>
      </c>
      <c r="AC65" s="26">
        <f>IFERROR(VLOOKUP('DATA ENTRY'!L65,'Sub Ref'!$L$30:$N$31,2,0),0)</f>
        <v>0</v>
      </c>
      <c r="AD65" s="26">
        <f>IFERROR(VLOOKUP('DATA ENTRY'!L65,'Sub Ref'!$L$30:$N$31,3,0),0)</f>
        <v>0</v>
      </c>
      <c r="AE65" s="26">
        <f>IFERROR(VLOOKUP('DATA ENTRY'!O65,'Sub Ref'!$C$3:$E$11,2,0),0)</f>
        <v>0</v>
      </c>
      <c r="AF65" s="26">
        <f>IFERROR(VLOOKUP('DATA ENTRY'!O65,'Sub Ref'!$C$3:$E$11,3,0),0)</f>
        <v>0</v>
      </c>
      <c r="AG65" s="26">
        <f>IFERROR(VLOOKUP('DATA ENTRY'!R65,'Sub Ref'!$L$3:$N$24,2,0),0)</f>
        <v>0</v>
      </c>
      <c r="AH65" s="26">
        <f>IFERROR(VLOOKUP('DATA ENTRY'!R65,'Sub Ref'!$L$3:$N$24,3,0),0)</f>
        <v>0</v>
      </c>
      <c r="AI65" s="26">
        <f>IFERROR(VLOOKUP('DATA ENTRY'!U65,'Sub Ref'!$C$14:$E$22,2,0),0)</f>
        <v>0</v>
      </c>
      <c r="AJ65" s="26">
        <f>IFERROR(VLOOKUP('DATA ENTRY'!U65,'Sub Ref'!$C$14:$E$22,3,0),0)</f>
        <v>0</v>
      </c>
      <c r="AK65" s="26">
        <f>IFERROR(INDEX('Sub Ref'!$M$14:$M$23,MATCH('DATA ENTRY'!X65,'Sub Ref'!$L$14:$L$23,0)),0)</f>
        <v>0</v>
      </c>
      <c r="AL65" s="26">
        <f>IFERROR(INDEX('Sub Ref'!$N$14:$N$23,MATCH('DATA ENTRY'!X65,'Sub Ref'!$L$14:$L$23,0)),0)</f>
        <v>0</v>
      </c>
      <c r="AN65" s="26">
        <f t="shared" si="4"/>
        <v>7</v>
      </c>
      <c r="AP65" s="26">
        <f>IFERROR('MARK LOOKUP'!Y65*LEDGER!AR65,0)</f>
        <v>0</v>
      </c>
      <c r="AQ65" s="26">
        <f>IFERROR('MARK LOOKUP'!Z65*LEDGER!AS65,0)</f>
        <v>0</v>
      </c>
      <c r="AR65" s="26">
        <f>IFERROR(AA65*LEDGER!AU65,0)</f>
        <v>0</v>
      </c>
      <c r="AS65" s="26">
        <f>IFERROR(AB65*LEDGER!AV65,0)</f>
        <v>0</v>
      </c>
      <c r="AT65" s="26">
        <f>IFERROR(AC65*LEDGER!AU65,0)</f>
        <v>0</v>
      </c>
      <c r="AU65" s="26">
        <f>IFERROR(AD65*LEDGER!AV65,0)</f>
        <v>0</v>
      </c>
      <c r="AV65" s="26">
        <f>IFERROR(AE65*LEDGER!BA65,0)</f>
        <v>0</v>
      </c>
      <c r="AW65" s="26">
        <f>IFERROR(AF65*LEDGER!BB65,0)</f>
        <v>0</v>
      </c>
      <c r="AX65" s="26">
        <f>IFERROR(AG65*LEDGER!BD65,0)</f>
        <v>0</v>
      </c>
      <c r="AY65" s="26">
        <f>IFERROR(AH65*LEDGER!BE65,0)</f>
        <v>0</v>
      </c>
      <c r="AZ65" s="26">
        <f>IFERROR(AI65*LEDGER!BG65,0)</f>
        <v>0</v>
      </c>
      <c r="BA65" s="26">
        <f>IFERROR(AJ65*LEDGER!BH65,0)</f>
        <v>0</v>
      </c>
      <c r="BB65" s="26">
        <f>IFERROR(AK65*LEDGER!BJ65,0)</f>
        <v>0</v>
      </c>
      <c r="BC65" s="26">
        <f>IFERROR(AL65*LEDGER!BK65,0)</f>
        <v>0</v>
      </c>
      <c r="BD65" s="26">
        <f t="shared" si="5"/>
        <v>0</v>
      </c>
      <c r="BE65" s="26">
        <f t="shared" si="6"/>
        <v>0</v>
      </c>
    </row>
    <row r="66" spans="2:57" x14ac:dyDescent="0.2">
      <c r="B66" s="26">
        <f>'Sub Ref'!F$27</f>
        <v>75</v>
      </c>
      <c r="C66" s="26">
        <f>'Sub Ref'!G$27</f>
        <v>25</v>
      </c>
      <c r="D66" s="26">
        <f t="shared" si="0"/>
        <v>100</v>
      </c>
      <c r="E66" s="26">
        <f>'Sub Ref'!O$27</f>
        <v>75</v>
      </c>
      <c r="F66" s="26">
        <f>'Sub Ref'!P$27</f>
        <v>25</v>
      </c>
      <c r="G66" s="26">
        <f t="shared" si="1"/>
        <v>100</v>
      </c>
      <c r="H66" s="26" t="e">
        <f>VLOOKUP('DATA ENTRY'!L66,'Sub Ref'!$L$30:$O$31,4,0)</f>
        <v>#N/A</v>
      </c>
      <c r="I66" s="26" t="e">
        <f>VLOOKUP('DATA ENTRY'!L66,'Sub Ref'!$L$30:$P$31,5,0)</f>
        <v>#N/A</v>
      </c>
      <c r="J66" s="26" t="e">
        <f t="shared" si="7"/>
        <v>#N/A</v>
      </c>
      <c r="K66" s="26" t="e">
        <f>VLOOKUP('DATA ENTRY'!O66,'Sub Ref'!$C$3:$G$11,4,0)</f>
        <v>#N/A</v>
      </c>
      <c r="L66" s="26" t="e">
        <f>VLOOKUP('DATA ENTRY'!O66,'Sub Ref'!$C$3:$G$11,5,0)</f>
        <v>#N/A</v>
      </c>
      <c r="M66" s="26" t="e">
        <f t="shared" si="2"/>
        <v>#N/A</v>
      </c>
      <c r="N66" s="26" t="e">
        <f>VLOOKUP('DATA ENTRY'!R66,'Sub Ref'!$L$3:$P$11,4,0)</f>
        <v>#N/A</v>
      </c>
      <c r="O66" s="26" t="e">
        <f>VLOOKUP('DATA ENTRY'!R66,'Sub Ref'!$L$3:$P$11,5,0)</f>
        <v>#N/A</v>
      </c>
      <c r="P66" s="26" t="e">
        <f t="shared" si="8"/>
        <v>#N/A</v>
      </c>
      <c r="Q66" s="26" t="e">
        <f>VLOOKUP('DATA ENTRY'!U66,'Sub Ref'!$C$14:$G$22,4,0)</f>
        <v>#N/A</v>
      </c>
      <c r="R66" s="26" t="e">
        <f>VLOOKUP('DATA ENTRY'!U66,'Sub Ref'!$C$14:$G$22,5,0)</f>
        <v>#N/A</v>
      </c>
      <c r="S66" s="26" t="e">
        <f t="shared" si="9"/>
        <v>#N/A</v>
      </c>
      <c r="T66" s="26" t="e">
        <f>INDEX('Sub Ref'!$O$14:$O$22,MATCH('DATA ENTRY'!X66,'Sub Ref'!$L$14:$L$22,0))</f>
        <v>#N/A</v>
      </c>
      <c r="U66" s="26" t="e">
        <f>INDEX('Sub Ref'!$P$14:$P$22,MATCH('DATA ENTRY'!X66,'Sub Ref'!$L$14:$L$22,0))</f>
        <v>#N/A</v>
      </c>
      <c r="V66" s="26" t="e">
        <f t="shared" si="3"/>
        <v>#N/A</v>
      </c>
      <c r="X66" s="26">
        <f>'DATA ENTRY'!A66</f>
        <v>0</v>
      </c>
      <c r="Y66" s="26">
        <f>'Sub Ref'!$D$27</f>
        <v>2.25</v>
      </c>
      <c r="Z66" s="26">
        <f>'Sub Ref'!$E$27</f>
        <v>0.75</v>
      </c>
      <c r="AA66" s="26">
        <f>'Sub Ref'!$M$27</f>
        <v>3</v>
      </c>
      <c r="AB66" s="26">
        <f>'Sub Ref'!$N$27</f>
        <v>1</v>
      </c>
      <c r="AC66" s="26">
        <f>IFERROR(VLOOKUP('DATA ENTRY'!L66,'Sub Ref'!$L$30:$N$31,2,0),0)</f>
        <v>0</v>
      </c>
      <c r="AD66" s="26">
        <f>IFERROR(VLOOKUP('DATA ENTRY'!L66,'Sub Ref'!$L$30:$N$31,3,0),0)</f>
        <v>0</v>
      </c>
      <c r="AE66" s="26">
        <f>IFERROR(VLOOKUP('DATA ENTRY'!O66,'Sub Ref'!$C$3:$E$11,2,0),0)</f>
        <v>0</v>
      </c>
      <c r="AF66" s="26">
        <f>IFERROR(VLOOKUP('DATA ENTRY'!O66,'Sub Ref'!$C$3:$E$11,3,0),0)</f>
        <v>0</v>
      </c>
      <c r="AG66" s="26">
        <f>IFERROR(VLOOKUP('DATA ENTRY'!R66,'Sub Ref'!$L$3:$N$24,2,0),0)</f>
        <v>0</v>
      </c>
      <c r="AH66" s="26">
        <f>IFERROR(VLOOKUP('DATA ENTRY'!R66,'Sub Ref'!$L$3:$N$24,3,0),0)</f>
        <v>0</v>
      </c>
      <c r="AI66" s="26">
        <f>IFERROR(VLOOKUP('DATA ENTRY'!U66,'Sub Ref'!$C$14:$E$22,2,0),0)</f>
        <v>0</v>
      </c>
      <c r="AJ66" s="26">
        <f>IFERROR(VLOOKUP('DATA ENTRY'!U66,'Sub Ref'!$C$14:$E$22,3,0),0)</f>
        <v>0</v>
      </c>
      <c r="AK66" s="26">
        <f>IFERROR(INDEX('Sub Ref'!$M$14:$M$23,MATCH('DATA ENTRY'!X66,'Sub Ref'!$L$14:$L$23,0)),0)</f>
        <v>0</v>
      </c>
      <c r="AL66" s="26">
        <f>IFERROR(INDEX('Sub Ref'!$N$14:$N$23,MATCH('DATA ENTRY'!X66,'Sub Ref'!$L$14:$L$23,0)),0)</f>
        <v>0</v>
      </c>
      <c r="AN66" s="26">
        <f t="shared" si="4"/>
        <v>7</v>
      </c>
      <c r="AP66" s="26">
        <f>IFERROR('MARK LOOKUP'!Y66*LEDGER!AR66,0)</f>
        <v>0</v>
      </c>
      <c r="AQ66" s="26">
        <f>IFERROR('MARK LOOKUP'!Z66*LEDGER!AS66,0)</f>
        <v>0</v>
      </c>
      <c r="AR66" s="26">
        <f>IFERROR(AA66*LEDGER!AU66,0)</f>
        <v>0</v>
      </c>
      <c r="AS66" s="26">
        <f>IFERROR(AB66*LEDGER!AV66,0)</f>
        <v>0</v>
      </c>
      <c r="AT66" s="26">
        <f>IFERROR(AC66*LEDGER!AU66,0)</f>
        <v>0</v>
      </c>
      <c r="AU66" s="26">
        <f>IFERROR(AD66*LEDGER!AV66,0)</f>
        <v>0</v>
      </c>
      <c r="AV66" s="26">
        <f>IFERROR(AE66*LEDGER!BA66,0)</f>
        <v>0</v>
      </c>
      <c r="AW66" s="26">
        <f>IFERROR(AF66*LEDGER!BB66,0)</f>
        <v>0</v>
      </c>
      <c r="AX66" s="26">
        <f>IFERROR(AG66*LEDGER!BD66,0)</f>
        <v>0</v>
      </c>
      <c r="AY66" s="26">
        <f>IFERROR(AH66*LEDGER!BE66,0)</f>
        <v>0</v>
      </c>
      <c r="AZ66" s="26">
        <f>IFERROR(AI66*LEDGER!BG66,0)</f>
        <v>0</v>
      </c>
      <c r="BA66" s="26">
        <f>IFERROR(AJ66*LEDGER!BH66,0)</f>
        <v>0</v>
      </c>
      <c r="BB66" s="26">
        <f>IFERROR(AK66*LEDGER!BJ66,0)</f>
        <v>0</v>
      </c>
      <c r="BC66" s="26">
        <f>IFERROR(AL66*LEDGER!BK66,0)</f>
        <v>0</v>
      </c>
      <c r="BD66" s="26">
        <f t="shared" si="5"/>
        <v>0</v>
      </c>
      <c r="BE66" s="26">
        <f t="shared" si="6"/>
        <v>0</v>
      </c>
    </row>
    <row r="67" spans="2:57" x14ac:dyDescent="0.2">
      <c r="B67" s="26">
        <f>'Sub Ref'!F$27</f>
        <v>75</v>
      </c>
      <c r="C67" s="26">
        <f>'Sub Ref'!G$27</f>
        <v>25</v>
      </c>
      <c r="D67" s="26">
        <f t="shared" ref="D67:D130" si="10">SUM(B67:C67)</f>
        <v>100</v>
      </c>
      <c r="E67" s="26">
        <f>'Sub Ref'!O$27</f>
        <v>75</v>
      </c>
      <c r="F67" s="26">
        <f>'Sub Ref'!P$27</f>
        <v>25</v>
      </c>
      <c r="G67" s="26">
        <f t="shared" ref="G67:G130" si="11">SUM(E67:F67)</f>
        <v>100</v>
      </c>
      <c r="H67" s="26" t="e">
        <f>VLOOKUP('DATA ENTRY'!L67,'Sub Ref'!$L$30:$O$31,4,0)</f>
        <v>#N/A</v>
      </c>
      <c r="I67" s="26" t="e">
        <f>VLOOKUP('DATA ENTRY'!L67,'Sub Ref'!$L$30:$P$31,5,0)</f>
        <v>#N/A</v>
      </c>
      <c r="J67" s="26" t="e">
        <f t="shared" si="7"/>
        <v>#N/A</v>
      </c>
      <c r="K67" s="26" t="e">
        <f>VLOOKUP('DATA ENTRY'!O67,'Sub Ref'!$C$3:$G$11,4,0)</f>
        <v>#N/A</v>
      </c>
      <c r="L67" s="26" t="e">
        <f>VLOOKUP('DATA ENTRY'!O67,'Sub Ref'!$C$3:$G$11,5,0)</f>
        <v>#N/A</v>
      </c>
      <c r="M67" s="26" t="e">
        <f t="shared" ref="M67:M130" si="12">SUM(K67:L67)</f>
        <v>#N/A</v>
      </c>
      <c r="N67" s="26" t="e">
        <f>VLOOKUP('DATA ENTRY'!R67,'Sub Ref'!$L$3:$P$11,4,0)</f>
        <v>#N/A</v>
      </c>
      <c r="O67" s="26" t="e">
        <f>VLOOKUP('DATA ENTRY'!R67,'Sub Ref'!$L$3:$P$11,5,0)</f>
        <v>#N/A</v>
      </c>
      <c r="P67" s="26" t="e">
        <f t="shared" si="8"/>
        <v>#N/A</v>
      </c>
      <c r="Q67" s="26" t="e">
        <f>VLOOKUP('DATA ENTRY'!U67,'Sub Ref'!$C$14:$G$22,4,0)</f>
        <v>#N/A</v>
      </c>
      <c r="R67" s="26" t="e">
        <f>VLOOKUP('DATA ENTRY'!U67,'Sub Ref'!$C$14:$G$22,5,0)</f>
        <v>#N/A</v>
      </c>
      <c r="S67" s="26" t="e">
        <f t="shared" si="9"/>
        <v>#N/A</v>
      </c>
      <c r="T67" s="26" t="e">
        <f>INDEX('Sub Ref'!$O$14:$O$22,MATCH('DATA ENTRY'!X67,'Sub Ref'!$L$14:$L$22,0))</f>
        <v>#N/A</v>
      </c>
      <c r="U67" s="26" t="e">
        <f>INDEX('Sub Ref'!$P$14:$P$22,MATCH('DATA ENTRY'!X67,'Sub Ref'!$L$14:$L$22,0))</f>
        <v>#N/A</v>
      </c>
      <c r="V67" s="26" t="e">
        <f t="shared" ref="V67:V130" si="13">SUM(T67:U67)</f>
        <v>#N/A</v>
      </c>
      <c r="X67" s="26">
        <f>'DATA ENTRY'!A67</f>
        <v>0</v>
      </c>
      <c r="Y67" s="26">
        <f>'Sub Ref'!$D$27</f>
        <v>2.25</v>
      </c>
      <c r="Z67" s="26">
        <f>'Sub Ref'!$E$27</f>
        <v>0.75</v>
      </c>
      <c r="AA67" s="26">
        <f>'Sub Ref'!$M$27</f>
        <v>3</v>
      </c>
      <c r="AB67" s="26">
        <f>'Sub Ref'!$N$27</f>
        <v>1</v>
      </c>
      <c r="AC67" s="26">
        <f>IFERROR(VLOOKUP('DATA ENTRY'!L67,'Sub Ref'!$L$30:$N$31,2,0),0)</f>
        <v>0</v>
      </c>
      <c r="AD67" s="26">
        <f>IFERROR(VLOOKUP('DATA ENTRY'!L67,'Sub Ref'!$L$30:$N$31,3,0),0)</f>
        <v>0</v>
      </c>
      <c r="AE67" s="26">
        <f>IFERROR(VLOOKUP('DATA ENTRY'!O67,'Sub Ref'!$C$3:$E$11,2,0),0)</f>
        <v>0</v>
      </c>
      <c r="AF67" s="26">
        <f>IFERROR(VLOOKUP('DATA ENTRY'!O67,'Sub Ref'!$C$3:$E$11,3,0),0)</f>
        <v>0</v>
      </c>
      <c r="AG67" s="26">
        <f>IFERROR(VLOOKUP('DATA ENTRY'!R67,'Sub Ref'!$L$3:$N$24,2,0),0)</f>
        <v>0</v>
      </c>
      <c r="AH67" s="26">
        <f>IFERROR(VLOOKUP('DATA ENTRY'!R67,'Sub Ref'!$L$3:$N$24,3,0),0)</f>
        <v>0</v>
      </c>
      <c r="AI67" s="26">
        <f>IFERROR(VLOOKUP('DATA ENTRY'!U67,'Sub Ref'!$C$14:$E$22,2,0),0)</f>
        <v>0</v>
      </c>
      <c r="AJ67" s="26">
        <f>IFERROR(VLOOKUP('DATA ENTRY'!U67,'Sub Ref'!$C$14:$E$22,3,0),0)</f>
        <v>0</v>
      </c>
      <c r="AK67" s="26">
        <f>IFERROR(INDEX('Sub Ref'!$M$14:$M$23,MATCH('DATA ENTRY'!X67,'Sub Ref'!$L$14:$L$23,0)),0)</f>
        <v>0</v>
      </c>
      <c r="AL67" s="26">
        <f>IFERROR(INDEX('Sub Ref'!$N$14:$N$23,MATCH('DATA ENTRY'!X67,'Sub Ref'!$L$14:$L$23,0)),0)</f>
        <v>0</v>
      </c>
      <c r="AN67" s="26">
        <f t="shared" ref="AN67:AN130" si="14">SUM(Y67:AL67)</f>
        <v>7</v>
      </c>
      <c r="AP67" s="26">
        <f>IFERROR('MARK LOOKUP'!Y67*LEDGER!AR67,0)</f>
        <v>0</v>
      </c>
      <c r="AQ67" s="26">
        <f>IFERROR('MARK LOOKUP'!Z67*LEDGER!AS67,0)</f>
        <v>0</v>
      </c>
      <c r="AR67" s="26">
        <f>IFERROR(AA67*LEDGER!AU67,0)</f>
        <v>0</v>
      </c>
      <c r="AS67" s="26">
        <f>IFERROR(AB67*LEDGER!AV67,0)</f>
        <v>0</v>
      </c>
      <c r="AT67" s="26">
        <f>IFERROR(AC67*LEDGER!AU67,0)</f>
        <v>0</v>
      </c>
      <c r="AU67" s="26">
        <f>IFERROR(AD67*LEDGER!AV67,0)</f>
        <v>0</v>
      </c>
      <c r="AV67" s="26">
        <f>IFERROR(AE67*LEDGER!BA67,0)</f>
        <v>0</v>
      </c>
      <c r="AW67" s="26">
        <f>IFERROR(AF67*LEDGER!BB67,0)</f>
        <v>0</v>
      </c>
      <c r="AX67" s="26">
        <f>IFERROR(AG67*LEDGER!BD67,0)</f>
        <v>0</v>
      </c>
      <c r="AY67" s="26">
        <f>IFERROR(AH67*LEDGER!BE67,0)</f>
        <v>0</v>
      </c>
      <c r="AZ67" s="26">
        <f>IFERROR(AI67*LEDGER!BG67,0)</f>
        <v>0</v>
      </c>
      <c r="BA67" s="26">
        <f>IFERROR(AJ67*LEDGER!BH67,0)</f>
        <v>0</v>
      </c>
      <c r="BB67" s="26">
        <f>IFERROR(AK67*LEDGER!BJ67,0)</f>
        <v>0</v>
      </c>
      <c r="BC67" s="26">
        <f>IFERROR(AL67*LEDGER!BK67,0)</f>
        <v>0</v>
      </c>
      <c r="BD67" s="26">
        <f t="shared" ref="BD67:BD130" si="15">SUM(AP67:BC67)</f>
        <v>0</v>
      </c>
      <c r="BE67" s="26">
        <f t="shared" ref="BE67:BE130" si="16">BD67/AN67</f>
        <v>0</v>
      </c>
    </row>
    <row r="68" spans="2:57" x14ac:dyDescent="0.2">
      <c r="B68" s="26">
        <f>'Sub Ref'!F$27</f>
        <v>75</v>
      </c>
      <c r="C68" s="26">
        <f>'Sub Ref'!G$27</f>
        <v>25</v>
      </c>
      <c r="D68" s="26">
        <f t="shared" si="10"/>
        <v>100</v>
      </c>
      <c r="E68" s="26">
        <f>'Sub Ref'!O$27</f>
        <v>75</v>
      </c>
      <c r="F68" s="26">
        <f>'Sub Ref'!P$27</f>
        <v>25</v>
      </c>
      <c r="G68" s="26">
        <f t="shared" si="11"/>
        <v>100</v>
      </c>
      <c r="H68" s="26" t="e">
        <f>VLOOKUP('DATA ENTRY'!L68,'Sub Ref'!$L$30:$O$31,4,0)</f>
        <v>#N/A</v>
      </c>
      <c r="I68" s="26" t="e">
        <f>VLOOKUP('DATA ENTRY'!L68,'Sub Ref'!$L$30:$P$31,5,0)</f>
        <v>#N/A</v>
      </c>
      <c r="J68" s="26" t="e">
        <f t="shared" ref="J68:J131" si="17">SUM(H68:I68)</f>
        <v>#N/A</v>
      </c>
      <c r="K68" s="26" t="e">
        <f>VLOOKUP('DATA ENTRY'!O68,'Sub Ref'!$C$3:$G$11,4,0)</f>
        <v>#N/A</v>
      </c>
      <c r="L68" s="26" t="e">
        <f>VLOOKUP('DATA ENTRY'!O68,'Sub Ref'!$C$3:$G$11,5,0)</f>
        <v>#N/A</v>
      </c>
      <c r="M68" s="26" t="e">
        <f t="shared" si="12"/>
        <v>#N/A</v>
      </c>
      <c r="N68" s="26" t="e">
        <f>VLOOKUP('DATA ENTRY'!R68,'Sub Ref'!$L$3:$P$11,4,0)</f>
        <v>#N/A</v>
      </c>
      <c r="O68" s="26" t="e">
        <f>VLOOKUP('DATA ENTRY'!R68,'Sub Ref'!$L$3:$P$11,5,0)</f>
        <v>#N/A</v>
      </c>
      <c r="P68" s="26" t="e">
        <f t="shared" si="8"/>
        <v>#N/A</v>
      </c>
      <c r="Q68" s="26" t="e">
        <f>VLOOKUP('DATA ENTRY'!U68,'Sub Ref'!$C$14:$G$22,4,0)</f>
        <v>#N/A</v>
      </c>
      <c r="R68" s="26" t="e">
        <f>VLOOKUP('DATA ENTRY'!U68,'Sub Ref'!$C$14:$G$22,5,0)</f>
        <v>#N/A</v>
      </c>
      <c r="S68" s="26" t="e">
        <f t="shared" si="9"/>
        <v>#N/A</v>
      </c>
      <c r="T68" s="26" t="e">
        <f>INDEX('Sub Ref'!$O$14:$O$22,MATCH('DATA ENTRY'!X68,'Sub Ref'!$L$14:$L$22,0))</f>
        <v>#N/A</v>
      </c>
      <c r="U68" s="26" t="e">
        <f>INDEX('Sub Ref'!$P$14:$P$22,MATCH('DATA ENTRY'!X68,'Sub Ref'!$L$14:$L$22,0))</f>
        <v>#N/A</v>
      </c>
      <c r="V68" s="26" t="e">
        <f t="shared" si="13"/>
        <v>#N/A</v>
      </c>
      <c r="X68" s="26">
        <f>'DATA ENTRY'!A68</f>
        <v>0</v>
      </c>
      <c r="Y68" s="26">
        <f>'Sub Ref'!$D$27</f>
        <v>2.25</v>
      </c>
      <c r="Z68" s="26">
        <f>'Sub Ref'!$E$27</f>
        <v>0.75</v>
      </c>
      <c r="AA68" s="26">
        <f>'Sub Ref'!$M$27</f>
        <v>3</v>
      </c>
      <c r="AB68" s="26">
        <f>'Sub Ref'!$N$27</f>
        <v>1</v>
      </c>
      <c r="AC68" s="26">
        <f>IFERROR(VLOOKUP('DATA ENTRY'!L68,'Sub Ref'!$L$30:$N$31,2,0),0)</f>
        <v>0</v>
      </c>
      <c r="AD68" s="26">
        <f>IFERROR(VLOOKUP('DATA ENTRY'!L68,'Sub Ref'!$L$30:$N$31,3,0),0)</f>
        <v>0</v>
      </c>
      <c r="AE68" s="26">
        <f>IFERROR(VLOOKUP('DATA ENTRY'!O68,'Sub Ref'!$C$3:$E$11,2,0),0)</f>
        <v>0</v>
      </c>
      <c r="AF68" s="26">
        <f>IFERROR(VLOOKUP('DATA ENTRY'!O68,'Sub Ref'!$C$3:$E$11,3,0),0)</f>
        <v>0</v>
      </c>
      <c r="AG68" s="26">
        <f>IFERROR(VLOOKUP('DATA ENTRY'!R68,'Sub Ref'!$L$3:$N$24,2,0),0)</f>
        <v>0</v>
      </c>
      <c r="AH68" s="26">
        <f>IFERROR(VLOOKUP('DATA ENTRY'!R68,'Sub Ref'!$L$3:$N$24,3,0),0)</f>
        <v>0</v>
      </c>
      <c r="AI68" s="26">
        <f>IFERROR(VLOOKUP('DATA ENTRY'!U68,'Sub Ref'!$C$14:$E$22,2,0),0)</f>
        <v>0</v>
      </c>
      <c r="AJ68" s="26">
        <f>IFERROR(VLOOKUP('DATA ENTRY'!U68,'Sub Ref'!$C$14:$E$22,3,0),0)</f>
        <v>0</v>
      </c>
      <c r="AK68" s="26">
        <f>IFERROR(INDEX('Sub Ref'!$M$14:$M$23,MATCH('DATA ENTRY'!X68,'Sub Ref'!$L$14:$L$23,0)),0)</f>
        <v>0</v>
      </c>
      <c r="AL68" s="26">
        <f>IFERROR(INDEX('Sub Ref'!$N$14:$N$23,MATCH('DATA ENTRY'!X68,'Sub Ref'!$L$14:$L$23,0)),0)</f>
        <v>0</v>
      </c>
      <c r="AN68" s="26">
        <f t="shared" si="14"/>
        <v>7</v>
      </c>
      <c r="AP68" s="26">
        <f>IFERROR('MARK LOOKUP'!Y68*LEDGER!AR68,0)</f>
        <v>0</v>
      </c>
      <c r="AQ68" s="26">
        <f>IFERROR('MARK LOOKUP'!Z68*LEDGER!AS68,0)</f>
        <v>0</v>
      </c>
      <c r="AR68" s="26">
        <f>IFERROR(AA68*LEDGER!AU68,0)</f>
        <v>0</v>
      </c>
      <c r="AS68" s="26">
        <f>IFERROR(AB68*LEDGER!AV68,0)</f>
        <v>0</v>
      </c>
      <c r="AT68" s="26">
        <f>IFERROR(AC68*LEDGER!AU68,0)</f>
        <v>0</v>
      </c>
      <c r="AU68" s="26">
        <f>IFERROR(AD68*LEDGER!AV68,0)</f>
        <v>0</v>
      </c>
      <c r="AV68" s="26">
        <f>IFERROR(AE68*LEDGER!BA68,0)</f>
        <v>0</v>
      </c>
      <c r="AW68" s="26">
        <f>IFERROR(AF68*LEDGER!BB68,0)</f>
        <v>0</v>
      </c>
      <c r="AX68" s="26">
        <f>IFERROR(AG68*LEDGER!BD68,0)</f>
        <v>0</v>
      </c>
      <c r="AY68" s="26">
        <f>IFERROR(AH68*LEDGER!BE68,0)</f>
        <v>0</v>
      </c>
      <c r="AZ68" s="26">
        <f>IFERROR(AI68*LEDGER!BG68,0)</f>
        <v>0</v>
      </c>
      <c r="BA68" s="26">
        <f>IFERROR(AJ68*LEDGER!BH68,0)</f>
        <v>0</v>
      </c>
      <c r="BB68" s="26">
        <f>IFERROR(AK68*LEDGER!BJ68,0)</f>
        <v>0</v>
      </c>
      <c r="BC68" s="26">
        <f>IFERROR(AL68*LEDGER!BK68,0)</f>
        <v>0</v>
      </c>
      <c r="BD68" s="26">
        <f t="shared" si="15"/>
        <v>0</v>
      </c>
      <c r="BE68" s="26">
        <f t="shared" si="16"/>
        <v>0</v>
      </c>
    </row>
    <row r="69" spans="2:57" x14ac:dyDescent="0.2">
      <c r="B69" s="26">
        <f>'Sub Ref'!F$27</f>
        <v>75</v>
      </c>
      <c r="C69" s="26">
        <f>'Sub Ref'!G$27</f>
        <v>25</v>
      </c>
      <c r="D69" s="26">
        <f t="shared" si="10"/>
        <v>100</v>
      </c>
      <c r="E69" s="26">
        <f>'Sub Ref'!O$27</f>
        <v>75</v>
      </c>
      <c r="F69" s="26">
        <f>'Sub Ref'!P$27</f>
        <v>25</v>
      </c>
      <c r="G69" s="26">
        <f t="shared" si="11"/>
        <v>100</v>
      </c>
      <c r="H69" s="26" t="e">
        <f>VLOOKUP('DATA ENTRY'!L69,'Sub Ref'!$L$30:$O$31,4,0)</f>
        <v>#N/A</v>
      </c>
      <c r="I69" s="26" t="e">
        <f>VLOOKUP('DATA ENTRY'!L69,'Sub Ref'!$L$30:$P$31,5,0)</f>
        <v>#N/A</v>
      </c>
      <c r="J69" s="26" t="e">
        <f t="shared" si="17"/>
        <v>#N/A</v>
      </c>
      <c r="K69" s="26" t="e">
        <f>VLOOKUP('DATA ENTRY'!O69,'Sub Ref'!$C$3:$G$11,4,0)</f>
        <v>#N/A</v>
      </c>
      <c r="L69" s="26" t="e">
        <f>VLOOKUP('DATA ENTRY'!O69,'Sub Ref'!$C$3:$G$11,5,0)</f>
        <v>#N/A</v>
      </c>
      <c r="M69" s="26" t="e">
        <f t="shared" si="12"/>
        <v>#N/A</v>
      </c>
      <c r="N69" s="26" t="e">
        <f>VLOOKUP('DATA ENTRY'!R69,'Sub Ref'!$L$3:$P$11,4,0)</f>
        <v>#N/A</v>
      </c>
      <c r="O69" s="26" t="e">
        <f>VLOOKUP('DATA ENTRY'!R69,'Sub Ref'!$L$3:$P$11,5,0)</f>
        <v>#N/A</v>
      </c>
      <c r="P69" s="26" t="e">
        <f t="shared" si="8"/>
        <v>#N/A</v>
      </c>
      <c r="Q69" s="26" t="e">
        <f>VLOOKUP('DATA ENTRY'!U69,'Sub Ref'!$C$14:$G$22,4,0)</f>
        <v>#N/A</v>
      </c>
      <c r="R69" s="26" t="e">
        <f>VLOOKUP('DATA ENTRY'!U69,'Sub Ref'!$C$14:$G$22,5,0)</f>
        <v>#N/A</v>
      </c>
      <c r="S69" s="26" t="e">
        <f t="shared" si="9"/>
        <v>#N/A</v>
      </c>
      <c r="T69" s="26" t="e">
        <f>INDEX('Sub Ref'!$O$14:$O$22,MATCH('DATA ENTRY'!X69,'Sub Ref'!$L$14:$L$22,0))</f>
        <v>#N/A</v>
      </c>
      <c r="U69" s="26" t="e">
        <f>INDEX('Sub Ref'!$P$14:$P$22,MATCH('DATA ENTRY'!X69,'Sub Ref'!$L$14:$L$22,0))</f>
        <v>#N/A</v>
      </c>
      <c r="V69" s="26" t="e">
        <f t="shared" si="13"/>
        <v>#N/A</v>
      </c>
      <c r="X69" s="26">
        <f>'DATA ENTRY'!A69</f>
        <v>0</v>
      </c>
      <c r="Y69" s="26">
        <f>'Sub Ref'!$D$27</f>
        <v>2.25</v>
      </c>
      <c r="Z69" s="26">
        <f>'Sub Ref'!$E$27</f>
        <v>0.75</v>
      </c>
      <c r="AA69" s="26">
        <f>'Sub Ref'!$M$27</f>
        <v>3</v>
      </c>
      <c r="AB69" s="26">
        <f>'Sub Ref'!$N$27</f>
        <v>1</v>
      </c>
      <c r="AC69" s="26">
        <f>IFERROR(VLOOKUP('DATA ENTRY'!L69,'Sub Ref'!$L$30:$N$31,2,0),0)</f>
        <v>0</v>
      </c>
      <c r="AD69" s="26">
        <f>IFERROR(VLOOKUP('DATA ENTRY'!L69,'Sub Ref'!$L$30:$N$31,3,0),0)</f>
        <v>0</v>
      </c>
      <c r="AE69" s="26">
        <f>IFERROR(VLOOKUP('DATA ENTRY'!O69,'Sub Ref'!$C$3:$E$11,2,0),0)</f>
        <v>0</v>
      </c>
      <c r="AF69" s="26">
        <f>IFERROR(VLOOKUP('DATA ENTRY'!O69,'Sub Ref'!$C$3:$E$11,3,0),0)</f>
        <v>0</v>
      </c>
      <c r="AG69" s="26">
        <f>IFERROR(VLOOKUP('DATA ENTRY'!R69,'Sub Ref'!$L$3:$N$24,2,0),0)</f>
        <v>0</v>
      </c>
      <c r="AH69" s="26">
        <f>IFERROR(VLOOKUP('DATA ENTRY'!R69,'Sub Ref'!$L$3:$N$24,3,0),0)</f>
        <v>0</v>
      </c>
      <c r="AI69" s="26">
        <f>IFERROR(VLOOKUP('DATA ENTRY'!U69,'Sub Ref'!$C$14:$E$22,2,0),0)</f>
        <v>0</v>
      </c>
      <c r="AJ69" s="26">
        <f>IFERROR(VLOOKUP('DATA ENTRY'!U69,'Sub Ref'!$C$14:$E$22,3,0),0)</f>
        <v>0</v>
      </c>
      <c r="AK69" s="26">
        <f>IFERROR(INDEX('Sub Ref'!$M$14:$M$23,MATCH('DATA ENTRY'!X69,'Sub Ref'!$L$14:$L$23,0)),0)</f>
        <v>0</v>
      </c>
      <c r="AL69" s="26">
        <f>IFERROR(INDEX('Sub Ref'!$N$14:$N$23,MATCH('DATA ENTRY'!X69,'Sub Ref'!$L$14:$L$23,0)),0)</f>
        <v>0</v>
      </c>
      <c r="AN69" s="26">
        <f t="shared" si="14"/>
        <v>7</v>
      </c>
      <c r="AP69" s="26">
        <f>IFERROR('MARK LOOKUP'!Y69*LEDGER!AR69,0)</f>
        <v>0</v>
      </c>
      <c r="AQ69" s="26">
        <f>IFERROR('MARK LOOKUP'!Z69*LEDGER!AS69,0)</f>
        <v>0</v>
      </c>
      <c r="AR69" s="26">
        <f>IFERROR(AA69*LEDGER!AU69,0)</f>
        <v>0</v>
      </c>
      <c r="AS69" s="26">
        <f>IFERROR(AB69*LEDGER!AV69,0)</f>
        <v>0</v>
      </c>
      <c r="AT69" s="26">
        <f>IFERROR(AC69*LEDGER!AU69,0)</f>
        <v>0</v>
      </c>
      <c r="AU69" s="26">
        <f>IFERROR(AD69*LEDGER!AV69,0)</f>
        <v>0</v>
      </c>
      <c r="AV69" s="26">
        <f>IFERROR(AE69*LEDGER!BA69,0)</f>
        <v>0</v>
      </c>
      <c r="AW69" s="26">
        <f>IFERROR(AF69*LEDGER!BB69,0)</f>
        <v>0</v>
      </c>
      <c r="AX69" s="26">
        <f>IFERROR(AG69*LEDGER!BD69,0)</f>
        <v>0</v>
      </c>
      <c r="AY69" s="26">
        <f>IFERROR(AH69*LEDGER!BE69,0)</f>
        <v>0</v>
      </c>
      <c r="AZ69" s="26">
        <f>IFERROR(AI69*LEDGER!BG69,0)</f>
        <v>0</v>
      </c>
      <c r="BA69" s="26">
        <f>IFERROR(AJ69*LEDGER!BH69,0)</f>
        <v>0</v>
      </c>
      <c r="BB69" s="26">
        <f>IFERROR(AK69*LEDGER!BJ69,0)</f>
        <v>0</v>
      </c>
      <c r="BC69" s="26">
        <f>IFERROR(AL69*LEDGER!BK69,0)</f>
        <v>0</v>
      </c>
      <c r="BD69" s="26">
        <f t="shared" si="15"/>
        <v>0</v>
      </c>
      <c r="BE69" s="26">
        <f t="shared" si="16"/>
        <v>0</v>
      </c>
    </row>
    <row r="70" spans="2:57" x14ac:dyDescent="0.2">
      <c r="B70" s="26">
        <f>'Sub Ref'!F$27</f>
        <v>75</v>
      </c>
      <c r="C70" s="26">
        <f>'Sub Ref'!G$27</f>
        <v>25</v>
      </c>
      <c r="D70" s="26">
        <f t="shared" si="10"/>
        <v>100</v>
      </c>
      <c r="E70" s="26">
        <f>'Sub Ref'!O$27</f>
        <v>75</v>
      </c>
      <c r="F70" s="26">
        <f>'Sub Ref'!P$27</f>
        <v>25</v>
      </c>
      <c r="G70" s="26">
        <f t="shared" si="11"/>
        <v>100</v>
      </c>
      <c r="H70" s="26" t="e">
        <f>VLOOKUP('DATA ENTRY'!L70,'Sub Ref'!$L$30:$O$31,4,0)</f>
        <v>#N/A</v>
      </c>
      <c r="I70" s="26" t="e">
        <f>VLOOKUP('DATA ENTRY'!L70,'Sub Ref'!$L$30:$P$31,5,0)</f>
        <v>#N/A</v>
      </c>
      <c r="J70" s="26" t="e">
        <f t="shared" si="17"/>
        <v>#N/A</v>
      </c>
      <c r="K70" s="26" t="e">
        <f>VLOOKUP('DATA ENTRY'!O70,'Sub Ref'!$C$3:$G$11,4,0)</f>
        <v>#N/A</v>
      </c>
      <c r="L70" s="26" t="e">
        <f>VLOOKUP('DATA ENTRY'!O70,'Sub Ref'!$C$3:$G$11,5,0)</f>
        <v>#N/A</v>
      </c>
      <c r="M70" s="26" t="e">
        <f t="shared" si="12"/>
        <v>#N/A</v>
      </c>
      <c r="N70" s="26" t="e">
        <f>VLOOKUP('DATA ENTRY'!R70,'Sub Ref'!$L$3:$P$11,4,0)</f>
        <v>#N/A</v>
      </c>
      <c r="O70" s="26" t="e">
        <f>VLOOKUP('DATA ENTRY'!R70,'Sub Ref'!$L$3:$P$11,5,0)</f>
        <v>#N/A</v>
      </c>
      <c r="P70" s="26" t="e">
        <f t="shared" ref="P70:P133" si="18">SUM(N70:O70)</f>
        <v>#N/A</v>
      </c>
      <c r="Q70" s="26" t="e">
        <f>VLOOKUP('DATA ENTRY'!U70,'Sub Ref'!$C$14:$G$22,4,0)</f>
        <v>#N/A</v>
      </c>
      <c r="R70" s="26" t="e">
        <f>VLOOKUP('DATA ENTRY'!U70,'Sub Ref'!$C$14:$G$22,5,0)</f>
        <v>#N/A</v>
      </c>
      <c r="S70" s="26" t="e">
        <f t="shared" ref="S70:S133" si="19">SUM(Q70:R70)</f>
        <v>#N/A</v>
      </c>
      <c r="T70" s="26" t="e">
        <f>INDEX('Sub Ref'!$O$14:$O$22,MATCH('DATA ENTRY'!X70,'Sub Ref'!$L$14:$L$22,0))</f>
        <v>#N/A</v>
      </c>
      <c r="U70" s="26" t="e">
        <f>INDEX('Sub Ref'!$P$14:$P$22,MATCH('DATA ENTRY'!X70,'Sub Ref'!$L$14:$L$22,0))</f>
        <v>#N/A</v>
      </c>
      <c r="V70" s="26" t="e">
        <f t="shared" si="13"/>
        <v>#N/A</v>
      </c>
      <c r="X70" s="26">
        <f>'DATA ENTRY'!A70</f>
        <v>0</v>
      </c>
      <c r="Y70" s="26">
        <f>'Sub Ref'!$D$27</f>
        <v>2.25</v>
      </c>
      <c r="Z70" s="26">
        <f>'Sub Ref'!$E$27</f>
        <v>0.75</v>
      </c>
      <c r="AA70" s="26">
        <f>'Sub Ref'!$M$27</f>
        <v>3</v>
      </c>
      <c r="AB70" s="26">
        <f>'Sub Ref'!$N$27</f>
        <v>1</v>
      </c>
      <c r="AC70" s="26">
        <f>IFERROR(VLOOKUP('DATA ENTRY'!L70,'Sub Ref'!$L$30:$N$31,2,0),0)</f>
        <v>0</v>
      </c>
      <c r="AD70" s="26">
        <f>IFERROR(VLOOKUP('DATA ENTRY'!L70,'Sub Ref'!$L$30:$N$31,3,0),0)</f>
        <v>0</v>
      </c>
      <c r="AE70" s="26">
        <f>IFERROR(VLOOKUP('DATA ENTRY'!O70,'Sub Ref'!$C$3:$E$11,2,0),0)</f>
        <v>0</v>
      </c>
      <c r="AF70" s="26">
        <f>IFERROR(VLOOKUP('DATA ENTRY'!O70,'Sub Ref'!$C$3:$E$11,3,0),0)</f>
        <v>0</v>
      </c>
      <c r="AG70" s="26">
        <f>IFERROR(VLOOKUP('DATA ENTRY'!R70,'Sub Ref'!$L$3:$N$24,2,0),0)</f>
        <v>0</v>
      </c>
      <c r="AH70" s="26">
        <f>IFERROR(VLOOKUP('DATA ENTRY'!R70,'Sub Ref'!$L$3:$N$24,3,0),0)</f>
        <v>0</v>
      </c>
      <c r="AI70" s="26">
        <f>IFERROR(VLOOKUP('DATA ENTRY'!U70,'Sub Ref'!$C$14:$E$22,2,0),0)</f>
        <v>0</v>
      </c>
      <c r="AJ70" s="26">
        <f>IFERROR(VLOOKUP('DATA ENTRY'!U70,'Sub Ref'!$C$14:$E$22,3,0),0)</f>
        <v>0</v>
      </c>
      <c r="AK70" s="26">
        <f>IFERROR(INDEX('Sub Ref'!$M$14:$M$23,MATCH('DATA ENTRY'!X70,'Sub Ref'!$L$14:$L$23,0)),0)</f>
        <v>0</v>
      </c>
      <c r="AL70" s="26">
        <f>IFERROR(INDEX('Sub Ref'!$N$14:$N$23,MATCH('DATA ENTRY'!X70,'Sub Ref'!$L$14:$L$23,0)),0)</f>
        <v>0</v>
      </c>
      <c r="AN70" s="26">
        <f t="shared" si="14"/>
        <v>7</v>
      </c>
      <c r="AP70" s="26">
        <f>IFERROR('MARK LOOKUP'!Y70*LEDGER!AR70,0)</f>
        <v>0</v>
      </c>
      <c r="AQ70" s="26">
        <f>IFERROR('MARK LOOKUP'!Z70*LEDGER!AS70,0)</f>
        <v>0</v>
      </c>
      <c r="AR70" s="26">
        <f>IFERROR(AA70*LEDGER!AU70,0)</f>
        <v>0</v>
      </c>
      <c r="AS70" s="26">
        <f>IFERROR(AB70*LEDGER!AV70,0)</f>
        <v>0</v>
      </c>
      <c r="AT70" s="26">
        <f>IFERROR(AC70*LEDGER!AU70,0)</f>
        <v>0</v>
      </c>
      <c r="AU70" s="26">
        <f>IFERROR(AD70*LEDGER!AV70,0)</f>
        <v>0</v>
      </c>
      <c r="AV70" s="26">
        <f>IFERROR(AE70*LEDGER!BA70,0)</f>
        <v>0</v>
      </c>
      <c r="AW70" s="26">
        <f>IFERROR(AF70*LEDGER!BB70,0)</f>
        <v>0</v>
      </c>
      <c r="AX70" s="26">
        <f>IFERROR(AG70*LEDGER!BD70,0)</f>
        <v>0</v>
      </c>
      <c r="AY70" s="26">
        <f>IFERROR(AH70*LEDGER!BE70,0)</f>
        <v>0</v>
      </c>
      <c r="AZ70" s="26">
        <f>IFERROR(AI70*LEDGER!BG70,0)</f>
        <v>0</v>
      </c>
      <c r="BA70" s="26">
        <f>IFERROR(AJ70*LEDGER!BH70,0)</f>
        <v>0</v>
      </c>
      <c r="BB70" s="26">
        <f>IFERROR(AK70*LEDGER!BJ70,0)</f>
        <v>0</v>
      </c>
      <c r="BC70" s="26">
        <f>IFERROR(AL70*LEDGER!BK70,0)</f>
        <v>0</v>
      </c>
      <c r="BD70" s="26">
        <f t="shared" si="15"/>
        <v>0</v>
      </c>
      <c r="BE70" s="26">
        <f t="shared" si="16"/>
        <v>0</v>
      </c>
    </row>
    <row r="71" spans="2:57" x14ac:dyDescent="0.2">
      <c r="B71" s="26">
        <f>'Sub Ref'!F$27</f>
        <v>75</v>
      </c>
      <c r="C71" s="26">
        <f>'Sub Ref'!G$27</f>
        <v>25</v>
      </c>
      <c r="D71" s="26">
        <f t="shared" si="10"/>
        <v>100</v>
      </c>
      <c r="E71" s="26">
        <f>'Sub Ref'!O$27</f>
        <v>75</v>
      </c>
      <c r="F71" s="26">
        <f>'Sub Ref'!P$27</f>
        <v>25</v>
      </c>
      <c r="G71" s="26">
        <f t="shared" si="11"/>
        <v>100</v>
      </c>
      <c r="H71" s="26" t="e">
        <f>VLOOKUP('DATA ENTRY'!L71,'Sub Ref'!$L$30:$O$31,4,0)</f>
        <v>#N/A</v>
      </c>
      <c r="I71" s="26" t="e">
        <f>VLOOKUP('DATA ENTRY'!L71,'Sub Ref'!$L$30:$P$31,5,0)</f>
        <v>#N/A</v>
      </c>
      <c r="J71" s="26" t="e">
        <f t="shared" si="17"/>
        <v>#N/A</v>
      </c>
      <c r="K71" s="26" t="e">
        <f>VLOOKUP('DATA ENTRY'!O71,'Sub Ref'!$C$3:$G$11,4,0)</f>
        <v>#N/A</v>
      </c>
      <c r="L71" s="26" t="e">
        <f>VLOOKUP('DATA ENTRY'!O71,'Sub Ref'!$C$3:$G$11,5,0)</f>
        <v>#N/A</v>
      </c>
      <c r="M71" s="26" t="e">
        <f t="shared" si="12"/>
        <v>#N/A</v>
      </c>
      <c r="N71" s="26" t="e">
        <f>VLOOKUP('DATA ENTRY'!R71,'Sub Ref'!$L$3:$P$11,4,0)</f>
        <v>#N/A</v>
      </c>
      <c r="O71" s="26" t="e">
        <f>VLOOKUP('DATA ENTRY'!R71,'Sub Ref'!$L$3:$P$11,5,0)</f>
        <v>#N/A</v>
      </c>
      <c r="P71" s="26" t="e">
        <f t="shared" si="18"/>
        <v>#N/A</v>
      </c>
      <c r="Q71" s="26" t="e">
        <f>VLOOKUP('DATA ENTRY'!U71,'Sub Ref'!$C$14:$G$22,4,0)</f>
        <v>#N/A</v>
      </c>
      <c r="R71" s="26" t="e">
        <f>VLOOKUP('DATA ENTRY'!U71,'Sub Ref'!$C$14:$G$22,5,0)</f>
        <v>#N/A</v>
      </c>
      <c r="S71" s="26" t="e">
        <f t="shared" si="19"/>
        <v>#N/A</v>
      </c>
      <c r="T71" s="26" t="e">
        <f>INDEX('Sub Ref'!$O$14:$O$22,MATCH('DATA ENTRY'!X71,'Sub Ref'!$L$14:$L$22,0))</f>
        <v>#N/A</v>
      </c>
      <c r="U71" s="26" t="e">
        <f>INDEX('Sub Ref'!$P$14:$P$22,MATCH('DATA ENTRY'!X71,'Sub Ref'!$L$14:$L$22,0))</f>
        <v>#N/A</v>
      </c>
      <c r="V71" s="26" t="e">
        <f t="shared" si="13"/>
        <v>#N/A</v>
      </c>
      <c r="X71" s="26">
        <f>'DATA ENTRY'!A71</f>
        <v>0</v>
      </c>
      <c r="Y71" s="26">
        <f>'Sub Ref'!$D$27</f>
        <v>2.25</v>
      </c>
      <c r="Z71" s="26">
        <f>'Sub Ref'!$E$27</f>
        <v>0.75</v>
      </c>
      <c r="AA71" s="26">
        <f>'Sub Ref'!$M$27</f>
        <v>3</v>
      </c>
      <c r="AB71" s="26">
        <f>'Sub Ref'!$N$27</f>
        <v>1</v>
      </c>
      <c r="AC71" s="26">
        <f>IFERROR(VLOOKUP('DATA ENTRY'!L71,'Sub Ref'!$L$30:$N$31,2,0),0)</f>
        <v>0</v>
      </c>
      <c r="AD71" s="26">
        <f>IFERROR(VLOOKUP('DATA ENTRY'!L71,'Sub Ref'!$L$30:$N$31,3,0),0)</f>
        <v>0</v>
      </c>
      <c r="AE71" s="26">
        <f>IFERROR(VLOOKUP('DATA ENTRY'!O71,'Sub Ref'!$C$3:$E$11,2,0),0)</f>
        <v>0</v>
      </c>
      <c r="AF71" s="26">
        <f>IFERROR(VLOOKUP('DATA ENTRY'!O71,'Sub Ref'!$C$3:$E$11,3,0),0)</f>
        <v>0</v>
      </c>
      <c r="AG71" s="26">
        <f>IFERROR(VLOOKUP('DATA ENTRY'!R71,'Sub Ref'!$L$3:$N$24,2,0),0)</f>
        <v>0</v>
      </c>
      <c r="AH71" s="26">
        <f>IFERROR(VLOOKUP('DATA ENTRY'!R71,'Sub Ref'!$L$3:$N$24,3,0),0)</f>
        <v>0</v>
      </c>
      <c r="AI71" s="26">
        <f>IFERROR(VLOOKUP('DATA ENTRY'!U71,'Sub Ref'!$C$14:$E$22,2,0),0)</f>
        <v>0</v>
      </c>
      <c r="AJ71" s="26">
        <f>IFERROR(VLOOKUP('DATA ENTRY'!U71,'Sub Ref'!$C$14:$E$22,3,0),0)</f>
        <v>0</v>
      </c>
      <c r="AK71" s="26">
        <f>IFERROR(INDEX('Sub Ref'!$M$14:$M$23,MATCH('DATA ENTRY'!X71,'Sub Ref'!$L$14:$L$23,0)),0)</f>
        <v>0</v>
      </c>
      <c r="AL71" s="26">
        <f>IFERROR(INDEX('Sub Ref'!$N$14:$N$23,MATCH('DATA ENTRY'!X71,'Sub Ref'!$L$14:$L$23,0)),0)</f>
        <v>0</v>
      </c>
      <c r="AN71" s="26">
        <f t="shared" si="14"/>
        <v>7</v>
      </c>
      <c r="AP71" s="26">
        <f>IFERROR('MARK LOOKUP'!Y71*LEDGER!AR71,0)</f>
        <v>0</v>
      </c>
      <c r="AQ71" s="26">
        <f>IFERROR('MARK LOOKUP'!Z71*LEDGER!AS71,0)</f>
        <v>0</v>
      </c>
      <c r="AR71" s="26">
        <f>IFERROR(AA71*LEDGER!AU71,0)</f>
        <v>0</v>
      </c>
      <c r="AS71" s="26">
        <f>IFERROR(AB71*LEDGER!AV71,0)</f>
        <v>0</v>
      </c>
      <c r="AT71" s="26">
        <f>IFERROR(AC71*LEDGER!AU71,0)</f>
        <v>0</v>
      </c>
      <c r="AU71" s="26">
        <f>IFERROR(AD71*LEDGER!AV71,0)</f>
        <v>0</v>
      </c>
      <c r="AV71" s="26">
        <f>IFERROR(AE71*LEDGER!BA71,0)</f>
        <v>0</v>
      </c>
      <c r="AW71" s="26">
        <f>IFERROR(AF71*LEDGER!BB71,0)</f>
        <v>0</v>
      </c>
      <c r="AX71" s="26">
        <f>IFERROR(AG71*LEDGER!BD71,0)</f>
        <v>0</v>
      </c>
      <c r="AY71" s="26">
        <f>IFERROR(AH71*LEDGER!BE71,0)</f>
        <v>0</v>
      </c>
      <c r="AZ71" s="26">
        <f>IFERROR(AI71*LEDGER!BG71,0)</f>
        <v>0</v>
      </c>
      <c r="BA71" s="26">
        <f>IFERROR(AJ71*LEDGER!BH71,0)</f>
        <v>0</v>
      </c>
      <c r="BB71" s="26">
        <f>IFERROR(AK71*LEDGER!BJ71,0)</f>
        <v>0</v>
      </c>
      <c r="BC71" s="26">
        <f>IFERROR(AL71*LEDGER!BK71,0)</f>
        <v>0</v>
      </c>
      <c r="BD71" s="26">
        <f t="shared" si="15"/>
        <v>0</v>
      </c>
      <c r="BE71" s="26">
        <f t="shared" si="16"/>
        <v>0</v>
      </c>
    </row>
    <row r="72" spans="2:57" x14ac:dyDescent="0.2">
      <c r="B72" s="26">
        <f>'Sub Ref'!F$27</f>
        <v>75</v>
      </c>
      <c r="C72" s="26">
        <f>'Sub Ref'!G$27</f>
        <v>25</v>
      </c>
      <c r="D72" s="26">
        <f t="shared" si="10"/>
        <v>100</v>
      </c>
      <c r="E72" s="26">
        <f>'Sub Ref'!O$27</f>
        <v>75</v>
      </c>
      <c r="F72" s="26">
        <f>'Sub Ref'!P$27</f>
        <v>25</v>
      </c>
      <c r="G72" s="26">
        <f t="shared" si="11"/>
        <v>100</v>
      </c>
      <c r="H72" s="26" t="e">
        <f>VLOOKUP('DATA ENTRY'!L72,'Sub Ref'!$L$30:$O$31,4,0)</f>
        <v>#N/A</v>
      </c>
      <c r="I72" s="26" t="e">
        <f>VLOOKUP('DATA ENTRY'!L72,'Sub Ref'!$L$30:$P$31,5,0)</f>
        <v>#N/A</v>
      </c>
      <c r="J72" s="26" t="e">
        <f t="shared" si="17"/>
        <v>#N/A</v>
      </c>
      <c r="K72" s="26" t="e">
        <f>VLOOKUP('DATA ENTRY'!O72,'Sub Ref'!$C$3:$G$11,4,0)</f>
        <v>#N/A</v>
      </c>
      <c r="L72" s="26" t="e">
        <f>VLOOKUP('DATA ENTRY'!O72,'Sub Ref'!$C$3:$G$11,5,0)</f>
        <v>#N/A</v>
      </c>
      <c r="M72" s="26" t="e">
        <f t="shared" si="12"/>
        <v>#N/A</v>
      </c>
      <c r="N72" s="26" t="e">
        <f>VLOOKUP('DATA ENTRY'!R72,'Sub Ref'!$L$3:$P$11,4,0)</f>
        <v>#N/A</v>
      </c>
      <c r="O72" s="26" t="e">
        <f>VLOOKUP('DATA ENTRY'!R72,'Sub Ref'!$L$3:$P$11,5,0)</f>
        <v>#N/A</v>
      </c>
      <c r="P72" s="26" t="e">
        <f t="shared" si="18"/>
        <v>#N/A</v>
      </c>
      <c r="Q72" s="26" t="e">
        <f>VLOOKUP('DATA ENTRY'!U72,'Sub Ref'!$C$14:$G$22,4,0)</f>
        <v>#N/A</v>
      </c>
      <c r="R72" s="26" t="e">
        <f>VLOOKUP('DATA ENTRY'!U72,'Sub Ref'!$C$14:$G$22,5,0)</f>
        <v>#N/A</v>
      </c>
      <c r="S72" s="26" t="e">
        <f t="shared" si="19"/>
        <v>#N/A</v>
      </c>
      <c r="T72" s="26" t="e">
        <f>INDEX('Sub Ref'!$O$14:$O$22,MATCH('DATA ENTRY'!X72,'Sub Ref'!$L$14:$L$22,0))</f>
        <v>#N/A</v>
      </c>
      <c r="U72" s="26" t="e">
        <f>INDEX('Sub Ref'!$P$14:$P$22,MATCH('DATA ENTRY'!X72,'Sub Ref'!$L$14:$L$22,0))</f>
        <v>#N/A</v>
      </c>
      <c r="V72" s="26" t="e">
        <f t="shared" si="13"/>
        <v>#N/A</v>
      </c>
      <c r="X72" s="26">
        <f>'DATA ENTRY'!A72</f>
        <v>0</v>
      </c>
      <c r="Y72" s="26">
        <f>'Sub Ref'!$D$27</f>
        <v>2.25</v>
      </c>
      <c r="Z72" s="26">
        <f>'Sub Ref'!$E$27</f>
        <v>0.75</v>
      </c>
      <c r="AA72" s="26">
        <f>'Sub Ref'!$M$27</f>
        <v>3</v>
      </c>
      <c r="AB72" s="26">
        <f>'Sub Ref'!$N$27</f>
        <v>1</v>
      </c>
      <c r="AC72" s="26">
        <f>IFERROR(VLOOKUP('DATA ENTRY'!L72,'Sub Ref'!$L$30:$N$31,2,0),0)</f>
        <v>0</v>
      </c>
      <c r="AD72" s="26">
        <f>IFERROR(VLOOKUP('DATA ENTRY'!L72,'Sub Ref'!$L$30:$N$31,3,0),0)</f>
        <v>0</v>
      </c>
      <c r="AE72" s="26">
        <f>IFERROR(VLOOKUP('DATA ENTRY'!O72,'Sub Ref'!$C$3:$E$11,2,0),0)</f>
        <v>0</v>
      </c>
      <c r="AF72" s="26">
        <f>IFERROR(VLOOKUP('DATA ENTRY'!O72,'Sub Ref'!$C$3:$E$11,3,0),0)</f>
        <v>0</v>
      </c>
      <c r="AG72" s="26">
        <f>IFERROR(VLOOKUP('DATA ENTRY'!R72,'Sub Ref'!$L$3:$N$24,2,0),0)</f>
        <v>0</v>
      </c>
      <c r="AH72" s="26">
        <f>IFERROR(VLOOKUP('DATA ENTRY'!R72,'Sub Ref'!$L$3:$N$24,3,0),0)</f>
        <v>0</v>
      </c>
      <c r="AI72" s="26">
        <f>IFERROR(VLOOKUP('DATA ENTRY'!U72,'Sub Ref'!$C$14:$E$22,2,0),0)</f>
        <v>0</v>
      </c>
      <c r="AJ72" s="26">
        <f>IFERROR(VLOOKUP('DATA ENTRY'!U72,'Sub Ref'!$C$14:$E$22,3,0),0)</f>
        <v>0</v>
      </c>
      <c r="AK72" s="26">
        <f>IFERROR(INDEX('Sub Ref'!$M$14:$M$23,MATCH('DATA ENTRY'!X72,'Sub Ref'!$L$14:$L$23,0)),0)</f>
        <v>0</v>
      </c>
      <c r="AL72" s="26">
        <f>IFERROR(INDEX('Sub Ref'!$N$14:$N$23,MATCH('DATA ENTRY'!X72,'Sub Ref'!$L$14:$L$23,0)),0)</f>
        <v>0</v>
      </c>
      <c r="AN72" s="26">
        <f t="shared" si="14"/>
        <v>7</v>
      </c>
      <c r="AP72" s="26">
        <f>IFERROR('MARK LOOKUP'!Y72*LEDGER!AR72,0)</f>
        <v>0</v>
      </c>
      <c r="AQ72" s="26">
        <f>IFERROR('MARK LOOKUP'!Z72*LEDGER!AS72,0)</f>
        <v>0</v>
      </c>
      <c r="AR72" s="26">
        <f>IFERROR(AA72*LEDGER!AU72,0)</f>
        <v>0</v>
      </c>
      <c r="AS72" s="26">
        <f>IFERROR(AB72*LEDGER!AV72,0)</f>
        <v>0</v>
      </c>
      <c r="AT72" s="26">
        <f>IFERROR(AC72*LEDGER!AU72,0)</f>
        <v>0</v>
      </c>
      <c r="AU72" s="26">
        <f>IFERROR(AD72*LEDGER!AV72,0)</f>
        <v>0</v>
      </c>
      <c r="AV72" s="26">
        <f>IFERROR(AE72*LEDGER!BA72,0)</f>
        <v>0</v>
      </c>
      <c r="AW72" s="26">
        <f>IFERROR(AF72*LEDGER!BB72,0)</f>
        <v>0</v>
      </c>
      <c r="AX72" s="26">
        <f>IFERROR(AG72*LEDGER!BD72,0)</f>
        <v>0</v>
      </c>
      <c r="AY72" s="26">
        <f>IFERROR(AH72*LEDGER!BE72,0)</f>
        <v>0</v>
      </c>
      <c r="AZ72" s="26">
        <f>IFERROR(AI72*LEDGER!BG72,0)</f>
        <v>0</v>
      </c>
      <c r="BA72" s="26">
        <f>IFERROR(AJ72*LEDGER!BH72,0)</f>
        <v>0</v>
      </c>
      <c r="BB72" s="26">
        <f>IFERROR(AK72*LEDGER!BJ72,0)</f>
        <v>0</v>
      </c>
      <c r="BC72" s="26">
        <f>IFERROR(AL72*LEDGER!BK72,0)</f>
        <v>0</v>
      </c>
      <c r="BD72" s="26">
        <f t="shared" si="15"/>
        <v>0</v>
      </c>
      <c r="BE72" s="26">
        <f t="shared" si="16"/>
        <v>0</v>
      </c>
    </row>
    <row r="73" spans="2:57" x14ac:dyDescent="0.2">
      <c r="B73" s="26">
        <f>'Sub Ref'!F$27</f>
        <v>75</v>
      </c>
      <c r="C73" s="26">
        <f>'Sub Ref'!G$27</f>
        <v>25</v>
      </c>
      <c r="D73" s="26">
        <f t="shared" si="10"/>
        <v>100</v>
      </c>
      <c r="E73" s="26">
        <f>'Sub Ref'!O$27</f>
        <v>75</v>
      </c>
      <c r="F73" s="26">
        <f>'Sub Ref'!P$27</f>
        <v>25</v>
      </c>
      <c r="G73" s="26">
        <f t="shared" si="11"/>
        <v>100</v>
      </c>
      <c r="H73" s="26" t="e">
        <f>VLOOKUP('DATA ENTRY'!L73,'Sub Ref'!$L$30:$O$31,4,0)</f>
        <v>#N/A</v>
      </c>
      <c r="I73" s="26" t="e">
        <f>VLOOKUP('DATA ENTRY'!L73,'Sub Ref'!$L$30:$P$31,5,0)</f>
        <v>#N/A</v>
      </c>
      <c r="J73" s="26" t="e">
        <f t="shared" si="17"/>
        <v>#N/A</v>
      </c>
      <c r="K73" s="26" t="e">
        <f>VLOOKUP('DATA ENTRY'!O73,'Sub Ref'!$C$3:$G$11,4,0)</f>
        <v>#N/A</v>
      </c>
      <c r="L73" s="26" t="e">
        <f>VLOOKUP('DATA ENTRY'!O73,'Sub Ref'!$C$3:$G$11,5,0)</f>
        <v>#N/A</v>
      </c>
      <c r="M73" s="26" t="e">
        <f t="shared" si="12"/>
        <v>#N/A</v>
      </c>
      <c r="N73" s="26" t="e">
        <f>VLOOKUP('DATA ENTRY'!R73,'Sub Ref'!$L$3:$P$11,4,0)</f>
        <v>#N/A</v>
      </c>
      <c r="O73" s="26" t="e">
        <f>VLOOKUP('DATA ENTRY'!R73,'Sub Ref'!$L$3:$P$11,5,0)</f>
        <v>#N/A</v>
      </c>
      <c r="P73" s="26" t="e">
        <f t="shared" si="18"/>
        <v>#N/A</v>
      </c>
      <c r="Q73" s="26" t="e">
        <f>VLOOKUP('DATA ENTRY'!U73,'Sub Ref'!$C$14:$G$22,4,0)</f>
        <v>#N/A</v>
      </c>
      <c r="R73" s="26" t="e">
        <f>VLOOKUP('DATA ENTRY'!U73,'Sub Ref'!$C$14:$G$22,5,0)</f>
        <v>#N/A</v>
      </c>
      <c r="S73" s="26" t="e">
        <f t="shared" si="19"/>
        <v>#N/A</v>
      </c>
      <c r="T73" s="26" t="e">
        <f>INDEX('Sub Ref'!$O$14:$O$22,MATCH('DATA ENTRY'!X73,'Sub Ref'!$L$14:$L$22,0))</f>
        <v>#N/A</v>
      </c>
      <c r="U73" s="26" t="e">
        <f>INDEX('Sub Ref'!$P$14:$P$22,MATCH('DATA ENTRY'!X73,'Sub Ref'!$L$14:$L$22,0))</f>
        <v>#N/A</v>
      </c>
      <c r="V73" s="26" t="e">
        <f t="shared" si="13"/>
        <v>#N/A</v>
      </c>
      <c r="X73" s="26">
        <f>'DATA ENTRY'!A73</f>
        <v>0</v>
      </c>
      <c r="Y73" s="26">
        <f>'Sub Ref'!$D$27</f>
        <v>2.25</v>
      </c>
      <c r="Z73" s="26">
        <f>'Sub Ref'!$E$27</f>
        <v>0.75</v>
      </c>
      <c r="AA73" s="26">
        <f>'Sub Ref'!$M$27</f>
        <v>3</v>
      </c>
      <c r="AB73" s="26">
        <f>'Sub Ref'!$N$27</f>
        <v>1</v>
      </c>
      <c r="AC73" s="26">
        <f>IFERROR(VLOOKUP('DATA ENTRY'!L73,'Sub Ref'!$L$30:$N$31,2,0),0)</f>
        <v>0</v>
      </c>
      <c r="AD73" s="26">
        <f>IFERROR(VLOOKUP('DATA ENTRY'!L73,'Sub Ref'!$L$30:$N$31,3,0),0)</f>
        <v>0</v>
      </c>
      <c r="AE73" s="26">
        <f>IFERROR(VLOOKUP('DATA ENTRY'!O73,'Sub Ref'!$C$3:$E$11,2,0),0)</f>
        <v>0</v>
      </c>
      <c r="AF73" s="26">
        <f>IFERROR(VLOOKUP('DATA ENTRY'!O73,'Sub Ref'!$C$3:$E$11,3,0),0)</f>
        <v>0</v>
      </c>
      <c r="AG73" s="26">
        <f>IFERROR(VLOOKUP('DATA ENTRY'!R73,'Sub Ref'!$L$3:$N$24,2,0),0)</f>
        <v>0</v>
      </c>
      <c r="AH73" s="26">
        <f>IFERROR(VLOOKUP('DATA ENTRY'!R73,'Sub Ref'!$L$3:$N$24,3,0),0)</f>
        <v>0</v>
      </c>
      <c r="AI73" s="26">
        <f>IFERROR(VLOOKUP('DATA ENTRY'!U73,'Sub Ref'!$C$14:$E$22,2,0),0)</f>
        <v>0</v>
      </c>
      <c r="AJ73" s="26">
        <f>IFERROR(VLOOKUP('DATA ENTRY'!U73,'Sub Ref'!$C$14:$E$22,3,0),0)</f>
        <v>0</v>
      </c>
      <c r="AK73" s="26">
        <f>IFERROR(INDEX('Sub Ref'!$M$14:$M$23,MATCH('DATA ENTRY'!X73,'Sub Ref'!$L$14:$L$23,0)),0)</f>
        <v>0</v>
      </c>
      <c r="AL73" s="26">
        <f>IFERROR(INDEX('Sub Ref'!$N$14:$N$23,MATCH('DATA ENTRY'!X73,'Sub Ref'!$L$14:$L$23,0)),0)</f>
        <v>0</v>
      </c>
      <c r="AN73" s="26">
        <f t="shared" si="14"/>
        <v>7</v>
      </c>
      <c r="AP73" s="26">
        <f>IFERROR('MARK LOOKUP'!Y73*LEDGER!AR73,0)</f>
        <v>0</v>
      </c>
      <c r="AQ73" s="26">
        <f>IFERROR('MARK LOOKUP'!Z73*LEDGER!AS73,0)</f>
        <v>0</v>
      </c>
      <c r="AR73" s="26">
        <f>IFERROR(AA73*LEDGER!AU73,0)</f>
        <v>0</v>
      </c>
      <c r="AS73" s="26">
        <f>IFERROR(AB73*LEDGER!AV73,0)</f>
        <v>0</v>
      </c>
      <c r="AT73" s="26">
        <f>IFERROR(AC73*LEDGER!AU73,0)</f>
        <v>0</v>
      </c>
      <c r="AU73" s="26">
        <f>IFERROR(AD73*LEDGER!AV73,0)</f>
        <v>0</v>
      </c>
      <c r="AV73" s="26">
        <f>IFERROR(AE73*LEDGER!BA73,0)</f>
        <v>0</v>
      </c>
      <c r="AW73" s="26">
        <f>IFERROR(AF73*LEDGER!BB73,0)</f>
        <v>0</v>
      </c>
      <c r="AX73" s="26">
        <f>IFERROR(AG73*LEDGER!BD73,0)</f>
        <v>0</v>
      </c>
      <c r="AY73" s="26">
        <f>IFERROR(AH73*LEDGER!BE73,0)</f>
        <v>0</v>
      </c>
      <c r="AZ73" s="26">
        <f>IFERROR(AI73*LEDGER!BG73,0)</f>
        <v>0</v>
      </c>
      <c r="BA73" s="26">
        <f>IFERROR(AJ73*LEDGER!BH73,0)</f>
        <v>0</v>
      </c>
      <c r="BB73" s="26">
        <f>IFERROR(AK73*LEDGER!BJ73,0)</f>
        <v>0</v>
      </c>
      <c r="BC73" s="26">
        <f>IFERROR(AL73*LEDGER!BK73,0)</f>
        <v>0</v>
      </c>
      <c r="BD73" s="26">
        <f t="shared" si="15"/>
        <v>0</v>
      </c>
      <c r="BE73" s="26">
        <f t="shared" si="16"/>
        <v>0</v>
      </c>
    </row>
    <row r="74" spans="2:57" x14ac:dyDescent="0.2">
      <c r="B74" s="26">
        <f>'Sub Ref'!F$27</f>
        <v>75</v>
      </c>
      <c r="C74" s="26">
        <f>'Sub Ref'!G$27</f>
        <v>25</v>
      </c>
      <c r="D74" s="26">
        <f t="shared" si="10"/>
        <v>100</v>
      </c>
      <c r="E74" s="26">
        <f>'Sub Ref'!O$27</f>
        <v>75</v>
      </c>
      <c r="F74" s="26">
        <f>'Sub Ref'!P$27</f>
        <v>25</v>
      </c>
      <c r="G74" s="26">
        <f t="shared" si="11"/>
        <v>100</v>
      </c>
      <c r="H74" s="26" t="e">
        <f>VLOOKUP('DATA ENTRY'!L74,'Sub Ref'!$L$30:$O$31,4,0)</f>
        <v>#N/A</v>
      </c>
      <c r="I74" s="26" t="e">
        <f>VLOOKUP('DATA ENTRY'!L74,'Sub Ref'!$L$30:$P$31,5,0)</f>
        <v>#N/A</v>
      </c>
      <c r="J74" s="26" t="e">
        <f t="shared" si="17"/>
        <v>#N/A</v>
      </c>
      <c r="K74" s="26" t="e">
        <f>VLOOKUP('DATA ENTRY'!O74,'Sub Ref'!$C$3:$G$11,4,0)</f>
        <v>#N/A</v>
      </c>
      <c r="L74" s="26" t="e">
        <f>VLOOKUP('DATA ENTRY'!O74,'Sub Ref'!$C$3:$G$11,5,0)</f>
        <v>#N/A</v>
      </c>
      <c r="M74" s="26" t="e">
        <f t="shared" si="12"/>
        <v>#N/A</v>
      </c>
      <c r="N74" s="26" t="e">
        <f>VLOOKUP('DATA ENTRY'!R74,'Sub Ref'!$L$3:$P$11,4,0)</f>
        <v>#N/A</v>
      </c>
      <c r="O74" s="26" t="e">
        <f>VLOOKUP('DATA ENTRY'!R74,'Sub Ref'!$L$3:$P$11,5,0)</f>
        <v>#N/A</v>
      </c>
      <c r="P74" s="26" t="e">
        <f t="shared" si="18"/>
        <v>#N/A</v>
      </c>
      <c r="Q74" s="26" t="e">
        <f>VLOOKUP('DATA ENTRY'!U74,'Sub Ref'!$C$14:$G$22,4,0)</f>
        <v>#N/A</v>
      </c>
      <c r="R74" s="26" t="e">
        <f>VLOOKUP('DATA ENTRY'!U74,'Sub Ref'!$C$14:$G$22,5,0)</f>
        <v>#N/A</v>
      </c>
      <c r="S74" s="26" t="e">
        <f t="shared" si="19"/>
        <v>#N/A</v>
      </c>
      <c r="T74" s="26" t="e">
        <f>INDEX('Sub Ref'!$O$14:$O$22,MATCH('DATA ENTRY'!X74,'Sub Ref'!$L$14:$L$22,0))</f>
        <v>#N/A</v>
      </c>
      <c r="U74" s="26" t="e">
        <f>INDEX('Sub Ref'!$P$14:$P$22,MATCH('DATA ENTRY'!X74,'Sub Ref'!$L$14:$L$22,0))</f>
        <v>#N/A</v>
      </c>
      <c r="V74" s="26" t="e">
        <f t="shared" si="13"/>
        <v>#N/A</v>
      </c>
      <c r="X74" s="26">
        <f>'DATA ENTRY'!A74</f>
        <v>0</v>
      </c>
      <c r="Y74" s="26">
        <f>'Sub Ref'!$D$27</f>
        <v>2.25</v>
      </c>
      <c r="Z74" s="26">
        <f>'Sub Ref'!$E$27</f>
        <v>0.75</v>
      </c>
      <c r="AA74" s="26">
        <f>'Sub Ref'!$M$27</f>
        <v>3</v>
      </c>
      <c r="AB74" s="26">
        <f>'Sub Ref'!$N$27</f>
        <v>1</v>
      </c>
      <c r="AC74" s="26">
        <f>IFERROR(VLOOKUP('DATA ENTRY'!L74,'Sub Ref'!$L$30:$N$31,2,0),0)</f>
        <v>0</v>
      </c>
      <c r="AD74" s="26">
        <f>IFERROR(VLOOKUP('DATA ENTRY'!L74,'Sub Ref'!$L$30:$N$31,3,0),0)</f>
        <v>0</v>
      </c>
      <c r="AE74" s="26">
        <f>IFERROR(VLOOKUP('DATA ENTRY'!O74,'Sub Ref'!$C$3:$E$11,2,0),0)</f>
        <v>0</v>
      </c>
      <c r="AF74" s="26">
        <f>IFERROR(VLOOKUP('DATA ENTRY'!O74,'Sub Ref'!$C$3:$E$11,3,0),0)</f>
        <v>0</v>
      </c>
      <c r="AG74" s="26">
        <f>IFERROR(VLOOKUP('DATA ENTRY'!R74,'Sub Ref'!$L$3:$N$24,2,0),0)</f>
        <v>0</v>
      </c>
      <c r="AH74" s="26">
        <f>IFERROR(VLOOKUP('DATA ENTRY'!R74,'Sub Ref'!$L$3:$N$24,3,0),0)</f>
        <v>0</v>
      </c>
      <c r="AI74" s="26">
        <f>IFERROR(VLOOKUP('DATA ENTRY'!U74,'Sub Ref'!$C$14:$E$22,2,0),0)</f>
        <v>0</v>
      </c>
      <c r="AJ74" s="26">
        <f>IFERROR(VLOOKUP('DATA ENTRY'!U74,'Sub Ref'!$C$14:$E$22,3,0),0)</f>
        <v>0</v>
      </c>
      <c r="AK74" s="26">
        <f>IFERROR(INDEX('Sub Ref'!$M$14:$M$23,MATCH('DATA ENTRY'!X74,'Sub Ref'!$L$14:$L$23,0)),0)</f>
        <v>0</v>
      </c>
      <c r="AL74" s="26">
        <f>IFERROR(INDEX('Sub Ref'!$N$14:$N$23,MATCH('DATA ENTRY'!X74,'Sub Ref'!$L$14:$L$23,0)),0)</f>
        <v>0</v>
      </c>
      <c r="AN74" s="26">
        <f t="shared" si="14"/>
        <v>7</v>
      </c>
      <c r="AP74" s="26">
        <f>IFERROR('MARK LOOKUP'!Y74*LEDGER!AR74,0)</f>
        <v>0</v>
      </c>
      <c r="AQ74" s="26">
        <f>IFERROR('MARK LOOKUP'!Z74*LEDGER!AS74,0)</f>
        <v>0</v>
      </c>
      <c r="AR74" s="26">
        <f>IFERROR(AA74*LEDGER!AU74,0)</f>
        <v>0</v>
      </c>
      <c r="AS74" s="26">
        <f>IFERROR(AB74*LEDGER!AV74,0)</f>
        <v>0</v>
      </c>
      <c r="AT74" s="26">
        <f>IFERROR(AC74*LEDGER!AU74,0)</f>
        <v>0</v>
      </c>
      <c r="AU74" s="26">
        <f>IFERROR(AD74*LEDGER!AV74,0)</f>
        <v>0</v>
      </c>
      <c r="AV74" s="26">
        <f>IFERROR(AE74*LEDGER!BA74,0)</f>
        <v>0</v>
      </c>
      <c r="AW74" s="26">
        <f>IFERROR(AF74*LEDGER!BB74,0)</f>
        <v>0</v>
      </c>
      <c r="AX74" s="26">
        <f>IFERROR(AG74*LEDGER!BD74,0)</f>
        <v>0</v>
      </c>
      <c r="AY74" s="26">
        <f>IFERROR(AH74*LEDGER!BE74,0)</f>
        <v>0</v>
      </c>
      <c r="AZ74" s="26">
        <f>IFERROR(AI74*LEDGER!BG74,0)</f>
        <v>0</v>
      </c>
      <c r="BA74" s="26">
        <f>IFERROR(AJ74*LEDGER!BH74,0)</f>
        <v>0</v>
      </c>
      <c r="BB74" s="26">
        <f>IFERROR(AK74*LEDGER!BJ74,0)</f>
        <v>0</v>
      </c>
      <c r="BC74" s="26">
        <f>IFERROR(AL74*LEDGER!BK74,0)</f>
        <v>0</v>
      </c>
      <c r="BD74" s="26">
        <f t="shared" si="15"/>
        <v>0</v>
      </c>
      <c r="BE74" s="26">
        <f t="shared" si="16"/>
        <v>0</v>
      </c>
    </row>
    <row r="75" spans="2:57" x14ac:dyDescent="0.2">
      <c r="B75" s="26">
        <f>'Sub Ref'!F$27</f>
        <v>75</v>
      </c>
      <c r="C75" s="26">
        <f>'Sub Ref'!G$27</f>
        <v>25</v>
      </c>
      <c r="D75" s="26">
        <f t="shared" si="10"/>
        <v>100</v>
      </c>
      <c r="E75" s="26">
        <f>'Sub Ref'!O$27</f>
        <v>75</v>
      </c>
      <c r="F75" s="26">
        <f>'Sub Ref'!P$27</f>
        <v>25</v>
      </c>
      <c r="G75" s="26">
        <f t="shared" si="11"/>
        <v>100</v>
      </c>
      <c r="H75" s="26" t="e">
        <f>VLOOKUP('DATA ENTRY'!L75,'Sub Ref'!$L$30:$O$31,4,0)</f>
        <v>#N/A</v>
      </c>
      <c r="I75" s="26" t="e">
        <f>VLOOKUP('DATA ENTRY'!L75,'Sub Ref'!$L$30:$P$31,5,0)</f>
        <v>#N/A</v>
      </c>
      <c r="J75" s="26" t="e">
        <f t="shared" si="17"/>
        <v>#N/A</v>
      </c>
      <c r="K75" s="26" t="e">
        <f>VLOOKUP('DATA ENTRY'!O75,'Sub Ref'!$C$3:$G$11,4,0)</f>
        <v>#N/A</v>
      </c>
      <c r="L75" s="26" t="e">
        <f>VLOOKUP('DATA ENTRY'!O75,'Sub Ref'!$C$3:$G$11,5,0)</f>
        <v>#N/A</v>
      </c>
      <c r="M75" s="26" t="e">
        <f t="shared" si="12"/>
        <v>#N/A</v>
      </c>
      <c r="N75" s="26" t="e">
        <f>VLOOKUP('DATA ENTRY'!R75,'Sub Ref'!$L$3:$P$11,4,0)</f>
        <v>#N/A</v>
      </c>
      <c r="O75" s="26" t="e">
        <f>VLOOKUP('DATA ENTRY'!R75,'Sub Ref'!$L$3:$P$11,5,0)</f>
        <v>#N/A</v>
      </c>
      <c r="P75" s="26" t="e">
        <f t="shared" si="18"/>
        <v>#N/A</v>
      </c>
      <c r="Q75" s="26" t="e">
        <f>VLOOKUP('DATA ENTRY'!U75,'Sub Ref'!$C$14:$G$22,4,0)</f>
        <v>#N/A</v>
      </c>
      <c r="R75" s="26" t="e">
        <f>VLOOKUP('DATA ENTRY'!U75,'Sub Ref'!$C$14:$G$22,5,0)</f>
        <v>#N/A</v>
      </c>
      <c r="S75" s="26" t="e">
        <f t="shared" si="19"/>
        <v>#N/A</v>
      </c>
      <c r="T75" s="26" t="e">
        <f>INDEX('Sub Ref'!$O$14:$O$22,MATCH('DATA ENTRY'!X75,'Sub Ref'!$L$14:$L$22,0))</f>
        <v>#N/A</v>
      </c>
      <c r="U75" s="26" t="e">
        <f>INDEX('Sub Ref'!$P$14:$P$22,MATCH('DATA ENTRY'!X75,'Sub Ref'!$L$14:$L$22,0))</f>
        <v>#N/A</v>
      </c>
      <c r="V75" s="26" t="e">
        <f t="shared" si="13"/>
        <v>#N/A</v>
      </c>
      <c r="X75" s="26">
        <f>'DATA ENTRY'!A75</f>
        <v>0</v>
      </c>
      <c r="Y75" s="26">
        <f>'Sub Ref'!$D$27</f>
        <v>2.25</v>
      </c>
      <c r="Z75" s="26">
        <f>'Sub Ref'!$E$27</f>
        <v>0.75</v>
      </c>
      <c r="AA75" s="26">
        <f>'Sub Ref'!$M$27</f>
        <v>3</v>
      </c>
      <c r="AB75" s="26">
        <f>'Sub Ref'!$N$27</f>
        <v>1</v>
      </c>
      <c r="AC75" s="26">
        <f>IFERROR(VLOOKUP('DATA ENTRY'!L75,'Sub Ref'!$L$30:$N$31,2,0),0)</f>
        <v>0</v>
      </c>
      <c r="AD75" s="26">
        <f>IFERROR(VLOOKUP('DATA ENTRY'!L75,'Sub Ref'!$L$30:$N$31,3,0),0)</f>
        <v>0</v>
      </c>
      <c r="AE75" s="26">
        <f>IFERROR(VLOOKUP('DATA ENTRY'!O75,'Sub Ref'!$C$3:$E$11,2,0),0)</f>
        <v>0</v>
      </c>
      <c r="AF75" s="26">
        <f>IFERROR(VLOOKUP('DATA ENTRY'!O75,'Sub Ref'!$C$3:$E$11,3,0),0)</f>
        <v>0</v>
      </c>
      <c r="AG75" s="26">
        <f>IFERROR(VLOOKUP('DATA ENTRY'!R75,'Sub Ref'!$L$3:$N$24,2,0),0)</f>
        <v>0</v>
      </c>
      <c r="AH75" s="26">
        <f>IFERROR(VLOOKUP('DATA ENTRY'!R75,'Sub Ref'!$L$3:$N$24,3,0),0)</f>
        <v>0</v>
      </c>
      <c r="AI75" s="26">
        <f>IFERROR(VLOOKUP('DATA ENTRY'!U75,'Sub Ref'!$C$14:$E$22,2,0),0)</f>
        <v>0</v>
      </c>
      <c r="AJ75" s="26">
        <f>IFERROR(VLOOKUP('DATA ENTRY'!U75,'Sub Ref'!$C$14:$E$22,3,0),0)</f>
        <v>0</v>
      </c>
      <c r="AK75" s="26">
        <f>IFERROR(INDEX('Sub Ref'!$M$14:$M$23,MATCH('DATA ENTRY'!X75,'Sub Ref'!$L$14:$L$23,0)),0)</f>
        <v>0</v>
      </c>
      <c r="AL75" s="26">
        <f>IFERROR(INDEX('Sub Ref'!$N$14:$N$23,MATCH('DATA ENTRY'!X75,'Sub Ref'!$L$14:$L$23,0)),0)</f>
        <v>0</v>
      </c>
      <c r="AN75" s="26">
        <f t="shared" si="14"/>
        <v>7</v>
      </c>
      <c r="AP75" s="26">
        <f>IFERROR('MARK LOOKUP'!Y75*LEDGER!AR75,0)</f>
        <v>0</v>
      </c>
      <c r="AQ75" s="26">
        <f>IFERROR('MARK LOOKUP'!Z75*LEDGER!AS75,0)</f>
        <v>0</v>
      </c>
      <c r="AR75" s="26">
        <f>IFERROR(AA75*LEDGER!AU75,0)</f>
        <v>0</v>
      </c>
      <c r="AS75" s="26">
        <f>IFERROR(AB75*LEDGER!AV75,0)</f>
        <v>0</v>
      </c>
      <c r="AT75" s="26">
        <f>IFERROR(AC75*LEDGER!AU75,0)</f>
        <v>0</v>
      </c>
      <c r="AU75" s="26">
        <f>IFERROR(AD75*LEDGER!AV75,0)</f>
        <v>0</v>
      </c>
      <c r="AV75" s="26">
        <f>IFERROR(AE75*LEDGER!BA75,0)</f>
        <v>0</v>
      </c>
      <c r="AW75" s="26">
        <f>IFERROR(AF75*LEDGER!BB75,0)</f>
        <v>0</v>
      </c>
      <c r="AX75" s="26">
        <f>IFERROR(AG75*LEDGER!BD75,0)</f>
        <v>0</v>
      </c>
      <c r="AY75" s="26">
        <f>IFERROR(AH75*LEDGER!BE75,0)</f>
        <v>0</v>
      </c>
      <c r="AZ75" s="26">
        <f>IFERROR(AI75*LEDGER!BG75,0)</f>
        <v>0</v>
      </c>
      <c r="BA75" s="26">
        <f>IFERROR(AJ75*LEDGER!BH75,0)</f>
        <v>0</v>
      </c>
      <c r="BB75" s="26">
        <f>IFERROR(AK75*LEDGER!BJ75,0)</f>
        <v>0</v>
      </c>
      <c r="BC75" s="26">
        <f>IFERROR(AL75*LEDGER!BK75,0)</f>
        <v>0</v>
      </c>
      <c r="BD75" s="26">
        <f t="shared" si="15"/>
        <v>0</v>
      </c>
      <c r="BE75" s="26">
        <f t="shared" si="16"/>
        <v>0</v>
      </c>
    </row>
    <row r="76" spans="2:57" x14ac:dyDescent="0.2">
      <c r="B76" s="26">
        <f>'Sub Ref'!F$27</f>
        <v>75</v>
      </c>
      <c r="C76" s="26">
        <f>'Sub Ref'!G$27</f>
        <v>25</v>
      </c>
      <c r="D76" s="26">
        <f t="shared" si="10"/>
        <v>100</v>
      </c>
      <c r="E76" s="26">
        <f>'Sub Ref'!O$27</f>
        <v>75</v>
      </c>
      <c r="F76" s="26">
        <f>'Sub Ref'!P$27</f>
        <v>25</v>
      </c>
      <c r="G76" s="26">
        <f t="shared" si="11"/>
        <v>100</v>
      </c>
      <c r="H76" s="26" t="e">
        <f>VLOOKUP('DATA ENTRY'!L76,'Sub Ref'!$L$30:$O$31,4,0)</f>
        <v>#N/A</v>
      </c>
      <c r="I76" s="26" t="e">
        <f>VLOOKUP('DATA ENTRY'!L76,'Sub Ref'!$L$30:$P$31,5,0)</f>
        <v>#N/A</v>
      </c>
      <c r="J76" s="26" t="e">
        <f t="shared" si="17"/>
        <v>#N/A</v>
      </c>
      <c r="K76" s="26" t="e">
        <f>VLOOKUP('DATA ENTRY'!O76,'Sub Ref'!$C$3:$G$11,4,0)</f>
        <v>#N/A</v>
      </c>
      <c r="L76" s="26" t="e">
        <f>VLOOKUP('DATA ENTRY'!O76,'Sub Ref'!$C$3:$G$11,5,0)</f>
        <v>#N/A</v>
      </c>
      <c r="M76" s="26" t="e">
        <f t="shared" si="12"/>
        <v>#N/A</v>
      </c>
      <c r="N76" s="26" t="e">
        <f>VLOOKUP('DATA ENTRY'!R76,'Sub Ref'!$L$3:$P$11,4,0)</f>
        <v>#N/A</v>
      </c>
      <c r="O76" s="26" t="e">
        <f>VLOOKUP('DATA ENTRY'!R76,'Sub Ref'!$L$3:$P$11,5,0)</f>
        <v>#N/A</v>
      </c>
      <c r="P76" s="26" t="e">
        <f t="shared" si="18"/>
        <v>#N/A</v>
      </c>
      <c r="Q76" s="26" t="e">
        <f>VLOOKUP('DATA ENTRY'!U76,'Sub Ref'!$C$14:$G$22,4,0)</f>
        <v>#N/A</v>
      </c>
      <c r="R76" s="26" t="e">
        <f>VLOOKUP('DATA ENTRY'!U76,'Sub Ref'!$C$14:$G$22,5,0)</f>
        <v>#N/A</v>
      </c>
      <c r="S76" s="26" t="e">
        <f t="shared" si="19"/>
        <v>#N/A</v>
      </c>
      <c r="T76" s="26" t="e">
        <f>INDEX('Sub Ref'!$O$14:$O$22,MATCH('DATA ENTRY'!X76,'Sub Ref'!$L$14:$L$22,0))</f>
        <v>#N/A</v>
      </c>
      <c r="U76" s="26" t="e">
        <f>INDEX('Sub Ref'!$P$14:$P$22,MATCH('DATA ENTRY'!X76,'Sub Ref'!$L$14:$L$22,0))</f>
        <v>#N/A</v>
      </c>
      <c r="V76" s="26" t="e">
        <f t="shared" si="13"/>
        <v>#N/A</v>
      </c>
      <c r="X76" s="26">
        <f>'DATA ENTRY'!A76</f>
        <v>0</v>
      </c>
      <c r="Y76" s="26">
        <f>'Sub Ref'!$D$27</f>
        <v>2.25</v>
      </c>
      <c r="Z76" s="26">
        <f>'Sub Ref'!$E$27</f>
        <v>0.75</v>
      </c>
      <c r="AA76" s="26">
        <f>'Sub Ref'!$M$27</f>
        <v>3</v>
      </c>
      <c r="AB76" s="26">
        <f>'Sub Ref'!$N$27</f>
        <v>1</v>
      </c>
      <c r="AC76" s="26">
        <f>IFERROR(VLOOKUP('DATA ENTRY'!L76,'Sub Ref'!$L$30:$N$31,2,0),0)</f>
        <v>0</v>
      </c>
      <c r="AD76" s="26">
        <f>IFERROR(VLOOKUP('DATA ENTRY'!L76,'Sub Ref'!$L$30:$N$31,3,0),0)</f>
        <v>0</v>
      </c>
      <c r="AE76" s="26">
        <f>IFERROR(VLOOKUP('DATA ENTRY'!O76,'Sub Ref'!$C$3:$E$11,2,0),0)</f>
        <v>0</v>
      </c>
      <c r="AF76" s="26">
        <f>IFERROR(VLOOKUP('DATA ENTRY'!O76,'Sub Ref'!$C$3:$E$11,3,0),0)</f>
        <v>0</v>
      </c>
      <c r="AG76" s="26">
        <f>IFERROR(VLOOKUP('DATA ENTRY'!R76,'Sub Ref'!$L$3:$N$24,2,0),0)</f>
        <v>0</v>
      </c>
      <c r="AH76" s="26">
        <f>IFERROR(VLOOKUP('DATA ENTRY'!R76,'Sub Ref'!$L$3:$N$24,3,0),0)</f>
        <v>0</v>
      </c>
      <c r="AI76" s="26">
        <f>IFERROR(VLOOKUP('DATA ENTRY'!U76,'Sub Ref'!$C$14:$E$22,2,0),0)</f>
        <v>0</v>
      </c>
      <c r="AJ76" s="26">
        <f>IFERROR(VLOOKUP('DATA ENTRY'!U76,'Sub Ref'!$C$14:$E$22,3,0),0)</f>
        <v>0</v>
      </c>
      <c r="AK76" s="26">
        <f>IFERROR(INDEX('Sub Ref'!$M$14:$M$23,MATCH('DATA ENTRY'!X76,'Sub Ref'!$L$14:$L$23,0)),0)</f>
        <v>0</v>
      </c>
      <c r="AL76" s="26">
        <f>IFERROR(INDEX('Sub Ref'!$N$14:$N$23,MATCH('DATA ENTRY'!X76,'Sub Ref'!$L$14:$L$23,0)),0)</f>
        <v>0</v>
      </c>
      <c r="AN76" s="26">
        <f t="shared" si="14"/>
        <v>7</v>
      </c>
      <c r="AP76" s="26">
        <f>IFERROR('MARK LOOKUP'!Y76*LEDGER!AR76,0)</f>
        <v>0</v>
      </c>
      <c r="AQ76" s="26">
        <f>IFERROR('MARK LOOKUP'!Z76*LEDGER!AS76,0)</f>
        <v>0</v>
      </c>
      <c r="AR76" s="26">
        <f>IFERROR(AA76*LEDGER!AU76,0)</f>
        <v>0</v>
      </c>
      <c r="AS76" s="26">
        <f>IFERROR(AB76*LEDGER!AV76,0)</f>
        <v>0</v>
      </c>
      <c r="AT76" s="26">
        <f>IFERROR(AC76*LEDGER!AU76,0)</f>
        <v>0</v>
      </c>
      <c r="AU76" s="26">
        <f>IFERROR(AD76*LEDGER!AV76,0)</f>
        <v>0</v>
      </c>
      <c r="AV76" s="26">
        <f>IFERROR(AE76*LEDGER!BA76,0)</f>
        <v>0</v>
      </c>
      <c r="AW76" s="26">
        <f>IFERROR(AF76*LEDGER!BB76,0)</f>
        <v>0</v>
      </c>
      <c r="AX76" s="26">
        <f>IFERROR(AG76*LEDGER!BD76,0)</f>
        <v>0</v>
      </c>
      <c r="AY76" s="26">
        <f>IFERROR(AH76*LEDGER!BE76,0)</f>
        <v>0</v>
      </c>
      <c r="AZ76" s="26">
        <f>IFERROR(AI76*LEDGER!BG76,0)</f>
        <v>0</v>
      </c>
      <c r="BA76" s="26">
        <f>IFERROR(AJ76*LEDGER!BH76,0)</f>
        <v>0</v>
      </c>
      <c r="BB76" s="26">
        <f>IFERROR(AK76*LEDGER!BJ76,0)</f>
        <v>0</v>
      </c>
      <c r="BC76" s="26">
        <f>IFERROR(AL76*LEDGER!BK76,0)</f>
        <v>0</v>
      </c>
      <c r="BD76" s="26">
        <f t="shared" si="15"/>
        <v>0</v>
      </c>
      <c r="BE76" s="26">
        <f t="shared" si="16"/>
        <v>0</v>
      </c>
    </row>
    <row r="77" spans="2:57" x14ac:dyDescent="0.2">
      <c r="B77" s="26">
        <f>'Sub Ref'!F$27</f>
        <v>75</v>
      </c>
      <c r="C77" s="26">
        <f>'Sub Ref'!G$27</f>
        <v>25</v>
      </c>
      <c r="D77" s="26">
        <f t="shared" si="10"/>
        <v>100</v>
      </c>
      <c r="E77" s="26">
        <f>'Sub Ref'!O$27</f>
        <v>75</v>
      </c>
      <c r="F77" s="26">
        <f>'Sub Ref'!P$27</f>
        <v>25</v>
      </c>
      <c r="G77" s="26">
        <f t="shared" si="11"/>
        <v>100</v>
      </c>
      <c r="H77" s="26" t="e">
        <f>VLOOKUP('DATA ENTRY'!#REF!,'Sub Ref'!$L$30:$O$31,4,0)</f>
        <v>#REF!</v>
      </c>
      <c r="I77" s="26" t="e">
        <f>VLOOKUP('DATA ENTRY'!#REF!,'Sub Ref'!$L$30:$P$31,5,0)</f>
        <v>#REF!</v>
      </c>
      <c r="J77" s="26" t="e">
        <f t="shared" si="17"/>
        <v>#REF!</v>
      </c>
      <c r="K77" s="26" t="e">
        <f>VLOOKUP('DATA ENTRY'!O79,'Sub Ref'!$C$3:$G$11,4,0)</f>
        <v>#N/A</v>
      </c>
      <c r="L77" s="26" t="e">
        <f>VLOOKUP('DATA ENTRY'!O79,'Sub Ref'!$C$3:$G$11,5,0)</f>
        <v>#N/A</v>
      </c>
      <c r="M77" s="26" t="e">
        <f t="shared" si="12"/>
        <v>#N/A</v>
      </c>
      <c r="N77" s="26" t="e">
        <f>VLOOKUP('DATA ENTRY'!R79,'Sub Ref'!$L$3:$P$11,4,0)</f>
        <v>#N/A</v>
      </c>
      <c r="O77" s="26" t="e">
        <f>VLOOKUP('DATA ENTRY'!R79,'Sub Ref'!$L$3:$P$11,5,0)</f>
        <v>#N/A</v>
      </c>
      <c r="P77" s="26" t="e">
        <f t="shared" si="18"/>
        <v>#N/A</v>
      </c>
      <c r="Q77" s="26" t="e">
        <f>VLOOKUP('DATA ENTRY'!U79,'Sub Ref'!$C$14:$G$22,4,0)</f>
        <v>#N/A</v>
      </c>
      <c r="R77" s="26" t="e">
        <f>VLOOKUP('DATA ENTRY'!U79,'Sub Ref'!$C$14:$G$22,5,0)</f>
        <v>#N/A</v>
      </c>
      <c r="S77" s="26" t="e">
        <f t="shared" si="19"/>
        <v>#N/A</v>
      </c>
      <c r="T77" s="26" t="e">
        <f>INDEX('Sub Ref'!$O$14:$O$22,MATCH('DATA ENTRY'!X79,'Sub Ref'!$L$14:$L$22,0))</f>
        <v>#N/A</v>
      </c>
      <c r="U77" s="26" t="e">
        <f>INDEX('Sub Ref'!$P$14:$P$22,MATCH('DATA ENTRY'!X79,'Sub Ref'!$L$14:$L$22,0))</f>
        <v>#N/A</v>
      </c>
      <c r="V77" s="26" t="e">
        <f t="shared" si="13"/>
        <v>#N/A</v>
      </c>
      <c r="X77" s="26">
        <f>'DATA ENTRY'!A79</f>
        <v>0</v>
      </c>
      <c r="Y77" s="26">
        <f>'Sub Ref'!$D$27</f>
        <v>2.25</v>
      </c>
      <c r="Z77" s="26">
        <f>'Sub Ref'!$E$27</f>
        <v>0.75</v>
      </c>
      <c r="AA77" s="26">
        <f>'Sub Ref'!$M$27</f>
        <v>3</v>
      </c>
      <c r="AB77" s="26">
        <f>'Sub Ref'!$N$27</f>
        <v>1</v>
      </c>
      <c r="AC77" s="26">
        <f>IFERROR(VLOOKUP('DATA ENTRY'!#REF!,'Sub Ref'!$L$30:$N$31,2,0),0)</f>
        <v>0</v>
      </c>
      <c r="AD77" s="26">
        <f>IFERROR(VLOOKUP('DATA ENTRY'!#REF!,'Sub Ref'!$L$30:$N$31,3,0),0)</f>
        <v>0</v>
      </c>
      <c r="AE77" s="26">
        <f>IFERROR(VLOOKUP('DATA ENTRY'!O79,'Sub Ref'!$C$3:$E$11,2,0),0)</f>
        <v>0</v>
      </c>
      <c r="AF77" s="26">
        <f>IFERROR(VLOOKUP('DATA ENTRY'!O79,'Sub Ref'!$C$3:$E$11,3,0),0)</f>
        <v>0</v>
      </c>
      <c r="AG77" s="26">
        <f>IFERROR(VLOOKUP('DATA ENTRY'!R79,'Sub Ref'!$L$3:$N$24,2,0),0)</f>
        <v>0</v>
      </c>
      <c r="AH77" s="26">
        <f>IFERROR(VLOOKUP('DATA ENTRY'!R79,'Sub Ref'!$L$3:$N$24,3,0),0)</f>
        <v>0</v>
      </c>
      <c r="AI77" s="26">
        <f>IFERROR(VLOOKUP('DATA ENTRY'!U79,'Sub Ref'!$C$14:$E$22,2,0),0)</f>
        <v>0</v>
      </c>
      <c r="AJ77" s="26">
        <f>IFERROR(VLOOKUP('DATA ENTRY'!U79,'Sub Ref'!$C$14:$E$22,3,0),0)</f>
        <v>0</v>
      </c>
      <c r="AK77" s="26">
        <f>IFERROR(INDEX('Sub Ref'!$M$14:$M$23,MATCH('DATA ENTRY'!X79,'Sub Ref'!$L$14:$L$23,0)),0)</f>
        <v>0</v>
      </c>
      <c r="AL77" s="26">
        <f>IFERROR(INDEX('Sub Ref'!$N$14:$N$23,MATCH('DATA ENTRY'!X79,'Sub Ref'!$L$14:$L$23,0)),0)</f>
        <v>0</v>
      </c>
      <c r="AN77" s="26">
        <f t="shared" si="14"/>
        <v>7</v>
      </c>
      <c r="AP77" s="26">
        <f>IFERROR('MARK LOOKUP'!Y77*LEDGER!AR77,0)</f>
        <v>0</v>
      </c>
      <c r="AQ77" s="26">
        <f>IFERROR('MARK LOOKUP'!Z77*LEDGER!AS77,0)</f>
        <v>0</v>
      </c>
      <c r="AR77" s="26">
        <f>IFERROR(AA77*LEDGER!AU77,0)</f>
        <v>0</v>
      </c>
      <c r="AS77" s="26">
        <f>IFERROR(AB77*LEDGER!AV77,0)</f>
        <v>0</v>
      </c>
      <c r="AT77" s="26">
        <f>IFERROR(AC77*LEDGER!AU77,0)</f>
        <v>0</v>
      </c>
      <c r="AU77" s="26">
        <f>IFERROR(AD77*LEDGER!AV77,0)</f>
        <v>0</v>
      </c>
      <c r="AV77" s="26">
        <f>IFERROR(AE77*LEDGER!BA77,0)</f>
        <v>0</v>
      </c>
      <c r="AW77" s="26">
        <f>IFERROR(AF77*LEDGER!BB77,0)</f>
        <v>0</v>
      </c>
      <c r="AX77" s="26">
        <f>IFERROR(AG77*LEDGER!BD77,0)</f>
        <v>0</v>
      </c>
      <c r="AY77" s="26">
        <f>IFERROR(AH77*LEDGER!BE77,0)</f>
        <v>0</v>
      </c>
      <c r="AZ77" s="26">
        <f>IFERROR(AI77*LEDGER!BG77,0)</f>
        <v>0</v>
      </c>
      <c r="BA77" s="26">
        <f>IFERROR(AJ77*LEDGER!BH77,0)</f>
        <v>0</v>
      </c>
      <c r="BB77" s="26">
        <f>IFERROR(AK77*LEDGER!BJ77,0)</f>
        <v>0</v>
      </c>
      <c r="BC77" s="26">
        <f>IFERROR(AL77*LEDGER!BK77,0)</f>
        <v>0</v>
      </c>
      <c r="BD77" s="26">
        <f t="shared" si="15"/>
        <v>0</v>
      </c>
      <c r="BE77" s="26">
        <f t="shared" si="16"/>
        <v>0</v>
      </c>
    </row>
    <row r="78" spans="2:57" x14ac:dyDescent="0.2">
      <c r="B78" s="26">
        <f>'Sub Ref'!F$27</f>
        <v>75</v>
      </c>
      <c r="C78" s="26">
        <f>'Sub Ref'!G$27</f>
        <v>25</v>
      </c>
      <c r="D78" s="26">
        <f t="shared" si="10"/>
        <v>100</v>
      </c>
      <c r="E78" s="26">
        <f>'Sub Ref'!O$27</f>
        <v>75</v>
      </c>
      <c r="F78" s="26">
        <f>'Sub Ref'!P$27</f>
        <v>25</v>
      </c>
      <c r="G78" s="26">
        <f t="shared" si="11"/>
        <v>100</v>
      </c>
      <c r="H78" s="26" t="e">
        <f>VLOOKUP('DATA ENTRY'!L78,'Sub Ref'!$L$30:$O$31,4,0)</f>
        <v>#N/A</v>
      </c>
      <c r="I78" s="26" t="e">
        <f>VLOOKUP('DATA ENTRY'!L78,'Sub Ref'!$L$30:$P$31,5,0)</f>
        <v>#N/A</v>
      </c>
      <c r="J78" s="26" t="e">
        <f t="shared" si="17"/>
        <v>#N/A</v>
      </c>
      <c r="K78" s="26" t="e">
        <f>VLOOKUP('DATA ENTRY'!O78,'Sub Ref'!$C$3:$G$11,4,0)</f>
        <v>#N/A</v>
      </c>
      <c r="L78" s="26" t="e">
        <f>VLOOKUP('DATA ENTRY'!O78,'Sub Ref'!$C$3:$G$11,5,0)</f>
        <v>#N/A</v>
      </c>
      <c r="M78" s="26" t="e">
        <f t="shared" si="12"/>
        <v>#N/A</v>
      </c>
      <c r="N78" s="26" t="e">
        <f>VLOOKUP('DATA ENTRY'!R78,'Sub Ref'!$L$3:$P$11,4,0)</f>
        <v>#N/A</v>
      </c>
      <c r="O78" s="26" t="e">
        <f>VLOOKUP('DATA ENTRY'!R78,'Sub Ref'!$L$3:$P$11,5,0)</f>
        <v>#N/A</v>
      </c>
      <c r="P78" s="26" t="e">
        <f t="shared" si="18"/>
        <v>#N/A</v>
      </c>
      <c r="Q78" s="26" t="e">
        <f>VLOOKUP('DATA ENTRY'!U78,'Sub Ref'!$C$14:$G$22,4,0)</f>
        <v>#N/A</v>
      </c>
      <c r="R78" s="26" t="e">
        <f>VLOOKUP('DATA ENTRY'!U78,'Sub Ref'!$C$14:$G$22,5,0)</f>
        <v>#N/A</v>
      </c>
      <c r="S78" s="26" t="e">
        <f t="shared" si="19"/>
        <v>#N/A</v>
      </c>
      <c r="T78" s="26" t="e">
        <f>INDEX('Sub Ref'!$O$14:$O$22,MATCH('DATA ENTRY'!X78,'Sub Ref'!$L$14:$L$22,0))</f>
        <v>#N/A</v>
      </c>
      <c r="U78" s="26" t="e">
        <f>INDEX('Sub Ref'!$P$14:$P$22,MATCH('DATA ENTRY'!X78,'Sub Ref'!$L$14:$L$22,0))</f>
        <v>#N/A</v>
      </c>
      <c r="V78" s="26" t="e">
        <f t="shared" si="13"/>
        <v>#N/A</v>
      </c>
      <c r="X78" s="26">
        <f>'DATA ENTRY'!A78</f>
        <v>0</v>
      </c>
      <c r="Y78" s="26">
        <f>'Sub Ref'!$D$27</f>
        <v>2.25</v>
      </c>
      <c r="Z78" s="26">
        <f>'Sub Ref'!$E$27</f>
        <v>0.75</v>
      </c>
      <c r="AA78" s="26">
        <f>'Sub Ref'!$M$27</f>
        <v>3</v>
      </c>
      <c r="AB78" s="26">
        <f>'Sub Ref'!$N$27</f>
        <v>1</v>
      </c>
      <c r="AC78" s="26">
        <f>IFERROR(VLOOKUP('DATA ENTRY'!L78,'Sub Ref'!$L$30:$N$31,2,0),0)</f>
        <v>0</v>
      </c>
      <c r="AD78" s="26">
        <f>IFERROR(VLOOKUP('DATA ENTRY'!L78,'Sub Ref'!$L$30:$N$31,3,0),0)</f>
        <v>0</v>
      </c>
      <c r="AE78" s="26">
        <f>IFERROR(VLOOKUP('DATA ENTRY'!O78,'Sub Ref'!$C$3:$E$11,2,0),0)</f>
        <v>0</v>
      </c>
      <c r="AF78" s="26">
        <f>IFERROR(VLOOKUP('DATA ENTRY'!O78,'Sub Ref'!$C$3:$E$11,3,0),0)</f>
        <v>0</v>
      </c>
      <c r="AG78" s="26">
        <f>IFERROR(VLOOKUP('DATA ENTRY'!R78,'Sub Ref'!$L$3:$N$24,2,0),0)</f>
        <v>0</v>
      </c>
      <c r="AH78" s="26">
        <f>IFERROR(VLOOKUP('DATA ENTRY'!R78,'Sub Ref'!$L$3:$N$24,3,0),0)</f>
        <v>0</v>
      </c>
      <c r="AI78" s="26">
        <f>IFERROR(VLOOKUP('DATA ENTRY'!U78,'Sub Ref'!$C$14:$E$22,2,0),0)</f>
        <v>0</v>
      </c>
      <c r="AJ78" s="26">
        <f>IFERROR(VLOOKUP('DATA ENTRY'!U78,'Sub Ref'!$C$14:$E$22,3,0),0)</f>
        <v>0</v>
      </c>
      <c r="AK78" s="26">
        <f>IFERROR(INDEX('Sub Ref'!$M$14:$M$23,MATCH('DATA ENTRY'!X78,'Sub Ref'!$L$14:$L$23,0)),0)</f>
        <v>0</v>
      </c>
      <c r="AL78" s="26">
        <f>IFERROR(INDEX('Sub Ref'!$N$14:$N$23,MATCH('DATA ENTRY'!X78,'Sub Ref'!$L$14:$L$23,0)),0)</f>
        <v>0</v>
      </c>
      <c r="AN78" s="26">
        <f t="shared" si="14"/>
        <v>7</v>
      </c>
      <c r="AP78" s="26">
        <f>IFERROR('MARK LOOKUP'!Y78*LEDGER!AR78,0)</f>
        <v>0</v>
      </c>
      <c r="AQ78" s="26">
        <f>IFERROR('MARK LOOKUP'!Z78*LEDGER!AS78,0)</f>
        <v>0</v>
      </c>
      <c r="AR78" s="26">
        <f>IFERROR(AA78*LEDGER!AU78,0)</f>
        <v>0</v>
      </c>
      <c r="AS78" s="26">
        <f>IFERROR(AB78*LEDGER!AV78,0)</f>
        <v>0</v>
      </c>
      <c r="AT78" s="26">
        <f>IFERROR(AC78*LEDGER!AU78,0)</f>
        <v>0</v>
      </c>
      <c r="AU78" s="26">
        <f>IFERROR(AD78*LEDGER!AV78,0)</f>
        <v>0</v>
      </c>
      <c r="AV78" s="26">
        <f>IFERROR(AE78*LEDGER!BA78,0)</f>
        <v>0</v>
      </c>
      <c r="AW78" s="26">
        <f>IFERROR(AF78*LEDGER!BB78,0)</f>
        <v>0</v>
      </c>
      <c r="AX78" s="26">
        <f>IFERROR(AG78*LEDGER!BD78,0)</f>
        <v>0</v>
      </c>
      <c r="AY78" s="26">
        <f>IFERROR(AH78*LEDGER!BE78,0)</f>
        <v>0</v>
      </c>
      <c r="AZ78" s="26">
        <f>IFERROR(AI78*LEDGER!BG78,0)</f>
        <v>0</v>
      </c>
      <c r="BA78" s="26">
        <f>IFERROR(AJ78*LEDGER!BH78,0)</f>
        <v>0</v>
      </c>
      <c r="BB78" s="26">
        <f>IFERROR(AK78*LEDGER!BJ78,0)</f>
        <v>0</v>
      </c>
      <c r="BC78" s="26">
        <f>IFERROR(AL78*LEDGER!BK78,0)</f>
        <v>0</v>
      </c>
      <c r="BD78" s="26">
        <f t="shared" si="15"/>
        <v>0</v>
      </c>
      <c r="BE78" s="26">
        <f t="shared" si="16"/>
        <v>0</v>
      </c>
    </row>
    <row r="79" spans="2:57" x14ac:dyDescent="0.2">
      <c r="B79" s="26">
        <f>'Sub Ref'!F$27</f>
        <v>75</v>
      </c>
      <c r="C79" s="26">
        <f>'Sub Ref'!G$27</f>
        <v>25</v>
      </c>
      <c r="D79" s="26">
        <f t="shared" si="10"/>
        <v>100</v>
      </c>
      <c r="E79" s="26">
        <f>'Sub Ref'!O$27</f>
        <v>75</v>
      </c>
      <c r="F79" s="26">
        <f>'Sub Ref'!P$27</f>
        <v>25</v>
      </c>
      <c r="G79" s="26">
        <f t="shared" si="11"/>
        <v>100</v>
      </c>
      <c r="H79" s="26" t="e">
        <f>VLOOKUP('DATA ENTRY'!#REF!,'Sub Ref'!$L$30:$O$31,4,0)</f>
        <v>#REF!</v>
      </c>
      <c r="I79" s="26" t="e">
        <f>VLOOKUP('DATA ENTRY'!#REF!,'Sub Ref'!$L$30:$P$31,5,0)</f>
        <v>#REF!</v>
      </c>
      <c r="J79" s="26" t="e">
        <f t="shared" si="17"/>
        <v>#REF!</v>
      </c>
      <c r="K79" s="26" t="e">
        <f>VLOOKUP('DATA ENTRY'!#REF!,'Sub Ref'!$C$3:$G$11,4,0)</f>
        <v>#REF!</v>
      </c>
      <c r="L79" s="26" t="e">
        <f>VLOOKUP('DATA ENTRY'!#REF!,'Sub Ref'!$C$3:$G$11,5,0)</f>
        <v>#REF!</v>
      </c>
      <c r="M79" s="26" t="e">
        <f t="shared" si="12"/>
        <v>#REF!</v>
      </c>
      <c r="N79" s="26" t="e">
        <f>VLOOKUP('DATA ENTRY'!#REF!,'Sub Ref'!$L$3:$P$11,4,0)</f>
        <v>#REF!</v>
      </c>
      <c r="O79" s="26" t="e">
        <f>VLOOKUP('DATA ENTRY'!#REF!,'Sub Ref'!$L$3:$P$11,5,0)</f>
        <v>#REF!</v>
      </c>
      <c r="P79" s="26" t="e">
        <f t="shared" si="18"/>
        <v>#REF!</v>
      </c>
      <c r="Q79" s="26" t="e">
        <f>VLOOKUP('DATA ENTRY'!#REF!,'Sub Ref'!$C$14:$G$22,4,0)</f>
        <v>#REF!</v>
      </c>
      <c r="R79" s="26" t="e">
        <f>VLOOKUP('DATA ENTRY'!#REF!,'Sub Ref'!$C$14:$G$22,5,0)</f>
        <v>#REF!</v>
      </c>
      <c r="S79" s="26" t="e">
        <f t="shared" si="19"/>
        <v>#REF!</v>
      </c>
      <c r="T79" s="26" t="e">
        <f>INDEX('Sub Ref'!$O$14:$O$22,MATCH('DATA ENTRY'!#REF!,'Sub Ref'!$L$14:$L$22,0))</f>
        <v>#REF!</v>
      </c>
      <c r="U79" s="26" t="e">
        <f>INDEX('Sub Ref'!$P$14:$P$22,MATCH('DATA ENTRY'!#REF!,'Sub Ref'!$L$14:$L$22,0))</f>
        <v>#REF!</v>
      </c>
      <c r="V79" s="26" t="e">
        <f t="shared" si="13"/>
        <v>#REF!</v>
      </c>
      <c r="X79" s="26" t="e">
        <f>'DATA ENTRY'!#REF!</f>
        <v>#REF!</v>
      </c>
      <c r="Y79" s="26">
        <f>'Sub Ref'!$D$27</f>
        <v>2.25</v>
      </c>
      <c r="Z79" s="26">
        <f>'Sub Ref'!$E$27</f>
        <v>0.75</v>
      </c>
      <c r="AA79" s="26">
        <f>'Sub Ref'!$M$27</f>
        <v>3</v>
      </c>
      <c r="AB79" s="26">
        <f>'Sub Ref'!$N$27</f>
        <v>1</v>
      </c>
      <c r="AC79" s="26">
        <f>IFERROR(VLOOKUP('DATA ENTRY'!#REF!,'Sub Ref'!$L$30:$N$31,2,0),0)</f>
        <v>0</v>
      </c>
      <c r="AD79" s="26">
        <f>IFERROR(VLOOKUP('DATA ENTRY'!#REF!,'Sub Ref'!$L$30:$N$31,3,0),0)</f>
        <v>0</v>
      </c>
      <c r="AE79" s="26">
        <f>IFERROR(VLOOKUP('DATA ENTRY'!#REF!,'Sub Ref'!$C$3:$E$11,2,0),0)</f>
        <v>0</v>
      </c>
      <c r="AF79" s="26">
        <f>IFERROR(VLOOKUP('DATA ENTRY'!#REF!,'Sub Ref'!$C$3:$E$11,3,0),0)</f>
        <v>0</v>
      </c>
      <c r="AG79" s="26">
        <f>IFERROR(VLOOKUP('DATA ENTRY'!#REF!,'Sub Ref'!$L$3:$N$24,2,0),0)</f>
        <v>0</v>
      </c>
      <c r="AH79" s="26">
        <f>IFERROR(VLOOKUP('DATA ENTRY'!#REF!,'Sub Ref'!$L$3:$N$24,3,0),0)</f>
        <v>0</v>
      </c>
      <c r="AI79" s="26">
        <f>IFERROR(VLOOKUP('DATA ENTRY'!#REF!,'Sub Ref'!$C$14:$E$22,2,0),0)</f>
        <v>0</v>
      </c>
      <c r="AJ79" s="26">
        <f>IFERROR(VLOOKUP('DATA ENTRY'!#REF!,'Sub Ref'!$C$14:$E$22,3,0),0)</f>
        <v>0</v>
      </c>
      <c r="AK79" s="26">
        <f>IFERROR(INDEX('Sub Ref'!$M$14:$M$23,MATCH('DATA ENTRY'!#REF!,'Sub Ref'!$L$14:$L$23,0)),0)</f>
        <v>0</v>
      </c>
      <c r="AL79" s="26">
        <f>IFERROR(INDEX('Sub Ref'!$N$14:$N$23,MATCH('DATA ENTRY'!#REF!,'Sub Ref'!$L$14:$L$23,0)),0)</f>
        <v>0</v>
      </c>
      <c r="AN79" s="26">
        <f t="shared" si="14"/>
        <v>7</v>
      </c>
      <c r="AP79" s="26">
        <f>IFERROR('MARK LOOKUP'!Y79*LEDGER!AR79,0)</f>
        <v>0</v>
      </c>
      <c r="AQ79" s="26">
        <f>IFERROR('MARK LOOKUP'!Z79*LEDGER!AS79,0)</f>
        <v>0</v>
      </c>
      <c r="AR79" s="26">
        <f>IFERROR(AA79*LEDGER!AU79,0)</f>
        <v>0</v>
      </c>
      <c r="AS79" s="26">
        <f>IFERROR(AB79*LEDGER!AV79,0)</f>
        <v>0</v>
      </c>
      <c r="AT79" s="26">
        <f>IFERROR(AC79*LEDGER!AU79,0)</f>
        <v>0</v>
      </c>
      <c r="AU79" s="26">
        <f>IFERROR(AD79*LEDGER!AV79,0)</f>
        <v>0</v>
      </c>
      <c r="AV79" s="26">
        <f>IFERROR(AE79*LEDGER!BA79,0)</f>
        <v>0</v>
      </c>
      <c r="AW79" s="26">
        <f>IFERROR(AF79*LEDGER!BB79,0)</f>
        <v>0</v>
      </c>
      <c r="AX79" s="26">
        <f>IFERROR(AG79*LEDGER!BD79,0)</f>
        <v>0</v>
      </c>
      <c r="AY79" s="26">
        <f>IFERROR(AH79*LEDGER!BE79,0)</f>
        <v>0</v>
      </c>
      <c r="AZ79" s="26">
        <f>IFERROR(AI79*LEDGER!BG79,0)</f>
        <v>0</v>
      </c>
      <c r="BA79" s="26">
        <f>IFERROR(AJ79*LEDGER!BH79,0)</f>
        <v>0</v>
      </c>
      <c r="BB79" s="26">
        <f>IFERROR(AK79*LEDGER!BJ79,0)</f>
        <v>0</v>
      </c>
      <c r="BC79" s="26">
        <f>IFERROR(AL79*LEDGER!BK79,0)</f>
        <v>0</v>
      </c>
      <c r="BD79" s="26">
        <f t="shared" si="15"/>
        <v>0</v>
      </c>
      <c r="BE79" s="26">
        <f t="shared" si="16"/>
        <v>0</v>
      </c>
    </row>
    <row r="80" spans="2:57" x14ac:dyDescent="0.2">
      <c r="B80" s="26">
        <f>'Sub Ref'!F$27</f>
        <v>75</v>
      </c>
      <c r="C80" s="26">
        <f>'Sub Ref'!G$27</f>
        <v>25</v>
      </c>
      <c r="D80" s="26">
        <f t="shared" si="10"/>
        <v>100</v>
      </c>
      <c r="E80" s="26">
        <f>'Sub Ref'!O$27</f>
        <v>75</v>
      </c>
      <c r="F80" s="26">
        <f>'Sub Ref'!P$27</f>
        <v>25</v>
      </c>
      <c r="G80" s="26">
        <f t="shared" si="11"/>
        <v>100</v>
      </c>
      <c r="H80" s="26" t="e">
        <f>VLOOKUP('DATA ENTRY'!L80,'Sub Ref'!$L$30:$O$31,4,0)</f>
        <v>#N/A</v>
      </c>
      <c r="I80" s="26" t="e">
        <f>VLOOKUP('DATA ENTRY'!L80,'Sub Ref'!$L$30:$P$31,5,0)</f>
        <v>#N/A</v>
      </c>
      <c r="J80" s="26" t="e">
        <f t="shared" si="17"/>
        <v>#N/A</v>
      </c>
      <c r="K80" s="26" t="e">
        <f>VLOOKUP('DATA ENTRY'!O80,'Sub Ref'!$C$3:$G$11,4,0)</f>
        <v>#N/A</v>
      </c>
      <c r="L80" s="26" t="e">
        <f>VLOOKUP('DATA ENTRY'!O80,'Sub Ref'!$C$3:$G$11,5,0)</f>
        <v>#N/A</v>
      </c>
      <c r="M80" s="26" t="e">
        <f t="shared" si="12"/>
        <v>#N/A</v>
      </c>
      <c r="N80" s="26" t="e">
        <f>VLOOKUP('DATA ENTRY'!R80,'Sub Ref'!$L$3:$P$11,4,0)</f>
        <v>#N/A</v>
      </c>
      <c r="O80" s="26" t="e">
        <f>VLOOKUP('DATA ENTRY'!R80,'Sub Ref'!$L$3:$P$11,5,0)</f>
        <v>#N/A</v>
      </c>
      <c r="P80" s="26" t="e">
        <f t="shared" si="18"/>
        <v>#N/A</v>
      </c>
      <c r="Q80" s="26" t="e">
        <f>VLOOKUP('DATA ENTRY'!U80,'Sub Ref'!$C$14:$G$22,4,0)</f>
        <v>#N/A</v>
      </c>
      <c r="R80" s="26" t="e">
        <f>VLOOKUP('DATA ENTRY'!U80,'Sub Ref'!$C$14:$G$22,5,0)</f>
        <v>#N/A</v>
      </c>
      <c r="S80" s="26" t="e">
        <f t="shared" si="19"/>
        <v>#N/A</v>
      </c>
      <c r="T80" s="26" t="e">
        <f>INDEX('Sub Ref'!$O$14:$O$22,MATCH('DATA ENTRY'!X80,'Sub Ref'!$L$14:$L$22,0))</f>
        <v>#N/A</v>
      </c>
      <c r="U80" s="26" t="e">
        <f>INDEX('Sub Ref'!$P$14:$P$22,MATCH('DATA ENTRY'!X80,'Sub Ref'!$L$14:$L$22,0))</f>
        <v>#N/A</v>
      </c>
      <c r="V80" s="26" t="e">
        <f t="shared" si="13"/>
        <v>#N/A</v>
      </c>
      <c r="X80" s="26">
        <f>'DATA ENTRY'!A80</f>
        <v>0</v>
      </c>
      <c r="Y80" s="26">
        <f>'Sub Ref'!$D$27</f>
        <v>2.25</v>
      </c>
      <c r="Z80" s="26">
        <f>'Sub Ref'!$E$27</f>
        <v>0.75</v>
      </c>
      <c r="AA80" s="26">
        <f>'Sub Ref'!$M$27</f>
        <v>3</v>
      </c>
      <c r="AB80" s="26">
        <f>'Sub Ref'!$N$27</f>
        <v>1</v>
      </c>
      <c r="AC80" s="26">
        <f>IFERROR(VLOOKUP('DATA ENTRY'!L80,'Sub Ref'!$L$30:$N$31,2,0),0)</f>
        <v>0</v>
      </c>
      <c r="AD80" s="26">
        <f>IFERROR(VLOOKUP('DATA ENTRY'!L80,'Sub Ref'!$L$30:$N$31,3,0),0)</f>
        <v>0</v>
      </c>
      <c r="AE80" s="26">
        <f>IFERROR(VLOOKUP('DATA ENTRY'!O80,'Sub Ref'!$C$3:$E$11,2,0),0)</f>
        <v>0</v>
      </c>
      <c r="AF80" s="26">
        <f>IFERROR(VLOOKUP('DATA ENTRY'!O80,'Sub Ref'!$C$3:$E$11,3,0),0)</f>
        <v>0</v>
      </c>
      <c r="AG80" s="26">
        <f>IFERROR(VLOOKUP('DATA ENTRY'!R80,'Sub Ref'!$L$3:$N$24,2,0),0)</f>
        <v>0</v>
      </c>
      <c r="AH80" s="26">
        <f>IFERROR(VLOOKUP('DATA ENTRY'!R80,'Sub Ref'!$L$3:$N$24,3,0),0)</f>
        <v>0</v>
      </c>
      <c r="AI80" s="26">
        <f>IFERROR(VLOOKUP('DATA ENTRY'!U80,'Sub Ref'!$C$14:$E$22,2,0),0)</f>
        <v>0</v>
      </c>
      <c r="AJ80" s="26">
        <f>IFERROR(VLOOKUP('DATA ENTRY'!U80,'Sub Ref'!$C$14:$E$22,3,0),0)</f>
        <v>0</v>
      </c>
      <c r="AK80" s="26">
        <f>IFERROR(INDEX('Sub Ref'!$M$14:$M$23,MATCH('DATA ENTRY'!X80,'Sub Ref'!$L$14:$L$23,0)),0)</f>
        <v>0</v>
      </c>
      <c r="AL80" s="26">
        <f>IFERROR(INDEX('Sub Ref'!$N$14:$N$23,MATCH('DATA ENTRY'!X80,'Sub Ref'!$L$14:$L$23,0)),0)</f>
        <v>0</v>
      </c>
      <c r="AN80" s="26">
        <f t="shared" si="14"/>
        <v>7</v>
      </c>
      <c r="AP80" s="26">
        <f>IFERROR('MARK LOOKUP'!Y80*LEDGER!AR80,0)</f>
        <v>0</v>
      </c>
      <c r="AQ80" s="26">
        <f>IFERROR('MARK LOOKUP'!Z80*LEDGER!AS80,0)</f>
        <v>0</v>
      </c>
      <c r="AR80" s="26">
        <f>IFERROR(AA80*LEDGER!AU80,0)</f>
        <v>0</v>
      </c>
      <c r="AS80" s="26">
        <f>IFERROR(AB80*LEDGER!AV80,0)</f>
        <v>0</v>
      </c>
      <c r="AT80" s="26">
        <f>IFERROR(AC80*LEDGER!AU80,0)</f>
        <v>0</v>
      </c>
      <c r="AU80" s="26">
        <f>IFERROR(AD80*LEDGER!AV80,0)</f>
        <v>0</v>
      </c>
      <c r="AV80" s="26">
        <f>IFERROR(AE80*LEDGER!BA80,0)</f>
        <v>0</v>
      </c>
      <c r="AW80" s="26">
        <f>IFERROR(AF80*LEDGER!BB80,0)</f>
        <v>0</v>
      </c>
      <c r="AX80" s="26">
        <f>IFERROR(AG80*LEDGER!BD80,0)</f>
        <v>0</v>
      </c>
      <c r="AY80" s="26">
        <f>IFERROR(AH80*LEDGER!BE80,0)</f>
        <v>0</v>
      </c>
      <c r="AZ80" s="26">
        <f>IFERROR(AI80*LEDGER!BG80,0)</f>
        <v>0</v>
      </c>
      <c r="BA80" s="26">
        <f>IFERROR(AJ80*LEDGER!BH80,0)</f>
        <v>0</v>
      </c>
      <c r="BB80" s="26">
        <f>IFERROR(AK80*LEDGER!BJ80,0)</f>
        <v>0</v>
      </c>
      <c r="BC80" s="26">
        <f>IFERROR(AL80*LEDGER!BK80,0)</f>
        <v>0</v>
      </c>
      <c r="BD80" s="26">
        <f t="shared" si="15"/>
        <v>0</v>
      </c>
      <c r="BE80" s="26">
        <f t="shared" si="16"/>
        <v>0</v>
      </c>
    </row>
    <row r="81" spans="2:57" x14ac:dyDescent="0.2">
      <c r="B81" s="26">
        <f>'Sub Ref'!F$27</f>
        <v>75</v>
      </c>
      <c r="C81" s="26">
        <f>'Sub Ref'!G$27</f>
        <v>25</v>
      </c>
      <c r="D81" s="26">
        <f t="shared" si="10"/>
        <v>100</v>
      </c>
      <c r="E81" s="26">
        <f>'Sub Ref'!O$27</f>
        <v>75</v>
      </c>
      <c r="F81" s="26">
        <f>'Sub Ref'!P$27</f>
        <v>25</v>
      </c>
      <c r="G81" s="26">
        <f t="shared" si="11"/>
        <v>100</v>
      </c>
      <c r="H81" s="26" t="e">
        <f>VLOOKUP('DATA ENTRY'!L81,'Sub Ref'!$L$30:$O$31,4,0)</f>
        <v>#N/A</v>
      </c>
      <c r="I81" s="26" t="e">
        <f>VLOOKUP('DATA ENTRY'!L81,'Sub Ref'!$L$30:$P$31,5,0)</f>
        <v>#N/A</v>
      </c>
      <c r="J81" s="26" t="e">
        <f t="shared" si="17"/>
        <v>#N/A</v>
      </c>
      <c r="K81" s="26" t="e">
        <f>VLOOKUP('DATA ENTRY'!O81,'Sub Ref'!$C$3:$G$11,4,0)</f>
        <v>#N/A</v>
      </c>
      <c r="L81" s="26" t="e">
        <f>VLOOKUP('DATA ENTRY'!O81,'Sub Ref'!$C$3:$G$11,5,0)</f>
        <v>#N/A</v>
      </c>
      <c r="M81" s="26" t="e">
        <f t="shared" si="12"/>
        <v>#N/A</v>
      </c>
      <c r="N81" s="26" t="e">
        <f>VLOOKUP('DATA ENTRY'!R81,'Sub Ref'!$L$3:$P$11,4,0)</f>
        <v>#N/A</v>
      </c>
      <c r="O81" s="26" t="e">
        <f>VLOOKUP('DATA ENTRY'!R81,'Sub Ref'!$L$3:$P$11,5,0)</f>
        <v>#N/A</v>
      </c>
      <c r="P81" s="26" t="e">
        <f t="shared" si="18"/>
        <v>#N/A</v>
      </c>
      <c r="Q81" s="26" t="e">
        <f>VLOOKUP('DATA ENTRY'!U81,'Sub Ref'!$C$14:$G$22,4,0)</f>
        <v>#N/A</v>
      </c>
      <c r="R81" s="26" t="e">
        <f>VLOOKUP('DATA ENTRY'!U81,'Sub Ref'!$C$14:$G$22,5,0)</f>
        <v>#N/A</v>
      </c>
      <c r="S81" s="26" t="e">
        <f t="shared" si="19"/>
        <v>#N/A</v>
      </c>
      <c r="T81" s="26" t="e">
        <f>INDEX('Sub Ref'!$O$14:$O$22,MATCH('DATA ENTRY'!X81,'Sub Ref'!$L$14:$L$22,0))</f>
        <v>#N/A</v>
      </c>
      <c r="U81" s="26" t="e">
        <f>INDEX('Sub Ref'!$P$14:$P$22,MATCH('DATA ENTRY'!X81,'Sub Ref'!$L$14:$L$22,0))</f>
        <v>#N/A</v>
      </c>
      <c r="V81" s="26" t="e">
        <f t="shared" si="13"/>
        <v>#N/A</v>
      </c>
      <c r="X81" s="26">
        <f>'DATA ENTRY'!A81</f>
        <v>0</v>
      </c>
      <c r="Y81" s="26">
        <f>'Sub Ref'!$D$27</f>
        <v>2.25</v>
      </c>
      <c r="Z81" s="26">
        <f>'Sub Ref'!$E$27</f>
        <v>0.75</v>
      </c>
      <c r="AA81" s="26">
        <f>'Sub Ref'!$M$27</f>
        <v>3</v>
      </c>
      <c r="AB81" s="26">
        <f>'Sub Ref'!$N$27</f>
        <v>1</v>
      </c>
      <c r="AC81" s="26">
        <f>IFERROR(VLOOKUP('DATA ENTRY'!L81,'Sub Ref'!$L$30:$N$31,2,0),0)</f>
        <v>0</v>
      </c>
      <c r="AD81" s="26">
        <f>IFERROR(VLOOKUP('DATA ENTRY'!L81,'Sub Ref'!$L$30:$N$31,3,0),0)</f>
        <v>0</v>
      </c>
      <c r="AE81" s="26">
        <f>IFERROR(VLOOKUP('DATA ENTRY'!O81,'Sub Ref'!$C$3:$E$11,2,0),0)</f>
        <v>0</v>
      </c>
      <c r="AF81" s="26">
        <f>IFERROR(VLOOKUP('DATA ENTRY'!O81,'Sub Ref'!$C$3:$E$11,3,0),0)</f>
        <v>0</v>
      </c>
      <c r="AG81" s="26">
        <f>IFERROR(VLOOKUP('DATA ENTRY'!R81,'Sub Ref'!$L$3:$N$24,2,0),0)</f>
        <v>0</v>
      </c>
      <c r="AH81" s="26">
        <f>IFERROR(VLOOKUP('DATA ENTRY'!R81,'Sub Ref'!$L$3:$N$24,3,0),0)</f>
        <v>0</v>
      </c>
      <c r="AI81" s="26">
        <f>IFERROR(VLOOKUP('DATA ENTRY'!U81,'Sub Ref'!$C$14:$E$22,2,0),0)</f>
        <v>0</v>
      </c>
      <c r="AJ81" s="26">
        <f>IFERROR(VLOOKUP('DATA ENTRY'!U81,'Sub Ref'!$C$14:$E$22,3,0),0)</f>
        <v>0</v>
      </c>
      <c r="AK81" s="26">
        <f>IFERROR(INDEX('Sub Ref'!$M$14:$M$23,MATCH('DATA ENTRY'!X81,'Sub Ref'!$L$14:$L$23,0)),0)</f>
        <v>0</v>
      </c>
      <c r="AL81" s="26">
        <f>IFERROR(INDEX('Sub Ref'!$N$14:$N$23,MATCH('DATA ENTRY'!X81,'Sub Ref'!$L$14:$L$23,0)),0)</f>
        <v>0</v>
      </c>
      <c r="AN81" s="26">
        <f t="shared" si="14"/>
        <v>7</v>
      </c>
      <c r="AP81" s="26">
        <f>IFERROR('MARK LOOKUP'!Y81*LEDGER!AR81,0)</f>
        <v>0</v>
      </c>
      <c r="AQ81" s="26">
        <f>IFERROR('MARK LOOKUP'!Z81*LEDGER!AS81,0)</f>
        <v>0</v>
      </c>
      <c r="AR81" s="26">
        <f>IFERROR(AA81*LEDGER!AU81,0)</f>
        <v>0</v>
      </c>
      <c r="AS81" s="26">
        <f>IFERROR(AB81*LEDGER!AV81,0)</f>
        <v>0</v>
      </c>
      <c r="AT81" s="26">
        <f>IFERROR(AC81*LEDGER!AU81,0)</f>
        <v>0</v>
      </c>
      <c r="AU81" s="26">
        <f>IFERROR(AD81*LEDGER!AV81,0)</f>
        <v>0</v>
      </c>
      <c r="AV81" s="26">
        <f>IFERROR(AE81*LEDGER!BA81,0)</f>
        <v>0</v>
      </c>
      <c r="AW81" s="26">
        <f>IFERROR(AF81*LEDGER!BB81,0)</f>
        <v>0</v>
      </c>
      <c r="AX81" s="26">
        <f>IFERROR(AG81*LEDGER!BD81,0)</f>
        <v>0</v>
      </c>
      <c r="AY81" s="26">
        <f>IFERROR(AH81*LEDGER!BE81,0)</f>
        <v>0</v>
      </c>
      <c r="AZ81" s="26">
        <f>IFERROR(AI81*LEDGER!BG81,0)</f>
        <v>0</v>
      </c>
      <c r="BA81" s="26">
        <f>IFERROR(AJ81*LEDGER!BH81,0)</f>
        <v>0</v>
      </c>
      <c r="BB81" s="26">
        <f>IFERROR(AK81*LEDGER!BJ81,0)</f>
        <v>0</v>
      </c>
      <c r="BC81" s="26">
        <f>IFERROR(AL81*LEDGER!BK81,0)</f>
        <v>0</v>
      </c>
      <c r="BD81" s="26">
        <f t="shared" si="15"/>
        <v>0</v>
      </c>
      <c r="BE81" s="26">
        <f t="shared" si="16"/>
        <v>0</v>
      </c>
    </row>
    <row r="82" spans="2:57" x14ac:dyDescent="0.2">
      <c r="B82" s="26">
        <f>'Sub Ref'!F$27</f>
        <v>75</v>
      </c>
      <c r="C82" s="26">
        <f>'Sub Ref'!G$27</f>
        <v>25</v>
      </c>
      <c r="D82" s="26">
        <f t="shared" si="10"/>
        <v>100</v>
      </c>
      <c r="E82" s="26">
        <f>'Sub Ref'!O$27</f>
        <v>75</v>
      </c>
      <c r="F82" s="26">
        <f>'Sub Ref'!P$27</f>
        <v>25</v>
      </c>
      <c r="G82" s="26">
        <f t="shared" si="11"/>
        <v>100</v>
      </c>
      <c r="H82" s="26" t="e">
        <f>VLOOKUP('DATA ENTRY'!L82,'Sub Ref'!$L$30:$O$31,4,0)</f>
        <v>#N/A</v>
      </c>
      <c r="I82" s="26" t="e">
        <f>VLOOKUP('DATA ENTRY'!L82,'Sub Ref'!$L$30:$P$31,5,0)</f>
        <v>#N/A</v>
      </c>
      <c r="J82" s="26" t="e">
        <f t="shared" si="17"/>
        <v>#N/A</v>
      </c>
      <c r="K82" s="26" t="e">
        <f>VLOOKUP('DATA ENTRY'!O82,'Sub Ref'!$C$3:$G$11,4,0)</f>
        <v>#N/A</v>
      </c>
      <c r="L82" s="26" t="e">
        <f>VLOOKUP('DATA ENTRY'!O82,'Sub Ref'!$C$3:$G$11,5,0)</f>
        <v>#N/A</v>
      </c>
      <c r="M82" s="26" t="e">
        <f t="shared" si="12"/>
        <v>#N/A</v>
      </c>
      <c r="N82" s="26" t="e">
        <f>VLOOKUP('DATA ENTRY'!R82,'Sub Ref'!$L$3:$P$11,4,0)</f>
        <v>#N/A</v>
      </c>
      <c r="O82" s="26" t="e">
        <f>VLOOKUP('DATA ENTRY'!R82,'Sub Ref'!$L$3:$P$11,5,0)</f>
        <v>#N/A</v>
      </c>
      <c r="P82" s="26" t="e">
        <f t="shared" si="18"/>
        <v>#N/A</v>
      </c>
      <c r="Q82" s="26" t="e">
        <f>VLOOKUP('DATA ENTRY'!U82,'Sub Ref'!$C$14:$G$22,4,0)</f>
        <v>#N/A</v>
      </c>
      <c r="R82" s="26" t="e">
        <f>VLOOKUP('DATA ENTRY'!U82,'Sub Ref'!$C$14:$G$22,5,0)</f>
        <v>#N/A</v>
      </c>
      <c r="S82" s="26" t="e">
        <f t="shared" si="19"/>
        <v>#N/A</v>
      </c>
      <c r="T82" s="26" t="e">
        <f>INDEX('Sub Ref'!$O$14:$O$22,MATCH('DATA ENTRY'!X82,'Sub Ref'!$L$14:$L$22,0))</f>
        <v>#N/A</v>
      </c>
      <c r="U82" s="26" t="e">
        <f>INDEX('Sub Ref'!$P$14:$P$22,MATCH('DATA ENTRY'!X82,'Sub Ref'!$L$14:$L$22,0))</f>
        <v>#N/A</v>
      </c>
      <c r="V82" s="26" t="e">
        <f t="shared" si="13"/>
        <v>#N/A</v>
      </c>
      <c r="X82" s="26">
        <f>'DATA ENTRY'!A82</f>
        <v>0</v>
      </c>
      <c r="Y82" s="26">
        <f>'Sub Ref'!$D$27</f>
        <v>2.25</v>
      </c>
      <c r="Z82" s="26">
        <f>'Sub Ref'!$E$27</f>
        <v>0.75</v>
      </c>
      <c r="AA82" s="26">
        <f>'Sub Ref'!$M$27</f>
        <v>3</v>
      </c>
      <c r="AB82" s="26">
        <f>'Sub Ref'!$N$27</f>
        <v>1</v>
      </c>
      <c r="AC82" s="26">
        <f>IFERROR(VLOOKUP('DATA ENTRY'!L82,'Sub Ref'!$L$30:$N$31,2,0),0)</f>
        <v>0</v>
      </c>
      <c r="AD82" s="26">
        <f>IFERROR(VLOOKUP('DATA ENTRY'!L82,'Sub Ref'!$L$30:$N$31,3,0),0)</f>
        <v>0</v>
      </c>
      <c r="AE82" s="26">
        <f>IFERROR(VLOOKUP('DATA ENTRY'!O82,'Sub Ref'!$C$3:$E$11,2,0),0)</f>
        <v>0</v>
      </c>
      <c r="AF82" s="26">
        <f>IFERROR(VLOOKUP('DATA ENTRY'!O82,'Sub Ref'!$C$3:$E$11,3,0),0)</f>
        <v>0</v>
      </c>
      <c r="AG82" s="26">
        <f>IFERROR(VLOOKUP('DATA ENTRY'!R82,'Sub Ref'!$L$3:$N$24,2,0),0)</f>
        <v>0</v>
      </c>
      <c r="AH82" s="26">
        <f>IFERROR(VLOOKUP('DATA ENTRY'!R82,'Sub Ref'!$L$3:$N$24,3,0),0)</f>
        <v>0</v>
      </c>
      <c r="AI82" s="26">
        <f>IFERROR(VLOOKUP('DATA ENTRY'!U82,'Sub Ref'!$C$14:$E$22,2,0),0)</f>
        <v>0</v>
      </c>
      <c r="AJ82" s="26">
        <f>IFERROR(VLOOKUP('DATA ENTRY'!U82,'Sub Ref'!$C$14:$E$22,3,0),0)</f>
        <v>0</v>
      </c>
      <c r="AK82" s="26">
        <f>IFERROR(INDEX('Sub Ref'!$M$14:$M$23,MATCH('DATA ENTRY'!X82,'Sub Ref'!$L$14:$L$23,0)),0)</f>
        <v>0</v>
      </c>
      <c r="AL82" s="26">
        <f>IFERROR(INDEX('Sub Ref'!$N$14:$N$23,MATCH('DATA ENTRY'!X82,'Sub Ref'!$L$14:$L$23,0)),0)</f>
        <v>0</v>
      </c>
      <c r="AN82" s="26">
        <f t="shared" si="14"/>
        <v>7</v>
      </c>
      <c r="AP82" s="26">
        <f>IFERROR('MARK LOOKUP'!Y82*LEDGER!AR82,0)</f>
        <v>0</v>
      </c>
      <c r="AQ82" s="26">
        <f>IFERROR('MARK LOOKUP'!Z82*LEDGER!AS82,0)</f>
        <v>0</v>
      </c>
      <c r="AR82" s="26">
        <f>IFERROR(AA82*LEDGER!AU82,0)</f>
        <v>0</v>
      </c>
      <c r="AS82" s="26">
        <f>IFERROR(AB82*LEDGER!AV82,0)</f>
        <v>0</v>
      </c>
      <c r="AT82" s="26">
        <f>IFERROR(AC82*LEDGER!AU82,0)</f>
        <v>0</v>
      </c>
      <c r="AU82" s="26">
        <f>IFERROR(AD82*LEDGER!AV82,0)</f>
        <v>0</v>
      </c>
      <c r="AV82" s="26">
        <f>IFERROR(AE82*LEDGER!BA82,0)</f>
        <v>0</v>
      </c>
      <c r="AW82" s="26">
        <f>IFERROR(AF82*LEDGER!BB82,0)</f>
        <v>0</v>
      </c>
      <c r="AX82" s="26">
        <f>IFERROR(AG82*LEDGER!BD82,0)</f>
        <v>0</v>
      </c>
      <c r="AY82" s="26">
        <f>IFERROR(AH82*LEDGER!BE82,0)</f>
        <v>0</v>
      </c>
      <c r="AZ82" s="26">
        <f>IFERROR(AI82*LEDGER!BG82,0)</f>
        <v>0</v>
      </c>
      <c r="BA82" s="26">
        <f>IFERROR(AJ82*LEDGER!BH82,0)</f>
        <v>0</v>
      </c>
      <c r="BB82" s="26">
        <f>IFERROR(AK82*LEDGER!BJ82,0)</f>
        <v>0</v>
      </c>
      <c r="BC82" s="26">
        <f>IFERROR(AL82*LEDGER!BK82,0)</f>
        <v>0</v>
      </c>
      <c r="BD82" s="26">
        <f t="shared" si="15"/>
        <v>0</v>
      </c>
      <c r="BE82" s="26">
        <f t="shared" si="16"/>
        <v>0</v>
      </c>
    </row>
    <row r="83" spans="2:57" x14ac:dyDescent="0.2">
      <c r="B83" s="26">
        <f>'Sub Ref'!F$27</f>
        <v>75</v>
      </c>
      <c r="C83" s="26">
        <f>'Sub Ref'!G$27</f>
        <v>25</v>
      </c>
      <c r="D83" s="26">
        <f t="shared" si="10"/>
        <v>100</v>
      </c>
      <c r="E83" s="26">
        <f>'Sub Ref'!O$27</f>
        <v>75</v>
      </c>
      <c r="F83" s="26">
        <f>'Sub Ref'!P$27</f>
        <v>25</v>
      </c>
      <c r="G83" s="26">
        <f t="shared" si="11"/>
        <v>100</v>
      </c>
      <c r="H83" s="26" t="e">
        <f>VLOOKUP('DATA ENTRY'!#REF!,'Sub Ref'!$L$30:$O$31,4,0)</f>
        <v>#REF!</v>
      </c>
      <c r="I83" s="26" t="e">
        <f>VLOOKUP('DATA ENTRY'!#REF!,'Sub Ref'!$L$30:$P$31,5,0)</f>
        <v>#REF!</v>
      </c>
      <c r="J83" s="26" t="e">
        <f t="shared" si="17"/>
        <v>#REF!</v>
      </c>
      <c r="K83" s="26" t="e">
        <f>VLOOKUP('DATA ENTRY'!#REF!,'Sub Ref'!$C$3:$G$11,4,0)</f>
        <v>#REF!</v>
      </c>
      <c r="L83" s="26" t="e">
        <f>VLOOKUP('DATA ENTRY'!#REF!,'Sub Ref'!$C$3:$G$11,5,0)</f>
        <v>#REF!</v>
      </c>
      <c r="M83" s="26" t="e">
        <f t="shared" si="12"/>
        <v>#REF!</v>
      </c>
      <c r="N83" s="26" t="e">
        <f>VLOOKUP('DATA ENTRY'!#REF!,'Sub Ref'!$L$3:$P$11,4,0)</f>
        <v>#REF!</v>
      </c>
      <c r="O83" s="26" t="e">
        <f>VLOOKUP('DATA ENTRY'!#REF!,'Sub Ref'!$L$3:$P$11,5,0)</f>
        <v>#REF!</v>
      </c>
      <c r="P83" s="26" t="e">
        <f t="shared" si="18"/>
        <v>#REF!</v>
      </c>
      <c r="Q83" s="26" t="e">
        <f>VLOOKUP('DATA ENTRY'!#REF!,'Sub Ref'!$C$14:$G$22,4,0)</f>
        <v>#REF!</v>
      </c>
      <c r="R83" s="26" t="e">
        <f>VLOOKUP('DATA ENTRY'!#REF!,'Sub Ref'!$C$14:$G$22,5,0)</f>
        <v>#REF!</v>
      </c>
      <c r="S83" s="26" t="e">
        <f t="shared" si="19"/>
        <v>#REF!</v>
      </c>
      <c r="T83" s="26" t="e">
        <f>INDEX('Sub Ref'!$O$14:$O$22,MATCH('DATA ENTRY'!#REF!,'Sub Ref'!$L$14:$L$22,0))</f>
        <v>#REF!</v>
      </c>
      <c r="U83" s="26" t="e">
        <f>INDEX('Sub Ref'!$P$14:$P$22,MATCH('DATA ENTRY'!#REF!,'Sub Ref'!$L$14:$L$22,0))</f>
        <v>#REF!</v>
      </c>
      <c r="V83" s="26" t="e">
        <f t="shared" si="13"/>
        <v>#REF!</v>
      </c>
      <c r="X83" s="26" t="e">
        <f>'DATA ENTRY'!#REF!</f>
        <v>#REF!</v>
      </c>
      <c r="Y83" s="26">
        <f>'Sub Ref'!$D$27</f>
        <v>2.25</v>
      </c>
      <c r="Z83" s="26">
        <f>'Sub Ref'!$E$27</f>
        <v>0.75</v>
      </c>
      <c r="AA83" s="26">
        <f>'Sub Ref'!$M$27</f>
        <v>3</v>
      </c>
      <c r="AB83" s="26">
        <f>'Sub Ref'!$N$27</f>
        <v>1</v>
      </c>
      <c r="AC83" s="26">
        <f>IFERROR(VLOOKUP('DATA ENTRY'!#REF!,'Sub Ref'!$L$30:$N$31,2,0),0)</f>
        <v>0</v>
      </c>
      <c r="AD83" s="26">
        <f>IFERROR(VLOOKUP('DATA ENTRY'!#REF!,'Sub Ref'!$L$30:$N$31,3,0),0)</f>
        <v>0</v>
      </c>
      <c r="AE83" s="26">
        <f>IFERROR(VLOOKUP('DATA ENTRY'!#REF!,'Sub Ref'!$C$3:$E$11,2,0),0)</f>
        <v>0</v>
      </c>
      <c r="AF83" s="26">
        <f>IFERROR(VLOOKUP('DATA ENTRY'!#REF!,'Sub Ref'!$C$3:$E$11,3,0),0)</f>
        <v>0</v>
      </c>
      <c r="AG83" s="26">
        <f>IFERROR(VLOOKUP('DATA ENTRY'!#REF!,'Sub Ref'!$L$3:$N$24,2,0),0)</f>
        <v>0</v>
      </c>
      <c r="AH83" s="26">
        <f>IFERROR(VLOOKUP('DATA ENTRY'!#REF!,'Sub Ref'!$L$3:$N$24,3,0),0)</f>
        <v>0</v>
      </c>
      <c r="AI83" s="26">
        <f>IFERROR(VLOOKUP('DATA ENTRY'!#REF!,'Sub Ref'!$C$14:$E$22,2,0),0)</f>
        <v>0</v>
      </c>
      <c r="AJ83" s="26">
        <f>IFERROR(VLOOKUP('DATA ENTRY'!#REF!,'Sub Ref'!$C$14:$E$22,3,0),0)</f>
        <v>0</v>
      </c>
      <c r="AK83" s="26">
        <f>IFERROR(INDEX('Sub Ref'!$M$14:$M$23,MATCH('DATA ENTRY'!#REF!,'Sub Ref'!$L$14:$L$23,0)),0)</f>
        <v>0</v>
      </c>
      <c r="AL83" s="26">
        <f>IFERROR(INDEX('Sub Ref'!$N$14:$N$23,MATCH('DATA ENTRY'!#REF!,'Sub Ref'!$L$14:$L$23,0)),0)</f>
        <v>0</v>
      </c>
      <c r="AN83" s="26">
        <f t="shared" si="14"/>
        <v>7</v>
      </c>
      <c r="AP83" s="26">
        <f>IFERROR('MARK LOOKUP'!Y83*LEDGER!AR83,0)</f>
        <v>0</v>
      </c>
      <c r="AQ83" s="26">
        <f>IFERROR('MARK LOOKUP'!Z83*LEDGER!AS83,0)</f>
        <v>0</v>
      </c>
      <c r="AR83" s="26">
        <f>IFERROR(AA83*LEDGER!AU83,0)</f>
        <v>0</v>
      </c>
      <c r="AS83" s="26">
        <f>IFERROR(AB83*LEDGER!AV83,0)</f>
        <v>0</v>
      </c>
      <c r="AT83" s="26">
        <f>IFERROR(AC83*LEDGER!AU83,0)</f>
        <v>0</v>
      </c>
      <c r="AU83" s="26">
        <f>IFERROR(AD83*LEDGER!AV83,0)</f>
        <v>0</v>
      </c>
      <c r="AV83" s="26">
        <f>IFERROR(AE83*LEDGER!BA83,0)</f>
        <v>0</v>
      </c>
      <c r="AW83" s="26">
        <f>IFERROR(AF83*LEDGER!BB83,0)</f>
        <v>0</v>
      </c>
      <c r="AX83" s="26">
        <f>IFERROR(AG83*LEDGER!BD83,0)</f>
        <v>0</v>
      </c>
      <c r="AY83" s="26">
        <f>IFERROR(AH83*LEDGER!BE83,0)</f>
        <v>0</v>
      </c>
      <c r="AZ83" s="26">
        <f>IFERROR(AI83*LEDGER!BG83,0)</f>
        <v>0</v>
      </c>
      <c r="BA83" s="26">
        <f>IFERROR(AJ83*LEDGER!BH83,0)</f>
        <v>0</v>
      </c>
      <c r="BB83" s="26">
        <f>IFERROR(AK83*LEDGER!BJ83,0)</f>
        <v>0</v>
      </c>
      <c r="BC83" s="26">
        <f>IFERROR(AL83*LEDGER!BK83,0)</f>
        <v>0</v>
      </c>
      <c r="BD83" s="26">
        <f t="shared" si="15"/>
        <v>0</v>
      </c>
      <c r="BE83" s="26">
        <f t="shared" si="16"/>
        <v>0</v>
      </c>
    </row>
    <row r="84" spans="2:57" x14ac:dyDescent="0.2">
      <c r="B84" s="26">
        <f>'Sub Ref'!F$27</f>
        <v>75</v>
      </c>
      <c r="C84" s="26">
        <f>'Sub Ref'!G$27</f>
        <v>25</v>
      </c>
      <c r="D84" s="26">
        <f t="shared" si="10"/>
        <v>100</v>
      </c>
      <c r="E84" s="26">
        <f>'Sub Ref'!O$27</f>
        <v>75</v>
      </c>
      <c r="F84" s="26">
        <f>'Sub Ref'!P$27</f>
        <v>25</v>
      </c>
      <c r="G84" s="26">
        <f t="shared" si="11"/>
        <v>100</v>
      </c>
      <c r="H84" s="26" t="e">
        <f>VLOOKUP('DATA ENTRY'!L84,'Sub Ref'!$L$30:$O$31,4,0)</f>
        <v>#N/A</v>
      </c>
      <c r="I84" s="26" t="e">
        <f>VLOOKUP('DATA ENTRY'!L84,'Sub Ref'!$L$30:$P$31,5,0)</f>
        <v>#N/A</v>
      </c>
      <c r="J84" s="26" t="e">
        <f t="shared" si="17"/>
        <v>#N/A</v>
      </c>
      <c r="K84" s="26" t="e">
        <f>VLOOKUP('DATA ENTRY'!O84,'Sub Ref'!$C$3:$G$11,4,0)</f>
        <v>#N/A</v>
      </c>
      <c r="L84" s="26" t="e">
        <f>VLOOKUP('DATA ENTRY'!O84,'Sub Ref'!$C$3:$G$11,5,0)</f>
        <v>#N/A</v>
      </c>
      <c r="M84" s="26" t="e">
        <f t="shared" si="12"/>
        <v>#N/A</v>
      </c>
      <c r="N84" s="26" t="e">
        <f>VLOOKUP('DATA ENTRY'!R84,'Sub Ref'!$L$3:$P$11,4,0)</f>
        <v>#N/A</v>
      </c>
      <c r="O84" s="26" t="e">
        <f>VLOOKUP('DATA ENTRY'!R84,'Sub Ref'!$L$3:$P$11,5,0)</f>
        <v>#N/A</v>
      </c>
      <c r="P84" s="26" t="e">
        <f t="shared" si="18"/>
        <v>#N/A</v>
      </c>
      <c r="Q84" s="26" t="e">
        <f>VLOOKUP('DATA ENTRY'!U84,'Sub Ref'!$C$14:$G$22,4,0)</f>
        <v>#N/A</v>
      </c>
      <c r="R84" s="26" t="e">
        <f>VLOOKUP('DATA ENTRY'!U84,'Sub Ref'!$C$14:$G$22,5,0)</f>
        <v>#N/A</v>
      </c>
      <c r="S84" s="26" t="e">
        <f t="shared" si="19"/>
        <v>#N/A</v>
      </c>
      <c r="T84" s="26" t="e">
        <f>INDEX('Sub Ref'!$O$14:$O$22,MATCH('DATA ENTRY'!X84,'Sub Ref'!$L$14:$L$22,0))</f>
        <v>#N/A</v>
      </c>
      <c r="U84" s="26" t="e">
        <f>INDEX('Sub Ref'!$P$14:$P$22,MATCH('DATA ENTRY'!X84,'Sub Ref'!$L$14:$L$22,0))</f>
        <v>#N/A</v>
      </c>
      <c r="V84" s="26" t="e">
        <f t="shared" si="13"/>
        <v>#N/A</v>
      </c>
      <c r="X84" s="26">
        <f>'DATA ENTRY'!A84</f>
        <v>0</v>
      </c>
      <c r="Y84" s="26">
        <f>'Sub Ref'!$D$27</f>
        <v>2.25</v>
      </c>
      <c r="Z84" s="26">
        <f>'Sub Ref'!$E$27</f>
        <v>0.75</v>
      </c>
      <c r="AA84" s="26">
        <f>'Sub Ref'!$M$27</f>
        <v>3</v>
      </c>
      <c r="AB84" s="26">
        <f>'Sub Ref'!$N$27</f>
        <v>1</v>
      </c>
      <c r="AC84" s="26">
        <f>IFERROR(VLOOKUP('DATA ENTRY'!L84,'Sub Ref'!$L$30:$N$31,2,0),0)</f>
        <v>0</v>
      </c>
      <c r="AD84" s="26">
        <f>IFERROR(VLOOKUP('DATA ENTRY'!L84,'Sub Ref'!$L$30:$N$31,3,0),0)</f>
        <v>0</v>
      </c>
      <c r="AE84" s="26">
        <f>IFERROR(VLOOKUP('DATA ENTRY'!O84,'Sub Ref'!$C$3:$E$11,2,0),0)</f>
        <v>0</v>
      </c>
      <c r="AF84" s="26">
        <f>IFERROR(VLOOKUP('DATA ENTRY'!O84,'Sub Ref'!$C$3:$E$11,3,0),0)</f>
        <v>0</v>
      </c>
      <c r="AG84" s="26">
        <f>IFERROR(VLOOKUP('DATA ENTRY'!R84,'Sub Ref'!$L$3:$N$24,2,0),0)</f>
        <v>0</v>
      </c>
      <c r="AH84" s="26">
        <f>IFERROR(VLOOKUP('DATA ENTRY'!R84,'Sub Ref'!$L$3:$N$24,3,0),0)</f>
        <v>0</v>
      </c>
      <c r="AI84" s="26">
        <f>IFERROR(VLOOKUP('DATA ENTRY'!U84,'Sub Ref'!$C$14:$E$22,2,0),0)</f>
        <v>0</v>
      </c>
      <c r="AJ84" s="26">
        <f>IFERROR(VLOOKUP('DATA ENTRY'!U84,'Sub Ref'!$C$14:$E$22,3,0),0)</f>
        <v>0</v>
      </c>
      <c r="AK84" s="26">
        <f>IFERROR(INDEX('Sub Ref'!$M$14:$M$23,MATCH('DATA ENTRY'!X84,'Sub Ref'!$L$14:$L$23,0)),0)</f>
        <v>0</v>
      </c>
      <c r="AL84" s="26">
        <f>IFERROR(INDEX('Sub Ref'!$N$14:$N$23,MATCH('DATA ENTRY'!X84,'Sub Ref'!$L$14:$L$23,0)),0)</f>
        <v>0</v>
      </c>
      <c r="AN84" s="26">
        <f t="shared" si="14"/>
        <v>7</v>
      </c>
      <c r="AP84" s="26">
        <f>IFERROR('MARK LOOKUP'!Y84*LEDGER!AR84,0)</f>
        <v>0</v>
      </c>
      <c r="AQ84" s="26">
        <f>IFERROR('MARK LOOKUP'!Z84*LEDGER!AS84,0)</f>
        <v>0</v>
      </c>
      <c r="AR84" s="26">
        <f>IFERROR(AA84*LEDGER!AU84,0)</f>
        <v>0</v>
      </c>
      <c r="AS84" s="26">
        <f>IFERROR(AB84*LEDGER!AV84,0)</f>
        <v>0</v>
      </c>
      <c r="AT84" s="26">
        <f>IFERROR(AC84*LEDGER!AU84,0)</f>
        <v>0</v>
      </c>
      <c r="AU84" s="26">
        <f>IFERROR(AD84*LEDGER!AV84,0)</f>
        <v>0</v>
      </c>
      <c r="AV84" s="26">
        <f>IFERROR(AE84*LEDGER!BA84,0)</f>
        <v>0</v>
      </c>
      <c r="AW84" s="26">
        <f>IFERROR(AF84*LEDGER!BB84,0)</f>
        <v>0</v>
      </c>
      <c r="AX84" s="26">
        <f>IFERROR(AG84*LEDGER!BD84,0)</f>
        <v>0</v>
      </c>
      <c r="AY84" s="26">
        <f>IFERROR(AH84*LEDGER!BE84,0)</f>
        <v>0</v>
      </c>
      <c r="AZ84" s="26">
        <f>IFERROR(AI84*LEDGER!BG84,0)</f>
        <v>0</v>
      </c>
      <c r="BA84" s="26">
        <f>IFERROR(AJ84*LEDGER!BH84,0)</f>
        <v>0</v>
      </c>
      <c r="BB84" s="26">
        <f>IFERROR(AK84*LEDGER!BJ84,0)</f>
        <v>0</v>
      </c>
      <c r="BC84" s="26">
        <f>IFERROR(AL84*LEDGER!BK84,0)</f>
        <v>0</v>
      </c>
      <c r="BD84" s="26">
        <f t="shared" si="15"/>
        <v>0</v>
      </c>
      <c r="BE84" s="26">
        <f t="shared" si="16"/>
        <v>0</v>
      </c>
    </row>
    <row r="85" spans="2:57" x14ac:dyDescent="0.2">
      <c r="B85" s="26">
        <f>'Sub Ref'!F$27</f>
        <v>75</v>
      </c>
      <c r="C85" s="26">
        <f>'Sub Ref'!G$27</f>
        <v>25</v>
      </c>
      <c r="D85" s="26">
        <f t="shared" si="10"/>
        <v>100</v>
      </c>
      <c r="E85" s="26">
        <f>'Sub Ref'!O$27</f>
        <v>75</v>
      </c>
      <c r="F85" s="26">
        <f>'Sub Ref'!P$27</f>
        <v>25</v>
      </c>
      <c r="G85" s="26">
        <f t="shared" si="11"/>
        <v>100</v>
      </c>
      <c r="H85" s="26" t="e">
        <f>VLOOKUP('DATA ENTRY'!L85,'Sub Ref'!$L$30:$O$31,4,0)</f>
        <v>#N/A</v>
      </c>
      <c r="I85" s="26" t="e">
        <f>VLOOKUP('DATA ENTRY'!L85,'Sub Ref'!$L$30:$P$31,5,0)</f>
        <v>#N/A</v>
      </c>
      <c r="J85" s="26" t="e">
        <f t="shared" si="17"/>
        <v>#N/A</v>
      </c>
      <c r="K85" s="26" t="e">
        <f>VLOOKUP('DATA ENTRY'!O85,'Sub Ref'!$C$3:$G$11,4,0)</f>
        <v>#N/A</v>
      </c>
      <c r="L85" s="26" t="e">
        <f>VLOOKUP('DATA ENTRY'!O85,'Sub Ref'!$C$3:$G$11,5,0)</f>
        <v>#N/A</v>
      </c>
      <c r="M85" s="26" t="e">
        <f t="shared" si="12"/>
        <v>#N/A</v>
      </c>
      <c r="N85" s="26" t="e">
        <f>VLOOKUP('DATA ENTRY'!R85,'Sub Ref'!$L$3:$P$11,4,0)</f>
        <v>#N/A</v>
      </c>
      <c r="O85" s="26" t="e">
        <f>VLOOKUP('DATA ENTRY'!R85,'Sub Ref'!$L$3:$P$11,5,0)</f>
        <v>#N/A</v>
      </c>
      <c r="P85" s="26" t="e">
        <f t="shared" si="18"/>
        <v>#N/A</v>
      </c>
      <c r="Q85" s="26" t="e">
        <f>VLOOKUP('DATA ENTRY'!U85,'Sub Ref'!$C$14:$G$22,4,0)</f>
        <v>#N/A</v>
      </c>
      <c r="R85" s="26" t="e">
        <f>VLOOKUP('DATA ENTRY'!U85,'Sub Ref'!$C$14:$G$22,5,0)</f>
        <v>#N/A</v>
      </c>
      <c r="S85" s="26" t="e">
        <f t="shared" si="19"/>
        <v>#N/A</v>
      </c>
      <c r="T85" s="26" t="e">
        <f>INDEX('Sub Ref'!$O$14:$O$22,MATCH('DATA ENTRY'!X85,'Sub Ref'!$L$14:$L$22,0))</f>
        <v>#N/A</v>
      </c>
      <c r="U85" s="26" t="e">
        <f>INDEX('Sub Ref'!$P$14:$P$22,MATCH('DATA ENTRY'!X85,'Sub Ref'!$L$14:$L$22,0))</f>
        <v>#N/A</v>
      </c>
      <c r="V85" s="26" t="e">
        <f t="shared" si="13"/>
        <v>#N/A</v>
      </c>
      <c r="X85" s="26">
        <f>'DATA ENTRY'!A85</f>
        <v>0</v>
      </c>
      <c r="Y85" s="26">
        <f>'Sub Ref'!$D$27</f>
        <v>2.25</v>
      </c>
      <c r="Z85" s="26">
        <f>'Sub Ref'!$E$27</f>
        <v>0.75</v>
      </c>
      <c r="AA85" s="26">
        <f>'Sub Ref'!$M$27</f>
        <v>3</v>
      </c>
      <c r="AB85" s="26">
        <f>'Sub Ref'!$N$27</f>
        <v>1</v>
      </c>
      <c r="AC85" s="26">
        <f>IFERROR(VLOOKUP('DATA ENTRY'!L85,'Sub Ref'!$L$30:$N$31,2,0),0)</f>
        <v>0</v>
      </c>
      <c r="AD85" s="26">
        <f>IFERROR(VLOOKUP('DATA ENTRY'!L85,'Sub Ref'!$L$30:$N$31,3,0),0)</f>
        <v>0</v>
      </c>
      <c r="AE85" s="26">
        <f>IFERROR(VLOOKUP('DATA ENTRY'!O85,'Sub Ref'!$C$3:$E$11,2,0),0)</f>
        <v>0</v>
      </c>
      <c r="AF85" s="26">
        <f>IFERROR(VLOOKUP('DATA ENTRY'!O85,'Sub Ref'!$C$3:$E$11,3,0),0)</f>
        <v>0</v>
      </c>
      <c r="AG85" s="26">
        <f>IFERROR(VLOOKUP('DATA ENTRY'!R85,'Sub Ref'!$L$3:$N$24,2,0),0)</f>
        <v>0</v>
      </c>
      <c r="AH85" s="26">
        <f>IFERROR(VLOOKUP('DATA ENTRY'!R85,'Sub Ref'!$L$3:$N$24,3,0),0)</f>
        <v>0</v>
      </c>
      <c r="AI85" s="26">
        <f>IFERROR(VLOOKUP('DATA ENTRY'!U85,'Sub Ref'!$C$14:$E$22,2,0),0)</f>
        <v>0</v>
      </c>
      <c r="AJ85" s="26">
        <f>IFERROR(VLOOKUP('DATA ENTRY'!U85,'Sub Ref'!$C$14:$E$22,3,0),0)</f>
        <v>0</v>
      </c>
      <c r="AK85" s="26">
        <f>IFERROR(INDEX('Sub Ref'!$M$14:$M$23,MATCH('DATA ENTRY'!X85,'Sub Ref'!$L$14:$L$23,0)),0)</f>
        <v>0</v>
      </c>
      <c r="AL85" s="26">
        <f>IFERROR(INDEX('Sub Ref'!$N$14:$N$23,MATCH('DATA ENTRY'!X85,'Sub Ref'!$L$14:$L$23,0)),0)</f>
        <v>0</v>
      </c>
      <c r="AN85" s="26">
        <f t="shared" si="14"/>
        <v>7</v>
      </c>
      <c r="AP85" s="26">
        <f>IFERROR('MARK LOOKUP'!Y85*LEDGER!AR85,0)</f>
        <v>0</v>
      </c>
      <c r="AQ85" s="26">
        <f>IFERROR('MARK LOOKUP'!Z85*LEDGER!AS85,0)</f>
        <v>0</v>
      </c>
      <c r="AR85" s="26">
        <f>IFERROR(AA85*LEDGER!AU85,0)</f>
        <v>0</v>
      </c>
      <c r="AS85" s="26">
        <f>IFERROR(AB85*LEDGER!AV85,0)</f>
        <v>0</v>
      </c>
      <c r="AT85" s="26">
        <f>IFERROR(AC85*LEDGER!AU85,0)</f>
        <v>0</v>
      </c>
      <c r="AU85" s="26">
        <f>IFERROR(AD85*LEDGER!AV85,0)</f>
        <v>0</v>
      </c>
      <c r="AV85" s="26">
        <f>IFERROR(AE85*LEDGER!BA85,0)</f>
        <v>0</v>
      </c>
      <c r="AW85" s="26">
        <f>IFERROR(AF85*LEDGER!BB85,0)</f>
        <v>0</v>
      </c>
      <c r="AX85" s="26">
        <f>IFERROR(AG85*LEDGER!BD85,0)</f>
        <v>0</v>
      </c>
      <c r="AY85" s="26">
        <f>IFERROR(AH85*LEDGER!BE85,0)</f>
        <v>0</v>
      </c>
      <c r="AZ85" s="26">
        <f>IFERROR(AI85*LEDGER!BG85,0)</f>
        <v>0</v>
      </c>
      <c r="BA85" s="26">
        <f>IFERROR(AJ85*LEDGER!BH85,0)</f>
        <v>0</v>
      </c>
      <c r="BB85" s="26">
        <f>IFERROR(AK85*LEDGER!BJ85,0)</f>
        <v>0</v>
      </c>
      <c r="BC85" s="26">
        <f>IFERROR(AL85*LEDGER!BK85,0)</f>
        <v>0</v>
      </c>
      <c r="BD85" s="26">
        <f t="shared" si="15"/>
        <v>0</v>
      </c>
      <c r="BE85" s="26">
        <f t="shared" si="16"/>
        <v>0</v>
      </c>
    </row>
    <row r="86" spans="2:57" x14ac:dyDescent="0.2">
      <c r="B86" s="26">
        <f>'Sub Ref'!F$27</f>
        <v>75</v>
      </c>
      <c r="C86" s="26">
        <f>'Sub Ref'!G$27</f>
        <v>25</v>
      </c>
      <c r="D86" s="26">
        <f t="shared" si="10"/>
        <v>100</v>
      </c>
      <c r="E86" s="26">
        <f>'Sub Ref'!O$27</f>
        <v>75</v>
      </c>
      <c r="F86" s="26">
        <f>'Sub Ref'!P$27</f>
        <v>25</v>
      </c>
      <c r="G86" s="26">
        <f t="shared" si="11"/>
        <v>100</v>
      </c>
      <c r="H86" s="26" t="e">
        <f>VLOOKUP('DATA ENTRY'!L86,'Sub Ref'!$L$30:$O$31,4,0)</f>
        <v>#N/A</v>
      </c>
      <c r="I86" s="26" t="e">
        <f>VLOOKUP('DATA ENTRY'!L86,'Sub Ref'!$L$30:$P$31,5,0)</f>
        <v>#N/A</v>
      </c>
      <c r="J86" s="26" t="e">
        <f t="shared" si="17"/>
        <v>#N/A</v>
      </c>
      <c r="K86" s="26" t="e">
        <f>VLOOKUP('DATA ENTRY'!O86,'Sub Ref'!$C$3:$G$11,4,0)</f>
        <v>#N/A</v>
      </c>
      <c r="L86" s="26" t="e">
        <f>VLOOKUP('DATA ENTRY'!O86,'Sub Ref'!$C$3:$G$11,5,0)</f>
        <v>#N/A</v>
      </c>
      <c r="M86" s="26" t="e">
        <f t="shared" si="12"/>
        <v>#N/A</v>
      </c>
      <c r="N86" s="26" t="e">
        <f>VLOOKUP('DATA ENTRY'!R86,'Sub Ref'!$L$3:$P$11,4,0)</f>
        <v>#N/A</v>
      </c>
      <c r="O86" s="26" t="e">
        <f>VLOOKUP('DATA ENTRY'!R86,'Sub Ref'!$L$3:$P$11,5,0)</f>
        <v>#N/A</v>
      </c>
      <c r="P86" s="26" t="e">
        <f t="shared" si="18"/>
        <v>#N/A</v>
      </c>
      <c r="Q86" s="26" t="e">
        <f>VLOOKUP('DATA ENTRY'!U86,'Sub Ref'!$C$14:$G$22,4,0)</f>
        <v>#N/A</v>
      </c>
      <c r="R86" s="26" t="e">
        <f>VLOOKUP('DATA ENTRY'!U86,'Sub Ref'!$C$14:$G$22,5,0)</f>
        <v>#N/A</v>
      </c>
      <c r="S86" s="26" t="e">
        <f t="shared" si="19"/>
        <v>#N/A</v>
      </c>
      <c r="T86" s="26" t="e">
        <f>INDEX('Sub Ref'!$O$14:$O$22,MATCH('DATA ENTRY'!X86,'Sub Ref'!$L$14:$L$22,0))</f>
        <v>#N/A</v>
      </c>
      <c r="U86" s="26" t="e">
        <f>INDEX('Sub Ref'!$P$14:$P$22,MATCH('DATA ENTRY'!X86,'Sub Ref'!$L$14:$L$22,0))</f>
        <v>#N/A</v>
      </c>
      <c r="V86" s="26" t="e">
        <f t="shared" si="13"/>
        <v>#N/A</v>
      </c>
      <c r="X86" s="26">
        <f>'DATA ENTRY'!A86</f>
        <v>0</v>
      </c>
      <c r="Y86" s="26">
        <f>'Sub Ref'!$D$27</f>
        <v>2.25</v>
      </c>
      <c r="Z86" s="26">
        <f>'Sub Ref'!$E$27</f>
        <v>0.75</v>
      </c>
      <c r="AA86" s="26">
        <f>'Sub Ref'!$M$27</f>
        <v>3</v>
      </c>
      <c r="AB86" s="26">
        <f>'Sub Ref'!$N$27</f>
        <v>1</v>
      </c>
      <c r="AC86" s="26">
        <f>IFERROR(VLOOKUP('DATA ENTRY'!L86,'Sub Ref'!$L$30:$N$31,2,0),0)</f>
        <v>0</v>
      </c>
      <c r="AD86" s="26">
        <f>IFERROR(VLOOKUP('DATA ENTRY'!L86,'Sub Ref'!$L$30:$N$31,3,0),0)</f>
        <v>0</v>
      </c>
      <c r="AE86" s="26">
        <f>IFERROR(VLOOKUP('DATA ENTRY'!O86,'Sub Ref'!$C$3:$E$11,2,0),0)</f>
        <v>0</v>
      </c>
      <c r="AF86" s="26">
        <f>IFERROR(VLOOKUP('DATA ENTRY'!O86,'Sub Ref'!$C$3:$E$11,3,0),0)</f>
        <v>0</v>
      </c>
      <c r="AG86" s="26">
        <f>IFERROR(VLOOKUP('DATA ENTRY'!R86,'Sub Ref'!$L$3:$N$24,2,0),0)</f>
        <v>0</v>
      </c>
      <c r="AH86" s="26">
        <f>IFERROR(VLOOKUP('DATA ENTRY'!R86,'Sub Ref'!$L$3:$N$24,3,0),0)</f>
        <v>0</v>
      </c>
      <c r="AI86" s="26">
        <f>IFERROR(VLOOKUP('DATA ENTRY'!U86,'Sub Ref'!$C$14:$E$22,2,0),0)</f>
        <v>0</v>
      </c>
      <c r="AJ86" s="26">
        <f>IFERROR(VLOOKUP('DATA ENTRY'!U86,'Sub Ref'!$C$14:$E$22,3,0),0)</f>
        <v>0</v>
      </c>
      <c r="AK86" s="26">
        <f>IFERROR(INDEX('Sub Ref'!$M$14:$M$23,MATCH('DATA ENTRY'!X86,'Sub Ref'!$L$14:$L$23,0)),0)</f>
        <v>0</v>
      </c>
      <c r="AL86" s="26">
        <f>IFERROR(INDEX('Sub Ref'!$N$14:$N$23,MATCH('DATA ENTRY'!X86,'Sub Ref'!$L$14:$L$23,0)),0)</f>
        <v>0</v>
      </c>
      <c r="AN86" s="26">
        <f t="shared" si="14"/>
        <v>7</v>
      </c>
      <c r="AP86" s="26">
        <f>IFERROR('MARK LOOKUP'!Y86*LEDGER!AR86,0)</f>
        <v>0</v>
      </c>
      <c r="AQ86" s="26">
        <f>IFERROR('MARK LOOKUP'!Z86*LEDGER!AS86,0)</f>
        <v>0</v>
      </c>
      <c r="AR86" s="26">
        <f>IFERROR(AA86*LEDGER!AU86,0)</f>
        <v>0</v>
      </c>
      <c r="AS86" s="26">
        <f>IFERROR(AB86*LEDGER!AV86,0)</f>
        <v>0</v>
      </c>
      <c r="AT86" s="26">
        <f>IFERROR(AC86*LEDGER!AU86,0)</f>
        <v>0</v>
      </c>
      <c r="AU86" s="26">
        <f>IFERROR(AD86*LEDGER!AV86,0)</f>
        <v>0</v>
      </c>
      <c r="AV86" s="26">
        <f>IFERROR(AE86*LEDGER!BA86,0)</f>
        <v>0</v>
      </c>
      <c r="AW86" s="26">
        <f>IFERROR(AF86*LEDGER!BB86,0)</f>
        <v>0</v>
      </c>
      <c r="AX86" s="26">
        <f>IFERROR(AG86*LEDGER!BD86,0)</f>
        <v>0</v>
      </c>
      <c r="AY86" s="26">
        <f>IFERROR(AH86*LEDGER!BE86,0)</f>
        <v>0</v>
      </c>
      <c r="AZ86" s="26">
        <f>IFERROR(AI86*LEDGER!BG86,0)</f>
        <v>0</v>
      </c>
      <c r="BA86" s="26">
        <f>IFERROR(AJ86*LEDGER!BH86,0)</f>
        <v>0</v>
      </c>
      <c r="BB86" s="26">
        <f>IFERROR(AK86*LEDGER!BJ86,0)</f>
        <v>0</v>
      </c>
      <c r="BC86" s="26">
        <f>IFERROR(AL86*LEDGER!BK86,0)</f>
        <v>0</v>
      </c>
      <c r="BD86" s="26">
        <f t="shared" si="15"/>
        <v>0</v>
      </c>
      <c r="BE86" s="26">
        <f t="shared" si="16"/>
        <v>0</v>
      </c>
    </row>
    <row r="87" spans="2:57" x14ac:dyDescent="0.2">
      <c r="B87" s="26">
        <f>'Sub Ref'!F$27</f>
        <v>75</v>
      </c>
      <c r="C87" s="26">
        <f>'Sub Ref'!G$27</f>
        <v>25</v>
      </c>
      <c r="D87" s="26">
        <f t="shared" si="10"/>
        <v>100</v>
      </c>
      <c r="E87" s="26">
        <f>'Sub Ref'!O$27</f>
        <v>75</v>
      </c>
      <c r="F87" s="26">
        <f>'Sub Ref'!P$27</f>
        <v>25</v>
      </c>
      <c r="G87" s="26">
        <f t="shared" si="11"/>
        <v>100</v>
      </c>
      <c r="H87" s="26" t="e">
        <f>VLOOKUP('DATA ENTRY'!L87,'Sub Ref'!$L$30:$O$31,4,0)</f>
        <v>#N/A</v>
      </c>
      <c r="I87" s="26" t="e">
        <f>VLOOKUP('DATA ENTRY'!L87,'Sub Ref'!$L$30:$P$31,5,0)</f>
        <v>#N/A</v>
      </c>
      <c r="J87" s="26" t="e">
        <f t="shared" si="17"/>
        <v>#N/A</v>
      </c>
      <c r="K87" s="26" t="e">
        <f>VLOOKUP('DATA ENTRY'!O87,'Sub Ref'!$C$3:$G$11,4,0)</f>
        <v>#N/A</v>
      </c>
      <c r="L87" s="26" t="e">
        <f>VLOOKUP('DATA ENTRY'!O87,'Sub Ref'!$C$3:$G$11,5,0)</f>
        <v>#N/A</v>
      </c>
      <c r="M87" s="26" t="e">
        <f t="shared" si="12"/>
        <v>#N/A</v>
      </c>
      <c r="N87" s="26" t="e">
        <f>VLOOKUP('DATA ENTRY'!R87,'Sub Ref'!$L$3:$P$11,4,0)</f>
        <v>#N/A</v>
      </c>
      <c r="O87" s="26" t="e">
        <f>VLOOKUP('DATA ENTRY'!R87,'Sub Ref'!$L$3:$P$11,5,0)</f>
        <v>#N/A</v>
      </c>
      <c r="P87" s="26" t="e">
        <f t="shared" si="18"/>
        <v>#N/A</v>
      </c>
      <c r="Q87" s="26" t="e">
        <f>VLOOKUP('DATA ENTRY'!U87,'Sub Ref'!$C$14:$G$22,4,0)</f>
        <v>#N/A</v>
      </c>
      <c r="R87" s="26" t="e">
        <f>VLOOKUP('DATA ENTRY'!U87,'Sub Ref'!$C$14:$G$22,5,0)</f>
        <v>#N/A</v>
      </c>
      <c r="S87" s="26" t="e">
        <f t="shared" si="19"/>
        <v>#N/A</v>
      </c>
      <c r="T87" s="26" t="e">
        <f>INDEX('Sub Ref'!$O$14:$O$22,MATCH('DATA ENTRY'!X87,'Sub Ref'!$L$14:$L$22,0))</f>
        <v>#N/A</v>
      </c>
      <c r="U87" s="26" t="e">
        <f>INDEX('Sub Ref'!$P$14:$P$22,MATCH('DATA ENTRY'!X87,'Sub Ref'!$L$14:$L$22,0))</f>
        <v>#N/A</v>
      </c>
      <c r="V87" s="26" t="e">
        <f t="shared" si="13"/>
        <v>#N/A</v>
      </c>
      <c r="X87" s="26">
        <f>'DATA ENTRY'!A87</f>
        <v>0</v>
      </c>
      <c r="Y87" s="26">
        <f>'Sub Ref'!$D$27</f>
        <v>2.25</v>
      </c>
      <c r="Z87" s="26">
        <f>'Sub Ref'!$E$27</f>
        <v>0.75</v>
      </c>
      <c r="AA87" s="26">
        <f>'Sub Ref'!$M$27</f>
        <v>3</v>
      </c>
      <c r="AB87" s="26">
        <f>'Sub Ref'!$N$27</f>
        <v>1</v>
      </c>
      <c r="AC87" s="26">
        <f>IFERROR(VLOOKUP('DATA ENTRY'!L87,'Sub Ref'!$L$30:$N$31,2,0),0)</f>
        <v>0</v>
      </c>
      <c r="AD87" s="26">
        <f>IFERROR(VLOOKUP('DATA ENTRY'!L87,'Sub Ref'!$L$30:$N$31,3,0),0)</f>
        <v>0</v>
      </c>
      <c r="AE87" s="26">
        <f>IFERROR(VLOOKUP('DATA ENTRY'!O87,'Sub Ref'!$C$3:$E$11,2,0),0)</f>
        <v>0</v>
      </c>
      <c r="AF87" s="26">
        <f>IFERROR(VLOOKUP('DATA ENTRY'!O87,'Sub Ref'!$C$3:$E$11,3,0),0)</f>
        <v>0</v>
      </c>
      <c r="AG87" s="26">
        <f>IFERROR(VLOOKUP('DATA ENTRY'!R87,'Sub Ref'!$L$3:$N$24,2,0),0)</f>
        <v>0</v>
      </c>
      <c r="AH87" s="26">
        <f>IFERROR(VLOOKUP('DATA ENTRY'!R87,'Sub Ref'!$L$3:$N$24,3,0),0)</f>
        <v>0</v>
      </c>
      <c r="AI87" s="26">
        <f>IFERROR(VLOOKUP('DATA ENTRY'!U87,'Sub Ref'!$C$14:$E$22,2,0),0)</f>
        <v>0</v>
      </c>
      <c r="AJ87" s="26">
        <f>IFERROR(VLOOKUP('DATA ENTRY'!U87,'Sub Ref'!$C$14:$E$22,3,0),0)</f>
        <v>0</v>
      </c>
      <c r="AK87" s="26">
        <f>IFERROR(INDEX('Sub Ref'!$M$14:$M$23,MATCH('DATA ENTRY'!X87,'Sub Ref'!$L$14:$L$23,0)),0)</f>
        <v>0</v>
      </c>
      <c r="AL87" s="26">
        <f>IFERROR(INDEX('Sub Ref'!$N$14:$N$23,MATCH('DATA ENTRY'!X87,'Sub Ref'!$L$14:$L$23,0)),0)</f>
        <v>0</v>
      </c>
      <c r="AN87" s="26">
        <f t="shared" si="14"/>
        <v>7</v>
      </c>
      <c r="AP87" s="26">
        <f>IFERROR('MARK LOOKUP'!Y87*LEDGER!AR87,0)</f>
        <v>0</v>
      </c>
      <c r="AQ87" s="26">
        <f>IFERROR('MARK LOOKUP'!Z87*LEDGER!AS87,0)</f>
        <v>0</v>
      </c>
      <c r="AR87" s="26">
        <f>IFERROR(AA87*LEDGER!AU87,0)</f>
        <v>0</v>
      </c>
      <c r="AS87" s="26">
        <f>IFERROR(AB87*LEDGER!AV87,0)</f>
        <v>0</v>
      </c>
      <c r="AT87" s="26">
        <f>IFERROR(AC87*LEDGER!AU87,0)</f>
        <v>0</v>
      </c>
      <c r="AU87" s="26">
        <f>IFERROR(AD87*LEDGER!AV87,0)</f>
        <v>0</v>
      </c>
      <c r="AV87" s="26">
        <f>IFERROR(AE87*LEDGER!BA87,0)</f>
        <v>0</v>
      </c>
      <c r="AW87" s="26">
        <f>IFERROR(AF87*LEDGER!BB87,0)</f>
        <v>0</v>
      </c>
      <c r="AX87" s="26">
        <f>IFERROR(AG87*LEDGER!BD87,0)</f>
        <v>0</v>
      </c>
      <c r="AY87" s="26">
        <f>IFERROR(AH87*LEDGER!BE87,0)</f>
        <v>0</v>
      </c>
      <c r="AZ87" s="26">
        <f>IFERROR(AI87*LEDGER!BG87,0)</f>
        <v>0</v>
      </c>
      <c r="BA87" s="26">
        <f>IFERROR(AJ87*LEDGER!BH87,0)</f>
        <v>0</v>
      </c>
      <c r="BB87" s="26">
        <f>IFERROR(AK87*LEDGER!BJ87,0)</f>
        <v>0</v>
      </c>
      <c r="BC87" s="26">
        <f>IFERROR(AL87*LEDGER!BK87,0)</f>
        <v>0</v>
      </c>
      <c r="BD87" s="26">
        <f t="shared" si="15"/>
        <v>0</v>
      </c>
      <c r="BE87" s="26">
        <f t="shared" si="16"/>
        <v>0</v>
      </c>
    </row>
    <row r="88" spans="2:57" x14ac:dyDescent="0.2">
      <c r="B88" s="26">
        <f>'Sub Ref'!F$27</f>
        <v>75</v>
      </c>
      <c r="C88" s="26">
        <f>'Sub Ref'!G$27</f>
        <v>25</v>
      </c>
      <c r="D88" s="26">
        <f t="shared" si="10"/>
        <v>100</v>
      </c>
      <c r="E88" s="26">
        <f>'Sub Ref'!O$27</f>
        <v>75</v>
      </c>
      <c r="F88" s="26">
        <f>'Sub Ref'!P$27</f>
        <v>25</v>
      </c>
      <c r="G88" s="26">
        <f t="shared" si="11"/>
        <v>100</v>
      </c>
      <c r="H88" s="26" t="e">
        <f>VLOOKUP('DATA ENTRY'!L88,'Sub Ref'!$L$30:$O$31,4,0)</f>
        <v>#N/A</v>
      </c>
      <c r="I88" s="26" t="e">
        <f>VLOOKUP('DATA ENTRY'!L88,'Sub Ref'!$L$30:$P$31,5,0)</f>
        <v>#N/A</v>
      </c>
      <c r="J88" s="26" t="e">
        <f t="shared" si="17"/>
        <v>#N/A</v>
      </c>
      <c r="K88" s="26" t="e">
        <f>VLOOKUP('DATA ENTRY'!O88,'Sub Ref'!$C$3:$G$11,4,0)</f>
        <v>#N/A</v>
      </c>
      <c r="L88" s="26" t="e">
        <f>VLOOKUP('DATA ENTRY'!O88,'Sub Ref'!$C$3:$G$11,5,0)</f>
        <v>#N/A</v>
      </c>
      <c r="M88" s="26" t="e">
        <f t="shared" si="12"/>
        <v>#N/A</v>
      </c>
      <c r="N88" s="26" t="e">
        <f>VLOOKUP('DATA ENTRY'!R88,'Sub Ref'!$L$3:$P$11,4,0)</f>
        <v>#N/A</v>
      </c>
      <c r="O88" s="26" t="e">
        <f>VLOOKUP('DATA ENTRY'!R88,'Sub Ref'!$L$3:$P$11,5,0)</f>
        <v>#N/A</v>
      </c>
      <c r="P88" s="26" t="e">
        <f t="shared" si="18"/>
        <v>#N/A</v>
      </c>
      <c r="Q88" s="26" t="e">
        <f>VLOOKUP('DATA ENTRY'!U88,'Sub Ref'!$C$14:$G$22,4,0)</f>
        <v>#N/A</v>
      </c>
      <c r="R88" s="26" t="e">
        <f>VLOOKUP('DATA ENTRY'!U88,'Sub Ref'!$C$14:$G$22,5,0)</f>
        <v>#N/A</v>
      </c>
      <c r="S88" s="26" t="e">
        <f t="shared" si="19"/>
        <v>#N/A</v>
      </c>
      <c r="T88" s="26" t="e">
        <f>INDEX('Sub Ref'!$O$14:$O$22,MATCH('DATA ENTRY'!X88,'Sub Ref'!$L$14:$L$22,0))</f>
        <v>#N/A</v>
      </c>
      <c r="U88" s="26" t="e">
        <f>INDEX('Sub Ref'!$P$14:$P$22,MATCH('DATA ENTRY'!X88,'Sub Ref'!$L$14:$L$22,0))</f>
        <v>#N/A</v>
      </c>
      <c r="V88" s="26" t="e">
        <f t="shared" si="13"/>
        <v>#N/A</v>
      </c>
      <c r="X88" s="26">
        <f>'DATA ENTRY'!A88</f>
        <v>0</v>
      </c>
      <c r="Y88" s="26">
        <f>'Sub Ref'!$D$27</f>
        <v>2.25</v>
      </c>
      <c r="Z88" s="26">
        <f>'Sub Ref'!$E$27</f>
        <v>0.75</v>
      </c>
      <c r="AA88" s="26">
        <f>'Sub Ref'!$M$27</f>
        <v>3</v>
      </c>
      <c r="AB88" s="26">
        <f>'Sub Ref'!$N$27</f>
        <v>1</v>
      </c>
      <c r="AC88" s="26">
        <f>IFERROR(VLOOKUP('DATA ENTRY'!L88,'Sub Ref'!$L$30:$N$31,2,0),0)</f>
        <v>0</v>
      </c>
      <c r="AD88" s="26">
        <f>IFERROR(VLOOKUP('DATA ENTRY'!L88,'Sub Ref'!$L$30:$N$31,3,0),0)</f>
        <v>0</v>
      </c>
      <c r="AE88" s="26">
        <f>IFERROR(VLOOKUP('DATA ENTRY'!O88,'Sub Ref'!$C$3:$E$11,2,0),0)</f>
        <v>0</v>
      </c>
      <c r="AF88" s="26">
        <f>IFERROR(VLOOKUP('DATA ENTRY'!O88,'Sub Ref'!$C$3:$E$11,3,0),0)</f>
        <v>0</v>
      </c>
      <c r="AG88" s="26">
        <f>IFERROR(VLOOKUP('DATA ENTRY'!R88,'Sub Ref'!$L$3:$N$24,2,0),0)</f>
        <v>0</v>
      </c>
      <c r="AH88" s="26">
        <f>IFERROR(VLOOKUP('DATA ENTRY'!R88,'Sub Ref'!$L$3:$N$24,3,0),0)</f>
        <v>0</v>
      </c>
      <c r="AI88" s="26">
        <f>IFERROR(VLOOKUP('DATA ENTRY'!U88,'Sub Ref'!$C$14:$E$22,2,0),0)</f>
        <v>0</v>
      </c>
      <c r="AJ88" s="26">
        <f>IFERROR(VLOOKUP('DATA ENTRY'!U88,'Sub Ref'!$C$14:$E$22,3,0),0)</f>
        <v>0</v>
      </c>
      <c r="AK88" s="26">
        <f>IFERROR(INDEX('Sub Ref'!$M$14:$M$23,MATCH('DATA ENTRY'!X88,'Sub Ref'!$L$14:$L$23,0)),0)</f>
        <v>0</v>
      </c>
      <c r="AL88" s="26">
        <f>IFERROR(INDEX('Sub Ref'!$N$14:$N$23,MATCH('DATA ENTRY'!X88,'Sub Ref'!$L$14:$L$23,0)),0)</f>
        <v>0</v>
      </c>
      <c r="AN88" s="26">
        <f t="shared" si="14"/>
        <v>7</v>
      </c>
      <c r="AP88" s="26">
        <f>IFERROR('MARK LOOKUP'!Y88*LEDGER!AR88,0)</f>
        <v>0</v>
      </c>
      <c r="AQ88" s="26">
        <f>IFERROR('MARK LOOKUP'!Z88*LEDGER!AS88,0)</f>
        <v>0</v>
      </c>
      <c r="AR88" s="26">
        <f>IFERROR(AA88*LEDGER!AU88,0)</f>
        <v>0</v>
      </c>
      <c r="AS88" s="26">
        <f>IFERROR(AB88*LEDGER!AV88,0)</f>
        <v>0</v>
      </c>
      <c r="AT88" s="26">
        <f>IFERROR(AC88*LEDGER!AU88,0)</f>
        <v>0</v>
      </c>
      <c r="AU88" s="26">
        <f>IFERROR(AD88*LEDGER!AV88,0)</f>
        <v>0</v>
      </c>
      <c r="AV88" s="26">
        <f>IFERROR(AE88*LEDGER!BA88,0)</f>
        <v>0</v>
      </c>
      <c r="AW88" s="26">
        <f>IFERROR(AF88*LEDGER!BB88,0)</f>
        <v>0</v>
      </c>
      <c r="AX88" s="26">
        <f>IFERROR(AG88*LEDGER!BD88,0)</f>
        <v>0</v>
      </c>
      <c r="AY88" s="26">
        <f>IFERROR(AH88*LEDGER!BE88,0)</f>
        <v>0</v>
      </c>
      <c r="AZ88" s="26">
        <f>IFERROR(AI88*LEDGER!BG88,0)</f>
        <v>0</v>
      </c>
      <c r="BA88" s="26">
        <f>IFERROR(AJ88*LEDGER!BH88,0)</f>
        <v>0</v>
      </c>
      <c r="BB88" s="26">
        <f>IFERROR(AK88*LEDGER!BJ88,0)</f>
        <v>0</v>
      </c>
      <c r="BC88" s="26">
        <f>IFERROR(AL88*LEDGER!BK88,0)</f>
        <v>0</v>
      </c>
      <c r="BD88" s="26">
        <f t="shared" si="15"/>
        <v>0</v>
      </c>
      <c r="BE88" s="26">
        <f t="shared" si="16"/>
        <v>0</v>
      </c>
    </row>
    <row r="89" spans="2:57" x14ac:dyDescent="0.2">
      <c r="B89" s="26">
        <f>'Sub Ref'!F$27</f>
        <v>75</v>
      </c>
      <c r="C89" s="26">
        <f>'Sub Ref'!G$27</f>
        <v>25</v>
      </c>
      <c r="D89" s="26">
        <f t="shared" si="10"/>
        <v>100</v>
      </c>
      <c r="E89" s="26">
        <f>'Sub Ref'!O$27</f>
        <v>75</v>
      </c>
      <c r="F89" s="26">
        <f>'Sub Ref'!P$27</f>
        <v>25</v>
      </c>
      <c r="G89" s="26">
        <f t="shared" si="11"/>
        <v>100</v>
      </c>
      <c r="H89" s="26" t="e">
        <f>VLOOKUP('DATA ENTRY'!L89,'Sub Ref'!$L$30:$O$31,4,0)</f>
        <v>#N/A</v>
      </c>
      <c r="I89" s="26" t="e">
        <f>VLOOKUP('DATA ENTRY'!L89,'Sub Ref'!$L$30:$P$31,5,0)</f>
        <v>#N/A</v>
      </c>
      <c r="J89" s="26" t="e">
        <f t="shared" si="17"/>
        <v>#N/A</v>
      </c>
      <c r="K89" s="26" t="e">
        <f>VLOOKUP('DATA ENTRY'!O89,'Sub Ref'!$C$3:$G$11,4,0)</f>
        <v>#N/A</v>
      </c>
      <c r="L89" s="26" t="e">
        <f>VLOOKUP('DATA ENTRY'!O89,'Sub Ref'!$C$3:$G$11,5,0)</f>
        <v>#N/A</v>
      </c>
      <c r="M89" s="26" t="e">
        <f t="shared" si="12"/>
        <v>#N/A</v>
      </c>
      <c r="N89" s="26" t="e">
        <f>VLOOKUP('DATA ENTRY'!R89,'Sub Ref'!$L$3:$P$11,4,0)</f>
        <v>#N/A</v>
      </c>
      <c r="O89" s="26" t="e">
        <f>VLOOKUP('DATA ENTRY'!R89,'Sub Ref'!$L$3:$P$11,5,0)</f>
        <v>#N/A</v>
      </c>
      <c r="P89" s="26" t="e">
        <f t="shared" si="18"/>
        <v>#N/A</v>
      </c>
      <c r="Q89" s="26" t="e">
        <f>VLOOKUP('DATA ENTRY'!U89,'Sub Ref'!$C$14:$G$22,4,0)</f>
        <v>#N/A</v>
      </c>
      <c r="R89" s="26" t="e">
        <f>VLOOKUP('DATA ENTRY'!U89,'Sub Ref'!$C$14:$G$22,5,0)</f>
        <v>#N/A</v>
      </c>
      <c r="S89" s="26" t="e">
        <f t="shared" si="19"/>
        <v>#N/A</v>
      </c>
      <c r="T89" s="26" t="e">
        <f>INDEX('Sub Ref'!$O$14:$O$22,MATCH('DATA ENTRY'!X89,'Sub Ref'!$L$14:$L$22,0))</f>
        <v>#N/A</v>
      </c>
      <c r="U89" s="26" t="e">
        <f>INDEX('Sub Ref'!$P$14:$P$22,MATCH('DATA ENTRY'!X89,'Sub Ref'!$L$14:$L$22,0))</f>
        <v>#N/A</v>
      </c>
      <c r="V89" s="26" t="e">
        <f t="shared" si="13"/>
        <v>#N/A</v>
      </c>
      <c r="X89" s="26">
        <f>'DATA ENTRY'!A89</f>
        <v>0</v>
      </c>
      <c r="Y89" s="26">
        <f>'Sub Ref'!$D$27</f>
        <v>2.25</v>
      </c>
      <c r="Z89" s="26">
        <f>'Sub Ref'!$E$27</f>
        <v>0.75</v>
      </c>
      <c r="AA89" s="26">
        <f>'Sub Ref'!$M$27</f>
        <v>3</v>
      </c>
      <c r="AB89" s="26">
        <f>'Sub Ref'!$N$27</f>
        <v>1</v>
      </c>
      <c r="AC89" s="26">
        <f>IFERROR(VLOOKUP('DATA ENTRY'!L89,'Sub Ref'!$L$30:$N$31,2,0),0)</f>
        <v>0</v>
      </c>
      <c r="AD89" s="26">
        <f>IFERROR(VLOOKUP('DATA ENTRY'!L89,'Sub Ref'!$L$30:$N$31,3,0),0)</f>
        <v>0</v>
      </c>
      <c r="AE89" s="26">
        <f>IFERROR(VLOOKUP('DATA ENTRY'!O89,'Sub Ref'!$C$3:$E$11,2,0),0)</f>
        <v>0</v>
      </c>
      <c r="AF89" s="26">
        <f>IFERROR(VLOOKUP('DATA ENTRY'!O89,'Sub Ref'!$C$3:$E$11,3,0),0)</f>
        <v>0</v>
      </c>
      <c r="AG89" s="26">
        <f>IFERROR(VLOOKUP('DATA ENTRY'!R89,'Sub Ref'!$L$3:$N$24,2,0),0)</f>
        <v>0</v>
      </c>
      <c r="AH89" s="26">
        <f>IFERROR(VLOOKUP('DATA ENTRY'!R89,'Sub Ref'!$L$3:$N$24,3,0),0)</f>
        <v>0</v>
      </c>
      <c r="AI89" s="26">
        <f>IFERROR(VLOOKUP('DATA ENTRY'!U89,'Sub Ref'!$C$14:$E$22,2,0),0)</f>
        <v>0</v>
      </c>
      <c r="AJ89" s="26">
        <f>IFERROR(VLOOKUP('DATA ENTRY'!U89,'Sub Ref'!$C$14:$E$22,3,0),0)</f>
        <v>0</v>
      </c>
      <c r="AK89" s="26">
        <f>IFERROR(INDEX('Sub Ref'!$M$14:$M$23,MATCH('DATA ENTRY'!X89,'Sub Ref'!$L$14:$L$23,0)),0)</f>
        <v>0</v>
      </c>
      <c r="AL89" s="26">
        <f>IFERROR(INDEX('Sub Ref'!$N$14:$N$23,MATCH('DATA ENTRY'!X89,'Sub Ref'!$L$14:$L$23,0)),0)</f>
        <v>0</v>
      </c>
      <c r="AN89" s="26">
        <f t="shared" si="14"/>
        <v>7</v>
      </c>
      <c r="AP89" s="26">
        <f>IFERROR('MARK LOOKUP'!Y89*LEDGER!AR89,0)</f>
        <v>0</v>
      </c>
      <c r="AQ89" s="26">
        <f>IFERROR('MARK LOOKUP'!Z89*LEDGER!AS89,0)</f>
        <v>0</v>
      </c>
      <c r="AR89" s="26">
        <f>IFERROR(AA89*LEDGER!AU89,0)</f>
        <v>0</v>
      </c>
      <c r="AS89" s="26">
        <f>IFERROR(AB89*LEDGER!AV89,0)</f>
        <v>0</v>
      </c>
      <c r="AT89" s="26">
        <f>IFERROR(AC89*LEDGER!AU89,0)</f>
        <v>0</v>
      </c>
      <c r="AU89" s="26">
        <f>IFERROR(AD89*LEDGER!AV89,0)</f>
        <v>0</v>
      </c>
      <c r="AV89" s="26">
        <f>IFERROR(AE89*LEDGER!BA89,0)</f>
        <v>0</v>
      </c>
      <c r="AW89" s="26">
        <f>IFERROR(AF89*LEDGER!BB89,0)</f>
        <v>0</v>
      </c>
      <c r="AX89" s="26">
        <f>IFERROR(AG89*LEDGER!BD89,0)</f>
        <v>0</v>
      </c>
      <c r="AY89" s="26">
        <f>IFERROR(AH89*LEDGER!BE89,0)</f>
        <v>0</v>
      </c>
      <c r="AZ89" s="26">
        <f>IFERROR(AI89*LEDGER!BG89,0)</f>
        <v>0</v>
      </c>
      <c r="BA89" s="26">
        <f>IFERROR(AJ89*LEDGER!BH89,0)</f>
        <v>0</v>
      </c>
      <c r="BB89" s="26">
        <f>IFERROR(AK89*LEDGER!BJ89,0)</f>
        <v>0</v>
      </c>
      <c r="BC89" s="26">
        <f>IFERROR(AL89*LEDGER!BK89,0)</f>
        <v>0</v>
      </c>
      <c r="BD89" s="26">
        <f t="shared" si="15"/>
        <v>0</v>
      </c>
      <c r="BE89" s="26">
        <f t="shared" si="16"/>
        <v>0</v>
      </c>
    </row>
    <row r="90" spans="2:57" x14ac:dyDescent="0.2">
      <c r="B90" s="26">
        <f>'Sub Ref'!F$27</f>
        <v>75</v>
      </c>
      <c r="C90" s="26">
        <f>'Sub Ref'!G$27</f>
        <v>25</v>
      </c>
      <c r="D90" s="26">
        <f t="shared" si="10"/>
        <v>100</v>
      </c>
      <c r="E90" s="26">
        <f>'Sub Ref'!O$27</f>
        <v>75</v>
      </c>
      <c r="F90" s="26">
        <f>'Sub Ref'!P$27</f>
        <v>25</v>
      </c>
      <c r="G90" s="26">
        <f t="shared" si="11"/>
        <v>100</v>
      </c>
      <c r="H90" s="26" t="e">
        <f>VLOOKUP('DATA ENTRY'!L90,'Sub Ref'!$L$30:$O$31,4,0)</f>
        <v>#N/A</v>
      </c>
      <c r="I90" s="26" t="e">
        <f>VLOOKUP('DATA ENTRY'!L90,'Sub Ref'!$L$30:$P$31,5,0)</f>
        <v>#N/A</v>
      </c>
      <c r="J90" s="26" t="e">
        <f t="shared" si="17"/>
        <v>#N/A</v>
      </c>
      <c r="K90" s="26" t="e">
        <f>VLOOKUP('DATA ENTRY'!O90,'Sub Ref'!$C$3:$G$11,4,0)</f>
        <v>#N/A</v>
      </c>
      <c r="L90" s="26" t="e">
        <f>VLOOKUP('DATA ENTRY'!O90,'Sub Ref'!$C$3:$G$11,5,0)</f>
        <v>#N/A</v>
      </c>
      <c r="M90" s="26" t="e">
        <f t="shared" si="12"/>
        <v>#N/A</v>
      </c>
      <c r="N90" s="26" t="e">
        <f>VLOOKUP('DATA ENTRY'!R90,'Sub Ref'!$L$3:$P$11,4,0)</f>
        <v>#N/A</v>
      </c>
      <c r="O90" s="26" t="e">
        <f>VLOOKUP('DATA ENTRY'!R90,'Sub Ref'!$L$3:$P$11,5,0)</f>
        <v>#N/A</v>
      </c>
      <c r="P90" s="26" t="e">
        <f t="shared" si="18"/>
        <v>#N/A</v>
      </c>
      <c r="Q90" s="26" t="e">
        <f>VLOOKUP('DATA ENTRY'!U90,'Sub Ref'!$C$14:$G$22,4,0)</f>
        <v>#N/A</v>
      </c>
      <c r="R90" s="26" t="e">
        <f>VLOOKUP('DATA ENTRY'!U90,'Sub Ref'!$C$14:$G$22,5,0)</f>
        <v>#N/A</v>
      </c>
      <c r="S90" s="26" t="e">
        <f t="shared" si="19"/>
        <v>#N/A</v>
      </c>
      <c r="T90" s="26" t="e">
        <f>INDEX('Sub Ref'!$O$14:$O$22,MATCH('DATA ENTRY'!X90,'Sub Ref'!$L$14:$L$22,0))</f>
        <v>#N/A</v>
      </c>
      <c r="U90" s="26" t="e">
        <f>INDEX('Sub Ref'!$P$14:$P$22,MATCH('DATA ENTRY'!X90,'Sub Ref'!$L$14:$L$22,0))</f>
        <v>#N/A</v>
      </c>
      <c r="V90" s="26" t="e">
        <f t="shared" si="13"/>
        <v>#N/A</v>
      </c>
      <c r="X90" s="26">
        <f>'DATA ENTRY'!A90</f>
        <v>0</v>
      </c>
      <c r="Y90" s="26">
        <f>'Sub Ref'!$D$27</f>
        <v>2.25</v>
      </c>
      <c r="Z90" s="26">
        <f>'Sub Ref'!$E$27</f>
        <v>0.75</v>
      </c>
      <c r="AA90" s="26">
        <f>'Sub Ref'!$M$27</f>
        <v>3</v>
      </c>
      <c r="AB90" s="26">
        <f>'Sub Ref'!$N$27</f>
        <v>1</v>
      </c>
      <c r="AC90" s="26">
        <f>IFERROR(VLOOKUP('DATA ENTRY'!L90,'Sub Ref'!$L$30:$N$31,2,0),0)</f>
        <v>0</v>
      </c>
      <c r="AD90" s="26">
        <f>IFERROR(VLOOKUP('DATA ENTRY'!L90,'Sub Ref'!$L$30:$N$31,3,0),0)</f>
        <v>0</v>
      </c>
      <c r="AE90" s="26">
        <f>IFERROR(VLOOKUP('DATA ENTRY'!O90,'Sub Ref'!$C$3:$E$11,2,0),0)</f>
        <v>0</v>
      </c>
      <c r="AF90" s="26">
        <f>IFERROR(VLOOKUP('DATA ENTRY'!O90,'Sub Ref'!$C$3:$E$11,3,0),0)</f>
        <v>0</v>
      </c>
      <c r="AG90" s="26">
        <f>IFERROR(VLOOKUP('DATA ENTRY'!R90,'Sub Ref'!$L$3:$N$24,2,0),0)</f>
        <v>0</v>
      </c>
      <c r="AH90" s="26">
        <f>IFERROR(VLOOKUP('DATA ENTRY'!R90,'Sub Ref'!$L$3:$N$24,3,0),0)</f>
        <v>0</v>
      </c>
      <c r="AI90" s="26">
        <f>IFERROR(VLOOKUP('DATA ENTRY'!U90,'Sub Ref'!$C$14:$E$22,2,0),0)</f>
        <v>0</v>
      </c>
      <c r="AJ90" s="26">
        <f>IFERROR(VLOOKUP('DATA ENTRY'!U90,'Sub Ref'!$C$14:$E$22,3,0),0)</f>
        <v>0</v>
      </c>
      <c r="AK90" s="26">
        <f>IFERROR(INDEX('Sub Ref'!$M$14:$M$23,MATCH('DATA ENTRY'!X90,'Sub Ref'!$L$14:$L$23,0)),0)</f>
        <v>0</v>
      </c>
      <c r="AL90" s="26">
        <f>IFERROR(INDEX('Sub Ref'!$N$14:$N$23,MATCH('DATA ENTRY'!X90,'Sub Ref'!$L$14:$L$23,0)),0)</f>
        <v>0</v>
      </c>
      <c r="AN90" s="26">
        <f t="shared" si="14"/>
        <v>7</v>
      </c>
      <c r="AP90" s="26">
        <f>IFERROR('MARK LOOKUP'!Y90*LEDGER!AR90,0)</f>
        <v>0</v>
      </c>
      <c r="AQ90" s="26">
        <f>IFERROR('MARK LOOKUP'!Z90*LEDGER!AS90,0)</f>
        <v>0</v>
      </c>
      <c r="AR90" s="26">
        <f>IFERROR(AA90*LEDGER!AU90,0)</f>
        <v>0</v>
      </c>
      <c r="AS90" s="26">
        <f>IFERROR(AB90*LEDGER!AV90,0)</f>
        <v>0</v>
      </c>
      <c r="AT90" s="26">
        <f>IFERROR(AC90*LEDGER!AU90,0)</f>
        <v>0</v>
      </c>
      <c r="AU90" s="26">
        <f>IFERROR(AD90*LEDGER!AV90,0)</f>
        <v>0</v>
      </c>
      <c r="AV90" s="26">
        <f>IFERROR(AE90*LEDGER!BA90,0)</f>
        <v>0</v>
      </c>
      <c r="AW90" s="26">
        <f>IFERROR(AF90*LEDGER!BB90,0)</f>
        <v>0</v>
      </c>
      <c r="AX90" s="26">
        <f>IFERROR(AG90*LEDGER!BD90,0)</f>
        <v>0</v>
      </c>
      <c r="AY90" s="26">
        <f>IFERROR(AH90*LEDGER!BE90,0)</f>
        <v>0</v>
      </c>
      <c r="AZ90" s="26">
        <f>IFERROR(AI90*LEDGER!BG90,0)</f>
        <v>0</v>
      </c>
      <c r="BA90" s="26">
        <f>IFERROR(AJ90*LEDGER!BH90,0)</f>
        <v>0</v>
      </c>
      <c r="BB90" s="26">
        <f>IFERROR(AK90*LEDGER!BJ90,0)</f>
        <v>0</v>
      </c>
      <c r="BC90" s="26">
        <f>IFERROR(AL90*LEDGER!BK90,0)</f>
        <v>0</v>
      </c>
      <c r="BD90" s="26">
        <f t="shared" si="15"/>
        <v>0</v>
      </c>
      <c r="BE90" s="26">
        <f t="shared" si="16"/>
        <v>0</v>
      </c>
    </row>
    <row r="91" spans="2:57" x14ac:dyDescent="0.2">
      <c r="B91" s="26">
        <f>'Sub Ref'!F$27</f>
        <v>75</v>
      </c>
      <c r="C91" s="26">
        <f>'Sub Ref'!G$27</f>
        <v>25</v>
      </c>
      <c r="D91" s="26">
        <f t="shared" si="10"/>
        <v>100</v>
      </c>
      <c r="E91" s="26">
        <f>'Sub Ref'!O$27</f>
        <v>75</v>
      </c>
      <c r="F91" s="26">
        <f>'Sub Ref'!P$27</f>
        <v>25</v>
      </c>
      <c r="G91" s="26">
        <f t="shared" si="11"/>
        <v>100</v>
      </c>
      <c r="H91" s="26" t="e">
        <f>VLOOKUP('DATA ENTRY'!L91,'Sub Ref'!$L$30:$O$31,4,0)</f>
        <v>#N/A</v>
      </c>
      <c r="I91" s="26" t="e">
        <f>VLOOKUP('DATA ENTRY'!L91,'Sub Ref'!$L$30:$P$31,5,0)</f>
        <v>#N/A</v>
      </c>
      <c r="J91" s="26" t="e">
        <f t="shared" si="17"/>
        <v>#N/A</v>
      </c>
      <c r="K91" s="26" t="e">
        <f>VLOOKUP('DATA ENTRY'!O91,'Sub Ref'!$C$3:$G$11,4,0)</f>
        <v>#N/A</v>
      </c>
      <c r="L91" s="26" t="e">
        <f>VLOOKUP('DATA ENTRY'!O91,'Sub Ref'!$C$3:$G$11,5,0)</f>
        <v>#N/A</v>
      </c>
      <c r="M91" s="26" t="e">
        <f t="shared" si="12"/>
        <v>#N/A</v>
      </c>
      <c r="N91" s="26" t="e">
        <f>VLOOKUP('DATA ENTRY'!R91,'Sub Ref'!$L$3:$P$11,4,0)</f>
        <v>#N/A</v>
      </c>
      <c r="O91" s="26" t="e">
        <f>VLOOKUP('DATA ENTRY'!R91,'Sub Ref'!$L$3:$P$11,5,0)</f>
        <v>#N/A</v>
      </c>
      <c r="P91" s="26" t="e">
        <f t="shared" si="18"/>
        <v>#N/A</v>
      </c>
      <c r="Q91" s="26" t="e">
        <f>VLOOKUP('DATA ENTRY'!U91,'Sub Ref'!$C$14:$G$22,4,0)</f>
        <v>#N/A</v>
      </c>
      <c r="R91" s="26" t="e">
        <f>VLOOKUP('DATA ENTRY'!U91,'Sub Ref'!$C$14:$G$22,5,0)</f>
        <v>#N/A</v>
      </c>
      <c r="S91" s="26" t="e">
        <f t="shared" si="19"/>
        <v>#N/A</v>
      </c>
      <c r="T91" s="26" t="e">
        <f>INDEX('Sub Ref'!$O$14:$O$22,MATCH('DATA ENTRY'!X91,'Sub Ref'!$L$14:$L$22,0))</f>
        <v>#N/A</v>
      </c>
      <c r="U91" s="26" t="e">
        <f>INDEX('Sub Ref'!$P$14:$P$22,MATCH('DATA ENTRY'!X91,'Sub Ref'!$L$14:$L$22,0))</f>
        <v>#N/A</v>
      </c>
      <c r="V91" s="26" t="e">
        <f t="shared" si="13"/>
        <v>#N/A</v>
      </c>
      <c r="X91" s="26">
        <f>'DATA ENTRY'!A91</f>
        <v>0</v>
      </c>
      <c r="Y91" s="26">
        <f>'Sub Ref'!$D$27</f>
        <v>2.25</v>
      </c>
      <c r="Z91" s="26">
        <f>'Sub Ref'!$E$27</f>
        <v>0.75</v>
      </c>
      <c r="AA91" s="26">
        <f>'Sub Ref'!$M$27</f>
        <v>3</v>
      </c>
      <c r="AB91" s="26">
        <f>'Sub Ref'!$N$27</f>
        <v>1</v>
      </c>
      <c r="AC91" s="26">
        <f>IFERROR(VLOOKUP('DATA ENTRY'!L91,'Sub Ref'!$L$30:$N$31,2,0),0)</f>
        <v>0</v>
      </c>
      <c r="AD91" s="26">
        <f>IFERROR(VLOOKUP('DATA ENTRY'!L91,'Sub Ref'!$L$30:$N$31,3,0),0)</f>
        <v>0</v>
      </c>
      <c r="AE91" s="26">
        <f>IFERROR(VLOOKUP('DATA ENTRY'!O91,'Sub Ref'!$C$3:$E$11,2,0),0)</f>
        <v>0</v>
      </c>
      <c r="AF91" s="26">
        <f>IFERROR(VLOOKUP('DATA ENTRY'!O91,'Sub Ref'!$C$3:$E$11,3,0),0)</f>
        <v>0</v>
      </c>
      <c r="AG91" s="26">
        <f>IFERROR(VLOOKUP('DATA ENTRY'!R91,'Sub Ref'!$L$3:$N$24,2,0),0)</f>
        <v>0</v>
      </c>
      <c r="AH91" s="26">
        <f>IFERROR(VLOOKUP('DATA ENTRY'!R91,'Sub Ref'!$L$3:$N$24,3,0),0)</f>
        <v>0</v>
      </c>
      <c r="AI91" s="26">
        <f>IFERROR(VLOOKUP('DATA ENTRY'!U91,'Sub Ref'!$C$14:$E$22,2,0),0)</f>
        <v>0</v>
      </c>
      <c r="AJ91" s="26">
        <f>IFERROR(VLOOKUP('DATA ENTRY'!U91,'Sub Ref'!$C$14:$E$22,3,0),0)</f>
        <v>0</v>
      </c>
      <c r="AK91" s="26">
        <f>IFERROR(INDEX('Sub Ref'!$M$14:$M$23,MATCH('DATA ENTRY'!X91,'Sub Ref'!$L$14:$L$23,0)),0)</f>
        <v>0</v>
      </c>
      <c r="AL91" s="26">
        <f>IFERROR(INDEX('Sub Ref'!$N$14:$N$23,MATCH('DATA ENTRY'!X91,'Sub Ref'!$L$14:$L$23,0)),0)</f>
        <v>0</v>
      </c>
      <c r="AN91" s="26">
        <f t="shared" si="14"/>
        <v>7</v>
      </c>
      <c r="AP91" s="26">
        <f>IFERROR('MARK LOOKUP'!Y91*LEDGER!AR91,0)</f>
        <v>0</v>
      </c>
      <c r="AQ91" s="26">
        <f>IFERROR('MARK LOOKUP'!Z91*LEDGER!AS91,0)</f>
        <v>0</v>
      </c>
      <c r="AR91" s="26">
        <f>IFERROR(AA91*LEDGER!AU91,0)</f>
        <v>0</v>
      </c>
      <c r="AS91" s="26">
        <f>IFERROR(AB91*LEDGER!AV91,0)</f>
        <v>0</v>
      </c>
      <c r="AT91" s="26">
        <f>IFERROR(AC91*LEDGER!AU91,0)</f>
        <v>0</v>
      </c>
      <c r="AU91" s="26">
        <f>IFERROR(AD91*LEDGER!AV91,0)</f>
        <v>0</v>
      </c>
      <c r="AV91" s="26">
        <f>IFERROR(AE91*LEDGER!BA91,0)</f>
        <v>0</v>
      </c>
      <c r="AW91" s="26">
        <f>IFERROR(AF91*LEDGER!BB91,0)</f>
        <v>0</v>
      </c>
      <c r="AX91" s="26">
        <f>IFERROR(AG91*LEDGER!BD91,0)</f>
        <v>0</v>
      </c>
      <c r="AY91" s="26">
        <f>IFERROR(AH91*LEDGER!BE91,0)</f>
        <v>0</v>
      </c>
      <c r="AZ91" s="26">
        <f>IFERROR(AI91*LEDGER!BG91,0)</f>
        <v>0</v>
      </c>
      <c r="BA91" s="26">
        <f>IFERROR(AJ91*LEDGER!BH91,0)</f>
        <v>0</v>
      </c>
      <c r="BB91" s="26">
        <f>IFERROR(AK91*LEDGER!BJ91,0)</f>
        <v>0</v>
      </c>
      <c r="BC91" s="26">
        <f>IFERROR(AL91*LEDGER!BK91,0)</f>
        <v>0</v>
      </c>
      <c r="BD91" s="26">
        <f t="shared" si="15"/>
        <v>0</v>
      </c>
      <c r="BE91" s="26">
        <f t="shared" si="16"/>
        <v>0</v>
      </c>
    </row>
    <row r="92" spans="2:57" x14ac:dyDescent="0.2">
      <c r="B92" s="26">
        <f>'Sub Ref'!F$27</f>
        <v>75</v>
      </c>
      <c r="C92" s="26">
        <f>'Sub Ref'!G$27</f>
        <v>25</v>
      </c>
      <c r="D92" s="26">
        <f t="shared" si="10"/>
        <v>100</v>
      </c>
      <c r="E92" s="26">
        <f>'Sub Ref'!O$27</f>
        <v>75</v>
      </c>
      <c r="F92" s="26">
        <f>'Sub Ref'!P$27</f>
        <v>25</v>
      </c>
      <c r="G92" s="26">
        <f t="shared" si="11"/>
        <v>100</v>
      </c>
      <c r="H92" s="26" t="e">
        <f>VLOOKUP('DATA ENTRY'!L92,'Sub Ref'!$L$30:$O$31,4,0)</f>
        <v>#N/A</v>
      </c>
      <c r="I92" s="26" t="e">
        <f>VLOOKUP('DATA ENTRY'!L92,'Sub Ref'!$L$30:$P$31,5,0)</f>
        <v>#N/A</v>
      </c>
      <c r="J92" s="26" t="e">
        <f t="shared" si="17"/>
        <v>#N/A</v>
      </c>
      <c r="K92" s="26" t="e">
        <f>VLOOKUP('DATA ENTRY'!O92,'Sub Ref'!$C$3:$G$11,4,0)</f>
        <v>#N/A</v>
      </c>
      <c r="L92" s="26" t="e">
        <f>VLOOKUP('DATA ENTRY'!O92,'Sub Ref'!$C$3:$G$11,5,0)</f>
        <v>#N/A</v>
      </c>
      <c r="M92" s="26" t="e">
        <f t="shared" si="12"/>
        <v>#N/A</v>
      </c>
      <c r="N92" s="26" t="e">
        <f>VLOOKUP('DATA ENTRY'!R92,'Sub Ref'!$L$3:$P$11,4,0)</f>
        <v>#N/A</v>
      </c>
      <c r="O92" s="26" t="e">
        <f>VLOOKUP('DATA ENTRY'!R92,'Sub Ref'!$L$3:$P$11,5,0)</f>
        <v>#N/A</v>
      </c>
      <c r="P92" s="26" t="e">
        <f t="shared" si="18"/>
        <v>#N/A</v>
      </c>
      <c r="Q92" s="26" t="e">
        <f>VLOOKUP('DATA ENTRY'!U92,'Sub Ref'!$C$14:$G$22,4,0)</f>
        <v>#N/A</v>
      </c>
      <c r="R92" s="26" t="e">
        <f>VLOOKUP('DATA ENTRY'!U92,'Sub Ref'!$C$14:$G$22,5,0)</f>
        <v>#N/A</v>
      </c>
      <c r="S92" s="26" t="e">
        <f t="shared" si="19"/>
        <v>#N/A</v>
      </c>
      <c r="T92" s="26" t="e">
        <f>INDEX('Sub Ref'!$O$14:$O$22,MATCH('DATA ENTRY'!X92,'Sub Ref'!$L$14:$L$22,0))</f>
        <v>#N/A</v>
      </c>
      <c r="U92" s="26" t="e">
        <f>INDEX('Sub Ref'!$P$14:$P$22,MATCH('DATA ENTRY'!X92,'Sub Ref'!$L$14:$L$22,0))</f>
        <v>#N/A</v>
      </c>
      <c r="V92" s="26" t="e">
        <f t="shared" si="13"/>
        <v>#N/A</v>
      </c>
      <c r="X92" s="26">
        <f>'DATA ENTRY'!A92</f>
        <v>0</v>
      </c>
      <c r="Y92" s="26">
        <f>'Sub Ref'!$D$27</f>
        <v>2.25</v>
      </c>
      <c r="Z92" s="26">
        <f>'Sub Ref'!$E$27</f>
        <v>0.75</v>
      </c>
      <c r="AA92" s="26">
        <f>'Sub Ref'!$M$27</f>
        <v>3</v>
      </c>
      <c r="AB92" s="26">
        <f>'Sub Ref'!$N$27</f>
        <v>1</v>
      </c>
      <c r="AC92" s="26">
        <f>IFERROR(VLOOKUP('DATA ENTRY'!L92,'Sub Ref'!$L$30:$N$31,2,0),0)</f>
        <v>0</v>
      </c>
      <c r="AD92" s="26">
        <f>IFERROR(VLOOKUP('DATA ENTRY'!L92,'Sub Ref'!$L$30:$N$31,3,0),0)</f>
        <v>0</v>
      </c>
      <c r="AE92" s="26">
        <f>IFERROR(VLOOKUP('DATA ENTRY'!O92,'Sub Ref'!$C$3:$E$11,2,0),0)</f>
        <v>0</v>
      </c>
      <c r="AF92" s="26">
        <f>IFERROR(VLOOKUP('DATA ENTRY'!O92,'Sub Ref'!$C$3:$E$11,3,0),0)</f>
        <v>0</v>
      </c>
      <c r="AG92" s="26">
        <f>IFERROR(VLOOKUP('DATA ENTRY'!R92,'Sub Ref'!$L$3:$N$24,2,0),0)</f>
        <v>0</v>
      </c>
      <c r="AH92" s="26">
        <f>IFERROR(VLOOKUP('DATA ENTRY'!R92,'Sub Ref'!$L$3:$N$24,3,0),0)</f>
        <v>0</v>
      </c>
      <c r="AI92" s="26">
        <f>IFERROR(VLOOKUP('DATA ENTRY'!U92,'Sub Ref'!$C$14:$E$22,2,0),0)</f>
        <v>0</v>
      </c>
      <c r="AJ92" s="26">
        <f>IFERROR(VLOOKUP('DATA ENTRY'!U92,'Sub Ref'!$C$14:$E$22,3,0),0)</f>
        <v>0</v>
      </c>
      <c r="AK92" s="26">
        <f>IFERROR(INDEX('Sub Ref'!$M$14:$M$23,MATCH('DATA ENTRY'!X92,'Sub Ref'!$L$14:$L$23,0)),0)</f>
        <v>0</v>
      </c>
      <c r="AL92" s="26">
        <f>IFERROR(INDEX('Sub Ref'!$N$14:$N$23,MATCH('DATA ENTRY'!X92,'Sub Ref'!$L$14:$L$23,0)),0)</f>
        <v>0</v>
      </c>
      <c r="AN92" s="26">
        <f t="shared" si="14"/>
        <v>7</v>
      </c>
      <c r="AP92" s="26">
        <f>IFERROR('MARK LOOKUP'!Y92*LEDGER!AR92,0)</f>
        <v>0</v>
      </c>
      <c r="AQ92" s="26">
        <f>IFERROR('MARK LOOKUP'!Z92*LEDGER!AS92,0)</f>
        <v>0</v>
      </c>
      <c r="AR92" s="26">
        <f>IFERROR(AA92*LEDGER!AU92,0)</f>
        <v>0</v>
      </c>
      <c r="AS92" s="26">
        <f>IFERROR(AB92*LEDGER!AV92,0)</f>
        <v>0</v>
      </c>
      <c r="AT92" s="26">
        <f>IFERROR(AC92*LEDGER!AU92,0)</f>
        <v>0</v>
      </c>
      <c r="AU92" s="26">
        <f>IFERROR(AD92*LEDGER!AV92,0)</f>
        <v>0</v>
      </c>
      <c r="AV92" s="26">
        <f>IFERROR(AE92*LEDGER!BA92,0)</f>
        <v>0</v>
      </c>
      <c r="AW92" s="26">
        <f>IFERROR(AF92*LEDGER!BB92,0)</f>
        <v>0</v>
      </c>
      <c r="AX92" s="26">
        <f>IFERROR(AG92*LEDGER!BD92,0)</f>
        <v>0</v>
      </c>
      <c r="AY92" s="26">
        <f>IFERROR(AH92*LEDGER!BE92,0)</f>
        <v>0</v>
      </c>
      <c r="AZ92" s="26">
        <f>IFERROR(AI92*LEDGER!BG92,0)</f>
        <v>0</v>
      </c>
      <c r="BA92" s="26">
        <f>IFERROR(AJ92*LEDGER!BH92,0)</f>
        <v>0</v>
      </c>
      <c r="BB92" s="26">
        <f>IFERROR(AK92*LEDGER!BJ92,0)</f>
        <v>0</v>
      </c>
      <c r="BC92" s="26">
        <f>IFERROR(AL92*LEDGER!BK92,0)</f>
        <v>0</v>
      </c>
      <c r="BD92" s="26">
        <f t="shared" si="15"/>
        <v>0</v>
      </c>
      <c r="BE92" s="26">
        <f t="shared" si="16"/>
        <v>0</v>
      </c>
    </row>
    <row r="93" spans="2:57" x14ac:dyDescent="0.2">
      <c r="B93" s="26">
        <f>'Sub Ref'!F$27</f>
        <v>75</v>
      </c>
      <c r="C93" s="26">
        <f>'Sub Ref'!G$27</f>
        <v>25</v>
      </c>
      <c r="D93" s="26">
        <f t="shared" si="10"/>
        <v>100</v>
      </c>
      <c r="E93" s="26">
        <f>'Sub Ref'!O$27</f>
        <v>75</v>
      </c>
      <c r="F93" s="26">
        <f>'Sub Ref'!P$27</f>
        <v>25</v>
      </c>
      <c r="G93" s="26">
        <f t="shared" si="11"/>
        <v>100</v>
      </c>
      <c r="H93" s="26" t="e">
        <f>VLOOKUP('DATA ENTRY'!L93,'Sub Ref'!$L$30:$O$31,4,0)</f>
        <v>#N/A</v>
      </c>
      <c r="I93" s="26" t="e">
        <f>VLOOKUP('DATA ENTRY'!L93,'Sub Ref'!$L$30:$P$31,5,0)</f>
        <v>#N/A</v>
      </c>
      <c r="J93" s="26" t="e">
        <f t="shared" si="17"/>
        <v>#N/A</v>
      </c>
      <c r="K93" s="26" t="e">
        <f>VLOOKUP('DATA ENTRY'!O93,'Sub Ref'!$C$3:$G$11,4,0)</f>
        <v>#N/A</v>
      </c>
      <c r="L93" s="26" t="e">
        <f>VLOOKUP('DATA ENTRY'!O93,'Sub Ref'!$C$3:$G$11,5,0)</f>
        <v>#N/A</v>
      </c>
      <c r="M93" s="26" t="e">
        <f t="shared" si="12"/>
        <v>#N/A</v>
      </c>
      <c r="N93" s="26" t="e">
        <f>VLOOKUP('DATA ENTRY'!R93,'Sub Ref'!$L$3:$P$11,4,0)</f>
        <v>#N/A</v>
      </c>
      <c r="O93" s="26" t="e">
        <f>VLOOKUP('DATA ENTRY'!R93,'Sub Ref'!$L$3:$P$11,5,0)</f>
        <v>#N/A</v>
      </c>
      <c r="P93" s="26" t="e">
        <f t="shared" si="18"/>
        <v>#N/A</v>
      </c>
      <c r="Q93" s="26" t="e">
        <f>VLOOKUP('DATA ENTRY'!U93,'Sub Ref'!$C$14:$G$22,4,0)</f>
        <v>#N/A</v>
      </c>
      <c r="R93" s="26" t="e">
        <f>VLOOKUP('DATA ENTRY'!U93,'Sub Ref'!$C$14:$G$22,5,0)</f>
        <v>#N/A</v>
      </c>
      <c r="S93" s="26" t="e">
        <f t="shared" si="19"/>
        <v>#N/A</v>
      </c>
      <c r="T93" s="26" t="e">
        <f>INDEX('Sub Ref'!$O$14:$O$22,MATCH('DATA ENTRY'!X93,'Sub Ref'!$L$14:$L$22,0))</f>
        <v>#N/A</v>
      </c>
      <c r="U93" s="26" t="e">
        <f>INDEX('Sub Ref'!$P$14:$P$22,MATCH('DATA ENTRY'!X93,'Sub Ref'!$L$14:$L$22,0))</f>
        <v>#N/A</v>
      </c>
      <c r="V93" s="26" t="e">
        <f t="shared" si="13"/>
        <v>#N/A</v>
      </c>
      <c r="X93" s="26">
        <f>'DATA ENTRY'!A93</f>
        <v>0</v>
      </c>
      <c r="Y93" s="26">
        <f>'Sub Ref'!$D$27</f>
        <v>2.25</v>
      </c>
      <c r="Z93" s="26">
        <f>'Sub Ref'!$E$27</f>
        <v>0.75</v>
      </c>
      <c r="AA93" s="26">
        <f>'Sub Ref'!$M$27</f>
        <v>3</v>
      </c>
      <c r="AB93" s="26">
        <f>'Sub Ref'!$N$27</f>
        <v>1</v>
      </c>
      <c r="AC93" s="26">
        <f>IFERROR(VLOOKUP('DATA ENTRY'!L93,'Sub Ref'!$L$30:$N$31,2,0),0)</f>
        <v>0</v>
      </c>
      <c r="AD93" s="26">
        <f>IFERROR(VLOOKUP('DATA ENTRY'!L93,'Sub Ref'!$L$30:$N$31,3,0),0)</f>
        <v>0</v>
      </c>
      <c r="AE93" s="26">
        <f>IFERROR(VLOOKUP('DATA ENTRY'!O93,'Sub Ref'!$C$3:$E$11,2,0),0)</f>
        <v>0</v>
      </c>
      <c r="AF93" s="26">
        <f>IFERROR(VLOOKUP('DATA ENTRY'!O93,'Sub Ref'!$C$3:$E$11,3,0),0)</f>
        <v>0</v>
      </c>
      <c r="AG93" s="26">
        <f>IFERROR(VLOOKUP('DATA ENTRY'!R93,'Sub Ref'!$L$3:$N$24,2,0),0)</f>
        <v>0</v>
      </c>
      <c r="AH93" s="26">
        <f>IFERROR(VLOOKUP('DATA ENTRY'!R93,'Sub Ref'!$L$3:$N$24,3,0),0)</f>
        <v>0</v>
      </c>
      <c r="AI93" s="26">
        <f>IFERROR(VLOOKUP('DATA ENTRY'!U93,'Sub Ref'!$C$14:$E$22,2,0),0)</f>
        <v>0</v>
      </c>
      <c r="AJ93" s="26">
        <f>IFERROR(VLOOKUP('DATA ENTRY'!U93,'Sub Ref'!$C$14:$E$22,3,0),0)</f>
        <v>0</v>
      </c>
      <c r="AK93" s="26">
        <f>IFERROR(INDEX('Sub Ref'!$M$14:$M$23,MATCH('DATA ENTRY'!X93,'Sub Ref'!$L$14:$L$23,0)),0)</f>
        <v>0</v>
      </c>
      <c r="AL93" s="26">
        <f>IFERROR(INDEX('Sub Ref'!$N$14:$N$23,MATCH('DATA ENTRY'!X93,'Sub Ref'!$L$14:$L$23,0)),0)</f>
        <v>0</v>
      </c>
      <c r="AN93" s="26">
        <f t="shared" si="14"/>
        <v>7</v>
      </c>
      <c r="AP93" s="26">
        <f>IFERROR('MARK LOOKUP'!Y93*LEDGER!AR93,0)</f>
        <v>0</v>
      </c>
      <c r="AQ93" s="26">
        <f>IFERROR('MARK LOOKUP'!Z93*LEDGER!AS93,0)</f>
        <v>0</v>
      </c>
      <c r="AR93" s="26">
        <f>IFERROR(AA93*LEDGER!AU93,0)</f>
        <v>0</v>
      </c>
      <c r="AS93" s="26">
        <f>IFERROR(AB93*LEDGER!AV93,0)</f>
        <v>0</v>
      </c>
      <c r="AT93" s="26">
        <f>IFERROR(AC93*LEDGER!AU93,0)</f>
        <v>0</v>
      </c>
      <c r="AU93" s="26">
        <f>IFERROR(AD93*LEDGER!AV93,0)</f>
        <v>0</v>
      </c>
      <c r="AV93" s="26">
        <f>IFERROR(AE93*LEDGER!BA93,0)</f>
        <v>0</v>
      </c>
      <c r="AW93" s="26">
        <f>IFERROR(AF93*LEDGER!BB93,0)</f>
        <v>0</v>
      </c>
      <c r="AX93" s="26">
        <f>IFERROR(AG93*LEDGER!BD93,0)</f>
        <v>0</v>
      </c>
      <c r="AY93" s="26">
        <f>IFERROR(AH93*LEDGER!BE93,0)</f>
        <v>0</v>
      </c>
      <c r="AZ93" s="26">
        <f>IFERROR(AI93*LEDGER!BG93,0)</f>
        <v>0</v>
      </c>
      <c r="BA93" s="26">
        <f>IFERROR(AJ93*LEDGER!BH93,0)</f>
        <v>0</v>
      </c>
      <c r="BB93" s="26">
        <f>IFERROR(AK93*LEDGER!BJ93,0)</f>
        <v>0</v>
      </c>
      <c r="BC93" s="26">
        <f>IFERROR(AL93*LEDGER!BK93,0)</f>
        <v>0</v>
      </c>
      <c r="BD93" s="26">
        <f t="shared" si="15"/>
        <v>0</v>
      </c>
      <c r="BE93" s="26">
        <f t="shared" si="16"/>
        <v>0</v>
      </c>
    </row>
    <row r="94" spans="2:57" x14ac:dyDescent="0.2">
      <c r="B94" s="26">
        <f>'Sub Ref'!F$27</f>
        <v>75</v>
      </c>
      <c r="C94" s="26">
        <f>'Sub Ref'!G$27</f>
        <v>25</v>
      </c>
      <c r="D94" s="26">
        <f t="shared" si="10"/>
        <v>100</v>
      </c>
      <c r="E94" s="26">
        <f>'Sub Ref'!O$27</f>
        <v>75</v>
      </c>
      <c r="F94" s="26">
        <f>'Sub Ref'!P$27</f>
        <v>25</v>
      </c>
      <c r="G94" s="26">
        <f t="shared" si="11"/>
        <v>100</v>
      </c>
      <c r="H94" s="26" t="e">
        <f>VLOOKUP('DATA ENTRY'!L94,'Sub Ref'!$L$30:$O$31,4,0)</f>
        <v>#N/A</v>
      </c>
      <c r="I94" s="26" t="e">
        <f>VLOOKUP('DATA ENTRY'!L94,'Sub Ref'!$L$30:$P$31,5,0)</f>
        <v>#N/A</v>
      </c>
      <c r="J94" s="26" t="e">
        <f t="shared" si="17"/>
        <v>#N/A</v>
      </c>
      <c r="K94" s="26" t="e">
        <f>VLOOKUP('DATA ENTRY'!O94,'Sub Ref'!$C$3:$G$11,4,0)</f>
        <v>#N/A</v>
      </c>
      <c r="L94" s="26" t="e">
        <f>VLOOKUP('DATA ENTRY'!O94,'Sub Ref'!$C$3:$G$11,5,0)</f>
        <v>#N/A</v>
      </c>
      <c r="M94" s="26" t="e">
        <f t="shared" si="12"/>
        <v>#N/A</v>
      </c>
      <c r="N94" s="26" t="e">
        <f>VLOOKUP('DATA ENTRY'!R94,'Sub Ref'!$L$3:$P$11,4,0)</f>
        <v>#N/A</v>
      </c>
      <c r="O94" s="26" t="e">
        <f>VLOOKUP('DATA ENTRY'!R94,'Sub Ref'!$L$3:$P$11,5,0)</f>
        <v>#N/A</v>
      </c>
      <c r="P94" s="26" t="e">
        <f t="shared" si="18"/>
        <v>#N/A</v>
      </c>
      <c r="Q94" s="26" t="e">
        <f>VLOOKUP('DATA ENTRY'!U94,'Sub Ref'!$C$14:$G$22,4,0)</f>
        <v>#N/A</v>
      </c>
      <c r="R94" s="26" t="e">
        <f>VLOOKUP('DATA ENTRY'!U94,'Sub Ref'!$C$14:$G$22,5,0)</f>
        <v>#N/A</v>
      </c>
      <c r="S94" s="26" t="e">
        <f t="shared" si="19"/>
        <v>#N/A</v>
      </c>
      <c r="T94" s="26" t="e">
        <f>INDEX('Sub Ref'!$O$14:$O$22,MATCH('DATA ENTRY'!X94,'Sub Ref'!$L$14:$L$22,0))</f>
        <v>#N/A</v>
      </c>
      <c r="U94" s="26" t="e">
        <f>INDEX('Sub Ref'!$P$14:$P$22,MATCH('DATA ENTRY'!X94,'Sub Ref'!$L$14:$L$22,0))</f>
        <v>#N/A</v>
      </c>
      <c r="V94" s="26" t="e">
        <f t="shared" si="13"/>
        <v>#N/A</v>
      </c>
      <c r="X94" s="26">
        <f>'DATA ENTRY'!A94</f>
        <v>0</v>
      </c>
      <c r="Y94" s="26">
        <f>'Sub Ref'!$D$27</f>
        <v>2.25</v>
      </c>
      <c r="Z94" s="26">
        <f>'Sub Ref'!$E$27</f>
        <v>0.75</v>
      </c>
      <c r="AA94" s="26">
        <f>'Sub Ref'!$M$27</f>
        <v>3</v>
      </c>
      <c r="AB94" s="26">
        <f>'Sub Ref'!$N$27</f>
        <v>1</v>
      </c>
      <c r="AC94" s="26">
        <f>IFERROR(VLOOKUP('DATA ENTRY'!L94,'Sub Ref'!$L$30:$N$31,2,0),0)</f>
        <v>0</v>
      </c>
      <c r="AD94" s="26">
        <f>IFERROR(VLOOKUP('DATA ENTRY'!L94,'Sub Ref'!$L$30:$N$31,3,0),0)</f>
        <v>0</v>
      </c>
      <c r="AE94" s="26">
        <f>IFERROR(VLOOKUP('DATA ENTRY'!O94,'Sub Ref'!$C$3:$E$11,2,0),0)</f>
        <v>0</v>
      </c>
      <c r="AF94" s="26">
        <f>IFERROR(VLOOKUP('DATA ENTRY'!O94,'Sub Ref'!$C$3:$E$11,3,0),0)</f>
        <v>0</v>
      </c>
      <c r="AG94" s="26">
        <f>IFERROR(VLOOKUP('DATA ENTRY'!R94,'Sub Ref'!$L$3:$N$24,2,0),0)</f>
        <v>0</v>
      </c>
      <c r="AH94" s="26">
        <f>IFERROR(VLOOKUP('DATA ENTRY'!R94,'Sub Ref'!$L$3:$N$24,3,0),0)</f>
        <v>0</v>
      </c>
      <c r="AI94" s="26">
        <f>IFERROR(VLOOKUP('DATA ENTRY'!U94,'Sub Ref'!$C$14:$E$22,2,0),0)</f>
        <v>0</v>
      </c>
      <c r="AJ94" s="26">
        <f>IFERROR(VLOOKUP('DATA ENTRY'!U94,'Sub Ref'!$C$14:$E$22,3,0),0)</f>
        <v>0</v>
      </c>
      <c r="AK94" s="26">
        <f>IFERROR(INDEX('Sub Ref'!$M$14:$M$23,MATCH('DATA ENTRY'!X94,'Sub Ref'!$L$14:$L$23,0)),0)</f>
        <v>0</v>
      </c>
      <c r="AL94" s="26">
        <f>IFERROR(INDEX('Sub Ref'!$N$14:$N$23,MATCH('DATA ENTRY'!X94,'Sub Ref'!$L$14:$L$23,0)),0)</f>
        <v>0</v>
      </c>
      <c r="AN94" s="26">
        <f t="shared" si="14"/>
        <v>7</v>
      </c>
      <c r="AP94" s="26">
        <f>IFERROR('MARK LOOKUP'!Y94*LEDGER!AR94,0)</f>
        <v>0</v>
      </c>
      <c r="AQ94" s="26">
        <f>IFERROR('MARK LOOKUP'!Z94*LEDGER!AS94,0)</f>
        <v>0</v>
      </c>
      <c r="AR94" s="26">
        <f>IFERROR(AA94*LEDGER!AU94,0)</f>
        <v>0</v>
      </c>
      <c r="AS94" s="26">
        <f>IFERROR(AB94*LEDGER!AV94,0)</f>
        <v>0</v>
      </c>
      <c r="AT94" s="26">
        <f>IFERROR(AC94*LEDGER!AU94,0)</f>
        <v>0</v>
      </c>
      <c r="AU94" s="26">
        <f>IFERROR(AD94*LEDGER!AV94,0)</f>
        <v>0</v>
      </c>
      <c r="AV94" s="26">
        <f>IFERROR(AE94*LEDGER!BA94,0)</f>
        <v>0</v>
      </c>
      <c r="AW94" s="26">
        <f>IFERROR(AF94*LEDGER!BB94,0)</f>
        <v>0</v>
      </c>
      <c r="AX94" s="26">
        <f>IFERROR(AG94*LEDGER!BD94,0)</f>
        <v>0</v>
      </c>
      <c r="AY94" s="26">
        <f>IFERROR(AH94*LEDGER!BE94,0)</f>
        <v>0</v>
      </c>
      <c r="AZ94" s="26">
        <f>IFERROR(AI94*LEDGER!BG94,0)</f>
        <v>0</v>
      </c>
      <c r="BA94" s="26">
        <f>IFERROR(AJ94*LEDGER!BH94,0)</f>
        <v>0</v>
      </c>
      <c r="BB94" s="26">
        <f>IFERROR(AK94*LEDGER!BJ94,0)</f>
        <v>0</v>
      </c>
      <c r="BC94" s="26">
        <f>IFERROR(AL94*LEDGER!BK94,0)</f>
        <v>0</v>
      </c>
      <c r="BD94" s="26">
        <f t="shared" si="15"/>
        <v>0</v>
      </c>
      <c r="BE94" s="26">
        <f t="shared" si="16"/>
        <v>0</v>
      </c>
    </row>
    <row r="95" spans="2:57" x14ac:dyDescent="0.2">
      <c r="B95" s="26">
        <f>'Sub Ref'!F$27</f>
        <v>75</v>
      </c>
      <c r="C95" s="26">
        <f>'Sub Ref'!G$27</f>
        <v>25</v>
      </c>
      <c r="D95" s="26">
        <f t="shared" si="10"/>
        <v>100</v>
      </c>
      <c r="E95" s="26">
        <f>'Sub Ref'!O$27</f>
        <v>75</v>
      </c>
      <c r="F95" s="26">
        <f>'Sub Ref'!P$27</f>
        <v>25</v>
      </c>
      <c r="G95" s="26">
        <f t="shared" si="11"/>
        <v>100</v>
      </c>
      <c r="H95" s="26" t="e">
        <f>VLOOKUP('DATA ENTRY'!L95,'Sub Ref'!$L$30:$O$31,4,0)</f>
        <v>#N/A</v>
      </c>
      <c r="I95" s="26" t="e">
        <f>VLOOKUP('DATA ENTRY'!L95,'Sub Ref'!$L$30:$P$31,5,0)</f>
        <v>#N/A</v>
      </c>
      <c r="J95" s="26" t="e">
        <f t="shared" si="17"/>
        <v>#N/A</v>
      </c>
      <c r="K95" s="26" t="e">
        <f>VLOOKUP('DATA ENTRY'!O95,'Sub Ref'!$C$3:$G$11,4,0)</f>
        <v>#N/A</v>
      </c>
      <c r="L95" s="26" t="e">
        <f>VLOOKUP('DATA ENTRY'!O95,'Sub Ref'!$C$3:$G$11,5,0)</f>
        <v>#N/A</v>
      </c>
      <c r="M95" s="26" t="e">
        <f t="shared" si="12"/>
        <v>#N/A</v>
      </c>
      <c r="N95" s="26" t="e">
        <f>VLOOKUP('DATA ENTRY'!R95,'Sub Ref'!$L$3:$P$11,4,0)</f>
        <v>#N/A</v>
      </c>
      <c r="O95" s="26" t="e">
        <f>VLOOKUP('DATA ENTRY'!R95,'Sub Ref'!$L$3:$P$11,5,0)</f>
        <v>#N/A</v>
      </c>
      <c r="P95" s="26" t="e">
        <f t="shared" si="18"/>
        <v>#N/A</v>
      </c>
      <c r="Q95" s="26" t="e">
        <f>VLOOKUP('DATA ENTRY'!U95,'Sub Ref'!$C$14:$G$22,4,0)</f>
        <v>#N/A</v>
      </c>
      <c r="R95" s="26" t="e">
        <f>VLOOKUP('DATA ENTRY'!U95,'Sub Ref'!$C$14:$G$22,5,0)</f>
        <v>#N/A</v>
      </c>
      <c r="S95" s="26" t="e">
        <f t="shared" si="19"/>
        <v>#N/A</v>
      </c>
      <c r="T95" s="26" t="e">
        <f>INDEX('Sub Ref'!$O$14:$O$22,MATCH('DATA ENTRY'!X95,'Sub Ref'!$L$14:$L$22,0))</f>
        <v>#N/A</v>
      </c>
      <c r="U95" s="26" t="e">
        <f>INDEX('Sub Ref'!$P$14:$P$22,MATCH('DATA ENTRY'!X95,'Sub Ref'!$L$14:$L$22,0))</f>
        <v>#N/A</v>
      </c>
      <c r="V95" s="26" t="e">
        <f t="shared" si="13"/>
        <v>#N/A</v>
      </c>
      <c r="X95" s="26">
        <f>'DATA ENTRY'!A95</f>
        <v>0</v>
      </c>
      <c r="Y95" s="26">
        <f>'Sub Ref'!$D$27</f>
        <v>2.25</v>
      </c>
      <c r="Z95" s="26">
        <f>'Sub Ref'!$E$27</f>
        <v>0.75</v>
      </c>
      <c r="AA95" s="26">
        <f>'Sub Ref'!$M$27</f>
        <v>3</v>
      </c>
      <c r="AB95" s="26">
        <f>'Sub Ref'!$N$27</f>
        <v>1</v>
      </c>
      <c r="AC95" s="26">
        <f>IFERROR(VLOOKUP('DATA ENTRY'!L95,'Sub Ref'!$L$30:$N$31,2,0),0)</f>
        <v>0</v>
      </c>
      <c r="AD95" s="26">
        <f>IFERROR(VLOOKUP('DATA ENTRY'!L95,'Sub Ref'!$L$30:$N$31,3,0),0)</f>
        <v>0</v>
      </c>
      <c r="AE95" s="26">
        <f>IFERROR(VLOOKUP('DATA ENTRY'!O95,'Sub Ref'!$C$3:$E$11,2,0),0)</f>
        <v>0</v>
      </c>
      <c r="AF95" s="26">
        <f>IFERROR(VLOOKUP('DATA ENTRY'!O95,'Sub Ref'!$C$3:$E$11,3,0),0)</f>
        <v>0</v>
      </c>
      <c r="AG95" s="26">
        <f>IFERROR(VLOOKUP('DATA ENTRY'!R95,'Sub Ref'!$L$3:$N$24,2,0),0)</f>
        <v>0</v>
      </c>
      <c r="AH95" s="26">
        <f>IFERROR(VLOOKUP('DATA ENTRY'!R95,'Sub Ref'!$L$3:$N$24,3,0),0)</f>
        <v>0</v>
      </c>
      <c r="AI95" s="26">
        <f>IFERROR(VLOOKUP('DATA ENTRY'!U95,'Sub Ref'!$C$14:$E$22,2,0),0)</f>
        <v>0</v>
      </c>
      <c r="AJ95" s="26">
        <f>IFERROR(VLOOKUP('DATA ENTRY'!U95,'Sub Ref'!$C$14:$E$22,3,0),0)</f>
        <v>0</v>
      </c>
      <c r="AK95" s="26">
        <f>IFERROR(INDEX('Sub Ref'!$M$14:$M$23,MATCH('DATA ENTRY'!X95,'Sub Ref'!$L$14:$L$23,0)),0)</f>
        <v>0</v>
      </c>
      <c r="AL95" s="26">
        <f>IFERROR(INDEX('Sub Ref'!$N$14:$N$23,MATCH('DATA ENTRY'!X95,'Sub Ref'!$L$14:$L$23,0)),0)</f>
        <v>0</v>
      </c>
      <c r="AN95" s="26">
        <f t="shared" si="14"/>
        <v>7</v>
      </c>
      <c r="AP95" s="26">
        <f>IFERROR('MARK LOOKUP'!Y95*LEDGER!AR95,0)</f>
        <v>0</v>
      </c>
      <c r="AQ95" s="26">
        <f>IFERROR('MARK LOOKUP'!Z95*LEDGER!AS95,0)</f>
        <v>0</v>
      </c>
      <c r="AR95" s="26">
        <f>IFERROR(AA95*LEDGER!AU95,0)</f>
        <v>0</v>
      </c>
      <c r="AS95" s="26">
        <f>IFERROR(AB95*LEDGER!AV95,0)</f>
        <v>0</v>
      </c>
      <c r="AT95" s="26">
        <f>IFERROR(AC95*LEDGER!AU95,0)</f>
        <v>0</v>
      </c>
      <c r="AU95" s="26">
        <f>IFERROR(AD95*LEDGER!AV95,0)</f>
        <v>0</v>
      </c>
      <c r="AV95" s="26">
        <f>IFERROR(AE95*LEDGER!BA95,0)</f>
        <v>0</v>
      </c>
      <c r="AW95" s="26">
        <f>IFERROR(AF95*LEDGER!BB95,0)</f>
        <v>0</v>
      </c>
      <c r="AX95" s="26">
        <f>IFERROR(AG95*LEDGER!BD95,0)</f>
        <v>0</v>
      </c>
      <c r="AY95" s="26">
        <f>IFERROR(AH95*LEDGER!BE95,0)</f>
        <v>0</v>
      </c>
      <c r="AZ95" s="26">
        <f>IFERROR(AI95*LEDGER!BG95,0)</f>
        <v>0</v>
      </c>
      <c r="BA95" s="26">
        <f>IFERROR(AJ95*LEDGER!BH95,0)</f>
        <v>0</v>
      </c>
      <c r="BB95" s="26">
        <f>IFERROR(AK95*LEDGER!BJ95,0)</f>
        <v>0</v>
      </c>
      <c r="BC95" s="26">
        <f>IFERROR(AL95*LEDGER!BK95,0)</f>
        <v>0</v>
      </c>
      <c r="BD95" s="26">
        <f t="shared" si="15"/>
        <v>0</v>
      </c>
      <c r="BE95" s="26">
        <f t="shared" si="16"/>
        <v>0</v>
      </c>
    </row>
    <row r="96" spans="2:57" x14ac:dyDescent="0.2">
      <c r="B96" s="26">
        <f>'Sub Ref'!F$27</f>
        <v>75</v>
      </c>
      <c r="C96" s="26">
        <f>'Sub Ref'!G$27</f>
        <v>25</v>
      </c>
      <c r="D96" s="26">
        <f t="shared" si="10"/>
        <v>100</v>
      </c>
      <c r="E96" s="26">
        <f>'Sub Ref'!O$27</f>
        <v>75</v>
      </c>
      <c r="F96" s="26">
        <f>'Sub Ref'!P$27</f>
        <v>25</v>
      </c>
      <c r="G96" s="26">
        <f t="shared" si="11"/>
        <v>100</v>
      </c>
      <c r="H96" s="26" t="e">
        <f>VLOOKUP('DATA ENTRY'!L96,'Sub Ref'!$L$30:$O$31,4,0)</f>
        <v>#N/A</v>
      </c>
      <c r="I96" s="26" t="e">
        <f>VLOOKUP('DATA ENTRY'!L96,'Sub Ref'!$L$30:$P$31,5,0)</f>
        <v>#N/A</v>
      </c>
      <c r="J96" s="26" t="e">
        <f t="shared" si="17"/>
        <v>#N/A</v>
      </c>
      <c r="K96" s="26" t="e">
        <f>VLOOKUP('DATA ENTRY'!O96,'Sub Ref'!$C$3:$G$11,4,0)</f>
        <v>#N/A</v>
      </c>
      <c r="L96" s="26" t="e">
        <f>VLOOKUP('DATA ENTRY'!O96,'Sub Ref'!$C$3:$G$11,5,0)</f>
        <v>#N/A</v>
      </c>
      <c r="M96" s="26" t="e">
        <f t="shared" si="12"/>
        <v>#N/A</v>
      </c>
      <c r="N96" s="26" t="e">
        <f>VLOOKUP('DATA ENTRY'!R96,'Sub Ref'!$L$3:$P$11,4,0)</f>
        <v>#N/A</v>
      </c>
      <c r="O96" s="26" t="e">
        <f>VLOOKUP('DATA ENTRY'!R96,'Sub Ref'!$L$3:$P$11,5,0)</f>
        <v>#N/A</v>
      </c>
      <c r="P96" s="26" t="e">
        <f t="shared" si="18"/>
        <v>#N/A</v>
      </c>
      <c r="Q96" s="26" t="e">
        <f>VLOOKUP('DATA ENTRY'!U96,'Sub Ref'!$C$14:$G$22,4,0)</f>
        <v>#N/A</v>
      </c>
      <c r="R96" s="26" t="e">
        <f>VLOOKUP('DATA ENTRY'!U96,'Sub Ref'!$C$14:$G$22,5,0)</f>
        <v>#N/A</v>
      </c>
      <c r="S96" s="26" t="e">
        <f t="shared" si="19"/>
        <v>#N/A</v>
      </c>
      <c r="T96" s="26" t="e">
        <f>INDEX('Sub Ref'!$O$14:$O$22,MATCH('DATA ENTRY'!X96,'Sub Ref'!$L$14:$L$22,0))</f>
        <v>#N/A</v>
      </c>
      <c r="U96" s="26" t="e">
        <f>INDEX('Sub Ref'!$P$14:$P$22,MATCH('DATA ENTRY'!X96,'Sub Ref'!$L$14:$L$22,0))</f>
        <v>#N/A</v>
      </c>
      <c r="V96" s="26" t="e">
        <f t="shared" si="13"/>
        <v>#N/A</v>
      </c>
      <c r="X96" s="26">
        <f>'DATA ENTRY'!A96</f>
        <v>0</v>
      </c>
      <c r="Y96" s="26">
        <f>'Sub Ref'!$D$27</f>
        <v>2.25</v>
      </c>
      <c r="Z96" s="26">
        <f>'Sub Ref'!$E$27</f>
        <v>0.75</v>
      </c>
      <c r="AA96" s="26">
        <f>'Sub Ref'!$M$27</f>
        <v>3</v>
      </c>
      <c r="AB96" s="26">
        <f>'Sub Ref'!$N$27</f>
        <v>1</v>
      </c>
      <c r="AC96" s="26">
        <f>IFERROR(VLOOKUP('DATA ENTRY'!L96,'Sub Ref'!$L$30:$N$31,2,0),0)</f>
        <v>0</v>
      </c>
      <c r="AD96" s="26">
        <f>IFERROR(VLOOKUP('DATA ENTRY'!L96,'Sub Ref'!$L$30:$N$31,3,0),0)</f>
        <v>0</v>
      </c>
      <c r="AE96" s="26">
        <f>IFERROR(VLOOKUP('DATA ENTRY'!O96,'Sub Ref'!$C$3:$E$11,2,0),0)</f>
        <v>0</v>
      </c>
      <c r="AF96" s="26">
        <f>IFERROR(VLOOKUP('DATA ENTRY'!O96,'Sub Ref'!$C$3:$E$11,3,0),0)</f>
        <v>0</v>
      </c>
      <c r="AG96" s="26">
        <f>IFERROR(VLOOKUP('DATA ENTRY'!R96,'Sub Ref'!$L$3:$N$24,2,0),0)</f>
        <v>0</v>
      </c>
      <c r="AH96" s="26">
        <f>IFERROR(VLOOKUP('DATA ENTRY'!R96,'Sub Ref'!$L$3:$N$24,3,0),0)</f>
        <v>0</v>
      </c>
      <c r="AI96" s="26">
        <f>IFERROR(VLOOKUP('DATA ENTRY'!U96,'Sub Ref'!$C$14:$E$22,2,0),0)</f>
        <v>0</v>
      </c>
      <c r="AJ96" s="26">
        <f>IFERROR(VLOOKUP('DATA ENTRY'!U96,'Sub Ref'!$C$14:$E$22,3,0),0)</f>
        <v>0</v>
      </c>
      <c r="AK96" s="26">
        <f>IFERROR(INDEX('Sub Ref'!$M$14:$M$23,MATCH('DATA ENTRY'!X96,'Sub Ref'!$L$14:$L$23,0)),0)</f>
        <v>0</v>
      </c>
      <c r="AL96" s="26">
        <f>IFERROR(INDEX('Sub Ref'!$N$14:$N$23,MATCH('DATA ENTRY'!X96,'Sub Ref'!$L$14:$L$23,0)),0)</f>
        <v>0</v>
      </c>
      <c r="AN96" s="26">
        <f t="shared" si="14"/>
        <v>7</v>
      </c>
      <c r="AP96" s="26">
        <f>IFERROR('MARK LOOKUP'!Y96*LEDGER!AR96,0)</f>
        <v>0</v>
      </c>
      <c r="AQ96" s="26">
        <f>IFERROR('MARK LOOKUP'!Z96*LEDGER!AS96,0)</f>
        <v>0</v>
      </c>
      <c r="AR96" s="26">
        <f>IFERROR(AA96*LEDGER!AU96,0)</f>
        <v>0</v>
      </c>
      <c r="AS96" s="26">
        <f>IFERROR(AB96*LEDGER!AV96,0)</f>
        <v>0</v>
      </c>
      <c r="AT96" s="26">
        <f>IFERROR(AC96*LEDGER!AU96,0)</f>
        <v>0</v>
      </c>
      <c r="AU96" s="26">
        <f>IFERROR(AD96*LEDGER!AV96,0)</f>
        <v>0</v>
      </c>
      <c r="AV96" s="26">
        <f>IFERROR(AE96*LEDGER!BA96,0)</f>
        <v>0</v>
      </c>
      <c r="AW96" s="26">
        <f>IFERROR(AF96*LEDGER!BB96,0)</f>
        <v>0</v>
      </c>
      <c r="AX96" s="26">
        <f>IFERROR(AG96*LEDGER!BD96,0)</f>
        <v>0</v>
      </c>
      <c r="AY96" s="26">
        <f>IFERROR(AH96*LEDGER!BE96,0)</f>
        <v>0</v>
      </c>
      <c r="AZ96" s="26">
        <f>IFERROR(AI96*LEDGER!BG96,0)</f>
        <v>0</v>
      </c>
      <c r="BA96" s="26">
        <f>IFERROR(AJ96*LEDGER!BH96,0)</f>
        <v>0</v>
      </c>
      <c r="BB96" s="26">
        <f>IFERROR(AK96*LEDGER!BJ96,0)</f>
        <v>0</v>
      </c>
      <c r="BC96" s="26">
        <f>IFERROR(AL96*LEDGER!BK96,0)</f>
        <v>0</v>
      </c>
      <c r="BD96" s="26">
        <f t="shared" si="15"/>
        <v>0</v>
      </c>
      <c r="BE96" s="26">
        <f t="shared" si="16"/>
        <v>0</v>
      </c>
    </row>
    <row r="97" spans="2:57" x14ac:dyDescent="0.2">
      <c r="B97" s="26">
        <f>'Sub Ref'!F$27</f>
        <v>75</v>
      </c>
      <c r="C97" s="26">
        <f>'Sub Ref'!G$27</f>
        <v>25</v>
      </c>
      <c r="D97" s="26">
        <f t="shared" si="10"/>
        <v>100</v>
      </c>
      <c r="E97" s="26">
        <f>'Sub Ref'!O$27</f>
        <v>75</v>
      </c>
      <c r="F97" s="26">
        <f>'Sub Ref'!P$27</f>
        <v>25</v>
      </c>
      <c r="G97" s="26">
        <f t="shared" si="11"/>
        <v>100</v>
      </c>
      <c r="H97" s="26" t="e">
        <f>VLOOKUP('DATA ENTRY'!#REF!,'Sub Ref'!$L$30:$O$31,4,0)</f>
        <v>#REF!</v>
      </c>
      <c r="I97" s="26" t="e">
        <f>VLOOKUP('DATA ENTRY'!#REF!,'Sub Ref'!$L$30:$P$31,5,0)</f>
        <v>#REF!</v>
      </c>
      <c r="J97" s="26" t="e">
        <f t="shared" si="17"/>
        <v>#REF!</v>
      </c>
      <c r="K97" s="26" t="e">
        <f>VLOOKUP('DATA ENTRY'!#REF!,'Sub Ref'!$C$3:$G$11,4,0)</f>
        <v>#REF!</v>
      </c>
      <c r="L97" s="26" t="e">
        <f>VLOOKUP('DATA ENTRY'!#REF!,'Sub Ref'!$C$3:$G$11,5,0)</f>
        <v>#REF!</v>
      </c>
      <c r="M97" s="26" t="e">
        <f t="shared" si="12"/>
        <v>#REF!</v>
      </c>
      <c r="N97" s="26" t="e">
        <f>VLOOKUP('DATA ENTRY'!#REF!,'Sub Ref'!$L$3:$P$11,4,0)</f>
        <v>#REF!</v>
      </c>
      <c r="O97" s="26" t="e">
        <f>VLOOKUP('DATA ENTRY'!#REF!,'Sub Ref'!$L$3:$P$11,5,0)</f>
        <v>#REF!</v>
      </c>
      <c r="P97" s="26" t="e">
        <f t="shared" si="18"/>
        <v>#REF!</v>
      </c>
      <c r="Q97" s="26" t="e">
        <f>VLOOKUP('DATA ENTRY'!#REF!,'Sub Ref'!$C$14:$G$22,4,0)</f>
        <v>#REF!</v>
      </c>
      <c r="R97" s="26" t="e">
        <f>VLOOKUP('DATA ENTRY'!#REF!,'Sub Ref'!$C$14:$G$22,5,0)</f>
        <v>#REF!</v>
      </c>
      <c r="S97" s="26" t="e">
        <f t="shared" si="19"/>
        <v>#REF!</v>
      </c>
      <c r="T97" s="26" t="e">
        <f>INDEX('Sub Ref'!$O$14:$O$22,MATCH('DATA ENTRY'!#REF!,'Sub Ref'!$L$14:$L$22,0))</f>
        <v>#REF!</v>
      </c>
      <c r="U97" s="26" t="e">
        <f>INDEX('Sub Ref'!$P$14:$P$22,MATCH('DATA ENTRY'!#REF!,'Sub Ref'!$L$14:$L$22,0))</f>
        <v>#REF!</v>
      </c>
      <c r="V97" s="26" t="e">
        <f t="shared" si="13"/>
        <v>#REF!</v>
      </c>
      <c r="X97" s="26" t="e">
        <f>'DATA ENTRY'!#REF!</f>
        <v>#REF!</v>
      </c>
      <c r="Y97" s="26">
        <f>'Sub Ref'!$D$27</f>
        <v>2.25</v>
      </c>
      <c r="Z97" s="26">
        <f>'Sub Ref'!$E$27</f>
        <v>0.75</v>
      </c>
      <c r="AA97" s="26">
        <f>'Sub Ref'!$M$27</f>
        <v>3</v>
      </c>
      <c r="AB97" s="26">
        <f>'Sub Ref'!$N$27</f>
        <v>1</v>
      </c>
      <c r="AC97" s="26">
        <f>IFERROR(VLOOKUP('DATA ENTRY'!#REF!,'Sub Ref'!$L$30:$N$31,2,0),0)</f>
        <v>0</v>
      </c>
      <c r="AD97" s="26">
        <f>IFERROR(VLOOKUP('DATA ENTRY'!#REF!,'Sub Ref'!$L$30:$N$31,3,0),0)</f>
        <v>0</v>
      </c>
      <c r="AE97" s="26">
        <f>IFERROR(VLOOKUP('DATA ENTRY'!#REF!,'Sub Ref'!$C$3:$E$11,2,0),0)</f>
        <v>0</v>
      </c>
      <c r="AF97" s="26">
        <f>IFERROR(VLOOKUP('DATA ENTRY'!#REF!,'Sub Ref'!$C$3:$E$11,3,0),0)</f>
        <v>0</v>
      </c>
      <c r="AG97" s="26">
        <f>IFERROR(VLOOKUP('DATA ENTRY'!#REF!,'Sub Ref'!$L$3:$N$24,2,0),0)</f>
        <v>0</v>
      </c>
      <c r="AH97" s="26">
        <f>IFERROR(VLOOKUP('DATA ENTRY'!#REF!,'Sub Ref'!$L$3:$N$24,3,0),0)</f>
        <v>0</v>
      </c>
      <c r="AI97" s="26">
        <f>IFERROR(VLOOKUP('DATA ENTRY'!#REF!,'Sub Ref'!$C$14:$E$22,2,0),0)</f>
        <v>0</v>
      </c>
      <c r="AJ97" s="26">
        <f>IFERROR(VLOOKUP('DATA ENTRY'!#REF!,'Sub Ref'!$C$14:$E$22,3,0),0)</f>
        <v>0</v>
      </c>
      <c r="AK97" s="26">
        <f>IFERROR(INDEX('Sub Ref'!$M$14:$M$23,MATCH('DATA ENTRY'!#REF!,'Sub Ref'!$L$14:$L$23,0)),0)</f>
        <v>0</v>
      </c>
      <c r="AL97" s="26">
        <f>IFERROR(INDEX('Sub Ref'!$N$14:$N$23,MATCH('DATA ENTRY'!#REF!,'Sub Ref'!$L$14:$L$23,0)),0)</f>
        <v>0</v>
      </c>
      <c r="AN97" s="26">
        <f t="shared" si="14"/>
        <v>7</v>
      </c>
      <c r="AP97" s="26">
        <f>IFERROR('MARK LOOKUP'!Y97*LEDGER!AR97,0)</f>
        <v>0</v>
      </c>
      <c r="AQ97" s="26">
        <f>IFERROR('MARK LOOKUP'!Z97*LEDGER!AS97,0)</f>
        <v>0</v>
      </c>
      <c r="AR97" s="26">
        <f>IFERROR(AA97*LEDGER!AU97,0)</f>
        <v>0</v>
      </c>
      <c r="AS97" s="26">
        <f>IFERROR(AB97*LEDGER!AV97,0)</f>
        <v>0</v>
      </c>
      <c r="AT97" s="26">
        <f>IFERROR(AC97*LEDGER!AU97,0)</f>
        <v>0</v>
      </c>
      <c r="AU97" s="26">
        <f>IFERROR(AD97*LEDGER!AV97,0)</f>
        <v>0</v>
      </c>
      <c r="AV97" s="26">
        <f>IFERROR(AE97*LEDGER!BA97,0)</f>
        <v>0</v>
      </c>
      <c r="AW97" s="26">
        <f>IFERROR(AF97*LEDGER!BB97,0)</f>
        <v>0</v>
      </c>
      <c r="AX97" s="26">
        <f>IFERROR(AG97*LEDGER!BD97,0)</f>
        <v>0</v>
      </c>
      <c r="AY97" s="26">
        <f>IFERROR(AH97*LEDGER!BE97,0)</f>
        <v>0</v>
      </c>
      <c r="AZ97" s="26">
        <f>IFERROR(AI97*LEDGER!BG97,0)</f>
        <v>0</v>
      </c>
      <c r="BA97" s="26">
        <f>IFERROR(AJ97*LEDGER!BH97,0)</f>
        <v>0</v>
      </c>
      <c r="BB97" s="26">
        <f>IFERROR(AK97*LEDGER!BJ97,0)</f>
        <v>0</v>
      </c>
      <c r="BC97" s="26">
        <f>IFERROR(AL97*LEDGER!BK97,0)</f>
        <v>0</v>
      </c>
      <c r="BD97" s="26">
        <f t="shared" si="15"/>
        <v>0</v>
      </c>
      <c r="BE97" s="26">
        <f t="shared" si="16"/>
        <v>0</v>
      </c>
    </row>
    <row r="98" spans="2:57" x14ac:dyDescent="0.2">
      <c r="B98" s="26">
        <f>'Sub Ref'!F$27</f>
        <v>75</v>
      </c>
      <c r="C98" s="26">
        <f>'Sub Ref'!G$27</f>
        <v>25</v>
      </c>
      <c r="D98" s="26">
        <f t="shared" si="10"/>
        <v>100</v>
      </c>
      <c r="E98" s="26">
        <f>'Sub Ref'!O$27</f>
        <v>75</v>
      </c>
      <c r="F98" s="26">
        <f>'Sub Ref'!P$27</f>
        <v>25</v>
      </c>
      <c r="G98" s="26">
        <f t="shared" si="11"/>
        <v>100</v>
      </c>
      <c r="H98" s="26" t="e">
        <f>VLOOKUP('DATA ENTRY'!L98,'Sub Ref'!$L$30:$O$31,4,0)</f>
        <v>#N/A</v>
      </c>
      <c r="I98" s="26" t="e">
        <f>VLOOKUP('DATA ENTRY'!L98,'Sub Ref'!$L$30:$P$31,5,0)</f>
        <v>#N/A</v>
      </c>
      <c r="J98" s="26" t="e">
        <f t="shared" si="17"/>
        <v>#N/A</v>
      </c>
      <c r="K98" s="26" t="e">
        <f>VLOOKUP('DATA ENTRY'!O98,'Sub Ref'!$C$3:$G$11,4,0)</f>
        <v>#N/A</v>
      </c>
      <c r="L98" s="26" t="e">
        <f>VLOOKUP('DATA ENTRY'!O98,'Sub Ref'!$C$3:$G$11,5,0)</f>
        <v>#N/A</v>
      </c>
      <c r="M98" s="26" t="e">
        <f t="shared" si="12"/>
        <v>#N/A</v>
      </c>
      <c r="N98" s="26" t="e">
        <f>VLOOKUP('DATA ENTRY'!R98,'Sub Ref'!$L$3:$P$11,4,0)</f>
        <v>#N/A</v>
      </c>
      <c r="O98" s="26" t="e">
        <f>VLOOKUP('DATA ENTRY'!R98,'Sub Ref'!$L$3:$P$11,5,0)</f>
        <v>#N/A</v>
      </c>
      <c r="P98" s="26" t="e">
        <f t="shared" si="18"/>
        <v>#N/A</v>
      </c>
      <c r="Q98" s="26" t="e">
        <f>VLOOKUP('DATA ENTRY'!U98,'Sub Ref'!$C$14:$G$22,4,0)</f>
        <v>#N/A</v>
      </c>
      <c r="R98" s="26" t="e">
        <f>VLOOKUP('DATA ENTRY'!U98,'Sub Ref'!$C$14:$G$22,5,0)</f>
        <v>#N/A</v>
      </c>
      <c r="S98" s="26" t="e">
        <f t="shared" si="19"/>
        <v>#N/A</v>
      </c>
      <c r="T98" s="26" t="e">
        <f>INDEX('Sub Ref'!$O$14:$O$22,MATCH('DATA ENTRY'!X98,'Sub Ref'!$L$14:$L$22,0))</f>
        <v>#N/A</v>
      </c>
      <c r="U98" s="26" t="e">
        <f>INDEX('Sub Ref'!$P$14:$P$22,MATCH('DATA ENTRY'!X98,'Sub Ref'!$L$14:$L$22,0))</f>
        <v>#N/A</v>
      </c>
      <c r="V98" s="26" t="e">
        <f t="shared" si="13"/>
        <v>#N/A</v>
      </c>
      <c r="X98" s="26">
        <f>'DATA ENTRY'!A98</f>
        <v>0</v>
      </c>
      <c r="Y98" s="26">
        <f>'Sub Ref'!$D$27</f>
        <v>2.25</v>
      </c>
      <c r="Z98" s="26">
        <f>'Sub Ref'!$E$27</f>
        <v>0.75</v>
      </c>
      <c r="AA98" s="26">
        <f>'Sub Ref'!$M$27</f>
        <v>3</v>
      </c>
      <c r="AB98" s="26">
        <f>'Sub Ref'!$N$27</f>
        <v>1</v>
      </c>
      <c r="AC98" s="26">
        <f>IFERROR(VLOOKUP('DATA ENTRY'!L98,'Sub Ref'!$L$30:$N$31,2,0),0)</f>
        <v>0</v>
      </c>
      <c r="AD98" s="26">
        <f>IFERROR(VLOOKUP('DATA ENTRY'!L98,'Sub Ref'!$L$30:$N$31,3,0),0)</f>
        <v>0</v>
      </c>
      <c r="AE98" s="26">
        <f>IFERROR(VLOOKUP('DATA ENTRY'!O98,'Sub Ref'!$C$3:$E$11,2,0),0)</f>
        <v>0</v>
      </c>
      <c r="AF98" s="26">
        <f>IFERROR(VLOOKUP('DATA ENTRY'!O98,'Sub Ref'!$C$3:$E$11,3,0),0)</f>
        <v>0</v>
      </c>
      <c r="AG98" s="26">
        <f>IFERROR(VLOOKUP('DATA ENTRY'!R98,'Sub Ref'!$L$3:$N$24,2,0),0)</f>
        <v>0</v>
      </c>
      <c r="AH98" s="26">
        <f>IFERROR(VLOOKUP('DATA ENTRY'!R98,'Sub Ref'!$L$3:$N$24,3,0),0)</f>
        <v>0</v>
      </c>
      <c r="AI98" s="26">
        <f>IFERROR(VLOOKUP('DATA ENTRY'!U98,'Sub Ref'!$C$14:$E$22,2,0),0)</f>
        <v>0</v>
      </c>
      <c r="AJ98" s="26">
        <f>IFERROR(VLOOKUP('DATA ENTRY'!U98,'Sub Ref'!$C$14:$E$22,3,0),0)</f>
        <v>0</v>
      </c>
      <c r="AK98" s="26">
        <f>IFERROR(INDEX('Sub Ref'!$M$14:$M$23,MATCH('DATA ENTRY'!X98,'Sub Ref'!$L$14:$L$23,0)),0)</f>
        <v>0</v>
      </c>
      <c r="AL98" s="26">
        <f>IFERROR(INDEX('Sub Ref'!$N$14:$N$23,MATCH('DATA ENTRY'!X98,'Sub Ref'!$L$14:$L$23,0)),0)</f>
        <v>0</v>
      </c>
      <c r="AN98" s="26">
        <f t="shared" si="14"/>
        <v>7</v>
      </c>
      <c r="AP98" s="26">
        <f>IFERROR('MARK LOOKUP'!Y98*LEDGER!AR98,0)</f>
        <v>0</v>
      </c>
      <c r="AQ98" s="26">
        <f>IFERROR('MARK LOOKUP'!Z98*LEDGER!AS98,0)</f>
        <v>0</v>
      </c>
      <c r="AR98" s="26">
        <f>IFERROR(AA98*LEDGER!AU98,0)</f>
        <v>0</v>
      </c>
      <c r="AS98" s="26">
        <f>IFERROR(AB98*LEDGER!AV98,0)</f>
        <v>0</v>
      </c>
      <c r="AT98" s="26">
        <f>IFERROR(AC98*LEDGER!AU98,0)</f>
        <v>0</v>
      </c>
      <c r="AU98" s="26">
        <f>IFERROR(AD98*LEDGER!AV98,0)</f>
        <v>0</v>
      </c>
      <c r="AV98" s="26">
        <f>IFERROR(AE98*LEDGER!BA98,0)</f>
        <v>0</v>
      </c>
      <c r="AW98" s="26">
        <f>IFERROR(AF98*LEDGER!BB98,0)</f>
        <v>0</v>
      </c>
      <c r="AX98" s="26">
        <f>IFERROR(AG98*LEDGER!BD98,0)</f>
        <v>0</v>
      </c>
      <c r="AY98" s="26">
        <f>IFERROR(AH98*LEDGER!BE98,0)</f>
        <v>0</v>
      </c>
      <c r="AZ98" s="26">
        <f>IFERROR(AI98*LEDGER!BG98,0)</f>
        <v>0</v>
      </c>
      <c r="BA98" s="26">
        <f>IFERROR(AJ98*LEDGER!BH98,0)</f>
        <v>0</v>
      </c>
      <c r="BB98" s="26">
        <f>IFERROR(AK98*LEDGER!BJ98,0)</f>
        <v>0</v>
      </c>
      <c r="BC98" s="26">
        <f>IFERROR(AL98*LEDGER!BK98,0)</f>
        <v>0</v>
      </c>
      <c r="BD98" s="26">
        <f t="shared" si="15"/>
        <v>0</v>
      </c>
      <c r="BE98" s="26">
        <f t="shared" si="16"/>
        <v>0</v>
      </c>
    </row>
    <row r="99" spans="2:57" x14ac:dyDescent="0.2">
      <c r="B99" s="26">
        <f>'Sub Ref'!F$27</f>
        <v>75</v>
      </c>
      <c r="C99" s="26">
        <f>'Sub Ref'!G$27</f>
        <v>25</v>
      </c>
      <c r="D99" s="26">
        <f t="shared" si="10"/>
        <v>100</v>
      </c>
      <c r="E99" s="26">
        <f>'Sub Ref'!O$27</f>
        <v>75</v>
      </c>
      <c r="F99" s="26">
        <f>'Sub Ref'!P$27</f>
        <v>25</v>
      </c>
      <c r="G99" s="26">
        <f t="shared" si="11"/>
        <v>100</v>
      </c>
      <c r="H99" s="26" t="e">
        <f>VLOOKUP('DATA ENTRY'!L99,'Sub Ref'!$L$30:$O$31,4,0)</f>
        <v>#N/A</v>
      </c>
      <c r="I99" s="26" t="e">
        <f>VLOOKUP('DATA ENTRY'!L99,'Sub Ref'!$L$30:$P$31,5,0)</f>
        <v>#N/A</v>
      </c>
      <c r="J99" s="26" t="e">
        <f t="shared" si="17"/>
        <v>#N/A</v>
      </c>
      <c r="K99" s="26" t="e">
        <f>VLOOKUP('DATA ENTRY'!O99,'Sub Ref'!$C$3:$G$11,4,0)</f>
        <v>#N/A</v>
      </c>
      <c r="L99" s="26" t="e">
        <f>VLOOKUP('DATA ENTRY'!O99,'Sub Ref'!$C$3:$G$11,5,0)</f>
        <v>#N/A</v>
      </c>
      <c r="M99" s="26" t="e">
        <f t="shared" si="12"/>
        <v>#N/A</v>
      </c>
      <c r="N99" s="26" t="e">
        <f>VLOOKUP('DATA ENTRY'!R99,'Sub Ref'!$L$3:$P$11,4,0)</f>
        <v>#N/A</v>
      </c>
      <c r="O99" s="26" t="e">
        <f>VLOOKUP('DATA ENTRY'!R99,'Sub Ref'!$L$3:$P$11,5,0)</f>
        <v>#N/A</v>
      </c>
      <c r="P99" s="26" t="e">
        <f t="shared" si="18"/>
        <v>#N/A</v>
      </c>
      <c r="Q99" s="26" t="e">
        <f>VLOOKUP('DATA ENTRY'!U99,'Sub Ref'!$C$14:$G$22,4,0)</f>
        <v>#N/A</v>
      </c>
      <c r="R99" s="26" t="e">
        <f>VLOOKUP('DATA ENTRY'!U99,'Sub Ref'!$C$14:$G$22,5,0)</f>
        <v>#N/A</v>
      </c>
      <c r="S99" s="26" t="e">
        <f t="shared" si="19"/>
        <v>#N/A</v>
      </c>
      <c r="T99" s="26" t="e">
        <f>INDEX('Sub Ref'!$O$14:$O$22,MATCH('DATA ENTRY'!X99,'Sub Ref'!$L$14:$L$22,0))</f>
        <v>#N/A</v>
      </c>
      <c r="U99" s="26" t="e">
        <f>INDEX('Sub Ref'!$P$14:$P$22,MATCH('DATA ENTRY'!X99,'Sub Ref'!$L$14:$L$22,0))</f>
        <v>#N/A</v>
      </c>
      <c r="V99" s="26" t="e">
        <f t="shared" si="13"/>
        <v>#N/A</v>
      </c>
      <c r="X99" s="26">
        <f>'DATA ENTRY'!A99</f>
        <v>0</v>
      </c>
      <c r="Y99" s="26">
        <f>'Sub Ref'!$D$27</f>
        <v>2.25</v>
      </c>
      <c r="Z99" s="26">
        <f>'Sub Ref'!$E$27</f>
        <v>0.75</v>
      </c>
      <c r="AA99" s="26">
        <f>'Sub Ref'!$M$27</f>
        <v>3</v>
      </c>
      <c r="AB99" s="26">
        <f>'Sub Ref'!$N$27</f>
        <v>1</v>
      </c>
      <c r="AC99" s="26">
        <f>IFERROR(VLOOKUP('DATA ENTRY'!L99,'Sub Ref'!$L$30:$N$31,2,0),0)</f>
        <v>0</v>
      </c>
      <c r="AD99" s="26">
        <f>IFERROR(VLOOKUP('DATA ENTRY'!L99,'Sub Ref'!$L$30:$N$31,3,0),0)</f>
        <v>0</v>
      </c>
      <c r="AE99" s="26">
        <f>IFERROR(VLOOKUP('DATA ENTRY'!O99,'Sub Ref'!$C$3:$E$11,2,0),0)</f>
        <v>0</v>
      </c>
      <c r="AF99" s="26">
        <f>IFERROR(VLOOKUP('DATA ENTRY'!O99,'Sub Ref'!$C$3:$E$11,3,0),0)</f>
        <v>0</v>
      </c>
      <c r="AG99" s="26">
        <f>IFERROR(VLOOKUP('DATA ENTRY'!R99,'Sub Ref'!$L$3:$N$24,2,0),0)</f>
        <v>0</v>
      </c>
      <c r="AH99" s="26">
        <f>IFERROR(VLOOKUP('DATA ENTRY'!R99,'Sub Ref'!$L$3:$N$24,3,0),0)</f>
        <v>0</v>
      </c>
      <c r="AI99" s="26">
        <f>IFERROR(VLOOKUP('DATA ENTRY'!U99,'Sub Ref'!$C$14:$E$22,2,0),0)</f>
        <v>0</v>
      </c>
      <c r="AJ99" s="26">
        <f>IFERROR(VLOOKUP('DATA ENTRY'!U99,'Sub Ref'!$C$14:$E$22,3,0),0)</f>
        <v>0</v>
      </c>
      <c r="AK99" s="26">
        <f>IFERROR(INDEX('Sub Ref'!$M$14:$M$23,MATCH('DATA ENTRY'!X99,'Sub Ref'!$L$14:$L$23,0)),0)</f>
        <v>0</v>
      </c>
      <c r="AL99" s="26">
        <f>IFERROR(INDEX('Sub Ref'!$N$14:$N$23,MATCH('DATA ENTRY'!X99,'Sub Ref'!$L$14:$L$23,0)),0)</f>
        <v>0</v>
      </c>
      <c r="AN99" s="26">
        <f t="shared" si="14"/>
        <v>7</v>
      </c>
      <c r="AP99" s="26">
        <f>IFERROR('MARK LOOKUP'!Y99*LEDGER!AR99,0)</f>
        <v>0</v>
      </c>
      <c r="AQ99" s="26">
        <f>IFERROR('MARK LOOKUP'!Z99*LEDGER!AS99,0)</f>
        <v>0</v>
      </c>
      <c r="AR99" s="26">
        <f>IFERROR(AA99*LEDGER!AU99,0)</f>
        <v>0</v>
      </c>
      <c r="AS99" s="26">
        <f>IFERROR(AB99*LEDGER!AV99,0)</f>
        <v>0</v>
      </c>
      <c r="AT99" s="26">
        <f>IFERROR(AC99*LEDGER!AU99,0)</f>
        <v>0</v>
      </c>
      <c r="AU99" s="26">
        <f>IFERROR(AD99*LEDGER!AV99,0)</f>
        <v>0</v>
      </c>
      <c r="AV99" s="26">
        <f>IFERROR(AE99*LEDGER!BA99,0)</f>
        <v>0</v>
      </c>
      <c r="AW99" s="26">
        <f>IFERROR(AF99*LEDGER!BB99,0)</f>
        <v>0</v>
      </c>
      <c r="AX99" s="26">
        <f>IFERROR(AG99*LEDGER!BD99,0)</f>
        <v>0</v>
      </c>
      <c r="AY99" s="26">
        <f>IFERROR(AH99*LEDGER!BE99,0)</f>
        <v>0</v>
      </c>
      <c r="AZ99" s="26">
        <f>IFERROR(AI99*LEDGER!BG99,0)</f>
        <v>0</v>
      </c>
      <c r="BA99" s="26">
        <f>IFERROR(AJ99*LEDGER!BH99,0)</f>
        <v>0</v>
      </c>
      <c r="BB99" s="26">
        <f>IFERROR(AK99*LEDGER!BJ99,0)</f>
        <v>0</v>
      </c>
      <c r="BC99" s="26">
        <f>IFERROR(AL99*LEDGER!BK99,0)</f>
        <v>0</v>
      </c>
      <c r="BD99" s="26">
        <f t="shared" si="15"/>
        <v>0</v>
      </c>
      <c r="BE99" s="26">
        <f t="shared" si="16"/>
        <v>0</v>
      </c>
    </row>
    <row r="100" spans="2:57" x14ac:dyDescent="0.2">
      <c r="B100" s="26">
        <f>'Sub Ref'!F$27</f>
        <v>75</v>
      </c>
      <c r="C100" s="26">
        <f>'Sub Ref'!G$27</f>
        <v>25</v>
      </c>
      <c r="D100" s="26">
        <f t="shared" si="10"/>
        <v>100</v>
      </c>
      <c r="E100" s="26">
        <f>'Sub Ref'!O$27</f>
        <v>75</v>
      </c>
      <c r="F100" s="26">
        <f>'Sub Ref'!P$27</f>
        <v>25</v>
      </c>
      <c r="G100" s="26">
        <f t="shared" si="11"/>
        <v>100</v>
      </c>
      <c r="H100" s="26" t="e">
        <f>VLOOKUP('DATA ENTRY'!#REF!,'Sub Ref'!$L$30:$O$31,4,0)</f>
        <v>#REF!</v>
      </c>
      <c r="I100" s="26" t="e">
        <f>VLOOKUP('DATA ENTRY'!#REF!,'Sub Ref'!$L$30:$P$31,5,0)</f>
        <v>#REF!</v>
      </c>
      <c r="J100" s="26" t="e">
        <f t="shared" si="17"/>
        <v>#REF!</v>
      </c>
      <c r="K100" s="26" t="e">
        <f>VLOOKUP('DATA ENTRY'!#REF!,'Sub Ref'!$C$3:$G$11,4,0)</f>
        <v>#REF!</v>
      </c>
      <c r="L100" s="26" t="e">
        <f>VLOOKUP('DATA ENTRY'!#REF!,'Sub Ref'!$C$3:$G$11,5,0)</f>
        <v>#REF!</v>
      </c>
      <c r="M100" s="26" t="e">
        <f t="shared" si="12"/>
        <v>#REF!</v>
      </c>
      <c r="N100" s="26" t="e">
        <f>VLOOKUP('DATA ENTRY'!#REF!,'Sub Ref'!$L$3:$P$11,4,0)</f>
        <v>#REF!</v>
      </c>
      <c r="O100" s="26" t="e">
        <f>VLOOKUP('DATA ENTRY'!#REF!,'Sub Ref'!$L$3:$P$11,5,0)</f>
        <v>#REF!</v>
      </c>
      <c r="P100" s="26" t="e">
        <f t="shared" si="18"/>
        <v>#REF!</v>
      </c>
      <c r="Q100" s="26" t="e">
        <f>VLOOKUP('DATA ENTRY'!#REF!,'Sub Ref'!$C$14:$G$22,4,0)</f>
        <v>#REF!</v>
      </c>
      <c r="R100" s="26" t="e">
        <f>VLOOKUP('DATA ENTRY'!#REF!,'Sub Ref'!$C$14:$G$22,5,0)</f>
        <v>#REF!</v>
      </c>
      <c r="S100" s="26" t="e">
        <f t="shared" si="19"/>
        <v>#REF!</v>
      </c>
      <c r="T100" s="26" t="e">
        <f>INDEX('Sub Ref'!$O$14:$O$22,MATCH('DATA ENTRY'!#REF!,'Sub Ref'!$L$14:$L$22,0))</f>
        <v>#REF!</v>
      </c>
      <c r="U100" s="26" t="e">
        <f>INDEX('Sub Ref'!$P$14:$P$22,MATCH('DATA ENTRY'!#REF!,'Sub Ref'!$L$14:$L$22,0))</f>
        <v>#REF!</v>
      </c>
      <c r="V100" s="26" t="e">
        <f t="shared" si="13"/>
        <v>#REF!</v>
      </c>
      <c r="X100" s="26" t="e">
        <f>'DATA ENTRY'!#REF!</f>
        <v>#REF!</v>
      </c>
      <c r="Y100" s="26">
        <f>'Sub Ref'!$D$27</f>
        <v>2.25</v>
      </c>
      <c r="Z100" s="26">
        <f>'Sub Ref'!$E$27</f>
        <v>0.75</v>
      </c>
      <c r="AA100" s="26">
        <f>'Sub Ref'!$M$27</f>
        <v>3</v>
      </c>
      <c r="AB100" s="26">
        <f>'Sub Ref'!$N$27</f>
        <v>1</v>
      </c>
      <c r="AC100" s="26">
        <f>IFERROR(VLOOKUP('DATA ENTRY'!#REF!,'Sub Ref'!$L$30:$N$31,2,0),0)</f>
        <v>0</v>
      </c>
      <c r="AD100" s="26">
        <f>IFERROR(VLOOKUP('DATA ENTRY'!#REF!,'Sub Ref'!$L$30:$N$31,3,0),0)</f>
        <v>0</v>
      </c>
      <c r="AE100" s="26">
        <f>IFERROR(VLOOKUP('DATA ENTRY'!#REF!,'Sub Ref'!$C$3:$E$11,2,0),0)</f>
        <v>0</v>
      </c>
      <c r="AF100" s="26">
        <f>IFERROR(VLOOKUP('DATA ENTRY'!#REF!,'Sub Ref'!$C$3:$E$11,3,0),0)</f>
        <v>0</v>
      </c>
      <c r="AG100" s="26">
        <f>IFERROR(VLOOKUP('DATA ENTRY'!#REF!,'Sub Ref'!$L$3:$N$24,2,0),0)</f>
        <v>0</v>
      </c>
      <c r="AH100" s="26">
        <f>IFERROR(VLOOKUP('DATA ENTRY'!#REF!,'Sub Ref'!$L$3:$N$24,3,0),0)</f>
        <v>0</v>
      </c>
      <c r="AI100" s="26">
        <f>IFERROR(VLOOKUP('DATA ENTRY'!#REF!,'Sub Ref'!$C$14:$E$22,2,0),0)</f>
        <v>0</v>
      </c>
      <c r="AJ100" s="26">
        <f>IFERROR(VLOOKUP('DATA ENTRY'!#REF!,'Sub Ref'!$C$14:$E$22,3,0),0)</f>
        <v>0</v>
      </c>
      <c r="AK100" s="26">
        <f>IFERROR(INDEX('Sub Ref'!$M$14:$M$23,MATCH('DATA ENTRY'!#REF!,'Sub Ref'!$L$14:$L$23,0)),0)</f>
        <v>0</v>
      </c>
      <c r="AL100" s="26">
        <f>IFERROR(INDEX('Sub Ref'!$N$14:$N$23,MATCH('DATA ENTRY'!#REF!,'Sub Ref'!$L$14:$L$23,0)),0)</f>
        <v>0</v>
      </c>
      <c r="AN100" s="26">
        <f t="shared" si="14"/>
        <v>7</v>
      </c>
      <c r="AP100" s="26">
        <f>IFERROR('MARK LOOKUP'!Y100*LEDGER!AR100,0)</f>
        <v>0</v>
      </c>
      <c r="AQ100" s="26">
        <f>IFERROR('MARK LOOKUP'!Z100*LEDGER!AS100,0)</f>
        <v>0</v>
      </c>
      <c r="AR100" s="26">
        <f>IFERROR(AA100*LEDGER!AU100,0)</f>
        <v>0</v>
      </c>
      <c r="AS100" s="26">
        <f>IFERROR(AB100*LEDGER!AV100,0)</f>
        <v>0</v>
      </c>
      <c r="AT100" s="26">
        <f>IFERROR(AC100*LEDGER!AU100,0)</f>
        <v>0</v>
      </c>
      <c r="AU100" s="26">
        <f>IFERROR(AD100*LEDGER!AV100,0)</f>
        <v>0</v>
      </c>
      <c r="AV100" s="26">
        <f>IFERROR(AE100*LEDGER!BA100,0)</f>
        <v>0</v>
      </c>
      <c r="AW100" s="26">
        <f>IFERROR(AF100*LEDGER!BB100,0)</f>
        <v>0</v>
      </c>
      <c r="AX100" s="26">
        <f>IFERROR(AG100*LEDGER!BD100,0)</f>
        <v>0</v>
      </c>
      <c r="AY100" s="26">
        <f>IFERROR(AH100*LEDGER!BE100,0)</f>
        <v>0</v>
      </c>
      <c r="AZ100" s="26">
        <f>IFERROR(AI100*LEDGER!BG100,0)</f>
        <v>0</v>
      </c>
      <c r="BA100" s="26">
        <f>IFERROR(AJ100*LEDGER!BH100,0)</f>
        <v>0</v>
      </c>
      <c r="BB100" s="26">
        <f>IFERROR(AK100*LEDGER!BJ100,0)</f>
        <v>0</v>
      </c>
      <c r="BC100" s="26">
        <f>IFERROR(AL100*LEDGER!BK100,0)</f>
        <v>0</v>
      </c>
      <c r="BD100" s="26">
        <f t="shared" si="15"/>
        <v>0</v>
      </c>
      <c r="BE100" s="26">
        <f t="shared" si="16"/>
        <v>0</v>
      </c>
    </row>
    <row r="101" spans="2:57" s="28" customFormat="1" x14ac:dyDescent="0.2">
      <c r="B101" s="26">
        <f>'Sub Ref'!F$27</f>
        <v>75</v>
      </c>
      <c r="C101" s="26">
        <f>'Sub Ref'!G$27</f>
        <v>25</v>
      </c>
      <c r="D101" s="26">
        <f t="shared" si="10"/>
        <v>100</v>
      </c>
      <c r="E101" s="26">
        <f>'Sub Ref'!O$27</f>
        <v>75</v>
      </c>
      <c r="F101" s="26">
        <f>'Sub Ref'!P$27</f>
        <v>25</v>
      </c>
      <c r="G101" s="26">
        <f t="shared" si="11"/>
        <v>100</v>
      </c>
      <c r="H101" s="26" t="e">
        <f>VLOOKUP('DATA ENTRY'!L101,'Sub Ref'!$L$30:$O$31,4,0)</f>
        <v>#N/A</v>
      </c>
      <c r="I101" s="26" t="e">
        <f>VLOOKUP('DATA ENTRY'!L101,'Sub Ref'!$L$30:$P$31,5,0)</f>
        <v>#N/A</v>
      </c>
      <c r="J101" s="26" t="e">
        <f t="shared" si="17"/>
        <v>#N/A</v>
      </c>
      <c r="K101" s="26" t="e">
        <f>VLOOKUP('DATA ENTRY'!O101,'Sub Ref'!$C$3:$G$11,4,0)</f>
        <v>#N/A</v>
      </c>
      <c r="L101" s="26" t="e">
        <f>VLOOKUP('DATA ENTRY'!O101,'Sub Ref'!$C$3:$G$11,5,0)</f>
        <v>#N/A</v>
      </c>
      <c r="M101" s="26" t="e">
        <f t="shared" si="12"/>
        <v>#N/A</v>
      </c>
      <c r="N101" s="26" t="e">
        <f>VLOOKUP('DATA ENTRY'!R101,'Sub Ref'!$L$3:$P$11,4,0)</f>
        <v>#N/A</v>
      </c>
      <c r="O101" s="26" t="e">
        <f>VLOOKUP('DATA ENTRY'!R101,'Sub Ref'!$L$3:$P$11,5,0)</f>
        <v>#N/A</v>
      </c>
      <c r="P101" s="26" t="e">
        <f t="shared" si="18"/>
        <v>#N/A</v>
      </c>
      <c r="Q101" s="26" t="e">
        <f>VLOOKUP('DATA ENTRY'!U101,'Sub Ref'!$C$14:$G$22,4,0)</f>
        <v>#N/A</v>
      </c>
      <c r="R101" s="26" t="e">
        <f>VLOOKUP('DATA ENTRY'!U101,'Sub Ref'!$C$14:$G$22,5,0)</f>
        <v>#N/A</v>
      </c>
      <c r="S101" s="26" t="e">
        <f t="shared" si="19"/>
        <v>#N/A</v>
      </c>
      <c r="T101" s="26" t="e">
        <f>INDEX('Sub Ref'!$O$14:$O$22,MATCH('DATA ENTRY'!X101,'Sub Ref'!$L$14:$L$22,0))</f>
        <v>#N/A</v>
      </c>
      <c r="U101" s="26" t="e">
        <f>INDEX('Sub Ref'!$P$14:$P$22,MATCH('DATA ENTRY'!X101,'Sub Ref'!$L$14:$L$22,0))</f>
        <v>#N/A</v>
      </c>
      <c r="V101" s="26" t="e">
        <f t="shared" si="13"/>
        <v>#N/A</v>
      </c>
      <c r="X101" s="26">
        <f>'DATA ENTRY'!A101</f>
        <v>0</v>
      </c>
      <c r="Y101" s="26">
        <f>'Sub Ref'!$D$27</f>
        <v>2.25</v>
      </c>
      <c r="Z101" s="26">
        <f>'Sub Ref'!$E$27</f>
        <v>0.75</v>
      </c>
      <c r="AA101" s="26">
        <f>'Sub Ref'!$M$27</f>
        <v>3</v>
      </c>
      <c r="AB101" s="26">
        <f>'Sub Ref'!$N$27</f>
        <v>1</v>
      </c>
      <c r="AC101" s="26">
        <f>IFERROR(VLOOKUP('DATA ENTRY'!L101,'Sub Ref'!$L$30:$N$31,2,0),0)</f>
        <v>0</v>
      </c>
      <c r="AD101" s="26">
        <f>IFERROR(VLOOKUP('DATA ENTRY'!L101,'Sub Ref'!$L$30:$N$31,3,0),0)</f>
        <v>0</v>
      </c>
      <c r="AE101" s="26">
        <f>IFERROR(VLOOKUP('DATA ENTRY'!O101,'Sub Ref'!$C$3:$E$11,2,0),0)</f>
        <v>0</v>
      </c>
      <c r="AF101" s="26">
        <f>IFERROR(VLOOKUP('DATA ENTRY'!O101,'Sub Ref'!$C$3:$E$11,3,0),0)</f>
        <v>0</v>
      </c>
      <c r="AG101" s="26">
        <f>IFERROR(VLOOKUP('DATA ENTRY'!R101,'Sub Ref'!$L$3:$N$24,2,0),0)</f>
        <v>0</v>
      </c>
      <c r="AH101" s="26">
        <f>IFERROR(VLOOKUP('DATA ENTRY'!R101,'Sub Ref'!$L$3:$N$24,3,0),0)</f>
        <v>0</v>
      </c>
      <c r="AI101" s="26">
        <f>IFERROR(VLOOKUP('DATA ENTRY'!U101,'Sub Ref'!$C$14:$E$22,2,0),0)</f>
        <v>0</v>
      </c>
      <c r="AJ101" s="26">
        <f>IFERROR(VLOOKUP('DATA ENTRY'!U101,'Sub Ref'!$C$14:$E$22,3,0),0)</f>
        <v>0</v>
      </c>
      <c r="AK101" s="26">
        <f>IFERROR(INDEX('Sub Ref'!$M$14:$M$23,MATCH('DATA ENTRY'!X101,'Sub Ref'!$L$14:$L$23,0)),0)</f>
        <v>0</v>
      </c>
      <c r="AL101" s="26">
        <f>IFERROR(INDEX('Sub Ref'!$N$14:$N$23,MATCH('DATA ENTRY'!X101,'Sub Ref'!$L$14:$L$23,0)),0)</f>
        <v>0</v>
      </c>
      <c r="AN101" s="26">
        <f t="shared" si="14"/>
        <v>7</v>
      </c>
      <c r="AP101" s="26">
        <f>IFERROR('MARK LOOKUP'!Y101*LEDGER!AR101,0)</f>
        <v>0</v>
      </c>
      <c r="AQ101" s="26">
        <f>IFERROR('MARK LOOKUP'!Z101*LEDGER!AS101,0)</f>
        <v>0</v>
      </c>
      <c r="AR101" s="26">
        <f>IFERROR(AA101*LEDGER!AU101,0)</f>
        <v>0</v>
      </c>
      <c r="AS101" s="26">
        <f>IFERROR(AB101*LEDGER!AV101,0)</f>
        <v>0</v>
      </c>
      <c r="AT101" s="26">
        <f>IFERROR(AC101*LEDGER!AU101,0)</f>
        <v>0</v>
      </c>
      <c r="AU101" s="26">
        <f>IFERROR(AD101*LEDGER!AV101,0)</f>
        <v>0</v>
      </c>
      <c r="AV101" s="26">
        <f>IFERROR(AE101*LEDGER!BA101,0)</f>
        <v>0</v>
      </c>
      <c r="AW101" s="26">
        <f>IFERROR(AF101*LEDGER!BB101,0)</f>
        <v>0</v>
      </c>
      <c r="AX101" s="26">
        <f>IFERROR(AG101*LEDGER!BD101,0)</f>
        <v>0</v>
      </c>
      <c r="AY101" s="26">
        <f>IFERROR(AH101*LEDGER!BE101,0)</f>
        <v>0</v>
      </c>
      <c r="AZ101" s="26">
        <f>IFERROR(AI101*LEDGER!BG101,0)</f>
        <v>0</v>
      </c>
      <c r="BA101" s="26">
        <f>IFERROR(AJ101*LEDGER!BH101,0)</f>
        <v>0</v>
      </c>
      <c r="BB101" s="26">
        <f>IFERROR(AK101*LEDGER!BJ101,0)</f>
        <v>0</v>
      </c>
      <c r="BC101" s="26">
        <f>IFERROR(AL101*LEDGER!BK101,0)</f>
        <v>0</v>
      </c>
      <c r="BD101" s="26">
        <f t="shared" si="15"/>
        <v>0</v>
      </c>
      <c r="BE101" s="26">
        <f t="shared" si="16"/>
        <v>0</v>
      </c>
    </row>
    <row r="102" spans="2:57" x14ac:dyDescent="0.2">
      <c r="B102" s="26">
        <f>'Sub Ref'!F$27</f>
        <v>75</v>
      </c>
      <c r="C102" s="26">
        <f>'Sub Ref'!G$27</f>
        <v>25</v>
      </c>
      <c r="D102" s="26">
        <f t="shared" si="10"/>
        <v>100</v>
      </c>
      <c r="E102" s="26">
        <f>'Sub Ref'!O$27</f>
        <v>75</v>
      </c>
      <c r="F102" s="26">
        <f>'Sub Ref'!P$27</f>
        <v>25</v>
      </c>
      <c r="G102" s="26">
        <f t="shared" si="11"/>
        <v>100</v>
      </c>
      <c r="H102" s="26" t="e">
        <f>VLOOKUP('DATA ENTRY'!L102,'Sub Ref'!$L$30:$O$31,4,0)</f>
        <v>#N/A</v>
      </c>
      <c r="I102" s="26" t="e">
        <f>VLOOKUP('DATA ENTRY'!L102,'Sub Ref'!$L$30:$P$31,5,0)</f>
        <v>#N/A</v>
      </c>
      <c r="J102" s="26" t="e">
        <f t="shared" si="17"/>
        <v>#N/A</v>
      </c>
      <c r="K102" s="26" t="e">
        <f>VLOOKUP('DATA ENTRY'!O102,'Sub Ref'!$C$3:$G$11,4,0)</f>
        <v>#N/A</v>
      </c>
      <c r="L102" s="26" t="e">
        <f>VLOOKUP('DATA ENTRY'!O102,'Sub Ref'!$C$3:$G$11,5,0)</f>
        <v>#N/A</v>
      </c>
      <c r="M102" s="26" t="e">
        <f t="shared" si="12"/>
        <v>#N/A</v>
      </c>
      <c r="N102" s="26" t="e">
        <f>VLOOKUP('DATA ENTRY'!R102,'Sub Ref'!$L$3:$P$11,4,0)</f>
        <v>#N/A</v>
      </c>
      <c r="O102" s="26" t="e">
        <f>VLOOKUP('DATA ENTRY'!R102,'Sub Ref'!$L$3:$P$11,5,0)</f>
        <v>#N/A</v>
      </c>
      <c r="P102" s="26" t="e">
        <f t="shared" si="18"/>
        <v>#N/A</v>
      </c>
      <c r="Q102" s="26" t="e">
        <f>VLOOKUP('DATA ENTRY'!U102,'Sub Ref'!$C$14:$G$22,4,0)</f>
        <v>#N/A</v>
      </c>
      <c r="R102" s="26" t="e">
        <f>VLOOKUP('DATA ENTRY'!U102,'Sub Ref'!$C$14:$G$22,5,0)</f>
        <v>#N/A</v>
      </c>
      <c r="S102" s="26" t="e">
        <f t="shared" si="19"/>
        <v>#N/A</v>
      </c>
      <c r="T102" s="26" t="e">
        <f>INDEX('Sub Ref'!$O$14:$O$22,MATCH('DATA ENTRY'!X102,'Sub Ref'!$L$14:$L$22,0))</f>
        <v>#N/A</v>
      </c>
      <c r="U102" s="26" t="e">
        <f>INDEX('Sub Ref'!$P$14:$P$22,MATCH('DATA ENTRY'!X102,'Sub Ref'!$L$14:$L$22,0))</f>
        <v>#N/A</v>
      </c>
      <c r="V102" s="26" t="e">
        <f t="shared" si="13"/>
        <v>#N/A</v>
      </c>
      <c r="X102" s="26">
        <f>'DATA ENTRY'!A102</f>
        <v>0</v>
      </c>
      <c r="Y102" s="26">
        <f>'Sub Ref'!$D$27</f>
        <v>2.25</v>
      </c>
      <c r="Z102" s="26">
        <f>'Sub Ref'!$E$27</f>
        <v>0.75</v>
      </c>
      <c r="AA102" s="26">
        <f>'Sub Ref'!$M$27</f>
        <v>3</v>
      </c>
      <c r="AB102" s="26">
        <f>'Sub Ref'!$N$27</f>
        <v>1</v>
      </c>
      <c r="AC102" s="26">
        <f>IFERROR(VLOOKUP('DATA ENTRY'!L102,'Sub Ref'!$L$30:$N$31,2,0),0)</f>
        <v>0</v>
      </c>
      <c r="AD102" s="26">
        <f>IFERROR(VLOOKUP('DATA ENTRY'!L102,'Sub Ref'!$L$30:$N$31,3,0),0)</f>
        <v>0</v>
      </c>
      <c r="AE102" s="26">
        <f>IFERROR(VLOOKUP('DATA ENTRY'!O102,'Sub Ref'!$C$3:$E$11,2,0),0)</f>
        <v>0</v>
      </c>
      <c r="AF102" s="26">
        <f>IFERROR(VLOOKUP('DATA ENTRY'!O102,'Sub Ref'!$C$3:$E$11,3,0),0)</f>
        <v>0</v>
      </c>
      <c r="AG102" s="26">
        <f>IFERROR(VLOOKUP('DATA ENTRY'!R102,'Sub Ref'!$L$3:$N$24,2,0),0)</f>
        <v>0</v>
      </c>
      <c r="AH102" s="26">
        <f>IFERROR(VLOOKUP('DATA ENTRY'!R102,'Sub Ref'!$L$3:$N$24,3,0),0)</f>
        <v>0</v>
      </c>
      <c r="AI102" s="26">
        <f>IFERROR(VLOOKUP('DATA ENTRY'!U102,'Sub Ref'!$C$14:$E$22,2,0),0)</f>
        <v>0</v>
      </c>
      <c r="AJ102" s="26">
        <f>IFERROR(VLOOKUP('DATA ENTRY'!U102,'Sub Ref'!$C$14:$E$22,3,0),0)</f>
        <v>0</v>
      </c>
      <c r="AK102" s="26">
        <f>IFERROR(INDEX('Sub Ref'!$M$14:$M$23,MATCH('DATA ENTRY'!X102,'Sub Ref'!$L$14:$L$23,0)),0)</f>
        <v>0</v>
      </c>
      <c r="AL102" s="26">
        <f>IFERROR(INDEX('Sub Ref'!$N$14:$N$23,MATCH('DATA ENTRY'!X102,'Sub Ref'!$L$14:$L$23,0)),0)</f>
        <v>0</v>
      </c>
      <c r="AN102" s="26">
        <f t="shared" si="14"/>
        <v>7</v>
      </c>
      <c r="AP102" s="26">
        <f>IFERROR('MARK LOOKUP'!Y102*LEDGER!AR102,0)</f>
        <v>0</v>
      </c>
      <c r="AQ102" s="26">
        <f>IFERROR('MARK LOOKUP'!Z102*LEDGER!AS102,0)</f>
        <v>0</v>
      </c>
      <c r="AR102" s="26">
        <f>IFERROR(AA102*LEDGER!AU102,0)</f>
        <v>0</v>
      </c>
      <c r="AS102" s="26">
        <f>IFERROR(AB102*LEDGER!AV102,0)</f>
        <v>0</v>
      </c>
      <c r="AT102" s="26">
        <f>IFERROR(AC102*LEDGER!AU102,0)</f>
        <v>0</v>
      </c>
      <c r="AU102" s="26">
        <f>IFERROR(AD102*LEDGER!AV102,0)</f>
        <v>0</v>
      </c>
      <c r="AV102" s="26">
        <f>IFERROR(AE102*LEDGER!BA102,0)</f>
        <v>0</v>
      </c>
      <c r="AW102" s="26">
        <f>IFERROR(AF102*LEDGER!BB102,0)</f>
        <v>0</v>
      </c>
      <c r="AX102" s="26">
        <f>IFERROR(AG102*LEDGER!BD102,0)</f>
        <v>0</v>
      </c>
      <c r="AY102" s="26">
        <f>IFERROR(AH102*LEDGER!BE102,0)</f>
        <v>0</v>
      </c>
      <c r="AZ102" s="26">
        <f>IFERROR(AI102*LEDGER!BG102,0)</f>
        <v>0</v>
      </c>
      <c r="BA102" s="26">
        <f>IFERROR(AJ102*LEDGER!BH102,0)</f>
        <v>0</v>
      </c>
      <c r="BB102" s="26">
        <f>IFERROR(AK102*LEDGER!BJ102,0)</f>
        <v>0</v>
      </c>
      <c r="BC102" s="26">
        <f>IFERROR(AL102*LEDGER!BK102,0)</f>
        <v>0</v>
      </c>
      <c r="BD102" s="26">
        <f t="shared" si="15"/>
        <v>0</v>
      </c>
      <c r="BE102" s="26">
        <f t="shared" si="16"/>
        <v>0</v>
      </c>
    </row>
    <row r="103" spans="2:57" x14ac:dyDescent="0.2">
      <c r="B103" s="26">
        <f>'Sub Ref'!F$27</f>
        <v>75</v>
      </c>
      <c r="C103" s="26">
        <f>'Sub Ref'!G$27</f>
        <v>25</v>
      </c>
      <c r="D103" s="26">
        <f t="shared" si="10"/>
        <v>100</v>
      </c>
      <c r="E103" s="26">
        <f>'Sub Ref'!O$27</f>
        <v>75</v>
      </c>
      <c r="F103" s="26">
        <f>'Sub Ref'!P$27</f>
        <v>25</v>
      </c>
      <c r="G103" s="26">
        <f t="shared" si="11"/>
        <v>100</v>
      </c>
      <c r="H103" s="26" t="e">
        <f>VLOOKUP('DATA ENTRY'!L103,'Sub Ref'!$L$30:$O$31,4,0)</f>
        <v>#N/A</v>
      </c>
      <c r="I103" s="26" t="e">
        <f>VLOOKUP('DATA ENTRY'!L103,'Sub Ref'!$L$30:$P$31,5,0)</f>
        <v>#N/A</v>
      </c>
      <c r="J103" s="26" t="e">
        <f t="shared" si="17"/>
        <v>#N/A</v>
      </c>
      <c r="K103" s="26" t="e">
        <f>VLOOKUP('DATA ENTRY'!O103,'Sub Ref'!$C$3:$G$11,4,0)</f>
        <v>#N/A</v>
      </c>
      <c r="L103" s="26" t="e">
        <f>VLOOKUP('DATA ENTRY'!O103,'Sub Ref'!$C$3:$G$11,5,0)</f>
        <v>#N/A</v>
      </c>
      <c r="M103" s="26" t="e">
        <f t="shared" si="12"/>
        <v>#N/A</v>
      </c>
      <c r="N103" s="26" t="e">
        <f>VLOOKUP('DATA ENTRY'!R103,'Sub Ref'!$L$3:$P$11,4,0)</f>
        <v>#N/A</v>
      </c>
      <c r="O103" s="26" t="e">
        <f>VLOOKUP('DATA ENTRY'!R103,'Sub Ref'!$L$3:$P$11,5,0)</f>
        <v>#N/A</v>
      </c>
      <c r="P103" s="26" t="e">
        <f t="shared" si="18"/>
        <v>#N/A</v>
      </c>
      <c r="Q103" s="26" t="e">
        <f>VLOOKUP('DATA ENTRY'!U103,'Sub Ref'!$C$14:$G$22,4,0)</f>
        <v>#N/A</v>
      </c>
      <c r="R103" s="26" t="e">
        <f>VLOOKUP('DATA ENTRY'!U103,'Sub Ref'!$C$14:$G$22,5,0)</f>
        <v>#N/A</v>
      </c>
      <c r="S103" s="26" t="e">
        <f t="shared" si="19"/>
        <v>#N/A</v>
      </c>
      <c r="T103" s="26" t="e">
        <f>INDEX('Sub Ref'!$O$14:$O$22,MATCH('DATA ENTRY'!X103,'Sub Ref'!$L$14:$L$22,0))</f>
        <v>#N/A</v>
      </c>
      <c r="U103" s="26" t="e">
        <f>INDEX('Sub Ref'!$P$14:$P$22,MATCH('DATA ENTRY'!X103,'Sub Ref'!$L$14:$L$22,0))</f>
        <v>#N/A</v>
      </c>
      <c r="V103" s="26" t="e">
        <f t="shared" si="13"/>
        <v>#N/A</v>
      </c>
      <c r="X103" s="26">
        <f>'DATA ENTRY'!A103</f>
        <v>0</v>
      </c>
      <c r="Y103" s="26">
        <f>'Sub Ref'!$D$27</f>
        <v>2.25</v>
      </c>
      <c r="Z103" s="26">
        <f>'Sub Ref'!$E$27</f>
        <v>0.75</v>
      </c>
      <c r="AA103" s="26">
        <f>'Sub Ref'!$M$27</f>
        <v>3</v>
      </c>
      <c r="AB103" s="26">
        <f>'Sub Ref'!$N$27</f>
        <v>1</v>
      </c>
      <c r="AC103" s="26">
        <f>IFERROR(VLOOKUP('DATA ENTRY'!L103,'Sub Ref'!$L$30:$N$31,2,0),0)</f>
        <v>0</v>
      </c>
      <c r="AD103" s="26">
        <f>IFERROR(VLOOKUP('DATA ENTRY'!L103,'Sub Ref'!$L$30:$N$31,3,0),0)</f>
        <v>0</v>
      </c>
      <c r="AE103" s="26">
        <f>IFERROR(VLOOKUP('DATA ENTRY'!O103,'Sub Ref'!$C$3:$E$11,2,0),0)</f>
        <v>0</v>
      </c>
      <c r="AF103" s="26">
        <f>IFERROR(VLOOKUP('DATA ENTRY'!O103,'Sub Ref'!$C$3:$E$11,3,0),0)</f>
        <v>0</v>
      </c>
      <c r="AG103" s="26">
        <f>IFERROR(VLOOKUP('DATA ENTRY'!R103,'Sub Ref'!$L$3:$N$24,2,0),0)</f>
        <v>0</v>
      </c>
      <c r="AH103" s="26">
        <f>IFERROR(VLOOKUP('DATA ENTRY'!R103,'Sub Ref'!$L$3:$N$24,3,0),0)</f>
        <v>0</v>
      </c>
      <c r="AI103" s="26">
        <f>IFERROR(VLOOKUP('DATA ENTRY'!U103,'Sub Ref'!$C$14:$E$22,2,0),0)</f>
        <v>0</v>
      </c>
      <c r="AJ103" s="26">
        <f>IFERROR(VLOOKUP('DATA ENTRY'!U103,'Sub Ref'!$C$14:$E$22,3,0),0)</f>
        <v>0</v>
      </c>
      <c r="AK103" s="26">
        <f>IFERROR(INDEX('Sub Ref'!$M$14:$M$23,MATCH('DATA ENTRY'!X103,'Sub Ref'!$L$14:$L$23,0)),0)</f>
        <v>0</v>
      </c>
      <c r="AL103" s="26">
        <f>IFERROR(INDEX('Sub Ref'!$N$14:$N$23,MATCH('DATA ENTRY'!X103,'Sub Ref'!$L$14:$L$23,0)),0)</f>
        <v>0</v>
      </c>
      <c r="AN103" s="26">
        <f t="shared" si="14"/>
        <v>7</v>
      </c>
      <c r="AP103" s="26">
        <f>IFERROR('MARK LOOKUP'!Y103*LEDGER!AR103,0)</f>
        <v>0</v>
      </c>
      <c r="AQ103" s="26">
        <f>IFERROR('MARK LOOKUP'!Z103*LEDGER!AS103,0)</f>
        <v>0</v>
      </c>
      <c r="AR103" s="26">
        <f>IFERROR(AA103*LEDGER!AU103,0)</f>
        <v>0</v>
      </c>
      <c r="AS103" s="26">
        <f>IFERROR(AB103*LEDGER!AV103,0)</f>
        <v>0</v>
      </c>
      <c r="AT103" s="26">
        <f>IFERROR(AC103*LEDGER!AU103,0)</f>
        <v>0</v>
      </c>
      <c r="AU103" s="26">
        <f>IFERROR(AD103*LEDGER!AV103,0)</f>
        <v>0</v>
      </c>
      <c r="AV103" s="26">
        <f>IFERROR(AE103*LEDGER!BA103,0)</f>
        <v>0</v>
      </c>
      <c r="AW103" s="26">
        <f>IFERROR(AF103*LEDGER!BB103,0)</f>
        <v>0</v>
      </c>
      <c r="AX103" s="26">
        <f>IFERROR(AG103*LEDGER!BD103,0)</f>
        <v>0</v>
      </c>
      <c r="AY103" s="26">
        <f>IFERROR(AH103*LEDGER!BE103,0)</f>
        <v>0</v>
      </c>
      <c r="AZ103" s="26">
        <f>IFERROR(AI103*LEDGER!BG103,0)</f>
        <v>0</v>
      </c>
      <c r="BA103" s="26">
        <f>IFERROR(AJ103*LEDGER!BH103,0)</f>
        <v>0</v>
      </c>
      <c r="BB103" s="26">
        <f>IFERROR(AK103*LEDGER!BJ103,0)</f>
        <v>0</v>
      </c>
      <c r="BC103" s="26">
        <f>IFERROR(AL103*LEDGER!BK103,0)</f>
        <v>0</v>
      </c>
      <c r="BD103" s="26">
        <f t="shared" si="15"/>
        <v>0</v>
      </c>
      <c r="BE103" s="26">
        <f t="shared" si="16"/>
        <v>0</v>
      </c>
    </row>
    <row r="104" spans="2:57" x14ac:dyDescent="0.2">
      <c r="B104" s="26">
        <f>'Sub Ref'!F$27</f>
        <v>75</v>
      </c>
      <c r="C104" s="26">
        <f>'Sub Ref'!G$27</f>
        <v>25</v>
      </c>
      <c r="D104" s="26">
        <f t="shared" si="10"/>
        <v>100</v>
      </c>
      <c r="E104" s="26">
        <f>'Sub Ref'!O$27</f>
        <v>75</v>
      </c>
      <c r="F104" s="26">
        <f>'Sub Ref'!P$27</f>
        <v>25</v>
      </c>
      <c r="G104" s="26">
        <f t="shared" si="11"/>
        <v>100</v>
      </c>
      <c r="H104" s="26" t="e">
        <f>VLOOKUP('DATA ENTRY'!L104,'Sub Ref'!$L$30:$O$31,4,0)</f>
        <v>#N/A</v>
      </c>
      <c r="I104" s="26" t="e">
        <f>VLOOKUP('DATA ENTRY'!L104,'Sub Ref'!$L$30:$P$31,5,0)</f>
        <v>#N/A</v>
      </c>
      <c r="J104" s="26" t="e">
        <f t="shared" si="17"/>
        <v>#N/A</v>
      </c>
      <c r="K104" s="26" t="e">
        <f>VLOOKUP('DATA ENTRY'!O104,'Sub Ref'!$C$3:$G$11,4,0)</f>
        <v>#N/A</v>
      </c>
      <c r="L104" s="26" t="e">
        <f>VLOOKUP('DATA ENTRY'!O104,'Sub Ref'!$C$3:$G$11,5,0)</f>
        <v>#N/A</v>
      </c>
      <c r="M104" s="26" t="e">
        <f t="shared" si="12"/>
        <v>#N/A</v>
      </c>
      <c r="N104" s="26" t="e">
        <f>VLOOKUP('DATA ENTRY'!R104,'Sub Ref'!$L$3:$P$11,4,0)</f>
        <v>#N/A</v>
      </c>
      <c r="O104" s="26" t="e">
        <f>VLOOKUP('DATA ENTRY'!R104,'Sub Ref'!$L$3:$P$11,5,0)</f>
        <v>#N/A</v>
      </c>
      <c r="P104" s="26" t="e">
        <f t="shared" si="18"/>
        <v>#N/A</v>
      </c>
      <c r="Q104" s="26" t="e">
        <f>VLOOKUP('DATA ENTRY'!U104,'Sub Ref'!$C$14:$G$22,4,0)</f>
        <v>#N/A</v>
      </c>
      <c r="R104" s="26" t="e">
        <f>VLOOKUP('DATA ENTRY'!U104,'Sub Ref'!$C$14:$G$22,5,0)</f>
        <v>#N/A</v>
      </c>
      <c r="S104" s="26" t="e">
        <f t="shared" si="19"/>
        <v>#N/A</v>
      </c>
      <c r="T104" s="26" t="e">
        <f>INDEX('Sub Ref'!$O$14:$O$22,MATCH('DATA ENTRY'!X104,'Sub Ref'!$L$14:$L$22,0))</f>
        <v>#N/A</v>
      </c>
      <c r="U104" s="26" t="e">
        <f>INDEX('Sub Ref'!$P$14:$P$22,MATCH('DATA ENTRY'!X104,'Sub Ref'!$L$14:$L$22,0))</f>
        <v>#N/A</v>
      </c>
      <c r="V104" s="26" t="e">
        <f t="shared" si="13"/>
        <v>#N/A</v>
      </c>
      <c r="X104" s="26">
        <f>'DATA ENTRY'!A104</f>
        <v>0</v>
      </c>
      <c r="Y104" s="26">
        <f>'Sub Ref'!$D$27</f>
        <v>2.25</v>
      </c>
      <c r="Z104" s="26">
        <f>'Sub Ref'!$E$27</f>
        <v>0.75</v>
      </c>
      <c r="AA104" s="26">
        <f>'Sub Ref'!$M$27</f>
        <v>3</v>
      </c>
      <c r="AB104" s="26">
        <f>'Sub Ref'!$N$27</f>
        <v>1</v>
      </c>
      <c r="AC104" s="26">
        <f>IFERROR(VLOOKUP('DATA ENTRY'!L104,'Sub Ref'!$L$30:$N$31,2,0),0)</f>
        <v>0</v>
      </c>
      <c r="AD104" s="26">
        <f>IFERROR(VLOOKUP('DATA ENTRY'!L104,'Sub Ref'!$L$30:$N$31,3,0),0)</f>
        <v>0</v>
      </c>
      <c r="AE104" s="26">
        <f>IFERROR(VLOOKUP('DATA ENTRY'!O104,'Sub Ref'!$C$3:$E$11,2,0),0)</f>
        <v>0</v>
      </c>
      <c r="AF104" s="26">
        <f>IFERROR(VLOOKUP('DATA ENTRY'!O104,'Sub Ref'!$C$3:$E$11,3,0),0)</f>
        <v>0</v>
      </c>
      <c r="AG104" s="26">
        <f>IFERROR(VLOOKUP('DATA ENTRY'!R104,'Sub Ref'!$L$3:$N$24,2,0),0)</f>
        <v>0</v>
      </c>
      <c r="AH104" s="26">
        <f>IFERROR(VLOOKUP('DATA ENTRY'!R104,'Sub Ref'!$L$3:$N$24,3,0),0)</f>
        <v>0</v>
      </c>
      <c r="AI104" s="26">
        <f>IFERROR(VLOOKUP('DATA ENTRY'!U104,'Sub Ref'!$C$14:$E$22,2,0),0)</f>
        <v>0</v>
      </c>
      <c r="AJ104" s="26">
        <f>IFERROR(VLOOKUP('DATA ENTRY'!U104,'Sub Ref'!$C$14:$E$22,3,0),0)</f>
        <v>0</v>
      </c>
      <c r="AK104" s="26">
        <f>IFERROR(INDEX('Sub Ref'!$M$14:$M$23,MATCH('DATA ENTRY'!X104,'Sub Ref'!$L$14:$L$23,0)),0)</f>
        <v>0</v>
      </c>
      <c r="AL104" s="26">
        <f>IFERROR(INDEX('Sub Ref'!$N$14:$N$23,MATCH('DATA ENTRY'!X104,'Sub Ref'!$L$14:$L$23,0)),0)</f>
        <v>0</v>
      </c>
      <c r="AN104" s="26">
        <f t="shared" si="14"/>
        <v>7</v>
      </c>
      <c r="AP104" s="26">
        <f>IFERROR('MARK LOOKUP'!Y104*LEDGER!AR104,0)</f>
        <v>0</v>
      </c>
      <c r="AQ104" s="26">
        <f>IFERROR('MARK LOOKUP'!Z104*LEDGER!AS104,0)</f>
        <v>0</v>
      </c>
      <c r="AR104" s="26">
        <f>IFERROR(AA104*LEDGER!AU104,0)</f>
        <v>0</v>
      </c>
      <c r="AS104" s="26">
        <f>IFERROR(AB104*LEDGER!AV104,0)</f>
        <v>0</v>
      </c>
      <c r="AT104" s="26">
        <f>IFERROR(AC104*LEDGER!AU104,0)</f>
        <v>0</v>
      </c>
      <c r="AU104" s="26">
        <f>IFERROR(AD104*LEDGER!AV104,0)</f>
        <v>0</v>
      </c>
      <c r="AV104" s="26">
        <f>IFERROR(AE104*LEDGER!BA104,0)</f>
        <v>0</v>
      </c>
      <c r="AW104" s="26">
        <f>IFERROR(AF104*LEDGER!BB104,0)</f>
        <v>0</v>
      </c>
      <c r="AX104" s="26">
        <f>IFERROR(AG104*LEDGER!BD104,0)</f>
        <v>0</v>
      </c>
      <c r="AY104" s="26">
        <f>IFERROR(AH104*LEDGER!BE104,0)</f>
        <v>0</v>
      </c>
      <c r="AZ104" s="26">
        <f>IFERROR(AI104*LEDGER!BG104,0)</f>
        <v>0</v>
      </c>
      <c r="BA104" s="26">
        <f>IFERROR(AJ104*LEDGER!BH104,0)</f>
        <v>0</v>
      </c>
      <c r="BB104" s="26">
        <f>IFERROR(AK104*LEDGER!BJ104,0)</f>
        <v>0</v>
      </c>
      <c r="BC104" s="26">
        <f>IFERROR(AL104*LEDGER!BK104,0)</f>
        <v>0</v>
      </c>
      <c r="BD104" s="26">
        <f t="shared" si="15"/>
        <v>0</v>
      </c>
      <c r="BE104" s="26">
        <f t="shared" si="16"/>
        <v>0</v>
      </c>
    </row>
    <row r="105" spans="2:57" x14ac:dyDescent="0.2">
      <c r="B105" s="26">
        <f>'Sub Ref'!F$27</f>
        <v>75</v>
      </c>
      <c r="C105" s="26">
        <f>'Sub Ref'!G$27</f>
        <v>25</v>
      </c>
      <c r="D105" s="26">
        <f t="shared" si="10"/>
        <v>100</v>
      </c>
      <c r="E105" s="26">
        <f>'Sub Ref'!O$27</f>
        <v>75</v>
      </c>
      <c r="F105" s="26">
        <f>'Sub Ref'!P$27</f>
        <v>25</v>
      </c>
      <c r="G105" s="26">
        <f t="shared" si="11"/>
        <v>100</v>
      </c>
      <c r="H105" s="26" t="e">
        <f>VLOOKUP('DATA ENTRY'!L105,'Sub Ref'!$L$30:$O$31,4,0)</f>
        <v>#N/A</v>
      </c>
      <c r="I105" s="26" t="e">
        <f>VLOOKUP('DATA ENTRY'!L105,'Sub Ref'!$L$30:$P$31,5,0)</f>
        <v>#N/A</v>
      </c>
      <c r="J105" s="26" t="e">
        <f t="shared" si="17"/>
        <v>#N/A</v>
      </c>
      <c r="K105" s="26" t="e">
        <f>VLOOKUP('DATA ENTRY'!O105,'Sub Ref'!$C$3:$G$11,4,0)</f>
        <v>#N/A</v>
      </c>
      <c r="L105" s="26" t="e">
        <f>VLOOKUP('DATA ENTRY'!O105,'Sub Ref'!$C$3:$G$11,5,0)</f>
        <v>#N/A</v>
      </c>
      <c r="M105" s="26" t="e">
        <f t="shared" si="12"/>
        <v>#N/A</v>
      </c>
      <c r="N105" s="26" t="e">
        <f>VLOOKUP('DATA ENTRY'!R105,'Sub Ref'!$L$3:$P$11,4,0)</f>
        <v>#N/A</v>
      </c>
      <c r="O105" s="26" t="e">
        <f>VLOOKUP('DATA ENTRY'!R105,'Sub Ref'!$L$3:$P$11,5,0)</f>
        <v>#N/A</v>
      </c>
      <c r="P105" s="26" t="e">
        <f t="shared" si="18"/>
        <v>#N/A</v>
      </c>
      <c r="Q105" s="26" t="e">
        <f>VLOOKUP('DATA ENTRY'!U105,'Sub Ref'!$C$14:$G$22,4,0)</f>
        <v>#N/A</v>
      </c>
      <c r="R105" s="26" t="e">
        <f>VLOOKUP('DATA ENTRY'!U105,'Sub Ref'!$C$14:$G$22,5,0)</f>
        <v>#N/A</v>
      </c>
      <c r="S105" s="26" t="e">
        <f t="shared" si="19"/>
        <v>#N/A</v>
      </c>
      <c r="T105" s="26" t="e">
        <f>INDEX('Sub Ref'!$O$14:$O$22,MATCH('DATA ENTRY'!X105,'Sub Ref'!$L$14:$L$22,0))</f>
        <v>#N/A</v>
      </c>
      <c r="U105" s="26" t="e">
        <f>INDEX('Sub Ref'!$P$14:$P$22,MATCH('DATA ENTRY'!X105,'Sub Ref'!$L$14:$L$22,0))</f>
        <v>#N/A</v>
      </c>
      <c r="V105" s="26" t="e">
        <f t="shared" si="13"/>
        <v>#N/A</v>
      </c>
      <c r="X105" s="26">
        <f>'DATA ENTRY'!A105</f>
        <v>0</v>
      </c>
      <c r="Y105" s="26">
        <f>'Sub Ref'!$D$27</f>
        <v>2.25</v>
      </c>
      <c r="Z105" s="26">
        <f>'Sub Ref'!$E$27</f>
        <v>0.75</v>
      </c>
      <c r="AA105" s="26">
        <f>'Sub Ref'!$M$27</f>
        <v>3</v>
      </c>
      <c r="AB105" s="26">
        <f>'Sub Ref'!$N$27</f>
        <v>1</v>
      </c>
      <c r="AC105" s="26">
        <f>IFERROR(VLOOKUP('DATA ENTRY'!L105,'Sub Ref'!$L$30:$N$31,2,0),0)</f>
        <v>0</v>
      </c>
      <c r="AD105" s="26">
        <f>IFERROR(VLOOKUP('DATA ENTRY'!L105,'Sub Ref'!$L$30:$N$31,3,0),0)</f>
        <v>0</v>
      </c>
      <c r="AE105" s="26">
        <f>IFERROR(VLOOKUP('DATA ENTRY'!O105,'Sub Ref'!$C$3:$E$11,2,0),0)</f>
        <v>0</v>
      </c>
      <c r="AF105" s="26">
        <f>IFERROR(VLOOKUP('DATA ENTRY'!O105,'Sub Ref'!$C$3:$E$11,3,0),0)</f>
        <v>0</v>
      </c>
      <c r="AG105" s="26">
        <f>IFERROR(VLOOKUP('DATA ENTRY'!R105,'Sub Ref'!$L$3:$N$24,2,0),0)</f>
        <v>0</v>
      </c>
      <c r="AH105" s="26">
        <f>IFERROR(VLOOKUP('DATA ENTRY'!R105,'Sub Ref'!$L$3:$N$24,3,0),0)</f>
        <v>0</v>
      </c>
      <c r="AI105" s="26">
        <f>IFERROR(VLOOKUP('DATA ENTRY'!U105,'Sub Ref'!$C$14:$E$22,2,0),0)</f>
        <v>0</v>
      </c>
      <c r="AJ105" s="26">
        <f>IFERROR(VLOOKUP('DATA ENTRY'!U105,'Sub Ref'!$C$14:$E$22,3,0),0)</f>
        <v>0</v>
      </c>
      <c r="AK105" s="26">
        <f>IFERROR(INDEX('Sub Ref'!$M$14:$M$23,MATCH('DATA ENTRY'!X105,'Sub Ref'!$L$14:$L$23,0)),0)</f>
        <v>0</v>
      </c>
      <c r="AL105" s="26">
        <f>IFERROR(INDEX('Sub Ref'!$N$14:$N$23,MATCH('DATA ENTRY'!X105,'Sub Ref'!$L$14:$L$23,0)),0)</f>
        <v>0</v>
      </c>
      <c r="AN105" s="26">
        <f t="shared" si="14"/>
        <v>7</v>
      </c>
      <c r="AP105" s="26">
        <f>IFERROR('MARK LOOKUP'!Y105*LEDGER!AR105,0)</f>
        <v>0</v>
      </c>
      <c r="AQ105" s="26">
        <f>IFERROR('MARK LOOKUP'!Z105*LEDGER!AS105,0)</f>
        <v>0</v>
      </c>
      <c r="AR105" s="26">
        <f>IFERROR(AA105*LEDGER!AU105,0)</f>
        <v>0</v>
      </c>
      <c r="AS105" s="26">
        <f>IFERROR(AB105*LEDGER!AV105,0)</f>
        <v>0</v>
      </c>
      <c r="AT105" s="26">
        <f>IFERROR(AC105*LEDGER!AU105,0)</f>
        <v>0</v>
      </c>
      <c r="AU105" s="26">
        <f>IFERROR(AD105*LEDGER!AV105,0)</f>
        <v>0</v>
      </c>
      <c r="AV105" s="26">
        <f>IFERROR(AE105*LEDGER!BA105,0)</f>
        <v>0</v>
      </c>
      <c r="AW105" s="26">
        <f>IFERROR(AF105*LEDGER!BB105,0)</f>
        <v>0</v>
      </c>
      <c r="AX105" s="26">
        <f>IFERROR(AG105*LEDGER!BD105,0)</f>
        <v>0</v>
      </c>
      <c r="AY105" s="26">
        <f>IFERROR(AH105*LEDGER!BE105,0)</f>
        <v>0</v>
      </c>
      <c r="AZ105" s="26">
        <f>IFERROR(AI105*LEDGER!BG105,0)</f>
        <v>0</v>
      </c>
      <c r="BA105" s="26">
        <f>IFERROR(AJ105*LEDGER!BH105,0)</f>
        <v>0</v>
      </c>
      <c r="BB105" s="26">
        <f>IFERROR(AK105*LEDGER!BJ105,0)</f>
        <v>0</v>
      </c>
      <c r="BC105" s="26">
        <f>IFERROR(AL105*LEDGER!BK105,0)</f>
        <v>0</v>
      </c>
      <c r="BD105" s="26">
        <f t="shared" si="15"/>
        <v>0</v>
      </c>
      <c r="BE105" s="26">
        <f t="shared" si="16"/>
        <v>0</v>
      </c>
    </row>
    <row r="106" spans="2:57" x14ac:dyDescent="0.2">
      <c r="B106" s="26">
        <f>'Sub Ref'!F$27</f>
        <v>75</v>
      </c>
      <c r="C106" s="26">
        <f>'Sub Ref'!G$27</f>
        <v>25</v>
      </c>
      <c r="D106" s="26">
        <f t="shared" si="10"/>
        <v>100</v>
      </c>
      <c r="E106" s="26">
        <f>'Sub Ref'!O$27</f>
        <v>75</v>
      </c>
      <c r="F106" s="26">
        <f>'Sub Ref'!P$27</f>
        <v>25</v>
      </c>
      <c r="G106" s="26">
        <f t="shared" si="11"/>
        <v>100</v>
      </c>
      <c r="H106" s="26" t="e">
        <f>VLOOKUP('DATA ENTRY'!L106,'Sub Ref'!$L$30:$O$31,4,0)</f>
        <v>#N/A</v>
      </c>
      <c r="I106" s="26" t="e">
        <f>VLOOKUP('DATA ENTRY'!L106,'Sub Ref'!$L$30:$P$31,5,0)</f>
        <v>#N/A</v>
      </c>
      <c r="J106" s="26" t="e">
        <f t="shared" si="17"/>
        <v>#N/A</v>
      </c>
      <c r="K106" s="26" t="e">
        <f>VLOOKUP('DATA ENTRY'!O106,'Sub Ref'!$C$3:$G$11,4,0)</f>
        <v>#N/A</v>
      </c>
      <c r="L106" s="26" t="e">
        <f>VLOOKUP('DATA ENTRY'!O106,'Sub Ref'!$C$3:$G$11,5,0)</f>
        <v>#N/A</v>
      </c>
      <c r="M106" s="26" t="e">
        <f t="shared" si="12"/>
        <v>#N/A</v>
      </c>
      <c r="N106" s="26" t="e">
        <f>VLOOKUP('DATA ENTRY'!R106,'Sub Ref'!$L$3:$P$11,4,0)</f>
        <v>#N/A</v>
      </c>
      <c r="O106" s="26" t="e">
        <f>VLOOKUP('DATA ENTRY'!R106,'Sub Ref'!$L$3:$P$11,5,0)</f>
        <v>#N/A</v>
      </c>
      <c r="P106" s="26" t="e">
        <f t="shared" si="18"/>
        <v>#N/A</v>
      </c>
      <c r="Q106" s="26" t="e">
        <f>VLOOKUP('DATA ENTRY'!U106,'Sub Ref'!$C$14:$G$22,4,0)</f>
        <v>#N/A</v>
      </c>
      <c r="R106" s="26" t="e">
        <f>VLOOKUP('DATA ENTRY'!U106,'Sub Ref'!$C$14:$G$22,5,0)</f>
        <v>#N/A</v>
      </c>
      <c r="S106" s="26" t="e">
        <f t="shared" si="19"/>
        <v>#N/A</v>
      </c>
      <c r="T106" s="26" t="e">
        <f>INDEX('Sub Ref'!$O$14:$O$22,MATCH('DATA ENTRY'!X106,'Sub Ref'!$L$14:$L$22,0))</f>
        <v>#N/A</v>
      </c>
      <c r="U106" s="26" t="e">
        <f>INDEX('Sub Ref'!$P$14:$P$22,MATCH('DATA ENTRY'!X106,'Sub Ref'!$L$14:$L$22,0))</f>
        <v>#N/A</v>
      </c>
      <c r="V106" s="26" t="e">
        <f t="shared" si="13"/>
        <v>#N/A</v>
      </c>
      <c r="X106" s="26">
        <f>'DATA ENTRY'!A106</f>
        <v>0</v>
      </c>
      <c r="Y106" s="26">
        <f>'Sub Ref'!$D$27</f>
        <v>2.25</v>
      </c>
      <c r="Z106" s="26">
        <f>'Sub Ref'!$E$27</f>
        <v>0.75</v>
      </c>
      <c r="AA106" s="26">
        <f>'Sub Ref'!$M$27</f>
        <v>3</v>
      </c>
      <c r="AB106" s="26">
        <f>'Sub Ref'!$N$27</f>
        <v>1</v>
      </c>
      <c r="AC106" s="26">
        <f>IFERROR(VLOOKUP('DATA ENTRY'!L106,'Sub Ref'!$L$30:$N$31,2,0),0)</f>
        <v>0</v>
      </c>
      <c r="AD106" s="26">
        <f>IFERROR(VLOOKUP('DATA ENTRY'!L106,'Sub Ref'!$L$30:$N$31,3,0),0)</f>
        <v>0</v>
      </c>
      <c r="AE106" s="26">
        <f>IFERROR(VLOOKUP('DATA ENTRY'!O106,'Sub Ref'!$C$3:$E$11,2,0),0)</f>
        <v>0</v>
      </c>
      <c r="AF106" s="26">
        <f>IFERROR(VLOOKUP('DATA ENTRY'!O106,'Sub Ref'!$C$3:$E$11,3,0),0)</f>
        <v>0</v>
      </c>
      <c r="AG106" s="26">
        <f>IFERROR(VLOOKUP('DATA ENTRY'!R106,'Sub Ref'!$L$3:$N$24,2,0),0)</f>
        <v>0</v>
      </c>
      <c r="AH106" s="26">
        <f>IFERROR(VLOOKUP('DATA ENTRY'!R106,'Sub Ref'!$L$3:$N$24,3,0),0)</f>
        <v>0</v>
      </c>
      <c r="AI106" s="26">
        <f>IFERROR(VLOOKUP('DATA ENTRY'!U106,'Sub Ref'!$C$14:$E$22,2,0),0)</f>
        <v>0</v>
      </c>
      <c r="AJ106" s="26">
        <f>IFERROR(VLOOKUP('DATA ENTRY'!U106,'Sub Ref'!$C$14:$E$22,3,0),0)</f>
        <v>0</v>
      </c>
      <c r="AK106" s="26">
        <f>IFERROR(INDEX('Sub Ref'!$M$14:$M$23,MATCH('DATA ENTRY'!X106,'Sub Ref'!$L$14:$L$23,0)),0)</f>
        <v>0</v>
      </c>
      <c r="AL106" s="26">
        <f>IFERROR(INDEX('Sub Ref'!$N$14:$N$23,MATCH('DATA ENTRY'!X106,'Sub Ref'!$L$14:$L$23,0)),0)</f>
        <v>0</v>
      </c>
      <c r="AN106" s="26">
        <f t="shared" si="14"/>
        <v>7</v>
      </c>
      <c r="AP106" s="26">
        <f>IFERROR('MARK LOOKUP'!Y106*LEDGER!AR106,0)</f>
        <v>0</v>
      </c>
      <c r="AQ106" s="26">
        <f>IFERROR('MARK LOOKUP'!Z106*LEDGER!AS106,0)</f>
        <v>0</v>
      </c>
      <c r="AR106" s="26">
        <f>IFERROR(AA106*LEDGER!AU106,0)</f>
        <v>0</v>
      </c>
      <c r="AS106" s="26">
        <f>IFERROR(AB106*LEDGER!AV106,0)</f>
        <v>0</v>
      </c>
      <c r="AT106" s="26">
        <f>IFERROR(AC106*LEDGER!AU106,0)</f>
        <v>0</v>
      </c>
      <c r="AU106" s="26">
        <f>IFERROR(AD106*LEDGER!AV106,0)</f>
        <v>0</v>
      </c>
      <c r="AV106" s="26">
        <f>IFERROR(AE106*LEDGER!BA106,0)</f>
        <v>0</v>
      </c>
      <c r="AW106" s="26">
        <f>IFERROR(AF106*LEDGER!BB106,0)</f>
        <v>0</v>
      </c>
      <c r="AX106" s="26">
        <f>IFERROR(AG106*LEDGER!BD106,0)</f>
        <v>0</v>
      </c>
      <c r="AY106" s="26">
        <f>IFERROR(AH106*LEDGER!BE106,0)</f>
        <v>0</v>
      </c>
      <c r="AZ106" s="26">
        <f>IFERROR(AI106*LEDGER!BG106,0)</f>
        <v>0</v>
      </c>
      <c r="BA106" s="26">
        <f>IFERROR(AJ106*LEDGER!BH106,0)</f>
        <v>0</v>
      </c>
      <c r="BB106" s="26">
        <f>IFERROR(AK106*LEDGER!BJ106,0)</f>
        <v>0</v>
      </c>
      <c r="BC106" s="26">
        <f>IFERROR(AL106*LEDGER!BK106,0)</f>
        <v>0</v>
      </c>
      <c r="BD106" s="26">
        <f t="shared" si="15"/>
        <v>0</v>
      </c>
      <c r="BE106" s="26">
        <f t="shared" si="16"/>
        <v>0</v>
      </c>
    </row>
    <row r="107" spans="2:57" x14ac:dyDescent="0.2">
      <c r="B107" s="26">
        <f>'Sub Ref'!F$27</f>
        <v>75</v>
      </c>
      <c r="C107" s="26">
        <f>'Sub Ref'!G$27</f>
        <v>25</v>
      </c>
      <c r="D107" s="26">
        <f t="shared" si="10"/>
        <v>100</v>
      </c>
      <c r="E107" s="26">
        <f>'Sub Ref'!O$27</f>
        <v>75</v>
      </c>
      <c r="F107" s="26">
        <f>'Sub Ref'!P$27</f>
        <v>25</v>
      </c>
      <c r="G107" s="26">
        <f t="shared" si="11"/>
        <v>100</v>
      </c>
      <c r="H107" s="26" t="e">
        <f>VLOOKUP('DATA ENTRY'!L107,'Sub Ref'!$L$30:$O$31,4,0)</f>
        <v>#N/A</v>
      </c>
      <c r="I107" s="26" t="e">
        <f>VLOOKUP('DATA ENTRY'!L107,'Sub Ref'!$L$30:$P$31,5,0)</f>
        <v>#N/A</v>
      </c>
      <c r="J107" s="26" t="e">
        <f t="shared" si="17"/>
        <v>#N/A</v>
      </c>
      <c r="K107" s="26" t="e">
        <f>VLOOKUP('DATA ENTRY'!O107,'Sub Ref'!$C$3:$G$11,4,0)</f>
        <v>#N/A</v>
      </c>
      <c r="L107" s="26" t="e">
        <f>VLOOKUP('DATA ENTRY'!O107,'Sub Ref'!$C$3:$G$11,5,0)</f>
        <v>#N/A</v>
      </c>
      <c r="M107" s="26" t="e">
        <f t="shared" si="12"/>
        <v>#N/A</v>
      </c>
      <c r="N107" s="26" t="e">
        <f>VLOOKUP('DATA ENTRY'!R107,'Sub Ref'!$L$3:$P$11,4,0)</f>
        <v>#N/A</v>
      </c>
      <c r="O107" s="26" t="e">
        <f>VLOOKUP('DATA ENTRY'!R107,'Sub Ref'!$L$3:$P$11,5,0)</f>
        <v>#N/A</v>
      </c>
      <c r="P107" s="26" t="e">
        <f t="shared" si="18"/>
        <v>#N/A</v>
      </c>
      <c r="Q107" s="26" t="e">
        <f>VLOOKUP('DATA ENTRY'!U107,'Sub Ref'!$C$14:$G$22,4,0)</f>
        <v>#N/A</v>
      </c>
      <c r="R107" s="26" t="e">
        <f>VLOOKUP('DATA ENTRY'!U107,'Sub Ref'!$C$14:$G$22,5,0)</f>
        <v>#N/A</v>
      </c>
      <c r="S107" s="26" t="e">
        <f t="shared" si="19"/>
        <v>#N/A</v>
      </c>
      <c r="T107" s="26" t="e">
        <f>INDEX('Sub Ref'!$O$14:$O$22,MATCH('DATA ENTRY'!X107,'Sub Ref'!$L$14:$L$22,0))</f>
        <v>#N/A</v>
      </c>
      <c r="U107" s="26" t="e">
        <f>INDEX('Sub Ref'!$P$14:$P$22,MATCH('DATA ENTRY'!X107,'Sub Ref'!$L$14:$L$22,0))</f>
        <v>#N/A</v>
      </c>
      <c r="V107" s="26" t="e">
        <f t="shared" si="13"/>
        <v>#N/A</v>
      </c>
      <c r="X107" s="26">
        <f>'DATA ENTRY'!A107</f>
        <v>0</v>
      </c>
      <c r="Y107" s="26">
        <f>'Sub Ref'!$D$27</f>
        <v>2.25</v>
      </c>
      <c r="Z107" s="26">
        <f>'Sub Ref'!$E$27</f>
        <v>0.75</v>
      </c>
      <c r="AA107" s="26">
        <f>'Sub Ref'!$M$27</f>
        <v>3</v>
      </c>
      <c r="AB107" s="26">
        <f>'Sub Ref'!$N$27</f>
        <v>1</v>
      </c>
      <c r="AC107" s="26">
        <f>IFERROR(VLOOKUP('DATA ENTRY'!L107,'Sub Ref'!$L$30:$N$31,2,0),0)</f>
        <v>0</v>
      </c>
      <c r="AD107" s="26">
        <f>IFERROR(VLOOKUP('DATA ENTRY'!L107,'Sub Ref'!$L$30:$N$31,3,0),0)</f>
        <v>0</v>
      </c>
      <c r="AE107" s="26">
        <f>IFERROR(VLOOKUP('DATA ENTRY'!O107,'Sub Ref'!$C$3:$E$11,2,0),0)</f>
        <v>0</v>
      </c>
      <c r="AF107" s="26">
        <f>IFERROR(VLOOKUP('DATA ENTRY'!O107,'Sub Ref'!$C$3:$E$11,3,0),0)</f>
        <v>0</v>
      </c>
      <c r="AG107" s="26">
        <f>IFERROR(VLOOKUP('DATA ENTRY'!R107,'Sub Ref'!$L$3:$N$24,2,0),0)</f>
        <v>0</v>
      </c>
      <c r="AH107" s="26">
        <f>IFERROR(VLOOKUP('DATA ENTRY'!R107,'Sub Ref'!$L$3:$N$24,3,0),0)</f>
        <v>0</v>
      </c>
      <c r="AI107" s="26">
        <f>IFERROR(VLOOKUP('DATA ENTRY'!U107,'Sub Ref'!$C$14:$E$22,2,0),0)</f>
        <v>0</v>
      </c>
      <c r="AJ107" s="26">
        <f>IFERROR(VLOOKUP('DATA ENTRY'!U107,'Sub Ref'!$C$14:$E$22,3,0),0)</f>
        <v>0</v>
      </c>
      <c r="AK107" s="26">
        <f>IFERROR(INDEX('Sub Ref'!$M$14:$M$23,MATCH('DATA ENTRY'!X107,'Sub Ref'!$L$14:$L$23,0)),0)</f>
        <v>0</v>
      </c>
      <c r="AL107" s="26">
        <f>IFERROR(INDEX('Sub Ref'!$N$14:$N$23,MATCH('DATA ENTRY'!X107,'Sub Ref'!$L$14:$L$23,0)),0)</f>
        <v>0</v>
      </c>
      <c r="AN107" s="26">
        <f t="shared" si="14"/>
        <v>7</v>
      </c>
      <c r="AP107" s="26">
        <f>IFERROR('MARK LOOKUP'!Y107*LEDGER!AR107,0)</f>
        <v>0</v>
      </c>
      <c r="AQ107" s="26">
        <f>IFERROR('MARK LOOKUP'!Z107*LEDGER!AS107,0)</f>
        <v>0</v>
      </c>
      <c r="AR107" s="26">
        <f>IFERROR(AA107*LEDGER!AU107,0)</f>
        <v>0</v>
      </c>
      <c r="AS107" s="26">
        <f>IFERROR(AB107*LEDGER!AV107,0)</f>
        <v>0</v>
      </c>
      <c r="AT107" s="26">
        <f>IFERROR(AC107*LEDGER!AU107,0)</f>
        <v>0</v>
      </c>
      <c r="AU107" s="26">
        <f>IFERROR(AD107*LEDGER!AV107,0)</f>
        <v>0</v>
      </c>
      <c r="AV107" s="26">
        <f>IFERROR(AE107*LEDGER!BA107,0)</f>
        <v>0</v>
      </c>
      <c r="AW107" s="26">
        <f>IFERROR(AF107*LEDGER!BB107,0)</f>
        <v>0</v>
      </c>
      <c r="AX107" s="26">
        <f>IFERROR(AG107*LEDGER!BD107,0)</f>
        <v>0</v>
      </c>
      <c r="AY107" s="26">
        <f>IFERROR(AH107*LEDGER!BE107,0)</f>
        <v>0</v>
      </c>
      <c r="AZ107" s="26">
        <f>IFERROR(AI107*LEDGER!BG107,0)</f>
        <v>0</v>
      </c>
      <c r="BA107" s="26">
        <f>IFERROR(AJ107*LEDGER!BH107,0)</f>
        <v>0</v>
      </c>
      <c r="BB107" s="26">
        <f>IFERROR(AK107*LEDGER!BJ107,0)</f>
        <v>0</v>
      </c>
      <c r="BC107" s="26">
        <f>IFERROR(AL107*LEDGER!BK107,0)</f>
        <v>0</v>
      </c>
      <c r="BD107" s="26">
        <f t="shared" si="15"/>
        <v>0</v>
      </c>
      <c r="BE107" s="26">
        <f t="shared" si="16"/>
        <v>0</v>
      </c>
    </row>
    <row r="108" spans="2:57" x14ac:dyDescent="0.2">
      <c r="B108" s="26">
        <f>'Sub Ref'!F$27</f>
        <v>75</v>
      </c>
      <c r="C108" s="26">
        <f>'Sub Ref'!G$27</f>
        <v>25</v>
      </c>
      <c r="D108" s="26">
        <f t="shared" si="10"/>
        <v>100</v>
      </c>
      <c r="E108" s="26">
        <f>'Sub Ref'!O$27</f>
        <v>75</v>
      </c>
      <c r="F108" s="26">
        <f>'Sub Ref'!P$27</f>
        <v>25</v>
      </c>
      <c r="G108" s="26">
        <f t="shared" si="11"/>
        <v>100</v>
      </c>
      <c r="H108" s="26" t="e">
        <f>VLOOKUP('DATA ENTRY'!L108,'Sub Ref'!$L$30:$O$31,4,0)</f>
        <v>#N/A</v>
      </c>
      <c r="I108" s="26" t="e">
        <f>VLOOKUP('DATA ENTRY'!L108,'Sub Ref'!$L$30:$P$31,5,0)</f>
        <v>#N/A</v>
      </c>
      <c r="J108" s="26" t="e">
        <f t="shared" si="17"/>
        <v>#N/A</v>
      </c>
      <c r="K108" s="26" t="e">
        <f>VLOOKUP('DATA ENTRY'!O108,'Sub Ref'!$C$3:$G$11,4,0)</f>
        <v>#N/A</v>
      </c>
      <c r="L108" s="26" t="e">
        <f>VLOOKUP('DATA ENTRY'!O108,'Sub Ref'!$C$3:$G$11,5,0)</f>
        <v>#N/A</v>
      </c>
      <c r="M108" s="26" t="e">
        <f t="shared" si="12"/>
        <v>#N/A</v>
      </c>
      <c r="N108" s="26" t="e">
        <f>VLOOKUP('DATA ENTRY'!R108,'Sub Ref'!$L$3:$P$11,4,0)</f>
        <v>#N/A</v>
      </c>
      <c r="O108" s="26" t="e">
        <f>VLOOKUP('DATA ENTRY'!R108,'Sub Ref'!$L$3:$P$11,5,0)</f>
        <v>#N/A</v>
      </c>
      <c r="P108" s="26" t="e">
        <f t="shared" si="18"/>
        <v>#N/A</v>
      </c>
      <c r="Q108" s="26" t="e">
        <f>VLOOKUP('DATA ENTRY'!U108,'Sub Ref'!$C$14:$G$22,4,0)</f>
        <v>#N/A</v>
      </c>
      <c r="R108" s="26" t="e">
        <f>VLOOKUP('DATA ENTRY'!U108,'Sub Ref'!$C$14:$G$22,5,0)</f>
        <v>#N/A</v>
      </c>
      <c r="S108" s="26" t="e">
        <f t="shared" si="19"/>
        <v>#N/A</v>
      </c>
      <c r="T108" s="26" t="e">
        <f>INDEX('Sub Ref'!$O$14:$O$22,MATCH('DATA ENTRY'!X108,'Sub Ref'!$L$14:$L$22,0))</f>
        <v>#N/A</v>
      </c>
      <c r="U108" s="26" t="e">
        <f>INDEX('Sub Ref'!$P$14:$P$22,MATCH('DATA ENTRY'!X108,'Sub Ref'!$L$14:$L$22,0))</f>
        <v>#N/A</v>
      </c>
      <c r="V108" s="26" t="e">
        <f t="shared" si="13"/>
        <v>#N/A</v>
      </c>
      <c r="X108" s="26">
        <f>'DATA ENTRY'!A108</f>
        <v>0</v>
      </c>
      <c r="Y108" s="26">
        <f>'Sub Ref'!$D$27</f>
        <v>2.25</v>
      </c>
      <c r="Z108" s="26">
        <f>'Sub Ref'!$E$27</f>
        <v>0.75</v>
      </c>
      <c r="AA108" s="26">
        <f>'Sub Ref'!$M$27</f>
        <v>3</v>
      </c>
      <c r="AB108" s="26">
        <f>'Sub Ref'!$N$27</f>
        <v>1</v>
      </c>
      <c r="AC108" s="26">
        <f>IFERROR(VLOOKUP('DATA ENTRY'!L108,'Sub Ref'!$L$30:$N$31,2,0),0)</f>
        <v>0</v>
      </c>
      <c r="AD108" s="26">
        <f>IFERROR(VLOOKUP('DATA ENTRY'!L108,'Sub Ref'!$L$30:$N$31,3,0),0)</f>
        <v>0</v>
      </c>
      <c r="AE108" s="26">
        <f>IFERROR(VLOOKUP('DATA ENTRY'!O108,'Sub Ref'!$C$3:$E$11,2,0),0)</f>
        <v>0</v>
      </c>
      <c r="AF108" s="26">
        <f>IFERROR(VLOOKUP('DATA ENTRY'!O108,'Sub Ref'!$C$3:$E$11,3,0),0)</f>
        <v>0</v>
      </c>
      <c r="AG108" s="26">
        <f>IFERROR(VLOOKUP('DATA ENTRY'!R108,'Sub Ref'!$L$3:$N$24,2,0),0)</f>
        <v>0</v>
      </c>
      <c r="AH108" s="26">
        <f>IFERROR(VLOOKUP('DATA ENTRY'!R108,'Sub Ref'!$L$3:$N$24,3,0),0)</f>
        <v>0</v>
      </c>
      <c r="AI108" s="26">
        <f>IFERROR(VLOOKUP('DATA ENTRY'!U108,'Sub Ref'!$C$14:$E$22,2,0),0)</f>
        <v>0</v>
      </c>
      <c r="AJ108" s="26">
        <f>IFERROR(VLOOKUP('DATA ENTRY'!U108,'Sub Ref'!$C$14:$E$22,3,0),0)</f>
        <v>0</v>
      </c>
      <c r="AK108" s="26">
        <f>IFERROR(INDEX('Sub Ref'!$M$14:$M$23,MATCH('DATA ENTRY'!X108,'Sub Ref'!$L$14:$L$23,0)),0)</f>
        <v>0</v>
      </c>
      <c r="AL108" s="26">
        <f>IFERROR(INDEX('Sub Ref'!$N$14:$N$23,MATCH('DATA ENTRY'!X108,'Sub Ref'!$L$14:$L$23,0)),0)</f>
        <v>0</v>
      </c>
      <c r="AN108" s="26">
        <f t="shared" si="14"/>
        <v>7</v>
      </c>
      <c r="AP108" s="26">
        <f>IFERROR('MARK LOOKUP'!Y108*LEDGER!AR108,0)</f>
        <v>0</v>
      </c>
      <c r="AQ108" s="26">
        <f>IFERROR('MARK LOOKUP'!Z108*LEDGER!AS108,0)</f>
        <v>0</v>
      </c>
      <c r="AR108" s="26">
        <f>IFERROR(AA108*LEDGER!AU108,0)</f>
        <v>0</v>
      </c>
      <c r="AS108" s="26">
        <f>IFERROR(AB108*LEDGER!AV108,0)</f>
        <v>0</v>
      </c>
      <c r="AT108" s="26">
        <f>IFERROR(AC108*LEDGER!AU108,0)</f>
        <v>0</v>
      </c>
      <c r="AU108" s="26">
        <f>IFERROR(AD108*LEDGER!AV108,0)</f>
        <v>0</v>
      </c>
      <c r="AV108" s="26">
        <f>IFERROR(AE108*LEDGER!BA108,0)</f>
        <v>0</v>
      </c>
      <c r="AW108" s="26">
        <f>IFERROR(AF108*LEDGER!BB108,0)</f>
        <v>0</v>
      </c>
      <c r="AX108" s="26">
        <f>IFERROR(AG108*LEDGER!BD108,0)</f>
        <v>0</v>
      </c>
      <c r="AY108" s="26">
        <f>IFERROR(AH108*LEDGER!BE108,0)</f>
        <v>0</v>
      </c>
      <c r="AZ108" s="26">
        <f>IFERROR(AI108*LEDGER!BG108,0)</f>
        <v>0</v>
      </c>
      <c r="BA108" s="26">
        <f>IFERROR(AJ108*LEDGER!BH108,0)</f>
        <v>0</v>
      </c>
      <c r="BB108" s="26">
        <f>IFERROR(AK108*LEDGER!BJ108,0)</f>
        <v>0</v>
      </c>
      <c r="BC108" s="26">
        <f>IFERROR(AL108*LEDGER!BK108,0)</f>
        <v>0</v>
      </c>
      <c r="BD108" s="26">
        <f t="shared" si="15"/>
        <v>0</v>
      </c>
      <c r="BE108" s="26">
        <f t="shared" si="16"/>
        <v>0</v>
      </c>
    </row>
    <row r="109" spans="2:57" x14ac:dyDescent="0.2">
      <c r="B109" s="26">
        <f>'Sub Ref'!F$27</f>
        <v>75</v>
      </c>
      <c r="C109" s="26">
        <f>'Sub Ref'!G$27</f>
        <v>25</v>
      </c>
      <c r="D109" s="26">
        <f t="shared" si="10"/>
        <v>100</v>
      </c>
      <c r="E109" s="26">
        <f>'Sub Ref'!O$27</f>
        <v>75</v>
      </c>
      <c r="F109" s="26">
        <f>'Sub Ref'!P$27</f>
        <v>25</v>
      </c>
      <c r="G109" s="26">
        <f t="shared" si="11"/>
        <v>100</v>
      </c>
      <c r="H109" s="26" t="e">
        <f>VLOOKUP('DATA ENTRY'!L109,'Sub Ref'!$L$30:$O$31,4,0)</f>
        <v>#N/A</v>
      </c>
      <c r="I109" s="26" t="e">
        <f>VLOOKUP('DATA ENTRY'!L109,'Sub Ref'!$L$30:$P$31,5,0)</f>
        <v>#N/A</v>
      </c>
      <c r="J109" s="26" t="e">
        <f t="shared" si="17"/>
        <v>#N/A</v>
      </c>
      <c r="K109" s="26" t="e">
        <f>VLOOKUP('DATA ENTRY'!O109,'Sub Ref'!$C$3:$G$11,4,0)</f>
        <v>#N/A</v>
      </c>
      <c r="L109" s="26" t="e">
        <f>VLOOKUP('DATA ENTRY'!O109,'Sub Ref'!$C$3:$G$11,5,0)</f>
        <v>#N/A</v>
      </c>
      <c r="M109" s="26" t="e">
        <f t="shared" si="12"/>
        <v>#N/A</v>
      </c>
      <c r="N109" s="26" t="e">
        <f>VLOOKUP('DATA ENTRY'!R109,'Sub Ref'!$L$3:$P$11,4,0)</f>
        <v>#N/A</v>
      </c>
      <c r="O109" s="26" t="e">
        <f>VLOOKUP('DATA ENTRY'!R109,'Sub Ref'!$L$3:$P$11,5,0)</f>
        <v>#N/A</v>
      </c>
      <c r="P109" s="26" t="e">
        <f t="shared" si="18"/>
        <v>#N/A</v>
      </c>
      <c r="Q109" s="26" t="e">
        <f>VLOOKUP('DATA ENTRY'!U109,'Sub Ref'!$C$14:$G$22,4,0)</f>
        <v>#N/A</v>
      </c>
      <c r="R109" s="26" t="e">
        <f>VLOOKUP('DATA ENTRY'!U109,'Sub Ref'!$C$14:$G$22,5,0)</f>
        <v>#N/A</v>
      </c>
      <c r="S109" s="26" t="e">
        <f t="shared" si="19"/>
        <v>#N/A</v>
      </c>
      <c r="T109" s="26" t="e">
        <f>INDEX('Sub Ref'!$O$14:$O$22,MATCH('DATA ENTRY'!X109,'Sub Ref'!$L$14:$L$22,0))</f>
        <v>#N/A</v>
      </c>
      <c r="U109" s="26" t="e">
        <f>INDEX('Sub Ref'!$P$14:$P$22,MATCH('DATA ENTRY'!X109,'Sub Ref'!$L$14:$L$22,0))</f>
        <v>#N/A</v>
      </c>
      <c r="V109" s="26" t="e">
        <f t="shared" si="13"/>
        <v>#N/A</v>
      </c>
      <c r="X109" s="26">
        <f>'DATA ENTRY'!A109</f>
        <v>0</v>
      </c>
      <c r="Y109" s="26">
        <f>'Sub Ref'!$D$27</f>
        <v>2.25</v>
      </c>
      <c r="Z109" s="26">
        <f>'Sub Ref'!$E$27</f>
        <v>0.75</v>
      </c>
      <c r="AA109" s="26">
        <f>'Sub Ref'!$M$27</f>
        <v>3</v>
      </c>
      <c r="AB109" s="26">
        <f>'Sub Ref'!$N$27</f>
        <v>1</v>
      </c>
      <c r="AC109" s="26">
        <f>IFERROR(VLOOKUP('DATA ENTRY'!L109,'Sub Ref'!$L$30:$N$31,2,0),0)</f>
        <v>0</v>
      </c>
      <c r="AD109" s="26">
        <f>IFERROR(VLOOKUP('DATA ENTRY'!L109,'Sub Ref'!$L$30:$N$31,3,0),0)</f>
        <v>0</v>
      </c>
      <c r="AE109" s="26">
        <f>IFERROR(VLOOKUP('DATA ENTRY'!O109,'Sub Ref'!$C$3:$E$11,2,0),0)</f>
        <v>0</v>
      </c>
      <c r="AF109" s="26">
        <f>IFERROR(VLOOKUP('DATA ENTRY'!O109,'Sub Ref'!$C$3:$E$11,3,0),0)</f>
        <v>0</v>
      </c>
      <c r="AG109" s="26">
        <f>IFERROR(VLOOKUP('DATA ENTRY'!R109,'Sub Ref'!$L$3:$N$24,2,0),0)</f>
        <v>0</v>
      </c>
      <c r="AH109" s="26">
        <f>IFERROR(VLOOKUP('DATA ENTRY'!R109,'Sub Ref'!$L$3:$N$24,3,0),0)</f>
        <v>0</v>
      </c>
      <c r="AI109" s="26">
        <f>IFERROR(VLOOKUP('DATA ENTRY'!U109,'Sub Ref'!$C$14:$E$22,2,0),0)</f>
        <v>0</v>
      </c>
      <c r="AJ109" s="26">
        <f>IFERROR(VLOOKUP('DATA ENTRY'!U109,'Sub Ref'!$C$14:$E$22,3,0),0)</f>
        <v>0</v>
      </c>
      <c r="AK109" s="26">
        <f>IFERROR(INDEX('Sub Ref'!$M$14:$M$23,MATCH('DATA ENTRY'!X109,'Sub Ref'!$L$14:$L$23,0)),0)</f>
        <v>0</v>
      </c>
      <c r="AL109" s="26">
        <f>IFERROR(INDEX('Sub Ref'!$N$14:$N$23,MATCH('DATA ENTRY'!X109,'Sub Ref'!$L$14:$L$23,0)),0)</f>
        <v>0</v>
      </c>
      <c r="AN109" s="26">
        <f t="shared" si="14"/>
        <v>7</v>
      </c>
      <c r="AP109" s="26">
        <f>IFERROR('MARK LOOKUP'!Y109*LEDGER!AR109,0)</f>
        <v>0</v>
      </c>
      <c r="AQ109" s="26">
        <f>IFERROR('MARK LOOKUP'!Z109*LEDGER!AS109,0)</f>
        <v>0</v>
      </c>
      <c r="AR109" s="26">
        <f>IFERROR(AA109*LEDGER!AU109,0)</f>
        <v>0</v>
      </c>
      <c r="AS109" s="26">
        <f>IFERROR(AB109*LEDGER!AV109,0)</f>
        <v>0</v>
      </c>
      <c r="AT109" s="26">
        <f>IFERROR(AC109*LEDGER!AU109,0)</f>
        <v>0</v>
      </c>
      <c r="AU109" s="26">
        <f>IFERROR(AD109*LEDGER!AV109,0)</f>
        <v>0</v>
      </c>
      <c r="AV109" s="26">
        <f>IFERROR(AE109*LEDGER!BA109,0)</f>
        <v>0</v>
      </c>
      <c r="AW109" s="26">
        <f>IFERROR(AF109*LEDGER!BB109,0)</f>
        <v>0</v>
      </c>
      <c r="AX109" s="26">
        <f>IFERROR(AG109*LEDGER!BD109,0)</f>
        <v>0</v>
      </c>
      <c r="AY109" s="26">
        <f>IFERROR(AH109*LEDGER!BE109,0)</f>
        <v>0</v>
      </c>
      <c r="AZ109" s="26">
        <f>IFERROR(AI109*LEDGER!BG109,0)</f>
        <v>0</v>
      </c>
      <c r="BA109" s="26">
        <f>IFERROR(AJ109*LEDGER!BH109,0)</f>
        <v>0</v>
      </c>
      <c r="BB109" s="26">
        <f>IFERROR(AK109*LEDGER!BJ109,0)</f>
        <v>0</v>
      </c>
      <c r="BC109" s="26">
        <f>IFERROR(AL109*LEDGER!BK109,0)</f>
        <v>0</v>
      </c>
      <c r="BD109" s="26">
        <f t="shared" si="15"/>
        <v>0</v>
      </c>
      <c r="BE109" s="26">
        <f t="shared" si="16"/>
        <v>0</v>
      </c>
    </row>
    <row r="110" spans="2:57" x14ac:dyDescent="0.2">
      <c r="B110" s="26">
        <f>'Sub Ref'!F$27</f>
        <v>75</v>
      </c>
      <c r="C110" s="26">
        <f>'Sub Ref'!G$27</f>
        <v>25</v>
      </c>
      <c r="D110" s="26">
        <f t="shared" si="10"/>
        <v>100</v>
      </c>
      <c r="E110" s="26">
        <f>'Sub Ref'!O$27</f>
        <v>75</v>
      </c>
      <c r="F110" s="26">
        <f>'Sub Ref'!P$27</f>
        <v>25</v>
      </c>
      <c r="G110" s="26">
        <f t="shared" si="11"/>
        <v>100</v>
      </c>
      <c r="H110" s="26" t="e">
        <f>VLOOKUP('DATA ENTRY'!L110,'Sub Ref'!$L$30:$O$31,4,0)</f>
        <v>#N/A</v>
      </c>
      <c r="I110" s="26" t="e">
        <f>VLOOKUP('DATA ENTRY'!L110,'Sub Ref'!$L$30:$P$31,5,0)</f>
        <v>#N/A</v>
      </c>
      <c r="J110" s="26" t="e">
        <f t="shared" si="17"/>
        <v>#N/A</v>
      </c>
      <c r="K110" s="26" t="e">
        <f>VLOOKUP('DATA ENTRY'!O110,'Sub Ref'!$C$3:$G$11,4,0)</f>
        <v>#N/A</v>
      </c>
      <c r="L110" s="26" t="e">
        <f>VLOOKUP('DATA ENTRY'!O110,'Sub Ref'!$C$3:$G$11,5,0)</f>
        <v>#N/A</v>
      </c>
      <c r="M110" s="26" t="e">
        <f t="shared" si="12"/>
        <v>#N/A</v>
      </c>
      <c r="N110" s="26" t="e">
        <f>VLOOKUP('DATA ENTRY'!R110,'Sub Ref'!$L$3:$P$11,4,0)</f>
        <v>#N/A</v>
      </c>
      <c r="O110" s="26" t="e">
        <f>VLOOKUP('DATA ENTRY'!R110,'Sub Ref'!$L$3:$P$11,5,0)</f>
        <v>#N/A</v>
      </c>
      <c r="P110" s="26" t="e">
        <f t="shared" si="18"/>
        <v>#N/A</v>
      </c>
      <c r="Q110" s="26" t="e">
        <f>VLOOKUP('DATA ENTRY'!U110,'Sub Ref'!$C$14:$G$22,4,0)</f>
        <v>#N/A</v>
      </c>
      <c r="R110" s="26" t="e">
        <f>VLOOKUP('DATA ENTRY'!U110,'Sub Ref'!$C$14:$G$22,5,0)</f>
        <v>#N/A</v>
      </c>
      <c r="S110" s="26" t="e">
        <f t="shared" si="19"/>
        <v>#N/A</v>
      </c>
      <c r="T110" s="26" t="e">
        <f>INDEX('Sub Ref'!$O$14:$O$22,MATCH('DATA ENTRY'!X110,'Sub Ref'!$L$14:$L$22,0))</f>
        <v>#N/A</v>
      </c>
      <c r="U110" s="26" t="e">
        <f>INDEX('Sub Ref'!$P$14:$P$22,MATCH('DATA ENTRY'!X110,'Sub Ref'!$L$14:$L$22,0))</f>
        <v>#N/A</v>
      </c>
      <c r="V110" s="26" t="e">
        <f t="shared" si="13"/>
        <v>#N/A</v>
      </c>
      <c r="X110" s="26">
        <f>'DATA ENTRY'!A110</f>
        <v>0</v>
      </c>
      <c r="Y110" s="26">
        <f>'Sub Ref'!$D$27</f>
        <v>2.25</v>
      </c>
      <c r="Z110" s="26">
        <f>'Sub Ref'!$E$27</f>
        <v>0.75</v>
      </c>
      <c r="AA110" s="26">
        <f>'Sub Ref'!$M$27</f>
        <v>3</v>
      </c>
      <c r="AB110" s="26">
        <f>'Sub Ref'!$N$27</f>
        <v>1</v>
      </c>
      <c r="AC110" s="26">
        <f>IFERROR(VLOOKUP('DATA ENTRY'!L110,'Sub Ref'!$L$30:$N$31,2,0),0)</f>
        <v>0</v>
      </c>
      <c r="AD110" s="26">
        <f>IFERROR(VLOOKUP('DATA ENTRY'!L110,'Sub Ref'!$L$30:$N$31,3,0),0)</f>
        <v>0</v>
      </c>
      <c r="AE110" s="26">
        <f>IFERROR(VLOOKUP('DATA ENTRY'!O110,'Sub Ref'!$C$3:$E$11,2,0),0)</f>
        <v>0</v>
      </c>
      <c r="AF110" s="26">
        <f>IFERROR(VLOOKUP('DATA ENTRY'!O110,'Sub Ref'!$C$3:$E$11,3,0),0)</f>
        <v>0</v>
      </c>
      <c r="AG110" s="26">
        <f>IFERROR(VLOOKUP('DATA ENTRY'!R110,'Sub Ref'!$L$3:$N$24,2,0),0)</f>
        <v>0</v>
      </c>
      <c r="AH110" s="26">
        <f>IFERROR(VLOOKUP('DATA ENTRY'!R110,'Sub Ref'!$L$3:$N$24,3,0),0)</f>
        <v>0</v>
      </c>
      <c r="AI110" s="26">
        <f>IFERROR(VLOOKUP('DATA ENTRY'!U110,'Sub Ref'!$C$14:$E$22,2,0),0)</f>
        <v>0</v>
      </c>
      <c r="AJ110" s="26">
        <f>IFERROR(VLOOKUP('DATA ENTRY'!U110,'Sub Ref'!$C$14:$E$22,3,0),0)</f>
        <v>0</v>
      </c>
      <c r="AK110" s="26">
        <f>IFERROR(INDEX('Sub Ref'!$M$14:$M$23,MATCH('DATA ENTRY'!X110,'Sub Ref'!$L$14:$L$23,0)),0)</f>
        <v>0</v>
      </c>
      <c r="AL110" s="26">
        <f>IFERROR(INDEX('Sub Ref'!$N$14:$N$23,MATCH('DATA ENTRY'!X110,'Sub Ref'!$L$14:$L$23,0)),0)</f>
        <v>0</v>
      </c>
      <c r="AN110" s="26">
        <f t="shared" si="14"/>
        <v>7</v>
      </c>
      <c r="AP110" s="26">
        <f>IFERROR('MARK LOOKUP'!Y110*LEDGER!AR110,0)</f>
        <v>0</v>
      </c>
      <c r="AQ110" s="26">
        <f>IFERROR('MARK LOOKUP'!Z110*LEDGER!AS110,0)</f>
        <v>0</v>
      </c>
      <c r="AR110" s="26">
        <f>IFERROR(AA110*LEDGER!AU110,0)</f>
        <v>0</v>
      </c>
      <c r="AS110" s="26">
        <f>IFERROR(AB110*LEDGER!AV110,0)</f>
        <v>0</v>
      </c>
      <c r="AT110" s="26">
        <f>IFERROR(AC110*LEDGER!AU110,0)</f>
        <v>0</v>
      </c>
      <c r="AU110" s="26">
        <f>IFERROR(AD110*LEDGER!AV110,0)</f>
        <v>0</v>
      </c>
      <c r="AV110" s="26">
        <f>IFERROR(AE110*LEDGER!BA110,0)</f>
        <v>0</v>
      </c>
      <c r="AW110" s="26">
        <f>IFERROR(AF110*LEDGER!BB110,0)</f>
        <v>0</v>
      </c>
      <c r="AX110" s="26">
        <f>IFERROR(AG110*LEDGER!BD110,0)</f>
        <v>0</v>
      </c>
      <c r="AY110" s="26">
        <f>IFERROR(AH110*LEDGER!BE110,0)</f>
        <v>0</v>
      </c>
      <c r="AZ110" s="26">
        <f>IFERROR(AI110*LEDGER!BG110,0)</f>
        <v>0</v>
      </c>
      <c r="BA110" s="26">
        <f>IFERROR(AJ110*LEDGER!BH110,0)</f>
        <v>0</v>
      </c>
      <c r="BB110" s="26">
        <f>IFERROR(AK110*LEDGER!BJ110,0)</f>
        <v>0</v>
      </c>
      <c r="BC110" s="26">
        <f>IFERROR(AL110*LEDGER!BK110,0)</f>
        <v>0</v>
      </c>
      <c r="BD110" s="26">
        <f t="shared" si="15"/>
        <v>0</v>
      </c>
      <c r="BE110" s="26">
        <f t="shared" si="16"/>
        <v>0</v>
      </c>
    </row>
    <row r="111" spans="2:57" x14ac:dyDescent="0.2">
      <c r="B111" s="26">
        <f>'Sub Ref'!F$27</f>
        <v>75</v>
      </c>
      <c r="C111" s="26">
        <f>'Sub Ref'!G$27</f>
        <v>25</v>
      </c>
      <c r="D111" s="26">
        <f t="shared" si="10"/>
        <v>100</v>
      </c>
      <c r="E111" s="26">
        <f>'Sub Ref'!O$27</f>
        <v>75</v>
      </c>
      <c r="F111" s="26">
        <f>'Sub Ref'!P$27</f>
        <v>25</v>
      </c>
      <c r="G111" s="26">
        <f t="shared" si="11"/>
        <v>100</v>
      </c>
      <c r="H111" s="26" t="e">
        <f>VLOOKUP('DATA ENTRY'!L111,'Sub Ref'!$L$30:$O$31,4,0)</f>
        <v>#N/A</v>
      </c>
      <c r="I111" s="26" t="e">
        <f>VLOOKUP('DATA ENTRY'!L111,'Sub Ref'!$L$30:$P$31,5,0)</f>
        <v>#N/A</v>
      </c>
      <c r="J111" s="26" t="e">
        <f t="shared" si="17"/>
        <v>#N/A</v>
      </c>
      <c r="K111" s="26" t="e">
        <f>VLOOKUP('DATA ENTRY'!O111,'Sub Ref'!$C$3:$G$11,4,0)</f>
        <v>#N/A</v>
      </c>
      <c r="L111" s="26" t="e">
        <f>VLOOKUP('DATA ENTRY'!O111,'Sub Ref'!$C$3:$G$11,5,0)</f>
        <v>#N/A</v>
      </c>
      <c r="M111" s="26" t="e">
        <f t="shared" si="12"/>
        <v>#N/A</v>
      </c>
      <c r="N111" s="26" t="e">
        <f>VLOOKUP('DATA ENTRY'!R111,'Sub Ref'!$L$3:$P$11,4,0)</f>
        <v>#N/A</v>
      </c>
      <c r="O111" s="26" t="e">
        <f>VLOOKUP('DATA ENTRY'!R111,'Sub Ref'!$L$3:$P$11,5,0)</f>
        <v>#N/A</v>
      </c>
      <c r="P111" s="26" t="e">
        <f t="shared" si="18"/>
        <v>#N/A</v>
      </c>
      <c r="Q111" s="26" t="e">
        <f>VLOOKUP('DATA ENTRY'!U111,'Sub Ref'!$C$14:$G$22,4,0)</f>
        <v>#N/A</v>
      </c>
      <c r="R111" s="26" t="e">
        <f>VLOOKUP('DATA ENTRY'!U111,'Sub Ref'!$C$14:$G$22,5,0)</f>
        <v>#N/A</v>
      </c>
      <c r="S111" s="26" t="e">
        <f t="shared" si="19"/>
        <v>#N/A</v>
      </c>
      <c r="T111" s="26" t="e">
        <f>INDEX('Sub Ref'!$O$14:$O$22,MATCH('DATA ENTRY'!X111,'Sub Ref'!$L$14:$L$22,0))</f>
        <v>#N/A</v>
      </c>
      <c r="U111" s="26" t="e">
        <f>INDEX('Sub Ref'!$P$14:$P$22,MATCH('DATA ENTRY'!X111,'Sub Ref'!$L$14:$L$22,0))</f>
        <v>#N/A</v>
      </c>
      <c r="V111" s="26" t="e">
        <f t="shared" si="13"/>
        <v>#N/A</v>
      </c>
      <c r="X111" s="26">
        <f>'DATA ENTRY'!A111</f>
        <v>0</v>
      </c>
      <c r="Y111" s="26">
        <f>'Sub Ref'!$D$27</f>
        <v>2.25</v>
      </c>
      <c r="Z111" s="26">
        <f>'Sub Ref'!$E$27</f>
        <v>0.75</v>
      </c>
      <c r="AA111" s="26">
        <f>'Sub Ref'!$M$27</f>
        <v>3</v>
      </c>
      <c r="AB111" s="26">
        <f>'Sub Ref'!$N$27</f>
        <v>1</v>
      </c>
      <c r="AC111" s="26">
        <f>IFERROR(VLOOKUP('DATA ENTRY'!L111,'Sub Ref'!$L$30:$N$31,2,0),0)</f>
        <v>0</v>
      </c>
      <c r="AD111" s="26">
        <f>IFERROR(VLOOKUP('DATA ENTRY'!L111,'Sub Ref'!$L$30:$N$31,3,0),0)</f>
        <v>0</v>
      </c>
      <c r="AE111" s="26">
        <f>IFERROR(VLOOKUP('DATA ENTRY'!O111,'Sub Ref'!$C$3:$E$11,2,0),0)</f>
        <v>0</v>
      </c>
      <c r="AF111" s="26">
        <f>IFERROR(VLOOKUP('DATA ENTRY'!O111,'Sub Ref'!$C$3:$E$11,3,0),0)</f>
        <v>0</v>
      </c>
      <c r="AG111" s="26">
        <f>IFERROR(VLOOKUP('DATA ENTRY'!R111,'Sub Ref'!$L$3:$N$24,2,0),0)</f>
        <v>0</v>
      </c>
      <c r="AH111" s="26">
        <f>IFERROR(VLOOKUP('DATA ENTRY'!R111,'Sub Ref'!$L$3:$N$24,3,0),0)</f>
        <v>0</v>
      </c>
      <c r="AI111" s="26">
        <f>IFERROR(VLOOKUP('DATA ENTRY'!U111,'Sub Ref'!$C$14:$E$22,2,0),0)</f>
        <v>0</v>
      </c>
      <c r="AJ111" s="26">
        <f>IFERROR(VLOOKUP('DATA ENTRY'!U111,'Sub Ref'!$C$14:$E$22,3,0),0)</f>
        <v>0</v>
      </c>
      <c r="AK111" s="26">
        <f>IFERROR(INDEX('Sub Ref'!$M$14:$M$23,MATCH('DATA ENTRY'!X111,'Sub Ref'!$L$14:$L$23,0)),0)</f>
        <v>0</v>
      </c>
      <c r="AL111" s="26">
        <f>IFERROR(INDEX('Sub Ref'!$N$14:$N$23,MATCH('DATA ENTRY'!X111,'Sub Ref'!$L$14:$L$23,0)),0)</f>
        <v>0</v>
      </c>
      <c r="AN111" s="26">
        <f t="shared" si="14"/>
        <v>7</v>
      </c>
      <c r="AP111" s="26">
        <f>IFERROR('MARK LOOKUP'!Y111*LEDGER!AR111,0)</f>
        <v>0</v>
      </c>
      <c r="AQ111" s="26">
        <f>IFERROR('MARK LOOKUP'!Z111*LEDGER!AS111,0)</f>
        <v>0</v>
      </c>
      <c r="AR111" s="26">
        <f>IFERROR(AA111*LEDGER!AU111,0)</f>
        <v>0</v>
      </c>
      <c r="AS111" s="26">
        <f>IFERROR(AB111*LEDGER!AV111,0)</f>
        <v>0</v>
      </c>
      <c r="AT111" s="26">
        <f>IFERROR(AC111*LEDGER!AU111,0)</f>
        <v>0</v>
      </c>
      <c r="AU111" s="26">
        <f>IFERROR(AD111*LEDGER!AV111,0)</f>
        <v>0</v>
      </c>
      <c r="AV111" s="26">
        <f>IFERROR(AE111*LEDGER!BA111,0)</f>
        <v>0</v>
      </c>
      <c r="AW111" s="26">
        <f>IFERROR(AF111*LEDGER!BB111,0)</f>
        <v>0</v>
      </c>
      <c r="AX111" s="26">
        <f>IFERROR(AG111*LEDGER!BD111,0)</f>
        <v>0</v>
      </c>
      <c r="AY111" s="26">
        <f>IFERROR(AH111*LEDGER!BE111,0)</f>
        <v>0</v>
      </c>
      <c r="AZ111" s="26">
        <f>IFERROR(AI111*LEDGER!BG111,0)</f>
        <v>0</v>
      </c>
      <c r="BA111" s="26">
        <f>IFERROR(AJ111*LEDGER!BH111,0)</f>
        <v>0</v>
      </c>
      <c r="BB111" s="26">
        <f>IFERROR(AK111*LEDGER!BJ111,0)</f>
        <v>0</v>
      </c>
      <c r="BC111" s="26">
        <f>IFERROR(AL111*LEDGER!BK111,0)</f>
        <v>0</v>
      </c>
      <c r="BD111" s="26">
        <f t="shared" si="15"/>
        <v>0</v>
      </c>
      <c r="BE111" s="26">
        <f t="shared" si="16"/>
        <v>0</v>
      </c>
    </row>
    <row r="112" spans="2:57" x14ac:dyDescent="0.2">
      <c r="B112" s="26">
        <f>'Sub Ref'!F$27</f>
        <v>75</v>
      </c>
      <c r="C112" s="26">
        <f>'Sub Ref'!G$27</f>
        <v>25</v>
      </c>
      <c r="D112" s="26">
        <f t="shared" si="10"/>
        <v>100</v>
      </c>
      <c r="E112" s="26">
        <f>'Sub Ref'!O$27</f>
        <v>75</v>
      </c>
      <c r="F112" s="26">
        <f>'Sub Ref'!P$27</f>
        <v>25</v>
      </c>
      <c r="G112" s="26">
        <f t="shared" si="11"/>
        <v>100</v>
      </c>
      <c r="H112" s="26" t="e">
        <f>VLOOKUP('DATA ENTRY'!L83,'Sub Ref'!$L$30:$O$31,4,0)</f>
        <v>#N/A</v>
      </c>
      <c r="I112" s="26" t="e">
        <f>VLOOKUP('DATA ENTRY'!L83,'Sub Ref'!$L$30:$P$31,5,0)</f>
        <v>#N/A</v>
      </c>
      <c r="J112" s="26" t="e">
        <f t="shared" si="17"/>
        <v>#N/A</v>
      </c>
      <c r="K112" s="26" t="e">
        <f>VLOOKUP('DATA ENTRY'!O83,'Sub Ref'!$C$3:$G$11,4,0)</f>
        <v>#N/A</v>
      </c>
      <c r="L112" s="26" t="e">
        <f>VLOOKUP('DATA ENTRY'!O83,'Sub Ref'!$C$3:$G$11,5,0)</f>
        <v>#N/A</v>
      </c>
      <c r="M112" s="26" t="e">
        <f t="shared" si="12"/>
        <v>#N/A</v>
      </c>
      <c r="N112" s="26" t="e">
        <f>VLOOKUP('DATA ENTRY'!R83,'Sub Ref'!$L$3:$P$11,4,0)</f>
        <v>#N/A</v>
      </c>
      <c r="O112" s="26" t="e">
        <f>VLOOKUP('DATA ENTRY'!R83,'Sub Ref'!$L$3:$P$11,5,0)</f>
        <v>#N/A</v>
      </c>
      <c r="P112" s="26" t="e">
        <f t="shared" si="18"/>
        <v>#N/A</v>
      </c>
      <c r="Q112" s="26" t="e">
        <f>VLOOKUP('DATA ENTRY'!U83,'Sub Ref'!$C$14:$G$22,4,0)</f>
        <v>#N/A</v>
      </c>
      <c r="R112" s="26" t="e">
        <f>VLOOKUP('DATA ENTRY'!U83,'Sub Ref'!$C$14:$G$22,5,0)</f>
        <v>#N/A</v>
      </c>
      <c r="S112" s="26" t="e">
        <f t="shared" si="19"/>
        <v>#N/A</v>
      </c>
      <c r="T112" s="26" t="e">
        <f>INDEX('Sub Ref'!$O$14:$O$22,MATCH('DATA ENTRY'!X83,'Sub Ref'!$L$14:$L$22,0))</f>
        <v>#N/A</v>
      </c>
      <c r="U112" s="26" t="e">
        <f>INDEX('Sub Ref'!$P$14:$P$22,MATCH('DATA ENTRY'!X83,'Sub Ref'!$L$14:$L$22,0))</f>
        <v>#N/A</v>
      </c>
      <c r="V112" s="26" t="e">
        <f t="shared" si="13"/>
        <v>#N/A</v>
      </c>
      <c r="X112" s="26">
        <f>'DATA ENTRY'!A83</f>
        <v>0</v>
      </c>
      <c r="Y112" s="26">
        <f>'Sub Ref'!$D$27</f>
        <v>2.25</v>
      </c>
      <c r="Z112" s="26">
        <f>'Sub Ref'!$E$27</f>
        <v>0.75</v>
      </c>
      <c r="AA112" s="26">
        <f>'Sub Ref'!$M$27</f>
        <v>3</v>
      </c>
      <c r="AB112" s="26">
        <f>'Sub Ref'!$N$27</f>
        <v>1</v>
      </c>
      <c r="AC112" s="26">
        <f>IFERROR(VLOOKUP('DATA ENTRY'!L83,'Sub Ref'!$L$30:$N$31,2,0),0)</f>
        <v>0</v>
      </c>
      <c r="AD112" s="26">
        <f>IFERROR(VLOOKUP('DATA ENTRY'!L83,'Sub Ref'!$L$30:$N$31,3,0),0)</f>
        <v>0</v>
      </c>
      <c r="AE112" s="26">
        <f>IFERROR(VLOOKUP('DATA ENTRY'!O83,'Sub Ref'!$C$3:$E$11,2,0),0)</f>
        <v>0</v>
      </c>
      <c r="AF112" s="26">
        <f>IFERROR(VLOOKUP('DATA ENTRY'!O83,'Sub Ref'!$C$3:$E$11,3,0),0)</f>
        <v>0</v>
      </c>
      <c r="AG112" s="26">
        <f>IFERROR(VLOOKUP('DATA ENTRY'!R83,'Sub Ref'!$L$3:$N$24,2,0),0)</f>
        <v>0</v>
      </c>
      <c r="AH112" s="26">
        <f>IFERROR(VLOOKUP('DATA ENTRY'!R83,'Sub Ref'!$L$3:$N$24,3,0),0)</f>
        <v>0</v>
      </c>
      <c r="AI112" s="26">
        <f>IFERROR(VLOOKUP('DATA ENTRY'!U83,'Sub Ref'!$C$14:$E$22,2,0),0)</f>
        <v>0</v>
      </c>
      <c r="AJ112" s="26">
        <f>IFERROR(VLOOKUP('DATA ENTRY'!U83,'Sub Ref'!$C$14:$E$22,3,0),0)</f>
        <v>0</v>
      </c>
      <c r="AK112" s="26">
        <f>IFERROR(INDEX('Sub Ref'!$M$14:$M$23,MATCH('DATA ENTRY'!X83,'Sub Ref'!$L$14:$L$23,0)),0)</f>
        <v>0</v>
      </c>
      <c r="AL112" s="26">
        <f>IFERROR(INDEX('Sub Ref'!$N$14:$N$23,MATCH('DATA ENTRY'!X83,'Sub Ref'!$L$14:$L$23,0)),0)</f>
        <v>0</v>
      </c>
      <c r="AN112" s="26">
        <f t="shared" si="14"/>
        <v>7</v>
      </c>
      <c r="AP112" s="26">
        <f>IFERROR('MARK LOOKUP'!Y112*LEDGER!AR112,0)</f>
        <v>0</v>
      </c>
      <c r="AQ112" s="26">
        <f>IFERROR('MARK LOOKUP'!Z112*LEDGER!AS112,0)</f>
        <v>0</v>
      </c>
      <c r="AR112" s="26">
        <f>IFERROR(AA112*LEDGER!AU112,0)</f>
        <v>0</v>
      </c>
      <c r="AS112" s="26">
        <f>IFERROR(AB112*LEDGER!AV112,0)</f>
        <v>0</v>
      </c>
      <c r="AT112" s="26">
        <f>IFERROR(AC112*LEDGER!AU112,0)</f>
        <v>0</v>
      </c>
      <c r="AU112" s="26">
        <f>IFERROR(AD112*LEDGER!AV112,0)</f>
        <v>0</v>
      </c>
      <c r="AV112" s="26">
        <f>IFERROR(AE112*LEDGER!BA112,0)</f>
        <v>0</v>
      </c>
      <c r="AW112" s="26">
        <f>IFERROR(AF112*LEDGER!BB112,0)</f>
        <v>0</v>
      </c>
      <c r="AX112" s="26">
        <f>IFERROR(AG112*LEDGER!BD112,0)</f>
        <v>0</v>
      </c>
      <c r="AY112" s="26">
        <f>IFERROR(AH112*LEDGER!BE112,0)</f>
        <v>0</v>
      </c>
      <c r="AZ112" s="26">
        <f>IFERROR(AI112*LEDGER!BG112,0)</f>
        <v>0</v>
      </c>
      <c r="BA112" s="26">
        <f>IFERROR(AJ112*LEDGER!BH112,0)</f>
        <v>0</v>
      </c>
      <c r="BB112" s="26">
        <f>IFERROR(AK112*LEDGER!BJ112,0)</f>
        <v>0</v>
      </c>
      <c r="BC112" s="26">
        <f>IFERROR(AL112*LEDGER!BK112,0)</f>
        <v>0</v>
      </c>
      <c r="BD112" s="26">
        <f t="shared" si="15"/>
        <v>0</v>
      </c>
      <c r="BE112" s="26">
        <f t="shared" si="16"/>
        <v>0</v>
      </c>
    </row>
    <row r="113" spans="2:57" x14ac:dyDescent="0.2">
      <c r="B113" s="26">
        <f>'Sub Ref'!F$27</f>
        <v>75</v>
      </c>
      <c r="C113" s="26">
        <f>'Sub Ref'!G$27</f>
        <v>25</v>
      </c>
      <c r="D113" s="26">
        <f t="shared" si="10"/>
        <v>100</v>
      </c>
      <c r="E113" s="26">
        <f>'Sub Ref'!O$27</f>
        <v>75</v>
      </c>
      <c r="F113" s="26">
        <f>'Sub Ref'!P$27</f>
        <v>25</v>
      </c>
      <c r="G113" s="26">
        <f t="shared" si="11"/>
        <v>100</v>
      </c>
      <c r="H113" s="26" t="e">
        <f>VLOOKUP('DATA ENTRY'!L113,'Sub Ref'!$L$30:$O$31,4,0)</f>
        <v>#N/A</v>
      </c>
      <c r="I113" s="26" t="e">
        <f>VLOOKUP('DATA ENTRY'!L113,'Sub Ref'!$L$30:$P$31,5,0)</f>
        <v>#N/A</v>
      </c>
      <c r="J113" s="26" t="e">
        <f t="shared" si="17"/>
        <v>#N/A</v>
      </c>
      <c r="K113" s="26" t="e">
        <f>VLOOKUP('DATA ENTRY'!O113,'Sub Ref'!$C$3:$G$11,4,0)</f>
        <v>#N/A</v>
      </c>
      <c r="L113" s="26" t="e">
        <f>VLOOKUP('DATA ENTRY'!O113,'Sub Ref'!$C$3:$G$11,5,0)</f>
        <v>#N/A</v>
      </c>
      <c r="M113" s="26" t="e">
        <f t="shared" si="12"/>
        <v>#N/A</v>
      </c>
      <c r="N113" s="26" t="e">
        <f>VLOOKUP('DATA ENTRY'!R113,'Sub Ref'!$L$3:$P$11,4,0)</f>
        <v>#N/A</v>
      </c>
      <c r="O113" s="26" t="e">
        <f>VLOOKUP('DATA ENTRY'!R113,'Sub Ref'!$L$3:$P$11,5,0)</f>
        <v>#N/A</v>
      </c>
      <c r="P113" s="26" t="e">
        <f t="shared" si="18"/>
        <v>#N/A</v>
      </c>
      <c r="Q113" s="26" t="e">
        <f>VLOOKUP('DATA ENTRY'!U113,'Sub Ref'!$C$14:$G$22,4,0)</f>
        <v>#N/A</v>
      </c>
      <c r="R113" s="26" t="e">
        <f>VLOOKUP('DATA ENTRY'!U113,'Sub Ref'!$C$14:$G$22,5,0)</f>
        <v>#N/A</v>
      </c>
      <c r="S113" s="26" t="e">
        <f t="shared" si="19"/>
        <v>#N/A</v>
      </c>
      <c r="T113" s="26" t="e">
        <f>INDEX('Sub Ref'!$O$14:$O$22,MATCH('DATA ENTRY'!X113,'Sub Ref'!$L$14:$L$22,0))</f>
        <v>#N/A</v>
      </c>
      <c r="U113" s="26" t="e">
        <f>INDEX('Sub Ref'!$P$14:$P$22,MATCH('DATA ENTRY'!X113,'Sub Ref'!$L$14:$L$22,0))</f>
        <v>#N/A</v>
      </c>
      <c r="V113" s="26" t="e">
        <f t="shared" si="13"/>
        <v>#N/A</v>
      </c>
      <c r="X113" s="26">
        <f>'DATA ENTRY'!A113</f>
        <v>0</v>
      </c>
      <c r="Y113" s="26">
        <f>'Sub Ref'!$D$27</f>
        <v>2.25</v>
      </c>
      <c r="Z113" s="26">
        <f>'Sub Ref'!$E$27</f>
        <v>0.75</v>
      </c>
      <c r="AA113" s="26">
        <f>'Sub Ref'!$M$27</f>
        <v>3</v>
      </c>
      <c r="AB113" s="26">
        <f>'Sub Ref'!$N$27</f>
        <v>1</v>
      </c>
      <c r="AC113" s="26">
        <f>IFERROR(VLOOKUP('DATA ENTRY'!L113,'Sub Ref'!$L$30:$N$31,2,0),0)</f>
        <v>0</v>
      </c>
      <c r="AD113" s="26">
        <f>IFERROR(VLOOKUP('DATA ENTRY'!L113,'Sub Ref'!$L$30:$N$31,3,0),0)</f>
        <v>0</v>
      </c>
      <c r="AE113" s="26">
        <f>IFERROR(VLOOKUP('DATA ENTRY'!O113,'Sub Ref'!$C$3:$E$11,2,0),0)</f>
        <v>0</v>
      </c>
      <c r="AF113" s="26">
        <f>IFERROR(VLOOKUP('DATA ENTRY'!O113,'Sub Ref'!$C$3:$E$11,3,0),0)</f>
        <v>0</v>
      </c>
      <c r="AG113" s="26">
        <f>IFERROR(VLOOKUP('DATA ENTRY'!R113,'Sub Ref'!$L$3:$N$24,2,0),0)</f>
        <v>0</v>
      </c>
      <c r="AH113" s="26">
        <f>IFERROR(VLOOKUP('DATA ENTRY'!R113,'Sub Ref'!$L$3:$N$24,3,0),0)</f>
        <v>0</v>
      </c>
      <c r="AI113" s="26">
        <f>IFERROR(VLOOKUP('DATA ENTRY'!U113,'Sub Ref'!$C$14:$E$22,2,0),0)</f>
        <v>0</v>
      </c>
      <c r="AJ113" s="26">
        <f>IFERROR(VLOOKUP('DATA ENTRY'!U113,'Sub Ref'!$C$14:$E$22,3,0),0)</f>
        <v>0</v>
      </c>
      <c r="AK113" s="26">
        <f>IFERROR(INDEX('Sub Ref'!$M$14:$M$23,MATCH('DATA ENTRY'!X113,'Sub Ref'!$L$14:$L$23,0)),0)</f>
        <v>0</v>
      </c>
      <c r="AL113" s="26">
        <f>IFERROR(INDEX('Sub Ref'!$N$14:$N$23,MATCH('DATA ENTRY'!X113,'Sub Ref'!$L$14:$L$23,0)),0)</f>
        <v>0</v>
      </c>
      <c r="AN113" s="26">
        <f t="shared" si="14"/>
        <v>7</v>
      </c>
      <c r="AP113" s="26">
        <f>IFERROR('MARK LOOKUP'!Y113*LEDGER!AR113,0)</f>
        <v>0</v>
      </c>
      <c r="AQ113" s="26">
        <f>IFERROR('MARK LOOKUP'!Z113*LEDGER!AS113,0)</f>
        <v>0</v>
      </c>
      <c r="AR113" s="26">
        <f>IFERROR(AA113*LEDGER!AU113,0)</f>
        <v>0</v>
      </c>
      <c r="AS113" s="26">
        <f>IFERROR(AB113*LEDGER!AV113,0)</f>
        <v>0</v>
      </c>
      <c r="AT113" s="26">
        <f>IFERROR(AC113*LEDGER!AU113,0)</f>
        <v>0</v>
      </c>
      <c r="AU113" s="26">
        <f>IFERROR(AD113*LEDGER!AV113,0)</f>
        <v>0</v>
      </c>
      <c r="AV113" s="26">
        <f>IFERROR(AE113*LEDGER!BA113,0)</f>
        <v>0</v>
      </c>
      <c r="AW113" s="26">
        <f>IFERROR(AF113*LEDGER!BB113,0)</f>
        <v>0</v>
      </c>
      <c r="AX113" s="26">
        <f>IFERROR(AG113*LEDGER!BD113,0)</f>
        <v>0</v>
      </c>
      <c r="AY113" s="26">
        <f>IFERROR(AH113*LEDGER!BE113,0)</f>
        <v>0</v>
      </c>
      <c r="AZ113" s="26">
        <f>IFERROR(AI113*LEDGER!BG113,0)</f>
        <v>0</v>
      </c>
      <c r="BA113" s="26">
        <f>IFERROR(AJ113*LEDGER!BH113,0)</f>
        <v>0</v>
      </c>
      <c r="BB113" s="26">
        <f>IFERROR(AK113*LEDGER!BJ113,0)</f>
        <v>0</v>
      </c>
      <c r="BC113" s="26">
        <f>IFERROR(AL113*LEDGER!BK113,0)</f>
        <v>0</v>
      </c>
      <c r="BD113" s="26">
        <f t="shared" si="15"/>
        <v>0</v>
      </c>
      <c r="BE113" s="26">
        <f t="shared" si="16"/>
        <v>0</v>
      </c>
    </row>
    <row r="114" spans="2:57" x14ac:dyDescent="0.2">
      <c r="B114" s="26">
        <f>'Sub Ref'!F$27</f>
        <v>75</v>
      </c>
      <c r="C114" s="26">
        <f>'Sub Ref'!G$27</f>
        <v>25</v>
      </c>
      <c r="D114" s="26">
        <f t="shared" si="10"/>
        <v>100</v>
      </c>
      <c r="E114" s="26">
        <f>'Sub Ref'!O$27</f>
        <v>75</v>
      </c>
      <c r="F114" s="26">
        <f>'Sub Ref'!P$27</f>
        <v>25</v>
      </c>
      <c r="G114" s="26">
        <f t="shared" si="11"/>
        <v>100</v>
      </c>
      <c r="H114" s="26" t="e">
        <f>VLOOKUP('DATA ENTRY'!L114,'Sub Ref'!$L$30:$O$31,4,0)</f>
        <v>#N/A</v>
      </c>
      <c r="I114" s="26" t="e">
        <f>VLOOKUP('DATA ENTRY'!L114,'Sub Ref'!$L$30:$P$31,5,0)</f>
        <v>#N/A</v>
      </c>
      <c r="J114" s="26" t="e">
        <f t="shared" si="17"/>
        <v>#N/A</v>
      </c>
      <c r="K114" s="26" t="e">
        <f>VLOOKUP('DATA ENTRY'!O114,'Sub Ref'!$C$3:$G$11,4,0)</f>
        <v>#N/A</v>
      </c>
      <c r="L114" s="26" t="e">
        <f>VLOOKUP('DATA ENTRY'!O114,'Sub Ref'!$C$3:$G$11,5,0)</f>
        <v>#N/A</v>
      </c>
      <c r="M114" s="26" t="e">
        <f t="shared" si="12"/>
        <v>#N/A</v>
      </c>
      <c r="N114" s="26" t="e">
        <f>VLOOKUP('DATA ENTRY'!R114,'Sub Ref'!$L$3:$P$11,4,0)</f>
        <v>#N/A</v>
      </c>
      <c r="O114" s="26" t="e">
        <f>VLOOKUP('DATA ENTRY'!R114,'Sub Ref'!$L$3:$P$11,5,0)</f>
        <v>#N/A</v>
      </c>
      <c r="P114" s="26" t="e">
        <f t="shared" si="18"/>
        <v>#N/A</v>
      </c>
      <c r="Q114" s="26" t="e">
        <f>VLOOKUP('DATA ENTRY'!U114,'Sub Ref'!$C$14:$G$22,4,0)</f>
        <v>#N/A</v>
      </c>
      <c r="R114" s="26" t="e">
        <f>VLOOKUP('DATA ENTRY'!U114,'Sub Ref'!$C$14:$G$22,5,0)</f>
        <v>#N/A</v>
      </c>
      <c r="S114" s="26" t="e">
        <f t="shared" si="19"/>
        <v>#N/A</v>
      </c>
      <c r="T114" s="26" t="e">
        <f>INDEX('Sub Ref'!$O$14:$O$22,MATCH('DATA ENTRY'!X114,'Sub Ref'!$L$14:$L$22,0))</f>
        <v>#N/A</v>
      </c>
      <c r="U114" s="26" t="e">
        <f>INDEX('Sub Ref'!$P$14:$P$22,MATCH('DATA ENTRY'!X114,'Sub Ref'!$L$14:$L$22,0))</f>
        <v>#N/A</v>
      </c>
      <c r="V114" s="26" t="e">
        <f t="shared" si="13"/>
        <v>#N/A</v>
      </c>
      <c r="X114" s="26">
        <f>'DATA ENTRY'!A114</f>
        <v>0</v>
      </c>
      <c r="Y114" s="26">
        <f>'Sub Ref'!$D$27</f>
        <v>2.25</v>
      </c>
      <c r="Z114" s="26">
        <f>'Sub Ref'!$E$27</f>
        <v>0.75</v>
      </c>
      <c r="AA114" s="26">
        <f>'Sub Ref'!$M$27</f>
        <v>3</v>
      </c>
      <c r="AB114" s="26">
        <f>'Sub Ref'!$N$27</f>
        <v>1</v>
      </c>
      <c r="AC114" s="26">
        <f>IFERROR(VLOOKUP('DATA ENTRY'!L114,'Sub Ref'!$L$30:$N$31,2,0),0)</f>
        <v>0</v>
      </c>
      <c r="AD114" s="26">
        <f>IFERROR(VLOOKUP('DATA ENTRY'!L114,'Sub Ref'!$L$30:$N$31,3,0),0)</f>
        <v>0</v>
      </c>
      <c r="AE114" s="26">
        <f>IFERROR(VLOOKUP('DATA ENTRY'!O114,'Sub Ref'!$C$3:$E$11,2,0),0)</f>
        <v>0</v>
      </c>
      <c r="AF114" s="26">
        <f>IFERROR(VLOOKUP('DATA ENTRY'!O114,'Sub Ref'!$C$3:$E$11,3,0),0)</f>
        <v>0</v>
      </c>
      <c r="AG114" s="26">
        <f>IFERROR(VLOOKUP('DATA ENTRY'!R114,'Sub Ref'!$L$3:$N$24,2,0),0)</f>
        <v>0</v>
      </c>
      <c r="AH114" s="26">
        <f>IFERROR(VLOOKUP('DATA ENTRY'!R114,'Sub Ref'!$L$3:$N$24,3,0),0)</f>
        <v>0</v>
      </c>
      <c r="AI114" s="26">
        <f>IFERROR(VLOOKUP('DATA ENTRY'!U114,'Sub Ref'!$C$14:$E$22,2,0),0)</f>
        <v>0</v>
      </c>
      <c r="AJ114" s="26">
        <f>IFERROR(VLOOKUP('DATA ENTRY'!U114,'Sub Ref'!$C$14:$E$22,3,0),0)</f>
        <v>0</v>
      </c>
      <c r="AK114" s="26">
        <f>IFERROR(INDEX('Sub Ref'!$M$14:$M$23,MATCH('DATA ENTRY'!X114,'Sub Ref'!$L$14:$L$23,0)),0)</f>
        <v>0</v>
      </c>
      <c r="AL114" s="26">
        <f>IFERROR(INDEX('Sub Ref'!$N$14:$N$23,MATCH('DATA ENTRY'!X114,'Sub Ref'!$L$14:$L$23,0)),0)</f>
        <v>0</v>
      </c>
      <c r="AN114" s="26">
        <f t="shared" si="14"/>
        <v>7</v>
      </c>
      <c r="AP114" s="26">
        <f>IFERROR('MARK LOOKUP'!Y114*LEDGER!AR114,0)</f>
        <v>0</v>
      </c>
      <c r="AQ114" s="26">
        <f>IFERROR('MARK LOOKUP'!Z114*LEDGER!AS114,0)</f>
        <v>0</v>
      </c>
      <c r="AR114" s="26">
        <f>IFERROR(AA114*LEDGER!AU114,0)</f>
        <v>0</v>
      </c>
      <c r="AS114" s="26">
        <f>IFERROR(AB114*LEDGER!AV114,0)</f>
        <v>0</v>
      </c>
      <c r="AT114" s="26">
        <f>IFERROR(AC114*LEDGER!AU114,0)</f>
        <v>0</v>
      </c>
      <c r="AU114" s="26">
        <f>IFERROR(AD114*LEDGER!AV114,0)</f>
        <v>0</v>
      </c>
      <c r="AV114" s="26">
        <f>IFERROR(AE114*LEDGER!BA114,0)</f>
        <v>0</v>
      </c>
      <c r="AW114" s="26">
        <f>IFERROR(AF114*LEDGER!BB114,0)</f>
        <v>0</v>
      </c>
      <c r="AX114" s="26">
        <f>IFERROR(AG114*LEDGER!BD114,0)</f>
        <v>0</v>
      </c>
      <c r="AY114" s="26">
        <f>IFERROR(AH114*LEDGER!BE114,0)</f>
        <v>0</v>
      </c>
      <c r="AZ114" s="26">
        <f>IFERROR(AI114*LEDGER!BG114,0)</f>
        <v>0</v>
      </c>
      <c r="BA114" s="26">
        <f>IFERROR(AJ114*LEDGER!BH114,0)</f>
        <v>0</v>
      </c>
      <c r="BB114" s="26">
        <f>IFERROR(AK114*LEDGER!BJ114,0)</f>
        <v>0</v>
      </c>
      <c r="BC114" s="26">
        <f>IFERROR(AL114*LEDGER!BK114,0)</f>
        <v>0</v>
      </c>
      <c r="BD114" s="26">
        <f t="shared" si="15"/>
        <v>0</v>
      </c>
      <c r="BE114" s="26">
        <f t="shared" si="16"/>
        <v>0</v>
      </c>
    </row>
    <row r="115" spans="2:57" x14ac:dyDescent="0.2">
      <c r="B115" s="26">
        <f>'Sub Ref'!F$27</f>
        <v>75</v>
      </c>
      <c r="C115" s="26">
        <f>'Sub Ref'!G$27</f>
        <v>25</v>
      </c>
      <c r="D115" s="26">
        <f t="shared" si="10"/>
        <v>100</v>
      </c>
      <c r="E115" s="26">
        <f>'Sub Ref'!O$27</f>
        <v>75</v>
      </c>
      <c r="F115" s="26">
        <f>'Sub Ref'!P$27</f>
        <v>25</v>
      </c>
      <c r="G115" s="26">
        <f t="shared" si="11"/>
        <v>100</v>
      </c>
      <c r="H115" s="26" t="e">
        <f>VLOOKUP('DATA ENTRY'!L115,'Sub Ref'!$L$30:$O$31,4,0)</f>
        <v>#N/A</v>
      </c>
      <c r="I115" s="26" t="e">
        <f>VLOOKUP('DATA ENTRY'!L115,'Sub Ref'!$L$30:$P$31,5,0)</f>
        <v>#N/A</v>
      </c>
      <c r="J115" s="26" t="e">
        <f t="shared" si="17"/>
        <v>#N/A</v>
      </c>
      <c r="K115" s="26" t="e">
        <f>VLOOKUP('DATA ENTRY'!O115,'Sub Ref'!$C$3:$G$11,4,0)</f>
        <v>#N/A</v>
      </c>
      <c r="L115" s="26" t="e">
        <f>VLOOKUP('DATA ENTRY'!O115,'Sub Ref'!$C$3:$G$11,5,0)</f>
        <v>#N/A</v>
      </c>
      <c r="M115" s="26" t="e">
        <f t="shared" si="12"/>
        <v>#N/A</v>
      </c>
      <c r="N115" s="26" t="e">
        <f>VLOOKUP('DATA ENTRY'!R115,'Sub Ref'!$L$3:$P$11,4,0)</f>
        <v>#N/A</v>
      </c>
      <c r="O115" s="26" t="e">
        <f>VLOOKUP('DATA ENTRY'!R115,'Sub Ref'!$L$3:$P$11,5,0)</f>
        <v>#N/A</v>
      </c>
      <c r="P115" s="26" t="e">
        <f t="shared" si="18"/>
        <v>#N/A</v>
      </c>
      <c r="Q115" s="26" t="e">
        <f>VLOOKUP('DATA ENTRY'!U115,'Sub Ref'!$C$14:$G$22,4,0)</f>
        <v>#N/A</v>
      </c>
      <c r="R115" s="26" t="e">
        <f>VLOOKUP('DATA ENTRY'!U115,'Sub Ref'!$C$14:$G$22,5,0)</f>
        <v>#N/A</v>
      </c>
      <c r="S115" s="26" t="e">
        <f t="shared" si="19"/>
        <v>#N/A</v>
      </c>
      <c r="T115" s="26" t="e">
        <f>INDEX('Sub Ref'!$O$14:$O$22,MATCH('DATA ENTRY'!X115,'Sub Ref'!$L$14:$L$22,0))</f>
        <v>#N/A</v>
      </c>
      <c r="U115" s="26" t="e">
        <f>INDEX('Sub Ref'!$P$14:$P$22,MATCH('DATA ENTRY'!X115,'Sub Ref'!$L$14:$L$22,0))</f>
        <v>#N/A</v>
      </c>
      <c r="V115" s="26" t="e">
        <f t="shared" si="13"/>
        <v>#N/A</v>
      </c>
      <c r="X115" s="26">
        <f>'DATA ENTRY'!A115</f>
        <v>0</v>
      </c>
      <c r="Y115" s="26">
        <f>'Sub Ref'!$D$27</f>
        <v>2.25</v>
      </c>
      <c r="Z115" s="26">
        <f>'Sub Ref'!$E$27</f>
        <v>0.75</v>
      </c>
      <c r="AA115" s="26">
        <f>'Sub Ref'!$M$27</f>
        <v>3</v>
      </c>
      <c r="AB115" s="26">
        <f>'Sub Ref'!$N$27</f>
        <v>1</v>
      </c>
      <c r="AC115" s="26">
        <f>IFERROR(VLOOKUP('DATA ENTRY'!L115,'Sub Ref'!$L$30:$N$31,2,0),0)</f>
        <v>0</v>
      </c>
      <c r="AD115" s="26">
        <f>IFERROR(VLOOKUP('DATA ENTRY'!L115,'Sub Ref'!$L$30:$N$31,3,0),0)</f>
        <v>0</v>
      </c>
      <c r="AE115" s="26">
        <f>IFERROR(VLOOKUP('DATA ENTRY'!O115,'Sub Ref'!$C$3:$E$11,2,0),0)</f>
        <v>0</v>
      </c>
      <c r="AF115" s="26">
        <f>IFERROR(VLOOKUP('DATA ENTRY'!O115,'Sub Ref'!$C$3:$E$11,3,0),0)</f>
        <v>0</v>
      </c>
      <c r="AG115" s="26">
        <f>IFERROR(VLOOKUP('DATA ENTRY'!R115,'Sub Ref'!$L$3:$N$24,2,0),0)</f>
        <v>0</v>
      </c>
      <c r="AH115" s="26">
        <f>IFERROR(VLOOKUP('DATA ENTRY'!R115,'Sub Ref'!$L$3:$N$24,3,0),0)</f>
        <v>0</v>
      </c>
      <c r="AI115" s="26">
        <f>IFERROR(VLOOKUP('DATA ENTRY'!U115,'Sub Ref'!$C$14:$E$22,2,0),0)</f>
        <v>0</v>
      </c>
      <c r="AJ115" s="26">
        <f>IFERROR(VLOOKUP('DATA ENTRY'!U115,'Sub Ref'!$C$14:$E$22,3,0),0)</f>
        <v>0</v>
      </c>
      <c r="AK115" s="26">
        <f>IFERROR(INDEX('Sub Ref'!$M$14:$M$23,MATCH('DATA ENTRY'!X115,'Sub Ref'!$L$14:$L$23,0)),0)</f>
        <v>0</v>
      </c>
      <c r="AL115" s="26">
        <f>IFERROR(INDEX('Sub Ref'!$N$14:$N$23,MATCH('DATA ENTRY'!X115,'Sub Ref'!$L$14:$L$23,0)),0)</f>
        <v>0</v>
      </c>
      <c r="AN115" s="26">
        <f t="shared" si="14"/>
        <v>7</v>
      </c>
      <c r="AP115" s="26">
        <f>IFERROR('MARK LOOKUP'!Y115*LEDGER!AR115,0)</f>
        <v>0</v>
      </c>
      <c r="AQ115" s="26">
        <f>IFERROR('MARK LOOKUP'!Z115*LEDGER!AS115,0)</f>
        <v>0</v>
      </c>
      <c r="AR115" s="26">
        <f>IFERROR(AA115*LEDGER!AU115,0)</f>
        <v>0</v>
      </c>
      <c r="AS115" s="26">
        <f>IFERROR(AB115*LEDGER!AV115,0)</f>
        <v>0</v>
      </c>
      <c r="AT115" s="26">
        <f>IFERROR(AC115*LEDGER!AU115,0)</f>
        <v>0</v>
      </c>
      <c r="AU115" s="26">
        <f>IFERROR(AD115*LEDGER!AV115,0)</f>
        <v>0</v>
      </c>
      <c r="AV115" s="26">
        <f>IFERROR(AE115*LEDGER!BA115,0)</f>
        <v>0</v>
      </c>
      <c r="AW115" s="26">
        <f>IFERROR(AF115*LEDGER!BB115,0)</f>
        <v>0</v>
      </c>
      <c r="AX115" s="26">
        <f>IFERROR(AG115*LEDGER!BD115,0)</f>
        <v>0</v>
      </c>
      <c r="AY115" s="26">
        <f>IFERROR(AH115*LEDGER!BE115,0)</f>
        <v>0</v>
      </c>
      <c r="AZ115" s="26">
        <f>IFERROR(AI115*LEDGER!BG115,0)</f>
        <v>0</v>
      </c>
      <c r="BA115" s="26">
        <f>IFERROR(AJ115*LEDGER!BH115,0)</f>
        <v>0</v>
      </c>
      <c r="BB115" s="26">
        <f>IFERROR(AK115*LEDGER!BJ115,0)</f>
        <v>0</v>
      </c>
      <c r="BC115" s="26">
        <f>IFERROR(AL115*LEDGER!BK115,0)</f>
        <v>0</v>
      </c>
      <c r="BD115" s="26">
        <f t="shared" si="15"/>
        <v>0</v>
      </c>
      <c r="BE115" s="26">
        <f t="shared" si="16"/>
        <v>0</v>
      </c>
    </row>
    <row r="116" spans="2:57" x14ac:dyDescent="0.2">
      <c r="B116" s="26">
        <f>'Sub Ref'!F$27</f>
        <v>75</v>
      </c>
      <c r="C116" s="26">
        <f>'Sub Ref'!G$27</f>
        <v>25</v>
      </c>
      <c r="D116" s="26">
        <f t="shared" si="10"/>
        <v>100</v>
      </c>
      <c r="E116" s="26">
        <f>'Sub Ref'!O$27</f>
        <v>75</v>
      </c>
      <c r="F116" s="26">
        <f>'Sub Ref'!P$27</f>
        <v>25</v>
      </c>
      <c r="G116" s="26">
        <f t="shared" si="11"/>
        <v>100</v>
      </c>
      <c r="H116" s="26" t="e">
        <f>VLOOKUP('DATA ENTRY'!L116,'Sub Ref'!$L$30:$O$31,4,0)</f>
        <v>#N/A</v>
      </c>
      <c r="I116" s="26" t="e">
        <f>VLOOKUP('DATA ENTRY'!L116,'Sub Ref'!$L$30:$P$31,5,0)</f>
        <v>#N/A</v>
      </c>
      <c r="J116" s="26" t="e">
        <f t="shared" si="17"/>
        <v>#N/A</v>
      </c>
      <c r="K116" s="26" t="e">
        <f>VLOOKUP('DATA ENTRY'!O116,'Sub Ref'!$C$3:$G$11,4,0)</f>
        <v>#N/A</v>
      </c>
      <c r="L116" s="26" t="e">
        <f>VLOOKUP('DATA ENTRY'!O116,'Sub Ref'!$C$3:$G$11,5,0)</f>
        <v>#N/A</v>
      </c>
      <c r="M116" s="26" t="e">
        <f t="shared" si="12"/>
        <v>#N/A</v>
      </c>
      <c r="N116" s="26" t="e">
        <f>VLOOKUP('DATA ENTRY'!R116,'Sub Ref'!$L$3:$P$11,4,0)</f>
        <v>#N/A</v>
      </c>
      <c r="O116" s="26" t="e">
        <f>VLOOKUP('DATA ENTRY'!R116,'Sub Ref'!$L$3:$P$11,5,0)</f>
        <v>#N/A</v>
      </c>
      <c r="P116" s="26" t="e">
        <f t="shared" si="18"/>
        <v>#N/A</v>
      </c>
      <c r="Q116" s="26" t="e">
        <f>VLOOKUP('DATA ENTRY'!U116,'Sub Ref'!$C$14:$G$22,4,0)</f>
        <v>#N/A</v>
      </c>
      <c r="R116" s="26" t="e">
        <f>VLOOKUP('DATA ENTRY'!U116,'Sub Ref'!$C$14:$G$22,5,0)</f>
        <v>#N/A</v>
      </c>
      <c r="S116" s="26" t="e">
        <f t="shared" si="19"/>
        <v>#N/A</v>
      </c>
      <c r="T116" s="26" t="e">
        <f>INDEX('Sub Ref'!$O$14:$O$22,MATCH('DATA ENTRY'!X116,'Sub Ref'!$L$14:$L$22,0))</f>
        <v>#N/A</v>
      </c>
      <c r="U116" s="26" t="e">
        <f>INDEX('Sub Ref'!$P$14:$P$22,MATCH('DATA ENTRY'!X116,'Sub Ref'!$L$14:$L$22,0))</f>
        <v>#N/A</v>
      </c>
      <c r="V116" s="26" t="e">
        <f t="shared" si="13"/>
        <v>#N/A</v>
      </c>
      <c r="X116" s="26">
        <f>'DATA ENTRY'!A116</f>
        <v>0</v>
      </c>
      <c r="Y116" s="26">
        <f>'Sub Ref'!$D$27</f>
        <v>2.25</v>
      </c>
      <c r="Z116" s="26">
        <f>'Sub Ref'!$E$27</f>
        <v>0.75</v>
      </c>
      <c r="AA116" s="26">
        <f>'Sub Ref'!$M$27</f>
        <v>3</v>
      </c>
      <c r="AB116" s="26">
        <f>'Sub Ref'!$N$27</f>
        <v>1</v>
      </c>
      <c r="AC116" s="26">
        <f>IFERROR(VLOOKUP('DATA ENTRY'!L116,'Sub Ref'!$L$30:$N$31,2,0),0)</f>
        <v>0</v>
      </c>
      <c r="AD116" s="26">
        <f>IFERROR(VLOOKUP('DATA ENTRY'!L116,'Sub Ref'!$L$30:$N$31,3,0),0)</f>
        <v>0</v>
      </c>
      <c r="AE116" s="26">
        <f>IFERROR(VLOOKUP('DATA ENTRY'!O116,'Sub Ref'!$C$3:$E$11,2,0),0)</f>
        <v>0</v>
      </c>
      <c r="AF116" s="26">
        <f>IFERROR(VLOOKUP('DATA ENTRY'!O116,'Sub Ref'!$C$3:$E$11,3,0),0)</f>
        <v>0</v>
      </c>
      <c r="AG116" s="26">
        <f>IFERROR(VLOOKUP('DATA ENTRY'!R116,'Sub Ref'!$L$3:$N$24,2,0),0)</f>
        <v>0</v>
      </c>
      <c r="AH116" s="26">
        <f>IFERROR(VLOOKUP('DATA ENTRY'!R116,'Sub Ref'!$L$3:$N$24,3,0),0)</f>
        <v>0</v>
      </c>
      <c r="AI116" s="26">
        <f>IFERROR(VLOOKUP('DATA ENTRY'!U116,'Sub Ref'!$C$14:$E$22,2,0),0)</f>
        <v>0</v>
      </c>
      <c r="AJ116" s="26">
        <f>IFERROR(VLOOKUP('DATA ENTRY'!U116,'Sub Ref'!$C$14:$E$22,3,0),0)</f>
        <v>0</v>
      </c>
      <c r="AK116" s="26">
        <f>IFERROR(INDEX('Sub Ref'!$M$14:$M$23,MATCH('DATA ENTRY'!X116,'Sub Ref'!$L$14:$L$23,0)),0)</f>
        <v>0</v>
      </c>
      <c r="AL116" s="26">
        <f>IFERROR(INDEX('Sub Ref'!$N$14:$N$23,MATCH('DATA ENTRY'!X116,'Sub Ref'!$L$14:$L$23,0)),0)</f>
        <v>0</v>
      </c>
      <c r="AN116" s="26">
        <f t="shared" si="14"/>
        <v>7</v>
      </c>
      <c r="AP116" s="26">
        <f>IFERROR('MARK LOOKUP'!Y116*LEDGER!AR116,0)</f>
        <v>0</v>
      </c>
      <c r="AQ116" s="26">
        <f>IFERROR('MARK LOOKUP'!Z116*LEDGER!AS116,0)</f>
        <v>0</v>
      </c>
      <c r="AR116" s="26">
        <f>IFERROR(AA116*LEDGER!AU116,0)</f>
        <v>0</v>
      </c>
      <c r="AS116" s="26">
        <f>IFERROR(AB116*LEDGER!AV116,0)</f>
        <v>0</v>
      </c>
      <c r="AT116" s="26">
        <f>IFERROR(AC116*LEDGER!AU116,0)</f>
        <v>0</v>
      </c>
      <c r="AU116" s="26">
        <f>IFERROR(AD116*LEDGER!AV116,0)</f>
        <v>0</v>
      </c>
      <c r="AV116" s="26">
        <f>IFERROR(AE116*LEDGER!BA116,0)</f>
        <v>0</v>
      </c>
      <c r="AW116" s="26">
        <f>IFERROR(AF116*LEDGER!BB116,0)</f>
        <v>0</v>
      </c>
      <c r="AX116" s="26">
        <f>IFERROR(AG116*LEDGER!BD116,0)</f>
        <v>0</v>
      </c>
      <c r="AY116" s="26">
        <f>IFERROR(AH116*LEDGER!BE116,0)</f>
        <v>0</v>
      </c>
      <c r="AZ116" s="26">
        <f>IFERROR(AI116*LEDGER!BG116,0)</f>
        <v>0</v>
      </c>
      <c r="BA116" s="26">
        <f>IFERROR(AJ116*LEDGER!BH116,0)</f>
        <v>0</v>
      </c>
      <c r="BB116" s="26">
        <f>IFERROR(AK116*LEDGER!BJ116,0)</f>
        <v>0</v>
      </c>
      <c r="BC116" s="26">
        <f>IFERROR(AL116*LEDGER!BK116,0)</f>
        <v>0</v>
      </c>
      <c r="BD116" s="26">
        <f t="shared" si="15"/>
        <v>0</v>
      </c>
      <c r="BE116" s="26">
        <f t="shared" si="16"/>
        <v>0</v>
      </c>
    </row>
    <row r="117" spans="2:57" x14ac:dyDescent="0.2">
      <c r="B117" s="26">
        <f>'Sub Ref'!F$27</f>
        <v>75</v>
      </c>
      <c r="C117" s="26">
        <f>'Sub Ref'!G$27</f>
        <v>25</v>
      </c>
      <c r="D117" s="26">
        <f t="shared" si="10"/>
        <v>100</v>
      </c>
      <c r="E117" s="26">
        <f>'Sub Ref'!O$27</f>
        <v>75</v>
      </c>
      <c r="F117" s="26">
        <f>'Sub Ref'!P$27</f>
        <v>25</v>
      </c>
      <c r="G117" s="26">
        <f t="shared" si="11"/>
        <v>100</v>
      </c>
      <c r="H117" s="26" t="e">
        <f>VLOOKUP('DATA ENTRY'!L117,'Sub Ref'!$L$30:$O$31,4,0)</f>
        <v>#N/A</v>
      </c>
      <c r="I117" s="26" t="e">
        <f>VLOOKUP('DATA ENTRY'!L117,'Sub Ref'!$L$30:$P$31,5,0)</f>
        <v>#N/A</v>
      </c>
      <c r="J117" s="26" t="e">
        <f t="shared" si="17"/>
        <v>#N/A</v>
      </c>
      <c r="K117" s="26" t="e">
        <f>VLOOKUP('DATA ENTRY'!O117,'Sub Ref'!$C$3:$G$11,4,0)</f>
        <v>#N/A</v>
      </c>
      <c r="L117" s="26" t="e">
        <f>VLOOKUP('DATA ENTRY'!O117,'Sub Ref'!$C$3:$G$11,5,0)</f>
        <v>#N/A</v>
      </c>
      <c r="M117" s="26" t="e">
        <f t="shared" si="12"/>
        <v>#N/A</v>
      </c>
      <c r="N117" s="26" t="e">
        <f>VLOOKUP('DATA ENTRY'!R117,'Sub Ref'!$L$3:$P$11,4,0)</f>
        <v>#N/A</v>
      </c>
      <c r="O117" s="26" t="e">
        <f>VLOOKUP('DATA ENTRY'!R117,'Sub Ref'!$L$3:$P$11,5,0)</f>
        <v>#N/A</v>
      </c>
      <c r="P117" s="26" t="e">
        <f t="shared" si="18"/>
        <v>#N/A</v>
      </c>
      <c r="Q117" s="26" t="e">
        <f>VLOOKUP('DATA ENTRY'!U117,'Sub Ref'!$C$14:$G$22,4,0)</f>
        <v>#N/A</v>
      </c>
      <c r="R117" s="26" t="e">
        <f>VLOOKUP('DATA ENTRY'!U117,'Sub Ref'!$C$14:$G$22,5,0)</f>
        <v>#N/A</v>
      </c>
      <c r="S117" s="26" t="e">
        <f t="shared" si="19"/>
        <v>#N/A</v>
      </c>
      <c r="T117" s="26" t="e">
        <f>INDEX('Sub Ref'!$O$14:$O$22,MATCH('DATA ENTRY'!X117,'Sub Ref'!$L$14:$L$22,0))</f>
        <v>#N/A</v>
      </c>
      <c r="U117" s="26" t="e">
        <f>INDEX('Sub Ref'!$P$14:$P$22,MATCH('DATA ENTRY'!X117,'Sub Ref'!$L$14:$L$22,0))</f>
        <v>#N/A</v>
      </c>
      <c r="V117" s="26" t="e">
        <f t="shared" si="13"/>
        <v>#N/A</v>
      </c>
      <c r="X117" s="26">
        <f>'DATA ENTRY'!A117</f>
        <v>0</v>
      </c>
      <c r="Y117" s="26">
        <f>'Sub Ref'!$D$27</f>
        <v>2.25</v>
      </c>
      <c r="Z117" s="26">
        <f>'Sub Ref'!$E$27</f>
        <v>0.75</v>
      </c>
      <c r="AA117" s="26">
        <f>'Sub Ref'!$M$27</f>
        <v>3</v>
      </c>
      <c r="AB117" s="26">
        <f>'Sub Ref'!$N$27</f>
        <v>1</v>
      </c>
      <c r="AC117" s="26">
        <f>IFERROR(VLOOKUP('DATA ENTRY'!L117,'Sub Ref'!$L$30:$N$31,2,0),0)</f>
        <v>0</v>
      </c>
      <c r="AD117" s="26">
        <f>IFERROR(VLOOKUP('DATA ENTRY'!L117,'Sub Ref'!$L$30:$N$31,3,0),0)</f>
        <v>0</v>
      </c>
      <c r="AE117" s="26">
        <f>IFERROR(VLOOKUP('DATA ENTRY'!O117,'Sub Ref'!$C$3:$E$11,2,0),0)</f>
        <v>0</v>
      </c>
      <c r="AF117" s="26">
        <f>IFERROR(VLOOKUP('DATA ENTRY'!O117,'Sub Ref'!$C$3:$E$11,3,0),0)</f>
        <v>0</v>
      </c>
      <c r="AG117" s="26">
        <f>IFERROR(VLOOKUP('DATA ENTRY'!R117,'Sub Ref'!$L$3:$N$24,2,0),0)</f>
        <v>0</v>
      </c>
      <c r="AH117" s="26">
        <f>IFERROR(VLOOKUP('DATA ENTRY'!R117,'Sub Ref'!$L$3:$N$24,3,0),0)</f>
        <v>0</v>
      </c>
      <c r="AI117" s="26">
        <f>IFERROR(VLOOKUP('DATA ENTRY'!U117,'Sub Ref'!$C$14:$E$22,2,0),0)</f>
        <v>0</v>
      </c>
      <c r="AJ117" s="26">
        <f>IFERROR(VLOOKUP('DATA ENTRY'!U117,'Sub Ref'!$C$14:$E$22,3,0),0)</f>
        <v>0</v>
      </c>
      <c r="AK117" s="26">
        <f>IFERROR(INDEX('Sub Ref'!$M$14:$M$23,MATCH('DATA ENTRY'!X117,'Sub Ref'!$L$14:$L$23,0)),0)</f>
        <v>0</v>
      </c>
      <c r="AL117" s="26">
        <f>IFERROR(INDEX('Sub Ref'!$N$14:$N$23,MATCH('DATA ENTRY'!X117,'Sub Ref'!$L$14:$L$23,0)),0)</f>
        <v>0</v>
      </c>
      <c r="AN117" s="26">
        <f t="shared" si="14"/>
        <v>7</v>
      </c>
      <c r="AP117" s="26">
        <f>IFERROR('MARK LOOKUP'!Y117*LEDGER!AR117,0)</f>
        <v>0</v>
      </c>
      <c r="AQ117" s="26">
        <f>IFERROR('MARK LOOKUP'!Z117*LEDGER!AS117,0)</f>
        <v>0</v>
      </c>
      <c r="AR117" s="26">
        <f>IFERROR(AA117*LEDGER!AU117,0)</f>
        <v>0</v>
      </c>
      <c r="AS117" s="26">
        <f>IFERROR(AB117*LEDGER!AV117,0)</f>
        <v>0</v>
      </c>
      <c r="AT117" s="26">
        <f>IFERROR(AC117*LEDGER!AU117,0)</f>
        <v>0</v>
      </c>
      <c r="AU117" s="26">
        <f>IFERROR(AD117*LEDGER!AV117,0)</f>
        <v>0</v>
      </c>
      <c r="AV117" s="26">
        <f>IFERROR(AE117*LEDGER!BA117,0)</f>
        <v>0</v>
      </c>
      <c r="AW117" s="26">
        <f>IFERROR(AF117*LEDGER!BB117,0)</f>
        <v>0</v>
      </c>
      <c r="AX117" s="26">
        <f>IFERROR(AG117*LEDGER!BD117,0)</f>
        <v>0</v>
      </c>
      <c r="AY117" s="26">
        <f>IFERROR(AH117*LEDGER!BE117,0)</f>
        <v>0</v>
      </c>
      <c r="AZ117" s="26">
        <f>IFERROR(AI117*LEDGER!BG117,0)</f>
        <v>0</v>
      </c>
      <c r="BA117" s="26">
        <f>IFERROR(AJ117*LEDGER!BH117,0)</f>
        <v>0</v>
      </c>
      <c r="BB117" s="26">
        <f>IFERROR(AK117*LEDGER!BJ117,0)</f>
        <v>0</v>
      </c>
      <c r="BC117" s="26">
        <f>IFERROR(AL117*LEDGER!BK117,0)</f>
        <v>0</v>
      </c>
      <c r="BD117" s="26">
        <f t="shared" si="15"/>
        <v>0</v>
      </c>
      <c r="BE117" s="26">
        <f t="shared" si="16"/>
        <v>0</v>
      </c>
    </row>
    <row r="118" spans="2:57" x14ac:dyDescent="0.2">
      <c r="B118" s="26">
        <f>'Sub Ref'!F$27</f>
        <v>75</v>
      </c>
      <c r="C118" s="26">
        <f>'Sub Ref'!G$27</f>
        <v>25</v>
      </c>
      <c r="D118" s="26">
        <f t="shared" si="10"/>
        <v>100</v>
      </c>
      <c r="E118" s="26">
        <f>'Sub Ref'!O$27</f>
        <v>75</v>
      </c>
      <c r="F118" s="26">
        <f>'Sub Ref'!P$27</f>
        <v>25</v>
      </c>
      <c r="G118" s="26">
        <f t="shared" si="11"/>
        <v>100</v>
      </c>
      <c r="H118" s="26" t="e">
        <f>VLOOKUP('DATA ENTRY'!L118,'Sub Ref'!$L$30:$O$31,4,0)</f>
        <v>#N/A</v>
      </c>
      <c r="I118" s="26" t="e">
        <f>VLOOKUP('DATA ENTRY'!L118,'Sub Ref'!$L$30:$P$31,5,0)</f>
        <v>#N/A</v>
      </c>
      <c r="J118" s="26" t="e">
        <f t="shared" si="17"/>
        <v>#N/A</v>
      </c>
      <c r="K118" s="26" t="e">
        <f>VLOOKUP('DATA ENTRY'!O118,'Sub Ref'!$C$3:$G$11,4,0)</f>
        <v>#N/A</v>
      </c>
      <c r="L118" s="26" t="e">
        <f>VLOOKUP('DATA ENTRY'!O118,'Sub Ref'!$C$3:$G$11,5,0)</f>
        <v>#N/A</v>
      </c>
      <c r="M118" s="26" t="e">
        <f t="shared" si="12"/>
        <v>#N/A</v>
      </c>
      <c r="N118" s="26" t="e">
        <f>VLOOKUP('DATA ENTRY'!R118,'Sub Ref'!$L$3:$P$11,4,0)</f>
        <v>#N/A</v>
      </c>
      <c r="O118" s="26" t="e">
        <f>VLOOKUP('DATA ENTRY'!R118,'Sub Ref'!$L$3:$P$11,5,0)</f>
        <v>#N/A</v>
      </c>
      <c r="P118" s="26" t="e">
        <f t="shared" si="18"/>
        <v>#N/A</v>
      </c>
      <c r="Q118" s="26" t="e">
        <f>VLOOKUP('DATA ENTRY'!U118,'Sub Ref'!$C$14:$G$22,4,0)</f>
        <v>#N/A</v>
      </c>
      <c r="R118" s="26" t="e">
        <f>VLOOKUP('DATA ENTRY'!U118,'Sub Ref'!$C$14:$G$22,5,0)</f>
        <v>#N/A</v>
      </c>
      <c r="S118" s="26" t="e">
        <f t="shared" si="19"/>
        <v>#N/A</v>
      </c>
      <c r="T118" s="26" t="e">
        <f>INDEX('Sub Ref'!$O$14:$O$22,MATCH('DATA ENTRY'!X118,'Sub Ref'!$L$14:$L$22,0))</f>
        <v>#N/A</v>
      </c>
      <c r="U118" s="26" t="e">
        <f>INDEX('Sub Ref'!$P$14:$P$22,MATCH('DATA ENTRY'!X118,'Sub Ref'!$L$14:$L$22,0))</f>
        <v>#N/A</v>
      </c>
      <c r="V118" s="26" t="e">
        <f t="shared" si="13"/>
        <v>#N/A</v>
      </c>
      <c r="X118" s="26">
        <f>'DATA ENTRY'!A118</f>
        <v>0</v>
      </c>
      <c r="Y118" s="26">
        <f>'Sub Ref'!$D$27</f>
        <v>2.25</v>
      </c>
      <c r="Z118" s="26">
        <f>'Sub Ref'!$E$27</f>
        <v>0.75</v>
      </c>
      <c r="AA118" s="26">
        <f>'Sub Ref'!$M$27</f>
        <v>3</v>
      </c>
      <c r="AB118" s="26">
        <f>'Sub Ref'!$N$27</f>
        <v>1</v>
      </c>
      <c r="AC118" s="26">
        <f>IFERROR(VLOOKUP('DATA ENTRY'!L118,'Sub Ref'!$L$30:$N$31,2,0),0)</f>
        <v>0</v>
      </c>
      <c r="AD118" s="26">
        <f>IFERROR(VLOOKUP('DATA ENTRY'!L118,'Sub Ref'!$L$30:$N$31,3,0),0)</f>
        <v>0</v>
      </c>
      <c r="AE118" s="26">
        <f>IFERROR(VLOOKUP('DATA ENTRY'!O118,'Sub Ref'!$C$3:$E$11,2,0),0)</f>
        <v>0</v>
      </c>
      <c r="AF118" s="26">
        <f>IFERROR(VLOOKUP('DATA ENTRY'!O118,'Sub Ref'!$C$3:$E$11,3,0),0)</f>
        <v>0</v>
      </c>
      <c r="AG118" s="26">
        <f>IFERROR(VLOOKUP('DATA ENTRY'!R118,'Sub Ref'!$L$3:$N$24,2,0),0)</f>
        <v>0</v>
      </c>
      <c r="AH118" s="26">
        <f>IFERROR(VLOOKUP('DATA ENTRY'!R118,'Sub Ref'!$L$3:$N$24,3,0),0)</f>
        <v>0</v>
      </c>
      <c r="AI118" s="26">
        <f>IFERROR(VLOOKUP('DATA ENTRY'!U118,'Sub Ref'!$C$14:$E$22,2,0),0)</f>
        <v>0</v>
      </c>
      <c r="AJ118" s="26">
        <f>IFERROR(VLOOKUP('DATA ENTRY'!U118,'Sub Ref'!$C$14:$E$22,3,0),0)</f>
        <v>0</v>
      </c>
      <c r="AK118" s="26">
        <f>IFERROR(INDEX('Sub Ref'!$M$14:$M$23,MATCH('DATA ENTRY'!X118,'Sub Ref'!$L$14:$L$23,0)),0)</f>
        <v>0</v>
      </c>
      <c r="AL118" s="26">
        <f>IFERROR(INDEX('Sub Ref'!$N$14:$N$23,MATCH('DATA ENTRY'!X118,'Sub Ref'!$L$14:$L$23,0)),0)</f>
        <v>0</v>
      </c>
      <c r="AN118" s="26">
        <f t="shared" si="14"/>
        <v>7</v>
      </c>
      <c r="AP118" s="26">
        <f>IFERROR('MARK LOOKUP'!Y118*LEDGER!AR118,0)</f>
        <v>0</v>
      </c>
      <c r="AQ118" s="26">
        <f>IFERROR('MARK LOOKUP'!Z118*LEDGER!AS118,0)</f>
        <v>0</v>
      </c>
      <c r="AR118" s="26">
        <f>IFERROR(AA118*LEDGER!AU118,0)</f>
        <v>0</v>
      </c>
      <c r="AS118" s="26">
        <f>IFERROR(AB118*LEDGER!AV118,0)</f>
        <v>0</v>
      </c>
      <c r="AT118" s="26">
        <f>IFERROR(AC118*LEDGER!AU118,0)</f>
        <v>0</v>
      </c>
      <c r="AU118" s="26">
        <f>IFERROR(AD118*LEDGER!AV118,0)</f>
        <v>0</v>
      </c>
      <c r="AV118" s="26">
        <f>IFERROR(AE118*LEDGER!BA118,0)</f>
        <v>0</v>
      </c>
      <c r="AW118" s="26">
        <f>IFERROR(AF118*LEDGER!BB118,0)</f>
        <v>0</v>
      </c>
      <c r="AX118" s="26">
        <f>IFERROR(AG118*LEDGER!BD118,0)</f>
        <v>0</v>
      </c>
      <c r="AY118" s="26">
        <f>IFERROR(AH118*LEDGER!BE118,0)</f>
        <v>0</v>
      </c>
      <c r="AZ118" s="26">
        <f>IFERROR(AI118*LEDGER!BG118,0)</f>
        <v>0</v>
      </c>
      <c r="BA118" s="26">
        <f>IFERROR(AJ118*LEDGER!BH118,0)</f>
        <v>0</v>
      </c>
      <c r="BB118" s="26">
        <f>IFERROR(AK118*LEDGER!BJ118,0)</f>
        <v>0</v>
      </c>
      <c r="BC118" s="26">
        <f>IFERROR(AL118*LEDGER!BK118,0)</f>
        <v>0</v>
      </c>
      <c r="BD118" s="26">
        <f t="shared" si="15"/>
        <v>0</v>
      </c>
      <c r="BE118" s="26">
        <f t="shared" si="16"/>
        <v>0</v>
      </c>
    </row>
    <row r="119" spans="2:57" x14ac:dyDescent="0.2">
      <c r="B119" s="26">
        <f>'Sub Ref'!F$27</f>
        <v>75</v>
      </c>
      <c r="C119" s="26">
        <f>'Sub Ref'!G$27</f>
        <v>25</v>
      </c>
      <c r="D119" s="26">
        <f t="shared" si="10"/>
        <v>100</v>
      </c>
      <c r="E119" s="26">
        <f>'Sub Ref'!O$27</f>
        <v>75</v>
      </c>
      <c r="F119" s="26">
        <f>'Sub Ref'!P$27</f>
        <v>25</v>
      </c>
      <c r="G119" s="26">
        <f t="shared" si="11"/>
        <v>100</v>
      </c>
      <c r="H119" s="26" t="e">
        <f>VLOOKUP('DATA ENTRY'!L119,'Sub Ref'!$L$30:$O$31,4,0)</f>
        <v>#N/A</v>
      </c>
      <c r="I119" s="26" t="e">
        <f>VLOOKUP('DATA ENTRY'!L119,'Sub Ref'!$L$30:$P$31,5,0)</f>
        <v>#N/A</v>
      </c>
      <c r="J119" s="26" t="e">
        <f t="shared" si="17"/>
        <v>#N/A</v>
      </c>
      <c r="K119" s="26" t="e">
        <f>VLOOKUP('DATA ENTRY'!O119,'Sub Ref'!$C$3:$G$11,4,0)</f>
        <v>#N/A</v>
      </c>
      <c r="L119" s="26" t="e">
        <f>VLOOKUP('DATA ENTRY'!O119,'Sub Ref'!$C$3:$G$11,5,0)</f>
        <v>#N/A</v>
      </c>
      <c r="M119" s="26" t="e">
        <f t="shared" si="12"/>
        <v>#N/A</v>
      </c>
      <c r="N119" s="26" t="e">
        <f>VLOOKUP('DATA ENTRY'!R119,'Sub Ref'!$L$3:$P$11,4,0)</f>
        <v>#N/A</v>
      </c>
      <c r="O119" s="26" t="e">
        <f>VLOOKUP('DATA ENTRY'!R119,'Sub Ref'!$L$3:$P$11,5,0)</f>
        <v>#N/A</v>
      </c>
      <c r="P119" s="26" t="e">
        <f t="shared" si="18"/>
        <v>#N/A</v>
      </c>
      <c r="Q119" s="26" t="e">
        <f>VLOOKUP('DATA ENTRY'!U119,'Sub Ref'!$C$14:$G$22,4,0)</f>
        <v>#N/A</v>
      </c>
      <c r="R119" s="26" t="e">
        <f>VLOOKUP('DATA ENTRY'!U119,'Sub Ref'!$C$14:$G$22,5,0)</f>
        <v>#N/A</v>
      </c>
      <c r="S119" s="26" t="e">
        <f t="shared" si="19"/>
        <v>#N/A</v>
      </c>
      <c r="T119" s="26" t="e">
        <f>INDEX('Sub Ref'!$O$14:$O$22,MATCH('DATA ENTRY'!X119,'Sub Ref'!$L$14:$L$22,0))</f>
        <v>#N/A</v>
      </c>
      <c r="U119" s="26" t="e">
        <f>INDEX('Sub Ref'!$P$14:$P$22,MATCH('DATA ENTRY'!X119,'Sub Ref'!$L$14:$L$22,0))</f>
        <v>#N/A</v>
      </c>
      <c r="V119" s="26" t="e">
        <f t="shared" si="13"/>
        <v>#N/A</v>
      </c>
      <c r="X119" s="26">
        <f>'DATA ENTRY'!A119</f>
        <v>0</v>
      </c>
      <c r="Y119" s="26">
        <f>'Sub Ref'!$D$27</f>
        <v>2.25</v>
      </c>
      <c r="Z119" s="26">
        <f>'Sub Ref'!$E$27</f>
        <v>0.75</v>
      </c>
      <c r="AA119" s="26">
        <f>'Sub Ref'!$M$27</f>
        <v>3</v>
      </c>
      <c r="AB119" s="26">
        <f>'Sub Ref'!$N$27</f>
        <v>1</v>
      </c>
      <c r="AC119" s="26">
        <f>IFERROR(VLOOKUP('DATA ENTRY'!L119,'Sub Ref'!$L$30:$N$31,2,0),0)</f>
        <v>0</v>
      </c>
      <c r="AD119" s="26">
        <f>IFERROR(VLOOKUP('DATA ENTRY'!L119,'Sub Ref'!$L$30:$N$31,3,0),0)</f>
        <v>0</v>
      </c>
      <c r="AE119" s="26">
        <f>IFERROR(VLOOKUP('DATA ENTRY'!O119,'Sub Ref'!$C$3:$E$11,2,0),0)</f>
        <v>0</v>
      </c>
      <c r="AF119" s="26">
        <f>IFERROR(VLOOKUP('DATA ENTRY'!O119,'Sub Ref'!$C$3:$E$11,3,0),0)</f>
        <v>0</v>
      </c>
      <c r="AG119" s="26">
        <f>IFERROR(VLOOKUP('DATA ENTRY'!R119,'Sub Ref'!$L$3:$N$24,2,0),0)</f>
        <v>0</v>
      </c>
      <c r="AH119" s="26">
        <f>IFERROR(VLOOKUP('DATA ENTRY'!R119,'Sub Ref'!$L$3:$N$24,3,0),0)</f>
        <v>0</v>
      </c>
      <c r="AI119" s="26">
        <f>IFERROR(VLOOKUP('DATA ENTRY'!U119,'Sub Ref'!$C$14:$E$22,2,0),0)</f>
        <v>0</v>
      </c>
      <c r="AJ119" s="26">
        <f>IFERROR(VLOOKUP('DATA ENTRY'!U119,'Sub Ref'!$C$14:$E$22,3,0),0)</f>
        <v>0</v>
      </c>
      <c r="AK119" s="26">
        <f>IFERROR(INDEX('Sub Ref'!$M$14:$M$23,MATCH('DATA ENTRY'!X119,'Sub Ref'!$L$14:$L$23,0)),0)</f>
        <v>0</v>
      </c>
      <c r="AL119" s="26">
        <f>IFERROR(INDEX('Sub Ref'!$N$14:$N$23,MATCH('DATA ENTRY'!X119,'Sub Ref'!$L$14:$L$23,0)),0)</f>
        <v>0</v>
      </c>
      <c r="AN119" s="26">
        <f t="shared" si="14"/>
        <v>7</v>
      </c>
      <c r="AP119" s="26">
        <f>IFERROR('MARK LOOKUP'!Y119*LEDGER!AR119,0)</f>
        <v>0</v>
      </c>
      <c r="AQ119" s="26">
        <f>IFERROR('MARK LOOKUP'!Z119*LEDGER!AS119,0)</f>
        <v>0</v>
      </c>
      <c r="AR119" s="26">
        <f>IFERROR(AA119*LEDGER!AU119,0)</f>
        <v>0</v>
      </c>
      <c r="AS119" s="26">
        <f>IFERROR(AB119*LEDGER!AV119,0)</f>
        <v>0</v>
      </c>
      <c r="AT119" s="26">
        <f>IFERROR(AC119*LEDGER!AU119,0)</f>
        <v>0</v>
      </c>
      <c r="AU119" s="26">
        <f>IFERROR(AD119*LEDGER!AV119,0)</f>
        <v>0</v>
      </c>
      <c r="AV119" s="26">
        <f>IFERROR(AE119*LEDGER!BA119,0)</f>
        <v>0</v>
      </c>
      <c r="AW119" s="26">
        <f>IFERROR(AF119*LEDGER!BB119,0)</f>
        <v>0</v>
      </c>
      <c r="AX119" s="26">
        <f>IFERROR(AG119*LEDGER!BD119,0)</f>
        <v>0</v>
      </c>
      <c r="AY119" s="26">
        <f>IFERROR(AH119*LEDGER!BE119,0)</f>
        <v>0</v>
      </c>
      <c r="AZ119" s="26">
        <f>IFERROR(AI119*LEDGER!BG119,0)</f>
        <v>0</v>
      </c>
      <c r="BA119" s="26">
        <f>IFERROR(AJ119*LEDGER!BH119,0)</f>
        <v>0</v>
      </c>
      <c r="BB119" s="26">
        <f>IFERROR(AK119*LEDGER!BJ119,0)</f>
        <v>0</v>
      </c>
      <c r="BC119" s="26">
        <f>IFERROR(AL119*LEDGER!BK119,0)</f>
        <v>0</v>
      </c>
      <c r="BD119" s="26">
        <f t="shared" si="15"/>
        <v>0</v>
      </c>
      <c r="BE119" s="26">
        <f t="shared" si="16"/>
        <v>0</v>
      </c>
    </row>
    <row r="120" spans="2:57" x14ac:dyDescent="0.2">
      <c r="B120" s="26">
        <f>'Sub Ref'!F$27</f>
        <v>75</v>
      </c>
      <c r="C120" s="26">
        <f>'Sub Ref'!G$27</f>
        <v>25</v>
      </c>
      <c r="D120" s="26">
        <f t="shared" si="10"/>
        <v>100</v>
      </c>
      <c r="E120" s="26">
        <f>'Sub Ref'!O$27</f>
        <v>75</v>
      </c>
      <c r="F120" s="26">
        <f>'Sub Ref'!P$27</f>
        <v>25</v>
      </c>
      <c r="G120" s="26">
        <f t="shared" si="11"/>
        <v>100</v>
      </c>
      <c r="H120" s="26" t="e">
        <f>VLOOKUP('DATA ENTRY'!L120,'Sub Ref'!$L$30:$O$31,4,0)</f>
        <v>#N/A</v>
      </c>
      <c r="I120" s="26" t="e">
        <f>VLOOKUP('DATA ENTRY'!L120,'Sub Ref'!$L$30:$P$31,5,0)</f>
        <v>#N/A</v>
      </c>
      <c r="J120" s="26" t="e">
        <f t="shared" si="17"/>
        <v>#N/A</v>
      </c>
      <c r="K120" s="26" t="e">
        <f>VLOOKUP('DATA ENTRY'!O120,'Sub Ref'!$C$3:$G$11,4,0)</f>
        <v>#N/A</v>
      </c>
      <c r="L120" s="26" t="e">
        <f>VLOOKUP('DATA ENTRY'!O120,'Sub Ref'!$C$3:$G$11,5,0)</f>
        <v>#N/A</v>
      </c>
      <c r="M120" s="26" t="e">
        <f t="shared" si="12"/>
        <v>#N/A</v>
      </c>
      <c r="N120" s="26" t="e">
        <f>VLOOKUP('DATA ENTRY'!R120,'Sub Ref'!$L$3:$P$11,4,0)</f>
        <v>#N/A</v>
      </c>
      <c r="O120" s="26" t="e">
        <f>VLOOKUP('DATA ENTRY'!R120,'Sub Ref'!$L$3:$P$11,5,0)</f>
        <v>#N/A</v>
      </c>
      <c r="P120" s="26" t="e">
        <f t="shared" si="18"/>
        <v>#N/A</v>
      </c>
      <c r="Q120" s="26" t="e">
        <f>VLOOKUP('DATA ENTRY'!U120,'Sub Ref'!$C$14:$G$22,4,0)</f>
        <v>#N/A</v>
      </c>
      <c r="R120" s="26" t="e">
        <f>VLOOKUP('DATA ENTRY'!U120,'Sub Ref'!$C$14:$G$22,5,0)</f>
        <v>#N/A</v>
      </c>
      <c r="S120" s="26" t="e">
        <f t="shared" si="19"/>
        <v>#N/A</v>
      </c>
      <c r="T120" s="26" t="e">
        <f>INDEX('Sub Ref'!$O$14:$O$22,MATCH('DATA ENTRY'!X120,'Sub Ref'!$L$14:$L$22,0))</f>
        <v>#N/A</v>
      </c>
      <c r="U120" s="26" t="e">
        <f>INDEX('Sub Ref'!$P$14:$P$22,MATCH('DATA ENTRY'!X120,'Sub Ref'!$L$14:$L$22,0))</f>
        <v>#N/A</v>
      </c>
      <c r="V120" s="26" t="e">
        <f t="shared" si="13"/>
        <v>#N/A</v>
      </c>
      <c r="X120" s="26">
        <f>'DATA ENTRY'!A120</f>
        <v>0</v>
      </c>
      <c r="Y120" s="26">
        <f>'Sub Ref'!$D$27</f>
        <v>2.25</v>
      </c>
      <c r="Z120" s="26">
        <f>'Sub Ref'!$E$27</f>
        <v>0.75</v>
      </c>
      <c r="AA120" s="26">
        <f>'Sub Ref'!$M$27</f>
        <v>3</v>
      </c>
      <c r="AB120" s="26">
        <f>'Sub Ref'!$N$27</f>
        <v>1</v>
      </c>
      <c r="AC120" s="26">
        <f>IFERROR(VLOOKUP('DATA ENTRY'!L120,'Sub Ref'!$L$30:$N$31,2,0),0)</f>
        <v>0</v>
      </c>
      <c r="AD120" s="26">
        <f>IFERROR(VLOOKUP('DATA ENTRY'!L120,'Sub Ref'!$L$30:$N$31,3,0),0)</f>
        <v>0</v>
      </c>
      <c r="AE120" s="26">
        <f>IFERROR(VLOOKUP('DATA ENTRY'!O120,'Sub Ref'!$C$3:$E$11,2,0),0)</f>
        <v>0</v>
      </c>
      <c r="AF120" s="26">
        <f>IFERROR(VLOOKUP('DATA ENTRY'!O120,'Sub Ref'!$C$3:$E$11,3,0),0)</f>
        <v>0</v>
      </c>
      <c r="AG120" s="26">
        <f>IFERROR(VLOOKUP('DATA ENTRY'!R120,'Sub Ref'!$L$3:$N$24,2,0),0)</f>
        <v>0</v>
      </c>
      <c r="AH120" s="26">
        <f>IFERROR(VLOOKUP('DATA ENTRY'!R120,'Sub Ref'!$L$3:$N$24,3,0),0)</f>
        <v>0</v>
      </c>
      <c r="AI120" s="26">
        <f>IFERROR(VLOOKUP('DATA ENTRY'!U120,'Sub Ref'!$C$14:$E$22,2,0),0)</f>
        <v>0</v>
      </c>
      <c r="AJ120" s="26">
        <f>IFERROR(VLOOKUP('DATA ENTRY'!U120,'Sub Ref'!$C$14:$E$22,3,0),0)</f>
        <v>0</v>
      </c>
      <c r="AK120" s="26">
        <f>IFERROR(INDEX('Sub Ref'!$M$14:$M$23,MATCH('DATA ENTRY'!X120,'Sub Ref'!$L$14:$L$23,0)),0)</f>
        <v>0</v>
      </c>
      <c r="AL120" s="26">
        <f>IFERROR(INDEX('Sub Ref'!$N$14:$N$23,MATCH('DATA ENTRY'!X120,'Sub Ref'!$L$14:$L$23,0)),0)</f>
        <v>0</v>
      </c>
      <c r="AN120" s="26">
        <f t="shared" si="14"/>
        <v>7</v>
      </c>
      <c r="AP120" s="26">
        <f>IFERROR('MARK LOOKUP'!Y120*LEDGER!AR120,0)</f>
        <v>0</v>
      </c>
      <c r="AQ120" s="26">
        <f>IFERROR('MARK LOOKUP'!Z120*LEDGER!AS120,0)</f>
        <v>0</v>
      </c>
      <c r="AR120" s="26">
        <f>IFERROR(AA120*LEDGER!AU120,0)</f>
        <v>0</v>
      </c>
      <c r="AS120" s="26">
        <f>IFERROR(AB120*LEDGER!AV120,0)</f>
        <v>0</v>
      </c>
      <c r="AT120" s="26">
        <f>IFERROR(AC120*LEDGER!AU120,0)</f>
        <v>0</v>
      </c>
      <c r="AU120" s="26">
        <f>IFERROR(AD120*LEDGER!AV120,0)</f>
        <v>0</v>
      </c>
      <c r="AV120" s="26">
        <f>IFERROR(AE120*LEDGER!BA120,0)</f>
        <v>0</v>
      </c>
      <c r="AW120" s="26">
        <f>IFERROR(AF120*LEDGER!BB120,0)</f>
        <v>0</v>
      </c>
      <c r="AX120" s="26">
        <f>IFERROR(AG120*LEDGER!BD120,0)</f>
        <v>0</v>
      </c>
      <c r="AY120" s="26">
        <f>IFERROR(AH120*LEDGER!BE120,0)</f>
        <v>0</v>
      </c>
      <c r="AZ120" s="26">
        <f>IFERROR(AI120*LEDGER!BG120,0)</f>
        <v>0</v>
      </c>
      <c r="BA120" s="26">
        <f>IFERROR(AJ120*LEDGER!BH120,0)</f>
        <v>0</v>
      </c>
      <c r="BB120" s="26">
        <f>IFERROR(AK120*LEDGER!BJ120,0)</f>
        <v>0</v>
      </c>
      <c r="BC120" s="26">
        <f>IFERROR(AL120*LEDGER!BK120,0)</f>
        <v>0</v>
      </c>
      <c r="BD120" s="26">
        <f t="shared" si="15"/>
        <v>0</v>
      </c>
      <c r="BE120" s="26">
        <f t="shared" si="16"/>
        <v>0</v>
      </c>
    </row>
    <row r="121" spans="2:57" x14ac:dyDescent="0.2">
      <c r="B121" s="26">
        <f>'Sub Ref'!F$27</f>
        <v>75</v>
      </c>
      <c r="C121" s="26">
        <f>'Sub Ref'!G$27</f>
        <v>25</v>
      </c>
      <c r="D121" s="26">
        <f t="shared" si="10"/>
        <v>100</v>
      </c>
      <c r="E121" s="26">
        <f>'Sub Ref'!O$27</f>
        <v>75</v>
      </c>
      <c r="F121" s="26">
        <f>'Sub Ref'!P$27</f>
        <v>25</v>
      </c>
      <c r="G121" s="26">
        <f t="shared" si="11"/>
        <v>100</v>
      </c>
      <c r="H121" s="26" t="e">
        <f>VLOOKUP('DATA ENTRY'!L121,'Sub Ref'!$L$30:$O$31,4,0)</f>
        <v>#N/A</v>
      </c>
      <c r="I121" s="26" t="e">
        <f>VLOOKUP('DATA ENTRY'!L121,'Sub Ref'!$L$30:$P$31,5,0)</f>
        <v>#N/A</v>
      </c>
      <c r="J121" s="26" t="e">
        <f t="shared" si="17"/>
        <v>#N/A</v>
      </c>
      <c r="K121" s="26" t="e">
        <f>VLOOKUP('DATA ENTRY'!O121,'Sub Ref'!$C$3:$G$11,4,0)</f>
        <v>#N/A</v>
      </c>
      <c r="L121" s="26" t="e">
        <f>VLOOKUP('DATA ENTRY'!O121,'Sub Ref'!$C$3:$G$11,5,0)</f>
        <v>#N/A</v>
      </c>
      <c r="M121" s="26" t="e">
        <f t="shared" si="12"/>
        <v>#N/A</v>
      </c>
      <c r="N121" s="26" t="e">
        <f>VLOOKUP('DATA ENTRY'!R121,'Sub Ref'!$L$3:$P$11,4,0)</f>
        <v>#N/A</v>
      </c>
      <c r="O121" s="26" t="e">
        <f>VLOOKUP('DATA ENTRY'!R121,'Sub Ref'!$L$3:$P$11,5,0)</f>
        <v>#N/A</v>
      </c>
      <c r="P121" s="26" t="e">
        <f t="shared" si="18"/>
        <v>#N/A</v>
      </c>
      <c r="Q121" s="26" t="e">
        <f>VLOOKUP('DATA ENTRY'!U121,'Sub Ref'!$C$14:$G$22,4,0)</f>
        <v>#N/A</v>
      </c>
      <c r="R121" s="26" t="e">
        <f>VLOOKUP('DATA ENTRY'!U121,'Sub Ref'!$C$14:$G$22,5,0)</f>
        <v>#N/A</v>
      </c>
      <c r="S121" s="26" t="e">
        <f t="shared" si="19"/>
        <v>#N/A</v>
      </c>
      <c r="T121" s="26" t="e">
        <f>INDEX('Sub Ref'!$O$14:$O$22,MATCH('DATA ENTRY'!X121,'Sub Ref'!$L$14:$L$22,0))</f>
        <v>#N/A</v>
      </c>
      <c r="U121" s="26" t="e">
        <f>INDEX('Sub Ref'!$P$14:$P$22,MATCH('DATA ENTRY'!X121,'Sub Ref'!$L$14:$L$22,0))</f>
        <v>#N/A</v>
      </c>
      <c r="V121" s="26" t="e">
        <f t="shared" si="13"/>
        <v>#N/A</v>
      </c>
      <c r="X121" s="26">
        <f>'DATA ENTRY'!A121</f>
        <v>0</v>
      </c>
      <c r="Y121" s="26">
        <f>'Sub Ref'!$D$27</f>
        <v>2.25</v>
      </c>
      <c r="Z121" s="26">
        <f>'Sub Ref'!$E$27</f>
        <v>0.75</v>
      </c>
      <c r="AA121" s="26">
        <f>'Sub Ref'!$M$27</f>
        <v>3</v>
      </c>
      <c r="AB121" s="26">
        <f>'Sub Ref'!$N$27</f>
        <v>1</v>
      </c>
      <c r="AC121" s="26">
        <f>IFERROR(VLOOKUP('DATA ENTRY'!L121,'Sub Ref'!$L$30:$N$31,2,0),0)</f>
        <v>0</v>
      </c>
      <c r="AD121" s="26">
        <f>IFERROR(VLOOKUP('DATA ENTRY'!L121,'Sub Ref'!$L$30:$N$31,3,0),0)</f>
        <v>0</v>
      </c>
      <c r="AE121" s="26">
        <f>IFERROR(VLOOKUP('DATA ENTRY'!O121,'Sub Ref'!$C$3:$E$11,2,0),0)</f>
        <v>0</v>
      </c>
      <c r="AF121" s="26">
        <f>IFERROR(VLOOKUP('DATA ENTRY'!O121,'Sub Ref'!$C$3:$E$11,3,0),0)</f>
        <v>0</v>
      </c>
      <c r="AG121" s="26">
        <f>IFERROR(VLOOKUP('DATA ENTRY'!R121,'Sub Ref'!$L$3:$N$24,2,0),0)</f>
        <v>0</v>
      </c>
      <c r="AH121" s="26">
        <f>IFERROR(VLOOKUP('DATA ENTRY'!R121,'Sub Ref'!$L$3:$N$24,3,0),0)</f>
        <v>0</v>
      </c>
      <c r="AI121" s="26">
        <f>IFERROR(VLOOKUP('DATA ENTRY'!U121,'Sub Ref'!$C$14:$E$22,2,0),0)</f>
        <v>0</v>
      </c>
      <c r="AJ121" s="26">
        <f>IFERROR(VLOOKUP('DATA ENTRY'!U121,'Sub Ref'!$C$14:$E$22,3,0),0)</f>
        <v>0</v>
      </c>
      <c r="AK121" s="26">
        <f>IFERROR(INDEX('Sub Ref'!$M$14:$M$23,MATCH('DATA ENTRY'!X121,'Sub Ref'!$L$14:$L$23,0)),0)</f>
        <v>0</v>
      </c>
      <c r="AL121" s="26">
        <f>IFERROR(INDEX('Sub Ref'!$N$14:$N$23,MATCH('DATA ENTRY'!X121,'Sub Ref'!$L$14:$L$23,0)),0)</f>
        <v>0</v>
      </c>
      <c r="AN121" s="26">
        <f t="shared" si="14"/>
        <v>7</v>
      </c>
      <c r="AP121" s="26">
        <f>IFERROR('MARK LOOKUP'!Y121*LEDGER!AR121,0)</f>
        <v>0</v>
      </c>
      <c r="AQ121" s="26">
        <f>IFERROR('MARK LOOKUP'!Z121*LEDGER!AS121,0)</f>
        <v>0</v>
      </c>
      <c r="AR121" s="26">
        <f>IFERROR(AA121*LEDGER!AU121,0)</f>
        <v>0</v>
      </c>
      <c r="AS121" s="26">
        <f>IFERROR(AB121*LEDGER!AV121,0)</f>
        <v>0</v>
      </c>
      <c r="AT121" s="26">
        <f>IFERROR(AC121*LEDGER!AU121,0)</f>
        <v>0</v>
      </c>
      <c r="AU121" s="26">
        <f>IFERROR(AD121*LEDGER!AV121,0)</f>
        <v>0</v>
      </c>
      <c r="AV121" s="26">
        <f>IFERROR(AE121*LEDGER!BA121,0)</f>
        <v>0</v>
      </c>
      <c r="AW121" s="26">
        <f>IFERROR(AF121*LEDGER!BB121,0)</f>
        <v>0</v>
      </c>
      <c r="AX121" s="26">
        <f>IFERROR(AG121*LEDGER!BD121,0)</f>
        <v>0</v>
      </c>
      <c r="AY121" s="26">
        <f>IFERROR(AH121*LEDGER!BE121,0)</f>
        <v>0</v>
      </c>
      <c r="AZ121" s="26">
        <f>IFERROR(AI121*LEDGER!BG121,0)</f>
        <v>0</v>
      </c>
      <c r="BA121" s="26">
        <f>IFERROR(AJ121*LEDGER!BH121,0)</f>
        <v>0</v>
      </c>
      <c r="BB121" s="26">
        <f>IFERROR(AK121*LEDGER!BJ121,0)</f>
        <v>0</v>
      </c>
      <c r="BC121" s="26">
        <f>IFERROR(AL121*LEDGER!BK121,0)</f>
        <v>0</v>
      </c>
      <c r="BD121" s="26">
        <f t="shared" si="15"/>
        <v>0</v>
      </c>
      <c r="BE121" s="26">
        <f t="shared" si="16"/>
        <v>0</v>
      </c>
    </row>
    <row r="122" spans="2:57" x14ac:dyDescent="0.2">
      <c r="B122" s="26">
        <f>'Sub Ref'!F$27</f>
        <v>75</v>
      </c>
      <c r="C122" s="26">
        <f>'Sub Ref'!G$27</f>
        <v>25</v>
      </c>
      <c r="D122" s="26">
        <f t="shared" si="10"/>
        <v>100</v>
      </c>
      <c r="E122" s="26">
        <f>'Sub Ref'!O$27</f>
        <v>75</v>
      </c>
      <c r="F122" s="26">
        <f>'Sub Ref'!P$27</f>
        <v>25</v>
      </c>
      <c r="G122" s="26">
        <f t="shared" si="11"/>
        <v>100</v>
      </c>
      <c r="H122" s="26" t="e">
        <f>VLOOKUP('DATA ENTRY'!L122,'Sub Ref'!$L$30:$O$31,4,0)</f>
        <v>#N/A</v>
      </c>
      <c r="I122" s="26" t="e">
        <f>VLOOKUP('DATA ENTRY'!L122,'Sub Ref'!$L$30:$P$31,5,0)</f>
        <v>#N/A</v>
      </c>
      <c r="J122" s="26" t="e">
        <f t="shared" si="17"/>
        <v>#N/A</v>
      </c>
      <c r="K122" s="26" t="e">
        <f>VLOOKUP('DATA ENTRY'!O122,'Sub Ref'!$C$3:$G$11,4,0)</f>
        <v>#N/A</v>
      </c>
      <c r="L122" s="26" t="e">
        <f>VLOOKUP('DATA ENTRY'!O122,'Sub Ref'!$C$3:$G$11,5,0)</f>
        <v>#N/A</v>
      </c>
      <c r="M122" s="26" t="e">
        <f t="shared" si="12"/>
        <v>#N/A</v>
      </c>
      <c r="N122" s="26" t="e">
        <f>VLOOKUP('DATA ENTRY'!R122,'Sub Ref'!$L$3:$P$11,4,0)</f>
        <v>#N/A</v>
      </c>
      <c r="O122" s="26" t="e">
        <f>VLOOKUP('DATA ENTRY'!R122,'Sub Ref'!$L$3:$P$11,5,0)</f>
        <v>#N/A</v>
      </c>
      <c r="P122" s="26" t="e">
        <f t="shared" si="18"/>
        <v>#N/A</v>
      </c>
      <c r="Q122" s="26" t="e">
        <f>VLOOKUP('DATA ENTRY'!U122,'Sub Ref'!$C$14:$G$22,4,0)</f>
        <v>#N/A</v>
      </c>
      <c r="R122" s="26" t="e">
        <f>VLOOKUP('DATA ENTRY'!U122,'Sub Ref'!$C$14:$G$22,5,0)</f>
        <v>#N/A</v>
      </c>
      <c r="S122" s="26" t="e">
        <f t="shared" si="19"/>
        <v>#N/A</v>
      </c>
      <c r="T122" s="26" t="e">
        <f>INDEX('Sub Ref'!$O$14:$O$22,MATCH('DATA ENTRY'!X122,'Sub Ref'!$L$14:$L$22,0))</f>
        <v>#N/A</v>
      </c>
      <c r="U122" s="26" t="e">
        <f>INDEX('Sub Ref'!$P$14:$P$22,MATCH('DATA ENTRY'!X122,'Sub Ref'!$L$14:$L$22,0))</f>
        <v>#N/A</v>
      </c>
      <c r="V122" s="26" t="e">
        <f t="shared" si="13"/>
        <v>#N/A</v>
      </c>
      <c r="X122" s="26">
        <f>'DATA ENTRY'!A122</f>
        <v>0</v>
      </c>
      <c r="Y122" s="26">
        <f>'Sub Ref'!$D$27</f>
        <v>2.25</v>
      </c>
      <c r="Z122" s="26">
        <f>'Sub Ref'!$E$27</f>
        <v>0.75</v>
      </c>
      <c r="AA122" s="26">
        <f>'Sub Ref'!$M$27</f>
        <v>3</v>
      </c>
      <c r="AB122" s="26">
        <f>'Sub Ref'!$N$27</f>
        <v>1</v>
      </c>
      <c r="AC122" s="26">
        <f>IFERROR(VLOOKUP('DATA ENTRY'!L122,'Sub Ref'!$L$30:$N$31,2,0),0)</f>
        <v>0</v>
      </c>
      <c r="AD122" s="26">
        <f>IFERROR(VLOOKUP('DATA ENTRY'!L122,'Sub Ref'!$L$30:$N$31,3,0),0)</f>
        <v>0</v>
      </c>
      <c r="AE122" s="26">
        <f>IFERROR(VLOOKUP('DATA ENTRY'!O122,'Sub Ref'!$C$3:$E$11,2,0),0)</f>
        <v>0</v>
      </c>
      <c r="AF122" s="26">
        <f>IFERROR(VLOOKUP('DATA ENTRY'!O122,'Sub Ref'!$C$3:$E$11,3,0),0)</f>
        <v>0</v>
      </c>
      <c r="AG122" s="26">
        <f>IFERROR(VLOOKUP('DATA ENTRY'!R122,'Sub Ref'!$L$3:$N$24,2,0),0)</f>
        <v>0</v>
      </c>
      <c r="AH122" s="26">
        <f>IFERROR(VLOOKUP('DATA ENTRY'!R122,'Sub Ref'!$L$3:$N$24,3,0),0)</f>
        <v>0</v>
      </c>
      <c r="AI122" s="26">
        <f>IFERROR(VLOOKUP('DATA ENTRY'!U122,'Sub Ref'!$C$14:$E$22,2,0),0)</f>
        <v>0</v>
      </c>
      <c r="AJ122" s="26">
        <f>IFERROR(VLOOKUP('DATA ENTRY'!U122,'Sub Ref'!$C$14:$E$22,3,0),0)</f>
        <v>0</v>
      </c>
      <c r="AK122" s="26">
        <f>IFERROR(INDEX('Sub Ref'!$M$14:$M$23,MATCH('DATA ENTRY'!X122,'Sub Ref'!$L$14:$L$23,0)),0)</f>
        <v>0</v>
      </c>
      <c r="AL122" s="26">
        <f>IFERROR(INDEX('Sub Ref'!$N$14:$N$23,MATCH('DATA ENTRY'!X122,'Sub Ref'!$L$14:$L$23,0)),0)</f>
        <v>0</v>
      </c>
      <c r="AN122" s="26">
        <f t="shared" si="14"/>
        <v>7</v>
      </c>
      <c r="AP122" s="26">
        <f>IFERROR('MARK LOOKUP'!Y122*LEDGER!AR122,0)</f>
        <v>0</v>
      </c>
      <c r="AQ122" s="26">
        <f>IFERROR('MARK LOOKUP'!Z122*LEDGER!AS122,0)</f>
        <v>0</v>
      </c>
      <c r="AR122" s="26">
        <f>IFERROR(AA122*LEDGER!AU122,0)</f>
        <v>0</v>
      </c>
      <c r="AS122" s="26">
        <f>IFERROR(AB122*LEDGER!AV122,0)</f>
        <v>0</v>
      </c>
      <c r="AT122" s="26">
        <f>IFERROR(AC122*LEDGER!AU122,0)</f>
        <v>0</v>
      </c>
      <c r="AU122" s="26">
        <f>IFERROR(AD122*LEDGER!AV122,0)</f>
        <v>0</v>
      </c>
      <c r="AV122" s="26">
        <f>IFERROR(AE122*LEDGER!BA122,0)</f>
        <v>0</v>
      </c>
      <c r="AW122" s="26">
        <f>IFERROR(AF122*LEDGER!BB122,0)</f>
        <v>0</v>
      </c>
      <c r="AX122" s="26">
        <f>IFERROR(AG122*LEDGER!BD122,0)</f>
        <v>0</v>
      </c>
      <c r="AY122" s="26">
        <f>IFERROR(AH122*LEDGER!BE122,0)</f>
        <v>0</v>
      </c>
      <c r="AZ122" s="26">
        <f>IFERROR(AI122*LEDGER!BG122,0)</f>
        <v>0</v>
      </c>
      <c r="BA122" s="26">
        <f>IFERROR(AJ122*LEDGER!BH122,0)</f>
        <v>0</v>
      </c>
      <c r="BB122" s="26">
        <f>IFERROR(AK122*LEDGER!BJ122,0)</f>
        <v>0</v>
      </c>
      <c r="BC122" s="26">
        <f>IFERROR(AL122*LEDGER!BK122,0)</f>
        <v>0</v>
      </c>
      <c r="BD122" s="26">
        <f t="shared" si="15"/>
        <v>0</v>
      </c>
      <c r="BE122" s="26">
        <f t="shared" si="16"/>
        <v>0</v>
      </c>
    </row>
    <row r="123" spans="2:57" x14ac:dyDescent="0.2">
      <c r="B123" s="26">
        <f>'Sub Ref'!F$27</f>
        <v>75</v>
      </c>
      <c r="C123" s="26">
        <f>'Sub Ref'!G$27</f>
        <v>25</v>
      </c>
      <c r="D123" s="26">
        <f t="shared" si="10"/>
        <v>100</v>
      </c>
      <c r="E123" s="26">
        <f>'Sub Ref'!O$27</f>
        <v>75</v>
      </c>
      <c r="F123" s="26">
        <f>'Sub Ref'!P$27</f>
        <v>25</v>
      </c>
      <c r="G123" s="26">
        <f t="shared" si="11"/>
        <v>100</v>
      </c>
      <c r="H123" s="26" t="e">
        <f>VLOOKUP('DATA ENTRY'!L123,'Sub Ref'!$L$30:$O$31,4,0)</f>
        <v>#N/A</v>
      </c>
      <c r="I123" s="26" t="e">
        <f>VLOOKUP('DATA ENTRY'!L123,'Sub Ref'!$L$30:$P$31,5,0)</f>
        <v>#N/A</v>
      </c>
      <c r="J123" s="26" t="e">
        <f t="shared" si="17"/>
        <v>#N/A</v>
      </c>
      <c r="K123" s="26" t="e">
        <f>VLOOKUP('DATA ENTRY'!O123,'Sub Ref'!$C$3:$G$11,4,0)</f>
        <v>#N/A</v>
      </c>
      <c r="L123" s="26" t="e">
        <f>VLOOKUP('DATA ENTRY'!O123,'Sub Ref'!$C$3:$G$11,5,0)</f>
        <v>#N/A</v>
      </c>
      <c r="M123" s="26" t="e">
        <f t="shared" si="12"/>
        <v>#N/A</v>
      </c>
      <c r="N123" s="26" t="e">
        <f>VLOOKUP('DATA ENTRY'!R123,'Sub Ref'!$L$3:$P$11,4,0)</f>
        <v>#N/A</v>
      </c>
      <c r="O123" s="26" t="e">
        <f>VLOOKUP('DATA ENTRY'!R123,'Sub Ref'!$L$3:$P$11,5,0)</f>
        <v>#N/A</v>
      </c>
      <c r="P123" s="26" t="e">
        <f t="shared" si="18"/>
        <v>#N/A</v>
      </c>
      <c r="Q123" s="26" t="e">
        <f>VLOOKUP('DATA ENTRY'!U123,'Sub Ref'!$C$14:$G$22,4,0)</f>
        <v>#N/A</v>
      </c>
      <c r="R123" s="26" t="e">
        <f>VLOOKUP('DATA ENTRY'!U123,'Sub Ref'!$C$14:$G$22,5,0)</f>
        <v>#N/A</v>
      </c>
      <c r="S123" s="26" t="e">
        <f t="shared" si="19"/>
        <v>#N/A</v>
      </c>
      <c r="T123" s="26" t="e">
        <f>INDEX('Sub Ref'!$O$14:$O$22,MATCH('DATA ENTRY'!X123,'Sub Ref'!$L$14:$L$22,0))</f>
        <v>#N/A</v>
      </c>
      <c r="U123" s="26" t="e">
        <f>INDEX('Sub Ref'!$P$14:$P$22,MATCH('DATA ENTRY'!X123,'Sub Ref'!$L$14:$L$22,0))</f>
        <v>#N/A</v>
      </c>
      <c r="V123" s="26" t="e">
        <f t="shared" si="13"/>
        <v>#N/A</v>
      </c>
      <c r="X123" s="26">
        <f>'DATA ENTRY'!A123</f>
        <v>0</v>
      </c>
      <c r="Y123" s="26">
        <f>'Sub Ref'!$D$27</f>
        <v>2.25</v>
      </c>
      <c r="Z123" s="26">
        <f>'Sub Ref'!$E$27</f>
        <v>0.75</v>
      </c>
      <c r="AA123" s="26">
        <f>'Sub Ref'!$M$27</f>
        <v>3</v>
      </c>
      <c r="AB123" s="26">
        <f>'Sub Ref'!$N$27</f>
        <v>1</v>
      </c>
      <c r="AC123" s="26">
        <f>IFERROR(VLOOKUP('DATA ENTRY'!L123,'Sub Ref'!$L$30:$N$31,2,0),0)</f>
        <v>0</v>
      </c>
      <c r="AD123" s="26">
        <f>IFERROR(VLOOKUP('DATA ENTRY'!L123,'Sub Ref'!$L$30:$N$31,3,0),0)</f>
        <v>0</v>
      </c>
      <c r="AE123" s="26">
        <f>IFERROR(VLOOKUP('DATA ENTRY'!O123,'Sub Ref'!$C$3:$E$11,2,0),0)</f>
        <v>0</v>
      </c>
      <c r="AF123" s="26">
        <f>IFERROR(VLOOKUP('DATA ENTRY'!O123,'Sub Ref'!$C$3:$E$11,3,0),0)</f>
        <v>0</v>
      </c>
      <c r="AG123" s="26">
        <f>IFERROR(VLOOKUP('DATA ENTRY'!R123,'Sub Ref'!$L$3:$N$24,2,0),0)</f>
        <v>0</v>
      </c>
      <c r="AH123" s="26">
        <f>IFERROR(VLOOKUP('DATA ENTRY'!R123,'Sub Ref'!$L$3:$N$24,3,0),0)</f>
        <v>0</v>
      </c>
      <c r="AI123" s="26">
        <f>IFERROR(VLOOKUP('DATA ENTRY'!U123,'Sub Ref'!$C$14:$E$22,2,0),0)</f>
        <v>0</v>
      </c>
      <c r="AJ123" s="26">
        <f>IFERROR(VLOOKUP('DATA ENTRY'!U123,'Sub Ref'!$C$14:$E$22,3,0),0)</f>
        <v>0</v>
      </c>
      <c r="AK123" s="26">
        <f>IFERROR(INDEX('Sub Ref'!$M$14:$M$23,MATCH('DATA ENTRY'!X123,'Sub Ref'!$L$14:$L$23,0)),0)</f>
        <v>0</v>
      </c>
      <c r="AL123" s="26">
        <f>IFERROR(INDEX('Sub Ref'!$N$14:$N$23,MATCH('DATA ENTRY'!X123,'Sub Ref'!$L$14:$L$23,0)),0)</f>
        <v>0</v>
      </c>
      <c r="AN123" s="26">
        <f t="shared" si="14"/>
        <v>7</v>
      </c>
      <c r="AP123" s="26">
        <f>IFERROR('MARK LOOKUP'!Y123*LEDGER!AR123,0)</f>
        <v>0</v>
      </c>
      <c r="AQ123" s="26">
        <f>IFERROR('MARK LOOKUP'!Z123*LEDGER!AS123,0)</f>
        <v>0</v>
      </c>
      <c r="AR123" s="26">
        <f>IFERROR(AA123*LEDGER!AU123,0)</f>
        <v>0</v>
      </c>
      <c r="AS123" s="26">
        <f>IFERROR(AB123*LEDGER!AV123,0)</f>
        <v>0</v>
      </c>
      <c r="AT123" s="26">
        <f>IFERROR(AC123*LEDGER!AU123,0)</f>
        <v>0</v>
      </c>
      <c r="AU123" s="26">
        <f>IFERROR(AD123*LEDGER!AV123,0)</f>
        <v>0</v>
      </c>
      <c r="AV123" s="26">
        <f>IFERROR(AE123*LEDGER!BA123,0)</f>
        <v>0</v>
      </c>
      <c r="AW123" s="26">
        <f>IFERROR(AF123*LEDGER!BB123,0)</f>
        <v>0</v>
      </c>
      <c r="AX123" s="26">
        <f>IFERROR(AG123*LEDGER!BD123,0)</f>
        <v>0</v>
      </c>
      <c r="AY123" s="26">
        <f>IFERROR(AH123*LEDGER!BE123,0)</f>
        <v>0</v>
      </c>
      <c r="AZ123" s="26">
        <f>IFERROR(AI123*LEDGER!BG123,0)</f>
        <v>0</v>
      </c>
      <c r="BA123" s="26">
        <f>IFERROR(AJ123*LEDGER!BH123,0)</f>
        <v>0</v>
      </c>
      <c r="BB123" s="26">
        <f>IFERROR(AK123*LEDGER!BJ123,0)</f>
        <v>0</v>
      </c>
      <c r="BC123" s="26">
        <f>IFERROR(AL123*LEDGER!BK123,0)</f>
        <v>0</v>
      </c>
      <c r="BD123" s="26">
        <f t="shared" si="15"/>
        <v>0</v>
      </c>
      <c r="BE123" s="26">
        <f t="shared" si="16"/>
        <v>0</v>
      </c>
    </row>
    <row r="124" spans="2:57" x14ac:dyDescent="0.2">
      <c r="B124" s="26">
        <f>'Sub Ref'!F$27</f>
        <v>75</v>
      </c>
      <c r="C124" s="26">
        <f>'Sub Ref'!G$27</f>
        <v>25</v>
      </c>
      <c r="D124" s="26">
        <f t="shared" si="10"/>
        <v>100</v>
      </c>
      <c r="E124" s="26">
        <f>'Sub Ref'!O$27</f>
        <v>75</v>
      </c>
      <c r="F124" s="26">
        <f>'Sub Ref'!P$27</f>
        <v>25</v>
      </c>
      <c r="G124" s="26">
        <f t="shared" si="11"/>
        <v>100</v>
      </c>
      <c r="H124" s="26" t="e">
        <f>VLOOKUP('DATA ENTRY'!L124,'Sub Ref'!$L$30:$O$31,4,0)</f>
        <v>#N/A</v>
      </c>
      <c r="I124" s="26" t="e">
        <f>VLOOKUP('DATA ENTRY'!L124,'Sub Ref'!$L$30:$P$31,5,0)</f>
        <v>#N/A</v>
      </c>
      <c r="J124" s="26" t="e">
        <f t="shared" si="17"/>
        <v>#N/A</v>
      </c>
      <c r="K124" s="26" t="e">
        <f>VLOOKUP('DATA ENTRY'!O124,'Sub Ref'!$C$3:$G$11,4,0)</f>
        <v>#N/A</v>
      </c>
      <c r="L124" s="26" t="e">
        <f>VLOOKUP('DATA ENTRY'!O124,'Sub Ref'!$C$3:$G$11,5,0)</f>
        <v>#N/A</v>
      </c>
      <c r="M124" s="26" t="e">
        <f t="shared" si="12"/>
        <v>#N/A</v>
      </c>
      <c r="N124" s="26" t="e">
        <f>VLOOKUP('DATA ENTRY'!R124,'Sub Ref'!$L$3:$P$11,4,0)</f>
        <v>#N/A</v>
      </c>
      <c r="O124" s="26" t="e">
        <f>VLOOKUP('DATA ENTRY'!R124,'Sub Ref'!$L$3:$P$11,5,0)</f>
        <v>#N/A</v>
      </c>
      <c r="P124" s="26" t="e">
        <f t="shared" si="18"/>
        <v>#N/A</v>
      </c>
      <c r="Q124" s="26" t="e">
        <f>VLOOKUP('DATA ENTRY'!U124,'Sub Ref'!$C$14:$G$22,4,0)</f>
        <v>#N/A</v>
      </c>
      <c r="R124" s="26" t="e">
        <f>VLOOKUP('DATA ENTRY'!U124,'Sub Ref'!$C$14:$G$22,5,0)</f>
        <v>#N/A</v>
      </c>
      <c r="S124" s="26" t="e">
        <f t="shared" si="19"/>
        <v>#N/A</v>
      </c>
      <c r="T124" s="26" t="e">
        <f>INDEX('Sub Ref'!$O$14:$O$22,MATCH('DATA ENTRY'!X124,'Sub Ref'!$L$14:$L$22,0))</f>
        <v>#N/A</v>
      </c>
      <c r="U124" s="26" t="e">
        <f>INDEX('Sub Ref'!$P$14:$P$22,MATCH('DATA ENTRY'!X124,'Sub Ref'!$L$14:$L$22,0))</f>
        <v>#N/A</v>
      </c>
      <c r="V124" s="26" t="e">
        <f t="shared" si="13"/>
        <v>#N/A</v>
      </c>
      <c r="X124" s="26">
        <f>'DATA ENTRY'!A124</f>
        <v>0</v>
      </c>
      <c r="Y124" s="26">
        <f>'Sub Ref'!$D$27</f>
        <v>2.25</v>
      </c>
      <c r="Z124" s="26">
        <f>'Sub Ref'!$E$27</f>
        <v>0.75</v>
      </c>
      <c r="AA124" s="26">
        <f>'Sub Ref'!$M$27</f>
        <v>3</v>
      </c>
      <c r="AB124" s="26">
        <f>'Sub Ref'!$N$27</f>
        <v>1</v>
      </c>
      <c r="AC124" s="26">
        <f>IFERROR(VLOOKUP('DATA ENTRY'!L124,'Sub Ref'!$L$30:$N$31,2,0),0)</f>
        <v>0</v>
      </c>
      <c r="AD124" s="26">
        <f>IFERROR(VLOOKUP('DATA ENTRY'!L124,'Sub Ref'!$L$30:$N$31,3,0),0)</f>
        <v>0</v>
      </c>
      <c r="AE124" s="26">
        <f>IFERROR(VLOOKUP('DATA ENTRY'!O124,'Sub Ref'!$C$3:$E$11,2,0),0)</f>
        <v>0</v>
      </c>
      <c r="AF124" s="26">
        <f>IFERROR(VLOOKUP('DATA ENTRY'!O124,'Sub Ref'!$C$3:$E$11,3,0),0)</f>
        <v>0</v>
      </c>
      <c r="AG124" s="26">
        <f>IFERROR(VLOOKUP('DATA ENTRY'!R124,'Sub Ref'!$L$3:$N$24,2,0),0)</f>
        <v>0</v>
      </c>
      <c r="AH124" s="26">
        <f>IFERROR(VLOOKUP('DATA ENTRY'!R124,'Sub Ref'!$L$3:$N$24,3,0),0)</f>
        <v>0</v>
      </c>
      <c r="AI124" s="26">
        <f>IFERROR(VLOOKUP('DATA ENTRY'!U124,'Sub Ref'!$C$14:$E$22,2,0),0)</f>
        <v>0</v>
      </c>
      <c r="AJ124" s="26">
        <f>IFERROR(VLOOKUP('DATA ENTRY'!U124,'Sub Ref'!$C$14:$E$22,3,0),0)</f>
        <v>0</v>
      </c>
      <c r="AK124" s="26">
        <f>IFERROR(INDEX('Sub Ref'!$M$14:$M$23,MATCH('DATA ENTRY'!X124,'Sub Ref'!$L$14:$L$23,0)),0)</f>
        <v>0</v>
      </c>
      <c r="AL124" s="26">
        <f>IFERROR(INDEX('Sub Ref'!$N$14:$N$23,MATCH('DATA ENTRY'!X124,'Sub Ref'!$L$14:$L$23,0)),0)</f>
        <v>0</v>
      </c>
      <c r="AN124" s="26">
        <f t="shared" si="14"/>
        <v>7</v>
      </c>
      <c r="AP124" s="26">
        <f>IFERROR('MARK LOOKUP'!Y124*LEDGER!AR124,0)</f>
        <v>0</v>
      </c>
      <c r="AQ124" s="26">
        <f>IFERROR('MARK LOOKUP'!Z124*LEDGER!AS124,0)</f>
        <v>0</v>
      </c>
      <c r="AR124" s="26">
        <f>IFERROR(AA124*LEDGER!AU124,0)</f>
        <v>0</v>
      </c>
      <c r="AS124" s="26">
        <f>IFERROR(AB124*LEDGER!AV124,0)</f>
        <v>0</v>
      </c>
      <c r="AT124" s="26">
        <f>IFERROR(AC124*LEDGER!AU124,0)</f>
        <v>0</v>
      </c>
      <c r="AU124" s="26">
        <f>IFERROR(AD124*LEDGER!AV124,0)</f>
        <v>0</v>
      </c>
      <c r="AV124" s="26">
        <f>IFERROR(AE124*LEDGER!BA124,0)</f>
        <v>0</v>
      </c>
      <c r="AW124" s="26">
        <f>IFERROR(AF124*LEDGER!BB124,0)</f>
        <v>0</v>
      </c>
      <c r="AX124" s="26">
        <f>IFERROR(AG124*LEDGER!BD124,0)</f>
        <v>0</v>
      </c>
      <c r="AY124" s="26">
        <f>IFERROR(AH124*LEDGER!BE124,0)</f>
        <v>0</v>
      </c>
      <c r="AZ124" s="26">
        <f>IFERROR(AI124*LEDGER!BG124,0)</f>
        <v>0</v>
      </c>
      <c r="BA124" s="26">
        <f>IFERROR(AJ124*LEDGER!BH124,0)</f>
        <v>0</v>
      </c>
      <c r="BB124" s="26">
        <f>IFERROR(AK124*LEDGER!BJ124,0)</f>
        <v>0</v>
      </c>
      <c r="BC124" s="26">
        <f>IFERROR(AL124*LEDGER!BK124,0)</f>
        <v>0</v>
      </c>
      <c r="BD124" s="26">
        <f t="shared" si="15"/>
        <v>0</v>
      </c>
      <c r="BE124" s="26">
        <f t="shared" si="16"/>
        <v>0</v>
      </c>
    </row>
    <row r="125" spans="2:57" x14ac:dyDescent="0.2">
      <c r="B125" s="26">
        <f>'Sub Ref'!F$27</f>
        <v>75</v>
      </c>
      <c r="C125" s="26">
        <f>'Sub Ref'!G$27</f>
        <v>25</v>
      </c>
      <c r="D125" s="26">
        <f t="shared" si="10"/>
        <v>100</v>
      </c>
      <c r="E125" s="26">
        <f>'Sub Ref'!O$27</f>
        <v>75</v>
      </c>
      <c r="F125" s="26">
        <f>'Sub Ref'!P$27</f>
        <v>25</v>
      </c>
      <c r="G125" s="26">
        <f t="shared" si="11"/>
        <v>100</v>
      </c>
      <c r="H125" s="26" t="e">
        <f>VLOOKUP('DATA ENTRY'!L125,'Sub Ref'!$L$30:$O$31,4,0)</f>
        <v>#N/A</v>
      </c>
      <c r="I125" s="26" t="e">
        <f>VLOOKUP('DATA ENTRY'!L125,'Sub Ref'!$L$30:$P$31,5,0)</f>
        <v>#N/A</v>
      </c>
      <c r="J125" s="26" t="e">
        <f t="shared" si="17"/>
        <v>#N/A</v>
      </c>
      <c r="K125" s="26" t="e">
        <f>VLOOKUP('DATA ENTRY'!O125,'Sub Ref'!$C$3:$G$11,4,0)</f>
        <v>#N/A</v>
      </c>
      <c r="L125" s="26" t="e">
        <f>VLOOKUP('DATA ENTRY'!O125,'Sub Ref'!$C$3:$G$11,5,0)</f>
        <v>#N/A</v>
      </c>
      <c r="M125" s="26" t="e">
        <f t="shared" si="12"/>
        <v>#N/A</v>
      </c>
      <c r="N125" s="26" t="e">
        <f>VLOOKUP('DATA ENTRY'!R125,'Sub Ref'!$L$3:$P$11,4,0)</f>
        <v>#N/A</v>
      </c>
      <c r="O125" s="26" t="e">
        <f>VLOOKUP('DATA ENTRY'!R125,'Sub Ref'!$L$3:$P$11,5,0)</f>
        <v>#N/A</v>
      </c>
      <c r="P125" s="26" t="e">
        <f t="shared" si="18"/>
        <v>#N/A</v>
      </c>
      <c r="Q125" s="26" t="e">
        <f>VLOOKUP('DATA ENTRY'!U125,'Sub Ref'!$C$14:$G$22,4,0)</f>
        <v>#N/A</v>
      </c>
      <c r="R125" s="26" t="e">
        <f>VLOOKUP('DATA ENTRY'!U125,'Sub Ref'!$C$14:$G$22,5,0)</f>
        <v>#N/A</v>
      </c>
      <c r="S125" s="26" t="e">
        <f t="shared" si="19"/>
        <v>#N/A</v>
      </c>
      <c r="T125" s="26" t="e">
        <f>INDEX('Sub Ref'!$O$14:$O$22,MATCH('DATA ENTRY'!X125,'Sub Ref'!$L$14:$L$22,0))</f>
        <v>#N/A</v>
      </c>
      <c r="U125" s="26" t="e">
        <f>INDEX('Sub Ref'!$P$14:$P$22,MATCH('DATA ENTRY'!X125,'Sub Ref'!$L$14:$L$22,0))</f>
        <v>#N/A</v>
      </c>
      <c r="V125" s="26" t="e">
        <f t="shared" si="13"/>
        <v>#N/A</v>
      </c>
      <c r="X125" s="26">
        <f>'DATA ENTRY'!A125</f>
        <v>0</v>
      </c>
      <c r="Y125" s="26">
        <f>'Sub Ref'!$D$27</f>
        <v>2.25</v>
      </c>
      <c r="Z125" s="26">
        <f>'Sub Ref'!$E$27</f>
        <v>0.75</v>
      </c>
      <c r="AA125" s="26">
        <f>'Sub Ref'!$M$27</f>
        <v>3</v>
      </c>
      <c r="AB125" s="26">
        <f>'Sub Ref'!$N$27</f>
        <v>1</v>
      </c>
      <c r="AC125" s="26">
        <f>IFERROR(VLOOKUP('DATA ENTRY'!L125,'Sub Ref'!$L$30:$N$31,2,0),0)</f>
        <v>0</v>
      </c>
      <c r="AD125" s="26">
        <f>IFERROR(VLOOKUP('DATA ENTRY'!L125,'Sub Ref'!$L$30:$N$31,3,0),0)</f>
        <v>0</v>
      </c>
      <c r="AE125" s="26">
        <f>IFERROR(VLOOKUP('DATA ENTRY'!O125,'Sub Ref'!$C$3:$E$11,2,0),0)</f>
        <v>0</v>
      </c>
      <c r="AF125" s="26">
        <f>IFERROR(VLOOKUP('DATA ENTRY'!O125,'Sub Ref'!$C$3:$E$11,3,0),0)</f>
        <v>0</v>
      </c>
      <c r="AG125" s="26">
        <f>IFERROR(VLOOKUP('DATA ENTRY'!R125,'Sub Ref'!$L$3:$N$24,2,0),0)</f>
        <v>0</v>
      </c>
      <c r="AH125" s="26">
        <f>IFERROR(VLOOKUP('DATA ENTRY'!R125,'Sub Ref'!$L$3:$N$24,3,0),0)</f>
        <v>0</v>
      </c>
      <c r="AI125" s="26">
        <f>IFERROR(VLOOKUP('DATA ENTRY'!U125,'Sub Ref'!$C$14:$E$22,2,0),0)</f>
        <v>0</v>
      </c>
      <c r="AJ125" s="26">
        <f>IFERROR(VLOOKUP('DATA ENTRY'!U125,'Sub Ref'!$C$14:$E$22,3,0),0)</f>
        <v>0</v>
      </c>
      <c r="AK125" s="26">
        <f>IFERROR(INDEX('Sub Ref'!$M$14:$M$23,MATCH('DATA ENTRY'!X125,'Sub Ref'!$L$14:$L$23,0)),0)</f>
        <v>0</v>
      </c>
      <c r="AL125" s="26">
        <f>IFERROR(INDEX('Sub Ref'!$N$14:$N$23,MATCH('DATA ENTRY'!X125,'Sub Ref'!$L$14:$L$23,0)),0)</f>
        <v>0</v>
      </c>
      <c r="AN125" s="26">
        <f t="shared" si="14"/>
        <v>7</v>
      </c>
      <c r="AP125" s="26">
        <f>IFERROR('MARK LOOKUP'!Y125*LEDGER!AR125,0)</f>
        <v>0</v>
      </c>
      <c r="AQ125" s="26">
        <f>IFERROR('MARK LOOKUP'!Z125*LEDGER!AS125,0)</f>
        <v>0</v>
      </c>
      <c r="AR125" s="26">
        <f>IFERROR(AA125*LEDGER!AU125,0)</f>
        <v>0</v>
      </c>
      <c r="AS125" s="26">
        <f>IFERROR(AB125*LEDGER!AV125,0)</f>
        <v>0</v>
      </c>
      <c r="AT125" s="26">
        <f>IFERROR(AC125*LEDGER!AU125,0)</f>
        <v>0</v>
      </c>
      <c r="AU125" s="26">
        <f>IFERROR(AD125*LEDGER!AV125,0)</f>
        <v>0</v>
      </c>
      <c r="AV125" s="26">
        <f>IFERROR(AE125*LEDGER!BA125,0)</f>
        <v>0</v>
      </c>
      <c r="AW125" s="26">
        <f>IFERROR(AF125*LEDGER!BB125,0)</f>
        <v>0</v>
      </c>
      <c r="AX125" s="26">
        <f>IFERROR(AG125*LEDGER!BD125,0)</f>
        <v>0</v>
      </c>
      <c r="AY125" s="26">
        <f>IFERROR(AH125*LEDGER!BE125,0)</f>
        <v>0</v>
      </c>
      <c r="AZ125" s="26">
        <f>IFERROR(AI125*LEDGER!BG125,0)</f>
        <v>0</v>
      </c>
      <c r="BA125" s="26">
        <f>IFERROR(AJ125*LEDGER!BH125,0)</f>
        <v>0</v>
      </c>
      <c r="BB125" s="26">
        <f>IFERROR(AK125*LEDGER!BJ125,0)</f>
        <v>0</v>
      </c>
      <c r="BC125" s="26">
        <f>IFERROR(AL125*LEDGER!BK125,0)</f>
        <v>0</v>
      </c>
      <c r="BD125" s="26">
        <f t="shared" si="15"/>
        <v>0</v>
      </c>
      <c r="BE125" s="26">
        <f t="shared" si="16"/>
        <v>0</v>
      </c>
    </row>
    <row r="126" spans="2:57" x14ac:dyDescent="0.2">
      <c r="B126" s="26">
        <f>'Sub Ref'!F$27</f>
        <v>75</v>
      </c>
      <c r="C126" s="26">
        <f>'Sub Ref'!G$27</f>
        <v>25</v>
      </c>
      <c r="D126" s="26">
        <f t="shared" si="10"/>
        <v>100</v>
      </c>
      <c r="E126" s="26">
        <f>'Sub Ref'!O$27</f>
        <v>75</v>
      </c>
      <c r="F126" s="26">
        <f>'Sub Ref'!P$27</f>
        <v>25</v>
      </c>
      <c r="G126" s="26">
        <f t="shared" si="11"/>
        <v>100</v>
      </c>
      <c r="H126" s="26" t="e">
        <f>VLOOKUP('DATA ENTRY'!L126,'Sub Ref'!$L$30:$O$31,4,0)</f>
        <v>#N/A</v>
      </c>
      <c r="I126" s="26" t="e">
        <f>VLOOKUP('DATA ENTRY'!L126,'Sub Ref'!$L$30:$P$31,5,0)</f>
        <v>#N/A</v>
      </c>
      <c r="J126" s="26" t="e">
        <f t="shared" si="17"/>
        <v>#N/A</v>
      </c>
      <c r="K126" s="26" t="e">
        <f>VLOOKUP('DATA ENTRY'!O126,'Sub Ref'!$C$3:$G$11,4,0)</f>
        <v>#N/A</v>
      </c>
      <c r="L126" s="26" t="e">
        <f>VLOOKUP('DATA ENTRY'!O126,'Sub Ref'!$C$3:$G$11,5,0)</f>
        <v>#N/A</v>
      </c>
      <c r="M126" s="26" t="e">
        <f t="shared" si="12"/>
        <v>#N/A</v>
      </c>
      <c r="N126" s="26" t="e">
        <f>VLOOKUP('DATA ENTRY'!R126,'Sub Ref'!$L$3:$P$11,4,0)</f>
        <v>#N/A</v>
      </c>
      <c r="O126" s="26" t="e">
        <f>VLOOKUP('DATA ENTRY'!R126,'Sub Ref'!$L$3:$P$11,5,0)</f>
        <v>#N/A</v>
      </c>
      <c r="P126" s="26" t="e">
        <f t="shared" si="18"/>
        <v>#N/A</v>
      </c>
      <c r="Q126" s="26" t="e">
        <f>VLOOKUP('DATA ENTRY'!U126,'Sub Ref'!$C$14:$G$22,4,0)</f>
        <v>#N/A</v>
      </c>
      <c r="R126" s="26" t="e">
        <f>VLOOKUP('DATA ENTRY'!U126,'Sub Ref'!$C$14:$G$22,5,0)</f>
        <v>#N/A</v>
      </c>
      <c r="S126" s="26" t="e">
        <f t="shared" si="19"/>
        <v>#N/A</v>
      </c>
      <c r="T126" s="26" t="e">
        <f>INDEX('Sub Ref'!$O$14:$O$22,MATCH('DATA ENTRY'!X126,'Sub Ref'!$L$14:$L$22,0))</f>
        <v>#N/A</v>
      </c>
      <c r="U126" s="26" t="e">
        <f>INDEX('Sub Ref'!$P$14:$P$22,MATCH('DATA ENTRY'!X126,'Sub Ref'!$L$14:$L$22,0))</f>
        <v>#N/A</v>
      </c>
      <c r="V126" s="26" t="e">
        <f t="shared" si="13"/>
        <v>#N/A</v>
      </c>
      <c r="X126" s="26">
        <f>'DATA ENTRY'!A126</f>
        <v>0</v>
      </c>
      <c r="Y126" s="26">
        <f>'Sub Ref'!$D$27</f>
        <v>2.25</v>
      </c>
      <c r="Z126" s="26">
        <f>'Sub Ref'!$E$27</f>
        <v>0.75</v>
      </c>
      <c r="AA126" s="26">
        <f>'Sub Ref'!$M$27</f>
        <v>3</v>
      </c>
      <c r="AB126" s="26">
        <f>'Sub Ref'!$N$27</f>
        <v>1</v>
      </c>
      <c r="AC126" s="26">
        <f>IFERROR(VLOOKUP('DATA ENTRY'!L126,'Sub Ref'!$L$30:$N$31,2,0),0)</f>
        <v>0</v>
      </c>
      <c r="AD126" s="26">
        <f>IFERROR(VLOOKUP('DATA ENTRY'!L126,'Sub Ref'!$L$30:$N$31,3,0),0)</f>
        <v>0</v>
      </c>
      <c r="AE126" s="26">
        <f>IFERROR(VLOOKUP('DATA ENTRY'!O126,'Sub Ref'!$C$3:$E$11,2,0),0)</f>
        <v>0</v>
      </c>
      <c r="AF126" s="26">
        <f>IFERROR(VLOOKUP('DATA ENTRY'!O126,'Sub Ref'!$C$3:$E$11,3,0),0)</f>
        <v>0</v>
      </c>
      <c r="AG126" s="26">
        <f>IFERROR(VLOOKUP('DATA ENTRY'!R126,'Sub Ref'!$L$3:$N$24,2,0),0)</f>
        <v>0</v>
      </c>
      <c r="AH126" s="26">
        <f>IFERROR(VLOOKUP('DATA ENTRY'!R126,'Sub Ref'!$L$3:$N$24,3,0),0)</f>
        <v>0</v>
      </c>
      <c r="AI126" s="26">
        <f>IFERROR(VLOOKUP('DATA ENTRY'!U126,'Sub Ref'!$C$14:$E$22,2,0),0)</f>
        <v>0</v>
      </c>
      <c r="AJ126" s="26">
        <f>IFERROR(VLOOKUP('DATA ENTRY'!U126,'Sub Ref'!$C$14:$E$22,3,0),0)</f>
        <v>0</v>
      </c>
      <c r="AK126" s="26">
        <f>IFERROR(INDEX('Sub Ref'!$M$14:$M$23,MATCH('DATA ENTRY'!X126,'Sub Ref'!$L$14:$L$23,0)),0)</f>
        <v>0</v>
      </c>
      <c r="AL126" s="26">
        <f>IFERROR(INDEX('Sub Ref'!$N$14:$N$23,MATCH('DATA ENTRY'!X126,'Sub Ref'!$L$14:$L$23,0)),0)</f>
        <v>0</v>
      </c>
      <c r="AN126" s="26">
        <f t="shared" si="14"/>
        <v>7</v>
      </c>
      <c r="AP126" s="26">
        <f>IFERROR('MARK LOOKUP'!Y126*LEDGER!AR126,0)</f>
        <v>0</v>
      </c>
      <c r="AQ126" s="26">
        <f>IFERROR('MARK LOOKUP'!Z126*LEDGER!AS126,0)</f>
        <v>0</v>
      </c>
      <c r="AR126" s="26">
        <f>IFERROR(AA126*LEDGER!AU126,0)</f>
        <v>0</v>
      </c>
      <c r="AS126" s="26">
        <f>IFERROR(AB126*LEDGER!AV126,0)</f>
        <v>0</v>
      </c>
      <c r="AT126" s="26">
        <f>IFERROR(AC126*LEDGER!AU126,0)</f>
        <v>0</v>
      </c>
      <c r="AU126" s="26">
        <f>IFERROR(AD126*LEDGER!AV126,0)</f>
        <v>0</v>
      </c>
      <c r="AV126" s="26">
        <f>IFERROR(AE126*LEDGER!BA126,0)</f>
        <v>0</v>
      </c>
      <c r="AW126" s="26">
        <f>IFERROR(AF126*LEDGER!BB126,0)</f>
        <v>0</v>
      </c>
      <c r="AX126" s="26">
        <f>IFERROR(AG126*LEDGER!BD126,0)</f>
        <v>0</v>
      </c>
      <c r="AY126" s="26">
        <f>IFERROR(AH126*LEDGER!BE126,0)</f>
        <v>0</v>
      </c>
      <c r="AZ126" s="26">
        <f>IFERROR(AI126*LEDGER!BG126,0)</f>
        <v>0</v>
      </c>
      <c r="BA126" s="26">
        <f>IFERROR(AJ126*LEDGER!BH126,0)</f>
        <v>0</v>
      </c>
      <c r="BB126" s="26">
        <f>IFERROR(AK126*LEDGER!BJ126,0)</f>
        <v>0</v>
      </c>
      <c r="BC126" s="26">
        <f>IFERROR(AL126*LEDGER!BK126,0)</f>
        <v>0</v>
      </c>
      <c r="BD126" s="26">
        <f t="shared" si="15"/>
        <v>0</v>
      </c>
      <c r="BE126" s="26">
        <f t="shared" si="16"/>
        <v>0</v>
      </c>
    </row>
    <row r="127" spans="2:57" x14ac:dyDescent="0.2">
      <c r="B127" s="26">
        <f>'Sub Ref'!F$27</f>
        <v>75</v>
      </c>
      <c r="C127" s="26">
        <f>'Sub Ref'!G$27</f>
        <v>25</v>
      </c>
      <c r="D127" s="26">
        <f t="shared" si="10"/>
        <v>100</v>
      </c>
      <c r="E127" s="26">
        <f>'Sub Ref'!O$27</f>
        <v>75</v>
      </c>
      <c r="F127" s="26">
        <f>'Sub Ref'!P$27</f>
        <v>25</v>
      </c>
      <c r="G127" s="26">
        <f t="shared" si="11"/>
        <v>100</v>
      </c>
      <c r="H127" s="26" t="e">
        <f>VLOOKUP('DATA ENTRY'!L127,'Sub Ref'!$L$30:$O$31,4,0)</f>
        <v>#N/A</v>
      </c>
      <c r="I127" s="26" t="e">
        <f>VLOOKUP('DATA ENTRY'!L127,'Sub Ref'!$L$30:$P$31,5,0)</f>
        <v>#N/A</v>
      </c>
      <c r="J127" s="26" t="e">
        <f t="shared" si="17"/>
        <v>#N/A</v>
      </c>
      <c r="K127" s="26" t="e">
        <f>VLOOKUP('DATA ENTRY'!O127,'Sub Ref'!$C$3:$G$11,4,0)</f>
        <v>#N/A</v>
      </c>
      <c r="L127" s="26" t="e">
        <f>VLOOKUP('DATA ENTRY'!O127,'Sub Ref'!$C$3:$G$11,5,0)</f>
        <v>#N/A</v>
      </c>
      <c r="M127" s="26" t="e">
        <f t="shared" si="12"/>
        <v>#N/A</v>
      </c>
      <c r="N127" s="26" t="e">
        <f>VLOOKUP('DATA ENTRY'!R127,'Sub Ref'!$L$3:$P$11,4,0)</f>
        <v>#N/A</v>
      </c>
      <c r="O127" s="26" t="e">
        <f>VLOOKUP('DATA ENTRY'!R127,'Sub Ref'!$L$3:$P$11,5,0)</f>
        <v>#N/A</v>
      </c>
      <c r="P127" s="26" t="e">
        <f t="shared" si="18"/>
        <v>#N/A</v>
      </c>
      <c r="Q127" s="26" t="e">
        <f>VLOOKUP('DATA ENTRY'!U127,'Sub Ref'!$C$14:$G$22,4,0)</f>
        <v>#N/A</v>
      </c>
      <c r="R127" s="26" t="e">
        <f>VLOOKUP('DATA ENTRY'!U127,'Sub Ref'!$C$14:$G$22,5,0)</f>
        <v>#N/A</v>
      </c>
      <c r="S127" s="26" t="e">
        <f t="shared" si="19"/>
        <v>#N/A</v>
      </c>
      <c r="T127" s="26" t="e">
        <f>INDEX('Sub Ref'!$O$14:$O$22,MATCH('DATA ENTRY'!X127,'Sub Ref'!$L$14:$L$22,0))</f>
        <v>#N/A</v>
      </c>
      <c r="U127" s="26" t="e">
        <f>INDEX('Sub Ref'!$P$14:$P$22,MATCH('DATA ENTRY'!X127,'Sub Ref'!$L$14:$L$22,0))</f>
        <v>#N/A</v>
      </c>
      <c r="V127" s="26" t="e">
        <f t="shared" si="13"/>
        <v>#N/A</v>
      </c>
      <c r="X127" s="26">
        <f>'DATA ENTRY'!A127</f>
        <v>0</v>
      </c>
      <c r="Y127" s="26">
        <f>'Sub Ref'!$D$27</f>
        <v>2.25</v>
      </c>
      <c r="Z127" s="26">
        <f>'Sub Ref'!$E$27</f>
        <v>0.75</v>
      </c>
      <c r="AA127" s="26">
        <f>'Sub Ref'!$M$27</f>
        <v>3</v>
      </c>
      <c r="AB127" s="26">
        <f>'Sub Ref'!$N$27</f>
        <v>1</v>
      </c>
      <c r="AC127" s="26">
        <f>IFERROR(VLOOKUP('DATA ENTRY'!L127,'Sub Ref'!$L$30:$N$31,2,0),0)</f>
        <v>0</v>
      </c>
      <c r="AD127" s="26">
        <f>IFERROR(VLOOKUP('DATA ENTRY'!L127,'Sub Ref'!$L$30:$N$31,3,0),0)</f>
        <v>0</v>
      </c>
      <c r="AE127" s="26">
        <f>IFERROR(VLOOKUP('DATA ENTRY'!O127,'Sub Ref'!$C$3:$E$11,2,0),0)</f>
        <v>0</v>
      </c>
      <c r="AF127" s="26">
        <f>IFERROR(VLOOKUP('DATA ENTRY'!O127,'Sub Ref'!$C$3:$E$11,3,0),0)</f>
        <v>0</v>
      </c>
      <c r="AG127" s="26">
        <f>IFERROR(VLOOKUP('DATA ENTRY'!R127,'Sub Ref'!$L$3:$N$24,2,0),0)</f>
        <v>0</v>
      </c>
      <c r="AH127" s="26">
        <f>IFERROR(VLOOKUP('DATA ENTRY'!R127,'Sub Ref'!$L$3:$N$24,3,0),0)</f>
        <v>0</v>
      </c>
      <c r="AI127" s="26">
        <f>IFERROR(VLOOKUP('DATA ENTRY'!U127,'Sub Ref'!$C$14:$E$22,2,0),0)</f>
        <v>0</v>
      </c>
      <c r="AJ127" s="26">
        <f>IFERROR(VLOOKUP('DATA ENTRY'!U127,'Sub Ref'!$C$14:$E$22,3,0),0)</f>
        <v>0</v>
      </c>
      <c r="AK127" s="26">
        <f>IFERROR(INDEX('Sub Ref'!$M$14:$M$23,MATCH('DATA ENTRY'!X127,'Sub Ref'!$L$14:$L$23,0)),0)</f>
        <v>0</v>
      </c>
      <c r="AL127" s="26">
        <f>IFERROR(INDEX('Sub Ref'!$N$14:$N$23,MATCH('DATA ENTRY'!X127,'Sub Ref'!$L$14:$L$23,0)),0)</f>
        <v>0</v>
      </c>
      <c r="AN127" s="26">
        <f t="shared" si="14"/>
        <v>7</v>
      </c>
      <c r="AP127" s="26">
        <f>IFERROR('MARK LOOKUP'!Y127*LEDGER!AR127,0)</f>
        <v>0</v>
      </c>
      <c r="AQ127" s="26">
        <f>IFERROR('MARK LOOKUP'!Z127*LEDGER!AS127,0)</f>
        <v>0</v>
      </c>
      <c r="AR127" s="26">
        <f>IFERROR(AA127*LEDGER!AU127,0)</f>
        <v>0</v>
      </c>
      <c r="AS127" s="26">
        <f>IFERROR(AB127*LEDGER!AV127,0)</f>
        <v>0</v>
      </c>
      <c r="AT127" s="26">
        <f>IFERROR(AC127*LEDGER!AU127,0)</f>
        <v>0</v>
      </c>
      <c r="AU127" s="26">
        <f>IFERROR(AD127*LEDGER!AV127,0)</f>
        <v>0</v>
      </c>
      <c r="AV127" s="26">
        <f>IFERROR(AE127*LEDGER!BA127,0)</f>
        <v>0</v>
      </c>
      <c r="AW127" s="26">
        <f>IFERROR(AF127*LEDGER!BB127,0)</f>
        <v>0</v>
      </c>
      <c r="AX127" s="26">
        <f>IFERROR(AG127*LEDGER!BD127,0)</f>
        <v>0</v>
      </c>
      <c r="AY127" s="26">
        <f>IFERROR(AH127*LEDGER!BE127,0)</f>
        <v>0</v>
      </c>
      <c r="AZ127" s="26">
        <f>IFERROR(AI127*LEDGER!BG127,0)</f>
        <v>0</v>
      </c>
      <c r="BA127" s="26">
        <f>IFERROR(AJ127*LEDGER!BH127,0)</f>
        <v>0</v>
      </c>
      <c r="BB127" s="26">
        <f>IFERROR(AK127*LEDGER!BJ127,0)</f>
        <v>0</v>
      </c>
      <c r="BC127" s="26">
        <f>IFERROR(AL127*LEDGER!BK127,0)</f>
        <v>0</v>
      </c>
      <c r="BD127" s="26">
        <f t="shared" si="15"/>
        <v>0</v>
      </c>
      <c r="BE127" s="26">
        <f t="shared" si="16"/>
        <v>0</v>
      </c>
    </row>
    <row r="128" spans="2:57" x14ac:dyDescent="0.2">
      <c r="B128" s="26">
        <f>'Sub Ref'!F$27</f>
        <v>75</v>
      </c>
      <c r="C128" s="26">
        <f>'Sub Ref'!G$27</f>
        <v>25</v>
      </c>
      <c r="D128" s="26">
        <f t="shared" si="10"/>
        <v>100</v>
      </c>
      <c r="E128" s="26">
        <f>'Sub Ref'!O$27</f>
        <v>75</v>
      </c>
      <c r="F128" s="26">
        <f>'Sub Ref'!P$27</f>
        <v>25</v>
      </c>
      <c r="G128" s="26">
        <f t="shared" si="11"/>
        <v>100</v>
      </c>
      <c r="H128" s="26" t="e">
        <f>VLOOKUP('DATA ENTRY'!L128,'Sub Ref'!$L$30:$O$31,4,0)</f>
        <v>#N/A</v>
      </c>
      <c r="I128" s="26" t="e">
        <f>VLOOKUP('DATA ENTRY'!L128,'Sub Ref'!$L$30:$P$31,5,0)</f>
        <v>#N/A</v>
      </c>
      <c r="J128" s="26" t="e">
        <f t="shared" si="17"/>
        <v>#N/A</v>
      </c>
      <c r="K128" s="26" t="e">
        <f>VLOOKUP('DATA ENTRY'!O128,'Sub Ref'!$C$3:$G$11,4,0)</f>
        <v>#N/A</v>
      </c>
      <c r="L128" s="26" t="e">
        <f>VLOOKUP('DATA ENTRY'!O128,'Sub Ref'!$C$3:$G$11,5,0)</f>
        <v>#N/A</v>
      </c>
      <c r="M128" s="26" t="e">
        <f t="shared" si="12"/>
        <v>#N/A</v>
      </c>
      <c r="N128" s="26" t="e">
        <f>VLOOKUP('DATA ENTRY'!R128,'Sub Ref'!$L$3:$P$11,4,0)</f>
        <v>#N/A</v>
      </c>
      <c r="O128" s="26" t="e">
        <f>VLOOKUP('DATA ENTRY'!R128,'Sub Ref'!$L$3:$P$11,5,0)</f>
        <v>#N/A</v>
      </c>
      <c r="P128" s="26" t="e">
        <f t="shared" si="18"/>
        <v>#N/A</v>
      </c>
      <c r="Q128" s="26" t="e">
        <f>VLOOKUP('DATA ENTRY'!U128,'Sub Ref'!$C$14:$G$22,4,0)</f>
        <v>#N/A</v>
      </c>
      <c r="R128" s="26" t="e">
        <f>VLOOKUP('DATA ENTRY'!U128,'Sub Ref'!$C$14:$G$22,5,0)</f>
        <v>#N/A</v>
      </c>
      <c r="S128" s="26" t="e">
        <f t="shared" si="19"/>
        <v>#N/A</v>
      </c>
      <c r="T128" s="26" t="e">
        <f>INDEX('Sub Ref'!$O$14:$O$22,MATCH('DATA ENTRY'!X128,'Sub Ref'!$L$14:$L$22,0))</f>
        <v>#N/A</v>
      </c>
      <c r="U128" s="26" t="e">
        <f>INDEX('Sub Ref'!$P$14:$P$22,MATCH('DATA ENTRY'!X128,'Sub Ref'!$L$14:$L$22,0))</f>
        <v>#N/A</v>
      </c>
      <c r="V128" s="26" t="e">
        <f t="shared" si="13"/>
        <v>#N/A</v>
      </c>
      <c r="X128" s="26">
        <f>'DATA ENTRY'!A128</f>
        <v>0</v>
      </c>
      <c r="Y128" s="26">
        <f>'Sub Ref'!$D$27</f>
        <v>2.25</v>
      </c>
      <c r="Z128" s="26">
        <f>'Sub Ref'!$E$27</f>
        <v>0.75</v>
      </c>
      <c r="AA128" s="26">
        <f>'Sub Ref'!$M$27</f>
        <v>3</v>
      </c>
      <c r="AB128" s="26">
        <f>'Sub Ref'!$N$27</f>
        <v>1</v>
      </c>
      <c r="AC128" s="26">
        <f>IFERROR(VLOOKUP('DATA ENTRY'!L128,'Sub Ref'!$L$30:$N$31,2,0),0)</f>
        <v>0</v>
      </c>
      <c r="AD128" s="26">
        <f>IFERROR(VLOOKUP('DATA ENTRY'!L128,'Sub Ref'!$L$30:$N$31,3,0),0)</f>
        <v>0</v>
      </c>
      <c r="AE128" s="26">
        <f>IFERROR(VLOOKUP('DATA ENTRY'!O128,'Sub Ref'!$C$3:$E$11,2,0),0)</f>
        <v>0</v>
      </c>
      <c r="AF128" s="26">
        <f>IFERROR(VLOOKUP('DATA ENTRY'!O128,'Sub Ref'!$C$3:$E$11,3,0),0)</f>
        <v>0</v>
      </c>
      <c r="AG128" s="26">
        <f>IFERROR(VLOOKUP('DATA ENTRY'!R128,'Sub Ref'!$L$3:$N$24,2,0),0)</f>
        <v>0</v>
      </c>
      <c r="AH128" s="26">
        <f>IFERROR(VLOOKUP('DATA ENTRY'!R128,'Sub Ref'!$L$3:$N$24,3,0),0)</f>
        <v>0</v>
      </c>
      <c r="AI128" s="26">
        <f>IFERROR(VLOOKUP('DATA ENTRY'!U128,'Sub Ref'!$C$14:$E$22,2,0),0)</f>
        <v>0</v>
      </c>
      <c r="AJ128" s="26">
        <f>IFERROR(VLOOKUP('DATA ENTRY'!U128,'Sub Ref'!$C$14:$E$22,3,0),0)</f>
        <v>0</v>
      </c>
      <c r="AK128" s="26">
        <f>IFERROR(INDEX('Sub Ref'!$M$14:$M$23,MATCH('DATA ENTRY'!X128,'Sub Ref'!$L$14:$L$23,0)),0)</f>
        <v>0</v>
      </c>
      <c r="AL128" s="26">
        <f>IFERROR(INDEX('Sub Ref'!$N$14:$N$23,MATCH('DATA ENTRY'!X128,'Sub Ref'!$L$14:$L$23,0)),0)</f>
        <v>0</v>
      </c>
      <c r="AN128" s="26">
        <f t="shared" si="14"/>
        <v>7</v>
      </c>
      <c r="AP128" s="26">
        <f>IFERROR('MARK LOOKUP'!Y128*LEDGER!AR128,0)</f>
        <v>0</v>
      </c>
      <c r="AQ128" s="26">
        <f>IFERROR('MARK LOOKUP'!Z128*LEDGER!AS128,0)</f>
        <v>0</v>
      </c>
      <c r="AR128" s="26">
        <f>IFERROR(AA128*LEDGER!AU128,0)</f>
        <v>0</v>
      </c>
      <c r="AS128" s="26">
        <f>IFERROR(AB128*LEDGER!AV128,0)</f>
        <v>0</v>
      </c>
      <c r="AT128" s="26">
        <f>IFERROR(AC128*LEDGER!AU128,0)</f>
        <v>0</v>
      </c>
      <c r="AU128" s="26">
        <f>IFERROR(AD128*LEDGER!AV128,0)</f>
        <v>0</v>
      </c>
      <c r="AV128" s="26">
        <f>IFERROR(AE128*LEDGER!BA128,0)</f>
        <v>0</v>
      </c>
      <c r="AW128" s="26">
        <f>IFERROR(AF128*LEDGER!BB128,0)</f>
        <v>0</v>
      </c>
      <c r="AX128" s="26">
        <f>IFERROR(AG128*LEDGER!BD128,0)</f>
        <v>0</v>
      </c>
      <c r="AY128" s="26">
        <f>IFERROR(AH128*LEDGER!BE128,0)</f>
        <v>0</v>
      </c>
      <c r="AZ128" s="26">
        <f>IFERROR(AI128*LEDGER!BG128,0)</f>
        <v>0</v>
      </c>
      <c r="BA128" s="26">
        <f>IFERROR(AJ128*LEDGER!BH128,0)</f>
        <v>0</v>
      </c>
      <c r="BB128" s="26">
        <f>IFERROR(AK128*LEDGER!BJ128,0)</f>
        <v>0</v>
      </c>
      <c r="BC128" s="26">
        <f>IFERROR(AL128*LEDGER!BK128,0)</f>
        <v>0</v>
      </c>
      <c r="BD128" s="26">
        <f t="shared" si="15"/>
        <v>0</v>
      </c>
      <c r="BE128" s="26">
        <f t="shared" si="16"/>
        <v>0</v>
      </c>
    </row>
    <row r="129" spans="2:57" x14ac:dyDescent="0.2">
      <c r="B129" s="26">
        <f>'Sub Ref'!F$27</f>
        <v>75</v>
      </c>
      <c r="C129" s="26">
        <f>'Sub Ref'!G$27</f>
        <v>25</v>
      </c>
      <c r="D129" s="26">
        <f t="shared" si="10"/>
        <v>100</v>
      </c>
      <c r="E129" s="26">
        <f>'Sub Ref'!O$27</f>
        <v>75</v>
      </c>
      <c r="F129" s="26">
        <f>'Sub Ref'!P$27</f>
        <v>25</v>
      </c>
      <c r="G129" s="26">
        <f t="shared" si="11"/>
        <v>100</v>
      </c>
      <c r="H129" s="26" t="e">
        <f>VLOOKUP('DATA ENTRY'!L129,'Sub Ref'!$L$30:$O$31,4,0)</f>
        <v>#N/A</v>
      </c>
      <c r="I129" s="26" t="e">
        <f>VLOOKUP('DATA ENTRY'!L129,'Sub Ref'!$L$30:$P$31,5,0)</f>
        <v>#N/A</v>
      </c>
      <c r="J129" s="26" t="e">
        <f t="shared" si="17"/>
        <v>#N/A</v>
      </c>
      <c r="K129" s="26" t="e">
        <f>VLOOKUP('DATA ENTRY'!O129,'Sub Ref'!$C$3:$G$11,4,0)</f>
        <v>#N/A</v>
      </c>
      <c r="L129" s="26" t="e">
        <f>VLOOKUP('DATA ENTRY'!O129,'Sub Ref'!$C$3:$G$11,5,0)</f>
        <v>#N/A</v>
      </c>
      <c r="M129" s="26" t="e">
        <f t="shared" si="12"/>
        <v>#N/A</v>
      </c>
      <c r="N129" s="26" t="e">
        <f>VLOOKUP('DATA ENTRY'!R129,'Sub Ref'!$L$3:$P$11,4,0)</f>
        <v>#N/A</v>
      </c>
      <c r="O129" s="26" t="e">
        <f>VLOOKUP('DATA ENTRY'!R129,'Sub Ref'!$L$3:$P$11,5,0)</f>
        <v>#N/A</v>
      </c>
      <c r="P129" s="26" t="e">
        <f t="shared" si="18"/>
        <v>#N/A</v>
      </c>
      <c r="Q129" s="26" t="e">
        <f>VLOOKUP('DATA ENTRY'!U129,'Sub Ref'!$C$14:$G$22,4,0)</f>
        <v>#N/A</v>
      </c>
      <c r="R129" s="26" t="e">
        <f>VLOOKUP('DATA ENTRY'!U129,'Sub Ref'!$C$14:$G$22,5,0)</f>
        <v>#N/A</v>
      </c>
      <c r="S129" s="26" t="e">
        <f t="shared" si="19"/>
        <v>#N/A</v>
      </c>
      <c r="T129" s="26" t="e">
        <f>INDEX('Sub Ref'!$O$14:$O$22,MATCH('DATA ENTRY'!X129,'Sub Ref'!$L$14:$L$22,0))</f>
        <v>#N/A</v>
      </c>
      <c r="U129" s="26" t="e">
        <f>INDEX('Sub Ref'!$P$14:$P$22,MATCH('DATA ENTRY'!X129,'Sub Ref'!$L$14:$L$22,0))</f>
        <v>#N/A</v>
      </c>
      <c r="V129" s="26" t="e">
        <f t="shared" si="13"/>
        <v>#N/A</v>
      </c>
      <c r="X129" s="26">
        <f>'DATA ENTRY'!A129</f>
        <v>0</v>
      </c>
      <c r="Y129" s="26">
        <f>'Sub Ref'!$D$27</f>
        <v>2.25</v>
      </c>
      <c r="Z129" s="26">
        <f>'Sub Ref'!$E$27</f>
        <v>0.75</v>
      </c>
      <c r="AA129" s="26">
        <f>'Sub Ref'!$M$27</f>
        <v>3</v>
      </c>
      <c r="AB129" s="26">
        <f>'Sub Ref'!$N$27</f>
        <v>1</v>
      </c>
      <c r="AC129" s="26">
        <f>IFERROR(VLOOKUP('DATA ENTRY'!L129,'Sub Ref'!$L$30:$N$31,2,0),0)</f>
        <v>0</v>
      </c>
      <c r="AD129" s="26">
        <f>IFERROR(VLOOKUP('DATA ENTRY'!L129,'Sub Ref'!$L$30:$N$31,3,0),0)</f>
        <v>0</v>
      </c>
      <c r="AE129" s="26">
        <f>IFERROR(VLOOKUP('DATA ENTRY'!O129,'Sub Ref'!$C$3:$E$11,2,0),0)</f>
        <v>0</v>
      </c>
      <c r="AF129" s="26">
        <f>IFERROR(VLOOKUP('DATA ENTRY'!O129,'Sub Ref'!$C$3:$E$11,3,0),0)</f>
        <v>0</v>
      </c>
      <c r="AG129" s="26">
        <f>IFERROR(VLOOKUP('DATA ENTRY'!R129,'Sub Ref'!$L$3:$N$24,2,0),0)</f>
        <v>0</v>
      </c>
      <c r="AH129" s="26">
        <f>IFERROR(VLOOKUP('DATA ENTRY'!R129,'Sub Ref'!$L$3:$N$24,3,0),0)</f>
        <v>0</v>
      </c>
      <c r="AI129" s="26">
        <f>IFERROR(VLOOKUP('DATA ENTRY'!U129,'Sub Ref'!$C$14:$E$22,2,0),0)</f>
        <v>0</v>
      </c>
      <c r="AJ129" s="26">
        <f>IFERROR(VLOOKUP('DATA ENTRY'!U129,'Sub Ref'!$C$14:$E$22,3,0),0)</f>
        <v>0</v>
      </c>
      <c r="AK129" s="26">
        <f>IFERROR(INDEX('Sub Ref'!$M$14:$M$23,MATCH('DATA ENTRY'!X129,'Sub Ref'!$L$14:$L$23,0)),0)</f>
        <v>0</v>
      </c>
      <c r="AL129" s="26">
        <f>IFERROR(INDEX('Sub Ref'!$N$14:$N$23,MATCH('DATA ENTRY'!X129,'Sub Ref'!$L$14:$L$23,0)),0)</f>
        <v>0</v>
      </c>
      <c r="AN129" s="26">
        <f t="shared" si="14"/>
        <v>7</v>
      </c>
      <c r="AP129" s="26">
        <f>IFERROR('MARK LOOKUP'!Y129*LEDGER!AR129,0)</f>
        <v>0</v>
      </c>
      <c r="AQ129" s="26">
        <f>IFERROR('MARK LOOKUP'!Z129*LEDGER!AS129,0)</f>
        <v>0</v>
      </c>
      <c r="AR129" s="26">
        <f>IFERROR(AA129*LEDGER!AU129,0)</f>
        <v>0</v>
      </c>
      <c r="AS129" s="26">
        <f>IFERROR(AB129*LEDGER!AV129,0)</f>
        <v>0</v>
      </c>
      <c r="AT129" s="26">
        <f>IFERROR(AC129*LEDGER!AU129,0)</f>
        <v>0</v>
      </c>
      <c r="AU129" s="26">
        <f>IFERROR(AD129*LEDGER!AV129,0)</f>
        <v>0</v>
      </c>
      <c r="AV129" s="26">
        <f>IFERROR(AE129*LEDGER!BA129,0)</f>
        <v>0</v>
      </c>
      <c r="AW129" s="26">
        <f>IFERROR(AF129*LEDGER!BB129,0)</f>
        <v>0</v>
      </c>
      <c r="AX129" s="26">
        <f>IFERROR(AG129*LEDGER!BD129,0)</f>
        <v>0</v>
      </c>
      <c r="AY129" s="26">
        <f>IFERROR(AH129*LEDGER!BE129,0)</f>
        <v>0</v>
      </c>
      <c r="AZ129" s="26">
        <f>IFERROR(AI129*LEDGER!BG129,0)</f>
        <v>0</v>
      </c>
      <c r="BA129" s="26">
        <f>IFERROR(AJ129*LEDGER!BH129,0)</f>
        <v>0</v>
      </c>
      <c r="BB129" s="26">
        <f>IFERROR(AK129*LEDGER!BJ129,0)</f>
        <v>0</v>
      </c>
      <c r="BC129" s="26">
        <f>IFERROR(AL129*LEDGER!BK129,0)</f>
        <v>0</v>
      </c>
      <c r="BD129" s="26">
        <f t="shared" si="15"/>
        <v>0</v>
      </c>
      <c r="BE129" s="26">
        <f t="shared" si="16"/>
        <v>0</v>
      </c>
    </row>
    <row r="130" spans="2:57" x14ac:dyDescent="0.2">
      <c r="B130" s="26">
        <f>'Sub Ref'!F$27</f>
        <v>75</v>
      </c>
      <c r="C130" s="26">
        <f>'Sub Ref'!G$27</f>
        <v>25</v>
      </c>
      <c r="D130" s="26">
        <f t="shared" si="10"/>
        <v>100</v>
      </c>
      <c r="E130" s="26">
        <f>'Sub Ref'!O$27</f>
        <v>75</v>
      </c>
      <c r="F130" s="26">
        <f>'Sub Ref'!P$27</f>
        <v>25</v>
      </c>
      <c r="G130" s="26">
        <f t="shared" si="11"/>
        <v>100</v>
      </c>
      <c r="H130" s="26" t="e">
        <f>VLOOKUP('DATA ENTRY'!L130,'Sub Ref'!$L$30:$O$31,4,0)</f>
        <v>#N/A</v>
      </c>
      <c r="I130" s="26" t="e">
        <f>VLOOKUP('DATA ENTRY'!L130,'Sub Ref'!$L$30:$P$31,5,0)</f>
        <v>#N/A</v>
      </c>
      <c r="J130" s="26" t="e">
        <f t="shared" si="17"/>
        <v>#N/A</v>
      </c>
      <c r="K130" s="26" t="e">
        <f>VLOOKUP('DATA ENTRY'!O130,'Sub Ref'!$C$3:$G$11,4,0)</f>
        <v>#N/A</v>
      </c>
      <c r="L130" s="26" t="e">
        <f>VLOOKUP('DATA ENTRY'!O130,'Sub Ref'!$C$3:$G$11,5,0)</f>
        <v>#N/A</v>
      </c>
      <c r="M130" s="26" t="e">
        <f t="shared" si="12"/>
        <v>#N/A</v>
      </c>
      <c r="N130" s="26" t="e">
        <f>VLOOKUP('DATA ENTRY'!R130,'Sub Ref'!$L$3:$P$11,4,0)</f>
        <v>#N/A</v>
      </c>
      <c r="O130" s="26" t="e">
        <f>VLOOKUP('DATA ENTRY'!R130,'Sub Ref'!$L$3:$P$11,5,0)</f>
        <v>#N/A</v>
      </c>
      <c r="P130" s="26" t="e">
        <f t="shared" si="18"/>
        <v>#N/A</v>
      </c>
      <c r="Q130" s="26" t="e">
        <f>VLOOKUP('DATA ENTRY'!U130,'Sub Ref'!$C$14:$G$22,4,0)</f>
        <v>#N/A</v>
      </c>
      <c r="R130" s="26" t="e">
        <f>VLOOKUP('DATA ENTRY'!U130,'Sub Ref'!$C$14:$G$22,5,0)</f>
        <v>#N/A</v>
      </c>
      <c r="S130" s="26" t="e">
        <f t="shared" si="19"/>
        <v>#N/A</v>
      </c>
      <c r="T130" s="26" t="e">
        <f>INDEX('Sub Ref'!$O$14:$O$22,MATCH('DATA ENTRY'!X130,'Sub Ref'!$L$14:$L$22,0))</f>
        <v>#N/A</v>
      </c>
      <c r="U130" s="26" t="e">
        <f>INDEX('Sub Ref'!$P$14:$P$22,MATCH('DATA ENTRY'!X130,'Sub Ref'!$L$14:$L$22,0))</f>
        <v>#N/A</v>
      </c>
      <c r="V130" s="26" t="e">
        <f t="shared" si="13"/>
        <v>#N/A</v>
      </c>
      <c r="X130" s="26">
        <f>'DATA ENTRY'!A130</f>
        <v>0</v>
      </c>
      <c r="Y130" s="26">
        <f>'Sub Ref'!$D$27</f>
        <v>2.25</v>
      </c>
      <c r="Z130" s="26">
        <f>'Sub Ref'!$E$27</f>
        <v>0.75</v>
      </c>
      <c r="AA130" s="26">
        <f>'Sub Ref'!$M$27</f>
        <v>3</v>
      </c>
      <c r="AB130" s="26">
        <f>'Sub Ref'!$N$27</f>
        <v>1</v>
      </c>
      <c r="AC130" s="26">
        <f>IFERROR(VLOOKUP('DATA ENTRY'!L130,'Sub Ref'!$L$30:$N$31,2,0),0)</f>
        <v>0</v>
      </c>
      <c r="AD130" s="26">
        <f>IFERROR(VLOOKUP('DATA ENTRY'!L130,'Sub Ref'!$L$30:$N$31,3,0),0)</f>
        <v>0</v>
      </c>
      <c r="AE130" s="26">
        <f>IFERROR(VLOOKUP('DATA ENTRY'!O130,'Sub Ref'!$C$3:$E$11,2,0),0)</f>
        <v>0</v>
      </c>
      <c r="AF130" s="26">
        <f>IFERROR(VLOOKUP('DATA ENTRY'!O130,'Sub Ref'!$C$3:$E$11,3,0),0)</f>
        <v>0</v>
      </c>
      <c r="AG130" s="26">
        <f>IFERROR(VLOOKUP('DATA ENTRY'!R130,'Sub Ref'!$L$3:$N$24,2,0),0)</f>
        <v>0</v>
      </c>
      <c r="AH130" s="26">
        <f>IFERROR(VLOOKUP('DATA ENTRY'!R130,'Sub Ref'!$L$3:$N$24,3,0),0)</f>
        <v>0</v>
      </c>
      <c r="AI130" s="26">
        <f>IFERROR(VLOOKUP('DATA ENTRY'!U130,'Sub Ref'!$C$14:$E$22,2,0),0)</f>
        <v>0</v>
      </c>
      <c r="AJ130" s="26">
        <f>IFERROR(VLOOKUP('DATA ENTRY'!U130,'Sub Ref'!$C$14:$E$22,3,0),0)</f>
        <v>0</v>
      </c>
      <c r="AK130" s="26">
        <f>IFERROR(INDEX('Sub Ref'!$M$14:$M$23,MATCH('DATA ENTRY'!X130,'Sub Ref'!$L$14:$L$23,0)),0)</f>
        <v>0</v>
      </c>
      <c r="AL130" s="26">
        <f>IFERROR(INDEX('Sub Ref'!$N$14:$N$23,MATCH('DATA ENTRY'!X130,'Sub Ref'!$L$14:$L$23,0)),0)</f>
        <v>0</v>
      </c>
      <c r="AN130" s="26">
        <f t="shared" si="14"/>
        <v>7</v>
      </c>
      <c r="AP130" s="26">
        <f>IFERROR('MARK LOOKUP'!Y130*LEDGER!AR130,0)</f>
        <v>0</v>
      </c>
      <c r="AQ130" s="26">
        <f>IFERROR('MARK LOOKUP'!Z130*LEDGER!AS130,0)</f>
        <v>0</v>
      </c>
      <c r="AR130" s="26">
        <f>IFERROR(AA130*LEDGER!AU130,0)</f>
        <v>0</v>
      </c>
      <c r="AS130" s="26">
        <f>IFERROR(AB130*LEDGER!AV130,0)</f>
        <v>0</v>
      </c>
      <c r="AT130" s="26">
        <f>IFERROR(AC130*LEDGER!AU130,0)</f>
        <v>0</v>
      </c>
      <c r="AU130" s="26">
        <f>IFERROR(AD130*LEDGER!AV130,0)</f>
        <v>0</v>
      </c>
      <c r="AV130" s="26">
        <f>IFERROR(AE130*LEDGER!BA130,0)</f>
        <v>0</v>
      </c>
      <c r="AW130" s="26">
        <f>IFERROR(AF130*LEDGER!BB130,0)</f>
        <v>0</v>
      </c>
      <c r="AX130" s="26">
        <f>IFERROR(AG130*LEDGER!BD130,0)</f>
        <v>0</v>
      </c>
      <c r="AY130" s="26">
        <f>IFERROR(AH130*LEDGER!BE130,0)</f>
        <v>0</v>
      </c>
      <c r="AZ130" s="26">
        <f>IFERROR(AI130*LEDGER!BG130,0)</f>
        <v>0</v>
      </c>
      <c r="BA130" s="26">
        <f>IFERROR(AJ130*LEDGER!BH130,0)</f>
        <v>0</v>
      </c>
      <c r="BB130" s="26">
        <f>IFERROR(AK130*LEDGER!BJ130,0)</f>
        <v>0</v>
      </c>
      <c r="BC130" s="26">
        <f>IFERROR(AL130*LEDGER!BK130,0)</f>
        <v>0</v>
      </c>
      <c r="BD130" s="26">
        <f t="shared" si="15"/>
        <v>0</v>
      </c>
      <c r="BE130" s="26">
        <f t="shared" si="16"/>
        <v>0</v>
      </c>
    </row>
    <row r="131" spans="2:57" x14ac:dyDescent="0.2">
      <c r="B131" s="26">
        <f>'Sub Ref'!F$27</f>
        <v>75</v>
      </c>
      <c r="C131" s="26">
        <f>'Sub Ref'!G$27</f>
        <v>25</v>
      </c>
      <c r="D131" s="26">
        <f t="shared" ref="D131:D194" si="20">SUM(B131:C131)</f>
        <v>100</v>
      </c>
      <c r="E131" s="26">
        <f>'Sub Ref'!O$27</f>
        <v>75</v>
      </c>
      <c r="F131" s="26">
        <f>'Sub Ref'!P$27</f>
        <v>25</v>
      </c>
      <c r="G131" s="26">
        <f t="shared" ref="G131:G194" si="21">SUM(E131:F131)</f>
        <v>100</v>
      </c>
      <c r="H131" s="26" t="e">
        <f>VLOOKUP('DATA ENTRY'!L131,'Sub Ref'!$L$30:$O$31,4,0)</f>
        <v>#N/A</v>
      </c>
      <c r="I131" s="26" t="e">
        <f>VLOOKUP('DATA ENTRY'!L131,'Sub Ref'!$L$30:$P$31,5,0)</f>
        <v>#N/A</v>
      </c>
      <c r="J131" s="26" t="e">
        <f t="shared" si="17"/>
        <v>#N/A</v>
      </c>
      <c r="K131" s="26" t="e">
        <f>VLOOKUP('DATA ENTRY'!O131,'Sub Ref'!$C$3:$G$11,4,0)</f>
        <v>#N/A</v>
      </c>
      <c r="L131" s="26" t="e">
        <f>VLOOKUP('DATA ENTRY'!O131,'Sub Ref'!$C$3:$G$11,5,0)</f>
        <v>#N/A</v>
      </c>
      <c r="M131" s="26" t="e">
        <f t="shared" ref="M131:M194" si="22">SUM(K131:L131)</f>
        <v>#N/A</v>
      </c>
      <c r="N131" s="26" t="e">
        <f>VLOOKUP('DATA ENTRY'!R131,'Sub Ref'!$L$3:$P$11,4,0)</f>
        <v>#N/A</v>
      </c>
      <c r="O131" s="26" t="e">
        <f>VLOOKUP('DATA ENTRY'!R131,'Sub Ref'!$L$3:$P$11,5,0)</f>
        <v>#N/A</v>
      </c>
      <c r="P131" s="26" t="e">
        <f t="shared" si="18"/>
        <v>#N/A</v>
      </c>
      <c r="Q131" s="26" t="e">
        <f>VLOOKUP('DATA ENTRY'!U131,'Sub Ref'!$C$14:$G$22,4,0)</f>
        <v>#N/A</v>
      </c>
      <c r="R131" s="26" t="e">
        <f>VLOOKUP('DATA ENTRY'!U131,'Sub Ref'!$C$14:$G$22,5,0)</f>
        <v>#N/A</v>
      </c>
      <c r="S131" s="26" t="e">
        <f t="shared" si="19"/>
        <v>#N/A</v>
      </c>
      <c r="T131" s="26" t="e">
        <f>INDEX('Sub Ref'!$O$14:$O$22,MATCH('DATA ENTRY'!X131,'Sub Ref'!$L$14:$L$22,0))</f>
        <v>#N/A</v>
      </c>
      <c r="U131" s="26" t="e">
        <f>INDEX('Sub Ref'!$P$14:$P$22,MATCH('DATA ENTRY'!X131,'Sub Ref'!$L$14:$L$22,0))</f>
        <v>#N/A</v>
      </c>
      <c r="V131" s="26" t="e">
        <f t="shared" ref="V131:V194" si="23">SUM(T131:U131)</f>
        <v>#N/A</v>
      </c>
      <c r="X131" s="26">
        <f>'DATA ENTRY'!A131</f>
        <v>0</v>
      </c>
      <c r="Y131" s="26">
        <f>'Sub Ref'!$D$27</f>
        <v>2.25</v>
      </c>
      <c r="Z131" s="26">
        <f>'Sub Ref'!$E$27</f>
        <v>0.75</v>
      </c>
      <c r="AA131" s="26">
        <f>'Sub Ref'!$M$27</f>
        <v>3</v>
      </c>
      <c r="AB131" s="26">
        <f>'Sub Ref'!$N$27</f>
        <v>1</v>
      </c>
      <c r="AC131" s="26">
        <f>IFERROR(VLOOKUP('DATA ENTRY'!L131,'Sub Ref'!$L$30:$N$31,2,0),0)</f>
        <v>0</v>
      </c>
      <c r="AD131" s="26">
        <f>IFERROR(VLOOKUP('DATA ENTRY'!L131,'Sub Ref'!$L$30:$N$31,3,0),0)</f>
        <v>0</v>
      </c>
      <c r="AE131" s="26">
        <f>IFERROR(VLOOKUP('DATA ENTRY'!O131,'Sub Ref'!$C$3:$E$11,2,0),0)</f>
        <v>0</v>
      </c>
      <c r="AF131" s="26">
        <f>IFERROR(VLOOKUP('DATA ENTRY'!O131,'Sub Ref'!$C$3:$E$11,3,0),0)</f>
        <v>0</v>
      </c>
      <c r="AG131" s="26">
        <f>IFERROR(VLOOKUP('DATA ENTRY'!R131,'Sub Ref'!$L$3:$N$24,2,0),0)</f>
        <v>0</v>
      </c>
      <c r="AH131" s="26">
        <f>IFERROR(VLOOKUP('DATA ENTRY'!R131,'Sub Ref'!$L$3:$N$24,3,0),0)</f>
        <v>0</v>
      </c>
      <c r="AI131" s="26">
        <f>IFERROR(VLOOKUP('DATA ENTRY'!U131,'Sub Ref'!$C$14:$E$22,2,0),0)</f>
        <v>0</v>
      </c>
      <c r="AJ131" s="26">
        <f>IFERROR(VLOOKUP('DATA ENTRY'!U131,'Sub Ref'!$C$14:$E$22,3,0),0)</f>
        <v>0</v>
      </c>
      <c r="AK131" s="26">
        <f>IFERROR(INDEX('Sub Ref'!$M$14:$M$23,MATCH('DATA ENTRY'!X131,'Sub Ref'!$L$14:$L$23,0)),0)</f>
        <v>0</v>
      </c>
      <c r="AL131" s="26">
        <f>IFERROR(INDEX('Sub Ref'!$N$14:$N$23,MATCH('DATA ENTRY'!X131,'Sub Ref'!$L$14:$L$23,0)),0)</f>
        <v>0</v>
      </c>
      <c r="AN131" s="26">
        <f t="shared" ref="AN131:AN194" si="24">SUM(Y131:AL131)</f>
        <v>7</v>
      </c>
      <c r="AP131" s="26">
        <f>IFERROR('MARK LOOKUP'!Y131*LEDGER!AR131,0)</f>
        <v>0</v>
      </c>
      <c r="AQ131" s="26">
        <f>IFERROR('MARK LOOKUP'!Z131*LEDGER!AS131,0)</f>
        <v>0</v>
      </c>
      <c r="AR131" s="26">
        <f>IFERROR(AA131*LEDGER!AU131,0)</f>
        <v>0</v>
      </c>
      <c r="AS131" s="26">
        <f>IFERROR(AB131*LEDGER!AV131,0)</f>
        <v>0</v>
      </c>
      <c r="AT131" s="26">
        <f>IFERROR(AC131*LEDGER!AU131,0)</f>
        <v>0</v>
      </c>
      <c r="AU131" s="26">
        <f>IFERROR(AD131*LEDGER!AV131,0)</f>
        <v>0</v>
      </c>
      <c r="AV131" s="26">
        <f>IFERROR(AE131*LEDGER!BA131,0)</f>
        <v>0</v>
      </c>
      <c r="AW131" s="26">
        <f>IFERROR(AF131*LEDGER!BB131,0)</f>
        <v>0</v>
      </c>
      <c r="AX131" s="26">
        <f>IFERROR(AG131*LEDGER!BD131,0)</f>
        <v>0</v>
      </c>
      <c r="AY131" s="26">
        <f>IFERROR(AH131*LEDGER!BE131,0)</f>
        <v>0</v>
      </c>
      <c r="AZ131" s="26">
        <f>IFERROR(AI131*LEDGER!BG131,0)</f>
        <v>0</v>
      </c>
      <c r="BA131" s="26">
        <f>IFERROR(AJ131*LEDGER!BH131,0)</f>
        <v>0</v>
      </c>
      <c r="BB131" s="26">
        <f>IFERROR(AK131*LEDGER!BJ131,0)</f>
        <v>0</v>
      </c>
      <c r="BC131" s="26">
        <f>IFERROR(AL131*LEDGER!BK131,0)</f>
        <v>0</v>
      </c>
      <c r="BD131" s="26">
        <f t="shared" ref="BD131:BD194" si="25">SUM(AP131:BC131)</f>
        <v>0</v>
      </c>
      <c r="BE131" s="26">
        <f t="shared" ref="BE131:BE194" si="26">BD131/AN131</f>
        <v>0</v>
      </c>
    </row>
    <row r="132" spans="2:57" x14ac:dyDescent="0.2">
      <c r="B132" s="26">
        <f>'Sub Ref'!F$27</f>
        <v>75</v>
      </c>
      <c r="C132" s="26">
        <f>'Sub Ref'!G$27</f>
        <v>25</v>
      </c>
      <c r="D132" s="26">
        <f t="shared" si="20"/>
        <v>100</v>
      </c>
      <c r="E132" s="26">
        <f>'Sub Ref'!O$27</f>
        <v>75</v>
      </c>
      <c r="F132" s="26">
        <f>'Sub Ref'!P$27</f>
        <v>25</v>
      </c>
      <c r="G132" s="26">
        <f t="shared" si="21"/>
        <v>100</v>
      </c>
      <c r="H132" s="26" t="e">
        <f>VLOOKUP('DATA ENTRY'!L132,'Sub Ref'!$L$30:$O$31,4,0)</f>
        <v>#N/A</v>
      </c>
      <c r="I132" s="26" t="e">
        <f>VLOOKUP('DATA ENTRY'!L132,'Sub Ref'!$L$30:$P$31,5,0)</f>
        <v>#N/A</v>
      </c>
      <c r="J132" s="26" t="e">
        <f t="shared" ref="J132:J195" si="27">SUM(H132:I132)</f>
        <v>#N/A</v>
      </c>
      <c r="K132" s="26" t="e">
        <f>VLOOKUP('DATA ENTRY'!O132,'Sub Ref'!$C$3:$G$11,4,0)</f>
        <v>#N/A</v>
      </c>
      <c r="L132" s="26" t="e">
        <f>VLOOKUP('DATA ENTRY'!O132,'Sub Ref'!$C$3:$G$11,5,0)</f>
        <v>#N/A</v>
      </c>
      <c r="M132" s="26" t="e">
        <f t="shared" si="22"/>
        <v>#N/A</v>
      </c>
      <c r="N132" s="26" t="e">
        <f>VLOOKUP('DATA ENTRY'!R132,'Sub Ref'!$L$3:$P$11,4,0)</f>
        <v>#N/A</v>
      </c>
      <c r="O132" s="26" t="e">
        <f>VLOOKUP('DATA ENTRY'!R132,'Sub Ref'!$L$3:$P$11,5,0)</f>
        <v>#N/A</v>
      </c>
      <c r="P132" s="26" t="e">
        <f t="shared" si="18"/>
        <v>#N/A</v>
      </c>
      <c r="Q132" s="26" t="e">
        <f>VLOOKUP('DATA ENTRY'!U132,'Sub Ref'!$C$14:$G$22,4,0)</f>
        <v>#N/A</v>
      </c>
      <c r="R132" s="26" t="e">
        <f>VLOOKUP('DATA ENTRY'!U132,'Sub Ref'!$C$14:$G$22,5,0)</f>
        <v>#N/A</v>
      </c>
      <c r="S132" s="26" t="e">
        <f t="shared" si="19"/>
        <v>#N/A</v>
      </c>
      <c r="T132" s="26" t="e">
        <f>INDEX('Sub Ref'!$O$14:$O$22,MATCH('DATA ENTRY'!X132,'Sub Ref'!$L$14:$L$22,0))</f>
        <v>#N/A</v>
      </c>
      <c r="U132" s="26" t="e">
        <f>INDEX('Sub Ref'!$P$14:$P$22,MATCH('DATA ENTRY'!X132,'Sub Ref'!$L$14:$L$22,0))</f>
        <v>#N/A</v>
      </c>
      <c r="V132" s="26" t="e">
        <f t="shared" si="23"/>
        <v>#N/A</v>
      </c>
      <c r="X132" s="26">
        <f>'DATA ENTRY'!A132</f>
        <v>0</v>
      </c>
      <c r="Y132" s="26">
        <f>'Sub Ref'!$D$27</f>
        <v>2.25</v>
      </c>
      <c r="Z132" s="26">
        <f>'Sub Ref'!$E$27</f>
        <v>0.75</v>
      </c>
      <c r="AA132" s="26">
        <f>'Sub Ref'!$M$27</f>
        <v>3</v>
      </c>
      <c r="AB132" s="26">
        <f>'Sub Ref'!$N$27</f>
        <v>1</v>
      </c>
      <c r="AC132" s="26">
        <f>IFERROR(VLOOKUP('DATA ENTRY'!L132,'Sub Ref'!$L$30:$N$31,2,0),0)</f>
        <v>0</v>
      </c>
      <c r="AD132" s="26">
        <f>IFERROR(VLOOKUP('DATA ENTRY'!L132,'Sub Ref'!$L$30:$N$31,3,0),0)</f>
        <v>0</v>
      </c>
      <c r="AE132" s="26">
        <f>IFERROR(VLOOKUP('DATA ENTRY'!O132,'Sub Ref'!$C$3:$E$11,2,0),0)</f>
        <v>0</v>
      </c>
      <c r="AF132" s="26">
        <f>IFERROR(VLOOKUP('DATA ENTRY'!O132,'Sub Ref'!$C$3:$E$11,3,0),0)</f>
        <v>0</v>
      </c>
      <c r="AG132" s="26">
        <f>IFERROR(VLOOKUP('DATA ENTRY'!R132,'Sub Ref'!$L$3:$N$24,2,0),0)</f>
        <v>0</v>
      </c>
      <c r="AH132" s="26">
        <f>IFERROR(VLOOKUP('DATA ENTRY'!R132,'Sub Ref'!$L$3:$N$24,3,0),0)</f>
        <v>0</v>
      </c>
      <c r="AI132" s="26">
        <f>IFERROR(VLOOKUP('DATA ENTRY'!U132,'Sub Ref'!$C$14:$E$22,2,0),0)</f>
        <v>0</v>
      </c>
      <c r="AJ132" s="26">
        <f>IFERROR(VLOOKUP('DATA ENTRY'!U132,'Sub Ref'!$C$14:$E$22,3,0),0)</f>
        <v>0</v>
      </c>
      <c r="AK132" s="26">
        <f>IFERROR(INDEX('Sub Ref'!$M$14:$M$23,MATCH('DATA ENTRY'!X132,'Sub Ref'!$L$14:$L$23,0)),0)</f>
        <v>0</v>
      </c>
      <c r="AL132" s="26">
        <f>IFERROR(INDEX('Sub Ref'!$N$14:$N$23,MATCH('DATA ENTRY'!X132,'Sub Ref'!$L$14:$L$23,0)),0)</f>
        <v>0</v>
      </c>
      <c r="AN132" s="26">
        <f t="shared" si="24"/>
        <v>7</v>
      </c>
      <c r="AP132" s="26">
        <f>IFERROR('MARK LOOKUP'!Y132*LEDGER!AR132,0)</f>
        <v>0</v>
      </c>
      <c r="AQ132" s="26">
        <f>IFERROR('MARK LOOKUP'!Z132*LEDGER!AS132,0)</f>
        <v>0</v>
      </c>
      <c r="AR132" s="26">
        <f>IFERROR(AA132*LEDGER!AU132,0)</f>
        <v>0</v>
      </c>
      <c r="AS132" s="26">
        <f>IFERROR(AB132*LEDGER!AV132,0)</f>
        <v>0</v>
      </c>
      <c r="AT132" s="26">
        <f>IFERROR(AC132*LEDGER!AU132,0)</f>
        <v>0</v>
      </c>
      <c r="AU132" s="26">
        <f>IFERROR(AD132*LEDGER!AV132,0)</f>
        <v>0</v>
      </c>
      <c r="AV132" s="26">
        <f>IFERROR(AE132*LEDGER!BA132,0)</f>
        <v>0</v>
      </c>
      <c r="AW132" s="26">
        <f>IFERROR(AF132*LEDGER!BB132,0)</f>
        <v>0</v>
      </c>
      <c r="AX132" s="26">
        <f>IFERROR(AG132*LEDGER!BD132,0)</f>
        <v>0</v>
      </c>
      <c r="AY132" s="26">
        <f>IFERROR(AH132*LEDGER!BE132,0)</f>
        <v>0</v>
      </c>
      <c r="AZ132" s="26">
        <f>IFERROR(AI132*LEDGER!BG132,0)</f>
        <v>0</v>
      </c>
      <c r="BA132" s="26">
        <f>IFERROR(AJ132*LEDGER!BH132,0)</f>
        <v>0</v>
      </c>
      <c r="BB132" s="26">
        <f>IFERROR(AK132*LEDGER!BJ132,0)</f>
        <v>0</v>
      </c>
      <c r="BC132" s="26">
        <f>IFERROR(AL132*LEDGER!BK132,0)</f>
        <v>0</v>
      </c>
      <c r="BD132" s="26">
        <f t="shared" si="25"/>
        <v>0</v>
      </c>
      <c r="BE132" s="26">
        <f t="shared" si="26"/>
        <v>0</v>
      </c>
    </row>
    <row r="133" spans="2:57" x14ac:dyDescent="0.2">
      <c r="B133" s="26">
        <f>'Sub Ref'!F$27</f>
        <v>75</v>
      </c>
      <c r="C133" s="26">
        <f>'Sub Ref'!G$27</f>
        <v>25</v>
      </c>
      <c r="D133" s="26">
        <f t="shared" si="20"/>
        <v>100</v>
      </c>
      <c r="E133" s="26">
        <f>'Sub Ref'!O$27</f>
        <v>75</v>
      </c>
      <c r="F133" s="26">
        <f>'Sub Ref'!P$27</f>
        <v>25</v>
      </c>
      <c r="G133" s="26">
        <f t="shared" si="21"/>
        <v>100</v>
      </c>
      <c r="H133" s="26" t="e">
        <f>VLOOKUP('DATA ENTRY'!L133,'Sub Ref'!$L$30:$O$31,4,0)</f>
        <v>#N/A</v>
      </c>
      <c r="I133" s="26" t="e">
        <f>VLOOKUP('DATA ENTRY'!L133,'Sub Ref'!$L$30:$P$31,5,0)</f>
        <v>#N/A</v>
      </c>
      <c r="J133" s="26" t="e">
        <f t="shared" si="27"/>
        <v>#N/A</v>
      </c>
      <c r="K133" s="26" t="e">
        <f>VLOOKUP('DATA ENTRY'!O133,'Sub Ref'!$C$3:$G$11,4,0)</f>
        <v>#N/A</v>
      </c>
      <c r="L133" s="26" t="e">
        <f>VLOOKUP('DATA ENTRY'!O133,'Sub Ref'!$C$3:$G$11,5,0)</f>
        <v>#N/A</v>
      </c>
      <c r="M133" s="26" t="e">
        <f t="shared" si="22"/>
        <v>#N/A</v>
      </c>
      <c r="N133" s="26" t="e">
        <f>VLOOKUP('DATA ENTRY'!R133,'Sub Ref'!$L$3:$P$11,4,0)</f>
        <v>#N/A</v>
      </c>
      <c r="O133" s="26" t="e">
        <f>VLOOKUP('DATA ENTRY'!R133,'Sub Ref'!$L$3:$P$11,5,0)</f>
        <v>#N/A</v>
      </c>
      <c r="P133" s="26" t="e">
        <f t="shared" si="18"/>
        <v>#N/A</v>
      </c>
      <c r="Q133" s="26" t="e">
        <f>VLOOKUP('DATA ENTRY'!U133,'Sub Ref'!$C$14:$G$22,4,0)</f>
        <v>#N/A</v>
      </c>
      <c r="R133" s="26" t="e">
        <f>VLOOKUP('DATA ENTRY'!U133,'Sub Ref'!$C$14:$G$22,5,0)</f>
        <v>#N/A</v>
      </c>
      <c r="S133" s="26" t="e">
        <f t="shared" si="19"/>
        <v>#N/A</v>
      </c>
      <c r="T133" s="26" t="e">
        <f>INDEX('Sub Ref'!$O$14:$O$22,MATCH('DATA ENTRY'!X133,'Sub Ref'!$L$14:$L$22,0))</f>
        <v>#N/A</v>
      </c>
      <c r="U133" s="26" t="e">
        <f>INDEX('Sub Ref'!$P$14:$P$22,MATCH('DATA ENTRY'!X133,'Sub Ref'!$L$14:$L$22,0))</f>
        <v>#N/A</v>
      </c>
      <c r="V133" s="26" t="e">
        <f t="shared" si="23"/>
        <v>#N/A</v>
      </c>
      <c r="X133" s="26">
        <f>'DATA ENTRY'!A133</f>
        <v>0</v>
      </c>
      <c r="Y133" s="26">
        <f>'Sub Ref'!$D$27</f>
        <v>2.25</v>
      </c>
      <c r="Z133" s="26">
        <f>'Sub Ref'!$E$27</f>
        <v>0.75</v>
      </c>
      <c r="AA133" s="26">
        <f>'Sub Ref'!$M$27</f>
        <v>3</v>
      </c>
      <c r="AB133" s="26">
        <f>'Sub Ref'!$N$27</f>
        <v>1</v>
      </c>
      <c r="AC133" s="26">
        <f>IFERROR(VLOOKUP('DATA ENTRY'!L133,'Sub Ref'!$L$30:$N$31,2,0),0)</f>
        <v>0</v>
      </c>
      <c r="AD133" s="26">
        <f>IFERROR(VLOOKUP('DATA ENTRY'!L133,'Sub Ref'!$L$30:$N$31,3,0),0)</f>
        <v>0</v>
      </c>
      <c r="AE133" s="26">
        <f>IFERROR(VLOOKUP('DATA ENTRY'!O133,'Sub Ref'!$C$3:$E$11,2,0),0)</f>
        <v>0</v>
      </c>
      <c r="AF133" s="26">
        <f>IFERROR(VLOOKUP('DATA ENTRY'!O133,'Sub Ref'!$C$3:$E$11,3,0),0)</f>
        <v>0</v>
      </c>
      <c r="AG133" s="26">
        <f>IFERROR(VLOOKUP('DATA ENTRY'!R133,'Sub Ref'!$L$3:$N$24,2,0),0)</f>
        <v>0</v>
      </c>
      <c r="AH133" s="26">
        <f>IFERROR(VLOOKUP('DATA ENTRY'!R133,'Sub Ref'!$L$3:$N$24,3,0),0)</f>
        <v>0</v>
      </c>
      <c r="AI133" s="26">
        <f>IFERROR(VLOOKUP('DATA ENTRY'!U133,'Sub Ref'!$C$14:$E$22,2,0),0)</f>
        <v>0</v>
      </c>
      <c r="AJ133" s="26">
        <f>IFERROR(VLOOKUP('DATA ENTRY'!U133,'Sub Ref'!$C$14:$E$22,3,0),0)</f>
        <v>0</v>
      </c>
      <c r="AK133" s="26">
        <f>IFERROR(INDEX('Sub Ref'!$M$14:$M$23,MATCH('DATA ENTRY'!X133,'Sub Ref'!$L$14:$L$23,0)),0)</f>
        <v>0</v>
      </c>
      <c r="AL133" s="26">
        <f>IFERROR(INDEX('Sub Ref'!$N$14:$N$23,MATCH('DATA ENTRY'!X133,'Sub Ref'!$L$14:$L$23,0)),0)</f>
        <v>0</v>
      </c>
      <c r="AN133" s="26">
        <f t="shared" si="24"/>
        <v>7</v>
      </c>
      <c r="AP133" s="26">
        <f>IFERROR('MARK LOOKUP'!Y133*LEDGER!AR133,0)</f>
        <v>0</v>
      </c>
      <c r="AQ133" s="26">
        <f>IFERROR('MARK LOOKUP'!Z133*LEDGER!AS133,0)</f>
        <v>0</v>
      </c>
      <c r="AR133" s="26">
        <f>IFERROR(AA133*LEDGER!AU133,0)</f>
        <v>0</v>
      </c>
      <c r="AS133" s="26">
        <f>IFERROR(AB133*LEDGER!AV133,0)</f>
        <v>0</v>
      </c>
      <c r="AT133" s="26">
        <f>IFERROR(AC133*LEDGER!AU133,0)</f>
        <v>0</v>
      </c>
      <c r="AU133" s="26">
        <f>IFERROR(AD133*LEDGER!AV133,0)</f>
        <v>0</v>
      </c>
      <c r="AV133" s="26">
        <f>IFERROR(AE133*LEDGER!BA133,0)</f>
        <v>0</v>
      </c>
      <c r="AW133" s="26">
        <f>IFERROR(AF133*LEDGER!BB133,0)</f>
        <v>0</v>
      </c>
      <c r="AX133" s="26">
        <f>IFERROR(AG133*LEDGER!BD133,0)</f>
        <v>0</v>
      </c>
      <c r="AY133" s="26">
        <f>IFERROR(AH133*LEDGER!BE133,0)</f>
        <v>0</v>
      </c>
      <c r="AZ133" s="26">
        <f>IFERROR(AI133*LEDGER!BG133,0)</f>
        <v>0</v>
      </c>
      <c r="BA133" s="26">
        <f>IFERROR(AJ133*LEDGER!BH133,0)</f>
        <v>0</v>
      </c>
      <c r="BB133" s="26">
        <f>IFERROR(AK133*LEDGER!BJ133,0)</f>
        <v>0</v>
      </c>
      <c r="BC133" s="26">
        <f>IFERROR(AL133*LEDGER!BK133,0)</f>
        <v>0</v>
      </c>
      <c r="BD133" s="26">
        <f t="shared" si="25"/>
        <v>0</v>
      </c>
      <c r="BE133" s="26">
        <f t="shared" si="26"/>
        <v>0</v>
      </c>
    </row>
    <row r="134" spans="2:57" x14ac:dyDescent="0.2">
      <c r="B134" s="26">
        <f>'Sub Ref'!F$27</f>
        <v>75</v>
      </c>
      <c r="C134" s="26">
        <f>'Sub Ref'!G$27</f>
        <v>25</v>
      </c>
      <c r="D134" s="26">
        <f t="shared" si="20"/>
        <v>100</v>
      </c>
      <c r="E134" s="26">
        <f>'Sub Ref'!O$27</f>
        <v>75</v>
      </c>
      <c r="F134" s="26">
        <f>'Sub Ref'!P$27</f>
        <v>25</v>
      </c>
      <c r="G134" s="26">
        <f t="shared" si="21"/>
        <v>100</v>
      </c>
      <c r="H134" s="26" t="e">
        <f>VLOOKUP('DATA ENTRY'!L134,'Sub Ref'!$L$30:$O$31,4,0)</f>
        <v>#N/A</v>
      </c>
      <c r="I134" s="26" t="e">
        <f>VLOOKUP('DATA ENTRY'!L134,'Sub Ref'!$L$30:$P$31,5,0)</f>
        <v>#N/A</v>
      </c>
      <c r="J134" s="26" t="e">
        <f t="shared" si="27"/>
        <v>#N/A</v>
      </c>
      <c r="K134" s="26" t="e">
        <f>VLOOKUP('DATA ENTRY'!O134,'Sub Ref'!$C$3:$G$11,4,0)</f>
        <v>#N/A</v>
      </c>
      <c r="L134" s="26" t="e">
        <f>VLOOKUP('DATA ENTRY'!O134,'Sub Ref'!$C$3:$G$11,5,0)</f>
        <v>#N/A</v>
      </c>
      <c r="M134" s="26" t="e">
        <f t="shared" si="22"/>
        <v>#N/A</v>
      </c>
      <c r="N134" s="26" t="e">
        <f>VLOOKUP('DATA ENTRY'!R134,'Sub Ref'!$L$3:$P$11,4,0)</f>
        <v>#N/A</v>
      </c>
      <c r="O134" s="26" t="e">
        <f>VLOOKUP('DATA ENTRY'!R134,'Sub Ref'!$L$3:$P$11,5,0)</f>
        <v>#N/A</v>
      </c>
      <c r="P134" s="26" t="e">
        <f t="shared" ref="P134:P197" si="28">SUM(N134:O134)</f>
        <v>#N/A</v>
      </c>
      <c r="Q134" s="26" t="e">
        <f>VLOOKUP('DATA ENTRY'!U134,'Sub Ref'!$C$14:$G$22,4,0)</f>
        <v>#N/A</v>
      </c>
      <c r="R134" s="26" t="e">
        <f>VLOOKUP('DATA ENTRY'!U134,'Sub Ref'!$C$14:$G$22,5,0)</f>
        <v>#N/A</v>
      </c>
      <c r="S134" s="26" t="e">
        <f t="shared" ref="S134:S197" si="29">SUM(Q134:R134)</f>
        <v>#N/A</v>
      </c>
      <c r="T134" s="26" t="e">
        <f>INDEX('Sub Ref'!$O$14:$O$22,MATCH('DATA ENTRY'!X134,'Sub Ref'!$L$14:$L$22,0))</f>
        <v>#N/A</v>
      </c>
      <c r="U134" s="26" t="e">
        <f>INDEX('Sub Ref'!$P$14:$P$22,MATCH('DATA ENTRY'!X134,'Sub Ref'!$L$14:$L$22,0))</f>
        <v>#N/A</v>
      </c>
      <c r="V134" s="26" t="e">
        <f t="shared" si="23"/>
        <v>#N/A</v>
      </c>
      <c r="X134" s="26">
        <f>'DATA ENTRY'!A134</f>
        <v>0</v>
      </c>
      <c r="Y134" s="26">
        <f>'Sub Ref'!$D$27</f>
        <v>2.25</v>
      </c>
      <c r="Z134" s="26">
        <f>'Sub Ref'!$E$27</f>
        <v>0.75</v>
      </c>
      <c r="AA134" s="26">
        <f>'Sub Ref'!$M$27</f>
        <v>3</v>
      </c>
      <c r="AB134" s="26">
        <f>'Sub Ref'!$N$27</f>
        <v>1</v>
      </c>
      <c r="AC134" s="26">
        <f>IFERROR(VLOOKUP('DATA ENTRY'!L134,'Sub Ref'!$L$30:$N$31,2,0),0)</f>
        <v>0</v>
      </c>
      <c r="AD134" s="26">
        <f>IFERROR(VLOOKUP('DATA ENTRY'!L134,'Sub Ref'!$L$30:$N$31,3,0),0)</f>
        <v>0</v>
      </c>
      <c r="AE134" s="26">
        <f>IFERROR(VLOOKUP('DATA ENTRY'!O134,'Sub Ref'!$C$3:$E$11,2,0),0)</f>
        <v>0</v>
      </c>
      <c r="AF134" s="26">
        <f>IFERROR(VLOOKUP('DATA ENTRY'!O134,'Sub Ref'!$C$3:$E$11,3,0),0)</f>
        <v>0</v>
      </c>
      <c r="AG134" s="26">
        <f>IFERROR(VLOOKUP('DATA ENTRY'!R134,'Sub Ref'!$L$3:$N$24,2,0),0)</f>
        <v>0</v>
      </c>
      <c r="AH134" s="26">
        <f>IFERROR(VLOOKUP('DATA ENTRY'!R134,'Sub Ref'!$L$3:$N$24,3,0),0)</f>
        <v>0</v>
      </c>
      <c r="AI134" s="26">
        <f>IFERROR(VLOOKUP('DATA ENTRY'!U134,'Sub Ref'!$C$14:$E$22,2,0),0)</f>
        <v>0</v>
      </c>
      <c r="AJ134" s="26">
        <f>IFERROR(VLOOKUP('DATA ENTRY'!U134,'Sub Ref'!$C$14:$E$22,3,0),0)</f>
        <v>0</v>
      </c>
      <c r="AK134" s="26">
        <f>IFERROR(INDEX('Sub Ref'!$M$14:$M$23,MATCH('DATA ENTRY'!X134,'Sub Ref'!$L$14:$L$23,0)),0)</f>
        <v>0</v>
      </c>
      <c r="AL134" s="26">
        <f>IFERROR(INDEX('Sub Ref'!$N$14:$N$23,MATCH('DATA ENTRY'!X134,'Sub Ref'!$L$14:$L$23,0)),0)</f>
        <v>0</v>
      </c>
      <c r="AN134" s="26">
        <f t="shared" si="24"/>
        <v>7</v>
      </c>
      <c r="AP134" s="26">
        <f>IFERROR('MARK LOOKUP'!Y134*LEDGER!AR134,0)</f>
        <v>0</v>
      </c>
      <c r="AQ134" s="26">
        <f>IFERROR('MARK LOOKUP'!Z134*LEDGER!AS134,0)</f>
        <v>0</v>
      </c>
      <c r="AR134" s="26">
        <f>IFERROR(AA134*LEDGER!AU134,0)</f>
        <v>0</v>
      </c>
      <c r="AS134" s="26">
        <f>IFERROR(AB134*LEDGER!AV134,0)</f>
        <v>0</v>
      </c>
      <c r="AT134" s="26">
        <f>IFERROR(AC134*LEDGER!AU134,0)</f>
        <v>0</v>
      </c>
      <c r="AU134" s="26">
        <f>IFERROR(AD134*LEDGER!AV134,0)</f>
        <v>0</v>
      </c>
      <c r="AV134" s="26">
        <f>IFERROR(AE134*LEDGER!BA134,0)</f>
        <v>0</v>
      </c>
      <c r="AW134" s="26">
        <f>IFERROR(AF134*LEDGER!BB134,0)</f>
        <v>0</v>
      </c>
      <c r="AX134" s="26">
        <f>IFERROR(AG134*LEDGER!BD134,0)</f>
        <v>0</v>
      </c>
      <c r="AY134" s="26">
        <f>IFERROR(AH134*LEDGER!BE134,0)</f>
        <v>0</v>
      </c>
      <c r="AZ134" s="26">
        <f>IFERROR(AI134*LEDGER!BG134,0)</f>
        <v>0</v>
      </c>
      <c r="BA134" s="26">
        <f>IFERROR(AJ134*LEDGER!BH134,0)</f>
        <v>0</v>
      </c>
      <c r="BB134" s="26">
        <f>IFERROR(AK134*LEDGER!BJ134,0)</f>
        <v>0</v>
      </c>
      <c r="BC134" s="26">
        <f>IFERROR(AL134*LEDGER!BK134,0)</f>
        <v>0</v>
      </c>
      <c r="BD134" s="26">
        <f t="shared" si="25"/>
        <v>0</v>
      </c>
      <c r="BE134" s="26">
        <f t="shared" si="26"/>
        <v>0</v>
      </c>
    </row>
    <row r="135" spans="2:57" x14ac:dyDescent="0.2">
      <c r="B135" s="26">
        <f>'Sub Ref'!F$27</f>
        <v>75</v>
      </c>
      <c r="C135" s="26">
        <f>'Sub Ref'!G$27</f>
        <v>25</v>
      </c>
      <c r="D135" s="26">
        <f t="shared" si="20"/>
        <v>100</v>
      </c>
      <c r="E135" s="26">
        <f>'Sub Ref'!O$27</f>
        <v>75</v>
      </c>
      <c r="F135" s="26">
        <f>'Sub Ref'!P$27</f>
        <v>25</v>
      </c>
      <c r="G135" s="26">
        <f t="shared" si="21"/>
        <v>100</v>
      </c>
      <c r="H135" s="26" t="e">
        <f>VLOOKUP('DATA ENTRY'!L135,'Sub Ref'!$L$30:$O$31,4,0)</f>
        <v>#N/A</v>
      </c>
      <c r="I135" s="26" t="e">
        <f>VLOOKUP('DATA ENTRY'!L135,'Sub Ref'!$L$30:$P$31,5,0)</f>
        <v>#N/A</v>
      </c>
      <c r="J135" s="26" t="e">
        <f t="shared" si="27"/>
        <v>#N/A</v>
      </c>
      <c r="K135" s="26" t="e">
        <f>VLOOKUP('DATA ENTRY'!O135,'Sub Ref'!$C$3:$G$11,4,0)</f>
        <v>#N/A</v>
      </c>
      <c r="L135" s="26" t="e">
        <f>VLOOKUP('DATA ENTRY'!O135,'Sub Ref'!$C$3:$G$11,5,0)</f>
        <v>#N/A</v>
      </c>
      <c r="M135" s="26" t="e">
        <f t="shared" si="22"/>
        <v>#N/A</v>
      </c>
      <c r="N135" s="26" t="e">
        <f>VLOOKUP('DATA ENTRY'!R135,'Sub Ref'!$L$3:$P$11,4,0)</f>
        <v>#N/A</v>
      </c>
      <c r="O135" s="26" t="e">
        <f>VLOOKUP('DATA ENTRY'!R135,'Sub Ref'!$L$3:$P$11,5,0)</f>
        <v>#N/A</v>
      </c>
      <c r="P135" s="26" t="e">
        <f t="shared" si="28"/>
        <v>#N/A</v>
      </c>
      <c r="Q135" s="26" t="e">
        <f>VLOOKUP('DATA ENTRY'!U135,'Sub Ref'!$C$14:$G$22,4,0)</f>
        <v>#N/A</v>
      </c>
      <c r="R135" s="26" t="e">
        <f>VLOOKUP('DATA ENTRY'!U135,'Sub Ref'!$C$14:$G$22,5,0)</f>
        <v>#N/A</v>
      </c>
      <c r="S135" s="26" t="e">
        <f t="shared" si="29"/>
        <v>#N/A</v>
      </c>
      <c r="T135" s="26" t="e">
        <f>INDEX('Sub Ref'!$O$14:$O$22,MATCH('DATA ENTRY'!X135,'Sub Ref'!$L$14:$L$22,0))</f>
        <v>#N/A</v>
      </c>
      <c r="U135" s="26" t="e">
        <f>INDEX('Sub Ref'!$P$14:$P$22,MATCH('DATA ENTRY'!X135,'Sub Ref'!$L$14:$L$22,0))</f>
        <v>#N/A</v>
      </c>
      <c r="V135" s="26" t="e">
        <f t="shared" si="23"/>
        <v>#N/A</v>
      </c>
      <c r="X135" s="26">
        <f>'DATA ENTRY'!A135</f>
        <v>0</v>
      </c>
      <c r="Y135" s="26">
        <f>'Sub Ref'!$D$27</f>
        <v>2.25</v>
      </c>
      <c r="Z135" s="26">
        <f>'Sub Ref'!$E$27</f>
        <v>0.75</v>
      </c>
      <c r="AA135" s="26">
        <f>'Sub Ref'!$M$27</f>
        <v>3</v>
      </c>
      <c r="AB135" s="26">
        <f>'Sub Ref'!$N$27</f>
        <v>1</v>
      </c>
      <c r="AC135" s="26">
        <f>IFERROR(VLOOKUP('DATA ENTRY'!L135,'Sub Ref'!$L$30:$N$31,2,0),0)</f>
        <v>0</v>
      </c>
      <c r="AD135" s="26">
        <f>IFERROR(VLOOKUP('DATA ENTRY'!L135,'Sub Ref'!$L$30:$N$31,3,0),0)</f>
        <v>0</v>
      </c>
      <c r="AE135" s="26">
        <f>IFERROR(VLOOKUP('DATA ENTRY'!O135,'Sub Ref'!$C$3:$E$11,2,0),0)</f>
        <v>0</v>
      </c>
      <c r="AF135" s="26">
        <f>IFERROR(VLOOKUP('DATA ENTRY'!O135,'Sub Ref'!$C$3:$E$11,3,0),0)</f>
        <v>0</v>
      </c>
      <c r="AG135" s="26">
        <f>IFERROR(VLOOKUP('DATA ENTRY'!R135,'Sub Ref'!$L$3:$N$24,2,0),0)</f>
        <v>0</v>
      </c>
      <c r="AH135" s="26">
        <f>IFERROR(VLOOKUP('DATA ENTRY'!R135,'Sub Ref'!$L$3:$N$24,3,0),0)</f>
        <v>0</v>
      </c>
      <c r="AI135" s="26">
        <f>IFERROR(VLOOKUP('DATA ENTRY'!U135,'Sub Ref'!$C$14:$E$22,2,0),0)</f>
        <v>0</v>
      </c>
      <c r="AJ135" s="26">
        <f>IFERROR(VLOOKUP('DATA ENTRY'!U135,'Sub Ref'!$C$14:$E$22,3,0),0)</f>
        <v>0</v>
      </c>
      <c r="AK135" s="26">
        <f>IFERROR(INDEX('Sub Ref'!$M$14:$M$23,MATCH('DATA ENTRY'!X135,'Sub Ref'!$L$14:$L$23,0)),0)</f>
        <v>0</v>
      </c>
      <c r="AL135" s="26">
        <f>IFERROR(INDEX('Sub Ref'!$N$14:$N$23,MATCH('DATA ENTRY'!X135,'Sub Ref'!$L$14:$L$23,0)),0)</f>
        <v>0</v>
      </c>
      <c r="AN135" s="26">
        <f t="shared" si="24"/>
        <v>7</v>
      </c>
      <c r="AP135" s="26">
        <f>IFERROR('MARK LOOKUP'!Y135*LEDGER!AR135,0)</f>
        <v>0</v>
      </c>
      <c r="AQ135" s="26">
        <f>IFERROR('MARK LOOKUP'!Z135*LEDGER!AS135,0)</f>
        <v>0</v>
      </c>
      <c r="AR135" s="26">
        <f>IFERROR(AA135*LEDGER!AU135,0)</f>
        <v>0</v>
      </c>
      <c r="AS135" s="26">
        <f>IFERROR(AB135*LEDGER!AV135,0)</f>
        <v>0</v>
      </c>
      <c r="AT135" s="26">
        <f>IFERROR(AC135*LEDGER!AU135,0)</f>
        <v>0</v>
      </c>
      <c r="AU135" s="26">
        <f>IFERROR(AD135*LEDGER!AV135,0)</f>
        <v>0</v>
      </c>
      <c r="AV135" s="26">
        <f>IFERROR(AE135*LEDGER!BA135,0)</f>
        <v>0</v>
      </c>
      <c r="AW135" s="26">
        <f>IFERROR(AF135*LEDGER!BB135,0)</f>
        <v>0</v>
      </c>
      <c r="AX135" s="26">
        <f>IFERROR(AG135*LEDGER!BD135,0)</f>
        <v>0</v>
      </c>
      <c r="AY135" s="26">
        <f>IFERROR(AH135*LEDGER!BE135,0)</f>
        <v>0</v>
      </c>
      <c r="AZ135" s="26">
        <f>IFERROR(AI135*LEDGER!BG135,0)</f>
        <v>0</v>
      </c>
      <c r="BA135" s="26">
        <f>IFERROR(AJ135*LEDGER!BH135,0)</f>
        <v>0</v>
      </c>
      <c r="BB135" s="26">
        <f>IFERROR(AK135*LEDGER!BJ135,0)</f>
        <v>0</v>
      </c>
      <c r="BC135" s="26">
        <f>IFERROR(AL135*LEDGER!BK135,0)</f>
        <v>0</v>
      </c>
      <c r="BD135" s="26">
        <f t="shared" si="25"/>
        <v>0</v>
      </c>
      <c r="BE135" s="26">
        <f t="shared" si="26"/>
        <v>0</v>
      </c>
    </row>
    <row r="136" spans="2:57" x14ac:dyDescent="0.2">
      <c r="B136" s="26">
        <f>'Sub Ref'!F$27</f>
        <v>75</v>
      </c>
      <c r="C136" s="26">
        <f>'Sub Ref'!G$27</f>
        <v>25</v>
      </c>
      <c r="D136" s="26">
        <f t="shared" si="20"/>
        <v>100</v>
      </c>
      <c r="E136" s="26">
        <f>'Sub Ref'!O$27</f>
        <v>75</v>
      </c>
      <c r="F136" s="26">
        <f>'Sub Ref'!P$27</f>
        <v>25</v>
      </c>
      <c r="G136" s="26">
        <f t="shared" si="21"/>
        <v>100</v>
      </c>
      <c r="H136" s="26" t="e">
        <f>VLOOKUP('DATA ENTRY'!L136,'Sub Ref'!$L$30:$O$31,4,0)</f>
        <v>#N/A</v>
      </c>
      <c r="I136" s="26" t="e">
        <f>VLOOKUP('DATA ENTRY'!L136,'Sub Ref'!$L$30:$P$31,5,0)</f>
        <v>#N/A</v>
      </c>
      <c r="J136" s="26" t="e">
        <f t="shared" si="27"/>
        <v>#N/A</v>
      </c>
      <c r="K136" s="26" t="e">
        <f>VLOOKUP('DATA ENTRY'!O136,'Sub Ref'!$C$3:$G$11,4,0)</f>
        <v>#N/A</v>
      </c>
      <c r="L136" s="26" t="e">
        <f>VLOOKUP('DATA ENTRY'!O136,'Sub Ref'!$C$3:$G$11,5,0)</f>
        <v>#N/A</v>
      </c>
      <c r="M136" s="26" t="e">
        <f t="shared" si="22"/>
        <v>#N/A</v>
      </c>
      <c r="N136" s="26" t="e">
        <f>VLOOKUP('DATA ENTRY'!R136,'Sub Ref'!$L$3:$P$11,4,0)</f>
        <v>#N/A</v>
      </c>
      <c r="O136" s="26" t="e">
        <f>VLOOKUP('DATA ENTRY'!R136,'Sub Ref'!$L$3:$P$11,5,0)</f>
        <v>#N/A</v>
      </c>
      <c r="P136" s="26" t="e">
        <f t="shared" si="28"/>
        <v>#N/A</v>
      </c>
      <c r="Q136" s="26" t="e">
        <f>VLOOKUP('DATA ENTRY'!U136,'Sub Ref'!$C$14:$G$22,4,0)</f>
        <v>#N/A</v>
      </c>
      <c r="R136" s="26" t="e">
        <f>VLOOKUP('DATA ENTRY'!U136,'Sub Ref'!$C$14:$G$22,5,0)</f>
        <v>#N/A</v>
      </c>
      <c r="S136" s="26" t="e">
        <f t="shared" si="29"/>
        <v>#N/A</v>
      </c>
      <c r="T136" s="26" t="e">
        <f>INDEX('Sub Ref'!$O$14:$O$22,MATCH('DATA ENTRY'!X136,'Sub Ref'!$L$14:$L$22,0))</f>
        <v>#N/A</v>
      </c>
      <c r="U136" s="26" t="e">
        <f>INDEX('Sub Ref'!$P$14:$P$22,MATCH('DATA ENTRY'!X136,'Sub Ref'!$L$14:$L$22,0))</f>
        <v>#N/A</v>
      </c>
      <c r="V136" s="26" t="e">
        <f t="shared" si="23"/>
        <v>#N/A</v>
      </c>
      <c r="X136" s="26">
        <f>'DATA ENTRY'!A136</f>
        <v>0</v>
      </c>
      <c r="Y136" s="26">
        <f>'Sub Ref'!$D$27</f>
        <v>2.25</v>
      </c>
      <c r="Z136" s="26">
        <f>'Sub Ref'!$E$27</f>
        <v>0.75</v>
      </c>
      <c r="AA136" s="26">
        <f>'Sub Ref'!$M$27</f>
        <v>3</v>
      </c>
      <c r="AB136" s="26">
        <f>'Sub Ref'!$N$27</f>
        <v>1</v>
      </c>
      <c r="AC136" s="26">
        <f>IFERROR(VLOOKUP('DATA ENTRY'!L136,'Sub Ref'!$L$30:$N$31,2,0),0)</f>
        <v>0</v>
      </c>
      <c r="AD136" s="26">
        <f>IFERROR(VLOOKUP('DATA ENTRY'!L136,'Sub Ref'!$L$30:$N$31,3,0),0)</f>
        <v>0</v>
      </c>
      <c r="AE136" s="26">
        <f>IFERROR(VLOOKUP('DATA ENTRY'!O136,'Sub Ref'!$C$3:$E$11,2,0),0)</f>
        <v>0</v>
      </c>
      <c r="AF136" s="26">
        <f>IFERROR(VLOOKUP('DATA ENTRY'!O136,'Sub Ref'!$C$3:$E$11,3,0),0)</f>
        <v>0</v>
      </c>
      <c r="AG136" s="26">
        <f>IFERROR(VLOOKUP('DATA ENTRY'!R136,'Sub Ref'!$L$3:$N$24,2,0),0)</f>
        <v>0</v>
      </c>
      <c r="AH136" s="26">
        <f>IFERROR(VLOOKUP('DATA ENTRY'!R136,'Sub Ref'!$L$3:$N$24,3,0),0)</f>
        <v>0</v>
      </c>
      <c r="AI136" s="26">
        <f>IFERROR(VLOOKUP('DATA ENTRY'!U136,'Sub Ref'!$C$14:$E$22,2,0),0)</f>
        <v>0</v>
      </c>
      <c r="AJ136" s="26">
        <f>IFERROR(VLOOKUP('DATA ENTRY'!U136,'Sub Ref'!$C$14:$E$22,3,0),0)</f>
        <v>0</v>
      </c>
      <c r="AK136" s="26">
        <f>IFERROR(INDEX('Sub Ref'!$M$14:$M$23,MATCH('DATA ENTRY'!X136,'Sub Ref'!$L$14:$L$23,0)),0)</f>
        <v>0</v>
      </c>
      <c r="AL136" s="26">
        <f>IFERROR(INDEX('Sub Ref'!$N$14:$N$23,MATCH('DATA ENTRY'!X136,'Sub Ref'!$L$14:$L$23,0)),0)</f>
        <v>0</v>
      </c>
      <c r="AN136" s="26">
        <f t="shared" si="24"/>
        <v>7</v>
      </c>
      <c r="AP136" s="26">
        <f>IFERROR('MARK LOOKUP'!Y136*LEDGER!AR136,0)</f>
        <v>0</v>
      </c>
      <c r="AQ136" s="26">
        <f>IFERROR('MARK LOOKUP'!Z136*LEDGER!AS136,0)</f>
        <v>0</v>
      </c>
      <c r="AR136" s="26">
        <f>IFERROR(AA136*LEDGER!AU136,0)</f>
        <v>0</v>
      </c>
      <c r="AS136" s="26">
        <f>IFERROR(AB136*LEDGER!AV136,0)</f>
        <v>0</v>
      </c>
      <c r="AT136" s="26">
        <f>IFERROR(AC136*LEDGER!AU136,0)</f>
        <v>0</v>
      </c>
      <c r="AU136" s="26">
        <f>IFERROR(AD136*LEDGER!AV136,0)</f>
        <v>0</v>
      </c>
      <c r="AV136" s="26">
        <f>IFERROR(AE136*LEDGER!BA136,0)</f>
        <v>0</v>
      </c>
      <c r="AW136" s="26">
        <f>IFERROR(AF136*LEDGER!BB136,0)</f>
        <v>0</v>
      </c>
      <c r="AX136" s="26">
        <f>IFERROR(AG136*LEDGER!BD136,0)</f>
        <v>0</v>
      </c>
      <c r="AY136" s="26">
        <f>IFERROR(AH136*LEDGER!BE136,0)</f>
        <v>0</v>
      </c>
      <c r="AZ136" s="26">
        <f>IFERROR(AI136*LEDGER!BG136,0)</f>
        <v>0</v>
      </c>
      <c r="BA136" s="26">
        <f>IFERROR(AJ136*LEDGER!BH136,0)</f>
        <v>0</v>
      </c>
      <c r="BB136" s="26">
        <f>IFERROR(AK136*LEDGER!BJ136,0)</f>
        <v>0</v>
      </c>
      <c r="BC136" s="26">
        <f>IFERROR(AL136*LEDGER!BK136,0)</f>
        <v>0</v>
      </c>
      <c r="BD136" s="26">
        <f t="shared" si="25"/>
        <v>0</v>
      </c>
      <c r="BE136" s="26">
        <f t="shared" si="26"/>
        <v>0</v>
      </c>
    </row>
    <row r="137" spans="2:57" x14ac:dyDescent="0.2">
      <c r="B137" s="26">
        <f>'Sub Ref'!F$27</f>
        <v>75</v>
      </c>
      <c r="C137" s="26">
        <f>'Sub Ref'!G$27</f>
        <v>25</v>
      </c>
      <c r="D137" s="26">
        <f t="shared" si="20"/>
        <v>100</v>
      </c>
      <c r="E137" s="26">
        <f>'Sub Ref'!O$27</f>
        <v>75</v>
      </c>
      <c r="F137" s="26">
        <f>'Sub Ref'!P$27</f>
        <v>25</v>
      </c>
      <c r="G137" s="26">
        <f t="shared" si="21"/>
        <v>100</v>
      </c>
      <c r="H137" s="26" t="e">
        <f>VLOOKUP('DATA ENTRY'!L137,'Sub Ref'!$L$30:$O$31,4,0)</f>
        <v>#N/A</v>
      </c>
      <c r="I137" s="26" t="e">
        <f>VLOOKUP('DATA ENTRY'!L137,'Sub Ref'!$L$30:$P$31,5,0)</f>
        <v>#N/A</v>
      </c>
      <c r="J137" s="26" t="e">
        <f t="shared" si="27"/>
        <v>#N/A</v>
      </c>
      <c r="K137" s="26" t="e">
        <f>VLOOKUP('DATA ENTRY'!O137,'Sub Ref'!$C$3:$G$11,4,0)</f>
        <v>#N/A</v>
      </c>
      <c r="L137" s="26" t="e">
        <f>VLOOKUP('DATA ENTRY'!O137,'Sub Ref'!$C$3:$G$11,5,0)</f>
        <v>#N/A</v>
      </c>
      <c r="M137" s="26" t="e">
        <f t="shared" si="22"/>
        <v>#N/A</v>
      </c>
      <c r="N137" s="26" t="e">
        <f>VLOOKUP('DATA ENTRY'!R137,'Sub Ref'!$L$3:$P$11,4,0)</f>
        <v>#N/A</v>
      </c>
      <c r="O137" s="26" t="e">
        <f>VLOOKUP('DATA ENTRY'!R137,'Sub Ref'!$L$3:$P$11,5,0)</f>
        <v>#N/A</v>
      </c>
      <c r="P137" s="26" t="e">
        <f t="shared" si="28"/>
        <v>#N/A</v>
      </c>
      <c r="Q137" s="26" t="e">
        <f>VLOOKUP('DATA ENTRY'!U137,'Sub Ref'!$C$14:$G$22,4,0)</f>
        <v>#N/A</v>
      </c>
      <c r="R137" s="26" t="e">
        <f>VLOOKUP('DATA ENTRY'!U137,'Sub Ref'!$C$14:$G$22,5,0)</f>
        <v>#N/A</v>
      </c>
      <c r="S137" s="26" t="e">
        <f t="shared" si="29"/>
        <v>#N/A</v>
      </c>
      <c r="T137" s="26" t="e">
        <f>INDEX('Sub Ref'!$O$14:$O$22,MATCH('DATA ENTRY'!X137,'Sub Ref'!$L$14:$L$22,0))</f>
        <v>#N/A</v>
      </c>
      <c r="U137" s="26" t="e">
        <f>INDEX('Sub Ref'!$P$14:$P$22,MATCH('DATA ENTRY'!X137,'Sub Ref'!$L$14:$L$22,0))</f>
        <v>#N/A</v>
      </c>
      <c r="V137" s="26" t="e">
        <f t="shared" si="23"/>
        <v>#N/A</v>
      </c>
      <c r="X137" s="26">
        <f>'DATA ENTRY'!A137</f>
        <v>0</v>
      </c>
      <c r="Y137" s="26">
        <f>'Sub Ref'!$D$27</f>
        <v>2.25</v>
      </c>
      <c r="Z137" s="26">
        <f>'Sub Ref'!$E$27</f>
        <v>0.75</v>
      </c>
      <c r="AA137" s="26">
        <f>'Sub Ref'!$M$27</f>
        <v>3</v>
      </c>
      <c r="AB137" s="26">
        <f>'Sub Ref'!$N$27</f>
        <v>1</v>
      </c>
      <c r="AC137" s="26">
        <f>IFERROR(VLOOKUP('DATA ENTRY'!L137,'Sub Ref'!$L$30:$N$31,2,0),0)</f>
        <v>0</v>
      </c>
      <c r="AD137" s="26">
        <f>IFERROR(VLOOKUP('DATA ENTRY'!L137,'Sub Ref'!$L$30:$N$31,3,0),0)</f>
        <v>0</v>
      </c>
      <c r="AE137" s="26">
        <f>IFERROR(VLOOKUP('DATA ENTRY'!O137,'Sub Ref'!$C$3:$E$11,2,0),0)</f>
        <v>0</v>
      </c>
      <c r="AF137" s="26">
        <f>IFERROR(VLOOKUP('DATA ENTRY'!O137,'Sub Ref'!$C$3:$E$11,3,0),0)</f>
        <v>0</v>
      </c>
      <c r="AG137" s="26">
        <f>IFERROR(VLOOKUP('DATA ENTRY'!R137,'Sub Ref'!$L$3:$N$24,2,0),0)</f>
        <v>0</v>
      </c>
      <c r="AH137" s="26">
        <f>IFERROR(VLOOKUP('DATA ENTRY'!R137,'Sub Ref'!$L$3:$N$24,3,0),0)</f>
        <v>0</v>
      </c>
      <c r="AI137" s="26">
        <f>IFERROR(VLOOKUP('DATA ENTRY'!U137,'Sub Ref'!$C$14:$E$22,2,0),0)</f>
        <v>0</v>
      </c>
      <c r="AJ137" s="26">
        <f>IFERROR(VLOOKUP('DATA ENTRY'!U137,'Sub Ref'!$C$14:$E$22,3,0),0)</f>
        <v>0</v>
      </c>
      <c r="AK137" s="26">
        <f>IFERROR(INDEX('Sub Ref'!$M$14:$M$23,MATCH('DATA ENTRY'!X137,'Sub Ref'!$L$14:$L$23,0)),0)</f>
        <v>0</v>
      </c>
      <c r="AL137" s="26">
        <f>IFERROR(INDEX('Sub Ref'!$N$14:$N$23,MATCH('DATA ENTRY'!X137,'Sub Ref'!$L$14:$L$23,0)),0)</f>
        <v>0</v>
      </c>
      <c r="AN137" s="26">
        <f t="shared" si="24"/>
        <v>7</v>
      </c>
      <c r="AP137" s="26">
        <f>IFERROR('MARK LOOKUP'!Y137*LEDGER!AR137,0)</f>
        <v>0</v>
      </c>
      <c r="AQ137" s="26">
        <f>IFERROR('MARK LOOKUP'!Z137*LEDGER!AS137,0)</f>
        <v>0</v>
      </c>
      <c r="AR137" s="26">
        <f>IFERROR(AA137*LEDGER!AU137,0)</f>
        <v>0</v>
      </c>
      <c r="AS137" s="26">
        <f>IFERROR(AB137*LEDGER!AV137,0)</f>
        <v>0</v>
      </c>
      <c r="AT137" s="26">
        <f>IFERROR(AC137*LEDGER!AU137,0)</f>
        <v>0</v>
      </c>
      <c r="AU137" s="26">
        <f>IFERROR(AD137*LEDGER!AV137,0)</f>
        <v>0</v>
      </c>
      <c r="AV137" s="26">
        <f>IFERROR(AE137*LEDGER!BA137,0)</f>
        <v>0</v>
      </c>
      <c r="AW137" s="26">
        <f>IFERROR(AF137*LEDGER!BB137,0)</f>
        <v>0</v>
      </c>
      <c r="AX137" s="26">
        <f>IFERROR(AG137*LEDGER!BD137,0)</f>
        <v>0</v>
      </c>
      <c r="AY137" s="26">
        <f>IFERROR(AH137*LEDGER!BE137,0)</f>
        <v>0</v>
      </c>
      <c r="AZ137" s="26">
        <f>IFERROR(AI137*LEDGER!BG137,0)</f>
        <v>0</v>
      </c>
      <c r="BA137" s="26">
        <f>IFERROR(AJ137*LEDGER!BH137,0)</f>
        <v>0</v>
      </c>
      <c r="BB137" s="26">
        <f>IFERROR(AK137*LEDGER!BJ137,0)</f>
        <v>0</v>
      </c>
      <c r="BC137" s="26">
        <f>IFERROR(AL137*LEDGER!BK137,0)</f>
        <v>0</v>
      </c>
      <c r="BD137" s="26">
        <f t="shared" si="25"/>
        <v>0</v>
      </c>
      <c r="BE137" s="26">
        <f t="shared" si="26"/>
        <v>0</v>
      </c>
    </row>
    <row r="138" spans="2:57" x14ac:dyDescent="0.2">
      <c r="B138" s="26">
        <f>'Sub Ref'!F$27</f>
        <v>75</v>
      </c>
      <c r="C138" s="26">
        <f>'Sub Ref'!G$27</f>
        <v>25</v>
      </c>
      <c r="D138" s="26">
        <f t="shared" si="20"/>
        <v>100</v>
      </c>
      <c r="E138" s="26">
        <f>'Sub Ref'!O$27</f>
        <v>75</v>
      </c>
      <c r="F138" s="26">
        <f>'Sub Ref'!P$27</f>
        <v>25</v>
      </c>
      <c r="G138" s="26">
        <f t="shared" si="21"/>
        <v>100</v>
      </c>
      <c r="H138" s="26" t="e">
        <f>VLOOKUP('DATA ENTRY'!L138,'Sub Ref'!$L$30:$O$31,4,0)</f>
        <v>#N/A</v>
      </c>
      <c r="I138" s="26" t="e">
        <f>VLOOKUP('DATA ENTRY'!L138,'Sub Ref'!$L$30:$P$31,5,0)</f>
        <v>#N/A</v>
      </c>
      <c r="J138" s="26" t="e">
        <f t="shared" si="27"/>
        <v>#N/A</v>
      </c>
      <c r="K138" s="26" t="e">
        <f>VLOOKUP('DATA ENTRY'!O138,'Sub Ref'!$C$3:$G$11,4,0)</f>
        <v>#N/A</v>
      </c>
      <c r="L138" s="26" t="e">
        <f>VLOOKUP('DATA ENTRY'!O138,'Sub Ref'!$C$3:$G$11,5,0)</f>
        <v>#N/A</v>
      </c>
      <c r="M138" s="26" t="e">
        <f t="shared" si="22"/>
        <v>#N/A</v>
      </c>
      <c r="N138" s="26" t="e">
        <f>VLOOKUP('DATA ENTRY'!R138,'Sub Ref'!$L$3:$P$11,4,0)</f>
        <v>#N/A</v>
      </c>
      <c r="O138" s="26" t="e">
        <f>VLOOKUP('DATA ENTRY'!R138,'Sub Ref'!$L$3:$P$11,5,0)</f>
        <v>#N/A</v>
      </c>
      <c r="P138" s="26" t="e">
        <f t="shared" si="28"/>
        <v>#N/A</v>
      </c>
      <c r="Q138" s="26" t="e">
        <f>VLOOKUP('DATA ENTRY'!U138,'Sub Ref'!$C$14:$G$22,4,0)</f>
        <v>#N/A</v>
      </c>
      <c r="R138" s="26" t="e">
        <f>VLOOKUP('DATA ENTRY'!U138,'Sub Ref'!$C$14:$G$22,5,0)</f>
        <v>#N/A</v>
      </c>
      <c r="S138" s="26" t="e">
        <f t="shared" si="29"/>
        <v>#N/A</v>
      </c>
      <c r="T138" s="26" t="e">
        <f>INDEX('Sub Ref'!$O$14:$O$22,MATCH('DATA ENTRY'!X138,'Sub Ref'!$L$14:$L$22,0))</f>
        <v>#N/A</v>
      </c>
      <c r="U138" s="26" t="e">
        <f>INDEX('Sub Ref'!$P$14:$P$22,MATCH('DATA ENTRY'!X138,'Sub Ref'!$L$14:$L$22,0))</f>
        <v>#N/A</v>
      </c>
      <c r="V138" s="26" t="e">
        <f t="shared" si="23"/>
        <v>#N/A</v>
      </c>
      <c r="X138" s="26">
        <f>'DATA ENTRY'!A138</f>
        <v>0</v>
      </c>
      <c r="Y138" s="26">
        <f>'Sub Ref'!$D$27</f>
        <v>2.25</v>
      </c>
      <c r="Z138" s="26">
        <f>'Sub Ref'!$E$27</f>
        <v>0.75</v>
      </c>
      <c r="AA138" s="26">
        <f>'Sub Ref'!$M$27</f>
        <v>3</v>
      </c>
      <c r="AB138" s="26">
        <f>'Sub Ref'!$N$27</f>
        <v>1</v>
      </c>
      <c r="AC138" s="26">
        <f>IFERROR(VLOOKUP('DATA ENTRY'!L138,'Sub Ref'!$L$30:$N$31,2,0),0)</f>
        <v>0</v>
      </c>
      <c r="AD138" s="26">
        <f>IFERROR(VLOOKUP('DATA ENTRY'!L138,'Sub Ref'!$L$30:$N$31,3,0),0)</f>
        <v>0</v>
      </c>
      <c r="AE138" s="26">
        <f>IFERROR(VLOOKUP('DATA ENTRY'!O138,'Sub Ref'!$C$3:$E$11,2,0),0)</f>
        <v>0</v>
      </c>
      <c r="AF138" s="26">
        <f>IFERROR(VLOOKUP('DATA ENTRY'!O138,'Sub Ref'!$C$3:$E$11,3,0),0)</f>
        <v>0</v>
      </c>
      <c r="AG138" s="26">
        <f>IFERROR(VLOOKUP('DATA ENTRY'!R138,'Sub Ref'!$L$3:$N$24,2,0),0)</f>
        <v>0</v>
      </c>
      <c r="AH138" s="26">
        <f>IFERROR(VLOOKUP('DATA ENTRY'!R138,'Sub Ref'!$L$3:$N$24,3,0),0)</f>
        <v>0</v>
      </c>
      <c r="AI138" s="26">
        <f>IFERROR(VLOOKUP('DATA ENTRY'!U138,'Sub Ref'!$C$14:$E$22,2,0),0)</f>
        <v>0</v>
      </c>
      <c r="AJ138" s="26">
        <f>IFERROR(VLOOKUP('DATA ENTRY'!U138,'Sub Ref'!$C$14:$E$22,3,0),0)</f>
        <v>0</v>
      </c>
      <c r="AK138" s="26">
        <f>IFERROR(INDEX('Sub Ref'!$M$14:$M$23,MATCH('DATA ENTRY'!X138,'Sub Ref'!$L$14:$L$23,0)),0)</f>
        <v>0</v>
      </c>
      <c r="AL138" s="26">
        <f>IFERROR(INDEX('Sub Ref'!$N$14:$N$23,MATCH('DATA ENTRY'!X138,'Sub Ref'!$L$14:$L$23,0)),0)</f>
        <v>0</v>
      </c>
      <c r="AN138" s="26">
        <f t="shared" si="24"/>
        <v>7</v>
      </c>
      <c r="AP138" s="26">
        <f>IFERROR('MARK LOOKUP'!Y138*LEDGER!AR138,0)</f>
        <v>0</v>
      </c>
      <c r="AQ138" s="26">
        <f>IFERROR('MARK LOOKUP'!Z138*LEDGER!AS138,0)</f>
        <v>0</v>
      </c>
      <c r="AR138" s="26">
        <f>IFERROR(AA138*LEDGER!AU138,0)</f>
        <v>0</v>
      </c>
      <c r="AS138" s="26">
        <f>IFERROR(AB138*LEDGER!AV138,0)</f>
        <v>0</v>
      </c>
      <c r="AT138" s="26">
        <f>IFERROR(AC138*LEDGER!AU138,0)</f>
        <v>0</v>
      </c>
      <c r="AU138" s="26">
        <f>IFERROR(AD138*LEDGER!AV138,0)</f>
        <v>0</v>
      </c>
      <c r="AV138" s="26">
        <f>IFERROR(AE138*LEDGER!BA138,0)</f>
        <v>0</v>
      </c>
      <c r="AW138" s="26">
        <f>IFERROR(AF138*LEDGER!BB138,0)</f>
        <v>0</v>
      </c>
      <c r="AX138" s="26">
        <f>IFERROR(AG138*LEDGER!BD138,0)</f>
        <v>0</v>
      </c>
      <c r="AY138" s="26">
        <f>IFERROR(AH138*LEDGER!BE138,0)</f>
        <v>0</v>
      </c>
      <c r="AZ138" s="26">
        <f>IFERROR(AI138*LEDGER!BG138,0)</f>
        <v>0</v>
      </c>
      <c r="BA138" s="26">
        <f>IFERROR(AJ138*LEDGER!BH138,0)</f>
        <v>0</v>
      </c>
      <c r="BB138" s="26">
        <f>IFERROR(AK138*LEDGER!BJ138,0)</f>
        <v>0</v>
      </c>
      <c r="BC138" s="26">
        <f>IFERROR(AL138*LEDGER!BK138,0)</f>
        <v>0</v>
      </c>
      <c r="BD138" s="26">
        <f t="shared" si="25"/>
        <v>0</v>
      </c>
      <c r="BE138" s="26">
        <f t="shared" si="26"/>
        <v>0</v>
      </c>
    </row>
    <row r="139" spans="2:57" x14ac:dyDescent="0.2">
      <c r="B139" s="26">
        <f>'Sub Ref'!F$27</f>
        <v>75</v>
      </c>
      <c r="C139" s="26">
        <f>'Sub Ref'!G$27</f>
        <v>25</v>
      </c>
      <c r="D139" s="26">
        <f t="shared" si="20"/>
        <v>100</v>
      </c>
      <c r="E139" s="26">
        <f>'Sub Ref'!O$27</f>
        <v>75</v>
      </c>
      <c r="F139" s="26">
        <f>'Sub Ref'!P$27</f>
        <v>25</v>
      </c>
      <c r="G139" s="26">
        <f t="shared" si="21"/>
        <v>100</v>
      </c>
      <c r="H139" s="26" t="e">
        <f>VLOOKUP('DATA ENTRY'!L139,'Sub Ref'!$L$30:$O$31,4,0)</f>
        <v>#N/A</v>
      </c>
      <c r="I139" s="26" t="e">
        <f>VLOOKUP('DATA ENTRY'!L139,'Sub Ref'!$L$30:$P$31,5,0)</f>
        <v>#N/A</v>
      </c>
      <c r="J139" s="26" t="e">
        <f t="shared" si="27"/>
        <v>#N/A</v>
      </c>
      <c r="K139" s="26" t="e">
        <f>VLOOKUP('DATA ENTRY'!O139,'Sub Ref'!$C$3:$G$11,4,0)</f>
        <v>#N/A</v>
      </c>
      <c r="L139" s="26" t="e">
        <f>VLOOKUP('DATA ENTRY'!O139,'Sub Ref'!$C$3:$G$11,5,0)</f>
        <v>#N/A</v>
      </c>
      <c r="M139" s="26" t="e">
        <f t="shared" si="22"/>
        <v>#N/A</v>
      </c>
      <c r="N139" s="26" t="e">
        <f>VLOOKUP('DATA ENTRY'!R139,'Sub Ref'!$L$3:$P$11,4,0)</f>
        <v>#N/A</v>
      </c>
      <c r="O139" s="26" t="e">
        <f>VLOOKUP('DATA ENTRY'!R139,'Sub Ref'!$L$3:$P$11,5,0)</f>
        <v>#N/A</v>
      </c>
      <c r="P139" s="26" t="e">
        <f t="shared" si="28"/>
        <v>#N/A</v>
      </c>
      <c r="Q139" s="26" t="e">
        <f>VLOOKUP('DATA ENTRY'!U139,'Sub Ref'!$C$14:$G$22,4,0)</f>
        <v>#N/A</v>
      </c>
      <c r="R139" s="26" t="e">
        <f>VLOOKUP('DATA ENTRY'!U139,'Sub Ref'!$C$14:$G$22,5,0)</f>
        <v>#N/A</v>
      </c>
      <c r="S139" s="26" t="e">
        <f t="shared" si="29"/>
        <v>#N/A</v>
      </c>
      <c r="T139" s="26" t="e">
        <f>INDEX('Sub Ref'!$O$14:$O$22,MATCH('DATA ENTRY'!X139,'Sub Ref'!$L$14:$L$22,0))</f>
        <v>#N/A</v>
      </c>
      <c r="U139" s="26" t="e">
        <f>INDEX('Sub Ref'!$P$14:$P$22,MATCH('DATA ENTRY'!X139,'Sub Ref'!$L$14:$L$22,0))</f>
        <v>#N/A</v>
      </c>
      <c r="V139" s="26" t="e">
        <f t="shared" si="23"/>
        <v>#N/A</v>
      </c>
      <c r="X139" s="26">
        <f>'DATA ENTRY'!A139</f>
        <v>0</v>
      </c>
      <c r="Y139" s="26">
        <f>'Sub Ref'!$D$27</f>
        <v>2.25</v>
      </c>
      <c r="Z139" s="26">
        <f>'Sub Ref'!$E$27</f>
        <v>0.75</v>
      </c>
      <c r="AA139" s="26">
        <f>'Sub Ref'!$M$27</f>
        <v>3</v>
      </c>
      <c r="AB139" s="26">
        <f>'Sub Ref'!$N$27</f>
        <v>1</v>
      </c>
      <c r="AC139" s="26">
        <f>IFERROR(VLOOKUP('DATA ENTRY'!L139,'Sub Ref'!$L$30:$N$31,2,0),0)</f>
        <v>0</v>
      </c>
      <c r="AD139" s="26">
        <f>IFERROR(VLOOKUP('DATA ENTRY'!L139,'Sub Ref'!$L$30:$N$31,3,0),0)</f>
        <v>0</v>
      </c>
      <c r="AE139" s="26">
        <f>IFERROR(VLOOKUP('DATA ENTRY'!O139,'Sub Ref'!$C$3:$E$11,2,0),0)</f>
        <v>0</v>
      </c>
      <c r="AF139" s="26">
        <f>IFERROR(VLOOKUP('DATA ENTRY'!O139,'Sub Ref'!$C$3:$E$11,3,0),0)</f>
        <v>0</v>
      </c>
      <c r="AG139" s="26">
        <f>IFERROR(VLOOKUP('DATA ENTRY'!R139,'Sub Ref'!$L$3:$N$24,2,0),0)</f>
        <v>0</v>
      </c>
      <c r="AH139" s="26">
        <f>IFERROR(VLOOKUP('DATA ENTRY'!R139,'Sub Ref'!$L$3:$N$24,3,0),0)</f>
        <v>0</v>
      </c>
      <c r="AI139" s="26">
        <f>IFERROR(VLOOKUP('DATA ENTRY'!U139,'Sub Ref'!$C$14:$E$22,2,0),0)</f>
        <v>0</v>
      </c>
      <c r="AJ139" s="26">
        <f>IFERROR(VLOOKUP('DATA ENTRY'!U139,'Sub Ref'!$C$14:$E$22,3,0),0)</f>
        <v>0</v>
      </c>
      <c r="AK139" s="26">
        <f>IFERROR(INDEX('Sub Ref'!$M$14:$M$23,MATCH('DATA ENTRY'!X139,'Sub Ref'!$L$14:$L$23,0)),0)</f>
        <v>0</v>
      </c>
      <c r="AL139" s="26">
        <f>IFERROR(INDEX('Sub Ref'!$N$14:$N$23,MATCH('DATA ENTRY'!X139,'Sub Ref'!$L$14:$L$23,0)),0)</f>
        <v>0</v>
      </c>
      <c r="AN139" s="26">
        <f t="shared" si="24"/>
        <v>7</v>
      </c>
      <c r="AP139" s="26">
        <f>IFERROR('MARK LOOKUP'!Y139*LEDGER!AR139,0)</f>
        <v>0</v>
      </c>
      <c r="AQ139" s="26">
        <f>IFERROR('MARK LOOKUP'!Z139*LEDGER!AS139,0)</f>
        <v>0</v>
      </c>
      <c r="AR139" s="26">
        <f>IFERROR(AA139*LEDGER!AU139,0)</f>
        <v>0</v>
      </c>
      <c r="AS139" s="26">
        <f>IFERROR(AB139*LEDGER!AV139,0)</f>
        <v>0</v>
      </c>
      <c r="AT139" s="26">
        <f>IFERROR(AC139*LEDGER!AU139,0)</f>
        <v>0</v>
      </c>
      <c r="AU139" s="26">
        <f>IFERROR(AD139*LEDGER!AV139,0)</f>
        <v>0</v>
      </c>
      <c r="AV139" s="26">
        <f>IFERROR(AE139*LEDGER!BA139,0)</f>
        <v>0</v>
      </c>
      <c r="AW139" s="26">
        <f>IFERROR(AF139*LEDGER!BB139,0)</f>
        <v>0</v>
      </c>
      <c r="AX139" s="26">
        <f>IFERROR(AG139*LEDGER!BD139,0)</f>
        <v>0</v>
      </c>
      <c r="AY139" s="26">
        <f>IFERROR(AH139*LEDGER!BE139,0)</f>
        <v>0</v>
      </c>
      <c r="AZ139" s="26">
        <f>IFERROR(AI139*LEDGER!BG139,0)</f>
        <v>0</v>
      </c>
      <c r="BA139" s="26">
        <f>IFERROR(AJ139*LEDGER!BH139,0)</f>
        <v>0</v>
      </c>
      <c r="BB139" s="26">
        <f>IFERROR(AK139*LEDGER!BJ139,0)</f>
        <v>0</v>
      </c>
      <c r="BC139" s="26">
        <f>IFERROR(AL139*LEDGER!BK139,0)</f>
        <v>0</v>
      </c>
      <c r="BD139" s="26">
        <f t="shared" si="25"/>
        <v>0</v>
      </c>
      <c r="BE139" s="26">
        <f t="shared" si="26"/>
        <v>0</v>
      </c>
    </row>
    <row r="140" spans="2:57" x14ac:dyDescent="0.2">
      <c r="B140" s="26">
        <f>'Sub Ref'!F$27</f>
        <v>75</v>
      </c>
      <c r="C140" s="26">
        <f>'Sub Ref'!G$27</f>
        <v>25</v>
      </c>
      <c r="D140" s="26">
        <f t="shared" si="20"/>
        <v>100</v>
      </c>
      <c r="E140" s="26">
        <f>'Sub Ref'!O$27</f>
        <v>75</v>
      </c>
      <c r="F140" s="26">
        <f>'Sub Ref'!P$27</f>
        <v>25</v>
      </c>
      <c r="G140" s="26">
        <f t="shared" si="21"/>
        <v>100</v>
      </c>
      <c r="H140" s="26" t="e">
        <f>VLOOKUP('DATA ENTRY'!L140,'Sub Ref'!$L$30:$O$31,4,0)</f>
        <v>#N/A</v>
      </c>
      <c r="I140" s="26" t="e">
        <f>VLOOKUP('DATA ENTRY'!L140,'Sub Ref'!$L$30:$P$31,5,0)</f>
        <v>#N/A</v>
      </c>
      <c r="J140" s="26" t="e">
        <f t="shared" si="27"/>
        <v>#N/A</v>
      </c>
      <c r="K140" s="26" t="e">
        <f>VLOOKUP('DATA ENTRY'!O140,'Sub Ref'!$C$3:$G$11,4,0)</f>
        <v>#N/A</v>
      </c>
      <c r="L140" s="26" t="e">
        <f>VLOOKUP('DATA ENTRY'!O140,'Sub Ref'!$C$3:$G$11,5,0)</f>
        <v>#N/A</v>
      </c>
      <c r="M140" s="26" t="e">
        <f t="shared" si="22"/>
        <v>#N/A</v>
      </c>
      <c r="N140" s="26" t="e">
        <f>VLOOKUP('DATA ENTRY'!R140,'Sub Ref'!$L$3:$P$11,4,0)</f>
        <v>#N/A</v>
      </c>
      <c r="O140" s="26" t="e">
        <f>VLOOKUP('DATA ENTRY'!R140,'Sub Ref'!$L$3:$P$11,5,0)</f>
        <v>#N/A</v>
      </c>
      <c r="P140" s="26" t="e">
        <f t="shared" si="28"/>
        <v>#N/A</v>
      </c>
      <c r="Q140" s="26" t="e">
        <f>VLOOKUP('DATA ENTRY'!U140,'Sub Ref'!$C$14:$G$22,4,0)</f>
        <v>#N/A</v>
      </c>
      <c r="R140" s="26" t="e">
        <f>VLOOKUP('DATA ENTRY'!U140,'Sub Ref'!$C$14:$G$22,5,0)</f>
        <v>#N/A</v>
      </c>
      <c r="S140" s="26" t="e">
        <f t="shared" si="29"/>
        <v>#N/A</v>
      </c>
      <c r="T140" s="26" t="e">
        <f>INDEX('Sub Ref'!$O$14:$O$22,MATCH('DATA ENTRY'!X140,'Sub Ref'!$L$14:$L$22,0))</f>
        <v>#N/A</v>
      </c>
      <c r="U140" s="26" t="e">
        <f>INDEX('Sub Ref'!$P$14:$P$22,MATCH('DATA ENTRY'!X140,'Sub Ref'!$L$14:$L$22,0))</f>
        <v>#N/A</v>
      </c>
      <c r="V140" s="26" t="e">
        <f t="shared" si="23"/>
        <v>#N/A</v>
      </c>
      <c r="X140" s="26">
        <f>'DATA ENTRY'!A140</f>
        <v>0</v>
      </c>
      <c r="Y140" s="26">
        <f>'Sub Ref'!$D$27</f>
        <v>2.25</v>
      </c>
      <c r="Z140" s="26">
        <f>'Sub Ref'!$E$27</f>
        <v>0.75</v>
      </c>
      <c r="AA140" s="26">
        <f>'Sub Ref'!$M$27</f>
        <v>3</v>
      </c>
      <c r="AB140" s="26">
        <f>'Sub Ref'!$N$27</f>
        <v>1</v>
      </c>
      <c r="AC140" s="26">
        <f>IFERROR(VLOOKUP('DATA ENTRY'!L140,'Sub Ref'!$L$30:$N$31,2,0),0)</f>
        <v>0</v>
      </c>
      <c r="AD140" s="26">
        <f>IFERROR(VLOOKUP('DATA ENTRY'!L140,'Sub Ref'!$L$30:$N$31,3,0),0)</f>
        <v>0</v>
      </c>
      <c r="AE140" s="26">
        <f>IFERROR(VLOOKUP('DATA ENTRY'!O140,'Sub Ref'!$C$3:$E$11,2,0),0)</f>
        <v>0</v>
      </c>
      <c r="AF140" s="26">
        <f>IFERROR(VLOOKUP('DATA ENTRY'!O140,'Sub Ref'!$C$3:$E$11,3,0),0)</f>
        <v>0</v>
      </c>
      <c r="AG140" s="26">
        <f>IFERROR(VLOOKUP('DATA ENTRY'!R140,'Sub Ref'!$L$3:$N$24,2,0),0)</f>
        <v>0</v>
      </c>
      <c r="AH140" s="26">
        <f>IFERROR(VLOOKUP('DATA ENTRY'!R140,'Sub Ref'!$L$3:$N$24,3,0),0)</f>
        <v>0</v>
      </c>
      <c r="AI140" s="26">
        <f>IFERROR(VLOOKUP('DATA ENTRY'!U140,'Sub Ref'!$C$14:$E$22,2,0),0)</f>
        <v>0</v>
      </c>
      <c r="AJ140" s="26">
        <f>IFERROR(VLOOKUP('DATA ENTRY'!U140,'Sub Ref'!$C$14:$E$22,3,0),0)</f>
        <v>0</v>
      </c>
      <c r="AK140" s="26">
        <f>IFERROR(INDEX('Sub Ref'!$M$14:$M$23,MATCH('DATA ENTRY'!X140,'Sub Ref'!$L$14:$L$23,0)),0)</f>
        <v>0</v>
      </c>
      <c r="AL140" s="26">
        <f>IFERROR(INDEX('Sub Ref'!$N$14:$N$23,MATCH('DATA ENTRY'!X140,'Sub Ref'!$L$14:$L$23,0)),0)</f>
        <v>0</v>
      </c>
      <c r="AN140" s="26">
        <f t="shared" si="24"/>
        <v>7</v>
      </c>
      <c r="AP140" s="26">
        <f>IFERROR('MARK LOOKUP'!Y140*LEDGER!AR140,0)</f>
        <v>0</v>
      </c>
      <c r="AQ140" s="26">
        <f>IFERROR('MARK LOOKUP'!Z140*LEDGER!AS140,0)</f>
        <v>0</v>
      </c>
      <c r="AR140" s="26">
        <f>IFERROR(AA140*LEDGER!AU140,0)</f>
        <v>0</v>
      </c>
      <c r="AS140" s="26">
        <f>IFERROR(AB140*LEDGER!AV140,0)</f>
        <v>0</v>
      </c>
      <c r="AT140" s="26">
        <f>IFERROR(AC140*LEDGER!AU140,0)</f>
        <v>0</v>
      </c>
      <c r="AU140" s="26">
        <f>IFERROR(AD140*LEDGER!AV140,0)</f>
        <v>0</v>
      </c>
      <c r="AV140" s="26">
        <f>IFERROR(AE140*LEDGER!BA140,0)</f>
        <v>0</v>
      </c>
      <c r="AW140" s="26">
        <f>IFERROR(AF140*LEDGER!BB140,0)</f>
        <v>0</v>
      </c>
      <c r="AX140" s="26">
        <f>IFERROR(AG140*LEDGER!BD140,0)</f>
        <v>0</v>
      </c>
      <c r="AY140" s="26">
        <f>IFERROR(AH140*LEDGER!BE140,0)</f>
        <v>0</v>
      </c>
      <c r="AZ140" s="26">
        <f>IFERROR(AI140*LEDGER!BG140,0)</f>
        <v>0</v>
      </c>
      <c r="BA140" s="26">
        <f>IFERROR(AJ140*LEDGER!BH140,0)</f>
        <v>0</v>
      </c>
      <c r="BB140" s="26">
        <f>IFERROR(AK140*LEDGER!BJ140,0)</f>
        <v>0</v>
      </c>
      <c r="BC140" s="26">
        <f>IFERROR(AL140*LEDGER!BK140,0)</f>
        <v>0</v>
      </c>
      <c r="BD140" s="26">
        <f t="shared" si="25"/>
        <v>0</v>
      </c>
      <c r="BE140" s="26">
        <f t="shared" si="26"/>
        <v>0</v>
      </c>
    </row>
    <row r="141" spans="2:57" x14ac:dyDescent="0.2">
      <c r="B141" s="26">
        <f>'Sub Ref'!F$27</f>
        <v>75</v>
      </c>
      <c r="C141" s="26">
        <f>'Sub Ref'!G$27</f>
        <v>25</v>
      </c>
      <c r="D141" s="26">
        <f t="shared" si="20"/>
        <v>100</v>
      </c>
      <c r="E141" s="26">
        <f>'Sub Ref'!O$27</f>
        <v>75</v>
      </c>
      <c r="F141" s="26">
        <f>'Sub Ref'!P$27</f>
        <v>25</v>
      </c>
      <c r="G141" s="26">
        <f t="shared" si="21"/>
        <v>100</v>
      </c>
      <c r="H141" s="26" t="e">
        <f>VLOOKUP('DATA ENTRY'!L141,'Sub Ref'!$L$30:$O$31,4,0)</f>
        <v>#N/A</v>
      </c>
      <c r="I141" s="26" t="e">
        <f>VLOOKUP('DATA ENTRY'!L141,'Sub Ref'!$L$30:$P$31,5,0)</f>
        <v>#N/A</v>
      </c>
      <c r="J141" s="26" t="e">
        <f t="shared" si="27"/>
        <v>#N/A</v>
      </c>
      <c r="K141" s="26" t="e">
        <f>VLOOKUP('DATA ENTRY'!O141,'Sub Ref'!$C$3:$G$11,4,0)</f>
        <v>#N/A</v>
      </c>
      <c r="L141" s="26" t="e">
        <f>VLOOKUP('DATA ENTRY'!O141,'Sub Ref'!$C$3:$G$11,5,0)</f>
        <v>#N/A</v>
      </c>
      <c r="M141" s="26" t="e">
        <f t="shared" si="22"/>
        <v>#N/A</v>
      </c>
      <c r="N141" s="26" t="e">
        <f>VLOOKUP('DATA ENTRY'!R141,'Sub Ref'!$L$3:$P$11,4,0)</f>
        <v>#N/A</v>
      </c>
      <c r="O141" s="26" t="e">
        <f>VLOOKUP('DATA ENTRY'!R141,'Sub Ref'!$L$3:$P$11,5,0)</f>
        <v>#N/A</v>
      </c>
      <c r="P141" s="26" t="e">
        <f t="shared" si="28"/>
        <v>#N/A</v>
      </c>
      <c r="Q141" s="26" t="e">
        <f>VLOOKUP('DATA ENTRY'!U141,'Sub Ref'!$C$14:$G$22,4,0)</f>
        <v>#N/A</v>
      </c>
      <c r="R141" s="26" t="e">
        <f>VLOOKUP('DATA ENTRY'!U141,'Sub Ref'!$C$14:$G$22,5,0)</f>
        <v>#N/A</v>
      </c>
      <c r="S141" s="26" t="e">
        <f t="shared" si="29"/>
        <v>#N/A</v>
      </c>
      <c r="T141" s="26" t="e">
        <f>INDEX('Sub Ref'!$O$14:$O$22,MATCH('DATA ENTRY'!X141,'Sub Ref'!$L$14:$L$22,0))</f>
        <v>#N/A</v>
      </c>
      <c r="U141" s="26" t="e">
        <f>INDEX('Sub Ref'!$P$14:$P$22,MATCH('DATA ENTRY'!X141,'Sub Ref'!$L$14:$L$22,0))</f>
        <v>#N/A</v>
      </c>
      <c r="V141" s="26" t="e">
        <f t="shared" si="23"/>
        <v>#N/A</v>
      </c>
      <c r="X141" s="26">
        <f>'DATA ENTRY'!A141</f>
        <v>0</v>
      </c>
      <c r="Y141" s="26">
        <f>'Sub Ref'!$D$27</f>
        <v>2.25</v>
      </c>
      <c r="Z141" s="26">
        <f>'Sub Ref'!$E$27</f>
        <v>0.75</v>
      </c>
      <c r="AA141" s="26">
        <f>'Sub Ref'!$M$27</f>
        <v>3</v>
      </c>
      <c r="AB141" s="26">
        <f>'Sub Ref'!$N$27</f>
        <v>1</v>
      </c>
      <c r="AC141" s="26">
        <f>IFERROR(VLOOKUP('DATA ENTRY'!L141,'Sub Ref'!$L$30:$N$31,2,0),0)</f>
        <v>0</v>
      </c>
      <c r="AD141" s="26">
        <f>IFERROR(VLOOKUP('DATA ENTRY'!L141,'Sub Ref'!$L$30:$N$31,3,0),0)</f>
        <v>0</v>
      </c>
      <c r="AE141" s="26">
        <f>IFERROR(VLOOKUP('DATA ENTRY'!O141,'Sub Ref'!$C$3:$E$11,2,0),0)</f>
        <v>0</v>
      </c>
      <c r="AF141" s="26">
        <f>IFERROR(VLOOKUP('DATA ENTRY'!O141,'Sub Ref'!$C$3:$E$11,3,0),0)</f>
        <v>0</v>
      </c>
      <c r="AG141" s="26">
        <f>IFERROR(VLOOKUP('DATA ENTRY'!R141,'Sub Ref'!$L$3:$N$24,2,0),0)</f>
        <v>0</v>
      </c>
      <c r="AH141" s="26">
        <f>IFERROR(VLOOKUP('DATA ENTRY'!R141,'Sub Ref'!$L$3:$N$24,3,0),0)</f>
        <v>0</v>
      </c>
      <c r="AI141" s="26">
        <f>IFERROR(VLOOKUP('DATA ENTRY'!U141,'Sub Ref'!$C$14:$E$22,2,0),0)</f>
        <v>0</v>
      </c>
      <c r="AJ141" s="26">
        <f>IFERROR(VLOOKUP('DATA ENTRY'!U141,'Sub Ref'!$C$14:$E$22,3,0),0)</f>
        <v>0</v>
      </c>
      <c r="AK141" s="26">
        <f>IFERROR(INDEX('Sub Ref'!$M$14:$M$23,MATCH('DATA ENTRY'!X141,'Sub Ref'!$L$14:$L$23,0)),0)</f>
        <v>0</v>
      </c>
      <c r="AL141" s="26">
        <f>IFERROR(INDEX('Sub Ref'!$N$14:$N$23,MATCH('DATA ENTRY'!X141,'Sub Ref'!$L$14:$L$23,0)),0)</f>
        <v>0</v>
      </c>
      <c r="AN141" s="26">
        <f t="shared" si="24"/>
        <v>7</v>
      </c>
      <c r="AP141" s="26">
        <f>IFERROR('MARK LOOKUP'!Y141*LEDGER!AR141,0)</f>
        <v>0</v>
      </c>
      <c r="AQ141" s="26">
        <f>IFERROR('MARK LOOKUP'!Z141*LEDGER!AS141,0)</f>
        <v>0</v>
      </c>
      <c r="AR141" s="26">
        <f>IFERROR(AA141*LEDGER!AU141,0)</f>
        <v>0</v>
      </c>
      <c r="AS141" s="26">
        <f>IFERROR(AB141*LEDGER!AV141,0)</f>
        <v>0</v>
      </c>
      <c r="AT141" s="26">
        <f>IFERROR(AC141*LEDGER!AU141,0)</f>
        <v>0</v>
      </c>
      <c r="AU141" s="26">
        <f>IFERROR(AD141*LEDGER!AV141,0)</f>
        <v>0</v>
      </c>
      <c r="AV141" s="26">
        <f>IFERROR(AE141*LEDGER!BA141,0)</f>
        <v>0</v>
      </c>
      <c r="AW141" s="26">
        <f>IFERROR(AF141*LEDGER!BB141,0)</f>
        <v>0</v>
      </c>
      <c r="AX141" s="26">
        <f>IFERROR(AG141*LEDGER!BD141,0)</f>
        <v>0</v>
      </c>
      <c r="AY141" s="26">
        <f>IFERROR(AH141*LEDGER!BE141,0)</f>
        <v>0</v>
      </c>
      <c r="AZ141" s="26">
        <f>IFERROR(AI141*LEDGER!BG141,0)</f>
        <v>0</v>
      </c>
      <c r="BA141" s="26">
        <f>IFERROR(AJ141*LEDGER!BH141,0)</f>
        <v>0</v>
      </c>
      <c r="BB141" s="26">
        <f>IFERROR(AK141*LEDGER!BJ141,0)</f>
        <v>0</v>
      </c>
      <c r="BC141" s="26">
        <f>IFERROR(AL141*LEDGER!BK141,0)</f>
        <v>0</v>
      </c>
      <c r="BD141" s="26">
        <f t="shared" si="25"/>
        <v>0</v>
      </c>
      <c r="BE141" s="26">
        <f t="shared" si="26"/>
        <v>0</v>
      </c>
    </row>
    <row r="142" spans="2:57" x14ac:dyDescent="0.2">
      <c r="B142" s="26">
        <f>'Sub Ref'!F$27</f>
        <v>75</v>
      </c>
      <c r="C142" s="26">
        <f>'Sub Ref'!G$27</f>
        <v>25</v>
      </c>
      <c r="D142" s="26">
        <f t="shared" si="20"/>
        <v>100</v>
      </c>
      <c r="E142" s="26">
        <f>'Sub Ref'!O$27</f>
        <v>75</v>
      </c>
      <c r="F142" s="26">
        <f>'Sub Ref'!P$27</f>
        <v>25</v>
      </c>
      <c r="G142" s="26">
        <f t="shared" si="21"/>
        <v>100</v>
      </c>
      <c r="H142" s="26" t="e">
        <f>VLOOKUP('DATA ENTRY'!L142,'Sub Ref'!$L$30:$O$31,4,0)</f>
        <v>#N/A</v>
      </c>
      <c r="I142" s="26" t="e">
        <f>VLOOKUP('DATA ENTRY'!L142,'Sub Ref'!$L$30:$P$31,5,0)</f>
        <v>#N/A</v>
      </c>
      <c r="J142" s="26" t="e">
        <f t="shared" si="27"/>
        <v>#N/A</v>
      </c>
      <c r="K142" s="26" t="e">
        <f>VLOOKUP('DATA ENTRY'!O142,'Sub Ref'!$C$3:$G$11,4,0)</f>
        <v>#N/A</v>
      </c>
      <c r="L142" s="26" t="e">
        <f>VLOOKUP('DATA ENTRY'!O142,'Sub Ref'!$C$3:$G$11,5,0)</f>
        <v>#N/A</v>
      </c>
      <c r="M142" s="26" t="e">
        <f t="shared" si="22"/>
        <v>#N/A</v>
      </c>
      <c r="N142" s="26" t="e">
        <f>VLOOKUP('DATA ENTRY'!R142,'Sub Ref'!$L$3:$P$11,4,0)</f>
        <v>#N/A</v>
      </c>
      <c r="O142" s="26" t="e">
        <f>VLOOKUP('DATA ENTRY'!R142,'Sub Ref'!$L$3:$P$11,5,0)</f>
        <v>#N/A</v>
      </c>
      <c r="P142" s="26" t="e">
        <f t="shared" si="28"/>
        <v>#N/A</v>
      </c>
      <c r="Q142" s="26" t="e">
        <f>VLOOKUP('DATA ENTRY'!U142,'Sub Ref'!$C$14:$G$22,4,0)</f>
        <v>#N/A</v>
      </c>
      <c r="R142" s="26" t="e">
        <f>VLOOKUP('DATA ENTRY'!U142,'Sub Ref'!$C$14:$G$22,5,0)</f>
        <v>#N/A</v>
      </c>
      <c r="S142" s="26" t="e">
        <f t="shared" si="29"/>
        <v>#N/A</v>
      </c>
      <c r="T142" s="26" t="e">
        <f>INDEX('Sub Ref'!$O$14:$O$22,MATCH('DATA ENTRY'!X142,'Sub Ref'!$L$14:$L$22,0))</f>
        <v>#N/A</v>
      </c>
      <c r="U142" s="26" t="e">
        <f>INDEX('Sub Ref'!$P$14:$P$22,MATCH('DATA ENTRY'!X142,'Sub Ref'!$L$14:$L$22,0))</f>
        <v>#N/A</v>
      </c>
      <c r="V142" s="26" t="e">
        <f t="shared" si="23"/>
        <v>#N/A</v>
      </c>
      <c r="X142" s="26">
        <f>'DATA ENTRY'!A142</f>
        <v>0</v>
      </c>
      <c r="Y142" s="26">
        <f>'Sub Ref'!$D$27</f>
        <v>2.25</v>
      </c>
      <c r="Z142" s="26">
        <f>'Sub Ref'!$E$27</f>
        <v>0.75</v>
      </c>
      <c r="AA142" s="26">
        <f>'Sub Ref'!$M$27</f>
        <v>3</v>
      </c>
      <c r="AB142" s="26">
        <f>'Sub Ref'!$N$27</f>
        <v>1</v>
      </c>
      <c r="AC142" s="26">
        <f>IFERROR(VLOOKUP('DATA ENTRY'!L142,'Sub Ref'!$L$30:$N$31,2,0),0)</f>
        <v>0</v>
      </c>
      <c r="AD142" s="26">
        <f>IFERROR(VLOOKUP('DATA ENTRY'!L142,'Sub Ref'!$L$30:$N$31,3,0),0)</f>
        <v>0</v>
      </c>
      <c r="AE142" s="26">
        <f>IFERROR(VLOOKUP('DATA ENTRY'!O142,'Sub Ref'!$C$3:$E$11,2,0),0)</f>
        <v>0</v>
      </c>
      <c r="AF142" s="26">
        <f>IFERROR(VLOOKUP('DATA ENTRY'!O142,'Sub Ref'!$C$3:$E$11,3,0),0)</f>
        <v>0</v>
      </c>
      <c r="AG142" s="26">
        <f>IFERROR(VLOOKUP('DATA ENTRY'!R142,'Sub Ref'!$L$3:$N$24,2,0),0)</f>
        <v>0</v>
      </c>
      <c r="AH142" s="26">
        <f>IFERROR(VLOOKUP('DATA ENTRY'!R142,'Sub Ref'!$L$3:$N$24,3,0),0)</f>
        <v>0</v>
      </c>
      <c r="AI142" s="26">
        <f>IFERROR(VLOOKUP('DATA ENTRY'!U142,'Sub Ref'!$C$14:$E$22,2,0),0)</f>
        <v>0</v>
      </c>
      <c r="AJ142" s="26">
        <f>IFERROR(VLOOKUP('DATA ENTRY'!U142,'Sub Ref'!$C$14:$E$22,3,0),0)</f>
        <v>0</v>
      </c>
      <c r="AK142" s="26">
        <f>IFERROR(INDEX('Sub Ref'!$M$14:$M$23,MATCH('DATA ENTRY'!X142,'Sub Ref'!$L$14:$L$23,0)),0)</f>
        <v>0</v>
      </c>
      <c r="AL142" s="26">
        <f>IFERROR(INDEX('Sub Ref'!$N$14:$N$23,MATCH('DATA ENTRY'!X142,'Sub Ref'!$L$14:$L$23,0)),0)</f>
        <v>0</v>
      </c>
      <c r="AN142" s="26">
        <f t="shared" si="24"/>
        <v>7</v>
      </c>
      <c r="AP142" s="26">
        <f>IFERROR('MARK LOOKUP'!Y142*LEDGER!AR142,0)</f>
        <v>0</v>
      </c>
      <c r="AQ142" s="26">
        <f>IFERROR('MARK LOOKUP'!Z142*LEDGER!AS142,0)</f>
        <v>0</v>
      </c>
      <c r="AR142" s="26">
        <f>IFERROR(AA142*LEDGER!AU142,0)</f>
        <v>0</v>
      </c>
      <c r="AS142" s="26">
        <f>IFERROR(AB142*LEDGER!AV142,0)</f>
        <v>0</v>
      </c>
      <c r="AT142" s="26">
        <f>IFERROR(AC142*LEDGER!AU142,0)</f>
        <v>0</v>
      </c>
      <c r="AU142" s="26">
        <f>IFERROR(AD142*LEDGER!AV142,0)</f>
        <v>0</v>
      </c>
      <c r="AV142" s="26">
        <f>IFERROR(AE142*LEDGER!BA142,0)</f>
        <v>0</v>
      </c>
      <c r="AW142" s="26">
        <f>IFERROR(AF142*LEDGER!BB142,0)</f>
        <v>0</v>
      </c>
      <c r="AX142" s="26">
        <f>IFERROR(AG142*LEDGER!BD142,0)</f>
        <v>0</v>
      </c>
      <c r="AY142" s="26">
        <f>IFERROR(AH142*LEDGER!BE142,0)</f>
        <v>0</v>
      </c>
      <c r="AZ142" s="26">
        <f>IFERROR(AI142*LEDGER!BG142,0)</f>
        <v>0</v>
      </c>
      <c r="BA142" s="26">
        <f>IFERROR(AJ142*LEDGER!BH142,0)</f>
        <v>0</v>
      </c>
      <c r="BB142" s="26">
        <f>IFERROR(AK142*LEDGER!BJ142,0)</f>
        <v>0</v>
      </c>
      <c r="BC142" s="26">
        <f>IFERROR(AL142*LEDGER!BK142,0)</f>
        <v>0</v>
      </c>
      <c r="BD142" s="26">
        <f t="shared" si="25"/>
        <v>0</v>
      </c>
      <c r="BE142" s="26">
        <f t="shared" si="26"/>
        <v>0</v>
      </c>
    </row>
    <row r="143" spans="2:57" x14ac:dyDescent="0.2">
      <c r="B143" s="26">
        <f>'Sub Ref'!F$27</f>
        <v>75</v>
      </c>
      <c r="C143" s="26">
        <f>'Sub Ref'!G$27</f>
        <v>25</v>
      </c>
      <c r="D143" s="26">
        <f t="shared" si="20"/>
        <v>100</v>
      </c>
      <c r="E143" s="26">
        <f>'Sub Ref'!O$27</f>
        <v>75</v>
      </c>
      <c r="F143" s="26">
        <f>'Sub Ref'!P$27</f>
        <v>25</v>
      </c>
      <c r="G143" s="26">
        <f t="shared" si="21"/>
        <v>100</v>
      </c>
      <c r="H143" s="26" t="e">
        <f>VLOOKUP('DATA ENTRY'!L143,'Sub Ref'!$L$30:$O$31,4,0)</f>
        <v>#N/A</v>
      </c>
      <c r="I143" s="26" t="e">
        <f>VLOOKUP('DATA ENTRY'!L143,'Sub Ref'!$L$30:$P$31,5,0)</f>
        <v>#N/A</v>
      </c>
      <c r="J143" s="26" t="e">
        <f t="shared" si="27"/>
        <v>#N/A</v>
      </c>
      <c r="K143" s="26" t="e">
        <f>VLOOKUP('DATA ENTRY'!O143,'Sub Ref'!$C$3:$G$11,4,0)</f>
        <v>#N/A</v>
      </c>
      <c r="L143" s="26" t="e">
        <f>VLOOKUP('DATA ENTRY'!O143,'Sub Ref'!$C$3:$G$11,5,0)</f>
        <v>#N/A</v>
      </c>
      <c r="M143" s="26" t="e">
        <f t="shared" si="22"/>
        <v>#N/A</v>
      </c>
      <c r="N143" s="26" t="e">
        <f>VLOOKUP('DATA ENTRY'!R143,'Sub Ref'!$L$3:$P$11,4,0)</f>
        <v>#N/A</v>
      </c>
      <c r="O143" s="26" t="e">
        <f>VLOOKUP('DATA ENTRY'!R143,'Sub Ref'!$L$3:$P$11,5,0)</f>
        <v>#N/A</v>
      </c>
      <c r="P143" s="26" t="e">
        <f t="shared" si="28"/>
        <v>#N/A</v>
      </c>
      <c r="Q143" s="26" t="e">
        <f>VLOOKUP('DATA ENTRY'!U143,'Sub Ref'!$C$14:$G$22,4,0)</f>
        <v>#N/A</v>
      </c>
      <c r="R143" s="26" t="e">
        <f>VLOOKUP('DATA ENTRY'!U143,'Sub Ref'!$C$14:$G$22,5,0)</f>
        <v>#N/A</v>
      </c>
      <c r="S143" s="26" t="e">
        <f t="shared" si="29"/>
        <v>#N/A</v>
      </c>
      <c r="T143" s="26" t="e">
        <f>INDEX('Sub Ref'!$O$14:$O$22,MATCH('DATA ENTRY'!X143,'Sub Ref'!$L$14:$L$22,0))</f>
        <v>#N/A</v>
      </c>
      <c r="U143" s="26" t="e">
        <f>INDEX('Sub Ref'!$P$14:$P$22,MATCH('DATA ENTRY'!X143,'Sub Ref'!$L$14:$L$22,0))</f>
        <v>#N/A</v>
      </c>
      <c r="V143" s="26" t="e">
        <f t="shared" si="23"/>
        <v>#N/A</v>
      </c>
      <c r="X143" s="26">
        <f>'DATA ENTRY'!A143</f>
        <v>0</v>
      </c>
      <c r="Y143" s="26">
        <f>'Sub Ref'!$D$27</f>
        <v>2.25</v>
      </c>
      <c r="Z143" s="26">
        <f>'Sub Ref'!$E$27</f>
        <v>0.75</v>
      </c>
      <c r="AA143" s="26">
        <f>'Sub Ref'!$M$27</f>
        <v>3</v>
      </c>
      <c r="AB143" s="26">
        <f>'Sub Ref'!$N$27</f>
        <v>1</v>
      </c>
      <c r="AC143" s="26">
        <f>IFERROR(VLOOKUP('DATA ENTRY'!L143,'Sub Ref'!$L$30:$N$31,2,0),0)</f>
        <v>0</v>
      </c>
      <c r="AD143" s="26">
        <f>IFERROR(VLOOKUP('DATA ENTRY'!L143,'Sub Ref'!$L$30:$N$31,3,0),0)</f>
        <v>0</v>
      </c>
      <c r="AE143" s="26">
        <f>IFERROR(VLOOKUP('DATA ENTRY'!O143,'Sub Ref'!$C$3:$E$11,2,0),0)</f>
        <v>0</v>
      </c>
      <c r="AF143" s="26">
        <f>IFERROR(VLOOKUP('DATA ENTRY'!O143,'Sub Ref'!$C$3:$E$11,3,0),0)</f>
        <v>0</v>
      </c>
      <c r="AG143" s="26">
        <f>IFERROR(VLOOKUP('DATA ENTRY'!R143,'Sub Ref'!$L$3:$N$24,2,0),0)</f>
        <v>0</v>
      </c>
      <c r="AH143" s="26">
        <f>IFERROR(VLOOKUP('DATA ENTRY'!R143,'Sub Ref'!$L$3:$N$24,3,0),0)</f>
        <v>0</v>
      </c>
      <c r="AI143" s="26">
        <f>IFERROR(VLOOKUP('DATA ENTRY'!U143,'Sub Ref'!$C$14:$E$22,2,0),0)</f>
        <v>0</v>
      </c>
      <c r="AJ143" s="26">
        <f>IFERROR(VLOOKUP('DATA ENTRY'!U143,'Sub Ref'!$C$14:$E$22,3,0),0)</f>
        <v>0</v>
      </c>
      <c r="AK143" s="26">
        <f>IFERROR(INDEX('Sub Ref'!$M$14:$M$23,MATCH('DATA ENTRY'!X143,'Sub Ref'!$L$14:$L$23,0)),0)</f>
        <v>0</v>
      </c>
      <c r="AL143" s="26">
        <f>IFERROR(INDEX('Sub Ref'!$N$14:$N$23,MATCH('DATA ENTRY'!X143,'Sub Ref'!$L$14:$L$23,0)),0)</f>
        <v>0</v>
      </c>
      <c r="AN143" s="26">
        <f t="shared" si="24"/>
        <v>7</v>
      </c>
      <c r="AP143" s="26">
        <f>IFERROR('MARK LOOKUP'!Y143*LEDGER!AR143,0)</f>
        <v>0</v>
      </c>
      <c r="AQ143" s="26">
        <f>IFERROR('MARK LOOKUP'!Z143*LEDGER!AS143,0)</f>
        <v>0</v>
      </c>
      <c r="AR143" s="26">
        <f>IFERROR(AA143*LEDGER!AU143,0)</f>
        <v>0</v>
      </c>
      <c r="AS143" s="26">
        <f>IFERROR(AB143*LEDGER!AV143,0)</f>
        <v>0</v>
      </c>
      <c r="AT143" s="26">
        <f>IFERROR(AC143*LEDGER!AU143,0)</f>
        <v>0</v>
      </c>
      <c r="AU143" s="26">
        <f>IFERROR(AD143*LEDGER!AV143,0)</f>
        <v>0</v>
      </c>
      <c r="AV143" s="26">
        <f>IFERROR(AE143*LEDGER!BA143,0)</f>
        <v>0</v>
      </c>
      <c r="AW143" s="26">
        <f>IFERROR(AF143*LEDGER!BB143,0)</f>
        <v>0</v>
      </c>
      <c r="AX143" s="26">
        <f>IFERROR(AG143*LEDGER!BD143,0)</f>
        <v>0</v>
      </c>
      <c r="AY143" s="26">
        <f>IFERROR(AH143*LEDGER!BE143,0)</f>
        <v>0</v>
      </c>
      <c r="AZ143" s="26">
        <f>IFERROR(AI143*LEDGER!BG143,0)</f>
        <v>0</v>
      </c>
      <c r="BA143" s="26">
        <f>IFERROR(AJ143*LEDGER!BH143,0)</f>
        <v>0</v>
      </c>
      <c r="BB143" s="26">
        <f>IFERROR(AK143*LEDGER!BJ143,0)</f>
        <v>0</v>
      </c>
      <c r="BC143" s="26">
        <f>IFERROR(AL143*LEDGER!BK143,0)</f>
        <v>0</v>
      </c>
      <c r="BD143" s="26">
        <f t="shared" si="25"/>
        <v>0</v>
      </c>
      <c r="BE143" s="26">
        <f t="shared" si="26"/>
        <v>0</v>
      </c>
    </row>
    <row r="144" spans="2:57" x14ac:dyDescent="0.2">
      <c r="B144" s="26">
        <f>'Sub Ref'!F$27</f>
        <v>75</v>
      </c>
      <c r="C144" s="26">
        <f>'Sub Ref'!G$27</f>
        <v>25</v>
      </c>
      <c r="D144" s="26">
        <f t="shared" si="20"/>
        <v>100</v>
      </c>
      <c r="E144" s="26">
        <f>'Sub Ref'!O$27</f>
        <v>75</v>
      </c>
      <c r="F144" s="26">
        <f>'Sub Ref'!P$27</f>
        <v>25</v>
      </c>
      <c r="G144" s="26">
        <f t="shared" si="21"/>
        <v>100</v>
      </c>
      <c r="H144" s="26" t="e">
        <f>VLOOKUP('DATA ENTRY'!L144,'Sub Ref'!$L$30:$O$31,4,0)</f>
        <v>#N/A</v>
      </c>
      <c r="I144" s="26" t="e">
        <f>VLOOKUP('DATA ENTRY'!L144,'Sub Ref'!$L$30:$P$31,5,0)</f>
        <v>#N/A</v>
      </c>
      <c r="J144" s="26" t="e">
        <f t="shared" si="27"/>
        <v>#N/A</v>
      </c>
      <c r="K144" s="26" t="e">
        <f>VLOOKUP('DATA ENTRY'!O144,'Sub Ref'!$C$3:$G$11,4,0)</f>
        <v>#N/A</v>
      </c>
      <c r="L144" s="26" t="e">
        <f>VLOOKUP('DATA ENTRY'!O144,'Sub Ref'!$C$3:$G$11,5,0)</f>
        <v>#N/A</v>
      </c>
      <c r="M144" s="26" t="e">
        <f t="shared" si="22"/>
        <v>#N/A</v>
      </c>
      <c r="N144" s="26" t="e">
        <f>VLOOKUP('DATA ENTRY'!R144,'Sub Ref'!$L$3:$P$11,4,0)</f>
        <v>#N/A</v>
      </c>
      <c r="O144" s="26" t="e">
        <f>VLOOKUP('DATA ENTRY'!R144,'Sub Ref'!$L$3:$P$11,5,0)</f>
        <v>#N/A</v>
      </c>
      <c r="P144" s="26" t="e">
        <f t="shared" si="28"/>
        <v>#N/A</v>
      </c>
      <c r="Q144" s="26" t="e">
        <f>VLOOKUP('DATA ENTRY'!U144,'Sub Ref'!$C$14:$G$22,4,0)</f>
        <v>#N/A</v>
      </c>
      <c r="R144" s="26" t="e">
        <f>VLOOKUP('DATA ENTRY'!U144,'Sub Ref'!$C$14:$G$22,5,0)</f>
        <v>#N/A</v>
      </c>
      <c r="S144" s="26" t="e">
        <f t="shared" si="29"/>
        <v>#N/A</v>
      </c>
      <c r="T144" s="26" t="e">
        <f>INDEX('Sub Ref'!$O$14:$O$22,MATCH('DATA ENTRY'!X144,'Sub Ref'!$L$14:$L$22,0))</f>
        <v>#N/A</v>
      </c>
      <c r="U144" s="26" t="e">
        <f>INDEX('Sub Ref'!$P$14:$P$22,MATCH('DATA ENTRY'!X144,'Sub Ref'!$L$14:$L$22,0))</f>
        <v>#N/A</v>
      </c>
      <c r="V144" s="26" t="e">
        <f t="shared" si="23"/>
        <v>#N/A</v>
      </c>
      <c r="X144" s="26">
        <f>'DATA ENTRY'!A144</f>
        <v>0</v>
      </c>
      <c r="Y144" s="26">
        <f>'Sub Ref'!$D$27</f>
        <v>2.25</v>
      </c>
      <c r="Z144" s="26">
        <f>'Sub Ref'!$E$27</f>
        <v>0.75</v>
      </c>
      <c r="AA144" s="26">
        <f>'Sub Ref'!$M$27</f>
        <v>3</v>
      </c>
      <c r="AB144" s="26">
        <f>'Sub Ref'!$N$27</f>
        <v>1</v>
      </c>
      <c r="AC144" s="26">
        <f>IFERROR(VLOOKUP('DATA ENTRY'!L144,'Sub Ref'!$L$30:$N$31,2,0),0)</f>
        <v>0</v>
      </c>
      <c r="AD144" s="26">
        <f>IFERROR(VLOOKUP('DATA ENTRY'!L144,'Sub Ref'!$L$30:$N$31,3,0),0)</f>
        <v>0</v>
      </c>
      <c r="AE144" s="26">
        <f>IFERROR(VLOOKUP('DATA ENTRY'!O144,'Sub Ref'!$C$3:$E$11,2,0),0)</f>
        <v>0</v>
      </c>
      <c r="AF144" s="26">
        <f>IFERROR(VLOOKUP('DATA ENTRY'!O144,'Sub Ref'!$C$3:$E$11,3,0),0)</f>
        <v>0</v>
      </c>
      <c r="AG144" s="26">
        <f>IFERROR(VLOOKUP('DATA ENTRY'!R144,'Sub Ref'!$L$3:$N$24,2,0),0)</f>
        <v>0</v>
      </c>
      <c r="AH144" s="26">
        <f>IFERROR(VLOOKUP('DATA ENTRY'!R144,'Sub Ref'!$L$3:$N$24,3,0),0)</f>
        <v>0</v>
      </c>
      <c r="AI144" s="26">
        <f>IFERROR(VLOOKUP('DATA ENTRY'!U144,'Sub Ref'!$C$14:$E$22,2,0),0)</f>
        <v>0</v>
      </c>
      <c r="AJ144" s="26">
        <f>IFERROR(VLOOKUP('DATA ENTRY'!U144,'Sub Ref'!$C$14:$E$22,3,0),0)</f>
        <v>0</v>
      </c>
      <c r="AK144" s="26">
        <f>IFERROR(INDEX('Sub Ref'!$M$14:$M$23,MATCH('DATA ENTRY'!X144,'Sub Ref'!$L$14:$L$23,0)),0)</f>
        <v>0</v>
      </c>
      <c r="AL144" s="26">
        <f>IFERROR(INDEX('Sub Ref'!$N$14:$N$23,MATCH('DATA ENTRY'!X144,'Sub Ref'!$L$14:$L$23,0)),0)</f>
        <v>0</v>
      </c>
      <c r="AN144" s="26">
        <f t="shared" si="24"/>
        <v>7</v>
      </c>
      <c r="AP144" s="26">
        <f>IFERROR('MARK LOOKUP'!Y144*LEDGER!AR144,0)</f>
        <v>0</v>
      </c>
      <c r="AQ144" s="26">
        <f>IFERROR('MARK LOOKUP'!Z144*LEDGER!AS144,0)</f>
        <v>0</v>
      </c>
      <c r="AR144" s="26">
        <f>IFERROR(AA144*LEDGER!AU144,0)</f>
        <v>0</v>
      </c>
      <c r="AS144" s="26">
        <f>IFERROR(AB144*LEDGER!AV144,0)</f>
        <v>0</v>
      </c>
      <c r="AT144" s="26">
        <f>IFERROR(AC144*LEDGER!AU144,0)</f>
        <v>0</v>
      </c>
      <c r="AU144" s="26">
        <f>IFERROR(AD144*LEDGER!AV144,0)</f>
        <v>0</v>
      </c>
      <c r="AV144" s="26">
        <f>IFERROR(AE144*LEDGER!BA144,0)</f>
        <v>0</v>
      </c>
      <c r="AW144" s="26">
        <f>IFERROR(AF144*LEDGER!BB144,0)</f>
        <v>0</v>
      </c>
      <c r="AX144" s="26">
        <f>IFERROR(AG144*LEDGER!BD144,0)</f>
        <v>0</v>
      </c>
      <c r="AY144" s="26">
        <f>IFERROR(AH144*LEDGER!BE144,0)</f>
        <v>0</v>
      </c>
      <c r="AZ144" s="26">
        <f>IFERROR(AI144*LEDGER!BG144,0)</f>
        <v>0</v>
      </c>
      <c r="BA144" s="26">
        <f>IFERROR(AJ144*LEDGER!BH144,0)</f>
        <v>0</v>
      </c>
      <c r="BB144" s="26">
        <f>IFERROR(AK144*LEDGER!BJ144,0)</f>
        <v>0</v>
      </c>
      <c r="BC144" s="26">
        <f>IFERROR(AL144*LEDGER!BK144,0)</f>
        <v>0</v>
      </c>
      <c r="BD144" s="26">
        <f t="shared" si="25"/>
        <v>0</v>
      </c>
      <c r="BE144" s="26">
        <f t="shared" si="26"/>
        <v>0</v>
      </c>
    </row>
    <row r="145" spans="2:57" x14ac:dyDescent="0.2">
      <c r="B145" s="26">
        <f>'Sub Ref'!F$27</f>
        <v>75</v>
      </c>
      <c r="C145" s="26">
        <f>'Sub Ref'!G$27</f>
        <v>25</v>
      </c>
      <c r="D145" s="26">
        <f t="shared" si="20"/>
        <v>100</v>
      </c>
      <c r="E145" s="26">
        <f>'Sub Ref'!O$27</f>
        <v>75</v>
      </c>
      <c r="F145" s="26">
        <f>'Sub Ref'!P$27</f>
        <v>25</v>
      </c>
      <c r="G145" s="26">
        <f t="shared" si="21"/>
        <v>100</v>
      </c>
      <c r="H145" s="26" t="e">
        <f>VLOOKUP('DATA ENTRY'!L145,'Sub Ref'!$L$30:$O$31,4,0)</f>
        <v>#N/A</v>
      </c>
      <c r="I145" s="26" t="e">
        <f>VLOOKUP('DATA ENTRY'!L145,'Sub Ref'!$L$30:$P$31,5,0)</f>
        <v>#N/A</v>
      </c>
      <c r="J145" s="26" t="e">
        <f t="shared" si="27"/>
        <v>#N/A</v>
      </c>
      <c r="K145" s="26" t="e">
        <f>VLOOKUP('DATA ENTRY'!O145,'Sub Ref'!$C$3:$G$11,4,0)</f>
        <v>#N/A</v>
      </c>
      <c r="L145" s="26" t="e">
        <f>VLOOKUP('DATA ENTRY'!O145,'Sub Ref'!$C$3:$G$11,5,0)</f>
        <v>#N/A</v>
      </c>
      <c r="M145" s="26" t="e">
        <f t="shared" si="22"/>
        <v>#N/A</v>
      </c>
      <c r="N145" s="26" t="e">
        <f>VLOOKUP('DATA ENTRY'!R145,'Sub Ref'!$L$3:$P$11,4,0)</f>
        <v>#N/A</v>
      </c>
      <c r="O145" s="26" t="e">
        <f>VLOOKUP('DATA ENTRY'!R145,'Sub Ref'!$L$3:$P$11,5,0)</f>
        <v>#N/A</v>
      </c>
      <c r="P145" s="26" t="e">
        <f t="shared" si="28"/>
        <v>#N/A</v>
      </c>
      <c r="Q145" s="26" t="e">
        <f>VLOOKUP('DATA ENTRY'!U145,'Sub Ref'!$C$14:$G$22,4,0)</f>
        <v>#N/A</v>
      </c>
      <c r="R145" s="26" t="e">
        <f>VLOOKUP('DATA ENTRY'!U145,'Sub Ref'!$C$14:$G$22,5,0)</f>
        <v>#N/A</v>
      </c>
      <c r="S145" s="26" t="e">
        <f t="shared" si="29"/>
        <v>#N/A</v>
      </c>
      <c r="T145" s="26" t="e">
        <f>INDEX('Sub Ref'!$O$14:$O$22,MATCH('DATA ENTRY'!X145,'Sub Ref'!$L$14:$L$22,0))</f>
        <v>#N/A</v>
      </c>
      <c r="U145" s="26" t="e">
        <f>INDEX('Sub Ref'!$P$14:$P$22,MATCH('DATA ENTRY'!X145,'Sub Ref'!$L$14:$L$22,0))</f>
        <v>#N/A</v>
      </c>
      <c r="V145" s="26" t="e">
        <f t="shared" si="23"/>
        <v>#N/A</v>
      </c>
      <c r="X145" s="26">
        <f>'DATA ENTRY'!A145</f>
        <v>0</v>
      </c>
      <c r="Y145" s="26">
        <f>'Sub Ref'!$D$27</f>
        <v>2.25</v>
      </c>
      <c r="Z145" s="26">
        <f>'Sub Ref'!$E$27</f>
        <v>0.75</v>
      </c>
      <c r="AA145" s="26">
        <f>'Sub Ref'!$M$27</f>
        <v>3</v>
      </c>
      <c r="AB145" s="26">
        <f>'Sub Ref'!$N$27</f>
        <v>1</v>
      </c>
      <c r="AC145" s="26">
        <f>IFERROR(VLOOKUP('DATA ENTRY'!L145,'Sub Ref'!$L$30:$N$31,2,0),0)</f>
        <v>0</v>
      </c>
      <c r="AD145" s="26">
        <f>IFERROR(VLOOKUP('DATA ENTRY'!L145,'Sub Ref'!$L$30:$N$31,3,0),0)</f>
        <v>0</v>
      </c>
      <c r="AE145" s="26">
        <f>IFERROR(VLOOKUP('DATA ENTRY'!O145,'Sub Ref'!$C$3:$E$11,2,0),0)</f>
        <v>0</v>
      </c>
      <c r="AF145" s="26">
        <f>IFERROR(VLOOKUP('DATA ENTRY'!O145,'Sub Ref'!$C$3:$E$11,3,0),0)</f>
        <v>0</v>
      </c>
      <c r="AG145" s="26">
        <f>IFERROR(VLOOKUP('DATA ENTRY'!R145,'Sub Ref'!$L$3:$N$24,2,0),0)</f>
        <v>0</v>
      </c>
      <c r="AH145" s="26">
        <f>IFERROR(VLOOKUP('DATA ENTRY'!R145,'Sub Ref'!$L$3:$N$24,3,0),0)</f>
        <v>0</v>
      </c>
      <c r="AI145" s="26">
        <f>IFERROR(VLOOKUP('DATA ENTRY'!U145,'Sub Ref'!$C$14:$E$22,2,0),0)</f>
        <v>0</v>
      </c>
      <c r="AJ145" s="26">
        <f>IFERROR(VLOOKUP('DATA ENTRY'!U145,'Sub Ref'!$C$14:$E$22,3,0),0)</f>
        <v>0</v>
      </c>
      <c r="AK145" s="26">
        <f>IFERROR(INDEX('Sub Ref'!$M$14:$M$23,MATCH('DATA ENTRY'!X145,'Sub Ref'!$L$14:$L$23,0)),0)</f>
        <v>0</v>
      </c>
      <c r="AL145" s="26">
        <f>IFERROR(INDEX('Sub Ref'!$N$14:$N$23,MATCH('DATA ENTRY'!X145,'Sub Ref'!$L$14:$L$23,0)),0)</f>
        <v>0</v>
      </c>
      <c r="AN145" s="26">
        <f t="shared" si="24"/>
        <v>7</v>
      </c>
      <c r="AP145" s="26">
        <f>IFERROR('MARK LOOKUP'!Y145*LEDGER!AR145,0)</f>
        <v>0</v>
      </c>
      <c r="AQ145" s="26">
        <f>IFERROR('MARK LOOKUP'!Z145*LEDGER!AS145,0)</f>
        <v>0</v>
      </c>
      <c r="AR145" s="26">
        <f>IFERROR(AA145*LEDGER!AU145,0)</f>
        <v>0</v>
      </c>
      <c r="AS145" s="26">
        <f>IFERROR(AB145*LEDGER!AV145,0)</f>
        <v>0</v>
      </c>
      <c r="AT145" s="26">
        <f>IFERROR(AC145*LEDGER!AU145,0)</f>
        <v>0</v>
      </c>
      <c r="AU145" s="26">
        <f>IFERROR(AD145*LEDGER!AV145,0)</f>
        <v>0</v>
      </c>
      <c r="AV145" s="26">
        <f>IFERROR(AE145*LEDGER!BA145,0)</f>
        <v>0</v>
      </c>
      <c r="AW145" s="26">
        <f>IFERROR(AF145*LEDGER!BB145,0)</f>
        <v>0</v>
      </c>
      <c r="AX145" s="26">
        <f>IFERROR(AG145*LEDGER!BD145,0)</f>
        <v>0</v>
      </c>
      <c r="AY145" s="26">
        <f>IFERROR(AH145*LEDGER!BE145,0)</f>
        <v>0</v>
      </c>
      <c r="AZ145" s="26">
        <f>IFERROR(AI145*LEDGER!BG145,0)</f>
        <v>0</v>
      </c>
      <c r="BA145" s="26">
        <f>IFERROR(AJ145*LEDGER!BH145,0)</f>
        <v>0</v>
      </c>
      <c r="BB145" s="26">
        <f>IFERROR(AK145*LEDGER!BJ145,0)</f>
        <v>0</v>
      </c>
      <c r="BC145" s="26">
        <f>IFERROR(AL145*LEDGER!BK145,0)</f>
        <v>0</v>
      </c>
      <c r="BD145" s="26">
        <f t="shared" si="25"/>
        <v>0</v>
      </c>
      <c r="BE145" s="26">
        <f t="shared" si="26"/>
        <v>0</v>
      </c>
    </row>
    <row r="146" spans="2:57" x14ac:dyDescent="0.2">
      <c r="B146" s="26">
        <f>'Sub Ref'!F$27</f>
        <v>75</v>
      </c>
      <c r="C146" s="26">
        <f>'Sub Ref'!G$27</f>
        <v>25</v>
      </c>
      <c r="D146" s="26">
        <f t="shared" si="20"/>
        <v>100</v>
      </c>
      <c r="E146" s="26">
        <f>'Sub Ref'!O$27</f>
        <v>75</v>
      </c>
      <c r="F146" s="26">
        <f>'Sub Ref'!P$27</f>
        <v>25</v>
      </c>
      <c r="G146" s="26">
        <f t="shared" si="21"/>
        <v>100</v>
      </c>
      <c r="H146" s="26" t="e">
        <f>VLOOKUP('DATA ENTRY'!L146,'Sub Ref'!$L$30:$O$31,4,0)</f>
        <v>#N/A</v>
      </c>
      <c r="I146" s="26" t="e">
        <f>VLOOKUP('DATA ENTRY'!L146,'Sub Ref'!$L$30:$P$31,5,0)</f>
        <v>#N/A</v>
      </c>
      <c r="J146" s="26" t="e">
        <f t="shared" si="27"/>
        <v>#N/A</v>
      </c>
      <c r="K146" s="26" t="e">
        <f>VLOOKUP('DATA ENTRY'!O146,'Sub Ref'!$C$3:$G$11,4,0)</f>
        <v>#N/A</v>
      </c>
      <c r="L146" s="26" t="e">
        <f>VLOOKUP('DATA ENTRY'!O146,'Sub Ref'!$C$3:$G$11,5,0)</f>
        <v>#N/A</v>
      </c>
      <c r="M146" s="26" t="e">
        <f t="shared" si="22"/>
        <v>#N/A</v>
      </c>
      <c r="N146" s="26" t="e">
        <f>VLOOKUP('DATA ENTRY'!R146,'Sub Ref'!$L$3:$P$11,4,0)</f>
        <v>#N/A</v>
      </c>
      <c r="O146" s="26" t="e">
        <f>VLOOKUP('DATA ENTRY'!R146,'Sub Ref'!$L$3:$P$11,5,0)</f>
        <v>#N/A</v>
      </c>
      <c r="P146" s="26" t="e">
        <f t="shared" si="28"/>
        <v>#N/A</v>
      </c>
      <c r="Q146" s="26" t="e">
        <f>VLOOKUP('DATA ENTRY'!U146,'Sub Ref'!$C$14:$G$22,4,0)</f>
        <v>#N/A</v>
      </c>
      <c r="R146" s="26" t="e">
        <f>VLOOKUP('DATA ENTRY'!U146,'Sub Ref'!$C$14:$G$22,5,0)</f>
        <v>#N/A</v>
      </c>
      <c r="S146" s="26" t="e">
        <f t="shared" si="29"/>
        <v>#N/A</v>
      </c>
      <c r="T146" s="26" t="e">
        <f>INDEX('Sub Ref'!$O$14:$O$22,MATCH('DATA ENTRY'!X146,'Sub Ref'!$L$14:$L$22,0))</f>
        <v>#N/A</v>
      </c>
      <c r="U146" s="26" t="e">
        <f>INDEX('Sub Ref'!$P$14:$P$22,MATCH('DATA ENTRY'!X146,'Sub Ref'!$L$14:$L$22,0))</f>
        <v>#N/A</v>
      </c>
      <c r="V146" s="26" t="e">
        <f t="shared" si="23"/>
        <v>#N/A</v>
      </c>
      <c r="X146" s="26">
        <f>'DATA ENTRY'!A146</f>
        <v>0</v>
      </c>
      <c r="Y146" s="26">
        <f>'Sub Ref'!$D$27</f>
        <v>2.25</v>
      </c>
      <c r="Z146" s="26">
        <f>'Sub Ref'!$E$27</f>
        <v>0.75</v>
      </c>
      <c r="AA146" s="26">
        <f>'Sub Ref'!$M$27</f>
        <v>3</v>
      </c>
      <c r="AB146" s="26">
        <f>'Sub Ref'!$N$27</f>
        <v>1</v>
      </c>
      <c r="AC146" s="26">
        <f>IFERROR(VLOOKUP('DATA ENTRY'!L146,'Sub Ref'!$L$30:$N$31,2,0),0)</f>
        <v>0</v>
      </c>
      <c r="AD146" s="26">
        <f>IFERROR(VLOOKUP('DATA ENTRY'!L146,'Sub Ref'!$L$30:$N$31,3,0),0)</f>
        <v>0</v>
      </c>
      <c r="AE146" s="26">
        <f>IFERROR(VLOOKUP('DATA ENTRY'!O146,'Sub Ref'!$C$3:$E$11,2,0),0)</f>
        <v>0</v>
      </c>
      <c r="AF146" s="26">
        <f>IFERROR(VLOOKUP('DATA ENTRY'!O146,'Sub Ref'!$C$3:$E$11,3,0),0)</f>
        <v>0</v>
      </c>
      <c r="AG146" s="26">
        <f>IFERROR(VLOOKUP('DATA ENTRY'!R146,'Sub Ref'!$L$3:$N$24,2,0),0)</f>
        <v>0</v>
      </c>
      <c r="AH146" s="26">
        <f>IFERROR(VLOOKUP('DATA ENTRY'!R146,'Sub Ref'!$L$3:$N$24,3,0),0)</f>
        <v>0</v>
      </c>
      <c r="AI146" s="26">
        <f>IFERROR(VLOOKUP('DATA ENTRY'!U146,'Sub Ref'!$C$14:$E$22,2,0),0)</f>
        <v>0</v>
      </c>
      <c r="AJ146" s="26">
        <f>IFERROR(VLOOKUP('DATA ENTRY'!U146,'Sub Ref'!$C$14:$E$22,3,0),0)</f>
        <v>0</v>
      </c>
      <c r="AK146" s="26">
        <f>IFERROR(INDEX('Sub Ref'!$M$14:$M$23,MATCH('DATA ENTRY'!X146,'Sub Ref'!$L$14:$L$23,0)),0)</f>
        <v>0</v>
      </c>
      <c r="AL146" s="26">
        <f>IFERROR(INDEX('Sub Ref'!$N$14:$N$23,MATCH('DATA ENTRY'!X146,'Sub Ref'!$L$14:$L$23,0)),0)</f>
        <v>0</v>
      </c>
      <c r="AN146" s="26">
        <f t="shared" si="24"/>
        <v>7</v>
      </c>
      <c r="AP146" s="26">
        <f>IFERROR('MARK LOOKUP'!Y146*LEDGER!AR146,0)</f>
        <v>0</v>
      </c>
      <c r="AQ146" s="26">
        <f>IFERROR('MARK LOOKUP'!Z146*LEDGER!AS146,0)</f>
        <v>0</v>
      </c>
      <c r="AR146" s="26">
        <f>IFERROR(AA146*LEDGER!AU146,0)</f>
        <v>0</v>
      </c>
      <c r="AS146" s="26">
        <f>IFERROR(AB146*LEDGER!AV146,0)</f>
        <v>0</v>
      </c>
      <c r="AT146" s="26">
        <f>IFERROR(AC146*LEDGER!AU146,0)</f>
        <v>0</v>
      </c>
      <c r="AU146" s="26">
        <f>IFERROR(AD146*LEDGER!AV146,0)</f>
        <v>0</v>
      </c>
      <c r="AV146" s="26">
        <f>IFERROR(AE146*LEDGER!BA146,0)</f>
        <v>0</v>
      </c>
      <c r="AW146" s="26">
        <f>IFERROR(AF146*LEDGER!BB146,0)</f>
        <v>0</v>
      </c>
      <c r="AX146" s="26">
        <f>IFERROR(AG146*LEDGER!BD146,0)</f>
        <v>0</v>
      </c>
      <c r="AY146" s="26">
        <f>IFERROR(AH146*LEDGER!BE146,0)</f>
        <v>0</v>
      </c>
      <c r="AZ146" s="26">
        <f>IFERROR(AI146*LEDGER!BG146,0)</f>
        <v>0</v>
      </c>
      <c r="BA146" s="26">
        <f>IFERROR(AJ146*LEDGER!BH146,0)</f>
        <v>0</v>
      </c>
      <c r="BB146" s="26">
        <f>IFERROR(AK146*LEDGER!BJ146,0)</f>
        <v>0</v>
      </c>
      <c r="BC146" s="26">
        <f>IFERROR(AL146*LEDGER!BK146,0)</f>
        <v>0</v>
      </c>
      <c r="BD146" s="26">
        <f t="shared" si="25"/>
        <v>0</v>
      </c>
      <c r="BE146" s="26">
        <f t="shared" si="26"/>
        <v>0</v>
      </c>
    </row>
    <row r="147" spans="2:57" x14ac:dyDescent="0.2">
      <c r="B147" s="26">
        <f>'Sub Ref'!F$27</f>
        <v>75</v>
      </c>
      <c r="C147" s="26">
        <f>'Sub Ref'!G$27</f>
        <v>25</v>
      </c>
      <c r="D147" s="26">
        <f t="shared" si="20"/>
        <v>100</v>
      </c>
      <c r="E147" s="26">
        <f>'Sub Ref'!O$27</f>
        <v>75</v>
      </c>
      <c r="F147" s="26">
        <f>'Sub Ref'!P$27</f>
        <v>25</v>
      </c>
      <c r="G147" s="26">
        <f t="shared" si="21"/>
        <v>100</v>
      </c>
      <c r="H147" s="26" t="e">
        <f>VLOOKUP('DATA ENTRY'!L147,'Sub Ref'!$L$30:$O$31,4,0)</f>
        <v>#N/A</v>
      </c>
      <c r="I147" s="26" t="e">
        <f>VLOOKUP('DATA ENTRY'!L147,'Sub Ref'!$L$30:$P$31,5,0)</f>
        <v>#N/A</v>
      </c>
      <c r="J147" s="26" t="e">
        <f t="shared" si="27"/>
        <v>#N/A</v>
      </c>
      <c r="K147" s="26" t="e">
        <f>VLOOKUP('DATA ENTRY'!O147,'Sub Ref'!$C$3:$G$11,4,0)</f>
        <v>#N/A</v>
      </c>
      <c r="L147" s="26" t="e">
        <f>VLOOKUP('DATA ENTRY'!O147,'Sub Ref'!$C$3:$G$11,5,0)</f>
        <v>#N/A</v>
      </c>
      <c r="M147" s="26" t="e">
        <f t="shared" si="22"/>
        <v>#N/A</v>
      </c>
      <c r="N147" s="26" t="e">
        <f>VLOOKUP('DATA ENTRY'!R147,'Sub Ref'!$L$3:$P$11,4,0)</f>
        <v>#N/A</v>
      </c>
      <c r="O147" s="26" t="e">
        <f>VLOOKUP('DATA ENTRY'!R147,'Sub Ref'!$L$3:$P$11,5,0)</f>
        <v>#N/A</v>
      </c>
      <c r="P147" s="26" t="e">
        <f t="shared" si="28"/>
        <v>#N/A</v>
      </c>
      <c r="Q147" s="26" t="e">
        <f>VLOOKUP('DATA ENTRY'!U147,'Sub Ref'!$C$14:$G$22,4,0)</f>
        <v>#N/A</v>
      </c>
      <c r="R147" s="26" t="e">
        <f>VLOOKUP('DATA ENTRY'!U147,'Sub Ref'!$C$14:$G$22,5,0)</f>
        <v>#N/A</v>
      </c>
      <c r="S147" s="26" t="e">
        <f t="shared" si="29"/>
        <v>#N/A</v>
      </c>
      <c r="T147" s="26" t="e">
        <f>INDEX('Sub Ref'!$O$14:$O$22,MATCH('DATA ENTRY'!X147,'Sub Ref'!$L$14:$L$22,0))</f>
        <v>#N/A</v>
      </c>
      <c r="U147" s="26" t="e">
        <f>INDEX('Sub Ref'!$P$14:$P$22,MATCH('DATA ENTRY'!X147,'Sub Ref'!$L$14:$L$22,0))</f>
        <v>#N/A</v>
      </c>
      <c r="V147" s="26" t="e">
        <f t="shared" si="23"/>
        <v>#N/A</v>
      </c>
      <c r="X147" s="26">
        <f>'DATA ENTRY'!A147</f>
        <v>0</v>
      </c>
      <c r="Y147" s="26">
        <f>'Sub Ref'!$D$27</f>
        <v>2.25</v>
      </c>
      <c r="Z147" s="26">
        <f>'Sub Ref'!$E$27</f>
        <v>0.75</v>
      </c>
      <c r="AA147" s="26">
        <f>'Sub Ref'!$M$27</f>
        <v>3</v>
      </c>
      <c r="AB147" s="26">
        <f>'Sub Ref'!$N$27</f>
        <v>1</v>
      </c>
      <c r="AC147" s="26">
        <f>IFERROR(VLOOKUP('DATA ENTRY'!L147,'Sub Ref'!$L$30:$N$31,2,0),0)</f>
        <v>0</v>
      </c>
      <c r="AD147" s="26">
        <f>IFERROR(VLOOKUP('DATA ENTRY'!L147,'Sub Ref'!$L$30:$N$31,3,0),0)</f>
        <v>0</v>
      </c>
      <c r="AE147" s="26">
        <f>IFERROR(VLOOKUP('DATA ENTRY'!O147,'Sub Ref'!$C$3:$E$11,2,0),0)</f>
        <v>0</v>
      </c>
      <c r="AF147" s="26">
        <f>IFERROR(VLOOKUP('DATA ENTRY'!O147,'Sub Ref'!$C$3:$E$11,3,0),0)</f>
        <v>0</v>
      </c>
      <c r="AG147" s="26">
        <f>IFERROR(VLOOKUP('DATA ENTRY'!R147,'Sub Ref'!$L$3:$N$24,2,0),0)</f>
        <v>0</v>
      </c>
      <c r="AH147" s="26">
        <f>IFERROR(VLOOKUP('DATA ENTRY'!R147,'Sub Ref'!$L$3:$N$24,3,0),0)</f>
        <v>0</v>
      </c>
      <c r="AI147" s="26">
        <f>IFERROR(VLOOKUP('DATA ENTRY'!U147,'Sub Ref'!$C$14:$E$22,2,0),0)</f>
        <v>0</v>
      </c>
      <c r="AJ147" s="26">
        <f>IFERROR(VLOOKUP('DATA ENTRY'!U147,'Sub Ref'!$C$14:$E$22,3,0),0)</f>
        <v>0</v>
      </c>
      <c r="AK147" s="26">
        <f>IFERROR(INDEX('Sub Ref'!$M$14:$M$23,MATCH('DATA ENTRY'!X147,'Sub Ref'!$L$14:$L$23,0)),0)</f>
        <v>0</v>
      </c>
      <c r="AL147" s="26">
        <f>IFERROR(INDEX('Sub Ref'!$N$14:$N$23,MATCH('DATA ENTRY'!X147,'Sub Ref'!$L$14:$L$23,0)),0)</f>
        <v>0</v>
      </c>
      <c r="AN147" s="26">
        <f t="shared" si="24"/>
        <v>7</v>
      </c>
      <c r="AP147" s="26">
        <f>IFERROR('MARK LOOKUP'!Y147*LEDGER!AR147,0)</f>
        <v>0</v>
      </c>
      <c r="AQ147" s="26">
        <f>IFERROR('MARK LOOKUP'!Z147*LEDGER!AS147,0)</f>
        <v>0</v>
      </c>
      <c r="AR147" s="26">
        <f>IFERROR(AA147*LEDGER!AU147,0)</f>
        <v>0</v>
      </c>
      <c r="AS147" s="26">
        <f>IFERROR(AB147*LEDGER!AV147,0)</f>
        <v>0</v>
      </c>
      <c r="AT147" s="26">
        <f>IFERROR(AC147*LEDGER!AU147,0)</f>
        <v>0</v>
      </c>
      <c r="AU147" s="26">
        <f>IFERROR(AD147*LEDGER!AV147,0)</f>
        <v>0</v>
      </c>
      <c r="AV147" s="26">
        <f>IFERROR(AE147*LEDGER!BA147,0)</f>
        <v>0</v>
      </c>
      <c r="AW147" s="26">
        <f>IFERROR(AF147*LEDGER!BB147,0)</f>
        <v>0</v>
      </c>
      <c r="AX147" s="26">
        <f>IFERROR(AG147*LEDGER!BD147,0)</f>
        <v>0</v>
      </c>
      <c r="AY147" s="26">
        <f>IFERROR(AH147*LEDGER!BE147,0)</f>
        <v>0</v>
      </c>
      <c r="AZ147" s="26">
        <f>IFERROR(AI147*LEDGER!BG147,0)</f>
        <v>0</v>
      </c>
      <c r="BA147" s="26">
        <f>IFERROR(AJ147*LEDGER!BH147,0)</f>
        <v>0</v>
      </c>
      <c r="BB147" s="26">
        <f>IFERROR(AK147*LEDGER!BJ147,0)</f>
        <v>0</v>
      </c>
      <c r="BC147" s="26">
        <f>IFERROR(AL147*LEDGER!BK147,0)</f>
        <v>0</v>
      </c>
      <c r="BD147" s="26">
        <f t="shared" si="25"/>
        <v>0</v>
      </c>
      <c r="BE147" s="26">
        <f t="shared" si="26"/>
        <v>0</v>
      </c>
    </row>
    <row r="148" spans="2:57" x14ac:dyDescent="0.2">
      <c r="B148" s="26">
        <f>'Sub Ref'!F$27</f>
        <v>75</v>
      </c>
      <c r="C148" s="26">
        <f>'Sub Ref'!G$27</f>
        <v>25</v>
      </c>
      <c r="D148" s="26">
        <f t="shared" si="20"/>
        <v>100</v>
      </c>
      <c r="E148" s="26">
        <f>'Sub Ref'!O$27</f>
        <v>75</v>
      </c>
      <c r="F148" s="26">
        <f>'Sub Ref'!P$27</f>
        <v>25</v>
      </c>
      <c r="G148" s="26">
        <f t="shared" si="21"/>
        <v>100</v>
      </c>
      <c r="H148" s="26" t="e">
        <f>VLOOKUP('DATA ENTRY'!L148,'Sub Ref'!$L$30:$O$31,4,0)</f>
        <v>#N/A</v>
      </c>
      <c r="I148" s="26" t="e">
        <f>VLOOKUP('DATA ENTRY'!L148,'Sub Ref'!$L$30:$P$31,5,0)</f>
        <v>#N/A</v>
      </c>
      <c r="J148" s="26" t="e">
        <f t="shared" si="27"/>
        <v>#N/A</v>
      </c>
      <c r="K148" s="26" t="e">
        <f>VLOOKUP('DATA ENTRY'!O148,'Sub Ref'!$C$3:$G$11,4,0)</f>
        <v>#N/A</v>
      </c>
      <c r="L148" s="26" t="e">
        <f>VLOOKUP('DATA ENTRY'!O148,'Sub Ref'!$C$3:$G$11,5,0)</f>
        <v>#N/A</v>
      </c>
      <c r="M148" s="26" t="e">
        <f t="shared" si="22"/>
        <v>#N/A</v>
      </c>
      <c r="N148" s="26" t="e">
        <f>VLOOKUP('DATA ENTRY'!R148,'Sub Ref'!$L$3:$P$11,4,0)</f>
        <v>#N/A</v>
      </c>
      <c r="O148" s="26" t="e">
        <f>VLOOKUP('DATA ENTRY'!R148,'Sub Ref'!$L$3:$P$11,5,0)</f>
        <v>#N/A</v>
      </c>
      <c r="P148" s="26" t="e">
        <f t="shared" si="28"/>
        <v>#N/A</v>
      </c>
      <c r="Q148" s="26" t="e">
        <f>VLOOKUP('DATA ENTRY'!U148,'Sub Ref'!$C$14:$G$22,4,0)</f>
        <v>#N/A</v>
      </c>
      <c r="R148" s="26" t="e">
        <f>VLOOKUP('DATA ENTRY'!U148,'Sub Ref'!$C$14:$G$22,5,0)</f>
        <v>#N/A</v>
      </c>
      <c r="S148" s="26" t="e">
        <f t="shared" si="29"/>
        <v>#N/A</v>
      </c>
      <c r="T148" s="26" t="e">
        <f>INDEX('Sub Ref'!$O$14:$O$22,MATCH('DATA ENTRY'!X148,'Sub Ref'!$L$14:$L$22,0))</f>
        <v>#N/A</v>
      </c>
      <c r="U148" s="26" t="e">
        <f>INDEX('Sub Ref'!$P$14:$P$22,MATCH('DATA ENTRY'!X148,'Sub Ref'!$L$14:$L$22,0))</f>
        <v>#N/A</v>
      </c>
      <c r="V148" s="26" t="e">
        <f t="shared" si="23"/>
        <v>#N/A</v>
      </c>
      <c r="X148" s="26">
        <f>'DATA ENTRY'!A148</f>
        <v>0</v>
      </c>
      <c r="Y148" s="26">
        <f>'Sub Ref'!$D$27</f>
        <v>2.25</v>
      </c>
      <c r="Z148" s="26">
        <f>'Sub Ref'!$E$27</f>
        <v>0.75</v>
      </c>
      <c r="AA148" s="26">
        <f>'Sub Ref'!$M$27</f>
        <v>3</v>
      </c>
      <c r="AB148" s="26">
        <f>'Sub Ref'!$N$27</f>
        <v>1</v>
      </c>
      <c r="AC148" s="26">
        <f>IFERROR(VLOOKUP('DATA ENTRY'!L148,'Sub Ref'!$L$30:$N$31,2,0),0)</f>
        <v>0</v>
      </c>
      <c r="AD148" s="26">
        <f>IFERROR(VLOOKUP('DATA ENTRY'!L148,'Sub Ref'!$L$30:$N$31,3,0),0)</f>
        <v>0</v>
      </c>
      <c r="AE148" s="26">
        <f>IFERROR(VLOOKUP('DATA ENTRY'!O148,'Sub Ref'!$C$3:$E$11,2,0),0)</f>
        <v>0</v>
      </c>
      <c r="AF148" s="26">
        <f>IFERROR(VLOOKUP('DATA ENTRY'!O148,'Sub Ref'!$C$3:$E$11,3,0),0)</f>
        <v>0</v>
      </c>
      <c r="AG148" s="26">
        <f>IFERROR(VLOOKUP('DATA ENTRY'!R148,'Sub Ref'!$L$3:$N$24,2,0),0)</f>
        <v>0</v>
      </c>
      <c r="AH148" s="26">
        <f>IFERROR(VLOOKUP('DATA ENTRY'!R148,'Sub Ref'!$L$3:$N$24,3,0),0)</f>
        <v>0</v>
      </c>
      <c r="AI148" s="26">
        <f>IFERROR(VLOOKUP('DATA ENTRY'!U148,'Sub Ref'!$C$14:$E$22,2,0),0)</f>
        <v>0</v>
      </c>
      <c r="AJ148" s="26">
        <f>IFERROR(VLOOKUP('DATA ENTRY'!U148,'Sub Ref'!$C$14:$E$22,3,0),0)</f>
        <v>0</v>
      </c>
      <c r="AK148" s="26">
        <f>IFERROR(INDEX('Sub Ref'!$M$14:$M$23,MATCH('DATA ENTRY'!X148,'Sub Ref'!$L$14:$L$23,0)),0)</f>
        <v>0</v>
      </c>
      <c r="AL148" s="26">
        <f>IFERROR(INDEX('Sub Ref'!$N$14:$N$23,MATCH('DATA ENTRY'!X148,'Sub Ref'!$L$14:$L$23,0)),0)</f>
        <v>0</v>
      </c>
      <c r="AN148" s="26">
        <f t="shared" si="24"/>
        <v>7</v>
      </c>
      <c r="AP148" s="26">
        <f>IFERROR('MARK LOOKUP'!Y148*LEDGER!AR148,0)</f>
        <v>0</v>
      </c>
      <c r="AQ148" s="26">
        <f>IFERROR('MARK LOOKUP'!Z148*LEDGER!AS148,0)</f>
        <v>0</v>
      </c>
      <c r="AR148" s="26">
        <f>IFERROR(AA148*LEDGER!AU148,0)</f>
        <v>0</v>
      </c>
      <c r="AS148" s="26">
        <f>IFERROR(AB148*LEDGER!AV148,0)</f>
        <v>0</v>
      </c>
      <c r="AT148" s="26">
        <f>IFERROR(AC148*LEDGER!AU148,0)</f>
        <v>0</v>
      </c>
      <c r="AU148" s="26">
        <f>IFERROR(AD148*LEDGER!AV148,0)</f>
        <v>0</v>
      </c>
      <c r="AV148" s="26">
        <f>IFERROR(AE148*LEDGER!BA148,0)</f>
        <v>0</v>
      </c>
      <c r="AW148" s="26">
        <f>IFERROR(AF148*LEDGER!BB148,0)</f>
        <v>0</v>
      </c>
      <c r="AX148" s="26">
        <f>IFERROR(AG148*LEDGER!BD148,0)</f>
        <v>0</v>
      </c>
      <c r="AY148" s="26">
        <f>IFERROR(AH148*LEDGER!BE148,0)</f>
        <v>0</v>
      </c>
      <c r="AZ148" s="26">
        <f>IFERROR(AI148*LEDGER!BG148,0)</f>
        <v>0</v>
      </c>
      <c r="BA148" s="26">
        <f>IFERROR(AJ148*LEDGER!BH148,0)</f>
        <v>0</v>
      </c>
      <c r="BB148" s="26">
        <f>IFERROR(AK148*LEDGER!BJ148,0)</f>
        <v>0</v>
      </c>
      <c r="BC148" s="26">
        <f>IFERROR(AL148*LEDGER!BK148,0)</f>
        <v>0</v>
      </c>
      <c r="BD148" s="26">
        <f t="shared" si="25"/>
        <v>0</v>
      </c>
      <c r="BE148" s="26">
        <f t="shared" si="26"/>
        <v>0</v>
      </c>
    </row>
    <row r="149" spans="2:57" x14ac:dyDescent="0.2">
      <c r="B149" s="26">
        <f>'Sub Ref'!F$27</f>
        <v>75</v>
      </c>
      <c r="C149" s="26">
        <f>'Sub Ref'!G$27</f>
        <v>25</v>
      </c>
      <c r="D149" s="26">
        <f t="shared" si="20"/>
        <v>100</v>
      </c>
      <c r="E149" s="26">
        <f>'Sub Ref'!O$27</f>
        <v>75</v>
      </c>
      <c r="F149" s="26">
        <f>'Sub Ref'!P$27</f>
        <v>25</v>
      </c>
      <c r="G149" s="26">
        <f t="shared" si="21"/>
        <v>100</v>
      </c>
      <c r="H149" s="26" t="e">
        <f>VLOOKUP('DATA ENTRY'!L149,'Sub Ref'!$L$30:$O$31,4,0)</f>
        <v>#N/A</v>
      </c>
      <c r="I149" s="26" t="e">
        <f>VLOOKUP('DATA ENTRY'!L149,'Sub Ref'!$L$30:$P$31,5,0)</f>
        <v>#N/A</v>
      </c>
      <c r="J149" s="26" t="e">
        <f t="shared" si="27"/>
        <v>#N/A</v>
      </c>
      <c r="K149" s="26" t="e">
        <f>VLOOKUP('DATA ENTRY'!O149,'Sub Ref'!$C$3:$G$11,4,0)</f>
        <v>#N/A</v>
      </c>
      <c r="L149" s="26" t="e">
        <f>VLOOKUP('DATA ENTRY'!O149,'Sub Ref'!$C$3:$G$11,5,0)</f>
        <v>#N/A</v>
      </c>
      <c r="M149" s="26" t="e">
        <f t="shared" si="22"/>
        <v>#N/A</v>
      </c>
      <c r="N149" s="26" t="e">
        <f>VLOOKUP('DATA ENTRY'!R149,'Sub Ref'!$L$3:$P$11,4,0)</f>
        <v>#N/A</v>
      </c>
      <c r="O149" s="26" t="e">
        <f>VLOOKUP('DATA ENTRY'!R149,'Sub Ref'!$L$3:$P$11,5,0)</f>
        <v>#N/A</v>
      </c>
      <c r="P149" s="26" t="e">
        <f t="shared" si="28"/>
        <v>#N/A</v>
      </c>
      <c r="Q149" s="26" t="e">
        <f>VLOOKUP('DATA ENTRY'!U149,'Sub Ref'!$C$14:$G$22,4,0)</f>
        <v>#N/A</v>
      </c>
      <c r="R149" s="26" t="e">
        <f>VLOOKUP('DATA ENTRY'!U149,'Sub Ref'!$C$14:$G$22,5,0)</f>
        <v>#N/A</v>
      </c>
      <c r="S149" s="26" t="e">
        <f t="shared" si="29"/>
        <v>#N/A</v>
      </c>
      <c r="T149" s="26" t="e">
        <f>INDEX('Sub Ref'!$O$14:$O$22,MATCH('DATA ENTRY'!X149,'Sub Ref'!$L$14:$L$22,0))</f>
        <v>#N/A</v>
      </c>
      <c r="U149" s="26" t="e">
        <f>INDEX('Sub Ref'!$P$14:$P$22,MATCH('DATA ENTRY'!X149,'Sub Ref'!$L$14:$L$22,0))</f>
        <v>#N/A</v>
      </c>
      <c r="V149" s="26" t="e">
        <f t="shared" si="23"/>
        <v>#N/A</v>
      </c>
      <c r="X149" s="26">
        <f>'DATA ENTRY'!A149</f>
        <v>0</v>
      </c>
      <c r="Y149" s="26">
        <f>'Sub Ref'!$D$27</f>
        <v>2.25</v>
      </c>
      <c r="Z149" s="26">
        <f>'Sub Ref'!$E$27</f>
        <v>0.75</v>
      </c>
      <c r="AA149" s="26">
        <f>'Sub Ref'!$M$27</f>
        <v>3</v>
      </c>
      <c r="AB149" s="26">
        <f>'Sub Ref'!$N$27</f>
        <v>1</v>
      </c>
      <c r="AC149" s="26">
        <f>IFERROR(VLOOKUP('DATA ENTRY'!L149,'Sub Ref'!$L$30:$N$31,2,0),0)</f>
        <v>0</v>
      </c>
      <c r="AD149" s="26">
        <f>IFERROR(VLOOKUP('DATA ENTRY'!L149,'Sub Ref'!$L$30:$N$31,3,0),0)</f>
        <v>0</v>
      </c>
      <c r="AE149" s="26">
        <f>IFERROR(VLOOKUP('DATA ENTRY'!O149,'Sub Ref'!$C$3:$E$11,2,0),0)</f>
        <v>0</v>
      </c>
      <c r="AF149" s="26">
        <f>IFERROR(VLOOKUP('DATA ENTRY'!O149,'Sub Ref'!$C$3:$E$11,3,0),0)</f>
        <v>0</v>
      </c>
      <c r="AG149" s="26">
        <f>IFERROR(VLOOKUP('DATA ENTRY'!R149,'Sub Ref'!$L$3:$N$24,2,0),0)</f>
        <v>0</v>
      </c>
      <c r="AH149" s="26">
        <f>IFERROR(VLOOKUP('DATA ENTRY'!R149,'Sub Ref'!$L$3:$N$24,3,0),0)</f>
        <v>0</v>
      </c>
      <c r="AI149" s="26">
        <f>IFERROR(VLOOKUP('DATA ENTRY'!U149,'Sub Ref'!$C$14:$E$22,2,0),0)</f>
        <v>0</v>
      </c>
      <c r="AJ149" s="26">
        <f>IFERROR(VLOOKUP('DATA ENTRY'!U149,'Sub Ref'!$C$14:$E$22,3,0),0)</f>
        <v>0</v>
      </c>
      <c r="AK149" s="26">
        <f>IFERROR(INDEX('Sub Ref'!$M$14:$M$23,MATCH('DATA ENTRY'!X149,'Sub Ref'!$L$14:$L$23,0)),0)</f>
        <v>0</v>
      </c>
      <c r="AL149" s="26">
        <f>IFERROR(INDEX('Sub Ref'!$N$14:$N$23,MATCH('DATA ENTRY'!X149,'Sub Ref'!$L$14:$L$23,0)),0)</f>
        <v>0</v>
      </c>
      <c r="AN149" s="26">
        <f t="shared" si="24"/>
        <v>7</v>
      </c>
      <c r="AP149" s="26">
        <f>IFERROR('MARK LOOKUP'!Y149*LEDGER!AR149,0)</f>
        <v>0</v>
      </c>
      <c r="AQ149" s="26">
        <f>IFERROR('MARK LOOKUP'!Z149*LEDGER!AS149,0)</f>
        <v>0</v>
      </c>
      <c r="AR149" s="26">
        <f>IFERROR(AA149*LEDGER!AU149,0)</f>
        <v>0</v>
      </c>
      <c r="AS149" s="26">
        <f>IFERROR(AB149*LEDGER!AV149,0)</f>
        <v>0</v>
      </c>
      <c r="AT149" s="26">
        <f>IFERROR(AC149*LEDGER!AU149,0)</f>
        <v>0</v>
      </c>
      <c r="AU149" s="26">
        <f>IFERROR(AD149*LEDGER!AV149,0)</f>
        <v>0</v>
      </c>
      <c r="AV149" s="26">
        <f>IFERROR(AE149*LEDGER!BA149,0)</f>
        <v>0</v>
      </c>
      <c r="AW149" s="26">
        <f>IFERROR(AF149*LEDGER!BB149,0)</f>
        <v>0</v>
      </c>
      <c r="AX149" s="26">
        <f>IFERROR(AG149*LEDGER!BD149,0)</f>
        <v>0</v>
      </c>
      <c r="AY149" s="26">
        <f>IFERROR(AH149*LEDGER!BE149,0)</f>
        <v>0</v>
      </c>
      <c r="AZ149" s="26">
        <f>IFERROR(AI149*LEDGER!BG149,0)</f>
        <v>0</v>
      </c>
      <c r="BA149" s="26">
        <f>IFERROR(AJ149*LEDGER!BH149,0)</f>
        <v>0</v>
      </c>
      <c r="BB149" s="26">
        <f>IFERROR(AK149*LEDGER!BJ149,0)</f>
        <v>0</v>
      </c>
      <c r="BC149" s="26">
        <f>IFERROR(AL149*LEDGER!BK149,0)</f>
        <v>0</v>
      </c>
      <c r="BD149" s="26">
        <f t="shared" si="25"/>
        <v>0</v>
      </c>
      <c r="BE149" s="26">
        <f t="shared" si="26"/>
        <v>0</v>
      </c>
    </row>
    <row r="150" spans="2:57" x14ac:dyDescent="0.2">
      <c r="B150" s="26">
        <f>'Sub Ref'!F$27</f>
        <v>75</v>
      </c>
      <c r="C150" s="26">
        <f>'Sub Ref'!G$27</f>
        <v>25</v>
      </c>
      <c r="D150" s="26">
        <f t="shared" si="20"/>
        <v>100</v>
      </c>
      <c r="E150" s="26">
        <f>'Sub Ref'!O$27</f>
        <v>75</v>
      </c>
      <c r="F150" s="26">
        <f>'Sub Ref'!P$27</f>
        <v>25</v>
      </c>
      <c r="G150" s="26">
        <f t="shared" si="21"/>
        <v>100</v>
      </c>
      <c r="H150" s="26" t="e">
        <f>VLOOKUP('DATA ENTRY'!L150,'Sub Ref'!$L$30:$O$31,4,0)</f>
        <v>#N/A</v>
      </c>
      <c r="I150" s="26" t="e">
        <f>VLOOKUP('DATA ENTRY'!L150,'Sub Ref'!$L$30:$P$31,5,0)</f>
        <v>#N/A</v>
      </c>
      <c r="J150" s="26" t="e">
        <f t="shared" si="27"/>
        <v>#N/A</v>
      </c>
      <c r="K150" s="26" t="e">
        <f>VLOOKUP('DATA ENTRY'!O150,'Sub Ref'!$C$3:$G$11,4,0)</f>
        <v>#N/A</v>
      </c>
      <c r="L150" s="26" t="e">
        <f>VLOOKUP('DATA ENTRY'!O150,'Sub Ref'!$C$3:$G$11,5,0)</f>
        <v>#N/A</v>
      </c>
      <c r="M150" s="26" t="e">
        <f t="shared" si="22"/>
        <v>#N/A</v>
      </c>
      <c r="N150" s="26" t="e">
        <f>VLOOKUP('DATA ENTRY'!R150,'Sub Ref'!$L$3:$P$11,4,0)</f>
        <v>#N/A</v>
      </c>
      <c r="O150" s="26" t="e">
        <f>VLOOKUP('DATA ENTRY'!R150,'Sub Ref'!$L$3:$P$11,5,0)</f>
        <v>#N/A</v>
      </c>
      <c r="P150" s="26" t="e">
        <f t="shared" si="28"/>
        <v>#N/A</v>
      </c>
      <c r="Q150" s="26" t="e">
        <f>VLOOKUP('DATA ENTRY'!U150,'Sub Ref'!$C$14:$G$22,4,0)</f>
        <v>#N/A</v>
      </c>
      <c r="R150" s="26" t="e">
        <f>VLOOKUP('DATA ENTRY'!U150,'Sub Ref'!$C$14:$G$22,5,0)</f>
        <v>#N/A</v>
      </c>
      <c r="S150" s="26" t="e">
        <f t="shared" si="29"/>
        <v>#N/A</v>
      </c>
      <c r="T150" s="26" t="e">
        <f>INDEX('Sub Ref'!$O$14:$O$22,MATCH('DATA ENTRY'!X150,'Sub Ref'!$L$14:$L$22,0))</f>
        <v>#N/A</v>
      </c>
      <c r="U150" s="26" t="e">
        <f>INDEX('Sub Ref'!$P$14:$P$22,MATCH('DATA ENTRY'!X150,'Sub Ref'!$L$14:$L$22,0))</f>
        <v>#N/A</v>
      </c>
      <c r="V150" s="26" t="e">
        <f t="shared" si="23"/>
        <v>#N/A</v>
      </c>
      <c r="X150" s="26">
        <f>'DATA ENTRY'!A150</f>
        <v>0</v>
      </c>
      <c r="Y150" s="26">
        <f>'Sub Ref'!$D$27</f>
        <v>2.25</v>
      </c>
      <c r="Z150" s="26">
        <f>'Sub Ref'!$E$27</f>
        <v>0.75</v>
      </c>
      <c r="AA150" s="26">
        <f>'Sub Ref'!$M$27</f>
        <v>3</v>
      </c>
      <c r="AB150" s="26">
        <f>'Sub Ref'!$N$27</f>
        <v>1</v>
      </c>
      <c r="AC150" s="26">
        <f>IFERROR(VLOOKUP('DATA ENTRY'!L150,'Sub Ref'!$L$30:$N$31,2,0),0)</f>
        <v>0</v>
      </c>
      <c r="AD150" s="26">
        <f>IFERROR(VLOOKUP('DATA ENTRY'!L150,'Sub Ref'!$L$30:$N$31,3,0),0)</f>
        <v>0</v>
      </c>
      <c r="AE150" s="26">
        <f>IFERROR(VLOOKUP('DATA ENTRY'!O150,'Sub Ref'!$C$3:$E$11,2,0),0)</f>
        <v>0</v>
      </c>
      <c r="AF150" s="26">
        <f>IFERROR(VLOOKUP('DATA ENTRY'!O150,'Sub Ref'!$C$3:$E$11,3,0),0)</f>
        <v>0</v>
      </c>
      <c r="AG150" s="26">
        <f>IFERROR(VLOOKUP('DATA ENTRY'!R150,'Sub Ref'!$L$3:$N$24,2,0),0)</f>
        <v>0</v>
      </c>
      <c r="AH150" s="26">
        <f>IFERROR(VLOOKUP('DATA ENTRY'!R150,'Sub Ref'!$L$3:$N$24,3,0),0)</f>
        <v>0</v>
      </c>
      <c r="AI150" s="26">
        <f>IFERROR(VLOOKUP('DATA ENTRY'!U150,'Sub Ref'!$C$14:$E$22,2,0),0)</f>
        <v>0</v>
      </c>
      <c r="AJ150" s="26">
        <f>IFERROR(VLOOKUP('DATA ENTRY'!U150,'Sub Ref'!$C$14:$E$22,3,0),0)</f>
        <v>0</v>
      </c>
      <c r="AK150" s="26">
        <f>IFERROR(INDEX('Sub Ref'!$M$14:$M$23,MATCH('DATA ENTRY'!X150,'Sub Ref'!$L$14:$L$23,0)),0)</f>
        <v>0</v>
      </c>
      <c r="AL150" s="26">
        <f>IFERROR(INDEX('Sub Ref'!$N$14:$N$23,MATCH('DATA ENTRY'!X150,'Sub Ref'!$L$14:$L$23,0)),0)</f>
        <v>0</v>
      </c>
      <c r="AN150" s="26">
        <f t="shared" si="24"/>
        <v>7</v>
      </c>
      <c r="AP150" s="26">
        <f>IFERROR('MARK LOOKUP'!Y150*LEDGER!AR150,0)</f>
        <v>0</v>
      </c>
      <c r="AQ150" s="26">
        <f>IFERROR('MARK LOOKUP'!Z150*LEDGER!AS150,0)</f>
        <v>0</v>
      </c>
      <c r="AR150" s="26">
        <f>IFERROR(AA150*LEDGER!AU150,0)</f>
        <v>0</v>
      </c>
      <c r="AS150" s="26">
        <f>IFERROR(AB150*LEDGER!AV150,0)</f>
        <v>0</v>
      </c>
      <c r="AT150" s="26">
        <f>IFERROR(AC150*LEDGER!AU150,0)</f>
        <v>0</v>
      </c>
      <c r="AU150" s="26">
        <f>IFERROR(AD150*LEDGER!AV150,0)</f>
        <v>0</v>
      </c>
      <c r="AV150" s="26">
        <f>IFERROR(AE150*LEDGER!BA150,0)</f>
        <v>0</v>
      </c>
      <c r="AW150" s="26">
        <f>IFERROR(AF150*LEDGER!BB150,0)</f>
        <v>0</v>
      </c>
      <c r="AX150" s="26">
        <f>IFERROR(AG150*LEDGER!BD150,0)</f>
        <v>0</v>
      </c>
      <c r="AY150" s="26">
        <f>IFERROR(AH150*LEDGER!BE150,0)</f>
        <v>0</v>
      </c>
      <c r="AZ150" s="26">
        <f>IFERROR(AI150*LEDGER!BG150,0)</f>
        <v>0</v>
      </c>
      <c r="BA150" s="26">
        <f>IFERROR(AJ150*LEDGER!BH150,0)</f>
        <v>0</v>
      </c>
      <c r="BB150" s="26">
        <f>IFERROR(AK150*LEDGER!BJ150,0)</f>
        <v>0</v>
      </c>
      <c r="BC150" s="26">
        <f>IFERROR(AL150*LEDGER!BK150,0)</f>
        <v>0</v>
      </c>
      <c r="BD150" s="26">
        <f t="shared" si="25"/>
        <v>0</v>
      </c>
      <c r="BE150" s="26">
        <f t="shared" si="26"/>
        <v>0</v>
      </c>
    </row>
    <row r="151" spans="2:57" x14ac:dyDescent="0.2">
      <c r="B151" s="26">
        <f>'Sub Ref'!F$27</f>
        <v>75</v>
      </c>
      <c r="C151" s="26">
        <f>'Sub Ref'!G$27</f>
        <v>25</v>
      </c>
      <c r="D151" s="26">
        <f t="shared" si="20"/>
        <v>100</v>
      </c>
      <c r="E151" s="26">
        <f>'Sub Ref'!O$27</f>
        <v>75</v>
      </c>
      <c r="F151" s="26">
        <f>'Sub Ref'!P$27</f>
        <v>25</v>
      </c>
      <c r="G151" s="26">
        <f t="shared" si="21"/>
        <v>100</v>
      </c>
      <c r="H151" s="26" t="e">
        <f>VLOOKUP('DATA ENTRY'!L151,'Sub Ref'!$L$30:$O$31,4,0)</f>
        <v>#N/A</v>
      </c>
      <c r="I151" s="26" t="e">
        <f>VLOOKUP('DATA ENTRY'!L151,'Sub Ref'!$L$30:$P$31,5,0)</f>
        <v>#N/A</v>
      </c>
      <c r="J151" s="26" t="e">
        <f t="shared" si="27"/>
        <v>#N/A</v>
      </c>
      <c r="K151" s="26" t="e">
        <f>VLOOKUP('DATA ENTRY'!O151,'Sub Ref'!$C$3:$G$11,4,0)</f>
        <v>#N/A</v>
      </c>
      <c r="L151" s="26" t="e">
        <f>VLOOKUP('DATA ENTRY'!O151,'Sub Ref'!$C$3:$G$11,5,0)</f>
        <v>#N/A</v>
      </c>
      <c r="M151" s="26" t="e">
        <f t="shared" si="22"/>
        <v>#N/A</v>
      </c>
      <c r="N151" s="26" t="e">
        <f>VLOOKUP('DATA ENTRY'!R151,'Sub Ref'!$L$3:$P$11,4,0)</f>
        <v>#N/A</v>
      </c>
      <c r="O151" s="26" t="e">
        <f>VLOOKUP('DATA ENTRY'!R151,'Sub Ref'!$L$3:$P$11,5,0)</f>
        <v>#N/A</v>
      </c>
      <c r="P151" s="26" t="e">
        <f t="shared" si="28"/>
        <v>#N/A</v>
      </c>
      <c r="Q151" s="26" t="e">
        <f>VLOOKUP('DATA ENTRY'!U151,'Sub Ref'!$C$14:$G$22,4,0)</f>
        <v>#N/A</v>
      </c>
      <c r="R151" s="26" t="e">
        <f>VLOOKUP('DATA ENTRY'!U151,'Sub Ref'!$C$14:$G$22,5,0)</f>
        <v>#N/A</v>
      </c>
      <c r="S151" s="26" t="e">
        <f t="shared" si="29"/>
        <v>#N/A</v>
      </c>
      <c r="T151" s="26" t="e">
        <f>INDEX('Sub Ref'!$O$14:$O$22,MATCH('DATA ENTRY'!X151,'Sub Ref'!$L$14:$L$22,0))</f>
        <v>#N/A</v>
      </c>
      <c r="U151" s="26" t="e">
        <f>INDEX('Sub Ref'!$P$14:$P$22,MATCH('DATA ENTRY'!X151,'Sub Ref'!$L$14:$L$22,0))</f>
        <v>#N/A</v>
      </c>
      <c r="V151" s="26" t="e">
        <f t="shared" si="23"/>
        <v>#N/A</v>
      </c>
      <c r="X151" s="26">
        <f>'DATA ENTRY'!A151</f>
        <v>0</v>
      </c>
      <c r="Y151" s="26">
        <f>'Sub Ref'!$D$27</f>
        <v>2.25</v>
      </c>
      <c r="Z151" s="26">
        <f>'Sub Ref'!$E$27</f>
        <v>0.75</v>
      </c>
      <c r="AA151" s="26">
        <f>'Sub Ref'!$M$27</f>
        <v>3</v>
      </c>
      <c r="AB151" s="26">
        <f>'Sub Ref'!$N$27</f>
        <v>1</v>
      </c>
      <c r="AC151" s="26">
        <f>IFERROR(VLOOKUP('DATA ENTRY'!L151,'Sub Ref'!$L$30:$N$31,2,0),0)</f>
        <v>0</v>
      </c>
      <c r="AD151" s="26">
        <f>IFERROR(VLOOKUP('DATA ENTRY'!L151,'Sub Ref'!$L$30:$N$31,3,0),0)</f>
        <v>0</v>
      </c>
      <c r="AE151" s="26">
        <f>IFERROR(VLOOKUP('DATA ENTRY'!O151,'Sub Ref'!$C$3:$E$11,2,0),0)</f>
        <v>0</v>
      </c>
      <c r="AF151" s="26">
        <f>IFERROR(VLOOKUP('DATA ENTRY'!O151,'Sub Ref'!$C$3:$E$11,3,0),0)</f>
        <v>0</v>
      </c>
      <c r="AG151" s="26">
        <f>IFERROR(VLOOKUP('DATA ENTRY'!R151,'Sub Ref'!$L$3:$N$24,2,0),0)</f>
        <v>0</v>
      </c>
      <c r="AH151" s="26">
        <f>IFERROR(VLOOKUP('DATA ENTRY'!R151,'Sub Ref'!$L$3:$N$24,3,0),0)</f>
        <v>0</v>
      </c>
      <c r="AI151" s="26">
        <f>IFERROR(VLOOKUP('DATA ENTRY'!U151,'Sub Ref'!$C$14:$E$22,2,0),0)</f>
        <v>0</v>
      </c>
      <c r="AJ151" s="26">
        <f>IFERROR(VLOOKUP('DATA ENTRY'!U151,'Sub Ref'!$C$14:$E$22,3,0),0)</f>
        <v>0</v>
      </c>
      <c r="AK151" s="26">
        <f>IFERROR(INDEX('Sub Ref'!$M$14:$M$23,MATCH('DATA ENTRY'!X151,'Sub Ref'!$L$14:$L$23,0)),0)</f>
        <v>0</v>
      </c>
      <c r="AL151" s="26">
        <f>IFERROR(INDEX('Sub Ref'!$N$14:$N$23,MATCH('DATA ENTRY'!X151,'Sub Ref'!$L$14:$L$23,0)),0)</f>
        <v>0</v>
      </c>
      <c r="AN151" s="26">
        <f t="shared" si="24"/>
        <v>7</v>
      </c>
      <c r="AP151" s="26">
        <f>IFERROR('MARK LOOKUP'!Y151*LEDGER!AR151,0)</f>
        <v>0</v>
      </c>
      <c r="AQ151" s="26">
        <f>IFERROR('MARK LOOKUP'!Z151*LEDGER!AS151,0)</f>
        <v>0</v>
      </c>
      <c r="AR151" s="26">
        <f>IFERROR(AA151*LEDGER!AU151,0)</f>
        <v>0</v>
      </c>
      <c r="AS151" s="26">
        <f>IFERROR(AB151*LEDGER!AV151,0)</f>
        <v>0</v>
      </c>
      <c r="AT151" s="26">
        <f>IFERROR(AC151*LEDGER!AU151,0)</f>
        <v>0</v>
      </c>
      <c r="AU151" s="26">
        <f>IFERROR(AD151*LEDGER!AV151,0)</f>
        <v>0</v>
      </c>
      <c r="AV151" s="26">
        <f>IFERROR(AE151*LEDGER!BA151,0)</f>
        <v>0</v>
      </c>
      <c r="AW151" s="26">
        <f>IFERROR(AF151*LEDGER!BB151,0)</f>
        <v>0</v>
      </c>
      <c r="AX151" s="26">
        <f>IFERROR(AG151*LEDGER!BD151,0)</f>
        <v>0</v>
      </c>
      <c r="AY151" s="26">
        <f>IFERROR(AH151*LEDGER!BE151,0)</f>
        <v>0</v>
      </c>
      <c r="AZ151" s="26">
        <f>IFERROR(AI151*LEDGER!BG151,0)</f>
        <v>0</v>
      </c>
      <c r="BA151" s="26">
        <f>IFERROR(AJ151*LEDGER!BH151,0)</f>
        <v>0</v>
      </c>
      <c r="BB151" s="26">
        <f>IFERROR(AK151*LEDGER!BJ151,0)</f>
        <v>0</v>
      </c>
      <c r="BC151" s="26">
        <f>IFERROR(AL151*LEDGER!BK151,0)</f>
        <v>0</v>
      </c>
      <c r="BD151" s="26">
        <f t="shared" si="25"/>
        <v>0</v>
      </c>
      <c r="BE151" s="26">
        <f t="shared" si="26"/>
        <v>0</v>
      </c>
    </row>
    <row r="152" spans="2:57" x14ac:dyDescent="0.2">
      <c r="B152" s="26">
        <f>'Sub Ref'!F$27</f>
        <v>75</v>
      </c>
      <c r="C152" s="26">
        <f>'Sub Ref'!G$27</f>
        <v>25</v>
      </c>
      <c r="D152" s="26">
        <f t="shared" si="20"/>
        <v>100</v>
      </c>
      <c r="E152" s="26">
        <f>'Sub Ref'!O$27</f>
        <v>75</v>
      </c>
      <c r="F152" s="26">
        <f>'Sub Ref'!P$27</f>
        <v>25</v>
      </c>
      <c r="G152" s="26">
        <f t="shared" si="21"/>
        <v>100</v>
      </c>
      <c r="H152" s="26" t="e">
        <f>VLOOKUP('DATA ENTRY'!L152,'Sub Ref'!$L$30:$O$31,4,0)</f>
        <v>#N/A</v>
      </c>
      <c r="I152" s="26" t="e">
        <f>VLOOKUP('DATA ENTRY'!L152,'Sub Ref'!$L$30:$P$31,5,0)</f>
        <v>#N/A</v>
      </c>
      <c r="J152" s="26" t="e">
        <f t="shared" si="27"/>
        <v>#N/A</v>
      </c>
      <c r="K152" s="26" t="e">
        <f>VLOOKUP('DATA ENTRY'!O152,'Sub Ref'!$C$3:$G$11,4,0)</f>
        <v>#N/A</v>
      </c>
      <c r="L152" s="26" t="e">
        <f>VLOOKUP('DATA ENTRY'!O152,'Sub Ref'!$C$3:$G$11,5,0)</f>
        <v>#N/A</v>
      </c>
      <c r="M152" s="26" t="e">
        <f t="shared" si="22"/>
        <v>#N/A</v>
      </c>
      <c r="N152" s="26" t="e">
        <f>VLOOKUP('DATA ENTRY'!R152,'Sub Ref'!$L$3:$P$11,4,0)</f>
        <v>#N/A</v>
      </c>
      <c r="O152" s="26" t="e">
        <f>VLOOKUP('DATA ENTRY'!R152,'Sub Ref'!$L$3:$P$11,5,0)</f>
        <v>#N/A</v>
      </c>
      <c r="P152" s="26" t="e">
        <f t="shared" si="28"/>
        <v>#N/A</v>
      </c>
      <c r="Q152" s="26" t="e">
        <f>VLOOKUP('DATA ENTRY'!U152,'Sub Ref'!$C$14:$G$22,4,0)</f>
        <v>#N/A</v>
      </c>
      <c r="R152" s="26" t="e">
        <f>VLOOKUP('DATA ENTRY'!U152,'Sub Ref'!$C$14:$G$22,5,0)</f>
        <v>#N/A</v>
      </c>
      <c r="S152" s="26" t="e">
        <f t="shared" si="29"/>
        <v>#N/A</v>
      </c>
      <c r="T152" s="26" t="e">
        <f>INDEX('Sub Ref'!$O$14:$O$22,MATCH('DATA ENTRY'!X152,'Sub Ref'!$L$14:$L$22,0))</f>
        <v>#N/A</v>
      </c>
      <c r="U152" s="26" t="e">
        <f>INDEX('Sub Ref'!$P$14:$P$22,MATCH('DATA ENTRY'!X152,'Sub Ref'!$L$14:$L$22,0))</f>
        <v>#N/A</v>
      </c>
      <c r="V152" s="26" t="e">
        <f t="shared" si="23"/>
        <v>#N/A</v>
      </c>
      <c r="X152" s="26">
        <f>'DATA ENTRY'!A152</f>
        <v>0</v>
      </c>
      <c r="Y152" s="26">
        <f>'Sub Ref'!$D$27</f>
        <v>2.25</v>
      </c>
      <c r="Z152" s="26">
        <f>'Sub Ref'!$E$27</f>
        <v>0.75</v>
      </c>
      <c r="AA152" s="26">
        <f>'Sub Ref'!$M$27</f>
        <v>3</v>
      </c>
      <c r="AB152" s="26">
        <f>'Sub Ref'!$N$27</f>
        <v>1</v>
      </c>
      <c r="AC152" s="26">
        <f>IFERROR(VLOOKUP('DATA ENTRY'!L152,'Sub Ref'!$L$30:$N$31,2,0),0)</f>
        <v>0</v>
      </c>
      <c r="AD152" s="26">
        <f>IFERROR(VLOOKUP('DATA ENTRY'!L152,'Sub Ref'!$L$30:$N$31,3,0),0)</f>
        <v>0</v>
      </c>
      <c r="AE152" s="26">
        <f>IFERROR(VLOOKUP('DATA ENTRY'!O152,'Sub Ref'!$C$3:$E$11,2,0),0)</f>
        <v>0</v>
      </c>
      <c r="AF152" s="26">
        <f>IFERROR(VLOOKUP('DATA ENTRY'!O152,'Sub Ref'!$C$3:$E$11,3,0),0)</f>
        <v>0</v>
      </c>
      <c r="AG152" s="26">
        <f>IFERROR(VLOOKUP('DATA ENTRY'!R152,'Sub Ref'!$L$3:$N$24,2,0),0)</f>
        <v>0</v>
      </c>
      <c r="AH152" s="26">
        <f>IFERROR(VLOOKUP('DATA ENTRY'!R152,'Sub Ref'!$L$3:$N$24,3,0),0)</f>
        <v>0</v>
      </c>
      <c r="AI152" s="26">
        <f>IFERROR(VLOOKUP('DATA ENTRY'!U152,'Sub Ref'!$C$14:$E$22,2,0),0)</f>
        <v>0</v>
      </c>
      <c r="AJ152" s="26">
        <f>IFERROR(VLOOKUP('DATA ENTRY'!U152,'Sub Ref'!$C$14:$E$22,3,0),0)</f>
        <v>0</v>
      </c>
      <c r="AK152" s="26">
        <f>IFERROR(INDEX('Sub Ref'!$M$14:$M$23,MATCH('DATA ENTRY'!X152,'Sub Ref'!$L$14:$L$23,0)),0)</f>
        <v>0</v>
      </c>
      <c r="AL152" s="26">
        <f>IFERROR(INDEX('Sub Ref'!$N$14:$N$23,MATCH('DATA ENTRY'!X152,'Sub Ref'!$L$14:$L$23,0)),0)</f>
        <v>0</v>
      </c>
      <c r="AN152" s="26">
        <f t="shared" si="24"/>
        <v>7</v>
      </c>
      <c r="AP152" s="26">
        <f>IFERROR('MARK LOOKUP'!Y152*LEDGER!AR152,0)</f>
        <v>0</v>
      </c>
      <c r="AQ152" s="26">
        <f>IFERROR('MARK LOOKUP'!Z152*LEDGER!AS152,0)</f>
        <v>0</v>
      </c>
      <c r="AR152" s="26">
        <f>IFERROR(AA152*LEDGER!AU152,0)</f>
        <v>0</v>
      </c>
      <c r="AS152" s="26">
        <f>IFERROR(AB152*LEDGER!AV152,0)</f>
        <v>0</v>
      </c>
      <c r="AT152" s="26">
        <f>IFERROR(AC152*LEDGER!AU152,0)</f>
        <v>0</v>
      </c>
      <c r="AU152" s="26">
        <f>IFERROR(AD152*LEDGER!AV152,0)</f>
        <v>0</v>
      </c>
      <c r="AV152" s="26">
        <f>IFERROR(AE152*LEDGER!BA152,0)</f>
        <v>0</v>
      </c>
      <c r="AW152" s="26">
        <f>IFERROR(AF152*LEDGER!BB152,0)</f>
        <v>0</v>
      </c>
      <c r="AX152" s="26">
        <f>IFERROR(AG152*LEDGER!BD152,0)</f>
        <v>0</v>
      </c>
      <c r="AY152" s="26">
        <f>IFERROR(AH152*LEDGER!BE152,0)</f>
        <v>0</v>
      </c>
      <c r="AZ152" s="26">
        <f>IFERROR(AI152*LEDGER!BG152,0)</f>
        <v>0</v>
      </c>
      <c r="BA152" s="26">
        <f>IFERROR(AJ152*LEDGER!BH152,0)</f>
        <v>0</v>
      </c>
      <c r="BB152" s="26">
        <f>IFERROR(AK152*LEDGER!BJ152,0)</f>
        <v>0</v>
      </c>
      <c r="BC152" s="26">
        <f>IFERROR(AL152*LEDGER!BK152,0)</f>
        <v>0</v>
      </c>
      <c r="BD152" s="26">
        <f t="shared" si="25"/>
        <v>0</v>
      </c>
      <c r="BE152" s="26">
        <f t="shared" si="26"/>
        <v>0</v>
      </c>
    </row>
    <row r="153" spans="2:57" x14ac:dyDescent="0.2">
      <c r="B153" s="26">
        <f>'Sub Ref'!F$27</f>
        <v>75</v>
      </c>
      <c r="C153" s="26">
        <f>'Sub Ref'!G$27</f>
        <v>25</v>
      </c>
      <c r="D153" s="26">
        <f t="shared" si="20"/>
        <v>100</v>
      </c>
      <c r="E153" s="26">
        <f>'Sub Ref'!O$27</f>
        <v>75</v>
      </c>
      <c r="F153" s="26">
        <f>'Sub Ref'!P$27</f>
        <v>25</v>
      </c>
      <c r="G153" s="26">
        <f t="shared" si="21"/>
        <v>100</v>
      </c>
      <c r="H153" s="26" t="e">
        <f>VLOOKUP('DATA ENTRY'!L153,'Sub Ref'!$L$30:$O$31,4,0)</f>
        <v>#N/A</v>
      </c>
      <c r="I153" s="26" t="e">
        <f>VLOOKUP('DATA ENTRY'!L153,'Sub Ref'!$L$30:$P$31,5,0)</f>
        <v>#N/A</v>
      </c>
      <c r="J153" s="26" t="e">
        <f t="shared" si="27"/>
        <v>#N/A</v>
      </c>
      <c r="K153" s="26" t="e">
        <f>VLOOKUP('DATA ENTRY'!O153,'Sub Ref'!$C$3:$G$11,4,0)</f>
        <v>#N/A</v>
      </c>
      <c r="L153" s="26" t="e">
        <f>VLOOKUP('DATA ENTRY'!O153,'Sub Ref'!$C$3:$G$11,5,0)</f>
        <v>#N/A</v>
      </c>
      <c r="M153" s="26" t="e">
        <f t="shared" si="22"/>
        <v>#N/A</v>
      </c>
      <c r="N153" s="26" t="e">
        <f>VLOOKUP('DATA ENTRY'!R153,'Sub Ref'!$L$3:$P$11,4,0)</f>
        <v>#N/A</v>
      </c>
      <c r="O153" s="26" t="e">
        <f>VLOOKUP('DATA ENTRY'!R153,'Sub Ref'!$L$3:$P$11,5,0)</f>
        <v>#N/A</v>
      </c>
      <c r="P153" s="26" t="e">
        <f t="shared" si="28"/>
        <v>#N/A</v>
      </c>
      <c r="Q153" s="26" t="e">
        <f>VLOOKUP('DATA ENTRY'!U153,'Sub Ref'!$C$14:$G$22,4,0)</f>
        <v>#N/A</v>
      </c>
      <c r="R153" s="26" t="e">
        <f>VLOOKUP('DATA ENTRY'!U153,'Sub Ref'!$C$14:$G$22,5,0)</f>
        <v>#N/A</v>
      </c>
      <c r="S153" s="26" t="e">
        <f t="shared" si="29"/>
        <v>#N/A</v>
      </c>
      <c r="T153" s="26" t="e">
        <f>INDEX('Sub Ref'!$O$14:$O$22,MATCH('DATA ENTRY'!X153,'Sub Ref'!$L$14:$L$22,0))</f>
        <v>#N/A</v>
      </c>
      <c r="U153" s="26" t="e">
        <f>INDEX('Sub Ref'!$P$14:$P$22,MATCH('DATA ENTRY'!X153,'Sub Ref'!$L$14:$L$22,0))</f>
        <v>#N/A</v>
      </c>
      <c r="V153" s="26" t="e">
        <f t="shared" si="23"/>
        <v>#N/A</v>
      </c>
      <c r="X153" s="26">
        <f>'DATA ENTRY'!A153</f>
        <v>0</v>
      </c>
      <c r="Y153" s="26">
        <f>'Sub Ref'!$D$27</f>
        <v>2.25</v>
      </c>
      <c r="Z153" s="26">
        <f>'Sub Ref'!$E$27</f>
        <v>0.75</v>
      </c>
      <c r="AA153" s="26">
        <f>'Sub Ref'!$M$27</f>
        <v>3</v>
      </c>
      <c r="AB153" s="26">
        <f>'Sub Ref'!$N$27</f>
        <v>1</v>
      </c>
      <c r="AC153" s="26">
        <f>IFERROR(VLOOKUP('DATA ENTRY'!L153,'Sub Ref'!$L$30:$N$31,2,0),0)</f>
        <v>0</v>
      </c>
      <c r="AD153" s="26">
        <f>IFERROR(VLOOKUP('DATA ENTRY'!L153,'Sub Ref'!$L$30:$N$31,3,0),0)</f>
        <v>0</v>
      </c>
      <c r="AE153" s="26">
        <f>IFERROR(VLOOKUP('DATA ENTRY'!O153,'Sub Ref'!$C$3:$E$11,2,0),0)</f>
        <v>0</v>
      </c>
      <c r="AF153" s="26">
        <f>IFERROR(VLOOKUP('DATA ENTRY'!O153,'Sub Ref'!$C$3:$E$11,3,0),0)</f>
        <v>0</v>
      </c>
      <c r="AG153" s="26">
        <f>IFERROR(VLOOKUP('DATA ENTRY'!R153,'Sub Ref'!$L$3:$N$24,2,0),0)</f>
        <v>0</v>
      </c>
      <c r="AH153" s="26">
        <f>IFERROR(VLOOKUP('DATA ENTRY'!R153,'Sub Ref'!$L$3:$N$24,3,0),0)</f>
        <v>0</v>
      </c>
      <c r="AI153" s="26">
        <f>IFERROR(VLOOKUP('DATA ENTRY'!U153,'Sub Ref'!$C$14:$E$22,2,0),0)</f>
        <v>0</v>
      </c>
      <c r="AJ153" s="26">
        <f>IFERROR(VLOOKUP('DATA ENTRY'!U153,'Sub Ref'!$C$14:$E$22,3,0),0)</f>
        <v>0</v>
      </c>
      <c r="AK153" s="26">
        <f>IFERROR(INDEX('Sub Ref'!$M$14:$M$23,MATCH('DATA ENTRY'!X153,'Sub Ref'!$L$14:$L$23,0)),0)</f>
        <v>0</v>
      </c>
      <c r="AL153" s="26">
        <f>IFERROR(INDEX('Sub Ref'!$N$14:$N$23,MATCH('DATA ENTRY'!X153,'Sub Ref'!$L$14:$L$23,0)),0)</f>
        <v>0</v>
      </c>
      <c r="AN153" s="26">
        <f t="shared" si="24"/>
        <v>7</v>
      </c>
      <c r="AP153" s="26">
        <f>IFERROR('MARK LOOKUP'!Y153*LEDGER!AR153,0)</f>
        <v>0</v>
      </c>
      <c r="AQ153" s="26">
        <f>IFERROR('MARK LOOKUP'!Z153*LEDGER!AS153,0)</f>
        <v>0</v>
      </c>
      <c r="AR153" s="26">
        <f>IFERROR(AA153*LEDGER!AU153,0)</f>
        <v>0</v>
      </c>
      <c r="AS153" s="26">
        <f>IFERROR(AB153*LEDGER!AV153,0)</f>
        <v>0</v>
      </c>
      <c r="AT153" s="26">
        <f>IFERROR(AC153*LEDGER!AU153,0)</f>
        <v>0</v>
      </c>
      <c r="AU153" s="26">
        <f>IFERROR(AD153*LEDGER!AV153,0)</f>
        <v>0</v>
      </c>
      <c r="AV153" s="26">
        <f>IFERROR(AE153*LEDGER!BA153,0)</f>
        <v>0</v>
      </c>
      <c r="AW153" s="26">
        <f>IFERROR(AF153*LEDGER!BB153,0)</f>
        <v>0</v>
      </c>
      <c r="AX153" s="26">
        <f>IFERROR(AG153*LEDGER!BD153,0)</f>
        <v>0</v>
      </c>
      <c r="AY153" s="26">
        <f>IFERROR(AH153*LEDGER!BE153,0)</f>
        <v>0</v>
      </c>
      <c r="AZ153" s="26">
        <f>IFERROR(AI153*LEDGER!BG153,0)</f>
        <v>0</v>
      </c>
      <c r="BA153" s="26">
        <f>IFERROR(AJ153*LEDGER!BH153,0)</f>
        <v>0</v>
      </c>
      <c r="BB153" s="26">
        <f>IFERROR(AK153*LEDGER!BJ153,0)</f>
        <v>0</v>
      </c>
      <c r="BC153" s="26">
        <f>IFERROR(AL153*LEDGER!BK153,0)</f>
        <v>0</v>
      </c>
      <c r="BD153" s="26">
        <f t="shared" si="25"/>
        <v>0</v>
      </c>
      <c r="BE153" s="26">
        <f t="shared" si="26"/>
        <v>0</v>
      </c>
    </row>
    <row r="154" spans="2:57" x14ac:dyDescent="0.2">
      <c r="B154" s="26">
        <f>'Sub Ref'!F$27</f>
        <v>75</v>
      </c>
      <c r="C154" s="26">
        <f>'Sub Ref'!G$27</f>
        <v>25</v>
      </c>
      <c r="D154" s="26">
        <f t="shared" si="20"/>
        <v>100</v>
      </c>
      <c r="E154" s="26">
        <f>'Sub Ref'!O$27</f>
        <v>75</v>
      </c>
      <c r="F154" s="26">
        <f>'Sub Ref'!P$27</f>
        <v>25</v>
      </c>
      <c r="G154" s="26">
        <f t="shared" si="21"/>
        <v>100</v>
      </c>
      <c r="H154" s="26" t="e">
        <f>VLOOKUP('DATA ENTRY'!L154,'Sub Ref'!$L$30:$O$31,4,0)</f>
        <v>#N/A</v>
      </c>
      <c r="I154" s="26" t="e">
        <f>VLOOKUP('DATA ENTRY'!L154,'Sub Ref'!$L$30:$P$31,5,0)</f>
        <v>#N/A</v>
      </c>
      <c r="J154" s="26" t="e">
        <f t="shared" si="27"/>
        <v>#N/A</v>
      </c>
      <c r="K154" s="26" t="e">
        <f>VLOOKUP('DATA ENTRY'!O154,'Sub Ref'!$C$3:$G$11,4,0)</f>
        <v>#N/A</v>
      </c>
      <c r="L154" s="26" t="e">
        <f>VLOOKUP('DATA ENTRY'!O154,'Sub Ref'!$C$3:$G$11,5,0)</f>
        <v>#N/A</v>
      </c>
      <c r="M154" s="26" t="e">
        <f t="shared" si="22"/>
        <v>#N/A</v>
      </c>
      <c r="N154" s="26" t="e">
        <f>VLOOKUP('DATA ENTRY'!R154,'Sub Ref'!$L$3:$P$11,4,0)</f>
        <v>#N/A</v>
      </c>
      <c r="O154" s="26" t="e">
        <f>VLOOKUP('DATA ENTRY'!R154,'Sub Ref'!$L$3:$P$11,5,0)</f>
        <v>#N/A</v>
      </c>
      <c r="P154" s="26" t="e">
        <f t="shared" si="28"/>
        <v>#N/A</v>
      </c>
      <c r="Q154" s="26" t="e">
        <f>VLOOKUP('DATA ENTRY'!U154,'Sub Ref'!$C$14:$G$22,4,0)</f>
        <v>#N/A</v>
      </c>
      <c r="R154" s="26" t="e">
        <f>VLOOKUP('DATA ENTRY'!U154,'Sub Ref'!$C$14:$G$22,5,0)</f>
        <v>#N/A</v>
      </c>
      <c r="S154" s="26" t="e">
        <f t="shared" si="29"/>
        <v>#N/A</v>
      </c>
      <c r="T154" s="26" t="e">
        <f>INDEX('Sub Ref'!$O$14:$O$22,MATCH('DATA ENTRY'!X154,'Sub Ref'!$L$14:$L$22,0))</f>
        <v>#N/A</v>
      </c>
      <c r="U154" s="26" t="e">
        <f>INDEX('Sub Ref'!$P$14:$P$22,MATCH('DATA ENTRY'!X154,'Sub Ref'!$L$14:$L$22,0))</f>
        <v>#N/A</v>
      </c>
      <c r="V154" s="26" t="e">
        <f t="shared" si="23"/>
        <v>#N/A</v>
      </c>
      <c r="X154" s="26">
        <f>'DATA ENTRY'!A154</f>
        <v>0</v>
      </c>
      <c r="Y154" s="26">
        <f>'Sub Ref'!$D$27</f>
        <v>2.25</v>
      </c>
      <c r="Z154" s="26">
        <f>'Sub Ref'!$E$27</f>
        <v>0.75</v>
      </c>
      <c r="AA154" s="26">
        <f>'Sub Ref'!$M$27</f>
        <v>3</v>
      </c>
      <c r="AB154" s="26">
        <f>'Sub Ref'!$N$27</f>
        <v>1</v>
      </c>
      <c r="AC154" s="26">
        <f>IFERROR(VLOOKUP('DATA ENTRY'!L154,'Sub Ref'!$L$30:$N$31,2,0),0)</f>
        <v>0</v>
      </c>
      <c r="AD154" s="26">
        <f>IFERROR(VLOOKUP('DATA ENTRY'!L154,'Sub Ref'!$L$30:$N$31,3,0),0)</f>
        <v>0</v>
      </c>
      <c r="AE154" s="26">
        <f>IFERROR(VLOOKUP('DATA ENTRY'!O154,'Sub Ref'!$C$3:$E$11,2,0),0)</f>
        <v>0</v>
      </c>
      <c r="AF154" s="26">
        <f>IFERROR(VLOOKUP('DATA ENTRY'!O154,'Sub Ref'!$C$3:$E$11,3,0),0)</f>
        <v>0</v>
      </c>
      <c r="AG154" s="26">
        <f>IFERROR(VLOOKUP('DATA ENTRY'!R154,'Sub Ref'!$L$3:$N$24,2,0),0)</f>
        <v>0</v>
      </c>
      <c r="AH154" s="26">
        <f>IFERROR(VLOOKUP('DATA ENTRY'!R154,'Sub Ref'!$L$3:$N$24,3,0),0)</f>
        <v>0</v>
      </c>
      <c r="AI154" s="26">
        <f>IFERROR(VLOOKUP('DATA ENTRY'!U154,'Sub Ref'!$C$14:$E$22,2,0),0)</f>
        <v>0</v>
      </c>
      <c r="AJ154" s="26">
        <f>IFERROR(VLOOKUP('DATA ENTRY'!U154,'Sub Ref'!$C$14:$E$22,3,0),0)</f>
        <v>0</v>
      </c>
      <c r="AK154" s="26">
        <f>IFERROR(INDEX('Sub Ref'!$M$14:$M$23,MATCH('DATA ENTRY'!X154,'Sub Ref'!$L$14:$L$23,0)),0)</f>
        <v>0</v>
      </c>
      <c r="AL154" s="26">
        <f>IFERROR(INDEX('Sub Ref'!$N$14:$N$23,MATCH('DATA ENTRY'!X154,'Sub Ref'!$L$14:$L$23,0)),0)</f>
        <v>0</v>
      </c>
      <c r="AN154" s="26">
        <f t="shared" si="24"/>
        <v>7</v>
      </c>
      <c r="AP154" s="26">
        <f>IFERROR('MARK LOOKUP'!Y154*LEDGER!AR154,0)</f>
        <v>0</v>
      </c>
      <c r="AQ154" s="26">
        <f>IFERROR('MARK LOOKUP'!Z154*LEDGER!AS154,0)</f>
        <v>0</v>
      </c>
      <c r="AR154" s="26">
        <f>IFERROR(AA154*LEDGER!AU154,0)</f>
        <v>0</v>
      </c>
      <c r="AS154" s="26">
        <f>IFERROR(AB154*LEDGER!AV154,0)</f>
        <v>0</v>
      </c>
      <c r="AT154" s="26">
        <f>IFERROR(AC154*LEDGER!AU154,0)</f>
        <v>0</v>
      </c>
      <c r="AU154" s="26">
        <f>IFERROR(AD154*LEDGER!AV154,0)</f>
        <v>0</v>
      </c>
      <c r="AV154" s="26">
        <f>IFERROR(AE154*LEDGER!BA154,0)</f>
        <v>0</v>
      </c>
      <c r="AW154" s="26">
        <f>IFERROR(AF154*LEDGER!BB154,0)</f>
        <v>0</v>
      </c>
      <c r="AX154" s="26">
        <f>IFERROR(AG154*LEDGER!BD154,0)</f>
        <v>0</v>
      </c>
      <c r="AY154" s="26">
        <f>IFERROR(AH154*LEDGER!BE154,0)</f>
        <v>0</v>
      </c>
      <c r="AZ154" s="26">
        <f>IFERROR(AI154*LEDGER!BG154,0)</f>
        <v>0</v>
      </c>
      <c r="BA154" s="26">
        <f>IFERROR(AJ154*LEDGER!BH154,0)</f>
        <v>0</v>
      </c>
      <c r="BB154" s="26">
        <f>IFERROR(AK154*LEDGER!BJ154,0)</f>
        <v>0</v>
      </c>
      <c r="BC154" s="26">
        <f>IFERROR(AL154*LEDGER!BK154,0)</f>
        <v>0</v>
      </c>
      <c r="BD154" s="26">
        <f t="shared" si="25"/>
        <v>0</v>
      </c>
      <c r="BE154" s="26">
        <f t="shared" si="26"/>
        <v>0</v>
      </c>
    </row>
    <row r="155" spans="2:57" x14ac:dyDescent="0.2">
      <c r="B155" s="26">
        <f>'Sub Ref'!F$27</f>
        <v>75</v>
      </c>
      <c r="C155" s="26">
        <f>'Sub Ref'!G$27</f>
        <v>25</v>
      </c>
      <c r="D155" s="26">
        <f t="shared" si="20"/>
        <v>100</v>
      </c>
      <c r="E155" s="26">
        <f>'Sub Ref'!O$27</f>
        <v>75</v>
      </c>
      <c r="F155" s="26">
        <f>'Sub Ref'!P$27</f>
        <v>25</v>
      </c>
      <c r="G155" s="26">
        <f t="shared" si="21"/>
        <v>100</v>
      </c>
      <c r="H155" s="26" t="e">
        <f>VLOOKUP('DATA ENTRY'!L155,'Sub Ref'!$L$30:$O$31,4,0)</f>
        <v>#N/A</v>
      </c>
      <c r="I155" s="26" t="e">
        <f>VLOOKUP('DATA ENTRY'!L155,'Sub Ref'!$L$30:$P$31,5,0)</f>
        <v>#N/A</v>
      </c>
      <c r="J155" s="26" t="e">
        <f t="shared" si="27"/>
        <v>#N/A</v>
      </c>
      <c r="K155" s="26" t="e">
        <f>VLOOKUP('DATA ENTRY'!O155,'Sub Ref'!$C$3:$G$11,4,0)</f>
        <v>#N/A</v>
      </c>
      <c r="L155" s="26" t="e">
        <f>VLOOKUP('DATA ENTRY'!O155,'Sub Ref'!$C$3:$G$11,5,0)</f>
        <v>#N/A</v>
      </c>
      <c r="M155" s="26" t="e">
        <f t="shared" si="22"/>
        <v>#N/A</v>
      </c>
      <c r="N155" s="26" t="e">
        <f>VLOOKUP('DATA ENTRY'!R155,'Sub Ref'!$L$3:$P$11,4,0)</f>
        <v>#N/A</v>
      </c>
      <c r="O155" s="26" t="e">
        <f>VLOOKUP('DATA ENTRY'!R155,'Sub Ref'!$L$3:$P$11,5,0)</f>
        <v>#N/A</v>
      </c>
      <c r="P155" s="26" t="e">
        <f t="shared" si="28"/>
        <v>#N/A</v>
      </c>
      <c r="Q155" s="26" t="e">
        <f>VLOOKUP('DATA ENTRY'!U155,'Sub Ref'!$C$14:$G$22,4,0)</f>
        <v>#N/A</v>
      </c>
      <c r="R155" s="26" t="e">
        <f>VLOOKUP('DATA ENTRY'!U155,'Sub Ref'!$C$14:$G$22,5,0)</f>
        <v>#N/A</v>
      </c>
      <c r="S155" s="26" t="e">
        <f t="shared" si="29"/>
        <v>#N/A</v>
      </c>
      <c r="T155" s="26" t="e">
        <f>INDEX('Sub Ref'!$O$14:$O$22,MATCH('DATA ENTRY'!X155,'Sub Ref'!$L$14:$L$22,0))</f>
        <v>#N/A</v>
      </c>
      <c r="U155" s="26" t="e">
        <f>INDEX('Sub Ref'!$P$14:$P$22,MATCH('DATA ENTRY'!X155,'Sub Ref'!$L$14:$L$22,0))</f>
        <v>#N/A</v>
      </c>
      <c r="V155" s="26" t="e">
        <f t="shared" si="23"/>
        <v>#N/A</v>
      </c>
      <c r="X155" s="26">
        <f>'DATA ENTRY'!A155</f>
        <v>0</v>
      </c>
      <c r="Y155" s="26">
        <f>'Sub Ref'!$D$27</f>
        <v>2.25</v>
      </c>
      <c r="Z155" s="26">
        <f>'Sub Ref'!$E$27</f>
        <v>0.75</v>
      </c>
      <c r="AA155" s="26">
        <f>'Sub Ref'!$M$27</f>
        <v>3</v>
      </c>
      <c r="AB155" s="26">
        <f>'Sub Ref'!$N$27</f>
        <v>1</v>
      </c>
      <c r="AC155" s="26">
        <f>IFERROR(VLOOKUP('DATA ENTRY'!L155,'Sub Ref'!$L$30:$N$31,2,0),0)</f>
        <v>0</v>
      </c>
      <c r="AD155" s="26">
        <f>IFERROR(VLOOKUP('DATA ENTRY'!L155,'Sub Ref'!$L$30:$N$31,3,0),0)</f>
        <v>0</v>
      </c>
      <c r="AE155" s="26">
        <f>IFERROR(VLOOKUP('DATA ENTRY'!O155,'Sub Ref'!$C$3:$E$11,2,0),0)</f>
        <v>0</v>
      </c>
      <c r="AF155" s="26">
        <f>IFERROR(VLOOKUP('DATA ENTRY'!O155,'Sub Ref'!$C$3:$E$11,3,0),0)</f>
        <v>0</v>
      </c>
      <c r="AG155" s="26">
        <f>IFERROR(VLOOKUP('DATA ENTRY'!R155,'Sub Ref'!$L$3:$N$24,2,0),0)</f>
        <v>0</v>
      </c>
      <c r="AH155" s="26">
        <f>IFERROR(VLOOKUP('DATA ENTRY'!R155,'Sub Ref'!$L$3:$N$24,3,0),0)</f>
        <v>0</v>
      </c>
      <c r="AI155" s="26">
        <f>IFERROR(VLOOKUP('DATA ENTRY'!U155,'Sub Ref'!$C$14:$E$22,2,0),0)</f>
        <v>0</v>
      </c>
      <c r="AJ155" s="26">
        <f>IFERROR(VLOOKUP('DATA ENTRY'!U155,'Sub Ref'!$C$14:$E$22,3,0),0)</f>
        <v>0</v>
      </c>
      <c r="AK155" s="26">
        <f>IFERROR(INDEX('Sub Ref'!$M$14:$M$23,MATCH('DATA ENTRY'!X155,'Sub Ref'!$L$14:$L$23,0)),0)</f>
        <v>0</v>
      </c>
      <c r="AL155" s="26">
        <f>IFERROR(INDEX('Sub Ref'!$N$14:$N$23,MATCH('DATA ENTRY'!X155,'Sub Ref'!$L$14:$L$23,0)),0)</f>
        <v>0</v>
      </c>
      <c r="AN155" s="26">
        <f t="shared" si="24"/>
        <v>7</v>
      </c>
      <c r="AP155" s="26">
        <f>IFERROR('MARK LOOKUP'!Y155*LEDGER!AR155,0)</f>
        <v>0</v>
      </c>
      <c r="AQ155" s="26">
        <f>IFERROR('MARK LOOKUP'!Z155*LEDGER!AS155,0)</f>
        <v>0</v>
      </c>
      <c r="AR155" s="26">
        <f>IFERROR(AA155*LEDGER!AU155,0)</f>
        <v>0</v>
      </c>
      <c r="AS155" s="26">
        <f>IFERROR(AB155*LEDGER!AV155,0)</f>
        <v>0</v>
      </c>
      <c r="AT155" s="26">
        <f>IFERROR(AC155*LEDGER!AU155,0)</f>
        <v>0</v>
      </c>
      <c r="AU155" s="26">
        <f>IFERROR(AD155*LEDGER!AV155,0)</f>
        <v>0</v>
      </c>
      <c r="AV155" s="26">
        <f>IFERROR(AE155*LEDGER!BA155,0)</f>
        <v>0</v>
      </c>
      <c r="AW155" s="26">
        <f>IFERROR(AF155*LEDGER!BB155,0)</f>
        <v>0</v>
      </c>
      <c r="AX155" s="26">
        <f>IFERROR(AG155*LEDGER!BD155,0)</f>
        <v>0</v>
      </c>
      <c r="AY155" s="26">
        <f>IFERROR(AH155*LEDGER!BE155,0)</f>
        <v>0</v>
      </c>
      <c r="AZ155" s="26">
        <f>IFERROR(AI155*LEDGER!BG155,0)</f>
        <v>0</v>
      </c>
      <c r="BA155" s="26">
        <f>IFERROR(AJ155*LEDGER!BH155,0)</f>
        <v>0</v>
      </c>
      <c r="BB155" s="26">
        <f>IFERROR(AK155*LEDGER!BJ155,0)</f>
        <v>0</v>
      </c>
      <c r="BC155" s="26">
        <f>IFERROR(AL155*LEDGER!BK155,0)</f>
        <v>0</v>
      </c>
      <c r="BD155" s="26">
        <f t="shared" si="25"/>
        <v>0</v>
      </c>
      <c r="BE155" s="26">
        <f t="shared" si="26"/>
        <v>0</v>
      </c>
    </row>
    <row r="156" spans="2:57" x14ac:dyDescent="0.2">
      <c r="B156" s="26">
        <f>'Sub Ref'!F$27</f>
        <v>75</v>
      </c>
      <c r="C156" s="26">
        <f>'Sub Ref'!G$27</f>
        <v>25</v>
      </c>
      <c r="D156" s="26">
        <f t="shared" si="20"/>
        <v>100</v>
      </c>
      <c r="E156" s="26">
        <f>'Sub Ref'!O$27</f>
        <v>75</v>
      </c>
      <c r="F156" s="26">
        <f>'Sub Ref'!P$27</f>
        <v>25</v>
      </c>
      <c r="G156" s="26">
        <f t="shared" si="21"/>
        <v>100</v>
      </c>
      <c r="H156" s="26" t="e">
        <f>VLOOKUP('DATA ENTRY'!L156,'Sub Ref'!$L$30:$O$31,4,0)</f>
        <v>#N/A</v>
      </c>
      <c r="I156" s="26" t="e">
        <f>VLOOKUP('DATA ENTRY'!L156,'Sub Ref'!$L$30:$P$31,5,0)</f>
        <v>#N/A</v>
      </c>
      <c r="J156" s="26" t="e">
        <f t="shared" si="27"/>
        <v>#N/A</v>
      </c>
      <c r="K156" s="26" t="e">
        <f>VLOOKUP('DATA ENTRY'!O156,'Sub Ref'!$C$3:$G$11,4,0)</f>
        <v>#N/A</v>
      </c>
      <c r="L156" s="26" t="e">
        <f>VLOOKUP('DATA ENTRY'!O156,'Sub Ref'!$C$3:$G$11,5,0)</f>
        <v>#N/A</v>
      </c>
      <c r="M156" s="26" t="e">
        <f t="shared" si="22"/>
        <v>#N/A</v>
      </c>
      <c r="N156" s="26" t="e">
        <f>VLOOKUP('DATA ENTRY'!R156,'Sub Ref'!$L$3:$P$11,4,0)</f>
        <v>#N/A</v>
      </c>
      <c r="O156" s="26" t="e">
        <f>VLOOKUP('DATA ENTRY'!R156,'Sub Ref'!$L$3:$P$11,5,0)</f>
        <v>#N/A</v>
      </c>
      <c r="P156" s="26" t="e">
        <f t="shared" si="28"/>
        <v>#N/A</v>
      </c>
      <c r="Q156" s="26" t="e">
        <f>VLOOKUP('DATA ENTRY'!U156,'Sub Ref'!$C$14:$G$22,4,0)</f>
        <v>#N/A</v>
      </c>
      <c r="R156" s="26" t="e">
        <f>VLOOKUP('DATA ENTRY'!U156,'Sub Ref'!$C$14:$G$22,5,0)</f>
        <v>#N/A</v>
      </c>
      <c r="S156" s="26" t="e">
        <f t="shared" si="29"/>
        <v>#N/A</v>
      </c>
      <c r="T156" s="26" t="e">
        <f>INDEX('Sub Ref'!$O$14:$O$22,MATCH('DATA ENTRY'!X156,'Sub Ref'!$L$14:$L$22,0))</f>
        <v>#N/A</v>
      </c>
      <c r="U156" s="26" t="e">
        <f>INDEX('Sub Ref'!$P$14:$P$22,MATCH('DATA ENTRY'!X156,'Sub Ref'!$L$14:$L$22,0))</f>
        <v>#N/A</v>
      </c>
      <c r="V156" s="26" t="e">
        <f t="shared" si="23"/>
        <v>#N/A</v>
      </c>
      <c r="X156" s="26">
        <f>'DATA ENTRY'!A156</f>
        <v>0</v>
      </c>
      <c r="Y156" s="26">
        <f>'Sub Ref'!$D$27</f>
        <v>2.25</v>
      </c>
      <c r="Z156" s="26">
        <f>'Sub Ref'!$E$27</f>
        <v>0.75</v>
      </c>
      <c r="AA156" s="26">
        <f>'Sub Ref'!$M$27</f>
        <v>3</v>
      </c>
      <c r="AB156" s="26">
        <f>'Sub Ref'!$N$27</f>
        <v>1</v>
      </c>
      <c r="AC156" s="26">
        <f>IFERROR(VLOOKUP('DATA ENTRY'!L156,'Sub Ref'!$L$30:$N$31,2,0),0)</f>
        <v>0</v>
      </c>
      <c r="AD156" s="26">
        <f>IFERROR(VLOOKUP('DATA ENTRY'!L156,'Sub Ref'!$L$30:$N$31,3,0),0)</f>
        <v>0</v>
      </c>
      <c r="AE156" s="26">
        <f>IFERROR(VLOOKUP('DATA ENTRY'!O156,'Sub Ref'!$C$3:$E$11,2,0),0)</f>
        <v>0</v>
      </c>
      <c r="AF156" s="26">
        <f>IFERROR(VLOOKUP('DATA ENTRY'!O156,'Sub Ref'!$C$3:$E$11,3,0),0)</f>
        <v>0</v>
      </c>
      <c r="AG156" s="26">
        <f>IFERROR(VLOOKUP('DATA ENTRY'!R156,'Sub Ref'!$L$3:$N$24,2,0),0)</f>
        <v>0</v>
      </c>
      <c r="AH156" s="26">
        <f>IFERROR(VLOOKUP('DATA ENTRY'!R156,'Sub Ref'!$L$3:$N$24,3,0),0)</f>
        <v>0</v>
      </c>
      <c r="AI156" s="26">
        <f>IFERROR(VLOOKUP('DATA ENTRY'!U156,'Sub Ref'!$C$14:$E$22,2,0),0)</f>
        <v>0</v>
      </c>
      <c r="AJ156" s="26">
        <f>IFERROR(VLOOKUP('DATA ENTRY'!U156,'Sub Ref'!$C$14:$E$22,3,0),0)</f>
        <v>0</v>
      </c>
      <c r="AK156" s="26">
        <f>IFERROR(INDEX('Sub Ref'!$M$14:$M$23,MATCH('DATA ENTRY'!X156,'Sub Ref'!$L$14:$L$23,0)),0)</f>
        <v>0</v>
      </c>
      <c r="AL156" s="26">
        <f>IFERROR(INDEX('Sub Ref'!$N$14:$N$23,MATCH('DATA ENTRY'!X156,'Sub Ref'!$L$14:$L$23,0)),0)</f>
        <v>0</v>
      </c>
      <c r="AN156" s="26">
        <f t="shared" si="24"/>
        <v>7</v>
      </c>
      <c r="AP156" s="26">
        <f>IFERROR('MARK LOOKUP'!Y156*LEDGER!AR156,0)</f>
        <v>0</v>
      </c>
      <c r="AQ156" s="26">
        <f>IFERROR('MARK LOOKUP'!Z156*LEDGER!AS156,0)</f>
        <v>0</v>
      </c>
      <c r="AR156" s="26">
        <f>IFERROR(AA156*LEDGER!AU156,0)</f>
        <v>0</v>
      </c>
      <c r="AS156" s="26">
        <f>IFERROR(AB156*LEDGER!AV156,0)</f>
        <v>0</v>
      </c>
      <c r="AT156" s="26">
        <f>IFERROR(AC156*LEDGER!AU156,0)</f>
        <v>0</v>
      </c>
      <c r="AU156" s="26">
        <f>IFERROR(AD156*LEDGER!AV156,0)</f>
        <v>0</v>
      </c>
      <c r="AV156" s="26">
        <f>IFERROR(AE156*LEDGER!BA156,0)</f>
        <v>0</v>
      </c>
      <c r="AW156" s="26">
        <f>IFERROR(AF156*LEDGER!BB156,0)</f>
        <v>0</v>
      </c>
      <c r="AX156" s="26">
        <f>IFERROR(AG156*LEDGER!BD156,0)</f>
        <v>0</v>
      </c>
      <c r="AY156" s="26">
        <f>IFERROR(AH156*LEDGER!BE156,0)</f>
        <v>0</v>
      </c>
      <c r="AZ156" s="26">
        <f>IFERROR(AI156*LEDGER!BG156,0)</f>
        <v>0</v>
      </c>
      <c r="BA156" s="26">
        <f>IFERROR(AJ156*LEDGER!BH156,0)</f>
        <v>0</v>
      </c>
      <c r="BB156" s="26">
        <f>IFERROR(AK156*LEDGER!BJ156,0)</f>
        <v>0</v>
      </c>
      <c r="BC156" s="26">
        <f>IFERROR(AL156*LEDGER!BK156,0)</f>
        <v>0</v>
      </c>
      <c r="BD156" s="26">
        <f t="shared" si="25"/>
        <v>0</v>
      </c>
      <c r="BE156" s="26">
        <f t="shared" si="26"/>
        <v>0</v>
      </c>
    </row>
    <row r="157" spans="2:57" x14ac:dyDescent="0.2">
      <c r="B157" s="26">
        <f>'Sub Ref'!F$27</f>
        <v>75</v>
      </c>
      <c r="C157" s="26">
        <f>'Sub Ref'!G$27</f>
        <v>25</v>
      </c>
      <c r="D157" s="26">
        <f t="shared" si="20"/>
        <v>100</v>
      </c>
      <c r="E157" s="26">
        <f>'Sub Ref'!O$27</f>
        <v>75</v>
      </c>
      <c r="F157" s="26">
        <f>'Sub Ref'!P$27</f>
        <v>25</v>
      </c>
      <c r="G157" s="26">
        <f t="shared" si="21"/>
        <v>100</v>
      </c>
      <c r="H157" s="26" t="e">
        <f>VLOOKUP('DATA ENTRY'!L157,'Sub Ref'!$L$30:$O$31,4,0)</f>
        <v>#N/A</v>
      </c>
      <c r="I157" s="26" t="e">
        <f>VLOOKUP('DATA ENTRY'!L157,'Sub Ref'!$L$30:$P$31,5,0)</f>
        <v>#N/A</v>
      </c>
      <c r="J157" s="26" t="e">
        <f t="shared" si="27"/>
        <v>#N/A</v>
      </c>
      <c r="K157" s="26" t="e">
        <f>VLOOKUP('DATA ENTRY'!O157,'Sub Ref'!$C$3:$G$11,4,0)</f>
        <v>#N/A</v>
      </c>
      <c r="L157" s="26" t="e">
        <f>VLOOKUP('DATA ENTRY'!O157,'Sub Ref'!$C$3:$G$11,5,0)</f>
        <v>#N/A</v>
      </c>
      <c r="M157" s="26" t="e">
        <f t="shared" si="22"/>
        <v>#N/A</v>
      </c>
      <c r="N157" s="26" t="e">
        <f>VLOOKUP('DATA ENTRY'!R157,'Sub Ref'!$L$3:$P$11,4,0)</f>
        <v>#N/A</v>
      </c>
      <c r="O157" s="26" t="e">
        <f>VLOOKUP('DATA ENTRY'!R157,'Sub Ref'!$L$3:$P$11,5,0)</f>
        <v>#N/A</v>
      </c>
      <c r="P157" s="26" t="e">
        <f t="shared" si="28"/>
        <v>#N/A</v>
      </c>
      <c r="Q157" s="26" t="e">
        <f>VLOOKUP('DATA ENTRY'!U157,'Sub Ref'!$C$14:$G$22,4,0)</f>
        <v>#N/A</v>
      </c>
      <c r="R157" s="26" t="e">
        <f>VLOOKUP('DATA ENTRY'!U157,'Sub Ref'!$C$14:$G$22,5,0)</f>
        <v>#N/A</v>
      </c>
      <c r="S157" s="26" t="e">
        <f t="shared" si="29"/>
        <v>#N/A</v>
      </c>
      <c r="T157" s="26" t="e">
        <f>INDEX('Sub Ref'!$O$14:$O$22,MATCH('DATA ENTRY'!X157,'Sub Ref'!$L$14:$L$22,0))</f>
        <v>#N/A</v>
      </c>
      <c r="U157" s="26" t="e">
        <f>INDEX('Sub Ref'!$P$14:$P$22,MATCH('DATA ENTRY'!X157,'Sub Ref'!$L$14:$L$22,0))</f>
        <v>#N/A</v>
      </c>
      <c r="V157" s="26" t="e">
        <f t="shared" si="23"/>
        <v>#N/A</v>
      </c>
      <c r="X157" s="26">
        <f>'DATA ENTRY'!A157</f>
        <v>0</v>
      </c>
      <c r="Y157" s="26">
        <f>'Sub Ref'!$D$27</f>
        <v>2.25</v>
      </c>
      <c r="Z157" s="26">
        <f>'Sub Ref'!$E$27</f>
        <v>0.75</v>
      </c>
      <c r="AA157" s="26">
        <f>'Sub Ref'!$M$27</f>
        <v>3</v>
      </c>
      <c r="AB157" s="26">
        <f>'Sub Ref'!$N$27</f>
        <v>1</v>
      </c>
      <c r="AC157" s="26">
        <f>IFERROR(VLOOKUP('DATA ENTRY'!L157,'Sub Ref'!$L$30:$N$31,2,0),0)</f>
        <v>0</v>
      </c>
      <c r="AD157" s="26">
        <f>IFERROR(VLOOKUP('DATA ENTRY'!L157,'Sub Ref'!$L$30:$N$31,3,0),0)</f>
        <v>0</v>
      </c>
      <c r="AE157" s="26">
        <f>IFERROR(VLOOKUP('DATA ENTRY'!O157,'Sub Ref'!$C$3:$E$11,2,0),0)</f>
        <v>0</v>
      </c>
      <c r="AF157" s="26">
        <f>IFERROR(VLOOKUP('DATA ENTRY'!O157,'Sub Ref'!$C$3:$E$11,3,0),0)</f>
        <v>0</v>
      </c>
      <c r="AG157" s="26">
        <f>IFERROR(VLOOKUP('DATA ENTRY'!R157,'Sub Ref'!$L$3:$N$24,2,0),0)</f>
        <v>0</v>
      </c>
      <c r="AH157" s="26">
        <f>IFERROR(VLOOKUP('DATA ENTRY'!R157,'Sub Ref'!$L$3:$N$24,3,0),0)</f>
        <v>0</v>
      </c>
      <c r="AI157" s="26">
        <f>IFERROR(VLOOKUP('DATA ENTRY'!U157,'Sub Ref'!$C$14:$E$22,2,0),0)</f>
        <v>0</v>
      </c>
      <c r="AJ157" s="26">
        <f>IFERROR(VLOOKUP('DATA ENTRY'!U157,'Sub Ref'!$C$14:$E$22,3,0),0)</f>
        <v>0</v>
      </c>
      <c r="AK157" s="26">
        <f>IFERROR(INDEX('Sub Ref'!$M$14:$M$23,MATCH('DATA ENTRY'!X157,'Sub Ref'!$L$14:$L$23,0)),0)</f>
        <v>0</v>
      </c>
      <c r="AL157" s="26">
        <f>IFERROR(INDEX('Sub Ref'!$N$14:$N$23,MATCH('DATA ENTRY'!X157,'Sub Ref'!$L$14:$L$23,0)),0)</f>
        <v>0</v>
      </c>
      <c r="AN157" s="26">
        <f t="shared" si="24"/>
        <v>7</v>
      </c>
      <c r="AP157" s="26">
        <f>IFERROR('MARK LOOKUP'!Y157*LEDGER!AR157,0)</f>
        <v>0</v>
      </c>
      <c r="AQ157" s="26">
        <f>IFERROR('MARK LOOKUP'!Z157*LEDGER!AS157,0)</f>
        <v>0</v>
      </c>
      <c r="AR157" s="26">
        <f>IFERROR(AA157*LEDGER!AU157,0)</f>
        <v>0</v>
      </c>
      <c r="AS157" s="26">
        <f>IFERROR(AB157*LEDGER!AV157,0)</f>
        <v>0</v>
      </c>
      <c r="AT157" s="26">
        <f>IFERROR(AC157*LEDGER!AU157,0)</f>
        <v>0</v>
      </c>
      <c r="AU157" s="26">
        <f>IFERROR(AD157*LEDGER!AV157,0)</f>
        <v>0</v>
      </c>
      <c r="AV157" s="26">
        <f>IFERROR(AE157*LEDGER!BA157,0)</f>
        <v>0</v>
      </c>
      <c r="AW157" s="26">
        <f>IFERROR(AF157*LEDGER!BB157,0)</f>
        <v>0</v>
      </c>
      <c r="AX157" s="26">
        <f>IFERROR(AG157*LEDGER!BD157,0)</f>
        <v>0</v>
      </c>
      <c r="AY157" s="26">
        <f>IFERROR(AH157*LEDGER!BE157,0)</f>
        <v>0</v>
      </c>
      <c r="AZ157" s="26">
        <f>IFERROR(AI157*LEDGER!BG157,0)</f>
        <v>0</v>
      </c>
      <c r="BA157" s="26">
        <f>IFERROR(AJ157*LEDGER!BH157,0)</f>
        <v>0</v>
      </c>
      <c r="BB157" s="26">
        <f>IFERROR(AK157*LEDGER!BJ157,0)</f>
        <v>0</v>
      </c>
      <c r="BC157" s="26">
        <f>IFERROR(AL157*LEDGER!BK157,0)</f>
        <v>0</v>
      </c>
      <c r="BD157" s="26">
        <f t="shared" si="25"/>
        <v>0</v>
      </c>
      <c r="BE157" s="26">
        <f t="shared" si="26"/>
        <v>0</v>
      </c>
    </row>
    <row r="158" spans="2:57" x14ac:dyDescent="0.2">
      <c r="B158" s="26">
        <f>'Sub Ref'!F$27</f>
        <v>75</v>
      </c>
      <c r="C158" s="26">
        <f>'Sub Ref'!G$27</f>
        <v>25</v>
      </c>
      <c r="D158" s="26">
        <f t="shared" si="20"/>
        <v>100</v>
      </c>
      <c r="E158" s="26">
        <f>'Sub Ref'!O$27</f>
        <v>75</v>
      </c>
      <c r="F158" s="26">
        <f>'Sub Ref'!P$27</f>
        <v>25</v>
      </c>
      <c r="G158" s="26">
        <f t="shared" si="21"/>
        <v>100</v>
      </c>
      <c r="H158" s="26" t="e">
        <f>VLOOKUP('DATA ENTRY'!L158,'Sub Ref'!$L$30:$O$31,4,0)</f>
        <v>#N/A</v>
      </c>
      <c r="I158" s="26" t="e">
        <f>VLOOKUP('DATA ENTRY'!L158,'Sub Ref'!$L$30:$P$31,5,0)</f>
        <v>#N/A</v>
      </c>
      <c r="J158" s="26" t="e">
        <f t="shared" si="27"/>
        <v>#N/A</v>
      </c>
      <c r="K158" s="26" t="e">
        <f>VLOOKUP('DATA ENTRY'!O158,'Sub Ref'!$C$3:$G$11,4,0)</f>
        <v>#N/A</v>
      </c>
      <c r="L158" s="26" t="e">
        <f>VLOOKUP('DATA ENTRY'!O158,'Sub Ref'!$C$3:$G$11,5,0)</f>
        <v>#N/A</v>
      </c>
      <c r="M158" s="26" t="e">
        <f t="shared" si="22"/>
        <v>#N/A</v>
      </c>
      <c r="N158" s="26" t="e">
        <f>VLOOKUP('DATA ENTRY'!R158,'Sub Ref'!$L$3:$P$11,4,0)</f>
        <v>#N/A</v>
      </c>
      <c r="O158" s="26" t="e">
        <f>VLOOKUP('DATA ENTRY'!R158,'Sub Ref'!$L$3:$P$11,5,0)</f>
        <v>#N/A</v>
      </c>
      <c r="P158" s="26" t="e">
        <f t="shared" si="28"/>
        <v>#N/A</v>
      </c>
      <c r="Q158" s="26" t="e">
        <f>VLOOKUP('DATA ENTRY'!U158,'Sub Ref'!$C$14:$G$22,4,0)</f>
        <v>#N/A</v>
      </c>
      <c r="R158" s="26" t="e">
        <f>VLOOKUP('DATA ENTRY'!U158,'Sub Ref'!$C$14:$G$22,5,0)</f>
        <v>#N/A</v>
      </c>
      <c r="S158" s="26" t="e">
        <f t="shared" si="29"/>
        <v>#N/A</v>
      </c>
      <c r="T158" s="26" t="e">
        <f>INDEX('Sub Ref'!$O$14:$O$22,MATCH('DATA ENTRY'!X158,'Sub Ref'!$L$14:$L$22,0))</f>
        <v>#N/A</v>
      </c>
      <c r="U158" s="26" t="e">
        <f>INDEX('Sub Ref'!$P$14:$P$22,MATCH('DATA ENTRY'!X158,'Sub Ref'!$L$14:$L$22,0))</f>
        <v>#N/A</v>
      </c>
      <c r="V158" s="26" t="e">
        <f t="shared" si="23"/>
        <v>#N/A</v>
      </c>
      <c r="X158" s="26">
        <f>'DATA ENTRY'!A158</f>
        <v>0</v>
      </c>
      <c r="Y158" s="26">
        <f>'Sub Ref'!$D$27</f>
        <v>2.25</v>
      </c>
      <c r="Z158" s="26">
        <f>'Sub Ref'!$E$27</f>
        <v>0.75</v>
      </c>
      <c r="AA158" s="26">
        <f>'Sub Ref'!$M$27</f>
        <v>3</v>
      </c>
      <c r="AB158" s="26">
        <f>'Sub Ref'!$N$27</f>
        <v>1</v>
      </c>
      <c r="AC158" s="26">
        <f>IFERROR(VLOOKUP('DATA ENTRY'!L158,'Sub Ref'!$L$30:$N$31,2,0),0)</f>
        <v>0</v>
      </c>
      <c r="AD158" s="26">
        <f>IFERROR(VLOOKUP('DATA ENTRY'!L158,'Sub Ref'!$L$30:$N$31,3,0),0)</f>
        <v>0</v>
      </c>
      <c r="AE158" s="26">
        <f>IFERROR(VLOOKUP('DATA ENTRY'!O158,'Sub Ref'!$C$3:$E$11,2,0),0)</f>
        <v>0</v>
      </c>
      <c r="AF158" s="26">
        <f>IFERROR(VLOOKUP('DATA ENTRY'!O158,'Sub Ref'!$C$3:$E$11,3,0),0)</f>
        <v>0</v>
      </c>
      <c r="AG158" s="26">
        <f>IFERROR(VLOOKUP('DATA ENTRY'!R158,'Sub Ref'!$L$3:$N$24,2,0),0)</f>
        <v>0</v>
      </c>
      <c r="AH158" s="26">
        <f>IFERROR(VLOOKUP('DATA ENTRY'!R158,'Sub Ref'!$L$3:$N$24,3,0),0)</f>
        <v>0</v>
      </c>
      <c r="AI158" s="26">
        <f>IFERROR(VLOOKUP('DATA ENTRY'!U158,'Sub Ref'!$C$14:$E$22,2,0),0)</f>
        <v>0</v>
      </c>
      <c r="AJ158" s="26">
        <f>IFERROR(VLOOKUP('DATA ENTRY'!U158,'Sub Ref'!$C$14:$E$22,3,0),0)</f>
        <v>0</v>
      </c>
      <c r="AK158" s="26">
        <f>IFERROR(INDEX('Sub Ref'!$M$14:$M$23,MATCH('DATA ENTRY'!X158,'Sub Ref'!$L$14:$L$23,0)),0)</f>
        <v>0</v>
      </c>
      <c r="AL158" s="26">
        <f>IFERROR(INDEX('Sub Ref'!$N$14:$N$23,MATCH('DATA ENTRY'!X158,'Sub Ref'!$L$14:$L$23,0)),0)</f>
        <v>0</v>
      </c>
      <c r="AN158" s="26">
        <f t="shared" si="24"/>
        <v>7</v>
      </c>
      <c r="AP158" s="26">
        <f>IFERROR('MARK LOOKUP'!Y158*LEDGER!AR158,0)</f>
        <v>0</v>
      </c>
      <c r="AQ158" s="26">
        <f>IFERROR('MARK LOOKUP'!Z158*LEDGER!AS158,0)</f>
        <v>0</v>
      </c>
      <c r="AR158" s="26">
        <f>IFERROR(AA158*LEDGER!AU158,0)</f>
        <v>0</v>
      </c>
      <c r="AS158" s="26">
        <f>IFERROR(AB158*LEDGER!AV158,0)</f>
        <v>0</v>
      </c>
      <c r="AT158" s="26">
        <f>IFERROR(AC158*LEDGER!AU158,0)</f>
        <v>0</v>
      </c>
      <c r="AU158" s="26">
        <f>IFERROR(AD158*LEDGER!AV158,0)</f>
        <v>0</v>
      </c>
      <c r="AV158" s="26">
        <f>IFERROR(AE158*LEDGER!BA158,0)</f>
        <v>0</v>
      </c>
      <c r="AW158" s="26">
        <f>IFERROR(AF158*LEDGER!BB158,0)</f>
        <v>0</v>
      </c>
      <c r="AX158" s="26">
        <f>IFERROR(AG158*LEDGER!BD158,0)</f>
        <v>0</v>
      </c>
      <c r="AY158" s="26">
        <f>IFERROR(AH158*LEDGER!BE158,0)</f>
        <v>0</v>
      </c>
      <c r="AZ158" s="26">
        <f>IFERROR(AI158*LEDGER!BG158,0)</f>
        <v>0</v>
      </c>
      <c r="BA158" s="26">
        <f>IFERROR(AJ158*LEDGER!BH158,0)</f>
        <v>0</v>
      </c>
      <c r="BB158" s="26">
        <f>IFERROR(AK158*LEDGER!BJ158,0)</f>
        <v>0</v>
      </c>
      <c r="BC158" s="26">
        <f>IFERROR(AL158*LEDGER!BK158,0)</f>
        <v>0</v>
      </c>
      <c r="BD158" s="26">
        <f t="shared" si="25"/>
        <v>0</v>
      </c>
      <c r="BE158" s="26">
        <f t="shared" si="26"/>
        <v>0</v>
      </c>
    </row>
    <row r="159" spans="2:57" x14ac:dyDescent="0.2">
      <c r="B159" s="26">
        <f>'Sub Ref'!F$27</f>
        <v>75</v>
      </c>
      <c r="C159" s="26">
        <f>'Sub Ref'!G$27</f>
        <v>25</v>
      </c>
      <c r="D159" s="26">
        <f t="shared" si="20"/>
        <v>100</v>
      </c>
      <c r="E159" s="26">
        <f>'Sub Ref'!O$27</f>
        <v>75</v>
      </c>
      <c r="F159" s="26">
        <f>'Sub Ref'!P$27</f>
        <v>25</v>
      </c>
      <c r="G159" s="26">
        <f t="shared" si="21"/>
        <v>100</v>
      </c>
      <c r="H159" s="26" t="e">
        <f>VLOOKUP('DATA ENTRY'!L159,'Sub Ref'!$L$30:$O$31,4,0)</f>
        <v>#N/A</v>
      </c>
      <c r="I159" s="26" t="e">
        <f>VLOOKUP('DATA ENTRY'!L159,'Sub Ref'!$L$30:$P$31,5,0)</f>
        <v>#N/A</v>
      </c>
      <c r="J159" s="26" t="e">
        <f t="shared" si="27"/>
        <v>#N/A</v>
      </c>
      <c r="K159" s="26" t="e">
        <f>VLOOKUP('DATA ENTRY'!O159,'Sub Ref'!$C$3:$G$11,4,0)</f>
        <v>#N/A</v>
      </c>
      <c r="L159" s="26" t="e">
        <f>VLOOKUP('DATA ENTRY'!O159,'Sub Ref'!$C$3:$G$11,5,0)</f>
        <v>#N/A</v>
      </c>
      <c r="M159" s="26" t="e">
        <f t="shared" si="22"/>
        <v>#N/A</v>
      </c>
      <c r="N159" s="26" t="e">
        <f>VLOOKUP('DATA ENTRY'!R159,'Sub Ref'!$L$3:$P$11,4,0)</f>
        <v>#N/A</v>
      </c>
      <c r="O159" s="26" t="e">
        <f>VLOOKUP('DATA ENTRY'!R159,'Sub Ref'!$L$3:$P$11,5,0)</f>
        <v>#N/A</v>
      </c>
      <c r="P159" s="26" t="e">
        <f t="shared" si="28"/>
        <v>#N/A</v>
      </c>
      <c r="Q159" s="26" t="e">
        <f>VLOOKUP('DATA ENTRY'!U159,'Sub Ref'!$C$14:$G$22,4,0)</f>
        <v>#N/A</v>
      </c>
      <c r="R159" s="26" t="e">
        <f>VLOOKUP('DATA ENTRY'!U159,'Sub Ref'!$C$14:$G$22,5,0)</f>
        <v>#N/A</v>
      </c>
      <c r="S159" s="26" t="e">
        <f t="shared" si="29"/>
        <v>#N/A</v>
      </c>
      <c r="T159" s="26" t="e">
        <f>INDEX('Sub Ref'!$O$14:$O$22,MATCH('DATA ENTRY'!X159,'Sub Ref'!$L$14:$L$22,0))</f>
        <v>#N/A</v>
      </c>
      <c r="U159" s="26" t="e">
        <f>INDEX('Sub Ref'!$P$14:$P$22,MATCH('DATA ENTRY'!X159,'Sub Ref'!$L$14:$L$22,0))</f>
        <v>#N/A</v>
      </c>
      <c r="V159" s="26" t="e">
        <f t="shared" si="23"/>
        <v>#N/A</v>
      </c>
      <c r="X159" s="26">
        <f>'DATA ENTRY'!A159</f>
        <v>0</v>
      </c>
      <c r="Y159" s="26">
        <f>'Sub Ref'!$D$27</f>
        <v>2.25</v>
      </c>
      <c r="Z159" s="26">
        <f>'Sub Ref'!$E$27</f>
        <v>0.75</v>
      </c>
      <c r="AA159" s="26">
        <f>'Sub Ref'!$M$27</f>
        <v>3</v>
      </c>
      <c r="AB159" s="26">
        <f>'Sub Ref'!$N$27</f>
        <v>1</v>
      </c>
      <c r="AC159" s="26">
        <f>IFERROR(VLOOKUP('DATA ENTRY'!L159,'Sub Ref'!$L$30:$N$31,2,0),0)</f>
        <v>0</v>
      </c>
      <c r="AD159" s="26">
        <f>IFERROR(VLOOKUP('DATA ENTRY'!L159,'Sub Ref'!$L$30:$N$31,3,0),0)</f>
        <v>0</v>
      </c>
      <c r="AE159" s="26">
        <f>IFERROR(VLOOKUP('DATA ENTRY'!O159,'Sub Ref'!$C$3:$E$11,2,0),0)</f>
        <v>0</v>
      </c>
      <c r="AF159" s="26">
        <f>IFERROR(VLOOKUP('DATA ENTRY'!O159,'Sub Ref'!$C$3:$E$11,3,0),0)</f>
        <v>0</v>
      </c>
      <c r="AG159" s="26">
        <f>IFERROR(VLOOKUP('DATA ENTRY'!R159,'Sub Ref'!$L$3:$N$24,2,0),0)</f>
        <v>0</v>
      </c>
      <c r="AH159" s="26">
        <f>IFERROR(VLOOKUP('DATA ENTRY'!R159,'Sub Ref'!$L$3:$N$24,3,0),0)</f>
        <v>0</v>
      </c>
      <c r="AI159" s="26">
        <f>IFERROR(VLOOKUP('DATA ENTRY'!U159,'Sub Ref'!$C$14:$E$22,2,0),0)</f>
        <v>0</v>
      </c>
      <c r="AJ159" s="26">
        <f>IFERROR(VLOOKUP('DATA ENTRY'!U159,'Sub Ref'!$C$14:$E$22,3,0),0)</f>
        <v>0</v>
      </c>
      <c r="AK159" s="26">
        <f>IFERROR(INDEX('Sub Ref'!$M$14:$M$23,MATCH('DATA ENTRY'!X159,'Sub Ref'!$L$14:$L$23,0)),0)</f>
        <v>0</v>
      </c>
      <c r="AL159" s="26">
        <f>IFERROR(INDEX('Sub Ref'!$N$14:$N$23,MATCH('DATA ENTRY'!X159,'Sub Ref'!$L$14:$L$23,0)),0)</f>
        <v>0</v>
      </c>
      <c r="AN159" s="26">
        <f t="shared" si="24"/>
        <v>7</v>
      </c>
      <c r="AP159" s="26">
        <f>IFERROR('MARK LOOKUP'!Y159*LEDGER!AR159,0)</f>
        <v>0</v>
      </c>
      <c r="AQ159" s="26">
        <f>IFERROR('MARK LOOKUP'!Z159*LEDGER!AS159,0)</f>
        <v>0</v>
      </c>
      <c r="AR159" s="26">
        <f>IFERROR(AA159*LEDGER!AU159,0)</f>
        <v>0</v>
      </c>
      <c r="AS159" s="26">
        <f>IFERROR(AB159*LEDGER!AV159,0)</f>
        <v>0</v>
      </c>
      <c r="AT159" s="26">
        <f>IFERROR(AC159*LEDGER!AU159,0)</f>
        <v>0</v>
      </c>
      <c r="AU159" s="26">
        <f>IFERROR(AD159*LEDGER!AV159,0)</f>
        <v>0</v>
      </c>
      <c r="AV159" s="26">
        <f>IFERROR(AE159*LEDGER!BA159,0)</f>
        <v>0</v>
      </c>
      <c r="AW159" s="26">
        <f>IFERROR(AF159*LEDGER!BB159,0)</f>
        <v>0</v>
      </c>
      <c r="AX159" s="26">
        <f>IFERROR(AG159*LEDGER!BD159,0)</f>
        <v>0</v>
      </c>
      <c r="AY159" s="26">
        <f>IFERROR(AH159*LEDGER!BE159,0)</f>
        <v>0</v>
      </c>
      <c r="AZ159" s="26">
        <f>IFERROR(AI159*LEDGER!BG159,0)</f>
        <v>0</v>
      </c>
      <c r="BA159" s="26">
        <f>IFERROR(AJ159*LEDGER!BH159,0)</f>
        <v>0</v>
      </c>
      <c r="BB159" s="26">
        <f>IFERROR(AK159*LEDGER!BJ159,0)</f>
        <v>0</v>
      </c>
      <c r="BC159" s="26">
        <f>IFERROR(AL159*LEDGER!BK159,0)</f>
        <v>0</v>
      </c>
      <c r="BD159" s="26">
        <f t="shared" si="25"/>
        <v>0</v>
      </c>
      <c r="BE159" s="26">
        <f t="shared" si="26"/>
        <v>0</v>
      </c>
    </row>
    <row r="160" spans="2:57" x14ac:dyDescent="0.2">
      <c r="B160" s="26">
        <f>'Sub Ref'!F$27</f>
        <v>75</v>
      </c>
      <c r="C160" s="26">
        <f>'Sub Ref'!G$27</f>
        <v>25</v>
      </c>
      <c r="D160" s="26">
        <f t="shared" si="20"/>
        <v>100</v>
      </c>
      <c r="E160" s="26">
        <f>'Sub Ref'!O$27</f>
        <v>75</v>
      </c>
      <c r="F160" s="26">
        <f>'Sub Ref'!P$27</f>
        <v>25</v>
      </c>
      <c r="G160" s="26">
        <f t="shared" si="21"/>
        <v>100</v>
      </c>
      <c r="H160" s="26" t="e">
        <f>VLOOKUP('DATA ENTRY'!L160,'Sub Ref'!$L$30:$O$31,4,0)</f>
        <v>#N/A</v>
      </c>
      <c r="I160" s="26" t="e">
        <f>VLOOKUP('DATA ENTRY'!L160,'Sub Ref'!$L$30:$P$31,5,0)</f>
        <v>#N/A</v>
      </c>
      <c r="J160" s="26" t="e">
        <f t="shared" si="27"/>
        <v>#N/A</v>
      </c>
      <c r="K160" s="26" t="e">
        <f>VLOOKUP('DATA ENTRY'!O160,'Sub Ref'!$C$3:$G$11,4,0)</f>
        <v>#N/A</v>
      </c>
      <c r="L160" s="26" t="e">
        <f>VLOOKUP('DATA ENTRY'!O160,'Sub Ref'!$C$3:$G$11,5,0)</f>
        <v>#N/A</v>
      </c>
      <c r="M160" s="26" t="e">
        <f t="shared" si="22"/>
        <v>#N/A</v>
      </c>
      <c r="N160" s="26" t="e">
        <f>VLOOKUP('DATA ENTRY'!R160,'Sub Ref'!$L$3:$P$11,4,0)</f>
        <v>#N/A</v>
      </c>
      <c r="O160" s="26" t="e">
        <f>VLOOKUP('DATA ENTRY'!R160,'Sub Ref'!$L$3:$P$11,5,0)</f>
        <v>#N/A</v>
      </c>
      <c r="P160" s="26" t="e">
        <f t="shared" si="28"/>
        <v>#N/A</v>
      </c>
      <c r="Q160" s="26" t="e">
        <f>VLOOKUP('DATA ENTRY'!U160,'Sub Ref'!$C$14:$G$22,4,0)</f>
        <v>#N/A</v>
      </c>
      <c r="R160" s="26" t="e">
        <f>VLOOKUP('DATA ENTRY'!U160,'Sub Ref'!$C$14:$G$22,5,0)</f>
        <v>#N/A</v>
      </c>
      <c r="S160" s="26" t="e">
        <f t="shared" si="29"/>
        <v>#N/A</v>
      </c>
      <c r="T160" s="26" t="e">
        <f>INDEX('Sub Ref'!$O$14:$O$22,MATCH('DATA ENTRY'!X160,'Sub Ref'!$L$14:$L$22,0))</f>
        <v>#N/A</v>
      </c>
      <c r="U160" s="26" t="e">
        <f>INDEX('Sub Ref'!$P$14:$P$22,MATCH('DATA ENTRY'!X160,'Sub Ref'!$L$14:$L$22,0))</f>
        <v>#N/A</v>
      </c>
      <c r="V160" s="26" t="e">
        <f t="shared" si="23"/>
        <v>#N/A</v>
      </c>
      <c r="X160" s="26">
        <f>'DATA ENTRY'!A160</f>
        <v>0</v>
      </c>
      <c r="Y160" s="26">
        <f>'Sub Ref'!$D$27</f>
        <v>2.25</v>
      </c>
      <c r="Z160" s="26">
        <f>'Sub Ref'!$E$27</f>
        <v>0.75</v>
      </c>
      <c r="AA160" s="26">
        <f>'Sub Ref'!$M$27</f>
        <v>3</v>
      </c>
      <c r="AB160" s="26">
        <f>'Sub Ref'!$N$27</f>
        <v>1</v>
      </c>
      <c r="AC160" s="26">
        <f>IFERROR(VLOOKUP('DATA ENTRY'!L160,'Sub Ref'!$L$30:$N$31,2,0),0)</f>
        <v>0</v>
      </c>
      <c r="AD160" s="26">
        <f>IFERROR(VLOOKUP('DATA ENTRY'!L160,'Sub Ref'!$L$30:$N$31,3,0),0)</f>
        <v>0</v>
      </c>
      <c r="AE160" s="26">
        <f>IFERROR(VLOOKUP('DATA ENTRY'!O160,'Sub Ref'!$C$3:$E$11,2,0),0)</f>
        <v>0</v>
      </c>
      <c r="AF160" s="26">
        <f>IFERROR(VLOOKUP('DATA ENTRY'!O160,'Sub Ref'!$C$3:$E$11,3,0),0)</f>
        <v>0</v>
      </c>
      <c r="AG160" s="26">
        <f>IFERROR(VLOOKUP('DATA ENTRY'!R160,'Sub Ref'!$L$3:$N$24,2,0),0)</f>
        <v>0</v>
      </c>
      <c r="AH160" s="26">
        <f>IFERROR(VLOOKUP('DATA ENTRY'!R160,'Sub Ref'!$L$3:$N$24,3,0),0)</f>
        <v>0</v>
      </c>
      <c r="AI160" s="26">
        <f>IFERROR(VLOOKUP('DATA ENTRY'!U160,'Sub Ref'!$C$14:$E$22,2,0),0)</f>
        <v>0</v>
      </c>
      <c r="AJ160" s="26">
        <f>IFERROR(VLOOKUP('DATA ENTRY'!U160,'Sub Ref'!$C$14:$E$22,3,0),0)</f>
        <v>0</v>
      </c>
      <c r="AK160" s="26">
        <f>IFERROR(INDEX('Sub Ref'!$M$14:$M$23,MATCH('DATA ENTRY'!X160,'Sub Ref'!$L$14:$L$23,0)),0)</f>
        <v>0</v>
      </c>
      <c r="AL160" s="26">
        <f>IFERROR(INDEX('Sub Ref'!$N$14:$N$23,MATCH('DATA ENTRY'!X160,'Sub Ref'!$L$14:$L$23,0)),0)</f>
        <v>0</v>
      </c>
      <c r="AN160" s="26">
        <f t="shared" si="24"/>
        <v>7</v>
      </c>
      <c r="AP160" s="26">
        <f>IFERROR('MARK LOOKUP'!Y160*LEDGER!AR160,0)</f>
        <v>0</v>
      </c>
      <c r="AQ160" s="26">
        <f>IFERROR('MARK LOOKUP'!Z160*LEDGER!AS160,0)</f>
        <v>0</v>
      </c>
      <c r="AR160" s="26">
        <f>IFERROR(AA160*LEDGER!AU160,0)</f>
        <v>0</v>
      </c>
      <c r="AS160" s="26">
        <f>IFERROR(AB160*LEDGER!AV160,0)</f>
        <v>0</v>
      </c>
      <c r="AT160" s="26">
        <f>IFERROR(AC160*LEDGER!AU160,0)</f>
        <v>0</v>
      </c>
      <c r="AU160" s="26">
        <f>IFERROR(AD160*LEDGER!AV160,0)</f>
        <v>0</v>
      </c>
      <c r="AV160" s="26">
        <f>IFERROR(AE160*LEDGER!BA160,0)</f>
        <v>0</v>
      </c>
      <c r="AW160" s="26">
        <f>IFERROR(AF160*LEDGER!BB160,0)</f>
        <v>0</v>
      </c>
      <c r="AX160" s="26">
        <f>IFERROR(AG160*LEDGER!BD160,0)</f>
        <v>0</v>
      </c>
      <c r="AY160" s="26">
        <f>IFERROR(AH160*LEDGER!BE160,0)</f>
        <v>0</v>
      </c>
      <c r="AZ160" s="26">
        <f>IFERROR(AI160*LEDGER!BG160,0)</f>
        <v>0</v>
      </c>
      <c r="BA160" s="26">
        <f>IFERROR(AJ160*LEDGER!BH160,0)</f>
        <v>0</v>
      </c>
      <c r="BB160" s="26">
        <f>IFERROR(AK160*LEDGER!BJ160,0)</f>
        <v>0</v>
      </c>
      <c r="BC160" s="26">
        <f>IFERROR(AL160*LEDGER!BK160,0)</f>
        <v>0</v>
      </c>
      <c r="BD160" s="26">
        <f t="shared" si="25"/>
        <v>0</v>
      </c>
      <c r="BE160" s="26">
        <f t="shared" si="26"/>
        <v>0</v>
      </c>
    </row>
    <row r="161" spans="2:57" x14ac:dyDescent="0.2">
      <c r="B161" s="26">
        <f>'Sub Ref'!F$27</f>
        <v>75</v>
      </c>
      <c r="C161" s="26">
        <f>'Sub Ref'!G$27</f>
        <v>25</v>
      </c>
      <c r="D161" s="26">
        <f t="shared" si="20"/>
        <v>100</v>
      </c>
      <c r="E161" s="26">
        <f>'Sub Ref'!O$27</f>
        <v>75</v>
      </c>
      <c r="F161" s="26">
        <f>'Sub Ref'!P$27</f>
        <v>25</v>
      </c>
      <c r="G161" s="26">
        <f t="shared" si="21"/>
        <v>100</v>
      </c>
      <c r="H161" s="26" t="e">
        <f>VLOOKUP('DATA ENTRY'!L161,'Sub Ref'!$L$30:$O$31,4,0)</f>
        <v>#N/A</v>
      </c>
      <c r="I161" s="26" t="e">
        <f>VLOOKUP('DATA ENTRY'!L161,'Sub Ref'!$L$30:$P$31,5,0)</f>
        <v>#N/A</v>
      </c>
      <c r="J161" s="26" t="e">
        <f t="shared" si="27"/>
        <v>#N/A</v>
      </c>
      <c r="K161" s="26" t="e">
        <f>VLOOKUP('DATA ENTRY'!O161,'Sub Ref'!$C$3:$G$11,4,0)</f>
        <v>#N/A</v>
      </c>
      <c r="L161" s="26" t="e">
        <f>VLOOKUP('DATA ENTRY'!O161,'Sub Ref'!$C$3:$G$11,5,0)</f>
        <v>#N/A</v>
      </c>
      <c r="M161" s="26" t="e">
        <f t="shared" si="22"/>
        <v>#N/A</v>
      </c>
      <c r="N161" s="26" t="e">
        <f>VLOOKUP('DATA ENTRY'!R161,'Sub Ref'!$L$3:$P$11,4,0)</f>
        <v>#N/A</v>
      </c>
      <c r="O161" s="26" t="e">
        <f>VLOOKUP('DATA ENTRY'!R161,'Sub Ref'!$L$3:$P$11,5,0)</f>
        <v>#N/A</v>
      </c>
      <c r="P161" s="26" t="e">
        <f t="shared" si="28"/>
        <v>#N/A</v>
      </c>
      <c r="Q161" s="26" t="e">
        <f>VLOOKUP('DATA ENTRY'!U161,'Sub Ref'!$C$14:$G$22,4,0)</f>
        <v>#N/A</v>
      </c>
      <c r="R161" s="26" t="e">
        <f>VLOOKUP('DATA ENTRY'!U161,'Sub Ref'!$C$14:$G$22,5,0)</f>
        <v>#N/A</v>
      </c>
      <c r="S161" s="26" t="e">
        <f t="shared" si="29"/>
        <v>#N/A</v>
      </c>
      <c r="T161" s="26" t="e">
        <f>INDEX('Sub Ref'!$O$14:$O$22,MATCH('DATA ENTRY'!X161,'Sub Ref'!$L$14:$L$22,0))</f>
        <v>#N/A</v>
      </c>
      <c r="U161" s="26" t="e">
        <f>INDEX('Sub Ref'!$P$14:$P$22,MATCH('DATA ENTRY'!X161,'Sub Ref'!$L$14:$L$22,0))</f>
        <v>#N/A</v>
      </c>
      <c r="V161" s="26" t="e">
        <f t="shared" si="23"/>
        <v>#N/A</v>
      </c>
      <c r="X161" s="26">
        <f>'DATA ENTRY'!A161</f>
        <v>0</v>
      </c>
      <c r="Y161" s="26">
        <f>'Sub Ref'!$D$27</f>
        <v>2.25</v>
      </c>
      <c r="Z161" s="26">
        <f>'Sub Ref'!$E$27</f>
        <v>0.75</v>
      </c>
      <c r="AA161" s="26">
        <f>'Sub Ref'!$M$27</f>
        <v>3</v>
      </c>
      <c r="AB161" s="26">
        <f>'Sub Ref'!$N$27</f>
        <v>1</v>
      </c>
      <c r="AC161" s="26">
        <f>IFERROR(VLOOKUP('DATA ENTRY'!L161,'Sub Ref'!$L$30:$N$31,2,0),0)</f>
        <v>0</v>
      </c>
      <c r="AD161" s="26">
        <f>IFERROR(VLOOKUP('DATA ENTRY'!L161,'Sub Ref'!$L$30:$N$31,3,0),0)</f>
        <v>0</v>
      </c>
      <c r="AE161" s="26">
        <f>IFERROR(VLOOKUP('DATA ENTRY'!O161,'Sub Ref'!$C$3:$E$11,2,0),0)</f>
        <v>0</v>
      </c>
      <c r="AF161" s="26">
        <f>IFERROR(VLOOKUP('DATA ENTRY'!O161,'Sub Ref'!$C$3:$E$11,3,0),0)</f>
        <v>0</v>
      </c>
      <c r="AG161" s="26">
        <f>IFERROR(VLOOKUP('DATA ENTRY'!R161,'Sub Ref'!$L$3:$N$24,2,0),0)</f>
        <v>0</v>
      </c>
      <c r="AH161" s="26">
        <f>IFERROR(VLOOKUP('DATA ENTRY'!R161,'Sub Ref'!$L$3:$N$24,3,0),0)</f>
        <v>0</v>
      </c>
      <c r="AI161" s="26">
        <f>IFERROR(VLOOKUP('DATA ENTRY'!U161,'Sub Ref'!$C$14:$E$22,2,0),0)</f>
        <v>0</v>
      </c>
      <c r="AJ161" s="26">
        <f>IFERROR(VLOOKUP('DATA ENTRY'!U161,'Sub Ref'!$C$14:$E$22,3,0),0)</f>
        <v>0</v>
      </c>
      <c r="AK161" s="26">
        <f>IFERROR(INDEX('Sub Ref'!$M$14:$M$23,MATCH('DATA ENTRY'!X161,'Sub Ref'!$L$14:$L$23,0)),0)</f>
        <v>0</v>
      </c>
      <c r="AL161" s="26">
        <f>IFERROR(INDEX('Sub Ref'!$N$14:$N$23,MATCH('DATA ENTRY'!X161,'Sub Ref'!$L$14:$L$23,0)),0)</f>
        <v>0</v>
      </c>
      <c r="AN161" s="26">
        <f t="shared" si="24"/>
        <v>7</v>
      </c>
      <c r="AP161" s="26">
        <f>IFERROR('MARK LOOKUP'!Y161*LEDGER!AR161,0)</f>
        <v>0</v>
      </c>
      <c r="AQ161" s="26">
        <f>IFERROR('MARK LOOKUP'!Z161*LEDGER!AS161,0)</f>
        <v>0</v>
      </c>
      <c r="AR161" s="26">
        <f>IFERROR(AA161*LEDGER!AU161,0)</f>
        <v>0</v>
      </c>
      <c r="AS161" s="26">
        <f>IFERROR(AB161*LEDGER!AV161,0)</f>
        <v>0</v>
      </c>
      <c r="AT161" s="26">
        <f>IFERROR(AC161*LEDGER!AU161,0)</f>
        <v>0</v>
      </c>
      <c r="AU161" s="26">
        <f>IFERROR(AD161*LEDGER!AV161,0)</f>
        <v>0</v>
      </c>
      <c r="AV161" s="26">
        <f>IFERROR(AE161*LEDGER!BA161,0)</f>
        <v>0</v>
      </c>
      <c r="AW161" s="26">
        <f>IFERROR(AF161*LEDGER!BB161,0)</f>
        <v>0</v>
      </c>
      <c r="AX161" s="26">
        <f>IFERROR(AG161*LEDGER!BD161,0)</f>
        <v>0</v>
      </c>
      <c r="AY161" s="26">
        <f>IFERROR(AH161*LEDGER!BE161,0)</f>
        <v>0</v>
      </c>
      <c r="AZ161" s="26">
        <f>IFERROR(AI161*LEDGER!BG161,0)</f>
        <v>0</v>
      </c>
      <c r="BA161" s="26">
        <f>IFERROR(AJ161*LEDGER!BH161,0)</f>
        <v>0</v>
      </c>
      <c r="BB161" s="26">
        <f>IFERROR(AK161*LEDGER!BJ161,0)</f>
        <v>0</v>
      </c>
      <c r="BC161" s="26">
        <f>IFERROR(AL161*LEDGER!BK161,0)</f>
        <v>0</v>
      </c>
      <c r="BD161" s="26">
        <f t="shared" si="25"/>
        <v>0</v>
      </c>
      <c r="BE161" s="26">
        <f t="shared" si="26"/>
        <v>0</v>
      </c>
    </row>
    <row r="162" spans="2:57" x14ac:dyDescent="0.2">
      <c r="B162" s="26">
        <f>'Sub Ref'!F$27</f>
        <v>75</v>
      </c>
      <c r="C162" s="26">
        <f>'Sub Ref'!G$27</f>
        <v>25</v>
      </c>
      <c r="D162" s="26">
        <f t="shared" si="20"/>
        <v>100</v>
      </c>
      <c r="E162" s="26">
        <f>'Sub Ref'!O$27</f>
        <v>75</v>
      </c>
      <c r="F162" s="26">
        <f>'Sub Ref'!P$27</f>
        <v>25</v>
      </c>
      <c r="G162" s="26">
        <f t="shared" si="21"/>
        <v>100</v>
      </c>
      <c r="H162" s="26" t="e">
        <f>VLOOKUP('DATA ENTRY'!L162,'Sub Ref'!$L$30:$O$31,4,0)</f>
        <v>#N/A</v>
      </c>
      <c r="I162" s="26" t="e">
        <f>VLOOKUP('DATA ENTRY'!L162,'Sub Ref'!$L$30:$P$31,5,0)</f>
        <v>#N/A</v>
      </c>
      <c r="J162" s="26" t="e">
        <f t="shared" si="27"/>
        <v>#N/A</v>
      </c>
      <c r="K162" s="26" t="e">
        <f>VLOOKUP('DATA ENTRY'!O162,'Sub Ref'!$C$3:$G$11,4,0)</f>
        <v>#N/A</v>
      </c>
      <c r="L162" s="26" t="e">
        <f>VLOOKUP('DATA ENTRY'!O162,'Sub Ref'!$C$3:$G$11,5,0)</f>
        <v>#N/A</v>
      </c>
      <c r="M162" s="26" t="e">
        <f t="shared" si="22"/>
        <v>#N/A</v>
      </c>
      <c r="N162" s="26" t="e">
        <f>VLOOKUP('DATA ENTRY'!R162,'Sub Ref'!$L$3:$P$11,4,0)</f>
        <v>#N/A</v>
      </c>
      <c r="O162" s="26" t="e">
        <f>VLOOKUP('DATA ENTRY'!R162,'Sub Ref'!$L$3:$P$11,5,0)</f>
        <v>#N/A</v>
      </c>
      <c r="P162" s="26" t="e">
        <f t="shared" si="28"/>
        <v>#N/A</v>
      </c>
      <c r="Q162" s="26" t="e">
        <f>VLOOKUP('DATA ENTRY'!U162,'Sub Ref'!$C$14:$G$22,4,0)</f>
        <v>#N/A</v>
      </c>
      <c r="R162" s="26" t="e">
        <f>VLOOKUP('DATA ENTRY'!U162,'Sub Ref'!$C$14:$G$22,5,0)</f>
        <v>#N/A</v>
      </c>
      <c r="S162" s="26" t="e">
        <f t="shared" si="29"/>
        <v>#N/A</v>
      </c>
      <c r="T162" s="26" t="e">
        <f>INDEX('Sub Ref'!$O$14:$O$22,MATCH('DATA ENTRY'!X162,'Sub Ref'!$L$14:$L$22,0))</f>
        <v>#N/A</v>
      </c>
      <c r="U162" s="26" t="e">
        <f>INDEX('Sub Ref'!$P$14:$P$22,MATCH('DATA ENTRY'!X162,'Sub Ref'!$L$14:$L$22,0))</f>
        <v>#N/A</v>
      </c>
      <c r="V162" s="26" t="e">
        <f t="shared" si="23"/>
        <v>#N/A</v>
      </c>
      <c r="X162" s="26">
        <f>'DATA ENTRY'!A162</f>
        <v>0</v>
      </c>
      <c r="Y162" s="26">
        <f>'Sub Ref'!$D$27</f>
        <v>2.25</v>
      </c>
      <c r="Z162" s="26">
        <f>'Sub Ref'!$E$27</f>
        <v>0.75</v>
      </c>
      <c r="AA162" s="26">
        <f>'Sub Ref'!$M$27</f>
        <v>3</v>
      </c>
      <c r="AB162" s="26">
        <f>'Sub Ref'!$N$27</f>
        <v>1</v>
      </c>
      <c r="AC162" s="26">
        <f>IFERROR(VLOOKUP('DATA ENTRY'!L162,'Sub Ref'!$L$30:$N$31,2,0),0)</f>
        <v>0</v>
      </c>
      <c r="AD162" s="26">
        <f>IFERROR(VLOOKUP('DATA ENTRY'!L162,'Sub Ref'!$L$30:$N$31,3,0),0)</f>
        <v>0</v>
      </c>
      <c r="AE162" s="26">
        <f>IFERROR(VLOOKUP('DATA ENTRY'!O162,'Sub Ref'!$C$3:$E$11,2,0),0)</f>
        <v>0</v>
      </c>
      <c r="AF162" s="26">
        <f>IFERROR(VLOOKUP('DATA ENTRY'!O162,'Sub Ref'!$C$3:$E$11,3,0),0)</f>
        <v>0</v>
      </c>
      <c r="AG162" s="26">
        <f>IFERROR(VLOOKUP('DATA ENTRY'!R162,'Sub Ref'!$L$3:$N$24,2,0),0)</f>
        <v>0</v>
      </c>
      <c r="AH162" s="26">
        <f>IFERROR(VLOOKUP('DATA ENTRY'!R162,'Sub Ref'!$L$3:$N$24,3,0),0)</f>
        <v>0</v>
      </c>
      <c r="AI162" s="26">
        <f>IFERROR(VLOOKUP('DATA ENTRY'!U162,'Sub Ref'!$C$14:$E$22,2,0),0)</f>
        <v>0</v>
      </c>
      <c r="AJ162" s="26">
        <f>IFERROR(VLOOKUP('DATA ENTRY'!U162,'Sub Ref'!$C$14:$E$22,3,0),0)</f>
        <v>0</v>
      </c>
      <c r="AK162" s="26">
        <f>IFERROR(INDEX('Sub Ref'!$M$14:$M$23,MATCH('DATA ENTRY'!X162,'Sub Ref'!$L$14:$L$23,0)),0)</f>
        <v>0</v>
      </c>
      <c r="AL162" s="26">
        <f>IFERROR(INDEX('Sub Ref'!$N$14:$N$23,MATCH('DATA ENTRY'!X162,'Sub Ref'!$L$14:$L$23,0)),0)</f>
        <v>0</v>
      </c>
      <c r="AN162" s="26">
        <f t="shared" si="24"/>
        <v>7</v>
      </c>
      <c r="AP162" s="26">
        <f>IFERROR('MARK LOOKUP'!Y162*LEDGER!AR162,0)</f>
        <v>0</v>
      </c>
      <c r="AQ162" s="26">
        <f>IFERROR('MARK LOOKUP'!Z162*LEDGER!AS162,0)</f>
        <v>0</v>
      </c>
      <c r="AR162" s="26">
        <f>IFERROR(AA162*LEDGER!AU162,0)</f>
        <v>0</v>
      </c>
      <c r="AS162" s="26">
        <f>IFERROR(AB162*LEDGER!AV162,0)</f>
        <v>0</v>
      </c>
      <c r="AT162" s="26">
        <f>IFERROR(AC162*LEDGER!AU162,0)</f>
        <v>0</v>
      </c>
      <c r="AU162" s="26">
        <f>IFERROR(AD162*LEDGER!AV162,0)</f>
        <v>0</v>
      </c>
      <c r="AV162" s="26">
        <f>IFERROR(AE162*LEDGER!BA162,0)</f>
        <v>0</v>
      </c>
      <c r="AW162" s="26">
        <f>IFERROR(AF162*LEDGER!BB162,0)</f>
        <v>0</v>
      </c>
      <c r="AX162" s="26">
        <f>IFERROR(AG162*LEDGER!BD162,0)</f>
        <v>0</v>
      </c>
      <c r="AY162" s="26">
        <f>IFERROR(AH162*LEDGER!BE162,0)</f>
        <v>0</v>
      </c>
      <c r="AZ162" s="26">
        <f>IFERROR(AI162*LEDGER!BG162,0)</f>
        <v>0</v>
      </c>
      <c r="BA162" s="26">
        <f>IFERROR(AJ162*LEDGER!BH162,0)</f>
        <v>0</v>
      </c>
      <c r="BB162" s="26">
        <f>IFERROR(AK162*LEDGER!BJ162,0)</f>
        <v>0</v>
      </c>
      <c r="BC162" s="26">
        <f>IFERROR(AL162*LEDGER!BK162,0)</f>
        <v>0</v>
      </c>
      <c r="BD162" s="26">
        <f t="shared" si="25"/>
        <v>0</v>
      </c>
      <c r="BE162" s="26">
        <f t="shared" si="26"/>
        <v>0</v>
      </c>
    </row>
    <row r="163" spans="2:57" x14ac:dyDescent="0.2">
      <c r="B163" s="26">
        <f>'Sub Ref'!F$27</f>
        <v>75</v>
      </c>
      <c r="C163" s="26">
        <f>'Sub Ref'!G$27</f>
        <v>25</v>
      </c>
      <c r="D163" s="26">
        <f t="shared" si="20"/>
        <v>100</v>
      </c>
      <c r="E163" s="26">
        <f>'Sub Ref'!O$27</f>
        <v>75</v>
      </c>
      <c r="F163" s="26">
        <f>'Sub Ref'!P$27</f>
        <v>25</v>
      </c>
      <c r="G163" s="26">
        <f t="shared" si="21"/>
        <v>100</v>
      </c>
      <c r="H163" s="26" t="e">
        <f>VLOOKUP('DATA ENTRY'!L163,'Sub Ref'!$L$30:$O$31,4,0)</f>
        <v>#N/A</v>
      </c>
      <c r="I163" s="26" t="e">
        <f>VLOOKUP('DATA ENTRY'!L163,'Sub Ref'!$L$30:$P$31,5,0)</f>
        <v>#N/A</v>
      </c>
      <c r="J163" s="26" t="e">
        <f t="shared" si="27"/>
        <v>#N/A</v>
      </c>
      <c r="K163" s="26" t="e">
        <f>VLOOKUP('DATA ENTRY'!O163,'Sub Ref'!$C$3:$G$11,4,0)</f>
        <v>#N/A</v>
      </c>
      <c r="L163" s="26" t="e">
        <f>VLOOKUP('DATA ENTRY'!O163,'Sub Ref'!$C$3:$G$11,5,0)</f>
        <v>#N/A</v>
      </c>
      <c r="M163" s="26" t="e">
        <f t="shared" si="22"/>
        <v>#N/A</v>
      </c>
      <c r="N163" s="26" t="e">
        <f>VLOOKUP('DATA ENTRY'!R163,'Sub Ref'!$L$3:$P$11,4,0)</f>
        <v>#N/A</v>
      </c>
      <c r="O163" s="26" t="e">
        <f>VLOOKUP('DATA ENTRY'!R163,'Sub Ref'!$L$3:$P$11,5,0)</f>
        <v>#N/A</v>
      </c>
      <c r="P163" s="26" t="e">
        <f t="shared" si="28"/>
        <v>#N/A</v>
      </c>
      <c r="Q163" s="26" t="e">
        <f>VLOOKUP('DATA ENTRY'!U163,'Sub Ref'!$C$14:$G$22,4,0)</f>
        <v>#N/A</v>
      </c>
      <c r="R163" s="26" t="e">
        <f>VLOOKUP('DATA ENTRY'!U163,'Sub Ref'!$C$14:$G$22,5,0)</f>
        <v>#N/A</v>
      </c>
      <c r="S163" s="26" t="e">
        <f t="shared" si="29"/>
        <v>#N/A</v>
      </c>
      <c r="T163" s="26" t="e">
        <f>INDEX('Sub Ref'!$O$14:$O$22,MATCH('DATA ENTRY'!X163,'Sub Ref'!$L$14:$L$22,0))</f>
        <v>#N/A</v>
      </c>
      <c r="U163" s="26" t="e">
        <f>INDEX('Sub Ref'!$P$14:$P$22,MATCH('DATA ENTRY'!X163,'Sub Ref'!$L$14:$L$22,0))</f>
        <v>#N/A</v>
      </c>
      <c r="V163" s="26" t="e">
        <f t="shared" si="23"/>
        <v>#N/A</v>
      </c>
      <c r="X163" s="26">
        <f>'DATA ENTRY'!A163</f>
        <v>0</v>
      </c>
      <c r="Y163" s="26">
        <f>'Sub Ref'!$D$27</f>
        <v>2.25</v>
      </c>
      <c r="Z163" s="26">
        <f>'Sub Ref'!$E$27</f>
        <v>0.75</v>
      </c>
      <c r="AA163" s="26">
        <f>'Sub Ref'!$M$27</f>
        <v>3</v>
      </c>
      <c r="AB163" s="26">
        <f>'Sub Ref'!$N$27</f>
        <v>1</v>
      </c>
      <c r="AC163" s="26">
        <f>IFERROR(VLOOKUP('DATA ENTRY'!L163,'Sub Ref'!$L$30:$N$31,2,0),0)</f>
        <v>0</v>
      </c>
      <c r="AD163" s="26">
        <f>IFERROR(VLOOKUP('DATA ENTRY'!L163,'Sub Ref'!$L$30:$N$31,3,0),0)</f>
        <v>0</v>
      </c>
      <c r="AE163" s="26">
        <f>IFERROR(VLOOKUP('DATA ENTRY'!O163,'Sub Ref'!$C$3:$E$11,2,0),0)</f>
        <v>0</v>
      </c>
      <c r="AF163" s="26">
        <f>IFERROR(VLOOKUP('DATA ENTRY'!O163,'Sub Ref'!$C$3:$E$11,3,0),0)</f>
        <v>0</v>
      </c>
      <c r="AG163" s="26">
        <f>IFERROR(VLOOKUP('DATA ENTRY'!R163,'Sub Ref'!$L$3:$N$24,2,0),0)</f>
        <v>0</v>
      </c>
      <c r="AH163" s="26">
        <f>IFERROR(VLOOKUP('DATA ENTRY'!R163,'Sub Ref'!$L$3:$N$24,3,0),0)</f>
        <v>0</v>
      </c>
      <c r="AI163" s="26">
        <f>IFERROR(VLOOKUP('DATA ENTRY'!U163,'Sub Ref'!$C$14:$E$22,2,0),0)</f>
        <v>0</v>
      </c>
      <c r="AJ163" s="26">
        <f>IFERROR(VLOOKUP('DATA ENTRY'!U163,'Sub Ref'!$C$14:$E$22,3,0),0)</f>
        <v>0</v>
      </c>
      <c r="AK163" s="26">
        <f>IFERROR(INDEX('Sub Ref'!$M$14:$M$23,MATCH('DATA ENTRY'!X163,'Sub Ref'!$L$14:$L$23,0)),0)</f>
        <v>0</v>
      </c>
      <c r="AL163" s="26">
        <f>IFERROR(INDEX('Sub Ref'!$N$14:$N$23,MATCH('DATA ENTRY'!X163,'Sub Ref'!$L$14:$L$23,0)),0)</f>
        <v>0</v>
      </c>
      <c r="AN163" s="26">
        <f t="shared" si="24"/>
        <v>7</v>
      </c>
      <c r="AP163" s="26">
        <f>IFERROR('MARK LOOKUP'!Y163*LEDGER!AR163,0)</f>
        <v>0</v>
      </c>
      <c r="AQ163" s="26">
        <f>IFERROR('MARK LOOKUP'!Z163*LEDGER!AS163,0)</f>
        <v>0</v>
      </c>
      <c r="AR163" s="26">
        <f>IFERROR(AA163*LEDGER!AU163,0)</f>
        <v>0</v>
      </c>
      <c r="AS163" s="26">
        <f>IFERROR(AB163*LEDGER!AV163,0)</f>
        <v>0</v>
      </c>
      <c r="AT163" s="26">
        <f>IFERROR(AC163*LEDGER!AU163,0)</f>
        <v>0</v>
      </c>
      <c r="AU163" s="26">
        <f>IFERROR(AD163*LEDGER!AV163,0)</f>
        <v>0</v>
      </c>
      <c r="AV163" s="26">
        <f>IFERROR(AE163*LEDGER!BA163,0)</f>
        <v>0</v>
      </c>
      <c r="AW163" s="26">
        <f>IFERROR(AF163*LEDGER!BB163,0)</f>
        <v>0</v>
      </c>
      <c r="AX163" s="26">
        <f>IFERROR(AG163*LEDGER!BD163,0)</f>
        <v>0</v>
      </c>
      <c r="AY163" s="26">
        <f>IFERROR(AH163*LEDGER!BE163,0)</f>
        <v>0</v>
      </c>
      <c r="AZ163" s="26">
        <f>IFERROR(AI163*LEDGER!BG163,0)</f>
        <v>0</v>
      </c>
      <c r="BA163" s="26">
        <f>IFERROR(AJ163*LEDGER!BH163,0)</f>
        <v>0</v>
      </c>
      <c r="BB163" s="26">
        <f>IFERROR(AK163*LEDGER!BJ163,0)</f>
        <v>0</v>
      </c>
      <c r="BC163" s="26">
        <f>IFERROR(AL163*LEDGER!BK163,0)</f>
        <v>0</v>
      </c>
      <c r="BD163" s="26">
        <f t="shared" si="25"/>
        <v>0</v>
      </c>
      <c r="BE163" s="26">
        <f t="shared" si="26"/>
        <v>0</v>
      </c>
    </row>
    <row r="164" spans="2:57" x14ac:dyDescent="0.2">
      <c r="B164" s="26">
        <f>'Sub Ref'!F$27</f>
        <v>75</v>
      </c>
      <c r="C164" s="26">
        <f>'Sub Ref'!G$27</f>
        <v>25</v>
      </c>
      <c r="D164" s="26">
        <f t="shared" si="20"/>
        <v>100</v>
      </c>
      <c r="E164" s="26">
        <f>'Sub Ref'!O$27</f>
        <v>75</v>
      </c>
      <c r="F164" s="26">
        <f>'Sub Ref'!P$27</f>
        <v>25</v>
      </c>
      <c r="G164" s="26">
        <f t="shared" si="21"/>
        <v>100</v>
      </c>
      <c r="H164" s="26" t="e">
        <f>VLOOKUP('DATA ENTRY'!L164,'Sub Ref'!$L$30:$O$31,4,0)</f>
        <v>#N/A</v>
      </c>
      <c r="I164" s="26" t="e">
        <f>VLOOKUP('DATA ENTRY'!L164,'Sub Ref'!$L$30:$P$31,5,0)</f>
        <v>#N/A</v>
      </c>
      <c r="J164" s="26" t="e">
        <f t="shared" si="27"/>
        <v>#N/A</v>
      </c>
      <c r="K164" s="26" t="e">
        <f>VLOOKUP('DATA ENTRY'!O164,'Sub Ref'!$C$3:$G$11,4,0)</f>
        <v>#N/A</v>
      </c>
      <c r="L164" s="26" t="e">
        <f>VLOOKUP('DATA ENTRY'!O164,'Sub Ref'!$C$3:$G$11,5,0)</f>
        <v>#N/A</v>
      </c>
      <c r="M164" s="26" t="e">
        <f t="shared" si="22"/>
        <v>#N/A</v>
      </c>
      <c r="N164" s="26" t="e">
        <f>VLOOKUP('DATA ENTRY'!R164,'Sub Ref'!$L$3:$P$11,4,0)</f>
        <v>#N/A</v>
      </c>
      <c r="O164" s="26" t="e">
        <f>VLOOKUP('DATA ENTRY'!R164,'Sub Ref'!$L$3:$P$11,5,0)</f>
        <v>#N/A</v>
      </c>
      <c r="P164" s="26" t="e">
        <f t="shared" si="28"/>
        <v>#N/A</v>
      </c>
      <c r="Q164" s="26" t="e">
        <f>VLOOKUP('DATA ENTRY'!U164,'Sub Ref'!$C$14:$G$22,4,0)</f>
        <v>#N/A</v>
      </c>
      <c r="R164" s="26" t="e">
        <f>VLOOKUP('DATA ENTRY'!U164,'Sub Ref'!$C$14:$G$22,5,0)</f>
        <v>#N/A</v>
      </c>
      <c r="S164" s="26" t="e">
        <f t="shared" si="29"/>
        <v>#N/A</v>
      </c>
      <c r="T164" s="26" t="e">
        <f>INDEX('Sub Ref'!$O$14:$O$22,MATCH('DATA ENTRY'!X164,'Sub Ref'!$L$14:$L$22,0))</f>
        <v>#N/A</v>
      </c>
      <c r="U164" s="26" t="e">
        <f>INDEX('Sub Ref'!$P$14:$P$22,MATCH('DATA ENTRY'!X164,'Sub Ref'!$L$14:$L$22,0))</f>
        <v>#N/A</v>
      </c>
      <c r="V164" s="26" t="e">
        <f t="shared" si="23"/>
        <v>#N/A</v>
      </c>
      <c r="X164" s="26">
        <f>'DATA ENTRY'!A164</f>
        <v>0</v>
      </c>
      <c r="Y164" s="26">
        <f>'Sub Ref'!$D$27</f>
        <v>2.25</v>
      </c>
      <c r="Z164" s="26">
        <f>'Sub Ref'!$E$27</f>
        <v>0.75</v>
      </c>
      <c r="AA164" s="26">
        <f>'Sub Ref'!$M$27</f>
        <v>3</v>
      </c>
      <c r="AB164" s="26">
        <f>'Sub Ref'!$N$27</f>
        <v>1</v>
      </c>
      <c r="AC164" s="26">
        <f>IFERROR(VLOOKUP('DATA ENTRY'!L164,'Sub Ref'!$L$30:$N$31,2,0),0)</f>
        <v>0</v>
      </c>
      <c r="AD164" s="26">
        <f>IFERROR(VLOOKUP('DATA ENTRY'!L164,'Sub Ref'!$L$30:$N$31,3,0),0)</f>
        <v>0</v>
      </c>
      <c r="AE164" s="26">
        <f>IFERROR(VLOOKUP('DATA ENTRY'!O164,'Sub Ref'!$C$3:$E$11,2,0),0)</f>
        <v>0</v>
      </c>
      <c r="AF164" s="26">
        <f>IFERROR(VLOOKUP('DATA ENTRY'!O164,'Sub Ref'!$C$3:$E$11,3,0),0)</f>
        <v>0</v>
      </c>
      <c r="AG164" s="26">
        <f>IFERROR(VLOOKUP('DATA ENTRY'!R164,'Sub Ref'!$L$3:$N$24,2,0),0)</f>
        <v>0</v>
      </c>
      <c r="AH164" s="26">
        <f>IFERROR(VLOOKUP('DATA ENTRY'!R164,'Sub Ref'!$L$3:$N$24,3,0),0)</f>
        <v>0</v>
      </c>
      <c r="AI164" s="26">
        <f>IFERROR(VLOOKUP('DATA ENTRY'!U164,'Sub Ref'!$C$14:$E$22,2,0),0)</f>
        <v>0</v>
      </c>
      <c r="AJ164" s="26">
        <f>IFERROR(VLOOKUP('DATA ENTRY'!U164,'Sub Ref'!$C$14:$E$22,3,0),0)</f>
        <v>0</v>
      </c>
      <c r="AK164" s="26">
        <f>IFERROR(INDEX('Sub Ref'!$M$14:$M$23,MATCH('DATA ENTRY'!X164,'Sub Ref'!$L$14:$L$23,0)),0)</f>
        <v>0</v>
      </c>
      <c r="AL164" s="26">
        <f>IFERROR(INDEX('Sub Ref'!$N$14:$N$23,MATCH('DATA ENTRY'!X164,'Sub Ref'!$L$14:$L$23,0)),0)</f>
        <v>0</v>
      </c>
      <c r="AN164" s="26">
        <f t="shared" si="24"/>
        <v>7</v>
      </c>
      <c r="AP164" s="26">
        <f>IFERROR('MARK LOOKUP'!Y164*LEDGER!AR164,0)</f>
        <v>0</v>
      </c>
      <c r="AQ164" s="26">
        <f>IFERROR('MARK LOOKUP'!Z164*LEDGER!AS164,0)</f>
        <v>0</v>
      </c>
      <c r="AR164" s="26">
        <f>IFERROR(AA164*LEDGER!AU164,0)</f>
        <v>0</v>
      </c>
      <c r="AS164" s="26">
        <f>IFERROR(AB164*LEDGER!AV164,0)</f>
        <v>0</v>
      </c>
      <c r="AT164" s="26">
        <f>IFERROR(AC164*LEDGER!AU164,0)</f>
        <v>0</v>
      </c>
      <c r="AU164" s="26">
        <f>IFERROR(AD164*LEDGER!AV164,0)</f>
        <v>0</v>
      </c>
      <c r="AV164" s="26">
        <f>IFERROR(AE164*LEDGER!BA164,0)</f>
        <v>0</v>
      </c>
      <c r="AW164" s="26">
        <f>IFERROR(AF164*LEDGER!BB164,0)</f>
        <v>0</v>
      </c>
      <c r="AX164" s="26">
        <f>IFERROR(AG164*LEDGER!BD164,0)</f>
        <v>0</v>
      </c>
      <c r="AY164" s="26">
        <f>IFERROR(AH164*LEDGER!BE164,0)</f>
        <v>0</v>
      </c>
      <c r="AZ164" s="26">
        <f>IFERROR(AI164*LEDGER!BG164,0)</f>
        <v>0</v>
      </c>
      <c r="BA164" s="26">
        <f>IFERROR(AJ164*LEDGER!BH164,0)</f>
        <v>0</v>
      </c>
      <c r="BB164" s="26">
        <f>IFERROR(AK164*LEDGER!BJ164,0)</f>
        <v>0</v>
      </c>
      <c r="BC164" s="26">
        <f>IFERROR(AL164*LEDGER!BK164,0)</f>
        <v>0</v>
      </c>
      <c r="BD164" s="26">
        <f t="shared" si="25"/>
        <v>0</v>
      </c>
      <c r="BE164" s="26">
        <f t="shared" si="26"/>
        <v>0</v>
      </c>
    </row>
    <row r="165" spans="2:57" x14ac:dyDescent="0.2">
      <c r="B165" s="26">
        <f>'Sub Ref'!F$27</f>
        <v>75</v>
      </c>
      <c r="C165" s="26">
        <f>'Sub Ref'!G$27</f>
        <v>25</v>
      </c>
      <c r="D165" s="26">
        <f t="shared" si="20"/>
        <v>100</v>
      </c>
      <c r="E165" s="26">
        <f>'Sub Ref'!O$27</f>
        <v>75</v>
      </c>
      <c r="F165" s="26">
        <f>'Sub Ref'!P$27</f>
        <v>25</v>
      </c>
      <c r="G165" s="26">
        <f t="shared" si="21"/>
        <v>100</v>
      </c>
      <c r="H165" s="26" t="e">
        <f>VLOOKUP('DATA ENTRY'!L165,'Sub Ref'!$L$30:$O$31,4,0)</f>
        <v>#N/A</v>
      </c>
      <c r="I165" s="26" t="e">
        <f>VLOOKUP('DATA ENTRY'!L165,'Sub Ref'!$L$30:$P$31,5,0)</f>
        <v>#N/A</v>
      </c>
      <c r="J165" s="26" t="e">
        <f t="shared" si="27"/>
        <v>#N/A</v>
      </c>
      <c r="K165" s="26" t="e">
        <f>VLOOKUP('DATA ENTRY'!O165,'Sub Ref'!$C$3:$G$11,4,0)</f>
        <v>#N/A</v>
      </c>
      <c r="L165" s="26" t="e">
        <f>VLOOKUP('DATA ENTRY'!O165,'Sub Ref'!$C$3:$G$11,5,0)</f>
        <v>#N/A</v>
      </c>
      <c r="M165" s="26" t="e">
        <f t="shared" si="22"/>
        <v>#N/A</v>
      </c>
      <c r="N165" s="26" t="e">
        <f>VLOOKUP('DATA ENTRY'!R165,'Sub Ref'!$L$3:$P$11,4,0)</f>
        <v>#N/A</v>
      </c>
      <c r="O165" s="26" t="e">
        <f>VLOOKUP('DATA ENTRY'!R165,'Sub Ref'!$L$3:$P$11,5,0)</f>
        <v>#N/A</v>
      </c>
      <c r="P165" s="26" t="e">
        <f t="shared" si="28"/>
        <v>#N/A</v>
      </c>
      <c r="Q165" s="26" t="e">
        <f>VLOOKUP('DATA ENTRY'!U165,'Sub Ref'!$C$14:$G$22,4,0)</f>
        <v>#N/A</v>
      </c>
      <c r="R165" s="26" t="e">
        <f>VLOOKUP('DATA ENTRY'!U165,'Sub Ref'!$C$14:$G$22,5,0)</f>
        <v>#N/A</v>
      </c>
      <c r="S165" s="26" t="e">
        <f t="shared" si="29"/>
        <v>#N/A</v>
      </c>
      <c r="T165" s="26" t="e">
        <f>INDEX('Sub Ref'!$O$14:$O$22,MATCH('DATA ENTRY'!X165,'Sub Ref'!$L$14:$L$22,0))</f>
        <v>#N/A</v>
      </c>
      <c r="U165" s="26" t="e">
        <f>INDEX('Sub Ref'!$P$14:$P$22,MATCH('DATA ENTRY'!X165,'Sub Ref'!$L$14:$L$22,0))</f>
        <v>#N/A</v>
      </c>
      <c r="V165" s="26" t="e">
        <f t="shared" si="23"/>
        <v>#N/A</v>
      </c>
      <c r="X165" s="26">
        <f>'DATA ENTRY'!A165</f>
        <v>0</v>
      </c>
      <c r="Y165" s="26">
        <f>'Sub Ref'!$D$27</f>
        <v>2.25</v>
      </c>
      <c r="Z165" s="26">
        <f>'Sub Ref'!$E$27</f>
        <v>0.75</v>
      </c>
      <c r="AA165" s="26">
        <f>'Sub Ref'!$M$27</f>
        <v>3</v>
      </c>
      <c r="AB165" s="26">
        <f>'Sub Ref'!$N$27</f>
        <v>1</v>
      </c>
      <c r="AC165" s="26">
        <f>IFERROR(VLOOKUP('DATA ENTRY'!L165,'Sub Ref'!$L$30:$N$31,2,0),0)</f>
        <v>0</v>
      </c>
      <c r="AD165" s="26">
        <f>IFERROR(VLOOKUP('DATA ENTRY'!L165,'Sub Ref'!$L$30:$N$31,3,0),0)</f>
        <v>0</v>
      </c>
      <c r="AE165" s="26">
        <f>IFERROR(VLOOKUP('DATA ENTRY'!O165,'Sub Ref'!$C$3:$E$11,2,0),0)</f>
        <v>0</v>
      </c>
      <c r="AF165" s="26">
        <f>IFERROR(VLOOKUP('DATA ENTRY'!O165,'Sub Ref'!$C$3:$E$11,3,0),0)</f>
        <v>0</v>
      </c>
      <c r="AG165" s="26">
        <f>IFERROR(VLOOKUP('DATA ENTRY'!R165,'Sub Ref'!$L$3:$N$24,2,0),0)</f>
        <v>0</v>
      </c>
      <c r="AH165" s="26">
        <f>IFERROR(VLOOKUP('DATA ENTRY'!R165,'Sub Ref'!$L$3:$N$24,3,0),0)</f>
        <v>0</v>
      </c>
      <c r="AI165" s="26">
        <f>IFERROR(VLOOKUP('DATA ENTRY'!U165,'Sub Ref'!$C$14:$E$22,2,0),0)</f>
        <v>0</v>
      </c>
      <c r="AJ165" s="26">
        <f>IFERROR(VLOOKUP('DATA ENTRY'!U165,'Sub Ref'!$C$14:$E$22,3,0),0)</f>
        <v>0</v>
      </c>
      <c r="AK165" s="26">
        <f>IFERROR(INDEX('Sub Ref'!$M$14:$M$23,MATCH('DATA ENTRY'!X165,'Sub Ref'!$L$14:$L$23,0)),0)</f>
        <v>0</v>
      </c>
      <c r="AL165" s="26">
        <f>IFERROR(INDEX('Sub Ref'!$N$14:$N$23,MATCH('DATA ENTRY'!X165,'Sub Ref'!$L$14:$L$23,0)),0)</f>
        <v>0</v>
      </c>
      <c r="AN165" s="26">
        <f t="shared" si="24"/>
        <v>7</v>
      </c>
      <c r="AP165" s="26">
        <f>IFERROR('MARK LOOKUP'!Y165*LEDGER!AR165,0)</f>
        <v>0</v>
      </c>
      <c r="AQ165" s="26">
        <f>IFERROR('MARK LOOKUP'!Z165*LEDGER!AS165,0)</f>
        <v>0</v>
      </c>
      <c r="AR165" s="26">
        <f>IFERROR(AA165*LEDGER!AU165,0)</f>
        <v>0</v>
      </c>
      <c r="AS165" s="26">
        <f>IFERROR(AB165*LEDGER!AV165,0)</f>
        <v>0</v>
      </c>
      <c r="AT165" s="26">
        <f>IFERROR(AC165*LEDGER!AU165,0)</f>
        <v>0</v>
      </c>
      <c r="AU165" s="26">
        <f>IFERROR(AD165*LEDGER!AV165,0)</f>
        <v>0</v>
      </c>
      <c r="AV165" s="26">
        <f>IFERROR(AE165*LEDGER!BA165,0)</f>
        <v>0</v>
      </c>
      <c r="AW165" s="26">
        <f>IFERROR(AF165*LEDGER!BB165,0)</f>
        <v>0</v>
      </c>
      <c r="AX165" s="26">
        <f>IFERROR(AG165*LEDGER!BD165,0)</f>
        <v>0</v>
      </c>
      <c r="AY165" s="26">
        <f>IFERROR(AH165*LEDGER!BE165,0)</f>
        <v>0</v>
      </c>
      <c r="AZ165" s="26">
        <f>IFERROR(AI165*LEDGER!BG165,0)</f>
        <v>0</v>
      </c>
      <c r="BA165" s="26">
        <f>IFERROR(AJ165*LEDGER!BH165,0)</f>
        <v>0</v>
      </c>
      <c r="BB165" s="26">
        <f>IFERROR(AK165*LEDGER!BJ165,0)</f>
        <v>0</v>
      </c>
      <c r="BC165" s="26">
        <f>IFERROR(AL165*LEDGER!BK165,0)</f>
        <v>0</v>
      </c>
      <c r="BD165" s="26">
        <f t="shared" si="25"/>
        <v>0</v>
      </c>
      <c r="BE165" s="26">
        <f t="shared" si="26"/>
        <v>0</v>
      </c>
    </row>
    <row r="166" spans="2:57" x14ac:dyDescent="0.2">
      <c r="B166" s="26">
        <f>'Sub Ref'!F$27</f>
        <v>75</v>
      </c>
      <c r="C166" s="26">
        <f>'Sub Ref'!G$27</f>
        <v>25</v>
      </c>
      <c r="D166" s="26">
        <f t="shared" si="20"/>
        <v>100</v>
      </c>
      <c r="E166" s="26">
        <f>'Sub Ref'!O$27</f>
        <v>75</v>
      </c>
      <c r="F166" s="26">
        <f>'Sub Ref'!P$27</f>
        <v>25</v>
      </c>
      <c r="G166" s="26">
        <f t="shared" si="21"/>
        <v>100</v>
      </c>
      <c r="H166" s="26" t="e">
        <f>VLOOKUP('DATA ENTRY'!L166,'Sub Ref'!$L$30:$O$31,4,0)</f>
        <v>#N/A</v>
      </c>
      <c r="I166" s="26" t="e">
        <f>VLOOKUP('DATA ENTRY'!L166,'Sub Ref'!$L$30:$P$31,5,0)</f>
        <v>#N/A</v>
      </c>
      <c r="J166" s="26" t="e">
        <f t="shared" si="27"/>
        <v>#N/A</v>
      </c>
      <c r="K166" s="26" t="e">
        <f>VLOOKUP('DATA ENTRY'!O166,'Sub Ref'!$C$3:$G$11,4,0)</f>
        <v>#N/A</v>
      </c>
      <c r="L166" s="26" t="e">
        <f>VLOOKUP('DATA ENTRY'!O166,'Sub Ref'!$C$3:$G$11,5,0)</f>
        <v>#N/A</v>
      </c>
      <c r="M166" s="26" t="e">
        <f t="shared" si="22"/>
        <v>#N/A</v>
      </c>
      <c r="N166" s="26" t="e">
        <f>VLOOKUP('DATA ENTRY'!R166,'Sub Ref'!$L$3:$P$11,4,0)</f>
        <v>#N/A</v>
      </c>
      <c r="O166" s="26" t="e">
        <f>VLOOKUP('DATA ENTRY'!R166,'Sub Ref'!$L$3:$P$11,5,0)</f>
        <v>#N/A</v>
      </c>
      <c r="P166" s="26" t="e">
        <f t="shared" si="28"/>
        <v>#N/A</v>
      </c>
      <c r="Q166" s="26" t="e">
        <f>VLOOKUP('DATA ENTRY'!U166,'Sub Ref'!$C$14:$G$22,4,0)</f>
        <v>#N/A</v>
      </c>
      <c r="R166" s="26" t="e">
        <f>VLOOKUP('DATA ENTRY'!U166,'Sub Ref'!$C$14:$G$22,5,0)</f>
        <v>#N/A</v>
      </c>
      <c r="S166" s="26" t="e">
        <f t="shared" si="29"/>
        <v>#N/A</v>
      </c>
      <c r="T166" s="26" t="e">
        <f>INDEX('Sub Ref'!$O$14:$O$22,MATCH('DATA ENTRY'!X166,'Sub Ref'!$L$14:$L$22,0))</f>
        <v>#N/A</v>
      </c>
      <c r="U166" s="26" t="e">
        <f>INDEX('Sub Ref'!$P$14:$P$22,MATCH('DATA ENTRY'!X166,'Sub Ref'!$L$14:$L$22,0))</f>
        <v>#N/A</v>
      </c>
      <c r="V166" s="26" t="e">
        <f t="shared" si="23"/>
        <v>#N/A</v>
      </c>
      <c r="X166" s="26">
        <f>'DATA ENTRY'!A166</f>
        <v>0</v>
      </c>
      <c r="Y166" s="26">
        <f>'Sub Ref'!$D$27</f>
        <v>2.25</v>
      </c>
      <c r="Z166" s="26">
        <f>'Sub Ref'!$E$27</f>
        <v>0.75</v>
      </c>
      <c r="AA166" s="26">
        <f>'Sub Ref'!$M$27</f>
        <v>3</v>
      </c>
      <c r="AB166" s="26">
        <f>'Sub Ref'!$N$27</f>
        <v>1</v>
      </c>
      <c r="AC166" s="26">
        <f>IFERROR(VLOOKUP('DATA ENTRY'!L166,'Sub Ref'!$L$30:$N$31,2,0),0)</f>
        <v>0</v>
      </c>
      <c r="AD166" s="26">
        <f>IFERROR(VLOOKUP('DATA ENTRY'!L166,'Sub Ref'!$L$30:$N$31,3,0),0)</f>
        <v>0</v>
      </c>
      <c r="AE166" s="26">
        <f>IFERROR(VLOOKUP('DATA ENTRY'!O166,'Sub Ref'!$C$3:$E$11,2,0),0)</f>
        <v>0</v>
      </c>
      <c r="AF166" s="26">
        <f>IFERROR(VLOOKUP('DATA ENTRY'!O166,'Sub Ref'!$C$3:$E$11,3,0),0)</f>
        <v>0</v>
      </c>
      <c r="AG166" s="26">
        <f>IFERROR(VLOOKUP('DATA ENTRY'!R166,'Sub Ref'!$L$3:$N$24,2,0),0)</f>
        <v>0</v>
      </c>
      <c r="AH166" s="26">
        <f>IFERROR(VLOOKUP('DATA ENTRY'!R166,'Sub Ref'!$L$3:$N$24,3,0),0)</f>
        <v>0</v>
      </c>
      <c r="AI166" s="26">
        <f>IFERROR(VLOOKUP('DATA ENTRY'!U166,'Sub Ref'!$C$14:$E$22,2,0),0)</f>
        <v>0</v>
      </c>
      <c r="AJ166" s="26">
        <f>IFERROR(VLOOKUP('DATA ENTRY'!U166,'Sub Ref'!$C$14:$E$22,3,0),0)</f>
        <v>0</v>
      </c>
      <c r="AK166" s="26">
        <f>IFERROR(INDEX('Sub Ref'!$M$14:$M$23,MATCH('DATA ENTRY'!X166,'Sub Ref'!$L$14:$L$23,0)),0)</f>
        <v>0</v>
      </c>
      <c r="AL166" s="26">
        <f>IFERROR(INDEX('Sub Ref'!$N$14:$N$23,MATCH('DATA ENTRY'!X166,'Sub Ref'!$L$14:$L$23,0)),0)</f>
        <v>0</v>
      </c>
      <c r="AN166" s="26">
        <f t="shared" si="24"/>
        <v>7</v>
      </c>
      <c r="AP166" s="26">
        <f>IFERROR('MARK LOOKUP'!Y166*LEDGER!AR166,0)</f>
        <v>0</v>
      </c>
      <c r="AQ166" s="26">
        <f>IFERROR('MARK LOOKUP'!Z166*LEDGER!AS166,0)</f>
        <v>0</v>
      </c>
      <c r="AR166" s="26">
        <f>IFERROR(AA166*LEDGER!AU166,0)</f>
        <v>0</v>
      </c>
      <c r="AS166" s="26">
        <f>IFERROR(AB166*LEDGER!AV166,0)</f>
        <v>0</v>
      </c>
      <c r="AT166" s="26">
        <f>IFERROR(AC166*LEDGER!AU166,0)</f>
        <v>0</v>
      </c>
      <c r="AU166" s="26">
        <f>IFERROR(AD166*LEDGER!AV166,0)</f>
        <v>0</v>
      </c>
      <c r="AV166" s="26">
        <f>IFERROR(AE166*LEDGER!BA166,0)</f>
        <v>0</v>
      </c>
      <c r="AW166" s="26">
        <f>IFERROR(AF166*LEDGER!BB166,0)</f>
        <v>0</v>
      </c>
      <c r="AX166" s="26">
        <f>IFERROR(AG166*LEDGER!BD166,0)</f>
        <v>0</v>
      </c>
      <c r="AY166" s="26">
        <f>IFERROR(AH166*LEDGER!BE166,0)</f>
        <v>0</v>
      </c>
      <c r="AZ166" s="26">
        <f>IFERROR(AI166*LEDGER!BG166,0)</f>
        <v>0</v>
      </c>
      <c r="BA166" s="26">
        <f>IFERROR(AJ166*LEDGER!BH166,0)</f>
        <v>0</v>
      </c>
      <c r="BB166" s="26">
        <f>IFERROR(AK166*LEDGER!BJ166,0)</f>
        <v>0</v>
      </c>
      <c r="BC166" s="26">
        <f>IFERROR(AL166*LEDGER!BK166,0)</f>
        <v>0</v>
      </c>
      <c r="BD166" s="26">
        <f t="shared" si="25"/>
        <v>0</v>
      </c>
      <c r="BE166" s="26">
        <f t="shared" si="26"/>
        <v>0</v>
      </c>
    </row>
    <row r="167" spans="2:57" x14ac:dyDescent="0.2">
      <c r="B167" s="26">
        <f>'Sub Ref'!F$27</f>
        <v>75</v>
      </c>
      <c r="C167" s="26">
        <f>'Sub Ref'!G$27</f>
        <v>25</v>
      </c>
      <c r="D167" s="26">
        <f t="shared" si="20"/>
        <v>100</v>
      </c>
      <c r="E167" s="26">
        <f>'Sub Ref'!O$27</f>
        <v>75</v>
      </c>
      <c r="F167" s="26">
        <f>'Sub Ref'!P$27</f>
        <v>25</v>
      </c>
      <c r="G167" s="26">
        <f t="shared" si="21"/>
        <v>100</v>
      </c>
      <c r="H167" s="26" t="e">
        <f>VLOOKUP('DATA ENTRY'!L167,'Sub Ref'!$L$30:$O$31,4,0)</f>
        <v>#N/A</v>
      </c>
      <c r="I167" s="26" t="e">
        <f>VLOOKUP('DATA ENTRY'!L167,'Sub Ref'!$L$30:$P$31,5,0)</f>
        <v>#N/A</v>
      </c>
      <c r="J167" s="26" t="e">
        <f t="shared" si="27"/>
        <v>#N/A</v>
      </c>
      <c r="K167" s="26" t="e">
        <f>VLOOKUP('DATA ENTRY'!O167,'Sub Ref'!$C$3:$G$11,4,0)</f>
        <v>#N/A</v>
      </c>
      <c r="L167" s="26" t="e">
        <f>VLOOKUP('DATA ENTRY'!O167,'Sub Ref'!$C$3:$G$11,5,0)</f>
        <v>#N/A</v>
      </c>
      <c r="M167" s="26" t="e">
        <f t="shared" si="22"/>
        <v>#N/A</v>
      </c>
      <c r="N167" s="26" t="e">
        <f>VLOOKUP('DATA ENTRY'!R167,'Sub Ref'!$L$3:$P$11,4,0)</f>
        <v>#N/A</v>
      </c>
      <c r="O167" s="26" t="e">
        <f>VLOOKUP('DATA ENTRY'!R167,'Sub Ref'!$L$3:$P$11,5,0)</f>
        <v>#N/A</v>
      </c>
      <c r="P167" s="26" t="e">
        <f t="shared" si="28"/>
        <v>#N/A</v>
      </c>
      <c r="Q167" s="26" t="e">
        <f>VLOOKUP('DATA ENTRY'!U167,'Sub Ref'!$C$14:$G$22,4,0)</f>
        <v>#N/A</v>
      </c>
      <c r="R167" s="26" t="e">
        <f>VLOOKUP('DATA ENTRY'!U167,'Sub Ref'!$C$14:$G$22,5,0)</f>
        <v>#N/A</v>
      </c>
      <c r="S167" s="26" t="e">
        <f t="shared" si="29"/>
        <v>#N/A</v>
      </c>
      <c r="T167" s="26" t="e">
        <f>INDEX('Sub Ref'!$O$14:$O$22,MATCH('DATA ENTRY'!X167,'Sub Ref'!$L$14:$L$22,0))</f>
        <v>#N/A</v>
      </c>
      <c r="U167" s="26" t="e">
        <f>INDEX('Sub Ref'!$P$14:$P$22,MATCH('DATA ENTRY'!X167,'Sub Ref'!$L$14:$L$22,0))</f>
        <v>#N/A</v>
      </c>
      <c r="V167" s="26" t="e">
        <f t="shared" si="23"/>
        <v>#N/A</v>
      </c>
      <c r="X167" s="26">
        <f>'DATA ENTRY'!A167</f>
        <v>0</v>
      </c>
      <c r="Y167" s="26">
        <f>'Sub Ref'!$D$27</f>
        <v>2.25</v>
      </c>
      <c r="Z167" s="26">
        <f>'Sub Ref'!$E$27</f>
        <v>0.75</v>
      </c>
      <c r="AA167" s="26">
        <f>'Sub Ref'!$M$27</f>
        <v>3</v>
      </c>
      <c r="AB167" s="26">
        <f>'Sub Ref'!$N$27</f>
        <v>1</v>
      </c>
      <c r="AC167" s="26">
        <f>IFERROR(VLOOKUP('DATA ENTRY'!L167,'Sub Ref'!$L$30:$N$31,2,0),0)</f>
        <v>0</v>
      </c>
      <c r="AD167" s="26">
        <f>IFERROR(VLOOKUP('DATA ENTRY'!L167,'Sub Ref'!$L$30:$N$31,3,0),0)</f>
        <v>0</v>
      </c>
      <c r="AE167" s="26">
        <f>IFERROR(VLOOKUP('DATA ENTRY'!O167,'Sub Ref'!$C$3:$E$11,2,0),0)</f>
        <v>0</v>
      </c>
      <c r="AF167" s="26">
        <f>IFERROR(VLOOKUP('DATA ENTRY'!O167,'Sub Ref'!$C$3:$E$11,3,0),0)</f>
        <v>0</v>
      </c>
      <c r="AG167" s="26">
        <f>IFERROR(VLOOKUP('DATA ENTRY'!R167,'Sub Ref'!$L$3:$N$24,2,0),0)</f>
        <v>0</v>
      </c>
      <c r="AH167" s="26">
        <f>IFERROR(VLOOKUP('DATA ENTRY'!R167,'Sub Ref'!$L$3:$N$24,3,0),0)</f>
        <v>0</v>
      </c>
      <c r="AI167" s="26">
        <f>IFERROR(VLOOKUP('DATA ENTRY'!U167,'Sub Ref'!$C$14:$E$22,2,0),0)</f>
        <v>0</v>
      </c>
      <c r="AJ167" s="26">
        <f>IFERROR(VLOOKUP('DATA ENTRY'!U167,'Sub Ref'!$C$14:$E$22,3,0),0)</f>
        <v>0</v>
      </c>
      <c r="AK167" s="26">
        <f>IFERROR(INDEX('Sub Ref'!$M$14:$M$23,MATCH('DATA ENTRY'!X167,'Sub Ref'!$L$14:$L$23,0)),0)</f>
        <v>0</v>
      </c>
      <c r="AL167" s="26">
        <f>IFERROR(INDEX('Sub Ref'!$N$14:$N$23,MATCH('DATA ENTRY'!X167,'Sub Ref'!$L$14:$L$23,0)),0)</f>
        <v>0</v>
      </c>
      <c r="AN167" s="26">
        <f t="shared" si="24"/>
        <v>7</v>
      </c>
      <c r="AP167" s="26">
        <f>IFERROR('MARK LOOKUP'!Y167*LEDGER!AR167,0)</f>
        <v>0</v>
      </c>
      <c r="AQ167" s="26">
        <f>IFERROR('MARK LOOKUP'!Z167*LEDGER!AS167,0)</f>
        <v>0</v>
      </c>
      <c r="AR167" s="26">
        <f>IFERROR(AA167*LEDGER!AU167,0)</f>
        <v>0</v>
      </c>
      <c r="AS167" s="26">
        <f>IFERROR(AB167*LEDGER!AV167,0)</f>
        <v>0</v>
      </c>
      <c r="AT167" s="26">
        <f>IFERROR(AC167*LEDGER!AU167,0)</f>
        <v>0</v>
      </c>
      <c r="AU167" s="26">
        <f>IFERROR(AD167*LEDGER!AV167,0)</f>
        <v>0</v>
      </c>
      <c r="AV167" s="26">
        <f>IFERROR(AE167*LEDGER!BA167,0)</f>
        <v>0</v>
      </c>
      <c r="AW167" s="26">
        <f>IFERROR(AF167*LEDGER!BB167,0)</f>
        <v>0</v>
      </c>
      <c r="AX167" s="26">
        <f>IFERROR(AG167*LEDGER!BD167,0)</f>
        <v>0</v>
      </c>
      <c r="AY167" s="26">
        <f>IFERROR(AH167*LEDGER!BE167,0)</f>
        <v>0</v>
      </c>
      <c r="AZ167" s="26">
        <f>IFERROR(AI167*LEDGER!BG167,0)</f>
        <v>0</v>
      </c>
      <c r="BA167" s="26">
        <f>IFERROR(AJ167*LEDGER!BH167,0)</f>
        <v>0</v>
      </c>
      <c r="BB167" s="26">
        <f>IFERROR(AK167*LEDGER!BJ167,0)</f>
        <v>0</v>
      </c>
      <c r="BC167" s="26">
        <f>IFERROR(AL167*LEDGER!BK167,0)</f>
        <v>0</v>
      </c>
      <c r="BD167" s="26">
        <f t="shared" si="25"/>
        <v>0</v>
      </c>
      <c r="BE167" s="26">
        <f t="shared" si="26"/>
        <v>0</v>
      </c>
    </row>
    <row r="168" spans="2:57" x14ac:dyDescent="0.2">
      <c r="B168" s="26">
        <f>'Sub Ref'!F$27</f>
        <v>75</v>
      </c>
      <c r="C168" s="26">
        <f>'Sub Ref'!G$27</f>
        <v>25</v>
      </c>
      <c r="D168" s="26">
        <f t="shared" si="20"/>
        <v>100</v>
      </c>
      <c r="E168" s="26">
        <f>'Sub Ref'!O$27</f>
        <v>75</v>
      </c>
      <c r="F168" s="26">
        <f>'Sub Ref'!P$27</f>
        <v>25</v>
      </c>
      <c r="G168" s="26">
        <f t="shared" si="21"/>
        <v>100</v>
      </c>
      <c r="H168" s="26" t="e">
        <f>VLOOKUP('DATA ENTRY'!L168,'Sub Ref'!$L$30:$O$31,4,0)</f>
        <v>#N/A</v>
      </c>
      <c r="I168" s="26" t="e">
        <f>VLOOKUP('DATA ENTRY'!L168,'Sub Ref'!$L$30:$P$31,5,0)</f>
        <v>#N/A</v>
      </c>
      <c r="J168" s="26" t="e">
        <f t="shared" si="27"/>
        <v>#N/A</v>
      </c>
      <c r="K168" s="26" t="e">
        <f>VLOOKUP('DATA ENTRY'!O168,'Sub Ref'!$C$3:$G$11,4,0)</f>
        <v>#N/A</v>
      </c>
      <c r="L168" s="26" t="e">
        <f>VLOOKUP('DATA ENTRY'!O168,'Sub Ref'!$C$3:$G$11,5,0)</f>
        <v>#N/A</v>
      </c>
      <c r="M168" s="26" t="e">
        <f t="shared" si="22"/>
        <v>#N/A</v>
      </c>
      <c r="N168" s="26" t="e">
        <f>VLOOKUP('DATA ENTRY'!R168,'Sub Ref'!$L$3:$P$11,4,0)</f>
        <v>#N/A</v>
      </c>
      <c r="O168" s="26" t="e">
        <f>VLOOKUP('DATA ENTRY'!R168,'Sub Ref'!$L$3:$P$11,5,0)</f>
        <v>#N/A</v>
      </c>
      <c r="P168" s="26" t="e">
        <f t="shared" si="28"/>
        <v>#N/A</v>
      </c>
      <c r="Q168" s="26" t="e">
        <f>VLOOKUP('DATA ENTRY'!U168,'Sub Ref'!$C$14:$G$22,4,0)</f>
        <v>#N/A</v>
      </c>
      <c r="R168" s="26" t="e">
        <f>VLOOKUP('DATA ENTRY'!U168,'Sub Ref'!$C$14:$G$22,5,0)</f>
        <v>#N/A</v>
      </c>
      <c r="S168" s="26" t="e">
        <f t="shared" si="29"/>
        <v>#N/A</v>
      </c>
      <c r="T168" s="26" t="e">
        <f>INDEX('Sub Ref'!$O$14:$O$22,MATCH('DATA ENTRY'!X168,'Sub Ref'!$L$14:$L$22,0))</f>
        <v>#N/A</v>
      </c>
      <c r="U168" s="26" t="e">
        <f>INDEX('Sub Ref'!$P$14:$P$22,MATCH('DATA ENTRY'!X168,'Sub Ref'!$L$14:$L$22,0))</f>
        <v>#N/A</v>
      </c>
      <c r="V168" s="26" t="e">
        <f t="shared" si="23"/>
        <v>#N/A</v>
      </c>
      <c r="X168" s="26">
        <f>'DATA ENTRY'!A168</f>
        <v>0</v>
      </c>
      <c r="Y168" s="26">
        <f>'Sub Ref'!$D$27</f>
        <v>2.25</v>
      </c>
      <c r="Z168" s="26">
        <f>'Sub Ref'!$E$27</f>
        <v>0.75</v>
      </c>
      <c r="AA168" s="26">
        <f>'Sub Ref'!$M$27</f>
        <v>3</v>
      </c>
      <c r="AB168" s="26">
        <f>'Sub Ref'!$N$27</f>
        <v>1</v>
      </c>
      <c r="AC168" s="26">
        <f>IFERROR(VLOOKUP('DATA ENTRY'!L168,'Sub Ref'!$L$30:$N$31,2,0),0)</f>
        <v>0</v>
      </c>
      <c r="AD168" s="26">
        <f>IFERROR(VLOOKUP('DATA ENTRY'!L168,'Sub Ref'!$L$30:$N$31,3,0),0)</f>
        <v>0</v>
      </c>
      <c r="AE168" s="26">
        <f>IFERROR(VLOOKUP('DATA ENTRY'!O168,'Sub Ref'!$C$3:$E$11,2,0),0)</f>
        <v>0</v>
      </c>
      <c r="AF168" s="26">
        <f>IFERROR(VLOOKUP('DATA ENTRY'!O168,'Sub Ref'!$C$3:$E$11,3,0),0)</f>
        <v>0</v>
      </c>
      <c r="AG168" s="26">
        <f>IFERROR(VLOOKUP('DATA ENTRY'!R168,'Sub Ref'!$L$3:$N$24,2,0),0)</f>
        <v>0</v>
      </c>
      <c r="AH168" s="26">
        <f>IFERROR(VLOOKUP('DATA ENTRY'!R168,'Sub Ref'!$L$3:$N$24,3,0),0)</f>
        <v>0</v>
      </c>
      <c r="AI168" s="26">
        <f>IFERROR(VLOOKUP('DATA ENTRY'!U168,'Sub Ref'!$C$14:$E$22,2,0),0)</f>
        <v>0</v>
      </c>
      <c r="AJ168" s="26">
        <f>IFERROR(VLOOKUP('DATA ENTRY'!U168,'Sub Ref'!$C$14:$E$22,3,0),0)</f>
        <v>0</v>
      </c>
      <c r="AK168" s="26">
        <f>IFERROR(INDEX('Sub Ref'!$M$14:$M$23,MATCH('DATA ENTRY'!X168,'Sub Ref'!$L$14:$L$23,0)),0)</f>
        <v>0</v>
      </c>
      <c r="AL168" s="26">
        <f>IFERROR(INDEX('Sub Ref'!$N$14:$N$23,MATCH('DATA ENTRY'!X168,'Sub Ref'!$L$14:$L$23,0)),0)</f>
        <v>0</v>
      </c>
      <c r="AN168" s="26">
        <f t="shared" si="24"/>
        <v>7</v>
      </c>
      <c r="AP168" s="26">
        <f>IFERROR('MARK LOOKUP'!Y168*LEDGER!AR168,0)</f>
        <v>0</v>
      </c>
      <c r="AQ168" s="26">
        <f>IFERROR('MARK LOOKUP'!Z168*LEDGER!AS168,0)</f>
        <v>0</v>
      </c>
      <c r="AR168" s="26">
        <f>IFERROR(AA168*LEDGER!AU168,0)</f>
        <v>0</v>
      </c>
      <c r="AS168" s="26">
        <f>IFERROR(AB168*LEDGER!AV168,0)</f>
        <v>0</v>
      </c>
      <c r="AT168" s="26">
        <f>IFERROR(AC168*LEDGER!AU168,0)</f>
        <v>0</v>
      </c>
      <c r="AU168" s="26">
        <f>IFERROR(AD168*LEDGER!AV168,0)</f>
        <v>0</v>
      </c>
      <c r="AV168" s="26">
        <f>IFERROR(AE168*LEDGER!BA168,0)</f>
        <v>0</v>
      </c>
      <c r="AW168" s="26">
        <f>IFERROR(AF168*LEDGER!BB168,0)</f>
        <v>0</v>
      </c>
      <c r="AX168" s="26">
        <f>IFERROR(AG168*LEDGER!BD168,0)</f>
        <v>0</v>
      </c>
      <c r="AY168" s="26">
        <f>IFERROR(AH168*LEDGER!BE168,0)</f>
        <v>0</v>
      </c>
      <c r="AZ168" s="26">
        <f>IFERROR(AI168*LEDGER!BG168,0)</f>
        <v>0</v>
      </c>
      <c r="BA168" s="26">
        <f>IFERROR(AJ168*LEDGER!BH168,0)</f>
        <v>0</v>
      </c>
      <c r="BB168" s="26">
        <f>IFERROR(AK168*LEDGER!BJ168,0)</f>
        <v>0</v>
      </c>
      <c r="BC168" s="26">
        <f>IFERROR(AL168*LEDGER!BK168,0)</f>
        <v>0</v>
      </c>
      <c r="BD168" s="26">
        <f t="shared" si="25"/>
        <v>0</v>
      </c>
      <c r="BE168" s="26">
        <f t="shared" si="26"/>
        <v>0</v>
      </c>
    </row>
    <row r="169" spans="2:57" x14ac:dyDescent="0.2">
      <c r="B169" s="26">
        <f>'Sub Ref'!F$27</f>
        <v>75</v>
      </c>
      <c r="C169" s="26">
        <f>'Sub Ref'!G$27</f>
        <v>25</v>
      </c>
      <c r="D169" s="26">
        <f t="shared" si="20"/>
        <v>100</v>
      </c>
      <c r="E169" s="26">
        <f>'Sub Ref'!O$27</f>
        <v>75</v>
      </c>
      <c r="F169" s="26">
        <f>'Sub Ref'!P$27</f>
        <v>25</v>
      </c>
      <c r="G169" s="26">
        <f t="shared" si="21"/>
        <v>100</v>
      </c>
      <c r="H169" s="26" t="e">
        <f>VLOOKUP('DATA ENTRY'!L169,'Sub Ref'!$L$30:$O$31,4,0)</f>
        <v>#N/A</v>
      </c>
      <c r="I169" s="26" t="e">
        <f>VLOOKUP('DATA ENTRY'!L169,'Sub Ref'!$L$30:$P$31,5,0)</f>
        <v>#N/A</v>
      </c>
      <c r="J169" s="26" t="e">
        <f t="shared" si="27"/>
        <v>#N/A</v>
      </c>
      <c r="K169" s="26" t="e">
        <f>VLOOKUP('DATA ENTRY'!O169,'Sub Ref'!$C$3:$G$11,4,0)</f>
        <v>#N/A</v>
      </c>
      <c r="L169" s="26" t="e">
        <f>VLOOKUP('DATA ENTRY'!O169,'Sub Ref'!$C$3:$G$11,5,0)</f>
        <v>#N/A</v>
      </c>
      <c r="M169" s="26" t="e">
        <f t="shared" si="22"/>
        <v>#N/A</v>
      </c>
      <c r="N169" s="26" t="e">
        <f>VLOOKUP('DATA ENTRY'!R169,'Sub Ref'!$L$3:$P$11,4,0)</f>
        <v>#N/A</v>
      </c>
      <c r="O169" s="26" t="e">
        <f>VLOOKUP('DATA ENTRY'!R169,'Sub Ref'!$L$3:$P$11,5,0)</f>
        <v>#N/A</v>
      </c>
      <c r="P169" s="26" t="e">
        <f t="shared" si="28"/>
        <v>#N/A</v>
      </c>
      <c r="Q169" s="26" t="e">
        <f>VLOOKUP('DATA ENTRY'!U169,'Sub Ref'!$C$14:$G$22,4,0)</f>
        <v>#N/A</v>
      </c>
      <c r="R169" s="26" t="e">
        <f>VLOOKUP('DATA ENTRY'!U169,'Sub Ref'!$C$14:$G$22,5,0)</f>
        <v>#N/A</v>
      </c>
      <c r="S169" s="26" t="e">
        <f t="shared" si="29"/>
        <v>#N/A</v>
      </c>
      <c r="T169" s="26" t="e">
        <f>INDEX('Sub Ref'!$O$14:$O$22,MATCH('DATA ENTRY'!X169,'Sub Ref'!$L$14:$L$22,0))</f>
        <v>#N/A</v>
      </c>
      <c r="U169" s="26" t="e">
        <f>INDEX('Sub Ref'!$P$14:$P$22,MATCH('DATA ENTRY'!X169,'Sub Ref'!$L$14:$L$22,0))</f>
        <v>#N/A</v>
      </c>
      <c r="V169" s="26" t="e">
        <f t="shared" si="23"/>
        <v>#N/A</v>
      </c>
      <c r="X169" s="26">
        <f>'DATA ENTRY'!A169</f>
        <v>0</v>
      </c>
      <c r="Y169" s="26">
        <f>'Sub Ref'!$D$27</f>
        <v>2.25</v>
      </c>
      <c r="Z169" s="26">
        <f>'Sub Ref'!$E$27</f>
        <v>0.75</v>
      </c>
      <c r="AA169" s="26">
        <f>'Sub Ref'!$M$27</f>
        <v>3</v>
      </c>
      <c r="AB169" s="26">
        <f>'Sub Ref'!$N$27</f>
        <v>1</v>
      </c>
      <c r="AC169" s="26">
        <f>IFERROR(VLOOKUP('DATA ENTRY'!L169,'Sub Ref'!$L$30:$N$31,2,0),0)</f>
        <v>0</v>
      </c>
      <c r="AD169" s="26">
        <f>IFERROR(VLOOKUP('DATA ENTRY'!L169,'Sub Ref'!$L$30:$N$31,3,0),0)</f>
        <v>0</v>
      </c>
      <c r="AE169" s="26">
        <f>IFERROR(VLOOKUP('DATA ENTRY'!O169,'Sub Ref'!$C$3:$E$11,2,0),0)</f>
        <v>0</v>
      </c>
      <c r="AF169" s="26">
        <f>IFERROR(VLOOKUP('DATA ENTRY'!O169,'Sub Ref'!$C$3:$E$11,3,0),0)</f>
        <v>0</v>
      </c>
      <c r="AG169" s="26">
        <f>IFERROR(VLOOKUP('DATA ENTRY'!R169,'Sub Ref'!$L$3:$N$24,2,0),0)</f>
        <v>0</v>
      </c>
      <c r="AH169" s="26">
        <f>IFERROR(VLOOKUP('DATA ENTRY'!R169,'Sub Ref'!$L$3:$N$24,3,0),0)</f>
        <v>0</v>
      </c>
      <c r="AI169" s="26">
        <f>IFERROR(VLOOKUP('DATA ENTRY'!U169,'Sub Ref'!$C$14:$E$22,2,0),0)</f>
        <v>0</v>
      </c>
      <c r="AJ169" s="26">
        <f>IFERROR(VLOOKUP('DATA ENTRY'!U169,'Sub Ref'!$C$14:$E$22,3,0),0)</f>
        <v>0</v>
      </c>
      <c r="AK169" s="26">
        <f>IFERROR(INDEX('Sub Ref'!$M$14:$M$23,MATCH('DATA ENTRY'!X169,'Sub Ref'!$L$14:$L$23,0)),0)</f>
        <v>0</v>
      </c>
      <c r="AL169" s="26">
        <f>IFERROR(INDEX('Sub Ref'!$N$14:$N$23,MATCH('DATA ENTRY'!X169,'Sub Ref'!$L$14:$L$23,0)),0)</f>
        <v>0</v>
      </c>
      <c r="AN169" s="26">
        <f t="shared" si="24"/>
        <v>7</v>
      </c>
      <c r="AP169" s="26">
        <f>IFERROR('MARK LOOKUP'!Y169*LEDGER!AR169,0)</f>
        <v>0</v>
      </c>
      <c r="AQ169" s="26">
        <f>IFERROR('MARK LOOKUP'!Z169*LEDGER!AS169,0)</f>
        <v>0</v>
      </c>
      <c r="AR169" s="26">
        <f>IFERROR(AA169*LEDGER!AU169,0)</f>
        <v>0</v>
      </c>
      <c r="AS169" s="26">
        <f>IFERROR(AB169*LEDGER!AV169,0)</f>
        <v>0</v>
      </c>
      <c r="AT169" s="26">
        <f>IFERROR(AC169*LEDGER!AU169,0)</f>
        <v>0</v>
      </c>
      <c r="AU169" s="26">
        <f>IFERROR(AD169*LEDGER!AV169,0)</f>
        <v>0</v>
      </c>
      <c r="AV169" s="26">
        <f>IFERROR(AE169*LEDGER!BA169,0)</f>
        <v>0</v>
      </c>
      <c r="AW169" s="26">
        <f>IFERROR(AF169*LEDGER!BB169,0)</f>
        <v>0</v>
      </c>
      <c r="AX169" s="26">
        <f>IFERROR(AG169*LEDGER!BD169,0)</f>
        <v>0</v>
      </c>
      <c r="AY169" s="26">
        <f>IFERROR(AH169*LEDGER!BE169,0)</f>
        <v>0</v>
      </c>
      <c r="AZ169" s="26">
        <f>IFERROR(AI169*LEDGER!BG169,0)</f>
        <v>0</v>
      </c>
      <c r="BA169" s="26">
        <f>IFERROR(AJ169*LEDGER!BH169,0)</f>
        <v>0</v>
      </c>
      <c r="BB169" s="26">
        <f>IFERROR(AK169*LEDGER!BJ169,0)</f>
        <v>0</v>
      </c>
      <c r="BC169" s="26">
        <f>IFERROR(AL169*LEDGER!BK169,0)</f>
        <v>0</v>
      </c>
      <c r="BD169" s="26">
        <f t="shared" si="25"/>
        <v>0</v>
      </c>
      <c r="BE169" s="26">
        <f t="shared" si="26"/>
        <v>0</v>
      </c>
    </row>
    <row r="170" spans="2:57" x14ac:dyDescent="0.2">
      <c r="B170" s="26">
        <f>'Sub Ref'!F$27</f>
        <v>75</v>
      </c>
      <c r="C170" s="26">
        <f>'Sub Ref'!G$27</f>
        <v>25</v>
      </c>
      <c r="D170" s="26">
        <f t="shared" si="20"/>
        <v>100</v>
      </c>
      <c r="E170" s="26">
        <f>'Sub Ref'!O$27</f>
        <v>75</v>
      </c>
      <c r="F170" s="26">
        <f>'Sub Ref'!P$27</f>
        <v>25</v>
      </c>
      <c r="G170" s="26">
        <f t="shared" si="21"/>
        <v>100</v>
      </c>
      <c r="H170" s="26" t="e">
        <f>VLOOKUP('DATA ENTRY'!L170,'Sub Ref'!$L$30:$O$31,4,0)</f>
        <v>#N/A</v>
      </c>
      <c r="I170" s="26" t="e">
        <f>VLOOKUP('DATA ENTRY'!L170,'Sub Ref'!$L$30:$P$31,5,0)</f>
        <v>#N/A</v>
      </c>
      <c r="J170" s="26" t="e">
        <f t="shared" si="27"/>
        <v>#N/A</v>
      </c>
      <c r="K170" s="26" t="e">
        <f>VLOOKUP('DATA ENTRY'!O170,'Sub Ref'!$C$3:$G$11,4,0)</f>
        <v>#N/A</v>
      </c>
      <c r="L170" s="26" t="e">
        <f>VLOOKUP('DATA ENTRY'!O170,'Sub Ref'!$C$3:$G$11,5,0)</f>
        <v>#N/A</v>
      </c>
      <c r="M170" s="26" t="e">
        <f t="shared" si="22"/>
        <v>#N/A</v>
      </c>
      <c r="N170" s="26" t="e">
        <f>VLOOKUP('DATA ENTRY'!R170,'Sub Ref'!$L$3:$P$11,4,0)</f>
        <v>#N/A</v>
      </c>
      <c r="O170" s="26" t="e">
        <f>VLOOKUP('DATA ENTRY'!R170,'Sub Ref'!$L$3:$P$11,5,0)</f>
        <v>#N/A</v>
      </c>
      <c r="P170" s="26" t="e">
        <f t="shared" si="28"/>
        <v>#N/A</v>
      </c>
      <c r="Q170" s="26" t="e">
        <f>VLOOKUP('DATA ENTRY'!U170,'Sub Ref'!$C$14:$G$22,4,0)</f>
        <v>#N/A</v>
      </c>
      <c r="R170" s="26" t="e">
        <f>VLOOKUP('DATA ENTRY'!U170,'Sub Ref'!$C$14:$G$22,5,0)</f>
        <v>#N/A</v>
      </c>
      <c r="S170" s="26" t="e">
        <f t="shared" si="29"/>
        <v>#N/A</v>
      </c>
      <c r="T170" s="26" t="e">
        <f>INDEX('Sub Ref'!$O$14:$O$22,MATCH('DATA ENTRY'!X170,'Sub Ref'!$L$14:$L$22,0))</f>
        <v>#N/A</v>
      </c>
      <c r="U170" s="26" t="e">
        <f>INDEX('Sub Ref'!$P$14:$P$22,MATCH('DATA ENTRY'!X170,'Sub Ref'!$L$14:$L$22,0))</f>
        <v>#N/A</v>
      </c>
      <c r="V170" s="26" t="e">
        <f t="shared" si="23"/>
        <v>#N/A</v>
      </c>
      <c r="X170" s="26">
        <f>'DATA ENTRY'!A170</f>
        <v>0</v>
      </c>
      <c r="Y170" s="26">
        <f>'Sub Ref'!$D$27</f>
        <v>2.25</v>
      </c>
      <c r="Z170" s="26">
        <f>'Sub Ref'!$E$27</f>
        <v>0.75</v>
      </c>
      <c r="AA170" s="26">
        <f>'Sub Ref'!$M$27</f>
        <v>3</v>
      </c>
      <c r="AB170" s="26">
        <f>'Sub Ref'!$N$27</f>
        <v>1</v>
      </c>
      <c r="AC170" s="26">
        <f>IFERROR(VLOOKUP('DATA ENTRY'!L170,'Sub Ref'!$L$30:$N$31,2,0),0)</f>
        <v>0</v>
      </c>
      <c r="AD170" s="26">
        <f>IFERROR(VLOOKUP('DATA ENTRY'!L170,'Sub Ref'!$L$30:$N$31,3,0),0)</f>
        <v>0</v>
      </c>
      <c r="AE170" s="26">
        <f>IFERROR(VLOOKUP('DATA ENTRY'!O170,'Sub Ref'!$C$3:$E$11,2,0),0)</f>
        <v>0</v>
      </c>
      <c r="AF170" s="26">
        <f>IFERROR(VLOOKUP('DATA ENTRY'!O170,'Sub Ref'!$C$3:$E$11,3,0),0)</f>
        <v>0</v>
      </c>
      <c r="AG170" s="26">
        <f>IFERROR(VLOOKUP('DATA ENTRY'!R170,'Sub Ref'!$L$3:$N$24,2,0),0)</f>
        <v>0</v>
      </c>
      <c r="AH170" s="26">
        <f>IFERROR(VLOOKUP('DATA ENTRY'!R170,'Sub Ref'!$L$3:$N$24,3,0),0)</f>
        <v>0</v>
      </c>
      <c r="AI170" s="26">
        <f>IFERROR(VLOOKUP('DATA ENTRY'!U170,'Sub Ref'!$C$14:$E$22,2,0),0)</f>
        <v>0</v>
      </c>
      <c r="AJ170" s="26">
        <f>IFERROR(VLOOKUP('DATA ENTRY'!U170,'Sub Ref'!$C$14:$E$22,3,0),0)</f>
        <v>0</v>
      </c>
      <c r="AK170" s="26">
        <f>IFERROR(INDEX('Sub Ref'!$M$14:$M$23,MATCH('DATA ENTRY'!X170,'Sub Ref'!$L$14:$L$23,0)),0)</f>
        <v>0</v>
      </c>
      <c r="AL170" s="26">
        <f>IFERROR(INDEX('Sub Ref'!$N$14:$N$23,MATCH('DATA ENTRY'!X170,'Sub Ref'!$L$14:$L$23,0)),0)</f>
        <v>0</v>
      </c>
      <c r="AN170" s="26">
        <f t="shared" si="24"/>
        <v>7</v>
      </c>
      <c r="AP170" s="26">
        <f>IFERROR('MARK LOOKUP'!Y170*LEDGER!AR170,0)</f>
        <v>0</v>
      </c>
      <c r="AQ170" s="26">
        <f>IFERROR('MARK LOOKUP'!Z170*LEDGER!AS170,0)</f>
        <v>0</v>
      </c>
      <c r="AR170" s="26">
        <f>IFERROR(AA170*LEDGER!AU170,0)</f>
        <v>0</v>
      </c>
      <c r="AS170" s="26">
        <f>IFERROR(AB170*LEDGER!AV170,0)</f>
        <v>0</v>
      </c>
      <c r="AT170" s="26">
        <f>IFERROR(AC170*LEDGER!AU170,0)</f>
        <v>0</v>
      </c>
      <c r="AU170" s="26">
        <f>IFERROR(AD170*LEDGER!AV170,0)</f>
        <v>0</v>
      </c>
      <c r="AV170" s="26">
        <f>IFERROR(AE170*LEDGER!BA170,0)</f>
        <v>0</v>
      </c>
      <c r="AW170" s="26">
        <f>IFERROR(AF170*LEDGER!BB170,0)</f>
        <v>0</v>
      </c>
      <c r="AX170" s="26">
        <f>IFERROR(AG170*LEDGER!BD170,0)</f>
        <v>0</v>
      </c>
      <c r="AY170" s="26">
        <f>IFERROR(AH170*LEDGER!BE170,0)</f>
        <v>0</v>
      </c>
      <c r="AZ170" s="26">
        <f>IFERROR(AI170*LEDGER!BG170,0)</f>
        <v>0</v>
      </c>
      <c r="BA170" s="26">
        <f>IFERROR(AJ170*LEDGER!BH170,0)</f>
        <v>0</v>
      </c>
      <c r="BB170" s="26">
        <f>IFERROR(AK170*LEDGER!BJ170,0)</f>
        <v>0</v>
      </c>
      <c r="BC170" s="26">
        <f>IFERROR(AL170*LEDGER!BK170,0)</f>
        <v>0</v>
      </c>
      <c r="BD170" s="26">
        <f t="shared" si="25"/>
        <v>0</v>
      </c>
      <c r="BE170" s="26">
        <f t="shared" si="26"/>
        <v>0</v>
      </c>
    </row>
    <row r="171" spans="2:57" x14ac:dyDescent="0.2">
      <c r="B171" s="26">
        <f>'Sub Ref'!F$27</f>
        <v>75</v>
      </c>
      <c r="C171" s="26">
        <f>'Sub Ref'!G$27</f>
        <v>25</v>
      </c>
      <c r="D171" s="26">
        <f t="shared" si="20"/>
        <v>100</v>
      </c>
      <c r="E171" s="26">
        <f>'Sub Ref'!O$27</f>
        <v>75</v>
      </c>
      <c r="F171" s="26">
        <f>'Sub Ref'!P$27</f>
        <v>25</v>
      </c>
      <c r="G171" s="26">
        <f t="shared" si="21"/>
        <v>100</v>
      </c>
      <c r="H171" s="26" t="e">
        <f>VLOOKUP('DATA ENTRY'!L171,'Sub Ref'!$L$30:$O$31,4,0)</f>
        <v>#N/A</v>
      </c>
      <c r="I171" s="26" t="e">
        <f>VLOOKUP('DATA ENTRY'!L171,'Sub Ref'!$L$30:$P$31,5,0)</f>
        <v>#N/A</v>
      </c>
      <c r="J171" s="26" t="e">
        <f t="shared" si="27"/>
        <v>#N/A</v>
      </c>
      <c r="K171" s="26" t="e">
        <f>VLOOKUP('DATA ENTRY'!O171,'Sub Ref'!$C$3:$G$11,4,0)</f>
        <v>#N/A</v>
      </c>
      <c r="L171" s="26" t="e">
        <f>VLOOKUP('DATA ENTRY'!O171,'Sub Ref'!$C$3:$G$11,5,0)</f>
        <v>#N/A</v>
      </c>
      <c r="M171" s="26" t="e">
        <f t="shared" si="22"/>
        <v>#N/A</v>
      </c>
      <c r="N171" s="26" t="e">
        <f>VLOOKUP('DATA ENTRY'!R171,'Sub Ref'!$L$3:$P$11,4,0)</f>
        <v>#N/A</v>
      </c>
      <c r="O171" s="26" t="e">
        <f>VLOOKUP('DATA ENTRY'!R171,'Sub Ref'!$L$3:$P$11,5,0)</f>
        <v>#N/A</v>
      </c>
      <c r="P171" s="26" t="e">
        <f t="shared" si="28"/>
        <v>#N/A</v>
      </c>
      <c r="Q171" s="26" t="e">
        <f>VLOOKUP('DATA ENTRY'!U171,'Sub Ref'!$C$14:$G$22,4,0)</f>
        <v>#N/A</v>
      </c>
      <c r="R171" s="26" t="e">
        <f>VLOOKUP('DATA ENTRY'!U171,'Sub Ref'!$C$14:$G$22,5,0)</f>
        <v>#N/A</v>
      </c>
      <c r="S171" s="26" t="e">
        <f t="shared" si="29"/>
        <v>#N/A</v>
      </c>
      <c r="T171" s="26" t="e">
        <f>INDEX('Sub Ref'!$O$14:$O$22,MATCH('DATA ENTRY'!X171,'Sub Ref'!$L$14:$L$22,0))</f>
        <v>#N/A</v>
      </c>
      <c r="U171" s="26" t="e">
        <f>INDEX('Sub Ref'!$P$14:$P$22,MATCH('DATA ENTRY'!X171,'Sub Ref'!$L$14:$L$22,0))</f>
        <v>#N/A</v>
      </c>
      <c r="V171" s="26" t="e">
        <f t="shared" si="23"/>
        <v>#N/A</v>
      </c>
      <c r="X171" s="26">
        <f>'DATA ENTRY'!A171</f>
        <v>0</v>
      </c>
      <c r="Y171" s="26">
        <f>'Sub Ref'!$D$27</f>
        <v>2.25</v>
      </c>
      <c r="Z171" s="26">
        <f>'Sub Ref'!$E$27</f>
        <v>0.75</v>
      </c>
      <c r="AA171" s="26">
        <f>'Sub Ref'!$M$27</f>
        <v>3</v>
      </c>
      <c r="AB171" s="26">
        <f>'Sub Ref'!$N$27</f>
        <v>1</v>
      </c>
      <c r="AC171" s="26">
        <f>IFERROR(VLOOKUP('DATA ENTRY'!L171,'Sub Ref'!$L$30:$N$31,2,0),0)</f>
        <v>0</v>
      </c>
      <c r="AD171" s="26">
        <f>IFERROR(VLOOKUP('DATA ENTRY'!L171,'Sub Ref'!$L$30:$N$31,3,0),0)</f>
        <v>0</v>
      </c>
      <c r="AE171" s="26">
        <f>IFERROR(VLOOKUP('DATA ENTRY'!O171,'Sub Ref'!$C$3:$E$11,2,0),0)</f>
        <v>0</v>
      </c>
      <c r="AF171" s="26">
        <f>IFERROR(VLOOKUP('DATA ENTRY'!O171,'Sub Ref'!$C$3:$E$11,3,0),0)</f>
        <v>0</v>
      </c>
      <c r="AG171" s="26">
        <f>IFERROR(VLOOKUP('DATA ENTRY'!R171,'Sub Ref'!$L$3:$N$24,2,0),0)</f>
        <v>0</v>
      </c>
      <c r="AH171" s="26">
        <f>IFERROR(VLOOKUP('DATA ENTRY'!R171,'Sub Ref'!$L$3:$N$24,3,0),0)</f>
        <v>0</v>
      </c>
      <c r="AI171" s="26">
        <f>IFERROR(VLOOKUP('DATA ENTRY'!U171,'Sub Ref'!$C$14:$E$22,2,0),0)</f>
        <v>0</v>
      </c>
      <c r="AJ171" s="26">
        <f>IFERROR(VLOOKUP('DATA ENTRY'!U171,'Sub Ref'!$C$14:$E$22,3,0),0)</f>
        <v>0</v>
      </c>
      <c r="AK171" s="26">
        <f>IFERROR(INDEX('Sub Ref'!$M$14:$M$23,MATCH('DATA ENTRY'!X171,'Sub Ref'!$L$14:$L$23,0)),0)</f>
        <v>0</v>
      </c>
      <c r="AL171" s="26">
        <f>IFERROR(INDEX('Sub Ref'!$N$14:$N$23,MATCH('DATA ENTRY'!X171,'Sub Ref'!$L$14:$L$23,0)),0)</f>
        <v>0</v>
      </c>
      <c r="AN171" s="26">
        <f t="shared" si="24"/>
        <v>7</v>
      </c>
      <c r="AP171" s="26">
        <f>IFERROR('MARK LOOKUP'!Y171*LEDGER!AR171,0)</f>
        <v>0</v>
      </c>
      <c r="AQ171" s="26">
        <f>IFERROR('MARK LOOKUP'!Z171*LEDGER!AS171,0)</f>
        <v>0</v>
      </c>
      <c r="AR171" s="26">
        <f>IFERROR(AA171*LEDGER!AU171,0)</f>
        <v>0</v>
      </c>
      <c r="AS171" s="26">
        <f>IFERROR(AB171*LEDGER!AV171,0)</f>
        <v>0</v>
      </c>
      <c r="AT171" s="26">
        <f>IFERROR(AC171*LEDGER!AU171,0)</f>
        <v>0</v>
      </c>
      <c r="AU171" s="26">
        <f>IFERROR(AD171*LEDGER!AV171,0)</f>
        <v>0</v>
      </c>
      <c r="AV171" s="26">
        <f>IFERROR(AE171*LEDGER!BA171,0)</f>
        <v>0</v>
      </c>
      <c r="AW171" s="26">
        <f>IFERROR(AF171*LEDGER!BB171,0)</f>
        <v>0</v>
      </c>
      <c r="AX171" s="26">
        <f>IFERROR(AG171*LEDGER!BD171,0)</f>
        <v>0</v>
      </c>
      <c r="AY171" s="26">
        <f>IFERROR(AH171*LEDGER!BE171,0)</f>
        <v>0</v>
      </c>
      <c r="AZ171" s="26">
        <f>IFERROR(AI171*LEDGER!BG171,0)</f>
        <v>0</v>
      </c>
      <c r="BA171" s="26">
        <f>IFERROR(AJ171*LEDGER!BH171,0)</f>
        <v>0</v>
      </c>
      <c r="BB171" s="26">
        <f>IFERROR(AK171*LEDGER!BJ171,0)</f>
        <v>0</v>
      </c>
      <c r="BC171" s="26">
        <f>IFERROR(AL171*LEDGER!BK171,0)</f>
        <v>0</v>
      </c>
      <c r="BD171" s="26">
        <f t="shared" si="25"/>
        <v>0</v>
      </c>
      <c r="BE171" s="26">
        <f t="shared" si="26"/>
        <v>0</v>
      </c>
    </row>
    <row r="172" spans="2:57" x14ac:dyDescent="0.2">
      <c r="B172" s="26">
        <f>'Sub Ref'!F$27</f>
        <v>75</v>
      </c>
      <c r="C172" s="26">
        <f>'Sub Ref'!G$27</f>
        <v>25</v>
      </c>
      <c r="D172" s="26">
        <f t="shared" si="20"/>
        <v>100</v>
      </c>
      <c r="E172" s="26">
        <f>'Sub Ref'!O$27</f>
        <v>75</v>
      </c>
      <c r="F172" s="26">
        <f>'Sub Ref'!P$27</f>
        <v>25</v>
      </c>
      <c r="G172" s="26">
        <f t="shared" si="21"/>
        <v>100</v>
      </c>
      <c r="H172" s="26" t="e">
        <f>VLOOKUP('DATA ENTRY'!L172,'Sub Ref'!$L$30:$O$31,4,0)</f>
        <v>#N/A</v>
      </c>
      <c r="I172" s="26" t="e">
        <f>VLOOKUP('DATA ENTRY'!L172,'Sub Ref'!$L$30:$P$31,5,0)</f>
        <v>#N/A</v>
      </c>
      <c r="J172" s="26" t="e">
        <f t="shared" si="27"/>
        <v>#N/A</v>
      </c>
      <c r="K172" s="26" t="e">
        <f>VLOOKUP('DATA ENTRY'!O172,'Sub Ref'!$C$3:$G$11,4,0)</f>
        <v>#N/A</v>
      </c>
      <c r="L172" s="26" t="e">
        <f>VLOOKUP('DATA ENTRY'!O172,'Sub Ref'!$C$3:$G$11,5,0)</f>
        <v>#N/A</v>
      </c>
      <c r="M172" s="26" t="e">
        <f t="shared" si="22"/>
        <v>#N/A</v>
      </c>
      <c r="N172" s="26" t="e">
        <f>VLOOKUP('DATA ENTRY'!R172,'Sub Ref'!$L$3:$P$11,4,0)</f>
        <v>#N/A</v>
      </c>
      <c r="O172" s="26" t="e">
        <f>VLOOKUP('DATA ENTRY'!R172,'Sub Ref'!$L$3:$P$11,5,0)</f>
        <v>#N/A</v>
      </c>
      <c r="P172" s="26" t="e">
        <f t="shared" si="28"/>
        <v>#N/A</v>
      </c>
      <c r="Q172" s="26" t="e">
        <f>VLOOKUP('DATA ENTRY'!U172,'Sub Ref'!$C$14:$G$22,4,0)</f>
        <v>#N/A</v>
      </c>
      <c r="R172" s="26" t="e">
        <f>VLOOKUP('DATA ENTRY'!U172,'Sub Ref'!$C$14:$G$22,5,0)</f>
        <v>#N/A</v>
      </c>
      <c r="S172" s="26" t="e">
        <f t="shared" si="29"/>
        <v>#N/A</v>
      </c>
      <c r="T172" s="26" t="e">
        <f>INDEX('Sub Ref'!$O$14:$O$22,MATCH('DATA ENTRY'!X172,'Sub Ref'!$L$14:$L$22,0))</f>
        <v>#N/A</v>
      </c>
      <c r="U172" s="26" t="e">
        <f>INDEX('Sub Ref'!$P$14:$P$22,MATCH('DATA ENTRY'!X172,'Sub Ref'!$L$14:$L$22,0))</f>
        <v>#N/A</v>
      </c>
      <c r="V172" s="26" t="e">
        <f t="shared" si="23"/>
        <v>#N/A</v>
      </c>
      <c r="X172" s="26">
        <f>'DATA ENTRY'!A172</f>
        <v>0</v>
      </c>
      <c r="Y172" s="26">
        <f>'Sub Ref'!$D$27</f>
        <v>2.25</v>
      </c>
      <c r="Z172" s="26">
        <f>'Sub Ref'!$E$27</f>
        <v>0.75</v>
      </c>
      <c r="AA172" s="26">
        <f>'Sub Ref'!$M$27</f>
        <v>3</v>
      </c>
      <c r="AB172" s="26">
        <f>'Sub Ref'!$N$27</f>
        <v>1</v>
      </c>
      <c r="AC172" s="26">
        <f>IFERROR(VLOOKUP('DATA ENTRY'!L172,'Sub Ref'!$L$30:$N$31,2,0),0)</f>
        <v>0</v>
      </c>
      <c r="AD172" s="26">
        <f>IFERROR(VLOOKUP('DATA ENTRY'!L172,'Sub Ref'!$L$30:$N$31,3,0),0)</f>
        <v>0</v>
      </c>
      <c r="AE172" s="26">
        <f>IFERROR(VLOOKUP('DATA ENTRY'!O172,'Sub Ref'!$C$3:$E$11,2,0),0)</f>
        <v>0</v>
      </c>
      <c r="AF172" s="26">
        <f>IFERROR(VLOOKUP('DATA ENTRY'!O172,'Sub Ref'!$C$3:$E$11,3,0),0)</f>
        <v>0</v>
      </c>
      <c r="AG172" s="26">
        <f>IFERROR(VLOOKUP('DATA ENTRY'!R172,'Sub Ref'!$L$3:$N$24,2,0),0)</f>
        <v>0</v>
      </c>
      <c r="AH172" s="26">
        <f>IFERROR(VLOOKUP('DATA ENTRY'!R172,'Sub Ref'!$L$3:$N$24,3,0),0)</f>
        <v>0</v>
      </c>
      <c r="AI172" s="26">
        <f>IFERROR(VLOOKUP('DATA ENTRY'!U172,'Sub Ref'!$C$14:$E$22,2,0),0)</f>
        <v>0</v>
      </c>
      <c r="AJ172" s="26">
        <f>IFERROR(VLOOKUP('DATA ENTRY'!U172,'Sub Ref'!$C$14:$E$22,3,0),0)</f>
        <v>0</v>
      </c>
      <c r="AK172" s="26">
        <f>IFERROR(INDEX('Sub Ref'!$M$14:$M$23,MATCH('DATA ENTRY'!X172,'Sub Ref'!$L$14:$L$23,0)),0)</f>
        <v>0</v>
      </c>
      <c r="AL172" s="26">
        <f>IFERROR(INDEX('Sub Ref'!$N$14:$N$23,MATCH('DATA ENTRY'!X172,'Sub Ref'!$L$14:$L$23,0)),0)</f>
        <v>0</v>
      </c>
      <c r="AN172" s="26">
        <f t="shared" si="24"/>
        <v>7</v>
      </c>
      <c r="AP172" s="26">
        <f>IFERROR('MARK LOOKUP'!Y172*LEDGER!AR172,0)</f>
        <v>0</v>
      </c>
      <c r="AQ172" s="26">
        <f>IFERROR('MARK LOOKUP'!Z172*LEDGER!AS172,0)</f>
        <v>0</v>
      </c>
      <c r="AR172" s="26">
        <f>IFERROR(AA172*LEDGER!AU172,0)</f>
        <v>0</v>
      </c>
      <c r="AS172" s="26">
        <f>IFERROR(AB172*LEDGER!AV172,0)</f>
        <v>0</v>
      </c>
      <c r="AT172" s="26">
        <f>IFERROR(AC172*LEDGER!AU172,0)</f>
        <v>0</v>
      </c>
      <c r="AU172" s="26">
        <f>IFERROR(AD172*LEDGER!AV172,0)</f>
        <v>0</v>
      </c>
      <c r="AV172" s="26">
        <f>IFERROR(AE172*LEDGER!BA172,0)</f>
        <v>0</v>
      </c>
      <c r="AW172" s="26">
        <f>IFERROR(AF172*LEDGER!BB172,0)</f>
        <v>0</v>
      </c>
      <c r="AX172" s="26">
        <f>IFERROR(AG172*LEDGER!BD172,0)</f>
        <v>0</v>
      </c>
      <c r="AY172" s="26">
        <f>IFERROR(AH172*LEDGER!BE172,0)</f>
        <v>0</v>
      </c>
      <c r="AZ172" s="26">
        <f>IFERROR(AI172*LEDGER!BG172,0)</f>
        <v>0</v>
      </c>
      <c r="BA172" s="26">
        <f>IFERROR(AJ172*LEDGER!BH172,0)</f>
        <v>0</v>
      </c>
      <c r="BB172" s="26">
        <f>IFERROR(AK172*LEDGER!BJ172,0)</f>
        <v>0</v>
      </c>
      <c r="BC172" s="26">
        <f>IFERROR(AL172*LEDGER!BK172,0)</f>
        <v>0</v>
      </c>
      <c r="BD172" s="26">
        <f t="shared" si="25"/>
        <v>0</v>
      </c>
      <c r="BE172" s="26">
        <f t="shared" si="26"/>
        <v>0</v>
      </c>
    </row>
    <row r="173" spans="2:57" x14ac:dyDescent="0.2">
      <c r="B173" s="26">
        <f>'Sub Ref'!F$27</f>
        <v>75</v>
      </c>
      <c r="C173" s="26">
        <f>'Sub Ref'!G$27</f>
        <v>25</v>
      </c>
      <c r="D173" s="26">
        <f t="shared" si="20"/>
        <v>100</v>
      </c>
      <c r="E173" s="26">
        <f>'Sub Ref'!O$27</f>
        <v>75</v>
      </c>
      <c r="F173" s="26">
        <f>'Sub Ref'!P$27</f>
        <v>25</v>
      </c>
      <c r="G173" s="26">
        <f t="shared" si="21"/>
        <v>100</v>
      </c>
      <c r="H173" s="26" t="e">
        <f>VLOOKUP('DATA ENTRY'!L173,'Sub Ref'!$L$30:$O$31,4,0)</f>
        <v>#N/A</v>
      </c>
      <c r="I173" s="26" t="e">
        <f>VLOOKUP('DATA ENTRY'!L173,'Sub Ref'!$L$30:$P$31,5,0)</f>
        <v>#N/A</v>
      </c>
      <c r="J173" s="26" t="e">
        <f t="shared" si="27"/>
        <v>#N/A</v>
      </c>
      <c r="K173" s="26" t="e">
        <f>VLOOKUP('DATA ENTRY'!O173,'Sub Ref'!$C$3:$G$11,4,0)</f>
        <v>#N/A</v>
      </c>
      <c r="L173" s="26" t="e">
        <f>VLOOKUP('DATA ENTRY'!O173,'Sub Ref'!$C$3:$G$11,5,0)</f>
        <v>#N/A</v>
      </c>
      <c r="M173" s="26" t="e">
        <f t="shared" si="22"/>
        <v>#N/A</v>
      </c>
      <c r="N173" s="26" t="e">
        <f>VLOOKUP('DATA ENTRY'!R173,'Sub Ref'!$L$3:$P$11,4,0)</f>
        <v>#N/A</v>
      </c>
      <c r="O173" s="26" t="e">
        <f>VLOOKUP('DATA ENTRY'!R173,'Sub Ref'!$L$3:$P$11,5,0)</f>
        <v>#N/A</v>
      </c>
      <c r="P173" s="26" t="e">
        <f t="shared" si="28"/>
        <v>#N/A</v>
      </c>
      <c r="Q173" s="26" t="e">
        <f>VLOOKUP('DATA ENTRY'!U173,'Sub Ref'!$C$14:$G$22,4,0)</f>
        <v>#N/A</v>
      </c>
      <c r="R173" s="26" t="e">
        <f>VLOOKUP('DATA ENTRY'!U173,'Sub Ref'!$C$14:$G$22,5,0)</f>
        <v>#N/A</v>
      </c>
      <c r="S173" s="26" t="e">
        <f t="shared" si="29"/>
        <v>#N/A</v>
      </c>
      <c r="T173" s="26" t="e">
        <f>INDEX('Sub Ref'!$O$14:$O$22,MATCH('DATA ENTRY'!X173,'Sub Ref'!$L$14:$L$22,0))</f>
        <v>#N/A</v>
      </c>
      <c r="U173" s="26" t="e">
        <f>INDEX('Sub Ref'!$P$14:$P$22,MATCH('DATA ENTRY'!X173,'Sub Ref'!$L$14:$L$22,0))</f>
        <v>#N/A</v>
      </c>
      <c r="V173" s="26" t="e">
        <f t="shared" si="23"/>
        <v>#N/A</v>
      </c>
      <c r="X173" s="26">
        <f>'DATA ENTRY'!A173</f>
        <v>0</v>
      </c>
      <c r="Y173" s="26">
        <f>'Sub Ref'!$D$27</f>
        <v>2.25</v>
      </c>
      <c r="Z173" s="26">
        <f>'Sub Ref'!$E$27</f>
        <v>0.75</v>
      </c>
      <c r="AA173" s="26">
        <f>'Sub Ref'!$M$27</f>
        <v>3</v>
      </c>
      <c r="AB173" s="26">
        <f>'Sub Ref'!$N$27</f>
        <v>1</v>
      </c>
      <c r="AC173" s="26">
        <f>IFERROR(VLOOKUP('DATA ENTRY'!L173,'Sub Ref'!$L$30:$N$31,2,0),0)</f>
        <v>0</v>
      </c>
      <c r="AD173" s="26">
        <f>IFERROR(VLOOKUP('DATA ENTRY'!L173,'Sub Ref'!$L$30:$N$31,3,0),0)</f>
        <v>0</v>
      </c>
      <c r="AE173" s="26">
        <f>IFERROR(VLOOKUP('DATA ENTRY'!O173,'Sub Ref'!$C$3:$E$11,2,0),0)</f>
        <v>0</v>
      </c>
      <c r="AF173" s="26">
        <f>IFERROR(VLOOKUP('DATA ENTRY'!O173,'Sub Ref'!$C$3:$E$11,3,0),0)</f>
        <v>0</v>
      </c>
      <c r="AG173" s="26">
        <f>IFERROR(VLOOKUP('DATA ENTRY'!R173,'Sub Ref'!$L$3:$N$24,2,0),0)</f>
        <v>0</v>
      </c>
      <c r="AH173" s="26">
        <f>IFERROR(VLOOKUP('DATA ENTRY'!R173,'Sub Ref'!$L$3:$N$24,3,0),0)</f>
        <v>0</v>
      </c>
      <c r="AI173" s="26">
        <f>IFERROR(VLOOKUP('DATA ENTRY'!U173,'Sub Ref'!$C$14:$E$22,2,0),0)</f>
        <v>0</v>
      </c>
      <c r="AJ173" s="26">
        <f>IFERROR(VLOOKUP('DATA ENTRY'!U173,'Sub Ref'!$C$14:$E$22,3,0),0)</f>
        <v>0</v>
      </c>
      <c r="AK173" s="26">
        <f>IFERROR(INDEX('Sub Ref'!$M$14:$M$23,MATCH('DATA ENTRY'!X173,'Sub Ref'!$L$14:$L$23,0)),0)</f>
        <v>0</v>
      </c>
      <c r="AL173" s="26">
        <f>IFERROR(INDEX('Sub Ref'!$N$14:$N$23,MATCH('DATA ENTRY'!X173,'Sub Ref'!$L$14:$L$23,0)),0)</f>
        <v>0</v>
      </c>
      <c r="AN173" s="26">
        <f t="shared" si="24"/>
        <v>7</v>
      </c>
      <c r="AP173" s="26">
        <f>IFERROR('MARK LOOKUP'!Y173*LEDGER!AR173,0)</f>
        <v>0</v>
      </c>
      <c r="AQ173" s="26">
        <f>IFERROR('MARK LOOKUP'!Z173*LEDGER!AS173,0)</f>
        <v>0</v>
      </c>
      <c r="AR173" s="26">
        <f>IFERROR(AA173*LEDGER!AU173,0)</f>
        <v>0</v>
      </c>
      <c r="AS173" s="26">
        <f>IFERROR(AB173*LEDGER!AV173,0)</f>
        <v>0</v>
      </c>
      <c r="AT173" s="26">
        <f>IFERROR(AC173*LEDGER!AU173,0)</f>
        <v>0</v>
      </c>
      <c r="AU173" s="26">
        <f>IFERROR(AD173*LEDGER!AV173,0)</f>
        <v>0</v>
      </c>
      <c r="AV173" s="26">
        <f>IFERROR(AE173*LEDGER!BA173,0)</f>
        <v>0</v>
      </c>
      <c r="AW173" s="26">
        <f>IFERROR(AF173*LEDGER!BB173,0)</f>
        <v>0</v>
      </c>
      <c r="AX173" s="26">
        <f>IFERROR(AG173*LEDGER!BD173,0)</f>
        <v>0</v>
      </c>
      <c r="AY173" s="26">
        <f>IFERROR(AH173*LEDGER!BE173,0)</f>
        <v>0</v>
      </c>
      <c r="AZ173" s="26">
        <f>IFERROR(AI173*LEDGER!BG173,0)</f>
        <v>0</v>
      </c>
      <c r="BA173" s="26">
        <f>IFERROR(AJ173*LEDGER!BH173,0)</f>
        <v>0</v>
      </c>
      <c r="BB173" s="26">
        <f>IFERROR(AK173*LEDGER!BJ173,0)</f>
        <v>0</v>
      </c>
      <c r="BC173" s="26">
        <f>IFERROR(AL173*LEDGER!BK173,0)</f>
        <v>0</v>
      </c>
      <c r="BD173" s="26">
        <f t="shared" si="25"/>
        <v>0</v>
      </c>
      <c r="BE173" s="26">
        <f t="shared" si="26"/>
        <v>0</v>
      </c>
    </row>
    <row r="174" spans="2:57" x14ac:dyDescent="0.2">
      <c r="B174" s="26">
        <f>'Sub Ref'!F$27</f>
        <v>75</v>
      </c>
      <c r="C174" s="26">
        <f>'Sub Ref'!G$27</f>
        <v>25</v>
      </c>
      <c r="D174" s="26">
        <f t="shared" si="20"/>
        <v>100</v>
      </c>
      <c r="E174" s="26">
        <f>'Sub Ref'!O$27</f>
        <v>75</v>
      </c>
      <c r="F174" s="26">
        <f>'Sub Ref'!P$27</f>
        <v>25</v>
      </c>
      <c r="G174" s="26">
        <f t="shared" si="21"/>
        <v>100</v>
      </c>
      <c r="H174" s="26" t="e">
        <f>VLOOKUP('DATA ENTRY'!L174,'Sub Ref'!$L$30:$O$31,4,0)</f>
        <v>#N/A</v>
      </c>
      <c r="I174" s="26" t="e">
        <f>VLOOKUP('DATA ENTRY'!L174,'Sub Ref'!$L$30:$P$31,5,0)</f>
        <v>#N/A</v>
      </c>
      <c r="J174" s="26" t="e">
        <f t="shared" si="27"/>
        <v>#N/A</v>
      </c>
      <c r="K174" s="26" t="e">
        <f>VLOOKUP('DATA ENTRY'!O174,'Sub Ref'!$C$3:$G$11,4,0)</f>
        <v>#N/A</v>
      </c>
      <c r="L174" s="26" t="e">
        <f>VLOOKUP('DATA ENTRY'!O174,'Sub Ref'!$C$3:$G$11,5,0)</f>
        <v>#N/A</v>
      </c>
      <c r="M174" s="26" t="e">
        <f t="shared" si="22"/>
        <v>#N/A</v>
      </c>
      <c r="N174" s="26" t="e">
        <f>VLOOKUP('DATA ENTRY'!R174,'Sub Ref'!$L$3:$P$11,4,0)</f>
        <v>#N/A</v>
      </c>
      <c r="O174" s="26" t="e">
        <f>VLOOKUP('DATA ENTRY'!R174,'Sub Ref'!$L$3:$P$11,5,0)</f>
        <v>#N/A</v>
      </c>
      <c r="P174" s="26" t="e">
        <f t="shared" si="28"/>
        <v>#N/A</v>
      </c>
      <c r="Q174" s="26" t="e">
        <f>VLOOKUP('DATA ENTRY'!U174,'Sub Ref'!$C$14:$G$22,4,0)</f>
        <v>#N/A</v>
      </c>
      <c r="R174" s="26" t="e">
        <f>VLOOKUP('DATA ENTRY'!U174,'Sub Ref'!$C$14:$G$22,5,0)</f>
        <v>#N/A</v>
      </c>
      <c r="S174" s="26" t="e">
        <f t="shared" si="29"/>
        <v>#N/A</v>
      </c>
      <c r="T174" s="26" t="e">
        <f>INDEX('Sub Ref'!$O$14:$O$22,MATCH('DATA ENTRY'!X174,'Sub Ref'!$L$14:$L$22,0))</f>
        <v>#N/A</v>
      </c>
      <c r="U174" s="26" t="e">
        <f>INDEX('Sub Ref'!$P$14:$P$22,MATCH('DATA ENTRY'!X174,'Sub Ref'!$L$14:$L$22,0))</f>
        <v>#N/A</v>
      </c>
      <c r="V174" s="26" t="e">
        <f t="shared" si="23"/>
        <v>#N/A</v>
      </c>
      <c r="X174" s="26">
        <f>'DATA ENTRY'!A174</f>
        <v>0</v>
      </c>
      <c r="Y174" s="26">
        <f>'Sub Ref'!$D$27</f>
        <v>2.25</v>
      </c>
      <c r="Z174" s="26">
        <f>'Sub Ref'!$E$27</f>
        <v>0.75</v>
      </c>
      <c r="AA174" s="26">
        <f>'Sub Ref'!$M$27</f>
        <v>3</v>
      </c>
      <c r="AB174" s="26">
        <f>'Sub Ref'!$N$27</f>
        <v>1</v>
      </c>
      <c r="AC174" s="26">
        <f>IFERROR(VLOOKUP('DATA ENTRY'!L174,'Sub Ref'!$L$30:$N$31,2,0),0)</f>
        <v>0</v>
      </c>
      <c r="AD174" s="26">
        <f>IFERROR(VLOOKUP('DATA ENTRY'!L174,'Sub Ref'!$L$30:$N$31,3,0),0)</f>
        <v>0</v>
      </c>
      <c r="AE174" s="26">
        <f>IFERROR(VLOOKUP('DATA ENTRY'!O174,'Sub Ref'!$C$3:$E$11,2,0),0)</f>
        <v>0</v>
      </c>
      <c r="AF174" s="26">
        <f>IFERROR(VLOOKUP('DATA ENTRY'!O174,'Sub Ref'!$C$3:$E$11,3,0),0)</f>
        <v>0</v>
      </c>
      <c r="AG174" s="26">
        <f>IFERROR(VLOOKUP('DATA ENTRY'!R174,'Sub Ref'!$L$3:$N$24,2,0),0)</f>
        <v>0</v>
      </c>
      <c r="AH174" s="26">
        <f>IFERROR(VLOOKUP('DATA ENTRY'!R174,'Sub Ref'!$L$3:$N$24,3,0),0)</f>
        <v>0</v>
      </c>
      <c r="AI174" s="26">
        <f>IFERROR(VLOOKUP('DATA ENTRY'!U174,'Sub Ref'!$C$14:$E$22,2,0),0)</f>
        <v>0</v>
      </c>
      <c r="AJ174" s="26">
        <f>IFERROR(VLOOKUP('DATA ENTRY'!U174,'Sub Ref'!$C$14:$E$22,3,0),0)</f>
        <v>0</v>
      </c>
      <c r="AK174" s="26">
        <f>IFERROR(INDEX('Sub Ref'!$M$14:$M$23,MATCH('DATA ENTRY'!X174,'Sub Ref'!$L$14:$L$23,0)),0)</f>
        <v>0</v>
      </c>
      <c r="AL174" s="26">
        <f>IFERROR(INDEX('Sub Ref'!$N$14:$N$23,MATCH('DATA ENTRY'!X174,'Sub Ref'!$L$14:$L$23,0)),0)</f>
        <v>0</v>
      </c>
      <c r="AN174" s="26">
        <f t="shared" si="24"/>
        <v>7</v>
      </c>
      <c r="AP174" s="26">
        <f>IFERROR('MARK LOOKUP'!Y174*LEDGER!AR174,0)</f>
        <v>0</v>
      </c>
      <c r="AQ174" s="26">
        <f>IFERROR('MARK LOOKUP'!Z174*LEDGER!AS174,0)</f>
        <v>0</v>
      </c>
      <c r="AR174" s="26">
        <f>IFERROR(AA174*LEDGER!AU174,0)</f>
        <v>0</v>
      </c>
      <c r="AS174" s="26">
        <f>IFERROR(AB174*LEDGER!AV174,0)</f>
        <v>0</v>
      </c>
      <c r="AT174" s="26">
        <f>IFERROR(AC174*LEDGER!AU174,0)</f>
        <v>0</v>
      </c>
      <c r="AU174" s="26">
        <f>IFERROR(AD174*LEDGER!AV174,0)</f>
        <v>0</v>
      </c>
      <c r="AV174" s="26">
        <f>IFERROR(AE174*LEDGER!BA174,0)</f>
        <v>0</v>
      </c>
      <c r="AW174" s="26">
        <f>IFERROR(AF174*LEDGER!BB174,0)</f>
        <v>0</v>
      </c>
      <c r="AX174" s="26">
        <f>IFERROR(AG174*LEDGER!BD174,0)</f>
        <v>0</v>
      </c>
      <c r="AY174" s="26">
        <f>IFERROR(AH174*LEDGER!BE174,0)</f>
        <v>0</v>
      </c>
      <c r="AZ174" s="26">
        <f>IFERROR(AI174*LEDGER!BG174,0)</f>
        <v>0</v>
      </c>
      <c r="BA174" s="26">
        <f>IFERROR(AJ174*LEDGER!BH174,0)</f>
        <v>0</v>
      </c>
      <c r="BB174" s="26">
        <f>IFERROR(AK174*LEDGER!BJ174,0)</f>
        <v>0</v>
      </c>
      <c r="BC174" s="26">
        <f>IFERROR(AL174*LEDGER!BK174,0)</f>
        <v>0</v>
      </c>
      <c r="BD174" s="26">
        <f t="shared" si="25"/>
        <v>0</v>
      </c>
      <c r="BE174" s="26">
        <f t="shared" si="26"/>
        <v>0</v>
      </c>
    </row>
    <row r="175" spans="2:57" x14ac:dyDescent="0.2">
      <c r="B175" s="26">
        <f>'Sub Ref'!F$27</f>
        <v>75</v>
      </c>
      <c r="C175" s="26">
        <f>'Sub Ref'!G$27</f>
        <v>25</v>
      </c>
      <c r="D175" s="26">
        <f t="shared" si="20"/>
        <v>100</v>
      </c>
      <c r="E175" s="26">
        <f>'Sub Ref'!O$27</f>
        <v>75</v>
      </c>
      <c r="F175" s="26">
        <f>'Sub Ref'!P$27</f>
        <v>25</v>
      </c>
      <c r="G175" s="26">
        <f t="shared" si="21"/>
        <v>100</v>
      </c>
      <c r="H175" s="26" t="e">
        <f>VLOOKUP('DATA ENTRY'!L175,'Sub Ref'!$L$30:$O$31,4,0)</f>
        <v>#N/A</v>
      </c>
      <c r="I175" s="26" t="e">
        <f>VLOOKUP('DATA ENTRY'!L175,'Sub Ref'!$L$30:$P$31,5,0)</f>
        <v>#N/A</v>
      </c>
      <c r="J175" s="26" t="e">
        <f t="shared" si="27"/>
        <v>#N/A</v>
      </c>
      <c r="K175" s="26" t="e">
        <f>VLOOKUP('DATA ENTRY'!O175,'Sub Ref'!$C$3:$G$11,4,0)</f>
        <v>#N/A</v>
      </c>
      <c r="L175" s="26" t="e">
        <f>VLOOKUP('DATA ENTRY'!O175,'Sub Ref'!$C$3:$G$11,5,0)</f>
        <v>#N/A</v>
      </c>
      <c r="M175" s="26" t="e">
        <f t="shared" si="22"/>
        <v>#N/A</v>
      </c>
      <c r="N175" s="26" t="e">
        <f>VLOOKUP('DATA ENTRY'!R175,'Sub Ref'!$L$3:$P$11,4,0)</f>
        <v>#N/A</v>
      </c>
      <c r="O175" s="26" t="e">
        <f>VLOOKUP('DATA ENTRY'!R175,'Sub Ref'!$L$3:$P$11,5,0)</f>
        <v>#N/A</v>
      </c>
      <c r="P175" s="26" t="e">
        <f t="shared" si="28"/>
        <v>#N/A</v>
      </c>
      <c r="Q175" s="26" t="e">
        <f>VLOOKUP('DATA ENTRY'!U175,'Sub Ref'!$C$14:$G$22,4,0)</f>
        <v>#N/A</v>
      </c>
      <c r="R175" s="26" t="e">
        <f>VLOOKUP('DATA ENTRY'!U175,'Sub Ref'!$C$14:$G$22,5,0)</f>
        <v>#N/A</v>
      </c>
      <c r="S175" s="26" t="e">
        <f t="shared" si="29"/>
        <v>#N/A</v>
      </c>
      <c r="T175" s="26" t="e">
        <f>INDEX('Sub Ref'!$O$14:$O$22,MATCH('DATA ENTRY'!X175,'Sub Ref'!$L$14:$L$22,0))</f>
        <v>#N/A</v>
      </c>
      <c r="U175" s="26" t="e">
        <f>INDEX('Sub Ref'!$P$14:$P$22,MATCH('DATA ENTRY'!X175,'Sub Ref'!$L$14:$L$22,0))</f>
        <v>#N/A</v>
      </c>
      <c r="V175" s="26" t="e">
        <f t="shared" si="23"/>
        <v>#N/A</v>
      </c>
      <c r="X175" s="26">
        <f>'DATA ENTRY'!A175</f>
        <v>0</v>
      </c>
      <c r="Y175" s="26">
        <f>'Sub Ref'!$D$27</f>
        <v>2.25</v>
      </c>
      <c r="Z175" s="26">
        <f>'Sub Ref'!$E$27</f>
        <v>0.75</v>
      </c>
      <c r="AA175" s="26">
        <f>'Sub Ref'!$M$27</f>
        <v>3</v>
      </c>
      <c r="AB175" s="26">
        <f>'Sub Ref'!$N$27</f>
        <v>1</v>
      </c>
      <c r="AC175" s="26">
        <f>IFERROR(VLOOKUP('DATA ENTRY'!L175,'Sub Ref'!$L$30:$N$31,2,0),0)</f>
        <v>0</v>
      </c>
      <c r="AD175" s="26">
        <f>IFERROR(VLOOKUP('DATA ENTRY'!L175,'Sub Ref'!$L$30:$N$31,3,0),0)</f>
        <v>0</v>
      </c>
      <c r="AE175" s="26">
        <f>IFERROR(VLOOKUP('DATA ENTRY'!O175,'Sub Ref'!$C$3:$E$11,2,0),0)</f>
        <v>0</v>
      </c>
      <c r="AF175" s="26">
        <f>IFERROR(VLOOKUP('DATA ENTRY'!O175,'Sub Ref'!$C$3:$E$11,3,0),0)</f>
        <v>0</v>
      </c>
      <c r="AG175" s="26">
        <f>IFERROR(VLOOKUP('DATA ENTRY'!R175,'Sub Ref'!$L$3:$N$24,2,0),0)</f>
        <v>0</v>
      </c>
      <c r="AH175" s="26">
        <f>IFERROR(VLOOKUP('DATA ENTRY'!R175,'Sub Ref'!$L$3:$N$24,3,0),0)</f>
        <v>0</v>
      </c>
      <c r="AI175" s="26">
        <f>IFERROR(VLOOKUP('DATA ENTRY'!U175,'Sub Ref'!$C$14:$E$22,2,0),0)</f>
        <v>0</v>
      </c>
      <c r="AJ175" s="26">
        <f>IFERROR(VLOOKUP('DATA ENTRY'!U175,'Sub Ref'!$C$14:$E$22,3,0),0)</f>
        <v>0</v>
      </c>
      <c r="AK175" s="26">
        <f>IFERROR(INDEX('Sub Ref'!$M$14:$M$23,MATCH('DATA ENTRY'!X175,'Sub Ref'!$L$14:$L$23,0)),0)</f>
        <v>0</v>
      </c>
      <c r="AL175" s="26">
        <f>IFERROR(INDEX('Sub Ref'!$N$14:$N$23,MATCH('DATA ENTRY'!X175,'Sub Ref'!$L$14:$L$23,0)),0)</f>
        <v>0</v>
      </c>
      <c r="AN175" s="26">
        <f t="shared" si="24"/>
        <v>7</v>
      </c>
      <c r="AP175" s="26">
        <f>IFERROR('MARK LOOKUP'!Y175*LEDGER!AR175,0)</f>
        <v>0</v>
      </c>
      <c r="AQ175" s="26">
        <f>IFERROR('MARK LOOKUP'!Z175*LEDGER!AS175,0)</f>
        <v>0</v>
      </c>
      <c r="AR175" s="26">
        <f>IFERROR(AA175*LEDGER!AU175,0)</f>
        <v>0</v>
      </c>
      <c r="AS175" s="26">
        <f>IFERROR(AB175*LEDGER!AV175,0)</f>
        <v>0</v>
      </c>
      <c r="AT175" s="26">
        <f>IFERROR(AC175*LEDGER!AU175,0)</f>
        <v>0</v>
      </c>
      <c r="AU175" s="26">
        <f>IFERROR(AD175*LEDGER!AV175,0)</f>
        <v>0</v>
      </c>
      <c r="AV175" s="26">
        <f>IFERROR(AE175*LEDGER!BA175,0)</f>
        <v>0</v>
      </c>
      <c r="AW175" s="26">
        <f>IFERROR(AF175*LEDGER!BB175,0)</f>
        <v>0</v>
      </c>
      <c r="AX175" s="26">
        <f>IFERROR(AG175*LEDGER!BD175,0)</f>
        <v>0</v>
      </c>
      <c r="AY175" s="26">
        <f>IFERROR(AH175*LEDGER!BE175,0)</f>
        <v>0</v>
      </c>
      <c r="AZ175" s="26">
        <f>IFERROR(AI175*LEDGER!BG175,0)</f>
        <v>0</v>
      </c>
      <c r="BA175" s="26">
        <f>IFERROR(AJ175*LEDGER!BH175,0)</f>
        <v>0</v>
      </c>
      <c r="BB175" s="26">
        <f>IFERROR(AK175*LEDGER!BJ175,0)</f>
        <v>0</v>
      </c>
      <c r="BC175" s="26">
        <f>IFERROR(AL175*LEDGER!BK175,0)</f>
        <v>0</v>
      </c>
      <c r="BD175" s="26">
        <f t="shared" si="25"/>
        <v>0</v>
      </c>
      <c r="BE175" s="26">
        <f t="shared" si="26"/>
        <v>0</v>
      </c>
    </row>
    <row r="176" spans="2:57" x14ac:dyDescent="0.2">
      <c r="B176" s="26">
        <f>'Sub Ref'!F$27</f>
        <v>75</v>
      </c>
      <c r="C176" s="26">
        <f>'Sub Ref'!G$27</f>
        <v>25</v>
      </c>
      <c r="D176" s="26">
        <f t="shared" si="20"/>
        <v>100</v>
      </c>
      <c r="E176" s="26">
        <f>'Sub Ref'!O$27</f>
        <v>75</v>
      </c>
      <c r="F176" s="26">
        <f>'Sub Ref'!P$27</f>
        <v>25</v>
      </c>
      <c r="G176" s="26">
        <f t="shared" si="21"/>
        <v>100</v>
      </c>
      <c r="H176" s="26" t="e">
        <f>VLOOKUP('DATA ENTRY'!L176,'Sub Ref'!$L$30:$O$31,4,0)</f>
        <v>#N/A</v>
      </c>
      <c r="I176" s="26" t="e">
        <f>VLOOKUP('DATA ENTRY'!L176,'Sub Ref'!$L$30:$P$31,5,0)</f>
        <v>#N/A</v>
      </c>
      <c r="J176" s="26" t="e">
        <f t="shared" si="27"/>
        <v>#N/A</v>
      </c>
      <c r="K176" s="26" t="e">
        <f>VLOOKUP('DATA ENTRY'!O176,'Sub Ref'!$C$3:$G$11,4,0)</f>
        <v>#N/A</v>
      </c>
      <c r="L176" s="26" t="e">
        <f>VLOOKUP('DATA ENTRY'!O176,'Sub Ref'!$C$3:$G$11,5,0)</f>
        <v>#N/A</v>
      </c>
      <c r="M176" s="26" t="e">
        <f t="shared" si="22"/>
        <v>#N/A</v>
      </c>
      <c r="N176" s="26" t="e">
        <f>VLOOKUP('DATA ENTRY'!R176,'Sub Ref'!$L$3:$P$11,4,0)</f>
        <v>#N/A</v>
      </c>
      <c r="O176" s="26" t="e">
        <f>VLOOKUP('DATA ENTRY'!R176,'Sub Ref'!$L$3:$P$11,5,0)</f>
        <v>#N/A</v>
      </c>
      <c r="P176" s="26" t="e">
        <f t="shared" si="28"/>
        <v>#N/A</v>
      </c>
      <c r="Q176" s="26" t="e">
        <f>VLOOKUP('DATA ENTRY'!U176,'Sub Ref'!$C$14:$G$22,4,0)</f>
        <v>#N/A</v>
      </c>
      <c r="R176" s="26" t="e">
        <f>VLOOKUP('DATA ENTRY'!U176,'Sub Ref'!$C$14:$G$22,5,0)</f>
        <v>#N/A</v>
      </c>
      <c r="S176" s="26" t="e">
        <f t="shared" si="29"/>
        <v>#N/A</v>
      </c>
      <c r="T176" s="26" t="e">
        <f>INDEX('Sub Ref'!$O$14:$O$22,MATCH('DATA ENTRY'!X176,'Sub Ref'!$L$14:$L$22,0))</f>
        <v>#N/A</v>
      </c>
      <c r="U176" s="26" t="e">
        <f>INDEX('Sub Ref'!$P$14:$P$22,MATCH('DATA ENTRY'!X176,'Sub Ref'!$L$14:$L$22,0))</f>
        <v>#N/A</v>
      </c>
      <c r="V176" s="26" t="e">
        <f t="shared" si="23"/>
        <v>#N/A</v>
      </c>
      <c r="X176" s="26">
        <f>'DATA ENTRY'!A176</f>
        <v>0</v>
      </c>
      <c r="Y176" s="26">
        <f>'Sub Ref'!$D$27</f>
        <v>2.25</v>
      </c>
      <c r="Z176" s="26">
        <f>'Sub Ref'!$E$27</f>
        <v>0.75</v>
      </c>
      <c r="AA176" s="26">
        <f>'Sub Ref'!$M$27</f>
        <v>3</v>
      </c>
      <c r="AB176" s="26">
        <f>'Sub Ref'!$N$27</f>
        <v>1</v>
      </c>
      <c r="AC176" s="26">
        <f>IFERROR(VLOOKUP('DATA ENTRY'!L176,'Sub Ref'!$L$30:$N$31,2,0),0)</f>
        <v>0</v>
      </c>
      <c r="AD176" s="26">
        <f>IFERROR(VLOOKUP('DATA ENTRY'!L176,'Sub Ref'!$L$30:$N$31,3,0),0)</f>
        <v>0</v>
      </c>
      <c r="AE176" s="26">
        <f>IFERROR(VLOOKUP('DATA ENTRY'!O176,'Sub Ref'!$C$3:$E$11,2,0),0)</f>
        <v>0</v>
      </c>
      <c r="AF176" s="26">
        <f>IFERROR(VLOOKUP('DATA ENTRY'!O176,'Sub Ref'!$C$3:$E$11,3,0),0)</f>
        <v>0</v>
      </c>
      <c r="AG176" s="26">
        <f>IFERROR(VLOOKUP('DATA ENTRY'!R176,'Sub Ref'!$L$3:$N$24,2,0),0)</f>
        <v>0</v>
      </c>
      <c r="AH176" s="26">
        <f>IFERROR(VLOOKUP('DATA ENTRY'!R176,'Sub Ref'!$L$3:$N$24,3,0),0)</f>
        <v>0</v>
      </c>
      <c r="AI176" s="26">
        <f>IFERROR(VLOOKUP('DATA ENTRY'!U176,'Sub Ref'!$C$14:$E$22,2,0),0)</f>
        <v>0</v>
      </c>
      <c r="AJ176" s="26">
        <f>IFERROR(VLOOKUP('DATA ENTRY'!U176,'Sub Ref'!$C$14:$E$22,3,0),0)</f>
        <v>0</v>
      </c>
      <c r="AK176" s="26">
        <f>IFERROR(INDEX('Sub Ref'!$M$14:$M$23,MATCH('DATA ENTRY'!X176,'Sub Ref'!$L$14:$L$23,0)),0)</f>
        <v>0</v>
      </c>
      <c r="AL176" s="26">
        <f>IFERROR(INDEX('Sub Ref'!$N$14:$N$23,MATCH('DATA ENTRY'!X176,'Sub Ref'!$L$14:$L$23,0)),0)</f>
        <v>0</v>
      </c>
      <c r="AN176" s="26">
        <f t="shared" si="24"/>
        <v>7</v>
      </c>
      <c r="AP176" s="26">
        <f>IFERROR('MARK LOOKUP'!Y176*LEDGER!AR176,0)</f>
        <v>0</v>
      </c>
      <c r="AQ176" s="26">
        <f>IFERROR('MARK LOOKUP'!Z176*LEDGER!AS176,0)</f>
        <v>0</v>
      </c>
      <c r="AR176" s="26">
        <f>IFERROR(AA176*LEDGER!AU176,0)</f>
        <v>0</v>
      </c>
      <c r="AS176" s="26">
        <f>IFERROR(AB176*LEDGER!AV176,0)</f>
        <v>0</v>
      </c>
      <c r="AT176" s="26">
        <f>IFERROR(AC176*LEDGER!AU176,0)</f>
        <v>0</v>
      </c>
      <c r="AU176" s="26">
        <f>IFERROR(AD176*LEDGER!AV176,0)</f>
        <v>0</v>
      </c>
      <c r="AV176" s="26">
        <f>IFERROR(AE176*LEDGER!BA176,0)</f>
        <v>0</v>
      </c>
      <c r="AW176" s="26">
        <f>IFERROR(AF176*LEDGER!BB176,0)</f>
        <v>0</v>
      </c>
      <c r="AX176" s="26">
        <f>IFERROR(AG176*LEDGER!BD176,0)</f>
        <v>0</v>
      </c>
      <c r="AY176" s="26">
        <f>IFERROR(AH176*LEDGER!BE176,0)</f>
        <v>0</v>
      </c>
      <c r="AZ176" s="26">
        <f>IFERROR(AI176*LEDGER!BG176,0)</f>
        <v>0</v>
      </c>
      <c r="BA176" s="26">
        <f>IFERROR(AJ176*LEDGER!BH176,0)</f>
        <v>0</v>
      </c>
      <c r="BB176" s="26">
        <f>IFERROR(AK176*LEDGER!BJ176,0)</f>
        <v>0</v>
      </c>
      <c r="BC176" s="26">
        <f>IFERROR(AL176*LEDGER!BK176,0)</f>
        <v>0</v>
      </c>
      <c r="BD176" s="26">
        <f t="shared" si="25"/>
        <v>0</v>
      </c>
      <c r="BE176" s="26">
        <f t="shared" si="26"/>
        <v>0</v>
      </c>
    </row>
    <row r="177" spans="2:57" x14ac:dyDescent="0.2">
      <c r="B177" s="26">
        <f>'Sub Ref'!F$27</f>
        <v>75</v>
      </c>
      <c r="C177" s="26">
        <f>'Sub Ref'!G$27</f>
        <v>25</v>
      </c>
      <c r="D177" s="26">
        <f t="shared" si="20"/>
        <v>100</v>
      </c>
      <c r="E177" s="26">
        <f>'Sub Ref'!O$27</f>
        <v>75</v>
      </c>
      <c r="F177" s="26">
        <f>'Sub Ref'!P$27</f>
        <v>25</v>
      </c>
      <c r="G177" s="26">
        <f t="shared" si="21"/>
        <v>100</v>
      </c>
      <c r="H177" s="26" t="e">
        <f>VLOOKUP('DATA ENTRY'!L177,'Sub Ref'!$L$30:$O$31,4,0)</f>
        <v>#N/A</v>
      </c>
      <c r="I177" s="26" t="e">
        <f>VLOOKUP('DATA ENTRY'!L177,'Sub Ref'!$L$30:$P$31,5,0)</f>
        <v>#N/A</v>
      </c>
      <c r="J177" s="26" t="e">
        <f t="shared" si="27"/>
        <v>#N/A</v>
      </c>
      <c r="K177" s="26" t="e">
        <f>VLOOKUP('DATA ENTRY'!O177,'Sub Ref'!$C$3:$G$11,4,0)</f>
        <v>#N/A</v>
      </c>
      <c r="L177" s="26" t="e">
        <f>VLOOKUP('DATA ENTRY'!O177,'Sub Ref'!$C$3:$G$11,5,0)</f>
        <v>#N/A</v>
      </c>
      <c r="M177" s="26" t="e">
        <f t="shared" si="22"/>
        <v>#N/A</v>
      </c>
      <c r="N177" s="26" t="e">
        <f>VLOOKUP('DATA ENTRY'!R177,'Sub Ref'!$L$3:$P$11,4,0)</f>
        <v>#N/A</v>
      </c>
      <c r="O177" s="26" t="e">
        <f>VLOOKUP('DATA ENTRY'!R177,'Sub Ref'!$L$3:$P$11,5,0)</f>
        <v>#N/A</v>
      </c>
      <c r="P177" s="26" t="e">
        <f t="shared" si="28"/>
        <v>#N/A</v>
      </c>
      <c r="Q177" s="26" t="e">
        <f>VLOOKUP('DATA ENTRY'!U177,'Sub Ref'!$C$14:$G$22,4,0)</f>
        <v>#N/A</v>
      </c>
      <c r="R177" s="26" t="e">
        <f>VLOOKUP('DATA ENTRY'!U177,'Sub Ref'!$C$14:$G$22,5,0)</f>
        <v>#N/A</v>
      </c>
      <c r="S177" s="26" t="e">
        <f t="shared" si="29"/>
        <v>#N/A</v>
      </c>
      <c r="T177" s="26" t="e">
        <f>INDEX('Sub Ref'!$O$14:$O$22,MATCH('DATA ENTRY'!X177,'Sub Ref'!$L$14:$L$22,0))</f>
        <v>#N/A</v>
      </c>
      <c r="U177" s="26" t="e">
        <f>INDEX('Sub Ref'!$P$14:$P$22,MATCH('DATA ENTRY'!X177,'Sub Ref'!$L$14:$L$22,0))</f>
        <v>#N/A</v>
      </c>
      <c r="V177" s="26" t="e">
        <f t="shared" si="23"/>
        <v>#N/A</v>
      </c>
      <c r="X177" s="26">
        <f>'DATA ENTRY'!A177</f>
        <v>0</v>
      </c>
      <c r="Y177" s="26">
        <f>'Sub Ref'!$D$27</f>
        <v>2.25</v>
      </c>
      <c r="Z177" s="26">
        <f>'Sub Ref'!$E$27</f>
        <v>0.75</v>
      </c>
      <c r="AA177" s="26">
        <f>'Sub Ref'!$M$27</f>
        <v>3</v>
      </c>
      <c r="AB177" s="26">
        <f>'Sub Ref'!$N$27</f>
        <v>1</v>
      </c>
      <c r="AC177" s="26">
        <f>IFERROR(VLOOKUP('DATA ENTRY'!L177,'Sub Ref'!$L$30:$N$31,2,0),0)</f>
        <v>0</v>
      </c>
      <c r="AD177" s="26">
        <f>IFERROR(VLOOKUP('DATA ENTRY'!L177,'Sub Ref'!$L$30:$N$31,3,0),0)</f>
        <v>0</v>
      </c>
      <c r="AE177" s="26">
        <f>IFERROR(VLOOKUP('DATA ENTRY'!O177,'Sub Ref'!$C$3:$E$11,2,0),0)</f>
        <v>0</v>
      </c>
      <c r="AF177" s="26">
        <f>IFERROR(VLOOKUP('DATA ENTRY'!O177,'Sub Ref'!$C$3:$E$11,3,0),0)</f>
        <v>0</v>
      </c>
      <c r="AG177" s="26">
        <f>IFERROR(VLOOKUP('DATA ENTRY'!R177,'Sub Ref'!$L$3:$N$24,2,0),0)</f>
        <v>0</v>
      </c>
      <c r="AH177" s="26">
        <f>IFERROR(VLOOKUP('DATA ENTRY'!R177,'Sub Ref'!$L$3:$N$24,3,0),0)</f>
        <v>0</v>
      </c>
      <c r="AI177" s="26">
        <f>IFERROR(VLOOKUP('DATA ENTRY'!U177,'Sub Ref'!$C$14:$E$22,2,0),0)</f>
        <v>0</v>
      </c>
      <c r="AJ177" s="26">
        <f>IFERROR(VLOOKUP('DATA ENTRY'!U177,'Sub Ref'!$C$14:$E$22,3,0),0)</f>
        <v>0</v>
      </c>
      <c r="AK177" s="26">
        <f>IFERROR(INDEX('Sub Ref'!$M$14:$M$23,MATCH('DATA ENTRY'!X177,'Sub Ref'!$L$14:$L$23,0)),0)</f>
        <v>0</v>
      </c>
      <c r="AL177" s="26">
        <f>IFERROR(INDEX('Sub Ref'!$N$14:$N$23,MATCH('DATA ENTRY'!X177,'Sub Ref'!$L$14:$L$23,0)),0)</f>
        <v>0</v>
      </c>
      <c r="AN177" s="26">
        <f t="shared" si="24"/>
        <v>7</v>
      </c>
      <c r="AP177" s="26">
        <f>IFERROR('MARK LOOKUP'!Y177*LEDGER!AR177,0)</f>
        <v>0</v>
      </c>
      <c r="AQ177" s="26">
        <f>IFERROR('MARK LOOKUP'!Z177*LEDGER!AS177,0)</f>
        <v>0</v>
      </c>
      <c r="AR177" s="26">
        <f>IFERROR(AA177*LEDGER!AU177,0)</f>
        <v>0</v>
      </c>
      <c r="AS177" s="26">
        <f>IFERROR(AB177*LEDGER!AV177,0)</f>
        <v>0</v>
      </c>
      <c r="AT177" s="26">
        <f>IFERROR(AC177*LEDGER!AU177,0)</f>
        <v>0</v>
      </c>
      <c r="AU177" s="26">
        <f>IFERROR(AD177*LEDGER!AV177,0)</f>
        <v>0</v>
      </c>
      <c r="AV177" s="26">
        <f>IFERROR(AE177*LEDGER!BA177,0)</f>
        <v>0</v>
      </c>
      <c r="AW177" s="26">
        <f>IFERROR(AF177*LEDGER!BB177,0)</f>
        <v>0</v>
      </c>
      <c r="AX177" s="26">
        <f>IFERROR(AG177*LEDGER!BD177,0)</f>
        <v>0</v>
      </c>
      <c r="AY177" s="26">
        <f>IFERROR(AH177*LEDGER!BE177,0)</f>
        <v>0</v>
      </c>
      <c r="AZ177" s="26">
        <f>IFERROR(AI177*LEDGER!BG177,0)</f>
        <v>0</v>
      </c>
      <c r="BA177" s="26">
        <f>IFERROR(AJ177*LEDGER!BH177,0)</f>
        <v>0</v>
      </c>
      <c r="BB177" s="26">
        <f>IFERROR(AK177*LEDGER!BJ177,0)</f>
        <v>0</v>
      </c>
      <c r="BC177" s="26">
        <f>IFERROR(AL177*LEDGER!BK177,0)</f>
        <v>0</v>
      </c>
      <c r="BD177" s="26">
        <f t="shared" si="25"/>
        <v>0</v>
      </c>
      <c r="BE177" s="26">
        <f t="shared" si="26"/>
        <v>0</v>
      </c>
    </row>
    <row r="178" spans="2:57" x14ac:dyDescent="0.2">
      <c r="B178" s="26">
        <f>'Sub Ref'!F$27</f>
        <v>75</v>
      </c>
      <c r="C178" s="26">
        <f>'Sub Ref'!G$27</f>
        <v>25</v>
      </c>
      <c r="D178" s="26">
        <f t="shared" si="20"/>
        <v>100</v>
      </c>
      <c r="E178" s="26">
        <f>'Sub Ref'!O$27</f>
        <v>75</v>
      </c>
      <c r="F178" s="26">
        <f>'Sub Ref'!P$27</f>
        <v>25</v>
      </c>
      <c r="G178" s="26">
        <f t="shared" si="21"/>
        <v>100</v>
      </c>
      <c r="H178" s="26" t="e">
        <f>VLOOKUP('DATA ENTRY'!L178,'Sub Ref'!$L$30:$O$31,4,0)</f>
        <v>#N/A</v>
      </c>
      <c r="I178" s="26" t="e">
        <f>VLOOKUP('DATA ENTRY'!L178,'Sub Ref'!$L$30:$P$31,5,0)</f>
        <v>#N/A</v>
      </c>
      <c r="J178" s="26" t="e">
        <f t="shared" si="27"/>
        <v>#N/A</v>
      </c>
      <c r="K178" s="26" t="e">
        <f>VLOOKUP('DATA ENTRY'!O178,'Sub Ref'!$C$3:$G$11,4,0)</f>
        <v>#N/A</v>
      </c>
      <c r="L178" s="26" t="e">
        <f>VLOOKUP('DATA ENTRY'!O178,'Sub Ref'!$C$3:$G$11,5,0)</f>
        <v>#N/A</v>
      </c>
      <c r="M178" s="26" t="e">
        <f t="shared" si="22"/>
        <v>#N/A</v>
      </c>
      <c r="N178" s="26" t="e">
        <f>VLOOKUP('DATA ENTRY'!R178,'Sub Ref'!$L$3:$P$11,4,0)</f>
        <v>#N/A</v>
      </c>
      <c r="O178" s="26" t="e">
        <f>VLOOKUP('DATA ENTRY'!R178,'Sub Ref'!$L$3:$P$11,5,0)</f>
        <v>#N/A</v>
      </c>
      <c r="P178" s="26" t="e">
        <f t="shared" si="28"/>
        <v>#N/A</v>
      </c>
      <c r="Q178" s="26" t="e">
        <f>VLOOKUP('DATA ENTRY'!U178,'Sub Ref'!$C$14:$G$22,4,0)</f>
        <v>#N/A</v>
      </c>
      <c r="R178" s="26" t="e">
        <f>VLOOKUP('DATA ENTRY'!U178,'Sub Ref'!$C$14:$G$22,5,0)</f>
        <v>#N/A</v>
      </c>
      <c r="S178" s="26" t="e">
        <f t="shared" si="29"/>
        <v>#N/A</v>
      </c>
      <c r="T178" s="26" t="e">
        <f>INDEX('Sub Ref'!$O$14:$O$22,MATCH('DATA ENTRY'!X178,'Sub Ref'!$L$14:$L$22,0))</f>
        <v>#N/A</v>
      </c>
      <c r="U178" s="26" t="e">
        <f>INDEX('Sub Ref'!$P$14:$P$22,MATCH('DATA ENTRY'!X178,'Sub Ref'!$L$14:$L$22,0))</f>
        <v>#N/A</v>
      </c>
      <c r="V178" s="26" t="e">
        <f t="shared" si="23"/>
        <v>#N/A</v>
      </c>
      <c r="X178" s="26">
        <f>'DATA ENTRY'!A178</f>
        <v>0</v>
      </c>
      <c r="Y178" s="26">
        <f>'Sub Ref'!$D$27</f>
        <v>2.25</v>
      </c>
      <c r="Z178" s="26">
        <f>'Sub Ref'!$E$27</f>
        <v>0.75</v>
      </c>
      <c r="AA178" s="26">
        <f>'Sub Ref'!$M$27</f>
        <v>3</v>
      </c>
      <c r="AB178" s="26">
        <f>'Sub Ref'!$N$27</f>
        <v>1</v>
      </c>
      <c r="AC178" s="26">
        <f>IFERROR(VLOOKUP('DATA ENTRY'!L178,'Sub Ref'!$L$30:$N$31,2,0),0)</f>
        <v>0</v>
      </c>
      <c r="AD178" s="26">
        <f>IFERROR(VLOOKUP('DATA ENTRY'!L178,'Sub Ref'!$L$30:$N$31,3,0),0)</f>
        <v>0</v>
      </c>
      <c r="AE178" s="26">
        <f>IFERROR(VLOOKUP('DATA ENTRY'!O178,'Sub Ref'!$C$3:$E$11,2,0),0)</f>
        <v>0</v>
      </c>
      <c r="AF178" s="26">
        <f>IFERROR(VLOOKUP('DATA ENTRY'!O178,'Sub Ref'!$C$3:$E$11,3,0),0)</f>
        <v>0</v>
      </c>
      <c r="AG178" s="26">
        <f>IFERROR(VLOOKUP('DATA ENTRY'!R178,'Sub Ref'!$L$3:$N$24,2,0),0)</f>
        <v>0</v>
      </c>
      <c r="AH178" s="26">
        <f>IFERROR(VLOOKUP('DATA ENTRY'!R178,'Sub Ref'!$L$3:$N$24,3,0),0)</f>
        <v>0</v>
      </c>
      <c r="AI178" s="26">
        <f>IFERROR(VLOOKUP('DATA ENTRY'!U178,'Sub Ref'!$C$14:$E$22,2,0),0)</f>
        <v>0</v>
      </c>
      <c r="AJ178" s="26">
        <f>IFERROR(VLOOKUP('DATA ENTRY'!U178,'Sub Ref'!$C$14:$E$22,3,0),0)</f>
        <v>0</v>
      </c>
      <c r="AK178" s="26">
        <f>IFERROR(INDEX('Sub Ref'!$M$14:$M$23,MATCH('DATA ENTRY'!X178,'Sub Ref'!$L$14:$L$23,0)),0)</f>
        <v>0</v>
      </c>
      <c r="AL178" s="26">
        <f>IFERROR(INDEX('Sub Ref'!$N$14:$N$23,MATCH('DATA ENTRY'!X178,'Sub Ref'!$L$14:$L$23,0)),0)</f>
        <v>0</v>
      </c>
      <c r="AN178" s="26">
        <f t="shared" si="24"/>
        <v>7</v>
      </c>
      <c r="AP178" s="26">
        <f>IFERROR('MARK LOOKUP'!Y178*LEDGER!AR178,0)</f>
        <v>0</v>
      </c>
      <c r="AQ178" s="26">
        <f>IFERROR('MARK LOOKUP'!Z178*LEDGER!AS178,0)</f>
        <v>0</v>
      </c>
      <c r="AR178" s="26">
        <f>IFERROR(AA178*LEDGER!AU178,0)</f>
        <v>0</v>
      </c>
      <c r="AS178" s="26">
        <f>IFERROR(AB178*LEDGER!AV178,0)</f>
        <v>0</v>
      </c>
      <c r="AT178" s="26">
        <f>IFERROR(AC178*LEDGER!AU178,0)</f>
        <v>0</v>
      </c>
      <c r="AU178" s="26">
        <f>IFERROR(AD178*LEDGER!AV178,0)</f>
        <v>0</v>
      </c>
      <c r="AV178" s="26">
        <f>IFERROR(AE178*LEDGER!BA178,0)</f>
        <v>0</v>
      </c>
      <c r="AW178" s="26">
        <f>IFERROR(AF178*LEDGER!BB178,0)</f>
        <v>0</v>
      </c>
      <c r="AX178" s="26">
        <f>IFERROR(AG178*LEDGER!BD178,0)</f>
        <v>0</v>
      </c>
      <c r="AY178" s="26">
        <f>IFERROR(AH178*LEDGER!BE178,0)</f>
        <v>0</v>
      </c>
      <c r="AZ178" s="26">
        <f>IFERROR(AI178*LEDGER!BG178,0)</f>
        <v>0</v>
      </c>
      <c r="BA178" s="26">
        <f>IFERROR(AJ178*LEDGER!BH178,0)</f>
        <v>0</v>
      </c>
      <c r="BB178" s="26">
        <f>IFERROR(AK178*LEDGER!BJ178,0)</f>
        <v>0</v>
      </c>
      <c r="BC178" s="26">
        <f>IFERROR(AL178*LEDGER!BK178,0)</f>
        <v>0</v>
      </c>
      <c r="BD178" s="26">
        <f t="shared" si="25"/>
        <v>0</v>
      </c>
      <c r="BE178" s="26">
        <f t="shared" si="26"/>
        <v>0</v>
      </c>
    </row>
    <row r="179" spans="2:57" x14ac:dyDescent="0.2">
      <c r="B179" s="26">
        <f>'Sub Ref'!F$27</f>
        <v>75</v>
      </c>
      <c r="C179" s="26">
        <f>'Sub Ref'!G$27</f>
        <v>25</v>
      </c>
      <c r="D179" s="26">
        <f t="shared" si="20"/>
        <v>100</v>
      </c>
      <c r="E179" s="26">
        <f>'Sub Ref'!O$27</f>
        <v>75</v>
      </c>
      <c r="F179" s="26">
        <f>'Sub Ref'!P$27</f>
        <v>25</v>
      </c>
      <c r="G179" s="26">
        <f t="shared" si="21"/>
        <v>100</v>
      </c>
      <c r="H179" s="26" t="e">
        <f>VLOOKUP('DATA ENTRY'!L179,'Sub Ref'!$L$30:$O$31,4,0)</f>
        <v>#N/A</v>
      </c>
      <c r="I179" s="26" t="e">
        <f>VLOOKUP('DATA ENTRY'!L179,'Sub Ref'!$L$30:$P$31,5,0)</f>
        <v>#N/A</v>
      </c>
      <c r="J179" s="26" t="e">
        <f t="shared" si="27"/>
        <v>#N/A</v>
      </c>
      <c r="K179" s="26" t="e">
        <f>VLOOKUP('DATA ENTRY'!O179,'Sub Ref'!$C$3:$G$11,4,0)</f>
        <v>#N/A</v>
      </c>
      <c r="L179" s="26" t="e">
        <f>VLOOKUP('DATA ENTRY'!O179,'Sub Ref'!$C$3:$G$11,5,0)</f>
        <v>#N/A</v>
      </c>
      <c r="M179" s="26" t="e">
        <f t="shared" si="22"/>
        <v>#N/A</v>
      </c>
      <c r="N179" s="26" t="e">
        <f>VLOOKUP('DATA ENTRY'!R179,'Sub Ref'!$L$3:$P$11,4,0)</f>
        <v>#N/A</v>
      </c>
      <c r="O179" s="26" t="e">
        <f>VLOOKUP('DATA ENTRY'!R179,'Sub Ref'!$L$3:$P$11,5,0)</f>
        <v>#N/A</v>
      </c>
      <c r="P179" s="26" t="e">
        <f t="shared" si="28"/>
        <v>#N/A</v>
      </c>
      <c r="Q179" s="26" t="e">
        <f>VLOOKUP('DATA ENTRY'!U179,'Sub Ref'!$C$14:$G$22,4,0)</f>
        <v>#N/A</v>
      </c>
      <c r="R179" s="26" t="e">
        <f>VLOOKUP('DATA ENTRY'!U179,'Sub Ref'!$C$14:$G$22,5,0)</f>
        <v>#N/A</v>
      </c>
      <c r="S179" s="26" t="e">
        <f t="shared" si="29"/>
        <v>#N/A</v>
      </c>
      <c r="T179" s="26" t="e">
        <f>INDEX('Sub Ref'!$O$14:$O$22,MATCH('DATA ENTRY'!X179,'Sub Ref'!$L$14:$L$22,0))</f>
        <v>#N/A</v>
      </c>
      <c r="U179" s="26" t="e">
        <f>INDEX('Sub Ref'!$P$14:$P$22,MATCH('DATA ENTRY'!X179,'Sub Ref'!$L$14:$L$22,0))</f>
        <v>#N/A</v>
      </c>
      <c r="V179" s="26" t="e">
        <f t="shared" si="23"/>
        <v>#N/A</v>
      </c>
      <c r="X179" s="26">
        <f>'DATA ENTRY'!A179</f>
        <v>0</v>
      </c>
      <c r="Y179" s="26">
        <f>'Sub Ref'!$D$27</f>
        <v>2.25</v>
      </c>
      <c r="Z179" s="26">
        <f>'Sub Ref'!$E$27</f>
        <v>0.75</v>
      </c>
      <c r="AA179" s="26">
        <f>'Sub Ref'!$M$27</f>
        <v>3</v>
      </c>
      <c r="AB179" s="26">
        <f>'Sub Ref'!$N$27</f>
        <v>1</v>
      </c>
      <c r="AC179" s="26">
        <f>IFERROR(VLOOKUP('DATA ENTRY'!L179,'Sub Ref'!$L$30:$N$31,2,0),0)</f>
        <v>0</v>
      </c>
      <c r="AD179" s="26">
        <f>IFERROR(VLOOKUP('DATA ENTRY'!L179,'Sub Ref'!$L$30:$N$31,3,0),0)</f>
        <v>0</v>
      </c>
      <c r="AE179" s="26">
        <f>IFERROR(VLOOKUP('DATA ENTRY'!O179,'Sub Ref'!$C$3:$E$11,2,0),0)</f>
        <v>0</v>
      </c>
      <c r="AF179" s="26">
        <f>IFERROR(VLOOKUP('DATA ENTRY'!O179,'Sub Ref'!$C$3:$E$11,3,0),0)</f>
        <v>0</v>
      </c>
      <c r="AG179" s="26">
        <f>IFERROR(VLOOKUP('DATA ENTRY'!R179,'Sub Ref'!$L$3:$N$24,2,0),0)</f>
        <v>0</v>
      </c>
      <c r="AH179" s="26">
        <f>IFERROR(VLOOKUP('DATA ENTRY'!R179,'Sub Ref'!$L$3:$N$24,3,0),0)</f>
        <v>0</v>
      </c>
      <c r="AI179" s="26">
        <f>IFERROR(VLOOKUP('DATA ENTRY'!U179,'Sub Ref'!$C$14:$E$22,2,0),0)</f>
        <v>0</v>
      </c>
      <c r="AJ179" s="26">
        <f>IFERROR(VLOOKUP('DATA ENTRY'!U179,'Sub Ref'!$C$14:$E$22,3,0),0)</f>
        <v>0</v>
      </c>
      <c r="AK179" s="26">
        <f>IFERROR(INDEX('Sub Ref'!$M$14:$M$23,MATCH('DATA ENTRY'!X179,'Sub Ref'!$L$14:$L$23,0)),0)</f>
        <v>0</v>
      </c>
      <c r="AL179" s="26">
        <f>IFERROR(INDEX('Sub Ref'!$N$14:$N$23,MATCH('DATA ENTRY'!X179,'Sub Ref'!$L$14:$L$23,0)),0)</f>
        <v>0</v>
      </c>
      <c r="AN179" s="26">
        <f t="shared" si="24"/>
        <v>7</v>
      </c>
      <c r="AP179" s="26">
        <f>IFERROR('MARK LOOKUP'!Y179*LEDGER!AR179,0)</f>
        <v>0</v>
      </c>
      <c r="AQ179" s="26">
        <f>IFERROR('MARK LOOKUP'!Z179*LEDGER!AS179,0)</f>
        <v>0</v>
      </c>
      <c r="AR179" s="26">
        <f>IFERROR(AA179*LEDGER!AU179,0)</f>
        <v>0</v>
      </c>
      <c r="AS179" s="26">
        <f>IFERROR(AB179*LEDGER!AV179,0)</f>
        <v>0</v>
      </c>
      <c r="AT179" s="26">
        <f>IFERROR(AC179*LEDGER!AU179,0)</f>
        <v>0</v>
      </c>
      <c r="AU179" s="26">
        <f>IFERROR(AD179*LEDGER!AV179,0)</f>
        <v>0</v>
      </c>
      <c r="AV179" s="26">
        <f>IFERROR(AE179*LEDGER!BA179,0)</f>
        <v>0</v>
      </c>
      <c r="AW179" s="26">
        <f>IFERROR(AF179*LEDGER!BB179,0)</f>
        <v>0</v>
      </c>
      <c r="AX179" s="26">
        <f>IFERROR(AG179*LEDGER!BD179,0)</f>
        <v>0</v>
      </c>
      <c r="AY179" s="26">
        <f>IFERROR(AH179*LEDGER!BE179,0)</f>
        <v>0</v>
      </c>
      <c r="AZ179" s="26">
        <f>IFERROR(AI179*LEDGER!BG179,0)</f>
        <v>0</v>
      </c>
      <c r="BA179" s="26">
        <f>IFERROR(AJ179*LEDGER!BH179,0)</f>
        <v>0</v>
      </c>
      <c r="BB179" s="26">
        <f>IFERROR(AK179*LEDGER!BJ179,0)</f>
        <v>0</v>
      </c>
      <c r="BC179" s="26">
        <f>IFERROR(AL179*LEDGER!BK179,0)</f>
        <v>0</v>
      </c>
      <c r="BD179" s="26">
        <f t="shared" si="25"/>
        <v>0</v>
      </c>
      <c r="BE179" s="26">
        <f t="shared" si="26"/>
        <v>0</v>
      </c>
    </row>
    <row r="180" spans="2:57" x14ac:dyDescent="0.2">
      <c r="B180" s="26">
        <f>'Sub Ref'!F$27</f>
        <v>75</v>
      </c>
      <c r="C180" s="26">
        <f>'Sub Ref'!G$27</f>
        <v>25</v>
      </c>
      <c r="D180" s="26">
        <f t="shared" si="20"/>
        <v>100</v>
      </c>
      <c r="E180" s="26">
        <f>'Sub Ref'!O$27</f>
        <v>75</v>
      </c>
      <c r="F180" s="26">
        <f>'Sub Ref'!P$27</f>
        <v>25</v>
      </c>
      <c r="G180" s="26">
        <f t="shared" si="21"/>
        <v>100</v>
      </c>
      <c r="H180" s="26" t="e">
        <f>VLOOKUP('DATA ENTRY'!L180,'Sub Ref'!$L$30:$O$31,4,0)</f>
        <v>#N/A</v>
      </c>
      <c r="I180" s="26" t="e">
        <f>VLOOKUP('DATA ENTRY'!L180,'Sub Ref'!$L$30:$P$31,5,0)</f>
        <v>#N/A</v>
      </c>
      <c r="J180" s="26" t="e">
        <f t="shared" si="27"/>
        <v>#N/A</v>
      </c>
      <c r="K180" s="26" t="e">
        <f>VLOOKUP('DATA ENTRY'!O180,'Sub Ref'!$C$3:$G$11,4,0)</f>
        <v>#N/A</v>
      </c>
      <c r="L180" s="26" t="e">
        <f>VLOOKUP('DATA ENTRY'!O180,'Sub Ref'!$C$3:$G$11,5,0)</f>
        <v>#N/A</v>
      </c>
      <c r="M180" s="26" t="e">
        <f t="shared" si="22"/>
        <v>#N/A</v>
      </c>
      <c r="N180" s="26" t="e">
        <f>VLOOKUP('DATA ENTRY'!R180,'Sub Ref'!$L$3:$P$11,4,0)</f>
        <v>#N/A</v>
      </c>
      <c r="O180" s="26" t="e">
        <f>VLOOKUP('DATA ENTRY'!R180,'Sub Ref'!$L$3:$P$11,5,0)</f>
        <v>#N/A</v>
      </c>
      <c r="P180" s="26" t="e">
        <f t="shared" si="28"/>
        <v>#N/A</v>
      </c>
      <c r="Q180" s="26" t="e">
        <f>VLOOKUP('DATA ENTRY'!U180,'Sub Ref'!$C$14:$G$22,4,0)</f>
        <v>#N/A</v>
      </c>
      <c r="R180" s="26" t="e">
        <f>VLOOKUP('DATA ENTRY'!U180,'Sub Ref'!$C$14:$G$22,5,0)</f>
        <v>#N/A</v>
      </c>
      <c r="S180" s="26" t="e">
        <f t="shared" si="29"/>
        <v>#N/A</v>
      </c>
      <c r="T180" s="26" t="e">
        <f>INDEX('Sub Ref'!$O$14:$O$22,MATCH('DATA ENTRY'!X180,'Sub Ref'!$L$14:$L$22,0))</f>
        <v>#N/A</v>
      </c>
      <c r="U180" s="26" t="e">
        <f>INDEX('Sub Ref'!$P$14:$P$22,MATCH('DATA ENTRY'!X180,'Sub Ref'!$L$14:$L$22,0))</f>
        <v>#N/A</v>
      </c>
      <c r="V180" s="26" t="e">
        <f t="shared" si="23"/>
        <v>#N/A</v>
      </c>
      <c r="X180" s="26">
        <f>'DATA ENTRY'!A180</f>
        <v>0</v>
      </c>
      <c r="Y180" s="26">
        <f>'Sub Ref'!$D$27</f>
        <v>2.25</v>
      </c>
      <c r="Z180" s="26">
        <f>'Sub Ref'!$E$27</f>
        <v>0.75</v>
      </c>
      <c r="AA180" s="26">
        <f>'Sub Ref'!$M$27</f>
        <v>3</v>
      </c>
      <c r="AB180" s="26">
        <f>'Sub Ref'!$N$27</f>
        <v>1</v>
      </c>
      <c r="AC180" s="26">
        <f>IFERROR(VLOOKUP('DATA ENTRY'!L180,'Sub Ref'!$L$30:$N$31,2,0),0)</f>
        <v>0</v>
      </c>
      <c r="AD180" s="26">
        <f>IFERROR(VLOOKUP('DATA ENTRY'!L180,'Sub Ref'!$L$30:$N$31,3,0),0)</f>
        <v>0</v>
      </c>
      <c r="AE180" s="26">
        <f>IFERROR(VLOOKUP('DATA ENTRY'!O180,'Sub Ref'!$C$3:$E$11,2,0),0)</f>
        <v>0</v>
      </c>
      <c r="AF180" s="26">
        <f>IFERROR(VLOOKUP('DATA ENTRY'!O180,'Sub Ref'!$C$3:$E$11,3,0),0)</f>
        <v>0</v>
      </c>
      <c r="AG180" s="26">
        <f>IFERROR(VLOOKUP('DATA ENTRY'!R180,'Sub Ref'!$L$3:$N$24,2,0),0)</f>
        <v>0</v>
      </c>
      <c r="AH180" s="26">
        <f>IFERROR(VLOOKUP('DATA ENTRY'!R180,'Sub Ref'!$L$3:$N$24,3,0),0)</f>
        <v>0</v>
      </c>
      <c r="AI180" s="26">
        <f>IFERROR(VLOOKUP('DATA ENTRY'!U180,'Sub Ref'!$C$14:$E$22,2,0),0)</f>
        <v>0</v>
      </c>
      <c r="AJ180" s="26">
        <f>IFERROR(VLOOKUP('DATA ENTRY'!U180,'Sub Ref'!$C$14:$E$22,3,0),0)</f>
        <v>0</v>
      </c>
      <c r="AK180" s="26">
        <f>IFERROR(INDEX('Sub Ref'!$M$14:$M$23,MATCH('DATA ENTRY'!X180,'Sub Ref'!$L$14:$L$23,0)),0)</f>
        <v>0</v>
      </c>
      <c r="AL180" s="26">
        <f>IFERROR(INDEX('Sub Ref'!$N$14:$N$23,MATCH('DATA ENTRY'!X180,'Sub Ref'!$L$14:$L$23,0)),0)</f>
        <v>0</v>
      </c>
      <c r="AN180" s="26">
        <f t="shared" si="24"/>
        <v>7</v>
      </c>
      <c r="AP180" s="26">
        <f>IFERROR('MARK LOOKUP'!Y180*LEDGER!AR180,0)</f>
        <v>0</v>
      </c>
      <c r="AQ180" s="26">
        <f>IFERROR('MARK LOOKUP'!Z180*LEDGER!AS180,0)</f>
        <v>0</v>
      </c>
      <c r="AR180" s="26">
        <f>IFERROR(AA180*LEDGER!AU180,0)</f>
        <v>0</v>
      </c>
      <c r="AS180" s="26">
        <f>IFERROR(AB180*LEDGER!AV180,0)</f>
        <v>0</v>
      </c>
      <c r="AT180" s="26">
        <f>IFERROR(AC180*LEDGER!AU180,0)</f>
        <v>0</v>
      </c>
      <c r="AU180" s="26">
        <f>IFERROR(AD180*LEDGER!AV180,0)</f>
        <v>0</v>
      </c>
      <c r="AV180" s="26">
        <f>IFERROR(AE180*LEDGER!BA180,0)</f>
        <v>0</v>
      </c>
      <c r="AW180" s="26">
        <f>IFERROR(AF180*LEDGER!BB180,0)</f>
        <v>0</v>
      </c>
      <c r="AX180" s="26">
        <f>IFERROR(AG180*LEDGER!BD180,0)</f>
        <v>0</v>
      </c>
      <c r="AY180" s="26">
        <f>IFERROR(AH180*LEDGER!BE180,0)</f>
        <v>0</v>
      </c>
      <c r="AZ180" s="26">
        <f>IFERROR(AI180*LEDGER!BG180,0)</f>
        <v>0</v>
      </c>
      <c r="BA180" s="26">
        <f>IFERROR(AJ180*LEDGER!BH180,0)</f>
        <v>0</v>
      </c>
      <c r="BB180" s="26">
        <f>IFERROR(AK180*LEDGER!BJ180,0)</f>
        <v>0</v>
      </c>
      <c r="BC180" s="26">
        <f>IFERROR(AL180*LEDGER!BK180,0)</f>
        <v>0</v>
      </c>
      <c r="BD180" s="26">
        <f t="shared" si="25"/>
        <v>0</v>
      </c>
      <c r="BE180" s="26">
        <f t="shared" si="26"/>
        <v>0</v>
      </c>
    </row>
    <row r="181" spans="2:57" x14ac:dyDescent="0.2">
      <c r="B181" s="26">
        <f>'Sub Ref'!F$27</f>
        <v>75</v>
      </c>
      <c r="C181" s="26">
        <f>'Sub Ref'!G$27</f>
        <v>25</v>
      </c>
      <c r="D181" s="26">
        <f t="shared" si="20"/>
        <v>100</v>
      </c>
      <c r="E181" s="26">
        <f>'Sub Ref'!O$27</f>
        <v>75</v>
      </c>
      <c r="F181" s="26">
        <f>'Sub Ref'!P$27</f>
        <v>25</v>
      </c>
      <c r="G181" s="26">
        <f t="shared" si="21"/>
        <v>100</v>
      </c>
      <c r="H181" s="26" t="e">
        <f>VLOOKUP('DATA ENTRY'!L181,'Sub Ref'!$L$30:$O$31,4,0)</f>
        <v>#N/A</v>
      </c>
      <c r="I181" s="26" t="e">
        <f>VLOOKUP('DATA ENTRY'!L181,'Sub Ref'!$L$30:$P$31,5,0)</f>
        <v>#N/A</v>
      </c>
      <c r="J181" s="26" t="e">
        <f t="shared" si="27"/>
        <v>#N/A</v>
      </c>
      <c r="K181" s="26" t="e">
        <f>VLOOKUP('DATA ENTRY'!O181,'Sub Ref'!$C$3:$G$11,4,0)</f>
        <v>#N/A</v>
      </c>
      <c r="L181" s="26" t="e">
        <f>VLOOKUP('DATA ENTRY'!O181,'Sub Ref'!$C$3:$G$11,5,0)</f>
        <v>#N/A</v>
      </c>
      <c r="M181" s="26" t="e">
        <f t="shared" si="22"/>
        <v>#N/A</v>
      </c>
      <c r="N181" s="26" t="e">
        <f>VLOOKUP('DATA ENTRY'!R181,'Sub Ref'!$L$3:$P$11,4,0)</f>
        <v>#N/A</v>
      </c>
      <c r="O181" s="26" t="e">
        <f>VLOOKUP('DATA ENTRY'!R181,'Sub Ref'!$L$3:$P$11,5,0)</f>
        <v>#N/A</v>
      </c>
      <c r="P181" s="26" t="e">
        <f t="shared" si="28"/>
        <v>#N/A</v>
      </c>
      <c r="Q181" s="26" t="e">
        <f>VLOOKUP('DATA ENTRY'!U181,'Sub Ref'!$C$14:$G$22,4,0)</f>
        <v>#N/A</v>
      </c>
      <c r="R181" s="26" t="e">
        <f>VLOOKUP('DATA ENTRY'!U181,'Sub Ref'!$C$14:$G$22,5,0)</f>
        <v>#N/A</v>
      </c>
      <c r="S181" s="26" t="e">
        <f t="shared" si="29"/>
        <v>#N/A</v>
      </c>
      <c r="T181" s="26" t="e">
        <f>INDEX('Sub Ref'!$O$14:$O$22,MATCH('DATA ENTRY'!X181,'Sub Ref'!$L$14:$L$22,0))</f>
        <v>#N/A</v>
      </c>
      <c r="U181" s="26" t="e">
        <f>INDEX('Sub Ref'!$P$14:$P$22,MATCH('DATA ENTRY'!X181,'Sub Ref'!$L$14:$L$22,0))</f>
        <v>#N/A</v>
      </c>
      <c r="V181" s="26" t="e">
        <f t="shared" si="23"/>
        <v>#N/A</v>
      </c>
      <c r="X181" s="26">
        <f>'DATA ENTRY'!A181</f>
        <v>0</v>
      </c>
      <c r="Y181" s="26">
        <f>'Sub Ref'!$D$27</f>
        <v>2.25</v>
      </c>
      <c r="Z181" s="26">
        <f>'Sub Ref'!$E$27</f>
        <v>0.75</v>
      </c>
      <c r="AA181" s="26">
        <f>'Sub Ref'!$M$27</f>
        <v>3</v>
      </c>
      <c r="AB181" s="26">
        <f>'Sub Ref'!$N$27</f>
        <v>1</v>
      </c>
      <c r="AC181" s="26">
        <f>IFERROR(VLOOKUP('DATA ENTRY'!L181,'Sub Ref'!$L$30:$N$31,2,0),0)</f>
        <v>0</v>
      </c>
      <c r="AD181" s="26">
        <f>IFERROR(VLOOKUP('DATA ENTRY'!L181,'Sub Ref'!$L$30:$N$31,3,0),0)</f>
        <v>0</v>
      </c>
      <c r="AE181" s="26">
        <f>IFERROR(VLOOKUP('DATA ENTRY'!O181,'Sub Ref'!$C$3:$E$11,2,0),0)</f>
        <v>0</v>
      </c>
      <c r="AF181" s="26">
        <f>IFERROR(VLOOKUP('DATA ENTRY'!O181,'Sub Ref'!$C$3:$E$11,3,0),0)</f>
        <v>0</v>
      </c>
      <c r="AG181" s="26">
        <f>IFERROR(VLOOKUP('DATA ENTRY'!R181,'Sub Ref'!$L$3:$N$24,2,0),0)</f>
        <v>0</v>
      </c>
      <c r="AH181" s="26">
        <f>IFERROR(VLOOKUP('DATA ENTRY'!R181,'Sub Ref'!$L$3:$N$24,3,0),0)</f>
        <v>0</v>
      </c>
      <c r="AI181" s="26">
        <f>IFERROR(VLOOKUP('DATA ENTRY'!U181,'Sub Ref'!$C$14:$E$22,2,0),0)</f>
        <v>0</v>
      </c>
      <c r="AJ181" s="26">
        <f>IFERROR(VLOOKUP('DATA ENTRY'!U181,'Sub Ref'!$C$14:$E$22,3,0),0)</f>
        <v>0</v>
      </c>
      <c r="AK181" s="26">
        <f>IFERROR(INDEX('Sub Ref'!$M$14:$M$23,MATCH('DATA ENTRY'!X181,'Sub Ref'!$L$14:$L$23,0)),0)</f>
        <v>0</v>
      </c>
      <c r="AL181" s="26">
        <f>IFERROR(INDEX('Sub Ref'!$N$14:$N$23,MATCH('DATA ENTRY'!X181,'Sub Ref'!$L$14:$L$23,0)),0)</f>
        <v>0</v>
      </c>
      <c r="AN181" s="26">
        <f t="shared" si="24"/>
        <v>7</v>
      </c>
      <c r="AP181" s="26">
        <f>IFERROR('MARK LOOKUP'!Y181*LEDGER!AR181,0)</f>
        <v>0</v>
      </c>
      <c r="AQ181" s="26">
        <f>IFERROR('MARK LOOKUP'!Z181*LEDGER!AS181,0)</f>
        <v>0</v>
      </c>
      <c r="AR181" s="26">
        <f>IFERROR(AA181*LEDGER!AU181,0)</f>
        <v>0</v>
      </c>
      <c r="AS181" s="26">
        <f>IFERROR(AB181*LEDGER!AV181,0)</f>
        <v>0</v>
      </c>
      <c r="AT181" s="26">
        <f>IFERROR(AC181*LEDGER!AU181,0)</f>
        <v>0</v>
      </c>
      <c r="AU181" s="26">
        <f>IFERROR(AD181*LEDGER!AV181,0)</f>
        <v>0</v>
      </c>
      <c r="AV181" s="26">
        <f>IFERROR(AE181*LEDGER!BA181,0)</f>
        <v>0</v>
      </c>
      <c r="AW181" s="26">
        <f>IFERROR(AF181*LEDGER!BB181,0)</f>
        <v>0</v>
      </c>
      <c r="AX181" s="26">
        <f>IFERROR(AG181*LEDGER!BD181,0)</f>
        <v>0</v>
      </c>
      <c r="AY181" s="26">
        <f>IFERROR(AH181*LEDGER!BE181,0)</f>
        <v>0</v>
      </c>
      <c r="AZ181" s="26">
        <f>IFERROR(AI181*LEDGER!BG181,0)</f>
        <v>0</v>
      </c>
      <c r="BA181" s="26">
        <f>IFERROR(AJ181*LEDGER!BH181,0)</f>
        <v>0</v>
      </c>
      <c r="BB181" s="26">
        <f>IFERROR(AK181*LEDGER!BJ181,0)</f>
        <v>0</v>
      </c>
      <c r="BC181" s="26">
        <f>IFERROR(AL181*LEDGER!BK181,0)</f>
        <v>0</v>
      </c>
      <c r="BD181" s="26">
        <f t="shared" si="25"/>
        <v>0</v>
      </c>
      <c r="BE181" s="26">
        <f t="shared" si="26"/>
        <v>0</v>
      </c>
    </row>
    <row r="182" spans="2:57" x14ac:dyDescent="0.2">
      <c r="B182" s="26">
        <f>'Sub Ref'!F$27</f>
        <v>75</v>
      </c>
      <c r="C182" s="26">
        <f>'Sub Ref'!G$27</f>
        <v>25</v>
      </c>
      <c r="D182" s="26">
        <f t="shared" si="20"/>
        <v>100</v>
      </c>
      <c r="E182" s="26">
        <f>'Sub Ref'!O$27</f>
        <v>75</v>
      </c>
      <c r="F182" s="26">
        <f>'Sub Ref'!P$27</f>
        <v>25</v>
      </c>
      <c r="G182" s="26">
        <f t="shared" si="21"/>
        <v>100</v>
      </c>
      <c r="H182" s="26" t="e">
        <f>VLOOKUP('DATA ENTRY'!L182,'Sub Ref'!$L$30:$O$31,4,0)</f>
        <v>#N/A</v>
      </c>
      <c r="I182" s="26" t="e">
        <f>VLOOKUP('DATA ENTRY'!L182,'Sub Ref'!$L$30:$P$31,5,0)</f>
        <v>#N/A</v>
      </c>
      <c r="J182" s="26" t="e">
        <f t="shared" si="27"/>
        <v>#N/A</v>
      </c>
      <c r="K182" s="26" t="e">
        <f>VLOOKUP('DATA ENTRY'!O182,'Sub Ref'!$C$3:$G$11,4,0)</f>
        <v>#N/A</v>
      </c>
      <c r="L182" s="26" t="e">
        <f>VLOOKUP('DATA ENTRY'!O182,'Sub Ref'!$C$3:$G$11,5,0)</f>
        <v>#N/A</v>
      </c>
      <c r="M182" s="26" t="e">
        <f t="shared" si="22"/>
        <v>#N/A</v>
      </c>
      <c r="N182" s="26" t="e">
        <f>VLOOKUP('DATA ENTRY'!R182,'Sub Ref'!$L$3:$P$11,4,0)</f>
        <v>#N/A</v>
      </c>
      <c r="O182" s="26" t="e">
        <f>VLOOKUP('DATA ENTRY'!R182,'Sub Ref'!$L$3:$P$11,5,0)</f>
        <v>#N/A</v>
      </c>
      <c r="P182" s="26" t="e">
        <f t="shared" si="28"/>
        <v>#N/A</v>
      </c>
      <c r="Q182" s="26" t="e">
        <f>VLOOKUP('DATA ENTRY'!U182,'Sub Ref'!$C$14:$G$22,4,0)</f>
        <v>#N/A</v>
      </c>
      <c r="R182" s="26" t="e">
        <f>VLOOKUP('DATA ENTRY'!U182,'Sub Ref'!$C$14:$G$22,5,0)</f>
        <v>#N/A</v>
      </c>
      <c r="S182" s="26" t="e">
        <f t="shared" si="29"/>
        <v>#N/A</v>
      </c>
      <c r="T182" s="26" t="e">
        <f>INDEX('Sub Ref'!$O$14:$O$22,MATCH('DATA ENTRY'!X182,'Sub Ref'!$L$14:$L$22,0))</f>
        <v>#N/A</v>
      </c>
      <c r="U182" s="26" t="e">
        <f>INDEX('Sub Ref'!$P$14:$P$22,MATCH('DATA ENTRY'!X182,'Sub Ref'!$L$14:$L$22,0))</f>
        <v>#N/A</v>
      </c>
      <c r="V182" s="26" t="e">
        <f t="shared" si="23"/>
        <v>#N/A</v>
      </c>
      <c r="X182" s="26">
        <f>'DATA ENTRY'!A182</f>
        <v>0</v>
      </c>
      <c r="Y182" s="26">
        <f>'Sub Ref'!$D$27</f>
        <v>2.25</v>
      </c>
      <c r="Z182" s="26">
        <f>'Sub Ref'!$E$27</f>
        <v>0.75</v>
      </c>
      <c r="AA182" s="26">
        <f>'Sub Ref'!$M$27</f>
        <v>3</v>
      </c>
      <c r="AB182" s="26">
        <f>'Sub Ref'!$N$27</f>
        <v>1</v>
      </c>
      <c r="AC182" s="26">
        <f>IFERROR(VLOOKUP('DATA ENTRY'!L182,'Sub Ref'!$L$30:$N$31,2,0),0)</f>
        <v>0</v>
      </c>
      <c r="AD182" s="26">
        <f>IFERROR(VLOOKUP('DATA ENTRY'!L182,'Sub Ref'!$L$30:$N$31,3,0),0)</f>
        <v>0</v>
      </c>
      <c r="AE182" s="26">
        <f>IFERROR(VLOOKUP('DATA ENTRY'!O182,'Sub Ref'!$C$3:$E$11,2,0),0)</f>
        <v>0</v>
      </c>
      <c r="AF182" s="26">
        <f>IFERROR(VLOOKUP('DATA ENTRY'!O182,'Sub Ref'!$C$3:$E$11,3,0),0)</f>
        <v>0</v>
      </c>
      <c r="AG182" s="26">
        <f>IFERROR(VLOOKUP('DATA ENTRY'!R182,'Sub Ref'!$L$3:$N$24,2,0),0)</f>
        <v>0</v>
      </c>
      <c r="AH182" s="26">
        <f>IFERROR(VLOOKUP('DATA ENTRY'!R182,'Sub Ref'!$L$3:$N$24,3,0),0)</f>
        <v>0</v>
      </c>
      <c r="AI182" s="26">
        <f>IFERROR(VLOOKUP('DATA ENTRY'!U182,'Sub Ref'!$C$14:$E$22,2,0),0)</f>
        <v>0</v>
      </c>
      <c r="AJ182" s="26">
        <f>IFERROR(VLOOKUP('DATA ENTRY'!U182,'Sub Ref'!$C$14:$E$22,3,0),0)</f>
        <v>0</v>
      </c>
      <c r="AK182" s="26">
        <f>IFERROR(INDEX('Sub Ref'!$M$14:$M$23,MATCH('DATA ENTRY'!X182,'Sub Ref'!$L$14:$L$23,0)),0)</f>
        <v>0</v>
      </c>
      <c r="AL182" s="26">
        <f>IFERROR(INDEX('Sub Ref'!$N$14:$N$23,MATCH('DATA ENTRY'!X182,'Sub Ref'!$L$14:$L$23,0)),0)</f>
        <v>0</v>
      </c>
      <c r="AN182" s="26">
        <f t="shared" si="24"/>
        <v>7</v>
      </c>
      <c r="AP182" s="26">
        <f>IFERROR('MARK LOOKUP'!Y182*LEDGER!AR182,0)</f>
        <v>0</v>
      </c>
      <c r="AQ182" s="26">
        <f>IFERROR('MARK LOOKUP'!Z182*LEDGER!AS182,0)</f>
        <v>0</v>
      </c>
      <c r="AR182" s="26">
        <f>IFERROR(AA182*LEDGER!AU182,0)</f>
        <v>0</v>
      </c>
      <c r="AS182" s="26">
        <f>IFERROR(AB182*LEDGER!AV182,0)</f>
        <v>0</v>
      </c>
      <c r="AT182" s="26">
        <f>IFERROR(AC182*LEDGER!AU182,0)</f>
        <v>0</v>
      </c>
      <c r="AU182" s="26">
        <f>IFERROR(AD182*LEDGER!AV182,0)</f>
        <v>0</v>
      </c>
      <c r="AV182" s="26">
        <f>IFERROR(AE182*LEDGER!BA182,0)</f>
        <v>0</v>
      </c>
      <c r="AW182" s="26">
        <f>IFERROR(AF182*LEDGER!BB182,0)</f>
        <v>0</v>
      </c>
      <c r="AX182" s="26">
        <f>IFERROR(AG182*LEDGER!BD182,0)</f>
        <v>0</v>
      </c>
      <c r="AY182" s="26">
        <f>IFERROR(AH182*LEDGER!BE182,0)</f>
        <v>0</v>
      </c>
      <c r="AZ182" s="26">
        <f>IFERROR(AI182*LEDGER!BG182,0)</f>
        <v>0</v>
      </c>
      <c r="BA182" s="26">
        <f>IFERROR(AJ182*LEDGER!BH182,0)</f>
        <v>0</v>
      </c>
      <c r="BB182" s="26">
        <f>IFERROR(AK182*LEDGER!BJ182,0)</f>
        <v>0</v>
      </c>
      <c r="BC182" s="26">
        <f>IFERROR(AL182*LEDGER!BK182,0)</f>
        <v>0</v>
      </c>
      <c r="BD182" s="26">
        <f t="shared" si="25"/>
        <v>0</v>
      </c>
      <c r="BE182" s="26">
        <f t="shared" si="26"/>
        <v>0</v>
      </c>
    </row>
    <row r="183" spans="2:57" x14ac:dyDescent="0.2">
      <c r="B183" s="26">
        <f>'Sub Ref'!F$27</f>
        <v>75</v>
      </c>
      <c r="C183" s="26">
        <f>'Sub Ref'!G$27</f>
        <v>25</v>
      </c>
      <c r="D183" s="26">
        <f t="shared" si="20"/>
        <v>100</v>
      </c>
      <c r="E183" s="26">
        <f>'Sub Ref'!O$27</f>
        <v>75</v>
      </c>
      <c r="F183" s="26">
        <f>'Sub Ref'!P$27</f>
        <v>25</v>
      </c>
      <c r="G183" s="26">
        <f t="shared" si="21"/>
        <v>100</v>
      </c>
      <c r="H183" s="26" t="e">
        <f>VLOOKUP('DATA ENTRY'!L183,'Sub Ref'!$L$30:$O$31,4,0)</f>
        <v>#N/A</v>
      </c>
      <c r="I183" s="26" t="e">
        <f>VLOOKUP('DATA ENTRY'!L183,'Sub Ref'!$L$30:$P$31,5,0)</f>
        <v>#N/A</v>
      </c>
      <c r="J183" s="26" t="e">
        <f t="shared" si="27"/>
        <v>#N/A</v>
      </c>
      <c r="K183" s="26" t="e">
        <f>VLOOKUP('DATA ENTRY'!O183,'Sub Ref'!$C$3:$G$11,4,0)</f>
        <v>#N/A</v>
      </c>
      <c r="L183" s="26" t="e">
        <f>VLOOKUP('DATA ENTRY'!O183,'Sub Ref'!$C$3:$G$11,5,0)</f>
        <v>#N/A</v>
      </c>
      <c r="M183" s="26" t="e">
        <f t="shared" si="22"/>
        <v>#N/A</v>
      </c>
      <c r="N183" s="26" t="e">
        <f>VLOOKUP('DATA ENTRY'!R183,'Sub Ref'!$L$3:$P$11,4,0)</f>
        <v>#N/A</v>
      </c>
      <c r="O183" s="26" t="e">
        <f>VLOOKUP('DATA ENTRY'!R183,'Sub Ref'!$L$3:$P$11,5,0)</f>
        <v>#N/A</v>
      </c>
      <c r="P183" s="26" t="e">
        <f t="shared" si="28"/>
        <v>#N/A</v>
      </c>
      <c r="Q183" s="26" t="e">
        <f>VLOOKUP('DATA ENTRY'!U183,'Sub Ref'!$C$14:$G$22,4,0)</f>
        <v>#N/A</v>
      </c>
      <c r="R183" s="26" t="e">
        <f>VLOOKUP('DATA ENTRY'!U183,'Sub Ref'!$C$14:$G$22,5,0)</f>
        <v>#N/A</v>
      </c>
      <c r="S183" s="26" t="e">
        <f t="shared" si="29"/>
        <v>#N/A</v>
      </c>
      <c r="T183" s="26" t="e">
        <f>INDEX('Sub Ref'!$O$14:$O$22,MATCH('DATA ENTRY'!X183,'Sub Ref'!$L$14:$L$22,0))</f>
        <v>#N/A</v>
      </c>
      <c r="U183" s="26" t="e">
        <f>INDEX('Sub Ref'!$P$14:$P$22,MATCH('DATA ENTRY'!X183,'Sub Ref'!$L$14:$L$22,0))</f>
        <v>#N/A</v>
      </c>
      <c r="V183" s="26" t="e">
        <f t="shared" si="23"/>
        <v>#N/A</v>
      </c>
      <c r="X183" s="26">
        <f>'DATA ENTRY'!A183</f>
        <v>0</v>
      </c>
      <c r="Y183" s="26">
        <f>'Sub Ref'!$D$27</f>
        <v>2.25</v>
      </c>
      <c r="Z183" s="26">
        <f>'Sub Ref'!$E$27</f>
        <v>0.75</v>
      </c>
      <c r="AA183" s="26">
        <f>'Sub Ref'!$M$27</f>
        <v>3</v>
      </c>
      <c r="AB183" s="26">
        <f>'Sub Ref'!$N$27</f>
        <v>1</v>
      </c>
      <c r="AC183" s="26">
        <f>IFERROR(VLOOKUP('DATA ENTRY'!L183,'Sub Ref'!$L$30:$N$31,2,0),0)</f>
        <v>0</v>
      </c>
      <c r="AD183" s="26">
        <f>IFERROR(VLOOKUP('DATA ENTRY'!L183,'Sub Ref'!$L$30:$N$31,3,0),0)</f>
        <v>0</v>
      </c>
      <c r="AE183" s="26">
        <f>IFERROR(VLOOKUP('DATA ENTRY'!O183,'Sub Ref'!$C$3:$E$11,2,0),0)</f>
        <v>0</v>
      </c>
      <c r="AF183" s="26">
        <f>IFERROR(VLOOKUP('DATA ENTRY'!O183,'Sub Ref'!$C$3:$E$11,3,0),0)</f>
        <v>0</v>
      </c>
      <c r="AG183" s="26">
        <f>IFERROR(VLOOKUP('DATA ENTRY'!R183,'Sub Ref'!$L$3:$N$24,2,0),0)</f>
        <v>0</v>
      </c>
      <c r="AH183" s="26">
        <f>IFERROR(VLOOKUP('DATA ENTRY'!R183,'Sub Ref'!$L$3:$N$24,3,0),0)</f>
        <v>0</v>
      </c>
      <c r="AI183" s="26">
        <f>IFERROR(VLOOKUP('DATA ENTRY'!U183,'Sub Ref'!$C$14:$E$22,2,0),0)</f>
        <v>0</v>
      </c>
      <c r="AJ183" s="26">
        <f>IFERROR(VLOOKUP('DATA ENTRY'!U183,'Sub Ref'!$C$14:$E$22,3,0),0)</f>
        <v>0</v>
      </c>
      <c r="AK183" s="26">
        <f>IFERROR(INDEX('Sub Ref'!$M$14:$M$23,MATCH('DATA ENTRY'!X183,'Sub Ref'!$L$14:$L$23,0)),0)</f>
        <v>0</v>
      </c>
      <c r="AL183" s="26">
        <f>IFERROR(INDEX('Sub Ref'!$N$14:$N$23,MATCH('DATA ENTRY'!X183,'Sub Ref'!$L$14:$L$23,0)),0)</f>
        <v>0</v>
      </c>
      <c r="AN183" s="26">
        <f t="shared" si="24"/>
        <v>7</v>
      </c>
      <c r="AP183" s="26">
        <f>IFERROR('MARK LOOKUP'!Y183*LEDGER!AR183,0)</f>
        <v>0</v>
      </c>
      <c r="AQ183" s="26">
        <f>IFERROR('MARK LOOKUP'!Z183*LEDGER!AS183,0)</f>
        <v>0</v>
      </c>
      <c r="AR183" s="26">
        <f>IFERROR(AA183*LEDGER!AU183,0)</f>
        <v>0</v>
      </c>
      <c r="AS183" s="26">
        <f>IFERROR(AB183*LEDGER!AV183,0)</f>
        <v>0</v>
      </c>
      <c r="AT183" s="26">
        <f>IFERROR(AC183*LEDGER!AU183,0)</f>
        <v>0</v>
      </c>
      <c r="AU183" s="26">
        <f>IFERROR(AD183*LEDGER!AV183,0)</f>
        <v>0</v>
      </c>
      <c r="AV183" s="26">
        <f>IFERROR(AE183*LEDGER!BA183,0)</f>
        <v>0</v>
      </c>
      <c r="AW183" s="26">
        <f>IFERROR(AF183*LEDGER!BB183,0)</f>
        <v>0</v>
      </c>
      <c r="AX183" s="26">
        <f>IFERROR(AG183*LEDGER!BD183,0)</f>
        <v>0</v>
      </c>
      <c r="AY183" s="26">
        <f>IFERROR(AH183*LEDGER!BE183,0)</f>
        <v>0</v>
      </c>
      <c r="AZ183" s="26">
        <f>IFERROR(AI183*LEDGER!BG183,0)</f>
        <v>0</v>
      </c>
      <c r="BA183" s="26">
        <f>IFERROR(AJ183*LEDGER!BH183,0)</f>
        <v>0</v>
      </c>
      <c r="BB183" s="26">
        <f>IFERROR(AK183*LEDGER!BJ183,0)</f>
        <v>0</v>
      </c>
      <c r="BC183" s="26">
        <f>IFERROR(AL183*LEDGER!BK183,0)</f>
        <v>0</v>
      </c>
      <c r="BD183" s="26">
        <f t="shared" si="25"/>
        <v>0</v>
      </c>
      <c r="BE183" s="26">
        <f t="shared" si="26"/>
        <v>0</v>
      </c>
    </row>
    <row r="184" spans="2:57" x14ac:dyDescent="0.2">
      <c r="B184" s="26">
        <f>'Sub Ref'!F$27</f>
        <v>75</v>
      </c>
      <c r="C184" s="26">
        <f>'Sub Ref'!G$27</f>
        <v>25</v>
      </c>
      <c r="D184" s="26">
        <f t="shared" si="20"/>
        <v>100</v>
      </c>
      <c r="E184" s="26">
        <f>'Sub Ref'!O$27</f>
        <v>75</v>
      </c>
      <c r="F184" s="26">
        <f>'Sub Ref'!P$27</f>
        <v>25</v>
      </c>
      <c r="G184" s="26">
        <f t="shared" si="21"/>
        <v>100</v>
      </c>
      <c r="H184" s="26" t="e">
        <f>VLOOKUP('DATA ENTRY'!L184,'Sub Ref'!$L$30:$O$31,4,0)</f>
        <v>#N/A</v>
      </c>
      <c r="I184" s="26" t="e">
        <f>VLOOKUP('DATA ENTRY'!L184,'Sub Ref'!$L$30:$P$31,5,0)</f>
        <v>#N/A</v>
      </c>
      <c r="J184" s="26" t="e">
        <f t="shared" si="27"/>
        <v>#N/A</v>
      </c>
      <c r="K184" s="26" t="e">
        <f>VLOOKUP('DATA ENTRY'!O184,'Sub Ref'!$C$3:$G$11,4,0)</f>
        <v>#N/A</v>
      </c>
      <c r="L184" s="26" t="e">
        <f>VLOOKUP('DATA ENTRY'!O184,'Sub Ref'!$C$3:$G$11,5,0)</f>
        <v>#N/A</v>
      </c>
      <c r="M184" s="26" t="e">
        <f t="shared" si="22"/>
        <v>#N/A</v>
      </c>
      <c r="N184" s="26" t="e">
        <f>VLOOKUP('DATA ENTRY'!R184,'Sub Ref'!$L$3:$P$11,4,0)</f>
        <v>#N/A</v>
      </c>
      <c r="O184" s="26" t="e">
        <f>VLOOKUP('DATA ENTRY'!R184,'Sub Ref'!$L$3:$P$11,5,0)</f>
        <v>#N/A</v>
      </c>
      <c r="P184" s="26" t="e">
        <f t="shared" si="28"/>
        <v>#N/A</v>
      </c>
      <c r="Q184" s="26" t="e">
        <f>VLOOKUP('DATA ENTRY'!U184,'Sub Ref'!$C$14:$G$22,4,0)</f>
        <v>#N/A</v>
      </c>
      <c r="R184" s="26" t="e">
        <f>VLOOKUP('DATA ENTRY'!U184,'Sub Ref'!$C$14:$G$22,5,0)</f>
        <v>#N/A</v>
      </c>
      <c r="S184" s="26" t="e">
        <f t="shared" si="29"/>
        <v>#N/A</v>
      </c>
      <c r="T184" s="26" t="e">
        <f>INDEX('Sub Ref'!$O$14:$O$22,MATCH('DATA ENTRY'!X184,'Sub Ref'!$L$14:$L$22,0))</f>
        <v>#N/A</v>
      </c>
      <c r="U184" s="26" t="e">
        <f>INDEX('Sub Ref'!$P$14:$P$22,MATCH('DATA ENTRY'!X184,'Sub Ref'!$L$14:$L$22,0))</f>
        <v>#N/A</v>
      </c>
      <c r="V184" s="26" t="e">
        <f t="shared" si="23"/>
        <v>#N/A</v>
      </c>
      <c r="X184" s="26">
        <f>'DATA ENTRY'!A184</f>
        <v>0</v>
      </c>
      <c r="Y184" s="26">
        <f>'Sub Ref'!$D$27</f>
        <v>2.25</v>
      </c>
      <c r="Z184" s="26">
        <f>'Sub Ref'!$E$27</f>
        <v>0.75</v>
      </c>
      <c r="AA184" s="26">
        <f>'Sub Ref'!$M$27</f>
        <v>3</v>
      </c>
      <c r="AB184" s="26">
        <f>'Sub Ref'!$N$27</f>
        <v>1</v>
      </c>
      <c r="AC184" s="26">
        <f>IFERROR(VLOOKUP('DATA ENTRY'!L184,'Sub Ref'!$L$30:$N$31,2,0),0)</f>
        <v>0</v>
      </c>
      <c r="AD184" s="26">
        <f>IFERROR(VLOOKUP('DATA ENTRY'!L184,'Sub Ref'!$L$30:$N$31,3,0),0)</f>
        <v>0</v>
      </c>
      <c r="AE184" s="26">
        <f>IFERROR(VLOOKUP('DATA ENTRY'!O184,'Sub Ref'!$C$3:$E$11,2,0),0)</f>
        <v>0</v>
      </c>
      <c r="AF184" s="26">
        <f>IFERROR(VLOOKUP('DATA ENTRY'!O184,'Sub Ref'!$C$3:$E$11,3,0),0)</f>
        <v>0</v>
      </c>
      <c r="AG184" s="26">
        <f>IFERROR(VLOOKUP('DATA ENTRY'!R184,'Sub Ref'!$L$3:$N$24,2,0),0)</f>
        <v>0</v>
      </c>
      <c r="AH184" s="26">
        <f>IFERROR(VLOOKUP('DATA ENTRY'!R184,'Sub Ref'!$L$3:$N$24,3,0),0)</f>
        <v>0</v>
      </c>
      <c r="AI184" s="26">
        <f>IFERROR(VLOOKUP('DATA ENTRY'!U184,'Sub Ref'!$C$14:$E$22,2,0),0)</f>
        <v>0</v>
      </c>
      <c r="AJ184" s="26">
        <f>IFERROR(VLOOKUP('DATA ENTRY'!U184,'Sub Ref'!$C$14:$E$22,3,0),0)</f>
        <v>0</v>
      </c>
      <c r="AK184" s="26">
        <f>IFERROR(INDEX('Sub Ref'!$M$14:$M$23,MATCH('DATA ENTRY'!X184,'Sub Ref'!$L$14:$L$23,0)),0)</f>
        <v>0</v>
      </c>
      <c r="AL184" s="26">
        <f>IFERROR(INDEX('Sub Ref'!$N$14:$N$23,MATCH('DATA ENTRY'!X184,'Sub Ref'!$L$14:$L$23,0)),0)</f>
        <v>0</v>
      </c>
      <c r="AN184" s="26">
        <f t="shared" si="24"/>
        <v>7</v>
      </c>
      <c r="AP184" s="26">
        <f>IFERROR('MARK LOOKUP'!Y184*LEDGER!AR184,0)</f>
        <v>0</v>
      </c>
      <c r="AQ184" s="26">
        <f>IFERROR('MARK LOOKUP'!Z184*LEDGER!AS184,0)</f>
        <v>0</v>
      </c>
      <c r="AR184" s="26">
        <f>IFERROR(AA184*LEDGER!AU184,0)</f>
        <v>0</v>
      </c>
      <c r="AS184" s="26">
        <f>IFERROR(AB184*LEDGER!AV184,0)</f>
        <v>0</v>
      </c>
      <c r="AT184" s="26">
        <f>IFERROR(AC184*LEDGER!AU184,0)</f>
        <v>0</v>
      </c>
      <c r="AU184" s="26">
        <f>IFERROR(AD184*LEDGER!AV184,0)</f>
        <v>0</v>
      </c>
      <c r="AV184" s="26">
        <f>IFERROR(AE184*LEDGER!BA184,0)</f>
        <v>0</v>
      </c>
      <c r="AW184" s="26">
        <f>IFERROR(AF184*LEDGER!BB184,0)</f>
        <v>0</v>
      </c>
      <c r="AX184" s="26">
        <f>IFERROR(AG184*LEDGER!BD184,0)</f>
        <v>0</v>
      </c>
      <c r="AY184" s="26">
        <f>IFERROR(AH184*LEDGER!BE184,0)</f>
        <v>0</v>
      </c>
      <c r="AZ184" s="26">
        <f>IFERROR(AI184*LEDGER!BG184,0)</f>
        <v>0</v>
      </c>
      <c r="BA184" s="26">
        <f>IFERROR(AJ184*LEDGER!BH184,0)</f>
        <v>0</v>
      </c>
      <c r="BB184" s="26">
        <f>IFERROR(AK184*LEDGER!BJ184,0)</f>
        <v>0</v>
      </c>
      <c r="BC184" s="26">
        <f>IFERROR(AL184*LEDGER!BK184,0)</f>
        <v>0</v>
      </c>
      <c r="BD184" s="26">
        <f t="shared" si="25"/>
        <v>0</v>
      </c>
      <c r="BE184" s="26">
        <f t="shared" si="26"/>
        <v>0</v>
      </c>
    </row>
    <row r="185" spans="2:57" x14ac:dyDescent="0.2">
      <c r="B185" s="26">
        <f>'Sub Ref'!F$27</f>
        <v>75</v>
      </c>
      <c r="C185" s="26">
        <f>'Sub Ref'!G$27</f>
        <v>25</v>
      </c>
      <c r="D185" s="26">
        <f t="shared" si="20"/>
        <v>100</v>
      </c>
      <c r="E185" s="26">
        <f>'Sub Ref'!O$27</f>
        <v>75</v>
      </c>
      <c r="F185" s="26">
        <f>'Sub Ref'!P$27</f>
        <v>25</v>
      </c>
      <c r="G185" s="26">
        <f t="shared" si="21"/>
        <v>100</v>
      </c>
      <c r="H185" s="26" t="e">
        <f>VLOOKUP('DATA ENTRY'!L185,'Sub Ref'!$L$30:$O$31,4,0)</f>
        <v>#N/A</v>
      </c>
      <c r="I185" s="26" t="e">
        <f>VLOOKUP('DATA ENTRY'!L185,'Sub Ref'!$L$30:$P$31,5,0)</f>
        <v>#N/A</v>
      </c>
      <c r="J185" s="26" t="e">
        <f t="shared" si="27"/>
        <v>#N/A</v>
      </c>
      <c r="K185" s="26" t="e">
        <f>VLOOKUP('DATA ENTRY'!O185,'Sub Ref'!$C$3:$G$11,4,0)</f>
        <v>#N/A</v>
      </c>
      <c r="L185" s="26" t="e">
        <f>VLOOKUP('DATA ENTRY'!O185,'Sub Ref'!$C$3:$G$11,5,0)</f>
        <v>#N/A</v>
      </c>
      <c r="M185" s="26" t="e">
        <f t="shared" si="22"/>
        <v>#N/A</v>
      </c>
      <c r="N185" s="26" t="e">
        <f>VLOOKUP('DATA ENTRY'!R185,'Sub Ref'!$L$3:$P$11,4,0)</f>
        <v>#N/A</v>
      </c>
      <c r="O185" s="26" t="e">
        <f>VLOOKUP('DATA ENTRY'!R185,'Sub Ref'!$L$3:$P$11,5,0)</f>
        <v>#N/A</v>
      </c>
      <c r="P185" s="26" t="e">
        <f t="shared" si="28"/>
        <v>#N/A</v>
      </c>
      <c r="Q185" s="26" t="e">
        <f>VLOOKUP('DATA ENTRY'!U185,'Sub Ref'!$C$14:$G$22,4,0)</f>
        <v>#N/A</v>
      </c>
      <c r="R185" s="26" t="e">
        <f>VLOOKUP('DATA ENTRY'!U185,'Sub Ref'!$C$14:$G$22,5,0)</f>
        <v>#N/A</v>
      </c>
      <c r="S185" s="26" t="e">
        <f t="shared" si="29"/>
        <v>#N/A</v>
      </c>
      <c r="T185" s="26" t="e">
        <f>INDEX('Sub Ref'!$O$14:$O$22,MATCH('DATA ENTRY'!X185,'Sub Ref'!$L$14:$L$22,0))</f>
        <v>#N/A</v>
      </c>
      <c r="U185" s="26" t="e">
        <f>INDEX('Sub Ref'!$P$14:$P$22,MATCH('DATA ENTRY'!X185,'Sub Ref'!$L$14:$L$22,0))</f>
        <v>#N/A</v>
      </c>
      <c r="V185" s="26" t="e">
        <f t="shared" si="23"/>
        <v>#N/A</v>
      </c>
      <c r="X185" s="26">
        <f>'DATA ENTRY'!A185</f>
        <v>0</v>
      </c>
      <c r="Y185" s="26">
        <f>'Sub Ref'!$D$27</f>
        <v>2.25</v>
      </c>
      <c r="Z185" s="26">
        <f>'Sub Ref'!$E$27</f>
        <v>0.75</v>
      </c>
      <c r="AA185" s="26">
        <f>'Sub Ref'!$M$27</f>
        <v>3</v>
      </c>
      <c r="AB185" s="26">
        <f>'Sub Ref'!$N$27</f>
        <v>1</v>
      </c>
      <c r="AC185" s="26">
        <f>IFERROR(VLOOKUP('DATA ENTRY'!L185,'Sub Ref'!$L$30:$N$31,2,0),0)</f>
        <v>0</v>
      </c>
      <c r="AD185" s="26">
        <f>IFERROR(VLOOKUP('DATA ENTRY'!L185,'Sub Ref'!$L$30:$N$31,3,0),0)</f>
        <v>0</v>
      </c>
      <c r="AE185" s="26">
        <f>IFERROR(VLOOKUP('DATA ENTRY'!O185,'Sub Ref'!$C$3:$E$11,2,0),0)</f>
        <v>0</v>
      </c>
      <c r="AF185" s="26">
        <f>IFERROR(VLOOKUP('DATA ENTRY'!O185,'Sub Ref'!$C$3:$E$11,3,0),0)</f>
        <v>0</v>
      </c>
      <c r="AG185" s="26">
        <f>IFERROR(VLOOKUP('DATA ENTRY'!R185,'Sub Ref'!$L$3:$N$24,2,0),0)</f>
        <v>0</v>
      </c>
      <c r="AH185" s="26">
        <f>IFERROR(VLOOKUP('DATA ENTRY'!R185,'Sub Ref'!$L$3:$N$24,3,0),0)</f>
        <v>0</v>
      </c>
      <c r="AI185" s="26">
        <f>IFERROR(VLOOKUP('DATA ENTRY'!U185,'Sub Ref'!$C$14:$E$22,2,0),0)</f>
        <v>0</v>
      </c>
      <c r="AJ185" s="26">
        <f>IFERROR(VLOOKUP('DATA ENTRY'!U185,'Sub Ref'!$C$14:$E$22,3,0),0)</f>
        <v>0</v>
      </c>
      <c r="AK185" s="26">
        <f>IFERROR(INDEX('Sub Ref'!$M$14:$M$23,MATCH('DATA ENTRY'!X185,'Sub Ref'!$L$14:$L$23,0)),0)</f>
        <v>0</v>
      </c>
      <c r="AL185" s="26">
        <f>IFERROR(INDEX('Sub Ref'!$N$14:$N$23,MATCH('DATA ENTRY'!X185,'Sub Ref'!$L$14:$L$23,0)),0)</f>
        <v>0</v>
      </c>
      <c r="AN185" s="26">
        <f t="shared" si="24"/>
        <v>7</v>
      </c>
      <c r="AP185" s="26">
        <f>IFERROR('MARK LOOKUP'!Y185*LEDGER!AR185,0)</f>
        <v>0</v>
      </c>
      <c r="AQ185" s="26">
        <f>IFERROR('MARK LOOKUP'!Z185*LEDGER!AS185,0)</f>
        <v>0</v>
      </c>
      <c r="AR185" s="26">
        <f>IFERROR(AA185*LEDGER!AU185,0)</f>
        <v>0</v>
      </c>
      <c r="AS185" s="26">
        <f>IFERROR(AB185*LEDGER!AV185,0)</f>
        <v>0</v>
      </c>
      <c r="AT185" s="26">
        <f>IFERROR(AC185*LEDGER!AU185,0)</f>
        <v>0</v>
      </c>
      <c r="AU185" s="26">
        <f>IFERROR(AD185*LEDGER!AV185,0)</f>
        <v>0</v>
      </c>
      <c r="AV185" s="26">
        <f>IFERROR(AE185*LEDGER!BA185,0)</f>
        <v>0</v>
      </c>
      <c r="AW185" s="26">
        <f>IFERROR(AF185*LEDGER!BB185,0)</f>
        <v>0</v>
      </c>
      <c r="AX185" s="26">
        <f>IFERROR(AG185*LEDGER!BD185,0)</f>
        <v>0</v>
      </c>
      <c r="AY185" s="26">
        <f>IFERROR(AH185*LEDGER!BE185,0)</f>
        <v>0</v>
      </c>
      <c r="AZ185" s="26">
        <f>IFERROR(AI185*LEDGER!BG185,0)</f>
        <v>0</v>
      </c>
      <c r="BA185" s="26">
        <f>IFERROR(AJ185*LEDGER!BH185,0)</f>
        <v>0</v>
      </c>
      <c r="BB185" s="26">
        <f>IFERROR(AK185*LEDGER!BJ185,0)</f>
        <v>0</v>
      </c>
      <c r="BC185" s="26">
        <f>IFERROR(AL185*LEDGER!BK185,0)</f>
        <v>0</v>
      </c>
      <c r="BD185" s="26">
        <f t="shared" si="25"/>
        <v>0</v>
      </c>
      <c r="BE185" s="26">
        <f t="shared" si="26"/>
        <v>0</v>
      </c>
    </row>
    <row r="186" spans="2:57" x14ac:dyDescent="0.2">
      <c r="B186" s="26">
        <f>'Sub Ref'!F$27</f>
        <v>75</v>
      </c>
      <c r="C186" s="26">
        <f>'Sub Ref'!G$27</f>
        <v>25</v>
      </c>
      <c r="D186" s="26">
        <f t="shared" si="20"/>
        <v>100</v>
      </c>
      <c r="E186" s="26">
        <f>'Sub Ref'!O$27</f>
        <v>75</v>
      </c>
      <c r="F186" s="26">
        <f>'Sub Ref'!P$27</f>
        <v>25</v>
      </c>
      <c r="G186" s="26">
        <f t="shared" si="21"/>
        <v>100</v>
      </c>
      <c r="H186" s="26" t="e">
        <f>VLOOKUP('DATA ENTRY'!L186,'Sub Ref'!$L$30:$O$31,4,0)</f>
        <v>#N/A</v>
      </c>
      <c r="I186" s="26" t="e">
        <f>VLOOKUP('DATA ENTRY'!L186,'Sub Ref'!$L$30:$P$31,5,0)</f>
        <v>#N/A</v>
      </c>
      <c r="J186" s="26" t="e">
        <f t="shared" si="27"/>
        <v>#N/A</v>
      </c>
      <c r="K186" s="26" t="e">
        <f>VLOOKUP('DATA ENTRY'!O186,'Sub Ref'!$C$3:$G$11,4,0)</f>
        <v>#N/A</v>
      </c>
      <c r="L186" s="26" t="e">
        <f>VLOOKUP('DATA ENTRY'!O186,'Sub Ref'!$C$3:$G$11,5,0)</f>
        <v>#N/A</v>
      </c>
      <c r="M186" s="26" t="e">
        <f t="shared" si="22"/>
        <v>#N/A</v>
      </c>
      <c r="N186" s="26" t="e">
        <f>VLOOKUP('DATA ENTRY'!R186,'Sub Ref'!$L$3:$P$11,4,0)</f>
        <v>#N/A</v>
      </c>
      <c r="O186" s="26" t="e">
        <f>VLOOKUP('DATA ENTRY'!R186,'Sub Ref'!$L$3:$P$11,5,0)</f>
        <v>#N/A</v>
      </c>
      <c r="P186" s="26" t="e">
        <f t="shared" si="28"/>
        <v>#N/A</v>
      </c>
      <c r="Q186" s="26" t="e">
        <f>VLOOKUP('DATA ENTRY'!U186,'Sub Ref'!$C$14:$G$22,4,0)</f>
        <v>#N/A</v>
      </c>
      <c r="R186" s="26" t="e">
        <f>VLOOKUP('DATA ENTRY'!U186,'Sub Ref'!$C$14:$G$22,5,0)</f>
        <v>#N/A</v>
      </c>
      <c r="S186" s="26" t="e">
        <f t="shared" si="29"/>
        <v>#N/A</v>
      </c>
      <c r="T186" s="26" t="e">
        <f>INDEX('Sub Ref'!$O$14:$O$22,MATCH('DATA ENTRY'!X186,'Sub Ref'!$L$14:$L$22,0))</f>
        <v>#N/A</v>
      </c>
      <c r="U186" s="26" t="e">
        <f>INDEX('Sub Ref'!$P$14:$P$22,MATCH('DATA ENTRY'!X186,'Sub Ref'!$L$14:$L$22,0))</f>
        <v>#N/A</v>
      </c>
      <c r="V186" s="26" t="e">
        <f t="shared" si="23"/>
        <v>#N/A</v>
      </c>
      <c r="X186" s="26">
        <f>'DATA ENTRY'!A186</f>
        <v>0</v>
      </c>
      <c r="Y186" s="26">
        <f>'Sub Ref'!$D$27</f>
        <v>2.25</v>
      </c>
      <c r="Z186" s="26">
        <f>'Sub Ref'!$E$27</f>
        <v>0.75</v>
      </c>
      <c r="AA186" s="26">
        <f>'Sub Ref'!$M$27</f>
        <v>3</v>
      </c>
      <c r="AB186" s="26">
        <f>'Sub Ref'!$N$27</f>
        <v>1</v>
      </c>
      <c r="AC186" s="26">
        <f>IFERROR(VLOOKUP('DATA ENTRY'!L186,'Sub Ref'!$L$30:$N$31,2,0),0)</f>
        <v>0</v>
      </c>
      <c r="AD186" s="26">
        <f>IFERROR(VLOOKUP('DATA ENTRY'!L186,'Sub Ref'!$L$30:$N$31,3,0),0)</f>
        <v>0</v>
      </c>
      <c r="AE186" s="26">
        <f>IFERROR(VLOOKUP('DATA ENTRY'!O186,'Sub Ref'!$C$3:$E$11,2,0),0)</f>
        <v>0</v>
      </c>
      <c r="AF186" s="26">
        <f>IFERROR(VLOOKUP('DATA ENTRY'!O186,'Sub Ref'!$C$3:$E$11,3,0),0)</f>
        <v>0</v>
      </c>
      <c r="AG186" s="26">
        <f>IFERROR(VLOOKUP('DATA ENTRY'!R186,'Sub Ref'!$L$3:$N$24,2,0),0)</f>
        <v>0</v>
      </c>
      <c r="AH186" s="26">
        <f>IFERROR(VLOOKUP('DATA ENTRY'!R186,'Sub Ref'!$L$3:$N$24,3,0),0)</f>
        <v>0</v>
      </c>
      <c r="AI186" s="26">
        <f>IFERROR(VLOOKUP('DATA ENTRY'!U186,'Sub Ref'!$C$14:$E$22,2,0),0)</f>
        <v>0</v>
      </c>
      <c r="AJ186" s="26">
        <f>IFERROR(VLOOKUP('DATA ENTRY'!U186,'Sub Ref'!$C$14:$E$22,3,0),0)</f>
        <v>0</v>
      </c>
      <c r="AK186" s="26">
        <f>IFERROR(INDEX('Sub Ref'!$M$14:$M$23,MATCH('DATA ENTRY'!X186,'Sub Ref'!$L$14:$L$23,0)),0)</f>
        <v>0</v>
      </c>
      <c r="AL186" s="26">
        <f>IFERROR(INDEX('Sub Ref'!$N$14:$N$23,MATCH('DATA ENTRY'!X186,'Sub Ref'!$L$14:$L$23,0)),0)</f>
        <v>0</v>
      </c>
      <c r="AN186" s="26">
        <f t="shared" si="24"/>
        <v>7</v>
      </c>
      <c r="AP186" s="26">
        <f>IFERROR('MARK LOOKUP'!Y186*LEDGER!AR186,0)</f>
        <v>0</v>
      </c>
      <c r="AQ186" s="26">
        <f>IFERROR('MARK LOOKUP'!Z186*LEDGER!AS186,0)</f>
        <v>0</v>
      </c>
      <c r="AR186" s="26">
        <f>IFERROR(AA186*LEDGER!AU186,0)</f>
        <v>0</v>
      </c>
      <c r="AS186" s="26">
        <f>IFERROR(AB186*LEDGER!AV186,0)</f>
        <v>0</v>
      </c>
      <c r="AT186" s="26">
        <f>IFERROR(AC186*LEDGER!AU186,0)</f>
        <v>0</v>
      </c>
      <c r="AU186" s="26">
        <f>IFERROR(AD186*LEDGER!AV186,0)</f>
        <v>0</v>
      </c>
      <c r="AV186" s="26">
        <f>IFERROR(AE186*LEDGER!BA186,0)</f>
        <v>0</v>
      </c>
      <c r="AW186" s="26">
        <f>IFERROR(AF186*LEDGER!BB186,0)</f>
        <v>0</v>
      </c>
      <c r="AX186" s="26">
        <f>IFERROR(AG186*LEDGER!BD186,0)</f>
        <v>0</v>
      </c>
      <c r="AY186" s="26">
        <f>IFERROR(AH186*LEDGER!BE186,0)</f>
        <v>0</v>
      </c>
      <c r="AZ186" s="26">
        <f>IFERROR(AI186*LEDGER!BG186,0)</f>
        <v>0</v>
      </c>
      <c r="BA186" s="26">
        <f>IFERROR(AJ186*LEDGER!BH186,0)</f>
        <v>0</v>
      </c>
      <c r="BB186" s="26">
        <f>IFERROR(AK186*LEDGER!BJ186,0)</f>
        <v>0</v>
      </c>
      <c r="BC186" s="26">
        <f>IFERROR(AL186*LEDGER!BK186,0)</f>
        <v>0</v>
      </c>
      <c r="BD186" s="26">
        <f t="shared" si="25"/>
        <v>0</v>
      </c>
      <c r="BE186" s="26">
        <f t="shared" si="26"/>
        <v>0</v>
      </c>
    </row>
    <row r="187" spans="2:57" x14ac:dyDescent="0.2">
      <c r="B187" s="26">
        <f>'Sub Ref'!F$27</f>
        <v>75</v>
      </c>
      <c r="C187" s="26">
        <f>'Sub Ref'!G$27</f>
        <v>25</v>
      </c>
      <c r="D187" s="26">
        <f t="shared" si="20"/>
        <v>100</v>
      </c>
      <c r="E187" s="26">
        <f>'Sub Ref'!O$27</f>
        <v>75</v>
      </c>
      <c r="F187" s="26">
        <f>'Sub Ref'!P$27</f>
        <v>25</v>
      </c>
      <c r="G187" s="26">
        <f t="shared" si="21"/>
        <v>100</v>
      </c>
      <c r="H187" s="26" t="e">
        <f>VLOOKUP('DATA ENTRY'!L187,'Sub Ref'!$L$30:$O$31,4,0)</f>
        <v>#N/A</v>
      </c>
      <c r="I187" s="26" t="e">
        <f>VLOOKUP('DATA ENTRY'!L187,'Sub Ref'!$L$30:$P$31,5,0)</f>
        <v>#N/A</v>
      </c>
      <c r="J187" s="26" t="e">
        <f t="shared" si="27"/>
        <v>#N/A</v>
      </c>
      <c r="K187" s="26" t="e">
        <f>VLOOKUP('DATA ENTRY'!O187,'Sub Ref'!$C$3:$G$11,4,0)</f>
        <v>#N/A</v>
      </c>
      <c r="L187" s="26" t="e">
        <f>VLOOKUP('DATA ENTRY'!O187,'Sub Ref'!$C$3:$G$11,5,0)</f>
        <v>#N/A</v>
      </c>
      <c r="M187" s="26" t="e">
        <f t="shared" si="22"/>
        <v>#N/A</v>
      </c>
      <c r="N187" s="26" t="e">
        <f>VLOOKUP('DATA ENTRY'!R187,'Sub Ref'!$L$3:$P$11,4,0)</f>
        <v>#N/A</v>
      </c>
      <c r="O187" s="26" t="e">
        <f>VLOOKUP('DATA ENTRY'!R187,'Sub Ref'!$L$3:$P$11,5,0)</f>
        <v>#N/A</v>
      </c>
      <c r="P187" s="26" t="e">
        <f t="shared" si="28"/>
        <v>#N/A</v>
      </c>
      <c r="Q187" s="26" t="e">
        <f>VLOOKUP('DATA ENTRY'!U187,'Sub Ref'!$C$14:$G$22,4,0)</f>
        <v>#N/A</v>
      </c>
      <c r="R187" s="26" t="e">
        <f>VLOOKUP('DATA ENTRY'!U187,'Sub Ref'!$C$14:$G$22,5,0)</f>
        <v>#N/A</v>
      </c>
      <c r="S187" s="26" t="e">
        <f t="shared" si="29"/>
        <v>#N/A</v>
      </c>
      <c r="T187" s="26" t="e">
        <f>INDEX('Sub Ref'!$O$14:$O$22,MATCH('DATA ENTRY'!X187,'Sub Ref'!$L$14:$L$22,0))</f>
        <v>#N/A</v>
      </c>
      <c r="U187" s="26" t="e">
        <f>INDEX('Sub Ref'!$P$14:$P$22,MATCH('DATA ENTRY'!X187,'Sub Ref'!$L$14:$L$22,0))</f>
        <v>#N/A</v>
      </c>
      <c r="V187" s="26" t="e">
        <f t="shared" si="23"/>
        <v>#N/A</v>
      </c>
      <c r="X187" s="26">
        <f>'DATA ENTRY'!A187</f>
        <v>0</v>
      </c>
      <c r="Y187" s="26">
        <f>'Sub Ref'!$D$27</f>
        <v>2.25</v>
      </c>
      <c r="Z187" s="26">
        <f>'Sub Ref'!$E$27</f>
        <v>0.75</v>
      </c>
      <c r="AA187" s="26">
        <f>'Sub Ref'!$M$27</f>
        <v>3</v>
      </c>
      <c r="AB187" s="26">
        <f>'Sub Ref'!$N$27</f>
        <v>1</v>
      </c>
      <c r="AC187" s="26">
        <f>IFERROR(VLOOKUP('DATA ENTRY'!L187,'Sub Ref'!$L$30:$N$31,2,0),0)</f>
        <v>0</v>
      </c>
      <c r="AD187" s="26">
        <f>IFERROR(VLOOKUP('DATA ENTRY'!L187,'Sub Ref'!$L$30:$N$31,3,0),0)</f>
        <v>0</v>
      </c>
      <c r="AE187" s="26">
        <f>IFERROR(VLOOKUP('DATA ENTRY'!O187,'Sub Ref'!$C$3:$E$11,2,0),0)</f>
        <v>0</v>
      </c>
      <c r="AF187" s="26">
        <f>IFERROR(VLOOKUP('DATA ENTRY'!O187,'Sub Ref'!$C$3:$E$11,3,0),0)</f>
        <v>0</v>
      </c>
      <c r="AG187" s="26">
        <f>IFERROR(VLOOKUP('DATA ENTRY'!R187,'Sub Ref'!$L$3:$N$24,2,0),0)</f>
        <v>0</v>
      </c>
      <c r="AH187" s="26">
        <f>IFERROR(VLOOKUP('DATA ENTRY'!R187,'Sub Ref'!$L$3:$N$24,3,0),0)</f>
        <v>0</v>
      </c>
      <c r="AI187" s="26">
        <f>IFERROR(VLOOKUP('DATA ENTRY'!U187,'Sub Ref'!$C$14:$E$22,2,0),0)</f>
        <v>0</v>
      </c>
      <c r="AJ187" s="26">
        <f>IFERROR(VLOOKUP('DATA ENTRY'!U187,'Sub Ref'!$C$14:$E$22,3,0),0)</f>
        <v>0</v>
      </c>
      <c r="AK187" s="26">
        <f>IFERROR(INDEX('Sub Ref'!$M$14:$M$23,MATCH('DATA ENTRY'!X187,'Sub Ref'!$L$14:$L$23,0)),0)</f>
        <v>0</v>
      </c>
      <c r="AL187" s="26">
        <f>IFERROR(INDEX('Sub Ref'!$N$14:$N$23,MATCH('DATA ENTRY'!X187,'Sub Ref'!$L$14:$L$23,0)),0)</f>
        <v>0</v>
      </c>
      <c r="AN187" s="26">
        <f t="shared" si="24"/>
        <v>7</v>
      </c>
      <c r="AP187" s="26">
        <f>IFERROR('MARK LOOKUP'!Y187*LEDGER!AR187,0)</f>
        <v>0</v>
      </c>
      <c r="AQ187" s="26">
        <f>IFERROR('MARK LOOKUP'!Z187*LEDGER!AS187,0)</f>
        <v>0</v>
      </c>
      <c r="AR187" s="26">
        <f>IFERROR(AA187*LEDGER!AU187,0)</f>
        <v>0</v>
      </c>
      <c r="AS187" s="26">
        <f>IFERROR(AB187*LEDGER!AV187,0)</f>
        <v>0</v>
      </c>
      <c r="AT187" s="26">
        <f>IFERROR(AC187*LEDGER!AU187,0)</f>
        <v>0</v>
      </c>
      <c r="AU187" s="26">
        <f>IFERROR(AD187*LEDGER!AV187,0)</f>
        <v>0</v>
      </c>
      <c r="AV187" s="26">
        <f>IFERROR(AE187*LEDGER!BA187,0)</f>
        <v>0</v>
      </c>
      <c r="AW187" s="26">
        <f>IFERROR(AF187*LEDGER!BB187,0)</f>
        <v>0</v>
      </c>
      <c r="AX187" s="26">
        <f>IFERROR(AG187*LEDGER!BD187,0)</f>
        <v>0</v>
      </c>
      <c r="AY187" s="26">
        <f>IFERROR(AH187*LEDGER!BE187,0)</f>
        <v>0</v>
      </c>
      <c r="AZ187" s="26">
        <f>IFERROR(AI187*LEDGER!BG187,0)</f>
        <v>0</v>
      </c>
      <c r="BA187" s="26">
        <f>IFERROR(AJ187*LEDGER!BH187,0)</f>
        <v>0</v>
      </c>
      <c r="BB187" s="26">
        <f>IFERROR(AK187*LEDGER!BJ187,0)</f>
        <v>0</v>
      </c>
      <c r="BC187" s="26">
        <f>IFERROR(AL187*LEDGER!BK187,0)</f>
        <v>0</v>
      </c>
      <c r="BD187" s="26">
        <f t="shared" si="25"/>
        <v>0</v>
      </c>
      <c r="BE187" s="26">
        <f t="shared" si="26"/>
        <v>0</v>
      </c>
    </row>
    <row r="188" spans="2:57" x14ac:dyDescent="0.2">
      <c r="B188" s="26">
        <f>'Sub Ref'!F$27</f>
        <v>75</v>
      </c>
      <c r="C188" s="26">
        <f>'Sub Ref'!G$27</f>
        <v>25</v>
      </c>
      <c r="D188" s="26">
        <f t="shared" si="20"/>
        <v>100</v>
      </c>
      <c r="E188" s="26">
        <f>'Sub Ref'!O$27</f>
        <v>75</v>
      </c>
      <c r="F188" s="26">
        <f>'Sub Ref'!P$27</f>
        <v>25</v>
      </c>
      <c r="G188" s="26">
        <f t="shared" si="21"/>
        <v>100</v>
      </c>
      <c r="H188" s="26" t="e">
        <f>VLOOKUP('DATA ENTRY'!L188,'Sub Ref'!$L$30:$O$31,4,0)</f>
        <v>#N/A</v>
      </c>
      <c r="I188" s="26" t="e">
        <f>VLOOKUP('DATA ENTRY'!L188,'Sub Ref'!$L$30:$P$31,5,0)</f>
        <v>#N/A</v>
      </c>
      <c r="J188" s="26" t="e">
        <f t="shared" si="27"/>
        <v>#N/A</v>
      </c>
      <c r="K188" s="26" t="e">
        <f>VLOOKUP('DATA ENTRY'!O188,'Sub Ref'!$C$3:$G$11,4,0)</f>
        <v>#N/A</v>
      </c>
      <c r="L188" s="26" t="e">
        <f>VLOOKUP('DATA ENTRY'!O188,'Sub Ref'!$C$3:$G$11,5,0)</f>
        <v>#N/A</v>
      </c>
      <c r="M188" s="26" t="e">
        <f t="shared" si="22"/>
        <v>#N/A</v>
      </c>
      <c r="N188" s="26" t="e">
        <f>VLOOKUP('DATA ENTRY'!R188,'Sub Ref'!$L$3:$P$11,4,0)</f>
        <v>#N/A</v>
      </c>
      <c r="O188" s="26" t="e">
        <f>VLOOKUP('DATA ENTRY'!R188,'Sub Ref'!$L$3:$P$11,5,0)</f>
        <v>#N/A</v>
      </c>
      <c r="P188" s="26" t="e">
        <f t="shared" si="28"/>
        <v>#N/A</v>
      </c>
      <c r="Q188" s="26" t="e">
        <f>VLOOKUP('DATA ENTRY'!U188,'Sub Ref'!$C$14:$G$22,4,0)</f>
        <v>#N/A</v>
      </c>
      <c r="R188" s="26" t="e">
        <f>VLOOKUP('DATA ENTRY'!U188,'Sub Ref'!$C$14:$G$22,5,0)</f>
        <v>#N/A</v>
      </c>
      <c r="S188" s="26" t="e">
        <f t="shared" si="29"/>
        <v>#N/A</v>
      </c>
      <c r="T188" s="26" t="e">
        <f>INDEX('Sub Ref'!$O$14:$O$22,MATCH('DATA ENTRY'!X188,'Sub Ref'!$L$14:$L$22,0))</f>
        <v>#N/A</v>
      </c>
      <c r="U188" s="26" t="e">
        <f>INDEX('Sub Ref'!$P$14:$P$22,MATCH('DATA ENTRY'!X188,'Sub Ref'!$L$14:$L$22,0))</f>
        <v>#N/A</v>
      </c>
      <c r="V188" s="26" t="e">
        <f t="shared" si="23"/>
        <v>#N/A</v>
      </c>
      <c r="X188" s="26">
        <f>'DATA ENTRY'!A188</f>
        <v>0</v>
      </c>
      <c r="Y188" s="26">
        <f>'Sub Ref'!$D$27</f>
        <v>2.25</v>
      </c>
      <c r="Z188" s="26">
        <f>'Sub Ref'!$E$27</f>
        <v>0.75</v>
      </c>
      <c r="AA188" s="26">
        <f>'Sub Ref'!$M$27</f>
        <v>3</v>
      </c>
      <c r="AB188" s="26">
        <f>'Sub Ref'!$N$27</f>
        <v>1</v>
      </c>
      <c r="AC188" s="26">
        <f>IFERROR(VLOOKUP('DATA ENTRY'!L188,'Sub Ref'!$L$30:$N$31,2,0),0)</f>
        <v>0</v>
      </c>
      <c r="AD188" s="26">
        <f>IFERROR(VLOOKUP('DATA ENTRY'!L188,'Sub Ref'!$L$30:$N$31,3,0),0)</f>
        <v>0</v>
      </c>
      <c r="AE188" s="26">
        <f>IFERROR(VLOOKUP('DATA ENTRY'!O188,'Sub Ref'!$C$3:$E$11,2,0),0)</f>
        <v>0</v>
      </c>
      <c r="AF188" s="26">
        <f>IFERROR(VLOOKUP('DATA ENTRY'!O188,'Sub Ref'!$C$3:$E$11,3,0),0)</f>
        <v>0</v>
      </c>
      <c r="AG188" s="26">
        <f>IFERROR(VLOOKUP('DATA ENTRY'!R188,'Sub Ref'!$L$3:$N$24,2,0),0)</f>
        <v>0</v>
      </c>
      <c r="AH188" s="26">
        <f>IFERROR(VLOOKUP('DATA ENTRY'!R188,'Sub Ref'!$L$3:$N$24,3,0),0)</f>
        <v>0</v>
      </c>
      <c r="AI188" s="26">
        <f>IFERROR(VLOOKUP('DATA ENTRY'!U188,'Sub Ref'!$C$14:$E$22,2,0),0)</f>
        <v>0</v>
      </c>
      <c r="AJ188" s="26">
        <f>IFERROR(VLOOKUP('DATA ENTRY'!U188,'Sub Ref'!$C$14:$E$22,3,0),0)</f>
        <v>0</v>
      </c>
      <c r="AK188" s="26">
        <f>IFERROR(INDEX('Sub Ref'!$M$14:$M$23,MATCH('DATA ENTRY'!X188,'Sub Ref'!$L$14:$L$23,0)),0)</f>
        <v>0</v>
      </c>
      <c r="AL188" s="26">
        <f>IFERROR(INDEX('Sub Ref'!$N$14:$N$23,MATCH('DATA ENTRY'!X188,'Sub Ref'!$L$14:$L$23,0)),0)</f>
        <v>0</v>
      </c>
      <c r="AN188" s="26">
        <f t="shared" si="24"/>
        <v>7</v>
      </c>
      <c r="AP188" s="26">
        <f>IFERROR('MARK LOOKUP'!Y188*LEDGER!AR188,0)</f>
        <v>0</v>
      </c>
      <c r="AQ188" s="26">
        <f>IFERROR('MARK LOOKUP'!Z188*LEDGER!AS188,0)</f>
        <v>0</v>
      </c>
      <c r="AR188" s="26">
        <f>IFERROR(AA188*LEDGER!AU188,0)</f>
        <v>0</v>
      </c>
      <c r="AS188" s="26">
        <f>IFERROR(AB188*LEDGER!AV188,0)</f>
        <v>0</v>
      </c>
      <c r="AT188" s="26">
        <f>IFERROR(AC188*LEDGER!AU188,0)</f>
        <v>0</v>
      </c>
      <c r="AU188" s="26">
        <f>IFERROR(AD188*LEDGER!AV188,0)</f>
        <v>0</v>
      </c>
      <c r="AV188" s="26">
        <f>IFERROR(AE188*LEDGER!BA188,0)</f>
        <v>0</v>
      </c>
      <c r="AW188" s="26">
        <f>IFERROR(AF188*LEDGER!BB188,0)</f>
        <v>0</v>
      </c>
      <c r="AX188" s="26">
        <f>IFERROR(AG188*LEDGER!BD188,0)</f>
        <v>0</v>
      </c>
      <c r="AY188" s="26">
        <f>IFERROR(AH188*LEDGER!BE188,0)</f>
        <v>0</v>
      </c>
      <c r="AZ188" s="26">
        <f>IFERROR(AI188*LEDGER!BG188,0)</f>
        <v>0</v>
      </c>
      <c r="BA188" s="26">
        <f>IFERROR(AJ188*LEDGER!BH188,0)</f>
        <v>0</v>
      </c>
      <c r="BB188" s="26">
        <f>IFERROR(AK188*LEDGER!BJ188,0)</f>
        <v>0</v>
      </c>
      <c r="BC188" s="26">
        <f>IFERROR(AL188*LEDGER!BK188,0)</f>
        <v>0</v>
      </c>
      <c r="BD188" s="26">
        <f t="shared" si="25"/>
        <v>0</v>
      </c>
      <c r="BE188" s="26">
        <f t="shared" si="26"/>
        <v>0</v>
      </c>
    </row>
    <row r="189" spans="2:57" x14ac:dyDescent="0.2">
      <c r="B189" s="26">
        <f>'Sub Ref'!F$27</f>
        <v>75</v>
      </c>
      <c r="C189" s="26">
        <f>'Sub Ref'!G$27</f>
        <v>25</v>
      </c>
      <c r="D189" s="26">
        <f t="shared" si="20"/>
        <v>100</v>
      </c>
      <c r="E189" s="26">
        <f>'Sub Ref'!O$27</f>
        <v>75</v>
      </c>
      <c r="F189" s="26">
        <f>'Sub Ref'!P$27</f>
        <v>25</v>
      </c>
      <c r="G189" s="26">
        <f t="shared" si="21"/>
        <v>100</v>
      </c>
      <c r="H189" s="26" t="e">
        <f>VLOOKUP('DATA ENTRY'!L189,'Sub Ref'!$L$30:$O$31,4,0)</f>
        <v>#N/A</v>
      </c>
      <c r="I189" s="26" t="e">
        <f>VLOOKUP('DATA ENTRY'!L189,'Sub Ref'!$L$30:$P$31,5,0)</f>
        <v>#N/A</v>
      </c>
      <c r="J189" s="26" t="e">
        <f t="shared" si="27"/>
        <v>#N/A</v>
      </c>
      <c r="K189" s="26" t="e">
        <f>VLOOKUP('DATA ENTRY'!O189,'Sub Ref'!$C$3:$G$11,4,0)</f>
        <v>#N/A</v>
      </c>
      <c r="L189" s="26" t="e">
        <f>VLOOKUP('DATA ENTRY'!O189,'Sub Ref'!$C$3:$G$11,5,0)</f>
        <v>#N/A</v>
      </c>
      <c r="M189" s="26" t="e">
        <f t="shared" si="22"/>
        <v>#N/A</v>
      </c>
      <c r="N189" s="26" t="e">
        <f>VLOOKUP('DATA ENTRY'!R189,'Sub Ref'!$L$3:$P$11,4,0)</f>
        <v>#N/A</v>
      </c>
      <c r="O189" s="26" t="e">
        <f>VLOOKUP('DATA ENTRY'!R189,'Sub Ref'!$L$3:$P$11,5,0)</f>
        <v>#N/A</v>
      </c>
      <c r="P189" s="26" t="e">
        <f t="shared" si="28"/>
        <v>#N/A</v>
      </c>
      <c r="Q189" s="26" t="e">
        <f>VLOOKUP('DATA ENTRY'!U189,'Sub Ref'!$C$14:$G$22,4,0)</f>
        <v>#N/A</v>
      </c>
      <c r="R189" s="26" t="e">
        <f>VLOOKUP('DATA ENTRY'!U189,'Sub Ref'!$C$14:$G$22,5,0)</f>
        <v>#N/A</v>
      </c>
      <c r="S189" s="26" t="e">
        <f t="shared" si="29"/>
        <v>#N/A</v>
      </c>
      <c r="T189" s="26" t="e">
        <f>INDEX('Sub Ref'!$O$14:$O$22,MATCH('DATA ENTRY'!X189,'Sub Ref'!$L$14:$L$22,0))</f>
        <v>#N/A</v>
      </c>
      <c r="U189" s="26" t="e">
        <f>INDEX('Sub Ref'!$P$14:$P$22,MATCH('DATA ENTRY'!X189,'Sub Ref'!$L$14:$L$22,0))</f>
        <v>#N/A</v>
      </c>
      <c r="V189" s="26" t="e">
        <f t="shared" si="23"/>
        <v>#N/A</v>
      </c>
      <c r="X189" s="26">
        <f>'DATA ENTRY'!A189</f>
        <v>0</v>
      </c>
      <c r="Y189" s="26">
        <f>'Sub Ref'!$D$27</f>
        <v>2.25</v>
      </c>
      <c r="Z189" s="26">
        <f>'Sub Ref'!$E$27</f>
        <v>0.75</v>
      </c>
      <c r="AA189" s="26">
        <f>'Sub Ref'!$M$27</f>
        <v>3</v>
      </c>
      <c r="AB189" s="26">
        <f>'Sub Ref'!$N$27</f>
        <v>1</v>
      </c>
      <c r="AC189" s="26">
        <f>IFERROR(VLOOKUP('DATA ENTRY'!L189,'Sub Ref'!$L$30:$N$31,2,0),0)</f>
        <v>0</v>
      </c>
      <c r="AD189" s="26">
        <f>IFERROR(VLOOKUP('DATA ENTRY'!L189,'Sub Ref'!$L$30:$N$31,3,0),0)</f>
        <v>0</v>
      </c>
      <c r="AE189" s="26">
        <f>IFERROR(VLOOKUP('DATA ENTRY'!O189,'Sub Ref'!$C$3:$E$11,2,0),0)</f>
        <v>0</v>
      </c>
      <c r="AF189" s="26">
        <f>IFERROR(VLOOKUP('DATA ENTRY'!O189,'Sub Ref'!$C$3:$E$11,3,0),0)</f>
        <v>0</v>
      </c>
      <c r="AG189" s="26">
        <f>IFERROR(VLOOKUP('DATA ENTRY'!R189,'Sub Ref'!$L$3:$N$24,2,0),0)</f>
        <v>0</v>
      </c>
      <c r="AH189" s="26">
        <f>IFERROR(VLOOKUP('DATA ENTRY'!R189,'Sub Ref'!$L$3:$N$24,3,0),0)</f>
        <v>0</v>
      </c>
      <c r="AI189" s="26">
        <f>IFERROR(VLOOKUP('DATA ENTRY'!U189,'Sub Ref'!$C$14:$E$22,2,0),0)</f>
        <v>0</v>
      </c>
      <c r="AJ189" s="26">
        <f>IFERROR(VLOOKUP('DATA ENTRY'!U189,'Sub Ref'!$C$14:$E$22,3,0),0)</f>
        <v>0</v>
      </c>
      <c r="AK189" s="26">
        <f>IFERROR(INDEX('Sub Ref'!$M$14:$M$23,MATCH('DATA ENTRY'!X189,'Sub Ref'!$L$14:$L$23,0)),0)</f>
        <v>0</v>
      </c>
      <c r="AL189" s="26">
        <f>IFERROR(INDEX('Sub Ref'!$N$14:$N$23,MATCH('DATA ENTRY'!X189,'Sub Ref'!$L$14:$L$23,0)),0)</f>
        <v>0</v>
      </c>
      <c r="AN189" s="26">
        <f t="shared" si="24"/>
        <v>7</v>
      </c>
      <c r="AP189" s="26">
        <f>IFERROR('MARK LOOKUP'!Y189*LEDGER!AR189,0)</f>
        <v>0</v>
      </c>
      <c r="AQ189" s="26">
        <f>IFERROR('MARK LOOKUP'!Z189*LEDGER!AS189,0)</f>
        <v>0</v>
      </c>
      <c r="AR189" s="26">
        <f>IFERROR(AA189*LEDGER!AU189,0)</f>
        <v>0</v>
      </c>
      <c r="AS189" s="26">
        <f>IFERROR(AB189*LEDGER!AV189,0)</f>
        <v>0</v>
      </c>
      <c r="AT189" s="26">
        <f>IFERROR(AC189*LEDGER!AU189,0)</f>
        <v>0</v>
      </c>
      <c r="AU189" s="26">
        <f>IFERROR(AD189*LEDGER!AV189,0)</f>
        <v>0</v>
      </c>
      <c r="AV189" s="26">
        <f>IFERROR(AE189*LEDGER!BA189,0)</f>
        <v>0</v>
      </c>
      <c r="AW189" s="26">
        <f>IFERROR(AF189*LEDGER!BB189,0)</f>
        <v>0</v>
      </c>
      <c r="AX189" s="26">
        <f>IFERROR(AG189*LEDGER!BD189,0)</f>
        <v>0</v>
      </c>
      <c r="AY189" s="26">
        <f>IFERROR(AH189*LEDGER!BE189,0)</f>
        <v>0</v>
      </c>
      <c r="AZ189" s="26">
        <f>IFERROR(AI189*LEDGER!BG189,0)</f>
        <v>0</v>
      </c>
      <c r="BA189" s="26">
        <f>IFERROR(AJ189*LEDGER!BH189,0)</f>
        <v>0</v>
      </c>
      <c r="BB189" s="26">
        <f>IFERROR(AK189*LEDGER!BJ189,0)</f>
        <v>0</v>
      </c>
      <c r="BC189" s="26">
        <f>IFERROR(AL189*LEDGER!BK189,0)</f>
        <v>0</v>
      </c>
      <c r="BD189" s="26">
        <f t="shared" si="25"/>
        <v>0</v>
      </c>
      <c r="BE189" s="26">
        <f t="shared" si="26"/>
        <v>0</v>
      </c>
    </row>
    <row r="190" spans="2:57" x14ac:dyDescent="0.2">
      <c r="B190" s="26">
        <f>'Sub Ref'!F$27</f>
        <v>75</v>
      </c>
      <c r="C190" s="26">
        <f>'Sub Ref'!G$27</f>
        <v>25</v>
      </c>
      <c r="D190" s="26">
        <f t="shared" si="20"/>
        <v>100</v>
      </c>
      <c r="E190" s="26">
        <f>'Sub Ref'!O$27</f>
        <v>75</v>
      </c>
      <c r="F190" s="26">
        <f>'Sub Ref'!P$27</f>
        <v>25</v>
      </c>
      <c r="G190" s="26">
        <f t="shared" si="21"/>
        <v>100</v>
      </c>
      <c r="H190" s="26" t="e">
        <f>VLOOKUP('DATA ENTRY'!L190,'Sub Ref'!$L$30:$O$31,4,0)</f>
        <v>#N/A</v>
      </c>
      <c r="I190" s="26" t="e">
        <f>VLOOKUP('DATA ENTRY'!L190,'Sub Ref'!$L$30:$P$31,5,0)</f>
        <v>#N/A</v>
      </c>
      <c r="J190" s="26" t="e">
        <f t="shared" si="27"/>
        <v>#N/A</v>
      </c>
      <c r="K190" s="26" t="e">
        <f>VLOOKUP('DATA ENTRY'!O190,'Sub Ref'!$C$3:$G$11,4,0)</f>
        <v>#N/A</v>
      </c>
      <c r="L190" s="26" t="e">
        <f>VLOOKUP('DATA ENTRY'!O190,'Sub Ref'!$C$3:$G$11,5,0)</f>
        <v>#N/A</v>
      </c>
      <c r="M190" s="26" t="e">
        <f t="shared" si="22"/>
        <v>#N/A</v>
      </c>
      <c r="N190" s="26" t="e">
        <f>VLOOKUP('DATA ENTRY'!R190,'Sub Ref'!$L$3:$P$11,4,0)</f>
        <v>#N/A</v>
      </c>
      <c r="O190" s="26" t="e">
        <f>VLOOKUP('DATA ENTRY'!R190,'Sub Ref'!$L$3:$P$11,5,0)</f>
        <v>#N/A</v>
      </c>
      <c r="P190" s="26" t="e">
        <f t="shared" si="28"/>
        <v>#N/A</v>
      </c>
      <c r="Q190" s="26" t="e">
        <f>VLOOKUP('DATA ENTRY'!U190,'Sub Ref'!$C$14:$G$22,4,0)</f>
        <v>#N/A</v>
      </c>
      <c r="R190" s="26" t="e">
        <f>VLOOKUP('DATA ENTRY'!U190,'Sub Ref'!$C$14:$G$22,5,0)</f>
        <v>#N/A</v>
      </c>
      <c r="S190" s="26" t="e">
        <f t="shared" si="29"/>
        <v>#N/A</v>
      </c>
      <c r="T190" s="26" t="e">
        <f>INDEX('Sub Ref'!$O$14:$O$22,MATCH('DATA ENTRY'!X190,'Sub Ref'!$L$14:$L$22,0))</f>
        <v>#N/A</v>
      </c>
      <c r="U190" s="26" t="e">
        <f>INDEX('Sub Ref'!$P$14:$P$22,MATCH('DATA ENTRY'!X190,'Sub Ref'!$L$14:$L$22,0))</f>
        <v>#N/A</v>
      </c>
      <c r="V190" s="26" t="e">
        <f t="shared" si="23"/>
        <v>#N/A</v>
      </c>
      <c r="X190" s="26">
        <f>'DATA ENTRY'!A190</f>
        <v>0</v>
      </c>
      <c r="Y190" s="26">
        <f>'Sub Ref'!$D$27</f>
        <v>2.25</v>
      </c>
      <c r="Z190" s="26">
        <f>'Sub Ref'!$E$27</f>
        <v>0.75</v>
      </c>
      <c r="AA190" s="26">
        <f>'Sub Ref'!$M$27</f>
        <v>3</v>
      </c>
      <c r="AB190" s="26">
        <f>'Sub Ref'!$N$27</f>
        <v>1</v>
      </c>
      <c r="AC190" s="26">
        <f>IFERROR(VLOOKUP('DATA ENTRY'!L190,'Sub Ref'!$L$30:$N$31,2,0),0)</f>
        <v>0</v>
      </c>
      <c r="AD190" s="26">
        <f>IFERROR(VLOOKUP('DATA ENTRY'!L190,'Sub Ref'!$L$30:$N$31,3,0),0)</f>
        <v>0</v>
      </c>
      <c r="AE190" s="26">
        <f>IFERROR(VLOOKUP('DATA ENTRY'!O190,'Sub Ref'!$C$3:$E$11,2,0),0)</f>
        <v>0</v>
      </c>
      <c r="AF190" s="26">
        <f>IFERROR(VLOOKUP('DATA ENTRY'!O190,'Sub Ref'!$C$3:$E$11,3,0),0)</f>
        <v>0</v>
      </c>
      <c r="AG190" s="26">
        <f>IFERROR(VLOOKUP('DATA ENTRY'!R190,'Sub Ref'!$L$3:$N$24,2,0),0)</f>
        <v>0</v>
      </c>
      <c r="AH190" s="26">
        <f>IFERROR(VLOOKUP('DATA ENTRY'!R190,'Sub Ref'!$L$3:$N$24,3,0),0)</f>
        <v>0</v>
      </c>
      <c r="AI190" s="26">
        <f>IFERROR(VLOOKUP('DATA ENTRY'!U190,'Sub Ref'!$C$14:$E$22,2,0),0)</f>
        <v>0</v>
      </c>
      <c r="AJ190" s="26">
        <f>IFERROR(VLOOKUP('DATA ENTRY'!U190,'Sub Ref'!$C$14:$E$22,3,0),0)</f>
        <v>0</v>
      </c>
      <c r="AK190" s="26">
        <f>IFERROR(INDEX('Sub Ref'!$M$14:$M$23,MATCH('DATA ENTRY'!X190,'Sub Ref'!$L$14:$L$23,0)),0)</f>
        <v>0</v>
      </c>
      <c r="AL190" s="26">
        <f>IFERROR(INDEX('Sub Ref'!$N$14:$N$23,MATCH('DATA ENTRY'!X190,'Sub Ref'!$L$14:$L$23,0)),0)</f>
        <v>0</v>
      </c>
      <c r="AN190" s="26">
        <f t="shared" si="24"/>
        <v>7</v>
      </c>
      <c r="AP190" s="26">
        <f>IFERROR('MARK LOOKUP'!Y190*LEDGER!AR190,0)</f>
        <v>0</v>
      </c>
      <c r="AQ190" s="26">
        <f>IFERROR('MARK LOOKUP'!Z190*LEDGER!AS190,0)</f>
        <v>0</v>
      </c>
      <c r="AR190" s="26">
        <f>IFERROR(AA190*LEDGER!AU190,0)</f>
        <v>0</v>
      </c>
      <c r="AS190" s="26">
        <f>IFERROR(AB190*LEDGER!AV190,0)</f>
        <v>0</v>
      </c>
      <c r="AT190" s="26">
        <f>IFERROR(AC190*LEDGER!AU190,0)</f>
        <v>0</v>
      </c>
      <c r="AU190" s="26">
        <f>IFERROR(AD190*LEDGER!AV190,0)</f>
        <v>0</v>
      </c>
      <c r="AV190" s="26">
        <f>IFERROR(AE190*LEDGER!BA190,0)</f>
        <v>0</v>
      </c>
      <c r="AW190" s="26">
        <f>IFERROR(AF190*LEDGER!BB190,0)</f>
        <v>0</v>
      </c>
      <c r="AX190" s="26">
        <f>IFERROR(AG190*LEDGER!BD190,0)</f>
        <v>0</v>
      </c>
      <c r="AY190" s="26">
        <f>IFERROR(AH190*LEDGER!BE190,0)</f>
        <v>0</v>
      </c>
      <c r="AZ190" s="26">
        <f>IFERROR(AI190*LEDGER!BG190,0)</f>
        <v>0</v>
      </c>
      <c r="BA190" s="26">
        <f>IFERROR(AJ190*LEDGER!BH190,0)</f>
        <v>0</v>
      </c>
      <c r="BB190" s="26">
        <f>IFERROR(AK190*LEDGER!BJ190,0)</f>
        <v>0</v>
      </c>
      <c r="BC190" s="26">
        <f>IFERROR(AL190*LEDGER!BK190,0)</f>
        <v>0</v>
      </c>
      <c r="BD190" s="26">
        <f t="shared" si="25"/>
        <v>0</v>
      </c>
      <c r="BE190" s="26">
        <f t="shared" si="26"/>
        <v>0</v>
      </c>
    </row>
    <row r="191" spans="2:57" x14ac:dyDescent="0.2">
      <c r="B191" s="26">
        <f>'Sub Ref'!F$27</f>
        <v>75</v>
      </c>
      <c r="C191" s="26">
        <f>'Sub Ref'!G$27</f>
        <v>25</v>
      </c>
      <c r="D191" s="26">
        <f t="shared" si="20"/>
        <v>100</v>
      </c>
      <c r="E191" s="26">
        <f>'Sub Ref'!O$27</f>
        <v>75</v>
      </c>
      <c r="F191" s="26">
        <f>'Sub Ref'!P$27</f>
        <v>25</v>
      </c>
      <c r="G191" s="26">
        <f t="shared" si="21"/>
        <v>100</v>
      </c>
      <c r="H191" s="26" t="e">
        <f>VLOOKUP('DATA ENTRY'!L191,'Sub Ref'!$L$30:$O$31,4,0)</f>
        <v>#N/A</v>
      </c>
      <c r="I191" s="26" t="e">
        <f>VLOOKUP('DATA ENTRY'!L191,'Sub Ref'!$L$30:$P$31,5,0)</f>
        <v>#N/A</v>
      </c>
      <c r="J191" s="26" t="e">
        <f t="shared" si="27"/>
        <v>#N/A</v>
      </c>
      <c r="K191" s="26" t="e">
        <f>VLOOKUP('DATA ENTRY'!O191,'Sub Ref'!$C$3:$G$11,4,0)</f>
        <v>#N/A</v>
      </c>
      <c r="L191" s="26" t="e">
        <f>VLOOKUP('DATA ENTRY'!O191,'Sub Ref'!$C$3:$G$11,5,0)</f>
        <v>#N/A</v>
      </c>
      <c r="M191" s="26" t="e">
        <f t="shared" si="22"/>
        <v>#N/A</v>
      </c>
      <c r="N191" s="26" t="e">
        <f>VLOOKUP('DATA ENTRY'!R191,'Sub Ref'!$L$3:$P$11,4,0)</f>
        <v>#N/A</v>
      </c>
      <c r="O191" s="26" t="e">
        <f>VLOOKUP('DATA ENTRY'!R191,'Sub Ref'!$L$3:$P$11,5,0)</f>
        <v>#N/A</v>
      </c>
      <c r="P191" s="26" t="e">
        <f t="shared" si="28"/>
        <v>#N/A</v>
      </c>
      <c r="Q191" s="26" t="e">
        <f>VLOOKUP('DATA ENTRY'!U191,'Sub Ref'!$C$14:$G$22,4,0)</f>
        <v>#N/A</v>
      </c>
      <c r="R191" s="26" t="e">
        <f>VLOOKUP('DATA ENTRY'!U191,'Sub Ref'!$C$14:$G$22,5,0)</f>
        <v>#N/A</v>
      </c>
      <c r="S191" s="26" t="e">
        <f t="shared" si="29"/>
        <v>#N/A</v>
      </c>
      <c r="T191" s="26" t="e">
        <f>INDEX('Sub Ref'!$O$14:$O$22,MATCH('DATA ENTRY'!X191,'Sub Ref'!$L$14:$L$22,0))</f>
        <v>#N/A</v>
      </c>
      <c r="U191" s="26" t="e">
        <f>INDEX('Sub Ref'!$P$14:$P$22,MATCH('DATA ENTRY'!X191,'Sub Ref'!$L$14:$L$22,0))</f>
        <v>#N/A</v>
      </c>
      <c r="V191" s="26" t="e">
        <f t="shared" si="23"/>
        <v>#N/A</v>
      </c>
      <c r="X191" s="26">
        <f>'DATA ENTRY'!A191</f>
        <v>0</v>
      </c>
      <c r="Y191" s="26">
        <f>'Sub Ref'!$D$27</f>
        <v>2.25</v>
      </c>
      <c r="Z191" s="26">
        <f>'Sub Ref'!$E$27</f>
        <v>0.75</v>
      </c>
      <c r="AA191" s="26">
        <f>'Sub Ref'!$M$27</f>
        <v>3</v>
      </c>
      <c r="AB191" s="26">
        <f>'Sub Ref'!$N$27</f>
        <v>1</v>
      </c>
      <c r="AC191" s="26">
        <f>IFERROR(VLOOKUP('DATA ENTRY'!L191,'Sub Ref'!$L$30:$N$31,2,0),0)</f>
        <v>0</v>
      </c>
      <c r="AD191" s="26">
        <f>IFERROR(VLOOKUP('DATA ENTRY'!L191,'Sub Ref'!$L$30:$N$31,3,0),0)</f>
        <v>0</v>
      </c>
      <c r="AE191" s="26">
        <f>IFERROR(VLOOKUP('DATA ENTRY'!O191,'Sub Ref'!$C$3:$E$11,2,0),0)</f>
        <v>0</v>
      </c>
      <c r="AF191" s="26">
        <f>IFERROR(VLOOKUP('DATA ENTRY'!O191,'Sub Ref'!$C$3:$E$11,3,0),0)</f>
        <v>0</v>
      </c>
      <c r="AG191" s="26">
        <f>IFERROR(VLOOKUP('DATA ENTRY'!R191,'Sub Ref'!$L$3:$N$24,2,0),0)</f>
        <v>0</v>
      </c>
      <c r="AH191" s="26">
        <f>IFERROR(VLOOKUP('DATA ENTRY'!R191,'Sub Ref'!$L$3:$N$24,3,0),0)</f>
        <v>0</v>
      </c>
      <c r="AI191" s="26">
        <f>IFERROR(VLOOKUP('DATA ENTRY'!U191,'Sub Ref'!$C$14:$E$22,2,0),0)</f>
        <v>0</v>
      </c>
      <c r="AJ191" s="26">
        <f>IFERROR(VLOOKUP('DATA ENTRY'!U191,'Sub Ref'!$C$14:$E$22,3,0),0)</f>
        <v>0</v>
      </c>
      <c r="AK191" s="26">
        <f>IFERROR(INDEX('Sub Ref'!$M$14:$M$23,MATCH('DATA ENTRY'!X191,'Sub Ref'!$L$14:$L$23,0)),0)</f>
        <v>0</v>
      </c>
      <c r="AL191" s="26">
        <f>IFERROR(INDEX('Sub Ref'!$N$14:$N$23,MATCH('DATA ENTRY'!X191,'Sub Ref'!$L$14:$L$23,0)),0)</f>
        <v>0</v>
      </c>
      <c r="AN191" s="26">
        <f t="shared" si="24"/>
        <v>7</v>
      </c>
      <c r="AP191" s="26">
        <f>IFERROR('MARK LOOKUP'!Y191*LEDGER!AR191,0)</f>
        <v>0</v>
      </c>
      <c r="AQ191" s="26">
        <f>IFERROR('MARK LOOKUP'!Z191*LEDGER!AS191,0)</f>
        <v>0</v>
      </c>
      <c r="AR191" s="26">
        <f>IFERROR(AA191*LEDGER!AU191,0)</f>
        <v>0</v>
      </c>
      <c r="AS191" s="26">
        <f>IFERROR(AB191*LEDGER!AV191,0)</f>
        <v>0</v>
      </c>
      <c r="AT191" s="26">
        <f>IFERROR(AC191*LEDGER!AU191,0)</f>
        <v>0</v>
      </c>
      <c r="AU191" s="26">
        <f>IFERROR(AD191*LEDGER!AV191,0)</f>
        <v>0</v>
      </c>
      <c r="AV191" s="26">
        <f>IFERROR(AE191*LEDGER!BA191,0)</f>
        <v>0</v>
      </c>
      <c r="AW191" s="26">
        <f>IFERROR(AF191*LEDGER!BB191,0)</f>
        <v>0</v>
      </c>
      <c r="AX191" s="26">
        <f>IFERROR(AG191*LEDGER!BD191,0)</f>
        <v>0</v>
      </c>
      <c r="AY191" s="26">
        <f>IFERROR(AH191*LEDGER!BE191,0)</f>
        <v>0</v>
      </c>
      <c r="AZ191" s="26">
        <f>IFERROR(AI191*LEDGER!BG191,0)</f>
        <v>0</v>
      </c>
      <c r="BA191" s="26">
        <f>IFERROR(AJ191*LEDGER!BH191,0)</f>
        <v>0</v>
      </c>
      <c r="BB191" s="26">
        <f>IFERROR(AK191*LEDGER!BJ191,0)</f>
        <v>0</v>
      </c>
      <c r="BC191" s="26">
        <f>IFERROR(AL191*LEDGER!BK191,0)</f>
        <v>0</v>
      </c>
      <c r="BD191" s="26">
        <f t="shared" si="25"/>
        <v>0</v>
      </c>
      <c r="BE191" s="26">
        <f t="shared" si="26"/>
        <v>0</v>
      </c>
    </row>
    <row r="192" spans="2:57" x14ac:dyDescent="0.2">
      <c r="B192" s="26">
        <f>'Sub Ref'!F$27</f>
        <v>75</v>
      </c>
      <c r="C192" s="26">
        <f>'Sub Ref'!G$27</f>
        <v>25</v>
      </c>
      <c r="D192" s="26">
        <f t="shared" si="20"/>
        <v>100</v>
      </c>
      <c r="E192" s="26">
        <f>'Sub Ref'!O$27</f>
        <v>75</v>
      </c>
      <c r="F192" s="26">
        <f>'Sub Ref'!P$27</f>
        <v>25</v>
      </c>
      <c r="G192" s="26">
        <f t="shared" si="21"/>
        <v>100</v>
      </c>
      <c r="H192" s="26" t="e">
        <f>VLOOKUP('DATA ENTRY'!L192,'Sub Ref'!$L$30:$O$31,4,0)</f>
        <v>#N/A</v>
      </c>
      <c r="I192" s="26" t="e">
        <f>VLOOKUP('DATA ENTRY'!L192,'Sub Ref'!$L$30:$P$31,5,0)</f>
        <v>#N/A</v>
      </c>
      <c r="J192" s="26" t="e">
        <f t="shared" si="27"/>
        <v>#N/A</v>
      </c>
      <c r="K192" s="26" t="e">
        <f>VLOOKUP('DATA ENTRY'!O192,'Sub Ref'!$C$3:$G$11,4,0)</f>
        <v>#N/A</v>
      </c>
      <c r="L192" s="26" t="e">
        <f>VLOOKUP('DATA ENTRY'!O192,'Sub Ref'!$C$3:$G$11,5,0)</f>
        <v>#N/A</v>
      </c>
      <c r="M192" s="26" t="e">
        <f t="shared" si="22"/>
        <v>#N/A</v>
      </c>
      <c r="N192" s="26" t="e">
        <f>VLOOKUP('DATA ENTRY'!R192,'Sub Ref'!$L$3:$P$11,4,0)</f>
        <v>#N/A</v>
      </c>
      <c r="O192" s="26" t="e">
        <f>VLOOKUP('DATA ENTRY'!R192,'Sub Ref'!$L$3:$P$11,5,0)</f>
        <v>#N/A</v>
      </c>
      <c r="P192" s="26" t="e">
        <f t="shared" si="28"/>
        <v>#N/A</v>
      </c>
      <c r="Q192" s="26" t="e">
        <f>VLOOKUP('DATA ENTRY'!U192,'Sub Ref'!$C$14:$G$22,4,0)</f>
        <v>#N/A</v>
      </c>
      <c r="R192" s="26" t="e">
        <f>VLOOKUP('DATA ENTRY'!U192,'Sub Ref'!$C$14:$G$22,5,0)</f>
        <v>#N/A</v>
      </c>
      <c r="S192" s="26" t="e">
        <f t="shared" si="29"/>
        <v>#N/A</v>
      </c>
      <c r="T192" s="26" t="e">
        <f>INDEX('Sub Ref'!$O$14:$O$22,MATCH('DATA ENTRY'!X192,'Sub Ref'!$L$14:$L$22,0))</f>
        <v>#N/A</v>
      </c>
      <c r="U192" s="26" t="e">
        <f>INDEX('Sub Ref'!$P$14:$P$22,MATCH('DATA ENTRY'!X192,'Sub Ref'!$L$14:$L$22,0))</f>
        <v>#N/A</v>
      </c>
      <c r="V192" s="26" t="e">
        <f t="shared" si="23"/>
        <v>#N/A</v>
      </c>
      <c r="X192" s="26">
        <f>'DATA ENTRY'!A192</f>
        <v>0</v>
      </c>
      <c r="Y192" s="26">
        <f>'Sub Ref'!$D$27</f>
        <v>2.25</v>
      </c>
      <c r="Z192" s="26">
        <f>'Sub Ref'!$E$27</f>
        <v>0.75</v>
      </c>
      <c r="AA192" s="26">
        <f>'Sub Ref'!$M$27</f>
        <v>3</v>
      </c>
      <c r="AB192" s="26">
        <f>'Sub Ref'!$N$27</f>
        <v>1</v>
      </c>
      <c r="AC192" s="26">
        <f>IFERROR(VLOOKUP('DATA ENTRY'!L192,'Sub Ref'!$L$30:$N$31,2,0),0)</f>
        <v>0</v>
      </c>
      <c r="AD192" s="26">
        <f>IFERROR(VLOOKUP('DATA ENTRY'!L192,'Sub Ref'!$L$30:$N$31,3,0),0)</f>
        <v>0</v>
      </c>
      <c r="AE192" s="26">
        <f>IFERROR(VLOOKUP('DATA ENTRY'!O192,'Sub Ref'!$C$3:$E$11,2,0),0)</f>
        <v>0</v>
      </c>
      <c r="AF192" s="26">
        <f>IFERROR(VLOOKUP('DATA ENTRY'!O192,'Sub Ref'!$C$3:$E$11,3,0),0)</f>
        <v>0</v>
      </c>
      <c r="AG192" s="26">
        <f>IFERROR(VLOOKUP('DATA ENTRY'!R192,'Sub Ref'!$L$3:$N$24,2,0),0)</f>
        <v>0</v>
      </c>
      <c r="AH192" s="26">
        <f>IFERROR(VLOOKUP('DATA ENTRY'!R192,'Sub Ref'!$L$3:$N$24,3,0),0)</f>
        <v>0</v>
      </c>
      <c r="AI192" s="26">
        <f>IFERROR(VLOOKUP('DATA ENTRY'!U192,'Sub Ref'!$C$14:$E$22,2,0),0)</f>
        <v>0</v>
      </c>
      <c r="AJ192" s="26">
        <f>IFERROR(VLOOKUP('DATA ENTRY'!U192,'Sub Ref'!$C$14:$E$22,3,0),0)</f>
        <v>0</v>
      </c>
      <c r="AK192" s="26">
        <f>IFERROR(INDEX('Sub Ref'!$M$14:$M$23,MATCH('DATA ENTRY'!X192,'Sub Ref'!$L$14:$L$23,0)),0)</f>
        <v>0</v>
      </c>
      <c r="AL192" s="26">
        <f>IFERROR(INDEX('Sub Ref'!$N$14:$N$23,MATCH('DATA ENTRY'!X192,'Sub Ref'!$L$14:$L$23,0)),0)</f>
        <v>0</v>
      </c>
      <c r="AN192" s="26">
        <f t="shared" si="24"/>
        <v>7</v>
      </c>
      <c r="AP192" s="26">
        <f>IFERROR('MARK LOOKUP'!Y192*LEDGER!AR192,0)</f>
        <v>0</v>
      </c>
      <c r="AQ192" s="26">
        <f>IFERROR('MARK LOOKUP'!Z192*LEDGER!AS192,0)</f>
        <v>0</v>
      </c>
      <c r="AR192" s="26">
        <f>IFERROR(AA192*LEDGER!AU192,0)</f>
        <v>0</v>
      </c>
      <c r="AS192" s="26">
        <f>IFERROR(AB192*LEDGER!AV192,0)</f>
        <v>0</v>
      </c>
      <c r="AT192" s="26">
        <f>IFERROR(AC192*LEDGER!AU192,0)</f>
        <v>0</v>
      </c>
      <c r="AU192" s="26">
        <f>IFERROR(AD192*LEDGER!AV192,0)</f>
        <v>0</v>
      </c>
      <c r="AV192" s="26">
        <f>IFERROR(AE192*LEDGER!BA192,0)</f>
        <v>0</v>
      </c>
      <c r="AW192" s="26">
        <f>IFERROR(AF192*LEDGER!BB192,0)</f>
        <v>0</v>
      </c>
      <c r="AX192" s="26">
        <f>IFERROR(AG192*LEDGER!BD192,0)</f>
        <v>0</v>
      </c>
      <c r="AY192" s="26">
        <f>IFERROR(AH192*LEDGER!BE192,0)</f>
        <v>0</v>
      </c>
      <c r="AZ192" s="26">
        <f>IFERROR(AI192*LEDGER!BG192,0)</f>
        <v>0</v>
      </c>
      <c r="BA192" s="26">
        <f>IFERROR(AJ192*LEDGER!BH192,0)</f>
        <v>0</v>
      </c>
      <c r="BB192" s="26">
        <f>IFERROR(AK192*LEDGER!BJ192,0)</f>
        <v>0</v>
      </c>
      <c r="BC192" s="26">
        <f>IFERROR(AL192*LEDGER!BK192,0)</f>
        <v>0</v>
      </c>
      <c r="BD192" s="26">
        <f t="shared" si="25"/>
        <v>0</v>
      </c>
      <c r="BE192" s="26">
        <f t="shared" si="26"/>
        <v>0</v>
      </c>
    </row>
    <row r="193" spans="2:57" x14ac:dyDescent="0.2">
      <c r="B193" s="26">
        <f>'Sub Ref'!F$27</f>
        <v>75</v>
      </c>
      <c r="C193" s="26">
        <f>'Sub Ref'!G$27</f>
        <v>25</v>
      </c>
      <c r="D193" s="26">
        <f t="shared" si="20"/>
        <v>100</v>
      </c>
      <c r="E193" s="26">
        <f>'Sub Ref'!O$27</f>
        <v>75</v>
      </c>
      <c r="F193" s="26">
        <f>'Sub Ref'!P$27</f>
        <v>25</v>
      </c>
      <c r="G193" s="26">
        <f t="shared" si="21"/>
        <v>100</v>
      </c>
      <c r="H193" s="26" t="e">
        <f>VLOOKUP('DATA ENTRY'!L193,'Sub Ref'!$L$30:$O$31,4,0)</f>
        <v>#N/A</v>
      </c>
      <c r="I193" s="26" t="e">
        <f>VLOOKUP('DATA ENTRY'!L193,'Sub Ref'!$L$30:$P$31,5,0)</f>
        <v>#N/A</v>
      </c>
      <c r="J193" s="26" t="e">
        <f t="shared" si="27"/>
        <v>#N/A</v>
      </c>
      <c r="K193" s="26" t="e">
        <f>VLOOKUP('DATA ENTRY'!O193,'Sub Ref'!$C$3:$G$11,4,0)</f>
        <v>#N/A</v>
      </c>
      <c r="L193" s="26" t="e">
        <f>VLOOKUP('DATA ENTRY'!O193,'Sub Ref'!$C$3:$G$11,5,0)</f>
        <v>#N/A</v>
      </c>
      <c r="M193" s="26" t="e">
        <f t="shared" si="22"/>
        <v>#N/A</v>
      </c>
      <c r="N193" s="26" t="e">
        <f>VLOOKUP('DATA ENTRY'!R193,'Sub Ref'!$L$3:$P$11,4,0)</f>
        <v>#N/A</v>
      </c>
      <c r="O193" s="26" t="e">
        <f>VLOOKUP('DATA ENTRY'!R193,'Sub Ref'!$L$3:$P$11,5,0)</f>
        <v>#N/A</v>
      </c>
      <c r="P193" s="26" t="e">
        <f t="shared" si="28"/>
        <v>#N/A</v>
      </c>
      <c r="Q193" s="26" t="e">
        <f>VLOOKUP('DATA ENTRY'!U193,'Sub Ref'!$C$14:$G$22,4,0)</f>
        <v>#N/A</v>
      </c>
      <c r="R193" s="26" t="e">
        <f>VLOOKUP('DATA ENTRY'!U193,'Sub Ref'!$C$14:$G$22,5,0)</f>
        <v>#N/A</v>
      </c>
      <c r="S193" s="26" t="e">
        <f t="shared" si="29"/>
        <v>#N/A</v>
      </c>
      <c r="T193" s="26" t="e">
        <f>INDEX('Sub Ref'!$O$14:$O$22,MATCH('DATA ENTRY'!X193,'Sub Ref'!$L$14:$L$22,0))</f>
        <v>#N/A</v>
      </c>
      <c r="U193" s="26" t="e">
        <f>INDEX('Sub Ref'!$P$14:$P$22,MATCH('DATA ENTRY'!X193,'Sub Ref'!$L$14:$L$22,0))</f>
        <v>#N/A</v>
      </c>
      <c r="V193" s="26" t="e">
        <f t="shared" si="23"/>
        <v>#N/A</v>
      </c>
      <c r="X193" s="26">
        <f>'DATA ENTRY'!A193</f>
        <v>0</v>
      </c>
      <c r="Y193" s="26">
        <f>'Sub Ref'!$D$27</f>
        <v>2.25</v>
      </c>
      <c r="Z193" s="26">
        <f>'Sub Ref'!$E$27</f>
        <v>0.75</v>
      </c>
      <c r="AA193" s="26">
        <f>'Sub Ref'!$M$27</f>
        <v>3</v>
      </c>
      <c r="AB193" s="26">
        <f>'Sub Ref'!$N$27</f>
        <v>1</v>
      </c>
      <c r="AC193" s="26">
        <f>IFERROR(VLOOKUP('DATA ENTRY'!L193,'Sub Ref'!$L$30:$N$31,2,0),0)</f>
        <v>0</v>
      </c>
      <c r="AD193" s="26">
        <f>IFERROR(VLOOKUP('DATA ENTRY'!L193,'Sub Ref'!$L$30:$N$31,3,0),0)</f>
        <v>0</v>
      </c>
      <c r="AE193" s="26">
        <f>IFERROR(VLOOKUP('DATA ENTRY'!O193,'Sub Ref'!$C$3:$E$11,2,0),0)</f>
        <v>0</v>
      </c>
      <c r="AF193" s="26">
        <f>IFERROR(VLOOKUP('DATA ENTRY'!O193,'Sub Ref'!$C$3:$E$11,3,0),0)</f>
        <v>0</v>
      </c>
      <c r="AG193" s="26">
        <f>IFERROR(VLOOKUP('DATA ENTRY'!R193,'Sub Ref'!$L$3:$N$24,2,0),0)</f>
        <v>0</v>
      </c>
      <c r="AH193" s="26">
        <f>IFERROR(VLOOKUP('DATA ENTRY'!R193,'Sub Ref'!$L$3:$N$24,3,0),0)</f>
        <v>0</v>
      </c>
      <c r="AI193" s="26">
        <f>IFERROR(VLOOKUP('DATA ENTRY'!U193,'Sub Ref'!$C$14:$E$22,2,0),0)</f>
        <v>0</v>
      </c>
      <c r="AJ193" s="26">
        <f>IFERROR(VLOOKUP('DATA ENTRY'!U193,'Sub Ref'!$C$14:$E$22,3,0),0)</f>
        <v>0</v>
      </c>
      <c r="AK193" s="26">
        <f>IFERROR(INDEX('Sub Ref'!$M$14:$M$23,MATCH('DATA ENTRY'!X193,'Sub Ref'!$L$14:$L$23,0)),0)</f>
        <v>0</v>
      </c>
      <c r="AL193" s="26">
        <f>IFERROR(INDEX('Sub Ref'!$N$14:$N$23,MATCH('DATA ENTRY'!X193,'Sub Ref'!$L$14:$L$23,0)),0)</f>
        <v>0</v>
      </c>
      <c r="AN193" s="26">
        <f t="shared" si="24"/>
        <v>7</v>
      </c>
      <c r="AP193" s="26">
        <f>IFERROR('MARK LOOKUP'!Y193*LEDGER!AR193,0)</f>
        <v>0</v>
      </c>
      <c r="AQ193" s="26">
        <f>IFERROR('MARK LOOKUP'!Z193*LEDGER!AS193,0)</f>
        <v>0</v>
      </c>
      <c r="AR193" s="26">
        <f>IFERROR(AA193*LEDGER!AU193,0)</f>
        <v>0</v>
      </c>
      <c r="AS193" s="26">
        <f>IFERROR(AB193*LEDGER!AV193,0)</f>
        <v>0</v>
      </c>
      <c r="AT193" s="26">
        <f>IFERROR(AC193*LEDGER!AU193,0)</f>
        <v>0</v>
      </c>
      <c r="AU193" s="26">
        <f>IFERROR(AD193*LEDGER!AV193,0)</f>
        <v>0</v>
      </c>
      <c r="AV193" s="26">
        <f>IFERROR(AE193*LEDGER!BA193,0)</f>
        <v>0</v>
      </c>
      <c r="AW193" s="26">
        <f>IFERROR(AF193*LEDGER!BB193,0)</f>
        <v>0</v>
      </c>
      <c r="AX193" s="26">
        <f>IFERROR(AG193*LEDGER!BD193,0)</f>
        <v>0</v>
      </c>
      <c r="AY193" s="26">
        <f>IFERROR(AH193*LEDGER!BE193,0)</f>
        <v>0</v>
      </c>
      <c r="AZ193" s="26">
        <f>IFERROR(AI193*LEDGER!BG193,0)</f>
        <v>0</v>
      </c>
      <c r="BA193" s="26">
        <f>IFERROR(AJ193*LEDGER!BH193,0)</f>
        <v>0</v>
      </c>
      <c r="BB193" s="26">
        <f>IFERROR(AK193*LEDGER!BJ193,0)</f>
        <v>0</v>
      </c>
      <c r="BC193" s="26">
        <f>IFERROR(AL193*LEDGER!BK193,0)</f>
        <v>0</v>
      </c>
      <c r="BD193" s="26">
        <f t="shared" si="25"/>
        <v>0</v>
      </c>
      <c r="BE193" s="26">
        <f t="shared" si="26"/>
        <v>0</v>
      </c>
    </row>
    <row r="194" spans="2:57" x14ac:dyDescent="0.2">
      <c r="B194" s="26">
        <f>'Sub Ref'!F$27</f>
        <v>75</v>
      </c>
      <c r="C194" s="26">
        <f>'Sub Ref'!G$27</f>
        <v>25</v>
      </c>
      <c r="D194" s="26">
        <f t="shared" si="20"/>
        <v>100</v>
      </c>
      <c r="E194" s="26">
        <f>'Sub Ref'!O$27</f>
        <v>75</v>
      </c>
      <c r="F194" s="26">
        <f>'Sub Ref'!P$27</f>
        <v>25</v>
      </c>
      <c r="G194" s="26">
        <f t="shared" si="21"/>
        <v>100</v>
      </c>
      <c r="H194" s="26" t="e">
        <f>VLOOKUP('DATA ENTRY'!L194,'Sub Ref'!$L$30:$O$31,4,0)</f>
        <v>#N/A</v>
      </c>
      <c r="I194" s="26" t="e">
        <f>VLOOKUP('DATA ENTRY'!L194,'Sub Ref'!$L$30:$P$31,5,0)</f>
        <v>#N/A</v>
      </c>
      <c r="J194" s="26" t="e">
        <f t="shared" si="27"/>
        <v>#N/A</v>
      </c>
      <c r="K194" s="26" t="e">
        <f>VLOOKUP('DATA ENTRY'!O194,'Sub Ref'!$C$3:$G$11,4,0)</f>
        <v>#N/A</v>
      </c>
      <c r="L194" s="26" t="e">
        <f>VLOOKUP('DATA ENTRY'!O194,'Sub Ref'!$C$3:$G$11,5,0)</f>
        <v>#N/A</v>
      </c>
      <c r="M194" s="26" t="e">
        <f t="shared" si="22"/>
        <v>#N/A</v>
      </c>
      <c r="N194" s="26" t="e">
        <f>VLOOKUP('DATA ENTRY'!R194,'Sub Ref'!$L$3:$P$11,4,0)</f>
        <v>#N/A</v>
      </c>
      <c r="O194" s="26" t="e">
        <f>VLOOKUP('DATA ENTRY'!R194,'Sub Ref'!$L$3:$P$11,5,0)</f>
        <v>#N/A</v>
      </c>
      <c r="P194" s="26" t="e">
        <f t="shared" si="28"/>
        <v>#N/A</v>
      </c>
      <c r="Q194" s="26" t="e">
        <f>VLOOKUP('DATA ENTRY'!U194,'Sub Ref'!$C$14:$G$22,4,0)</f>
        <v>#N/A</v>
      </c>
      <c r="R194" s="26" t="e">
        <f>VLOOKUP('DATA ENTRY'!U194,'Sub Ref'!$C$14:$G$22,5,0)</f>
        <v>#N/A</v>
      </c>
      <c r="S194" s="26" t="e">
        <f t="shared" si="29"/>
        <v>#N/A</v>
      </c>
      <c r="T194" s="26" t="e">
        <f>INDEX('Sub Ref'!$O$14:$O$22,MATCH('DATA ENTRY'!X194,'Sub Ref'!$L$14:$L$22,0))</f>
        <v>#N/A</v>
      </c>
      <c r="U194" s="26" t="e">
        <f>INDEX('Sub Ref'!$P$14:$P$22,MATCH('DATA ENTRY'!X194,'Sub Ref'!$L$14:$L$22,0))</f>
        <v>#N/A</v>
      </c>
      <c r="V194" s="26" t="e">
        <f t="shared" si="23"/>
        <v>#N/A</v>
      </c>
      <c r="X194" s="26">
        <f>'DATA ENTRY'!A194</f>
        <v>0</v>
      </c>
      <c r="Y194" s="26">
        <f>'Sub Ref'!$D$27</f>
        <v>2.25</v>
      </c>
      <c r="Z194" s="26">
        <f>'Sub Ref'!$E$27</f>
        <v>0.75</v>
      </c>
      <c r="AA194" s="26">
        <f>'Sub Ref'!$M$27</f>
        <v>3</v>
      </c>
      <c r="AB194" s="26">
        <f>'Sub Ref'!$N$27</f>
        <v>1</v>
      </c>
      <c r="AC194" s="26">
        <f>IFERROR(VLOOKUP('DATA ENTRY'!L194,'Sub Ref'!$L$30:$N$31,2,0),0)</f>
        <v>0</v>
      </c>
      <c r="AD194" s="26">
        <f>IFERROR(VLOOKUP('DATA ENTRY'!L194,'Sub Ref'!$L$30:$N$31,3,0),0)</f>
        <v>0</v>
      </c>
      <c r="AE194" s="26">
        <f>IFERROR(VLOOKUP('DATA ENTRY'!O194,'Sub Ref'!$C$3:$E$11,2,0),0)</f>
        <v>0</v>
      </c>
      <c r="AF194" s="26">
        <f>IFERROR(VLOOKUP('DATA ENTRY'!O194,'Sub Ref'!$C$3:$E$11,3,0),0)</f>
        <v>0</v>
      </c>
      <c r="AG194" s="26">
        <f>IFERROR(VLOOKUP('DATA ENTRY'!R194,'Sub Ref'!$L$3:$N$24,2,0),0)</f>
        <v>0</v>
      </c>
      <c r="AH194" s="26">
        <f>IFERROR(VLOOKUP('DATA ENTRY'!R194,'Sub Ref'!$L$3:$N$24,3,0),0)</f>
        <v>0</v>
      </c>
      <c r="AI194" s="26">
        <f>IFERROR(VLOOKUP('DATA ENTRY'!U194,'Sub Ref'!$C$14:$E$22,2,0),0)</f>
        <v>0</v>
      </c>
      <c r="AJ194" s="26">
        <f>IFERROR(VLOOKUP('DATA ENTRY'!U194,'Sub Ref'!$C$14:$E$22,3,0),0)</f>
        <v>0</v>
      </c>
      <c r="AK194" s="26">
        <f>IFERROR(INDEX('Sub Ref'!$M$14:$M$23,MATCH('DATA ENTRY'!X194,'Sub Ref'!$L$14:$L$23,0)),0)</f>
        <v>0</v>
      </c>
      <c r="AL194" s="26">
        <f>IFERROR(INDEX('Sub Ref'!$N$14:$N$23,MATCH('DATA ENTRY'!X194,'Sub Ref'!$L$14:$L$23,0)),0)</f>
        <v>0</v>
      </c>
      <c r="AN194" s="26">
        <f t="shared" si="24"/>
        <v>7</v>
      </c>
      <c r="AP194" s="26">
        <f>IFERROR('MARK LOOKUP'!Y194*LEDGER!AR194,0)</f>
        <v>0</v>
      </c>
      <c r="AQ194" s="26">
        <f>IFERROR('MARK LOOKUP'!Z194*LEDGER!AS194,0)</f>
        <v>0</v>
      </c>
      <c r="AR194" s="26">
        <f>IFERROR(AA194*LEDGER!AU194,0)</f>
        <v>0</v>
      </c>
      <c r="AS194" s="26">
        <f>IFERROR(AB194*LEDGER!AV194,0)</f>
        <v>0</v>
      </c>
      <c r="AT194" s="26">
        <f>IFERROR(AC194*LEDGER!AU194,0)</f>
        <v>0</v>
      </c>
      <c r="AU194" s="26">
        <f>IFERROR(AD194*LEDGER!AV194,0)</f>
        <v>0</v>
      </c>
      <c r="AV194" s="26">
        <f>IFERROR(AE194*LEDGER!BA194,0)</f>
        <v>0</v>
      </c>
      <c r="AW194" s="26">
        <f>IFERROR(AF194*LEDGER!BB194,0)</f>
        <v>0</v>
      </c>
      <c r="AX194" s="26">
        <f>IFERROR(AG194*LEDGER!BD194,0)</f>
        <v>0</v>
      </c>
      <c r="AY194" s="26">
        <f>IFERROR(AH194*LEDGER!BE194,0)</f>
        <v>0</v>
      </c>
      <c r="AZ194" s="26">
        <f>IFERROR(AI194*LEDGER!BG194,0)</f>
        <v>0</v>
      </c>
      <c r="BA194" s="26">
        <f>IFERROR(AJ194*LEDGER!BH194,0)</f>
        <v>0</v>
      </c>
      <c r="BB194" s="26">
        <f>IFERROR(AK194*LEDGER!BJ194,0)</f>
        <v>0</v>
      </c>
      <c r="BC194" s="26">
        <f>IFERROR(AL194*LEDGER!BK194,0)</f>
        <v>0</v>
      </c>
      <c r="BD194" s="26">
        <f t="shared" si="25"/>
        <v>0</v>
      </c>
      <c r="BE194" s="26">
        <f t="shared" si="26"/>
        <v>0</v>
      </c>
    </row>
    <row r="195" spans="2:57" x14ac:dyDescent="0.2">
      <c r="B195" s="26">
        <f>'Sub Ref'!F$27</f>
        <v>75</v>
      </c>
      <c r="C195" s="26">
        <f>'Sub Ref'!G$27</f>
        <v>25</v>
      </c>
      <c r="D195" s="26">
        <f t="shared" ref="D195:D258" si="30">SUM(B195:C195)</f>
        <v>100</v>
      </c>
      <c r="E195" s="26">
        <f>'Sub Ref'!O$27</f>
        <v>75</v>
      </c>
      <c r="F195" s="26">
        <f>'Sub Ref'!P$27</f>
        <v>25</v>
      </c>
      <c r="G195" s="26">
        <f t="shared" ref="G195:G258" si="31">SUM(E195:F195)</f>
        <v>100</v>
      </c>
      <c r="H195" s="26" t="e">
        <f>VLOOKUP('DATA ENTRY'!L195,'Sub Ref'!$L$30:$O$31,4,0)</f>
        <v>#N/A</v>
      </c>
      <c r="I195" s="26" t="e">
        <f>VLOOKUP('DATA ENTRY'!L195,'Sub Ref'!$L$30:$P$31,5,0)</f>
        <v>#N/A</v>
      </c>
      <c r="J195" s="26" t="e">
        <f t="shared" si="27"/>
        <v>#N/A</v>
      </c>
      <c r="K195" s="26" t="e">
        <f>VLOOKUP('DATA ENTRY'!O195,'Sub Ref'!$C$3:$G$11,4,0)</f>
        <v>#N/A</v>
      </c>
      <c r="L195" s="26" t="e">
        <f>VLOOKUP('DATA ENTRY'!O195,'Sub Ref'!$C$3:$G$11,5,0)</f>
        <v>#N/A</v>
      </c>
      <c r="M195" s="26" t="e">
        <f t="shared" ref="M195:M258" si="32">SUM(K195:L195)</f>
        <v>#N/A</v>
      </c>
      <c r="N195" s="26" t="e">
        <f>VLOOKUP('DATA ENTRY'!R195,'Sub Ref'!$L$3:$P$11,4,0)</f>
        <v>#N/A</v>
      </c>
      <c r="O195" s="26" t="e">
        <f>VLOOKUP('DATA ENTRY'!R195,'Sub Ref'!$L$3:$P$11,5,0)</f>
        <v>#N/A</v>
      </c>
      <c r="P195" s="26" t="e">
        <f t="shared" si="28"/>
        <v>#N/A</v>
      </c>
      <c r="Q195" s="26" t="e">
        <f>VLOOKUP('DATA ENTRY'!U195,'Sub Ref'!$C$14:$G$22,4,0)</f>
        <v>#N/A</v>
      </c>
      <c r="R195" s="26" t="e">
        <f>VLOOKUP('DATA ENTRY'!U195,'Sub Ref'!$C$14:$G$22,5,0)</f>
        <v>#N/A</v>
      </c>
      <c r="S195" s="26" t="e">
        <f t="shared" si="29"/>
        <v>#N/A</v>
      </c>
      <c r="T195" s="26" t="e">
        <f>INDEX('Sub Ref'!$O$14:$O$22,MATCH('DATA ENTRY'!X195,'Sub Ref'!$L$14:$L$22,0))</f>
        <v>#N/A</v>
      </c>
      <c r="U195" s="26" t="e">
        <f>INDEX('Sub Ref'!$P$14:$P$22,MATCH('DATA ENTRY'!X195,'Sub Ref'!$L$14:$L$22,0))</f>
        <v>#N/A</v>
      </c>
      <c r="V195" s="26" t="e">
        <f t="shared" ref="V195:V258" si="33">SUM(T195:U195)</f>
        <v>#N/A</v>
      </c>
      <c r="X195" s="26">
        <f>'DATA ENTRY'!A195</f>
        <v>0</v>
      </c>
      <c r="Y195" s="26">
        <f>'Sub Ref'!$D$27</f>
        <v>2.25</v>
      </c>
      <c r="Z195" s="26">
        <f>'Sub Ref'!$E$27</f>
        <v>0.75</v>
      </c>
      <c r="AA195" s="26">
        <f>'Sub Ref'!$M$27</f>
        <v>3</v>
      </c>
      <c r="AB195" s="26">
        <f>'Sub Ref'!$N$27</f>
        <v>1</v>
      </c>
      <c r="AC195" s="26">
        <f>IFERROR(VLOOKUP('DATA ENTRY'!L195,'Sub Ref'!$L$30:$N$31,2,0),0)</f>
        <v>0</v>
      </c>
      <c r="AD195" s="26">
        <f>IFERROR(VLOOKUP('DATA ENTRY'!L195,'Sub Ref'!$L$30:$N$31,3,0),0)</f>
        <v>0</v>
      </c>
      <c r="AE195" s="26">
        <f>IFERROR(VLOOKUP('DATA ENTRY'!O195,'Sub Ref'!$C$3:$E$11,2,0),0)</f>
        <v>0</v>
      </c>
      <c r="AF195" s="26">
        <f>IFERROR(VLOOKUP('DATA ENTRY'!O195,'Sub Ref'!$C$3:$E$11,3,0),0)</f>
        <v>0</v>
      </c>
      <c r="AG195" s="26">
        <f>IFERROR(VLOOKUP('DATA ENTRY'!R195,'Sub Ref'!$L$3:$N$24,2,0),0)</f>
        <v>0</v>
      </c>
      <c r="AH195" s="26">
        <f>IFERROR(VLOOKUP('DATA ENTRY'!R195,'Sub Ref'!$L$3:$N$24,3,0),0)</f>
        <v>0</v>
      </c>
      <c r="AI195" s="26">
        <f>IFERROR(VLOOKUP('DATA ENTRY'!U195,'Sub Ref'!$C$14:$E$22,2,0),0)</f>
        <v>0</v>
      </c>
      <c r="AJ195" s="26">
        <f>IFERROR(VLOOKUP('DATA ENTRY'!U195,'Sub Ref'!$C$14:$E$22,3,0),0)</f>
        <v>0</v>
      </c>
      <c r="AK195" s="26">
        <f>IFERROR(INDEX('Sub Ref'!$M$14:$M$23,MATCH('DATA ENTRY'!X195,'Sub Ref'!$L$14:$L$23,0)),0)</f>
        <v>0</v>
      </c>
      <c r="AL195" s="26">
        <f>IFERROR(INDEX('Sub Ref'!$N$14:$N$23,MATCH('DATA ENTRY'!X195,'Sub Ref'!$L$14:$L$23,0)),0)</f>
        <v>0</v>
      </c>
      <c r="AN195" s="26">
        <f t="shared" ref="AN195:AN258" si="34">SUM(Y195:AL195)</f>
        <v>7</v>
      </c>
      <c r="AP195" s="26">
        <f>IFERROR('MARK LOOKUP'!Y195*LEDGER!AR195,0)</f>
        <v>0</v>
      </c>
      <c r="AQ195" s="26">
        <f>IFERROR('MARK LOOKUP'!Z195*LEDGER!AS195,0)</f>
        <v>0</v>
      </c>
      <c r="AR195" s="26">
        <f>IFERROR(AA195*LEDGER!AU195,0)</f>
        <v>0</v>
      </c>
      <c r="AS195" s="26">
        <f>IFERROR(AB195*LEDGER!AV195,0)</f>
        <v>0</v>
      </c>
      <c r="AT195" s="26">
        <f>IFERROR(AC195*LEDGER!AU195,0)</f>
        <v>0</v>
      </c>
      <c r="AU195" s="26">
        <f>IFERROR(AD195*LEDGER!AV195,0)</f>
        <v>0</v>
      </c>
      <c r="AV195" s="26">
        <f>IFERROR(AE195*LEDGER!BA195,0)</f>
        <v>0</v>
      </c>
      <c r="AW195" s="26">
        <f>IFERROR(AF195*LEDGER!BB195,0)</f>
        <v>0</v>
      </c>
      <c r="AX195" s="26">
        <f>IFERROR(AG195*LEDGER!BD195,0)</f>
        <v>0</v>
      </c>
      <c r="AY195" s="26">
        <f>IFERROR(AH195*LEDGER!BE195,0)</f>
        <v>0</v>
      </c>
      <c r="AZ195" s="26">
        <f>IFERROR(AI195*LEDGER!BG195,0)</f>
        <v>0</v>
      </c>
      <c r="BA195" s="26">
        <f>IFERROR(AJ195*LEDGER!BH195,0)</f>
        <v>0</v>
      </c>
      <c r="BB195" s="26">
        <f>IFERROR(AK195*LEDGER!BJ195,0)</f>
        <v>0</v>
      </c>
      <c r="BC195" s="26">
        <f>IFERROR(AL195*LEDGER!BK195,0)</f>
        <v>0</v>
      </c>
      <c r="BD195" s="26">
        <f t="shared" ref="BD195:BD258" si="35">SUM(AP195:BC195)</f>
        <v>0</v>
      </c>
      <c r="BE195" s="26">
        <f t="shared" ref="BE195:BE258" si="36">BD195/AN195</f>
        <v>0</v>
      </c>
    </row>
    <row r="196" spans="2:57" x14ac:dyDescent="0.2">
      <c r="B196" s="26">
        <f>'Sub Ref'!F$27</f>
        <v>75</v>
      </c>
      <c r="C196" s="26">
        <f>'Sub Ref'!G$27</f>
        <v>25</v>
      </c>
      <c r="D196" s="26">
        <f t="shared" si="30"/>
        <v>100</v>
      </c>
      <c r="E196" s="26">
        <f>'Sub Ref'!O$27</f>
        <v>75</v>
      </c>
      <c r="F196" s="26">
        <f>'Sub Ref'!P$27</f>
        <v>25</v>
      </c>
      <c r="G196" s="26">
        <f t="shared" si="31"/>
        <v>100</v>
      </c>
      <c r="H196" s="26" t="e">
        <f>VLOOKUP('DATA ENTRY'!L196,'Sub Ref'!$L$30:$O$31,4,0)</f>
        <v>#N/A</v>
      </c>
      <c r="I196" s="26" t="e">
        <f>VLOOKUP('DATA ENTRY'!L196,'Sub Ref'!$L$30:$P$31,5,0)</f>
        <v>#N/A</v>
      </c>
      <c r="J196" s="26" t="e">
        <f t="shared" ref="J196:J259" si="37">SUM(H196:I196)</f>
        <v>#N/A</v>
      </c>
      <c r="K196" s="26" t="e">
        <f>VLOOKUP('DATA ENTRY'!O196,'Sub Ref'!$C$3:$G$11,4,0)</f>
        <v>#N/A</v>
      </c>
      <c r="L196" s="26" t="e">
        <f>VLOOKUP('DATA ENTRY'!O196,'Sub Ref'!$C$3:$G$11,5,0)</f>
        <v>#N/A</v>
      </c>
      <c r="M196" s="26" t="e">
        <f t="shared" si="32"/>
        <v>#N/A</v>
      </c>
      <c r="N196" s="26" t="e">
        <f>VLOOKUP('DATA ENTRY'!R196,'Sub Ref'!$L$3:$P$11,4,0)</f>
        <v>#N/A</v>
      </c>
      <c r="O196" s="26" t="e">
        <f>VLOOKUP('DATA ENTRY'!R196,'Sub Ref'!$L$3:$P$11,5,0)</f>
        <v>#N/A</v>
      </c>
      <c r="P196" s="26" t="e">
        <f t="shared" si="28"/>
        <v>#N/A</v>
      </c>
      <c r="Q196" s="26" t="e">
        <f>VLOOKUP('DATA ENTRY'!U196,'Sub Ref'!$C$14:$G$22,4,0)</f>
        <v>#N/A</v>
      </c>
      <c r="R196" s="26" t="e">
        <f>VLOOKUP('DATA ENTRY'!U196,'Sub Ref'!$C$14:$G$22,5,0)</f>
        <v>#N/A</v>
      </c>
      <c r="S196" s="26" t="e">
        <f t="shared" si="29"/>
        <v>#N/A</v>
      </c>
      <c r="T196" s="26" t="e">
        <f>INDEX('Sub Ref'!$O$14:$O$22,MATCH('DATA ENTRY'!X196,'Sub Ref'!$L$14:$L$22,0))</f>
        <v>#N/A</v>
      </c>
      <c r="U196" s="26" t="e">
        <f>INDEX('Sub Ref'!$P$14:$P$22,MATCH('DATA ENTRY'!X196,'Sub Ref'!$L$14:$L$22,0))</f>
        <v>#N/A</v>
      </c>
      <c r="V196" s="26" t="e">
        <f t="shared" si="33"/>
        <v>#N/A</v>
      </c>
      <c r="X196" s="26">
        <f>'DATA ENTRY'!A196</f>
        <v>0</v>
      </c>
      <c r="Y196" s="26">
        <f>'Sub Ref'!$D$27</f>
        <v>2.25</v>
      </c>
      <c r="Z196" s="26">
        <f>'Sub Ref'!$E$27</f>
        <v>0.75</v>
      </c>
      <c r="AA196" s="26">
        <f>'Sub Ref'!$M$27</f>
        <v>3</v>
      </c>
      <c r="AB196" s="26">
        <f>'Sub Ref'!$N$27</f>
        <v>1</v>
      </c>
      <c r="AC196" s="26">
        <f>IFERROR(VLOOKUP('DATA ENTRY'!L196,'Sub Ref'!$L$30:$N$31,2,0),0)</f>
        <v>0</v>
      </c>
      <c r="AD196" s="26">
        <f>IFERROR(VLOOKUP('DATA ENTRY'!L196,'Sub Ref'!$L$30:$N$31,3,0),0)</f>
        <v>0</v>
      </c>
      <c r="AE196" s="26">
        <f>IFERROR(VLOOKUP('DATA ENTRY'!O196,'Sub Ref'!$C$3:$E$11,2,0),0)</f>
        <v>0</v>
      </c>
      <c r="AF196" s="26">
        <f>IFERROR(VLOOKUP('DATA ENTRY'!O196,'Sub Ref'!$C$3:$E$11,3,0),0)</f>
        <v>0</v>
      </c>
      <c r="AG196" s="26">
        <f>IFERROR(VLOOKUP('DATA ENTRY'!R196,'Sub Ref'!$L$3:$N$24,2,0),0)</f>
        <v>0</v>
      </c>
      <c r="AH196" s="26">
        <f>IFERROR(VLOOKUP('DATA ENTRY'!R196,'Sub Ref'!$L$3:$N$24,3,0),0)</f>
        <v>0</v>
      </c>
      <c r="AI196" s="26">
        <f>IFERROR(VLOOKUP('DATA ENTRY'!U196,'Sub Ref'!$C$14:$E$22,2,0),0)</f>
        <v>0</v>
      </c>
      <c r="AJ196" s="26">
        <f>IFERROR(VLOOKUP('DATA ENTRY'!U196,'Sub Ref'!$C$14:$E$22,3,0),0)</f>
        <v>0</v>
      </c>
      <c r="AK196" s="26">
        <f>IFERROR(INDEX('Sub Ref'!$M$14:$M$23,MATCH('DATA ENTRY'!X196,'Sub Ref'!$L$14:$L$23,0)),0)</f>
        <v>0</v>
      </c>
      <c r="AL196" s="26">
        <f>IFERROR(INDEX('Sub Ref'!$N$14:$N$23,MATCH('DATA ENTRY'!X196,'Sub Ref'!$L$14:$L$23,0)),0)</f>
        <v>0</v>
      </c>
      <c r="AN196" s="26">
        <f t="shared" si="34"/>
        <v>7</v>
      </c>
      <c r="AP196" s="26">
        <f>IFERROR('MARK LOOKUP'!Y196*LEDGER!AR196,0)</f>
        <v>0</v>
      </c>
      <c r="AQ196" s="26">
        <f>IFERROR('MARK LOOKUP'!Z196*LEDGER!AS196,0)</f>
        <v>0</v>
      </c>
      <c r="AR196" s="26">
        <f>IFERROR(AA196*LEDGER!AU196,0)</f>
        <v>0</v>
      </c>
      <c r="AS196" s="26">
        <f>IFERROR(AB196*LEDGER!AV196,0)</f>
        <v>0</v>
      </c>
      <c r="AT196" s="26">
        <f>IFERROR(AC196*LEDGER!AU196,0)</f>
        <v>0</v>
      </c>
      <c r="AU196" s="26">
        <f>IFERROR(AD196*LEDGER!AV196,0)</f>
        <v>0</v>
      </c>
      <c r="AV196" s="26">
        <f>IFERROR(AE196*LEDGER!BA196,0)</f>
        <v>0</v>
      </c>
      <c r="AW196" s="26">
        <f>IFERROR(AF196*LEDGER!BB196,0)</f>
        <v>0</v>
      </c>
      <c r="AX196" s="26">
        <f>IFERROR(AG196*LEDGER!BD196,0)</f>
        <v>0</v>
      </c>
      <c r="AY196" s="26">
        <f>IFERROR(AH196*LEDGER!BE196,0)</f>
        <v>0</v>
      </c>
      <c r="AZ196" s="26">
        <f>IFERROR(AI196*LEDGER!BG196,0)</f>
        <v>0</v>
      </c>
      <c r="BA196" s="26">
        <f>IFERROR(AJ196*LEDGER!BH196,0)</f>
        <v>0</v>
      </c>
      <c r="BB196" s="26">
        <f>IFERROR(AK196*LEDGER!BJ196,0)</f>
        <v>0</v>
      </c>
      <c r="BC196" s="26">
        <f>IFERROR(AL196*LEDGER!BK196,0)</f>
        <v>0</v>
      </c>
      <c r="BD196" s="26">
        <f t="shared" si="35"/>
        <v>0</v>
      </c>
      <c r="BE196" s="26">
        <f t="shared" si="36"/>
        <v>0</v>
      </c>
    </row>
    <row r="197" spans="2:57" x14ac:dyDescent="0.2">
      <c r="B197" s="26">
        <f>'Sub Ref'!F$27</f>
        <v>75</v>
      </c>
      <c r="C197" s="26">
        <f>'Sub Ref'!G$27</f>
        <v>25</v>
      </c>
      <c r="D197" s="26">
        <f t="shared" si="30"/>
        <v>100</v>
      </c>
      <c r="E197" s="26">
        <f>'Sub Ref'!O$27</f>
        <v>75</v>
      </c>
      <c r="F197" s="26">
        <f>'Sub Ref'!P$27</f>
        <v>25</v>
      </c>
      <c r="G197" s="26">
        <f t="shared" si="31"/>
        <v>100</v>
      </c>
      <c r="H197" s="26" t="e">
        <f>VLOOKUP('DATA ENTRY'!L197,'Sub Ref'!$L$30:$O$31,4,0)</f>
        <v>#N/A</v>
      </c>
      <c r="I197" s="26" t="e">
        <f>VLOOKUP('DATA ENTRY'!L197,'Sub Ref'!$L$30:$P$31,5,0)</f>
        <v>#N/A</v>
      </c>
      <c r="J197" s="26" t="e">
        <f t="shared" si="37"/>
        <v>#N/A</v>
      </c>
      <c r="K197" s="26" t="e">
        <f>VLOOKUP('DATA ENTRY'!O197,'Sub Ref'!$C$3:$G$11,4,0)</f>
        <v>#N/A</v>
      </c>
      <c r="L197" s="26" t="e">
        <f>VLOOKUP('DATA ENTRY'!O197,'Sub Ref'!$C$3:$G$11,5,0)</f>
        <v>#N/A</v>
      </c>
      <c r="M197" s="26" t="e">
        <f t="shared" si="32"/>
        <v>#N/A</v>
      </c>
      <c r="N197" s="26" t="e">
        <f>VLOOKUP('DATA ENTRY'!R197,'Sub Ref'!$L$3:$P$11,4,0)</f>
        <v>#N/A</v>
      </c>
      <c r="O197" s="26" t="e">
        <f>VLOOKUP('DATA ENTRY'!R197,'Sub Ref'!$L$3:$P$11,5,0)</f>
        <v>#N/A</v>
      </c>
      <c r="P197" s="26" t="e">
        <f t="shared" si="28"/>
        <v>#N/A</v>
      </c>
      <c r="Q197" s="26" t="e">
        <f>VLOOKUP('DATA ENTRY'!U197,'Sub Ref'!$C$14:$G$22,4,0)</f>
        <v>#N/A</v>
      </c>
      <c r="R197" s="26" t="e">
        <f>VLOOKUP('DATA ENTRY'!U197,'Sub Ref'!$C$14:$G$22,5,0)</f>
        <v>#N/A</v>
      </c>
      <c r="S197" s="26" t="e">
        <f t="shared" si="29"/>
        <v>#N/A</v>
      </c>
      <c r="T197" s="26" t="e">
        <f>INDEX('Sub Ref'!$O$14:$O$22,MATCH('DATA ENTRY'!X197,'Sub Ref'!$L$14:$L$22,0))</f>
        <v>#N/A</v>
      </c>
      <c r="U197" s="26" t="e">
        <f>INDEX('Sub Ref'!$P$14:$P$22,MATCH('DATA ENTRY'!X197,'Sub Ref'!$L$14:$L$22,0))</f>
        <v>#N/A</v>
      </c>
      <c r="V197" s="26" t="e">
        <f t="shared" si="33"/>
        <v>#N/A</v>
      </c>
      <c r="X197" s="26">
        <f>'DATA ENTRY'!A197</f>
        <v>0</v>
      </c>
      <c r="Y197" s="26">
        <f>'Sub Ref'!$D$27</f>
        <v>2.25</v>
      </c>
      <c r="Z197" s="26">
        <f>'Sub Ref'!$E$27</f>
        <v>0.75</v>
      </c>
      <c r="AA197" s="26">
        <f>'Sub Ref'!$M$27</f>
        <v>3</v>
      </c>
      <c r="AB197" s="26">
        <f>'Sub Ref'!$N$27</f>
        <v>1</v>
      </c>
      <c r="AC197" s="26">
        <f>IFERROR(VLOOKUP('DATA ENTRY'!L197,'Sub Ref'!$L$30:$N$31,2,0),0)</f>
        <v>0</v>
      </c>
      <c r="AD197" s="26">
        <f>IFERROR(VLOOKUP('DATA ENTRY'!L197,'Sub Ref'!$L$30:$N$31,3,0),0)</f>
        <v>0</v>
      </c>
      <c r="AE197" s="26">
        <f>IFERROR(VLOOKUP('DATA ENTRY'!O197,'Sub Ref'!$C$3:$E$11,2,0),0)</f>
        <v>0</v>
      </c>
      <c r="AF197" s="26">
        <f>IFERROR(VLOOKUP('DATA ENTRY'!O197,'Sub Ref'!$C$3:$E$11,3,0),0)</f>
        <v>0</v>
      </c>
      <c r="AG197" s="26">
        <f>IFERROR(VLOOKUP('DATA ENTRY'!R197,'Sub Ref'!$L$3:$N$24,2,0),0)</f>
        <v>0</v>
      </c>
      <c r="AH197" s="26">
        <f>IFERROR(VLOOKUP('DATA ENTRY'!R197,'Sub Ref'!$L$3:$N$24,3,0),0)</f>
        <v>0</v>
      </c>
      <c r="AI197" s="26">
        <f>IFERROR(VLOOKUP('DATA ENTRY'!U197,'Sub Ref'!$C$14:$E$22,2,0),0)</f>
        <v>0</v>
      </c>
      <c r="AJ197" s="26">
        <f>IFERROR(VLOOKUP('DATA ENTRY'!U197,'Sub Ref'!$C$14:$E$22,3,0),0)</f>
        <v>0</v>
      </c>
      <c r="AK197" s="26">
        <f>IFERROR(INDEX('Sub Ref'!$M$14:$M$23,MATCH('DATA ENTRY'!X197,'Sub Ref'!$L$14:$L$23,0)),0)</f>
        <v>0</v>
      </c>
      <c r="AL197" s="26">
        <f>IFERROR(INDEX('Sub Ref'!$N$14:$N$23,MATCH('DATA ENTRY'!X197,'Sub Ref'!$L$14:$L$23,0)),0)</f>
        <v>0</v>
      </c>
      <c r="AN197" s="26">
        <f t="shared" si="34"/>
        <v>7</v>
      </c>
      <c r="AP197" s="26">
        <f>IFERROR('MARK LOOKUP'!Y197*LEDGER!AR197,0)</f>
        <v>0</v>
      </c>
      <c r="AQ197" s="26">
        <f>IFERROR('MARK LOOKUP'!Z197*LEDGER!AS197,0)</f>
        <v>0</v>
      </c>
      <c r="AR197" s="26">
        <f>IFERROR(AA197*LEDGER!AU197,0)</f>
        <v>0</v>
      </c>
      <c r="AS197" s="26">
        <f>IFERROR(AB197*LEDGER!AV197,0)</f>
        <v>0</v>
      </c>
      <c r="AT197" s="26">
        <f>IFERROR(AC197*LEDGER!AU197,0)</f>
        <v>0</v>
      </c>
      <c r="AU197" s="26">
        <f>IFERROR(AD197*LEDGER!AV197,0)</f>
        <v>0</v>
      </c>
      <c r="AV197" s="26">
        <f>IFERROR(AE197*LEDGER!BA197,0)</f>
        <v>0</v>
      </c>
      <c r="AW197" s="26">
        <f>IFERROR(AF197*LEDGER!BB197,0)</f>
        <v>0</v>
      </c>
      <c r="AX197" s="26">
        <f>IFERROR(AG197*LEDGER!BD197,0)</f>
        <v>0</v>
      </c>
      <c r="AY197" s="26">
        <f>IFERROR(AH197*LEDGER!BE197,0)</f>
        <v>0</v>
      </c>
      <c r="AZ197" s="26">
        <f>IFERROR(AI197*LEDGER!BG197,0)</f>
        <v>0</v>
      </c>
      <c r="BA197" s="26">
        <f>IFERROR(AJ197*LEDGER!BH197,0)</f>
        <v>0</v>
      </c>
      <c r="BB197" s="26">
        <f>IFERROR(AK197*LEDGER!BJ197,0)</f>
        <v>0</v>
      </c>
      <c r="BC197" s="26">
        <f>IFERROR(AL197*LEDGER!BK197,0)</f>
        <v>0</v>
      </c>
      <c r="BD197" s="26">
        <f t="shared" si="35"/>
        <v>0</v>
      </c>
      <c r="BE197" s="26">
        <f t="shared" si="36"/>
        <v>0</v>
      </c>
    </row>
    <row r="198" spans="2:57" x14ac:dyDescent="0.2">
      <c r="B198" s="26">
        <f>'Sub Ref'!F$27</f>
        <v>75</v>
      </c>
      <c r="C198" s="26">
        <f>'Sub Ref'!G$27</f>
        <v>25</v>
      </c>
      <c r="D198" s="26">
        <f t="shared" si="30"/>
        <v>100</v>
      </c>
      <c r="E198" s="26">
        <f>'Sub Ref'!O$27</f>
        <v>75</v>
      </c>
      <c r="F198" s="26">
        <f>'Sub Ref'!P$27</f>
        <v>25</v>
      </c>
      <c r="G198" s="26">
        <f t="shared" si="31"/>
        <v>100</v>
      </c>
      <c r="H198" s="26" t="e">
        <f>VLOOKUP('DATA ENTRY'!L198,'Sub Ref'!$L$30:$O$31,4,0)</f>
        <v>#N/A</v>
      </c>
      <c r="I198" s="26" t="e">
        <f>VLOOKUP('DATA ENTRY'!L198,'Sub Ref'!$L$30:$P$31,5,0)</f>
        <v>#N/A</v>
      </c>
      <c r="J198" s="26" t="e">
        <f t="shared" si="37"/>
        <v>#N/A</v>
      </c>
      <c r="K198" s="26" t="e">
        <f>VLOOKUP('DATA ENTRY'!O198,'Sub Ref'!$C$3:$G$11,4,0)</f>
        <v>#N/A</v>
      </c>
      <c r="L198" s="26" t="e">
        <f>VLOOKUP('DATA ENTRY'!O198,'Sub Ref'!$C$3:$G$11,5,0)</f>
        <v>#N/A</v>
      </c>
      <c r="M198" s="26" t="e">
        <f t="shared" si="32"/>
        <v>#N/A</v>
      </c>
      <c r="N198" s="26" t="e">
        <f>VLOOKUP('DATA ENTRY'!R198,'Sub Ref'!$L$3:$P$11,4,0)</f>
        <v>#N/A</v>
      </c>
      <c r="O198" s="26" t="e">
        <f>VLOOKUP('DATA ENTRY'!R198,'Sub Ref'!$L$3:$P$11,5,0)</f>
        <v>#N/A</v>
      </c>
      <c r="P198" s="26" t="e">
        <f t="shared" ref="P198:P261" si="38">SUM(N198:O198)</f>
        <v>#N/A</v>
      </c>
      <c r="Q198" s="26" t="e">
        <f>VLOOKUP('DATA ENTRY'!U198,'Sub Ref'!$C$14:$G$22,4,0)</f>
        <v>#N/A</v>
      </c>
      <c r="R198" s="26" t="e">
        <f>VLOOKUP('DATA ENTRY'!U198,'Sub Ref'!$C$14:$G$22,5,0)</f>
        <v>#N/A</v>
      </c>
      <c r="S198" s="26" t="e">
        <f t="shared" ref="S198:S261" si="39">SUM(Q198:R198)</f>
        <v>#N/A</v>
      </c>
      <c r="T198" s="26" t="e">
        <f>INDEX('Sub Ref'!$O$14:$O$22,MATCH('DATA ENTRY'!X198,'Sub Ref'!$L$14:$L$22,0))</f>
        <v>#N/A</v>
      </c>
      <c r="U198" s="26" t="e">
        <f>INDEX('Sub Ref'!$P$14:$P$22,MATCH('DATA ENTRY'!X198,'Sub Ref'!$L$14:$L$22,0))</f>
        <v>#N/A</v>
      </c>
      <c r="V198" s="26" t="e">
        <f t="shared" si="33"/>
        <v>#N/A</v>
      </c>
      <c r="X198" s="26">
        <f>'DATA ENTRY'!A198</f>
        <v>0</v>
      </c>
      <c r="Y198" s="26">
        <f>'Sub Ref'!$D$27</f>
        <v>2.25</v>
      </c>
      <c r="Z198" s="26">
        <f>'Sub Ref'!$E$27</f>
        <v>0.75</v>
      </c>
      <c r="AA198" s="26">
        <f>'Sub Ref'!$M$27</f>
        <v>3</v>
      </c>
      <c r="AB198" s="26">
        <f>'Sub Ref'!$N$27</f>
        <v>1</v>
      </c>
      <c r="AC198" s="26">
        <f>IFERROR(VLOOKUP('DATA ENTRY'!L198,'Sub Ref'!$L$30:$N$31,2,0),0)</f>
        <v>0</v>
      </c>
      <c r="AD198" s="26">
        <f>IFERROR(VLOOKUP('DATA ENTRY'!L198,'Sub Ref'!$L$30:$N$31,3,0),0)</f>
        <v>0</v>
      </c>
      <c r="AE198" s="26">
        <f>IFERROR(VLOOKUP('DATA ENTRY'!O198,'Sub Ref'!$C$3:$E$11,2,0),0)</f>
        <v>0</v>
      </c>
      <c r="AF198" s="26">
        <f>IFERROR(VLOOKUP('DATA ENTRY'!O198,'Sub Ref'!$C$3:$E$11,3,0),0)</f>
        <v>0</v>
      </c>
      <c r="AG198" s="26">
        <f>IFERROR(VLOOKUP('DATA ENTRY'!R198,'Sub Ref'!$L$3:$N$24,2,0),0)</f>
        <v>0</v>
      </c>
      <c r="AH198" s="26">
        <f>IFERROR(VLOOKUP('DATA ENTRY'!R198,'Sub Ref'!$L$3:$N$24,3,0),0)</f>
        <v>0</v>
      </c>
      <c r="AI198" s="26">
        <f>IFERROR(VLOOKUP('DATA ENTRY'!U198,'Sub Ref'!$C$14:$E$22,2,0),0)</f>
        <v>0</v>
      </c>
      <c r="AJ198" s="26">
        <f>IFERROR(VLOOKUP('DATA ENTRY'!U198,'Sub Ref'!$C$14:$E$22,3,0),0)</f>
        <v>0</v>
      </c>
      <c r="AK198" s="26">
        <f>IFERROR(INDEX('Sub Ref'!$M$14:$M$23,MATCH('DATA ENTRY'!X198,'Sub Ref'!$L$14:$L$23,0)),0)</f>
        <v>0</v>
      </c>
      <c r="AL198" s="26">
        <f>IFERROR(INDEX('Sub Ref'!$N$14:$N$23,MATCH('DATA ENTRY'!X198,'Sub Ref'!$L$14:$L$23,0)),0)</f>
        <v>0</v>
      </c>
      <c r="AN198" s="26">
        <f t="shared" si="34"/>
        <v>7</v>
      </c>
      <c r="AP198" s="26">
        <f>IFERROR('MARK LOOKUP'!Y198*LEDGER!AR198,0)</f>
        <v>0</v>
      </c>
      <c r="AQ198" s="26">
        <f>IFERROR('MARK LOOKUP'!Z198*LEDGER!AS198,0)</f>
        <v>0</v>
      </c>
      <c r="AR198" s="26">
        <f>IFERROR(AA198*LEDGER!AU198,0)</f>
        <v>0</v>
      </c>
      <c r="AS198" s="26">
        <f>IFERROR(AB198*LEDGER!AV198,0)</f>
        <v>0</v>
      </c>
      <c r="AT198" s="26">
        <f>IFERROR(AC198*LEDGER!AU198,0)</f>
        <v>0</v>
      </c>
      <c r="AU198" s="26">
        <f>IFERROR(AD198*LEDGER!AV198,0)</f>
        <v>0</v>
      </c>
      <c r="AV198" s="26">
        <f>IFERROR(AE198*LEDGER!BA198,0)</f>
        <v>0</v>
      </c>
      <c r="AW198" s="26">
        <f>IFERROR(AF198*LEDGER!BB198,0)</f>
        <v>0</v>
      </c>
      <c r="AX198" s="26">
        <f>IFERROR(AG198*LEDGER!BD198,0)</f>
        <v>0</v>
      </c>
      <c r="AY198" s="26">
        <f>IFERROR(AH198*LEDGER!BE198,0)</f>
        <v>0</v>
      </c>
      <c r="AZ198" s="26">
        <f>IFERROR(AI198*LEDGER!BG198,0)</f>
        <v>0</v>
      </c>
      <c r="BA198" s="26">
        <f>IFERROR(AJ198*LEDGER!BH198,0)</f>
        <v>0</v>
      </c>
      <c r="BB198" s="26">
        <f>IFERROR(AK198*LEDGER!BJ198,0)</f>
        <v>0</v>
      </c>
      <c r="BC198" s="26">
        <f>IFERROR(AL198*LEDGER!BK198,0)</f>
        <v>0</v>
      </c>
      <c r="BD198" s="26">
        <f t="shared" si="35"/>
        <v>0</v>
      </c>
      <c r="BE198" s="26">
        <f t="shared" si="36"/>
        <v>0</v>
      </c>
    </row>
    <row r="199" spans="2:57" x14ac:dyDescent="0.2">
      <c r="B199" s="26">
        <f>'Sub Ref'!F$27</f>
        <v>75</v>
      </c>
      <c r="C199" s="26">
        <f>'Sub Ref'!G$27</f>
        <v>25</v>
      </c>
      <c r="D199" s="26">
        <f t="shared" si="30"/>
        <v>100</v>
      </c>
      <c r="E199" s="26">
        <f>'Sub Ref'!O$27</f>
        <v>75</v>
      </c>
      <c r="F199" s="26">
        <f>'Sub Ref'!P$27</f>
        <v>25</v>
      </c>
      <c r="G199" s="26">
        <f t="shared" si="31"/>
        <v>100</v>
      </c>
      <c r="H199" s="26" t="e">
        <f>VLOOKUP('DATA ENTRY'!L199,'Sub Ref'!$L$30:$O$31,4,0)</f>
        <v>#N/A</v>
      </c>
      <c r="I199" s="26" t="e">
        <f>VLOOKUP('DATA ENTRY'!L199,'Sub Ref'!$L$30:$P$31,5,0)</f>
        <v>#N/A</v>
      </c>
      <c r="J199" s="26" t="e">
        <f t="shared" si="37"/>
        <v>#N/A</v>
      </c>
      <c r="K199" s="26" t="e">
        <f>VLOOKUP('DATA ENTRY'!O199,'Sub Ref'!$C$3:$G$11,4,0)</f>
        <v>#N/A</v>
      </c>
      <c r="L199" s="26" t="e">
        <f>VLOOKUP('DATA ENTRY'!O199,'Sub Ref'!$C$3:$G$11,5,0)</f>
        <v>#N/A</v>
      </c>
      <c r="M199" s="26" t="e">
        <f t="shared" si="32"/>
        <v>#N/A</v>
      </c>
      <c r="N199" s="26" t="e">
        <f>VLOOKUP('DATA ENTRY'!R199,'Sub Ref'!$L$3:$P$11,4,0)</f>
        <v>#N/A</v>
      </c>
      <c r="O199" s="26" t="e">
        <f>VLOOKUP('DATA ENTRY'!R199,'Sub Ref'!$L$3:$P$11,5,0)</f>
        <v>#N/A</v>
      </c>
      <c r="P199" s="26" t="e">
        <f t="shared" si="38"/>
        <v>#N/A</v>
      </c>
      <c r="Q199" s="26" t="e">
        <f>VLOOKUP('DATA ENTRY'!U199,'Sub Ref'!$C$14:$G$22,4,0)</f>
        <v>#N/A</v>
      </c>
      <c r="R199" s="26" t="e">
        <f>VLOOKUP('DATA ENTRY'!U199,'Sub Ref'!$C$14:$G$22,5,0)</f>
        <v>#N/A</v>
      </c>
      <c r="S199" s="26" t="e">
        <f t="shared" si="39"/>
        <v>#N/A</v>
      </c>
      <c r="T199" s="26" t="e">
        <f>INDEX('Sub Ref'!$O$14:$O$22,MATCH('DATA ENTRY'!X199,'Sub Ref'!$L$14:$L$22,0))</f>
        <v>#N/A</v>
      </c>
      <c r="U199" s="26" t="e">
        <f>INDEX('Sub Ref'!$P$14:$P$22,MATCH('DATA ENTRY'!X199,'Sub Ref'!$L$14:$L$22,0))</f>
        <v>#N/A</v>
      </c>
      <c r="V199" s="26" t="e">
        <f t="shared" si="33"/>
        <v>#N/A</v>
      </c>
      <c r="X199" s="26">
        <f>'DATA ENTRY'!A199</f>
        <v>0</v>
      </c>
      <c r="Y199" s="26">
        <f>'Sub Ref'!$D$27</f>
        <v>2.25</v>
      </c>
      <c r="Z199" s="26">
        <f>'Sub Ref'!$E$27</f>
        <v>0.75</v>
      </c>
      <c r="AA199" s="26">
        <f>'Sub Ref'!$M$27</f>
        <v>3</v>
      </c>
      <c r="AB199" s="26">
        <f>'Sub Ref'!$N$27</f>
        <v>1</v>
      </c>
      <c r="AC199" s="26">
        <f>IFERROR(VLOOKUP('DATA ENTRY'!L199,'Sub Ref'!$L$30:$N$31,2,0),0)</f>
        <v>0</v>
      </c>
      <c r="AD199" s="26">
        <f>IFERROR(VLOOKUP('DATA ENTRY'!L199,'Sub Ref'!$L$30:$N$31,3,0),0)</f>
        <v>0</v>
      </c>
      <c r="AE199" s="26">
        <f>IFERROR(VLOOKUP('DATA ENTRY'!O199,'Sub Ref'!$C$3:$E$11,2,0),0)</f>
        <v>0</v>
      </c>
      <c r="AF199" s="26">
        <f>IFERROR(VLOOKUP('DATA ENTRY'!O199,'Sub Ref'!$C$3:$E$11,3,0),0)</f>
        <v>0</v>
      </c>
      <c r="AG199" s="26">
        <f>IFERROR(VLOOKUP('DATA ENTRY'!R199,'Sub Ref'!$L$3:$N$24,2,0),0)</f>
        <v>0</v>
      </c>
      <c r="AH199" s="26">
        <f>IFERROR(VLOOKUP('DATA ENTRY'!R199,'Sub Ref'!$L$3:$N$24,3,0),0)</f>
        <v>0</v>
      </c>
      <c r="AI199" s="26">
        <f>IFERROR(VLOOKUP('DATA ENTRY'!U199,'Sub Ref'!$C$14:$E$22,2,0),0)</f>
        <v>0</v>
      </c>
      <c r="AJ199" s="26">
        <f>IFERROR(VLOOKUP('DATA ENTRY'!U199,'Sub Ref'!$C$14:$E$22,3,0),0)</f>
        <v>0</v>
      </c>
      <c r="AK199" s="26">
        <f>IFERROR(INDEX('Sub Ref'!$M$14:$M$23,MATCH('DATA ENTRY'!X199,'Sub Ref'!$L$14:$L$23,0)),0)</f>
        <v>0</v>
      </c>
      <c r="AL199" s="26">
        <f>IFERROR(INDEX('Sub Ref'!$N$14:$N$23,MATCH('DATA ENTRY'!X199,'Sub Ref'!$L$14:$L$23,0)),0)</f>
        <v>0</v>
      </c>
      <c r="AN199" s="26">
        <f t="shared" si="34"/>
        <v>7</v>
      </c>
      <c r="AP199" s="26">
        <f>IFERROR('MARK LOOKUP'!Y199*LEDGER!AR199,0)</f>
        <v>0</v>
      </c>
      <c r="AQ199" s="26">
        <f>IFERROR('MARK LOOKUP'!Z199*LEDGER!AS199,0)</f>
        <v>0</v>
      </c>
      <c r="AR199" s="26">
        <f>IFERROR(AA199*LEDGER!AU199,0)</f>
        <v>0</v>
      </c>
      <c r="AS199" s="26">
        <f>IFERROR(AB199*LEDGER!AV199,0)</f>
        <v>0</v>
      </c>
      <c r="AT199" s="26">
        <f>IFERROR(AC199*LEDGER!AU199,0)</f>
        <v>0</v>
      </c>
      <c r="AU199" s="26">
        <f>IFERROR(AD199*LEDGER!AV199,0)</f>
        <v>0</v>
      </c>
      <c r="AV199" s="26">
        <f>IFERROR(AE199*LEDGER!BA199,0)</f>
        <v>0</v>
      </c>
      <c r="AW199" s="26">
        <f>IFERROR(AF199*LEDGER!BB199,0)</f>
        <v>0</v>
      </c>
      <c r="AX199" s="26">
        <f>IFERROR(AG199*LEDGER!BD199,0)</f>
        <v>0</v>
      </c>
      <c r="AY199" s="26">
        <f>IFERROR(AH199*LEDGER!BE199,0)</f>
        <v>0</v>
      </c>
      <c r="AZ199" s="26">
        <f>IFERROR(AI199*LEDGER!BG199,0)</f>
        <v>0</v>
      </c>
      <c r="BA199" s="26">
        <f>IFERROR(AJ199*LEDGER!BH199,0)</f>
        <v>0</v>
      </c>
      <c r="BB199" s="26">
        <f>IFERROR(AK199*LEDGER!BJ199,0)</f>
        <v>0</v>
      </c>
      <c r="BC199" s="26">
        <f>IFERROR(AL199*LEDGER!BK199,0)</f>
        <v>0</v>
      </c>
      <c r="BD199" s="26">
        <f t="shared" si="35"/>
        <v>0</v>
      </c>
      <c r="BE199" s="26">
        <f t="shared" si="36"/>
        <v>0</v>
      </c>
    </row>
    <row r="200" spans="2:57" x14ac:dyDescent="0.2">
      <c r="B200" s="26">
        <f>'Sub Ref'!F$27</f>
        <v>75</v>
      </c>
      <c r="C200" s="26">
        <f>'Sub Ref'!G$27</f>
        <v>25</v>
      </c>
      <c r="D200" s="26">
        <f t="shared" si="30"/>
        <v>100</v>
      </c>
      <c r="E200" s="26">
        <f>'Sub Ref'!O$27</f>
        <v>75</v>
      </c>
      <c r="F200" s="26">
        <f>'Sub Ref'!P$27</f>
        <v>25</v>
      </c>
      <c r="G200" s="26">
        <f t="shared" si="31"/>
        <v>100</v>
      </c>
      <c r="H200" s="26" t="e">
        <f>VLOOKUP('DATA ENTRY'!L200,'Sub Ref'!$L$30:$O$31,4,0)</f>
        <v>#N/A</v>
      </c>
      <c r="I200" s="26" t="e">
        <f>VLOOKUP('DATA ENTRY'!L200,'Sub Ref'!$L$30:$P$31,5,0)</f>
        <v>#N/A</v>
      </c>
      <c r="J200" s="26" t="e">
        <f t="shared" si="37"/>
        <v>#N/A</v>
      </c>
      <c r="K200" s="26" t="e">
        <f>VLOOKUP('DATA ENTRY'!O200,'Sub Ref'!$C$3:$G$11,4,0)</f>
        <v>#N/A</v>
      </c>
      <c r="L200" s="26" t="e">
        <f>VLOOKUP('DATA ENTRY'!O200,'Sub Ref'!$C$3:$G$11,5,0)</f>
        <v>#N/A</v>
      </c>
      <c r="M200" s="26" t="e">
        <f t="shared" si="32"/>
        <v>#N/A</v>
      </c>
      <c r="N200" s="26" t="e">
        <f>VLOOKUP('DATA ENTRY'!R200,'Sub Ref'!$L$3:$P$11,4,0)</f>
        <v>#N/A</v>
      </c>
      <c r="O200" s="26" t="e">
        <f>VLOOKUP('DATA ENTRY'!R200,'Sub Ref'!$L$3:$P$11,5,0)</f>
        <v>#N/A</v>
      </c>
      <c r="P200" s="26" t="e">
        <f t="shared" si="38"/>
        <v>#N/A</v>
      </c>
      <c r="Q200" s="26" t="e">
        <f>VLOOKUP('DATA ENTRY'!U200,'Sub Ref'!$C$14:$G$22,4,0)</f>
        <v>#N/A</v>
      </c>
      <c r="R200" s="26" t="e">
        <f>VLOOKUP('DATA ENTRY'!U200,'Sub Ref'!$C$14:$G$22,5,0)</f>
        <v>#N/A</v>
      </c>
      <c r="S200" s="26" t="e">
        <f t="shared" si="39"/>
        <v>#N/A</v>
      </c>
      <c r="T200" s="26" t="e">
        <f>INDEX('Sub Ref'!$O$14:$O$22,MATCH('DATA ENTRY'!X200,'Sub Ref'!$L$14:$L$22,0))</f>
        <v>#N/A</v>
      </c>
      <c r="U200" s="26" t="e">
        <f>INDEX('Sub Ref'!$P$14:$P$22,MATCH('DATA ENTRY'!X200,'Sub Ref'!$L$14:$L$22,0))</f>
        <v>#N/A</v>
      </c>
      <c r="V200" s="26" t="e">
        <f t="shared" si="33"/>
        <v>#N/A</v>
      </c>
      <c r="X200" s="26">
        <f>'DATA ENTRY'!A200</f>
        <v>0</v>
      </c>
      <c r="Y200" s="26">
        <f>'Sub Ref'!$D$27</f>
        <v>2.25</v>
      </c>
      <c r="Z200" s="26">
        <f>'Sub Ref'!$E$27</f>
        <v>0.75</v>
      </c>
      <c r="AA200" s="26">
        <f>'Sub Ref'!$M$27</f>
        <v>3</v>
      </c>
      <c r="AB200" s="26">
        <f>'Sub Ref'!$N$27</f>
        <v>1</v>
      </c>
      <c r="AC200" s="26">
        <f>IFERROR(VLOOKUP('DATA ENTRY'!L200,'Sub Ref'!$L$30:$N$31,2,0),0)</f>
        <v>0</v>
      </c>
      <c r="AD200" s="26">
        <f>IFERROR(VLOOKUP('DATA ENTRY'!L200,'Sub Ref'!$L$30:$N$31,3,0),0)</f>
        <v>0</v>
      </c>
      <c r="AE200" s="26">
        <f>IFERROR(VLOOKUP('DATA ENTRY'!O200,'Sub Ref'!$C$3:$E$11,2,0),0)</f>
        <v>0</v>
      </c>
      <c r="AF200" s="26">
        <f>IFERROR(VLOOKUP('DATA ENTRY'!O200,'Sub Ref'!$C$3:$E$11,3,0),0)</f>
        <v>0</v>
      </c>
      <c r="AG200" s="26">
        <f>IFERROR(VLOOKUP('DATA ENTRY'!R200,'Sub Ref'!$L$3:$N$24,2,0),0)</f>
        <v>0</v>
      </c>
      <c r="AH200" s="26">
        <f>IFERROR(VLOOKUP('DATA ENTRY'!R200,'Sub Ref'!$L$3:$N$24,3,0),0)</f>
        <v>0</v>
      </c>
      <c r="AI200" s="26">
        <f>IFERROR(VLOOKUP('DATA ENTRY'!U200,'Sub Ref'!$C$14:$E$22,2,0),0)</f>
        <v>0</v>
      </c>
      <c r="AJ200" s="26">
        <f>IFERROR(VLOOKUP('DATA ENTRY'!U200,'Sub Ref'!$C$14:$E$22,3,0),0)</f>
        <v>0</v>
      </c>
      <c r="AK200" s="26">
        <f>IFERROR(INDEX('Sub Ref'!$M$14:$M$23,MATCH('DATA ENTRY'!X200,'Sub Ref'!$L$14:$L$23,0)),0)</f>
        <v>0</v>
      </c>
      <c r="AL200" s="26">
        <f>IFERROR(INDEX('Sub Ref'!$N$14:$N$23,MATCH('DATA ENTRY'!X200,'Sub Ref'!$L$14:$L$23,0)),0)</f>
        <v>0</v>
      </c>
      <c r="AN200" s="26">
        <f t="shared" si="34"/>
        <v>7</v>
      </c>
      <c r="AP200" s="26">
        <f>IFERROR('MARK LOOKUP'!Y200*LEDGER!AR200,0)</f>
        <v>0</v>
      </c>
      <c r="AQ200" s="26">
        <f>IFERROR('MARK LOOKUP'!Z200*LEDGER!AS200,0)</f>
        <v>0</v>
      </c>
      <c r="AR200" s="26">
        <f>IFERROR(AA200*LEDGER!AU200,0)</f>
        <v>0</v>
      </c>
      <c r="AS200" s="26">
        <f>IFERROR(AB200*LEDGER!AV200,0)</f>
        <v>0</v>
      </c>
      <c r="AT200" s="26">
        <f>IFERROR(AC200*LEDGER!AU200,0)</f>
        <v>0</v>
      </c>
      <c r="AU200" s="26">
        <f>IFERROR(AD200*LEDGER!AV200,0)</f>
        <v>0</v>
      </c>
      <c r="AV200" s="26">
        <f>IFERROR(AE200*LEDGER!BA200,0)</f>
        <v>0</v>
      </c>
      <c r="AW200" s="26">
        <f>IFERROR(AF200*LEDGER!BB200,0)</f>
        <v>0</v>
      </c>
      <c r="AX200" s="26">
        <f>IFERROR(AG200*LEDGER!BD200,0)</f>
        <v>0</v>
      </c>
      <c r="AY200" s="26">
        <f>IFERROR(AH200*LEDGER!BE200,0)</f>
        <v>0</v>
      </c>
      <c r="AZ200" s="26">
        <f>IFERROR(AI200*LEDGER!BG200,0)</f>
        <v>0</v>
      </c>
      <c r="BA200" s="26">
        <f>IFERROR(AJ200*LEDGER!BH200,0)</f>
        <v>0</v>
      </c>
      <c r="BB200" s="26">
        <f>IFERROR(AK200*LEDGER!BJ200,0)</f>
        <v>0</v>
      </c>
      <c r="BC200" s="26">
        <f>IFERROR(AL200*LEDGER!BK200,0)</f>
        <v>0</v>
      </c>
      <c r="BD200" s="26">
        <f t="shared" si="35"/>
        <v>0</v>
      </c>
      <c r="BE200" s="26">
        <f t="shared" si="36"/>
        <v>0</v>
      </c>
    </row>
    <row r="201" spans="2:57" x14ac:dyDescent="0.2">
      <c r="B201" s="26">
        <f>'Sub Ref'!F$27</f>
        <v>75</v>
      </c>
      <c r="C201" s="26">
        <f>'Sub Ref'!G$27</f>
        <v>25</v>
      </c>
      <c r="D201" s="26">
        <f t="shared" si="30"/>
        <v>100</v>
      </c>
      <c r="E201" s="26">
        <f>'Sub Ref'!O$27</f>
        <v>75</v>
      </c>
      <c r="F201" s="26">
        <f>'Sub Ref'!P$27</f>
        <v>25</v>
      </c>
      <c r="G201" s="26">
        <f t="shared" si="31"/>
        <v>100</v>
      </c>
      <c r="H201" s="26" t="e">
        <f>VLOOKUP('DATA ENTRY'!L201,'Sub Ref'!$L$30:$O$31,4,0)</f>
        <v>#N/A</v>
      </c>
      <c r="I201" s="26" t="e">
        <f>VLOOKUP('DATA ENTRY'!L201,'Sub Ref'!$L$30:$P$31,5,0)</f>
        <v>#N/A</v>
      </c>
      <c r="J201" s="26" t="e">
        <f t="shared" si="37"/>
        <v>#N/A</v>
      </c>
      <c r="K201" s="26" t="e">
        <f>VLOOKUP('DATA ENTRY'!O201,'Sub Ref'!$C$3:$G$11,4,0)</f>
        <v>#N/A</v>
      </c>
      <c r="L201" s="26" t="e">
        <f>VLOOKUP('DATA ENTRY'!O201,'Sub Ref'!$C$3:$G$11,5,0)</f>
        <v>#N/A</v>
      </c>
      <c r="M201" s="26" t="e">
        <f t="shared" si="32"/>
        <v>#N/A</v>
      </c>
      <c r="N201" s="26" t="e">
        <f>VLOOKUP('DATA ENTRY'!R201,'Sub Ref'!$L$3:$P$11,4,0)</f>
        <v>#N/A</v>
      </c>
      <c r="O201" s="26" t="e">
        <f>VLOOKUP('DATA ENTRY'!R201,'Sub Ref'!$L$3:$P$11,5,0)</f>
        <v>#N/A</v>
      </c>
      <c r="P201" s="26" t="e">
        <f t="shared" si="38"/>
        <v>#N/A</v>
      </c>
      <c r="Q201" s="26" t="e">
        <f>VLOOKUP('DATA ENTRY'!U201,'Sub Ref'!$C$14:$G$22,4,0)</f>
        <v>#N/A</v>
      </c>
      <c r="R201" s="26" t="e">
        <f>VLOOKUP('DATA ENTRY'!U201,'Sub Ref'!$C$14:$G$22,5,0)</f>
        <v>#N/A</v>
      </c>
      <c r="S201" s="26" t="e">
        <f t="shared" si="39"/>
        <v>#N/A</v>
      </c>
      <c r="T201" s="26" t="e">
        <f>INDEX('Sub Ref'!$O$14:$O$22,MATCH('DATA ENTRY'!X201,'Sub Ref'!$L$14:$L$22,0))</f>
        <v>#N/A</v>
      </c>
      <c r="U201" s="26" t="e">
        <f>INDEX('Sub Ref'!$P$14:$P$22,MATCH('DATA ENTRY'!X201,'Sub Ref'!$L$14:$L$22,0))</f>
        <v>#N/A</v>
      </c>
      <c r="V201" s="26" t="e">
        <f t="shared" si="33"/>
        <v>#N/A</v>
      </c>
      <c r="X201" s="26">
        <f>'DATA ENTRY'!A201</f>
        <v>0</v>
      </c>
      <c r="Y201" s="26">
        <f>'Sub Ref'!$D$27</f>
        <v>2.25</v>
      </c>
      <c r="Z201" s="26">
        <f>'Sub Ref'!$E$27</f>
        <v>0.75</v>
      </c>
      <c r="AA201" s="26">
        <f>'Sub Ref'!$M$27</f>
        <v>3</v>
      </c>
      <c r="AB201" s="26">
        <f>'Sub Ref'!$N$27</f>
        <v>1</v>
      </c>
      <c r="AC201" s="26">
        <f>IFERROR(VLOOKUP('DATA ENTRY'!L201,'Sub Ref'!$L$30:$N$31,2,0),0)</f>
        <v>0</v>
      </c>
      <c r="AD201" s="26">
        <f>IFERROR(VLOOKUP('DATA ENTRY'!L201,'Sub Ref'!$L$30:$N$31,3,0),0)</f>
        <v>0</v>
      </c>
      <c r="AE201" s="26">
        <f>IFERROR(VLOOKUP('DATA ENTRY'!O201,'Sub Ref'!$C$3:$E$11,2,0),0)</f>
        <v>0</v>
      </c>
      <c r="AF201" s="26">
        <f>IFERROR(VLOOKUP('DATA ENTRY'!O201,'Sub Ref'!$C$3:$E$11,3,0),0)</f>
        <v>0</v>
      </c>
      <c r="AG201" s="26">
        <f>IFERROR(VLOOKUP('DATA ENTRY'!R201,'Sub Ref'!$L$3:$N$24,2,0),0)</f>
        <v>0</v>
      </c>
      <c r="AH201" s="26">
        <f>IFERROR(VLOOKUP('DATA ENTRY'!R201,'Sub Ref'!$L$3:$N$24,3,0),0)</f>
        <v>0</v>
      </c>
      <c r="AI201" s="26">
        <f>IFERROR(VLOOKUP('DATA ENTRY'!U201,'Sub Ref'!$C$14:$E$22,2,0),0)</f>
        <v>0</v>
      </c>
      <c r="AJ201" s="26">
        <f>IFERROR(VLOOKUP('DATA ENTRY'!U201,'Sub Ref'!$C$14:$E$22,3,0),0)</f>
        <v>0</v>
      </c>
      <c r="AK201" s="26">
        <f>IFERROR(INDEX('Sub Ref'!$M$14:$M$23,MATCH('DATA ENTRY'!X201,'Sub Ref'!$L$14:$L$23,0)),0)</f>
        <v>0</v>
      </c>
      <c r="AL201" s="26">
        <f>IFERROR(INDEX('Sub Ref'!$N$14:$N$23,MATCH('DATA ENTRY'!X201,'Sub Ref'!$L$14:$L$23,0)),0)</f>
        <v>0</v>
      </c>
      <c r="AN201" s="26">
        <f t="shared" si="34"/>
        <v>7</v>
      </c>
      <c r="AP201" s="26">
        <f>IFERROR('MARK LOOKUP'!Y201*LEDGER!AR201,0)</f>
        <v>0</v>
      </c>
      <c r="AQ201" s="26">
        <f>IFERROR('MARK LOOKUP'!Z201*LEDGER!AS201,0)</f>
        <v>0</v>
      </c>
      <c r="AR201" s="26">
        <f>IFERROR(AA201*LEDGER!AU201,0)</f>
        <v>0</v>
      </c>
      <c r="AS201" s="26">
        <f>IFERROR(AB201*LEDGER!AV201,0)</f>
        <v>0</v>
      </c>
      <c r="AT201" s="26">
        <f>IFERROR(AC201*LEDGER!AU201,0)</f>
        <v>0</v>
      </c>
      <c r="AU201" s="26">
        <f>IFERROR(AD201*LEDGER!AV201,0)</f>
        <v>0</v>
      </c>
      <c r="AV201" s="26">
        <f>IFERROR(AE201*LEDGER!BA201,0)</f>
        <v>0</v>
      </c>
      <c r="AW201" s="26">
        <f>IFERROR(AF201*LEDGER!BB201,0)</f>
        <v>0</v>
      </c>
      <c r="AX201" s="26">
        <f>IFERROR(AG201*LEDGER!BD201,0)</f>
        <v>0</v>
      </c>
      <c r="AY201" s="26">
        <f>IFERROR(AH201*LEDGER!BE201,0)</f>
        <v>0</v>
      </c>
      <c r="AZ201" s="26">
        <f>IFERROR(AI201*LEDGER!BG201,0)</f>
        <v>0</v>
      </c>
      <c r="BA201" s="26">
        <f>IFERROR(AJ201*LEDGER!BH201,0)</f>
        <v>0</v>
      </c>
      <c r="BB201" s="26">
        <f>IFERROR(AK201*LEDGER!BJ201,0)</f>
        <v>0</v>
      </c>
      <c r="BC201" s="26">
        <f>IFERROR(AL201*LEDGER!BK201,0)</f>
        <v>0</v>
      </c>
      <c r="BD201" s="26">
        <f t="shared" si="35"/>
        <v>0</v>
      </c>
      <c r="BE201" s="26">
        <f t="shared" si="36"/>
        <v>0</v>
      </c>
    </row>
    <row r="202" spans="2:57" x14ac:dyDescent="0.2">
      <c r="B202" s="26">
        <f>'Sub Ref'!F$27</f>
        <v>75</v>
      </c>
      <c r="C202" s="26">
        <f>'Sub Ref'!G$27</f>
        <v>25</v>
      </c>
      <c r="D202" s="26">
        <f t="shared" si="30"/>
        <v>100</v>
      </c>
      <c r="E202" s="26">
        <f>'Sub Ref'!O$27</f>
        <v>75</v>
      </c>
      <c r="F202" s="26">
        <f>'Sub Ref'!P$27</f>
        <v>25</v>
      </c>
      <c r="G202" s="26">
        <f t="shared" si="31"/>
        <v>100</v>
      </c>
      <c r="H202" s="26" t="e">
        <f>VLOOKUP('DATA ENTRY'!L202,'Sub Ref'!$L$30:$O$31,4,0)</f>
        <v>#N/A</v>
      </c>
      <c r="I202" s="26" t="e">
        <f>VLOOKUP('DATA ENTRY'!L202,'Sub Ref'!$L$30:$P$31,5,0)</f>
        <v>#N/A</v>
      </c>
      <c r="J202" s="26" t="e">
        <f t="shared" si="37"/>
        <v>#N/A</v>
      </c>
      <c r="K202" s="26" t="e">
        <f>VLOOKUP('DATA ENTRY'!O202,'Sub Ref'!$C$3:$G$11,4,0)</f>
        <v>#N/A</v>
      </c>
      <c r="L202" s="26" t="e">
        <f>VLOOKUP('DATA ENTRY'!O202,'Sub Ref'!$C$3:$G$11,5,0)</f>
        <v>#N/A</v>
      </c>
      <c r="M202" s="26" t="e">
        <f t="shared" si="32"/>
        <v>#N/A</v>
      </c>
      <c r="N202" s="26" t="e">
        <f>VLOOKUP('DATA ENTRY'!R202,'Sub Ref'!$L$3:$P$11,4,0)</f>
        <v>#N/A</v>
      </c>
      <c r="O202" s="26" t="e">
        <f>VLOOKUP('DATA ENTRY'!R202,'Sub Ref'!$L$3:$P$11,5,0)</f>
        <v>#N/A</v>
      </c>
      <c r="P202" s="26" t="e">
        <f t="shared" si="38"/>
        <v>#N/A</v>
      </c>
      <c r="Q202" s="26" t="e">
        <f>VLOOKUP('DATA ENTRY'!U202,'Sub Ref'!$C$14:$G$22,4,0)</f>
        <v>#N/A</v>
      </c>
      <c r="R202" s="26" t="e">
        <f>VLOOKUP('DATA ENTRY'!U202,'Sub Ref'!$C$14:$G$22,5,0)</f>
        <v>#N/A</v>
      </c>
      <c r="S202" s="26" t="e">
        <f t="shared" si="39"/>
        <v>#N/A</v>
      </c>
      <c r="T202" s="26" t="e">
        <f>INDEX('Sub Ref'!$O$14:$O$22,MATCH('DATA ENTRY'!X202,'Sub Ref'!$L$14:$L$22,0))</f>
        <v>#N/A</v>
      </c>
      <c r="U202" s="26" t="e">
        <f>INDEX('Sub Ref'!$P$14:$P$22,MATCH('DATA ENTRY'!X202,'Sub Ref'!$L$14:$L$22,0))</f>
        <v>#N/A</v>
      </c>
      <c r="V202" s="26" t="e">
        <f t="shared" si="33"/>
        <v>#N/A</v>
      </c>
      <c r="X202" s="26">
        <f>'DATA ENTRY'!A202</f>
        <v>0</v>
      </c>
      <c r="Y202" s="26">
        <f>'Sub Ref'!$D$27</f>
        <v>2.25</v>
      </c>
      <c r="Z202" s="26">
        <f>'Sub Ref'!$E$27</f>
        <v>0.75</v>
      </c>
      <c r="AA202" s="26">
        <f>'Sub Ref'!$M$27</f>
        <v>3</v>
      </c>
      <c r="AB202" s="26">
        <f>'Sub Ref'!$N$27</f>
        <v>1</v>
      </c>
      <c r="AC202" s="26">
        <f>IFERROR(VLOOKUP('DATA ENTRY'!L202,'Sub Ref'!$L$30:$N$31,2,0),0)</f>
        <v>0</v>
      </c>
      <c r="AD202" s="26">
        <f>IFERROR(VLOOKUP('DATA ENTRY'!L202,'Sub Ref'!$L$30:$N$31,3,0),0)</f>
        <v>0</v>
      </c>
      <c r="AE202" s="26">
        <f>IFERROR(VLOOKUP('DATA ENTRY'!O202,'Sub Ref'!$C$3:$E$11,2,0),0)</f>
        <v>0</v>
      </c>
      <c r="AF202" s="26">
        <f>IFERROR(VLOOKUP('DATA ENTRY'!O202,'Sub Ref'!$C$3:$E$11,3,0),0)</f>
        <v>0</v>
      </c>
      <c r="AG202" s="26">
        <f>IFERROR(VLOOKUP('DATA ENTRY'!R202,'Sub Ref'!$L$3:$N$24,2,0),0)</f>
        <v>0</v>
      </c>
      <c r="AH202" s="26">
        <f>IFERROR(VLOOKUP('DATA ENTRY'!R202,'Sub Ref'!$L$3:$N$24,3,0),0)</f>
        <v>0</v>
      </c>
      <c r="AI202" s="26">
        <f>IFERROR(VLOOKUP('DATA ENTRY'!U202,'Sub Ref'!$C$14:$E$22,2,0),0)</f>
        <v>0</v>
      </c>
      <c r="AJ202" s="26">
        <f>IFERROR(VLOOKUP('DATA ENTRY'!U202,'Sub Ref'!$C$14:$E$22,3,0),0)</f>
        <v>0</v>
      </c>
      <c r="AK202" s="26">
        <f>IFERROR(INDEX('Sub Ref'!$M$14:$M$23,MATCH('DATA ENTRY'!X202,'Sub Ref'!$L$14:$L$23,0)),0)</f>
        <v>0</v>
      </c>
      <c r="AL202" s="26">
        <f>IFERROR(INDEX('Sub Ref'!$N$14:$N$23,MATCH('DATA ENTRY'!X202,'Sub Ref'!$L$14:$L$23,0)),0)</f>
        <v>0</v>
      </c>
      <c r="AN202" s="26">
        <f t="shared" si="34"/>
        <v>7</v>
      </c>
      <c r="AP202" s="26">
        <f>IFERROR('MARK LOOKUP'!Y202*LEDGER!AR202,0)</f>
        <v>0</v>
      </c>
      <c r="AQ202" s="26">
        <f>IFERROR('MARK LOOKUP'!Z202*LEDGER!AS202,0)</f>
        <v>0</v>
      </c>
      <c r="AR202" s="26">
        <f>IFERROR(AA202*LEDGER!AU202,0)</f>
        <v>0</v>
      </c>
      <c r="AS202" s="26">
        <f>IFERROR(AB202*LEDGER!AV202,0)</f>
        <v>0</v>
      </c>
      <c r="AT202" s="26">
        <f>IFERROR(AC202*LEDGER!AU202,0)</f>
        <v>0</v>
      </c>
      <c r="AU202" s="26">
        <f>IFERROR(AD202*LEDGER!AV202,0)</f>
        <v>0</v>
      </c>
      <c r="AV202" s="26">
        <f>IFERROR(AE202*LEDGER!BA202,0)</f>
        <v>0</v>
      </c>
      <c r="AW202" s="26">
        <f>IFERROR(AF202*LEDGER!BB202,0)</f>
        <v>0</v>
      </c>
      <c r="AX202" s="26">
        <f>IFERROR(AG202*LEDGER!BD202,0)</f>
        <v>0</v>
      </c>
      <c r="AY202" s="26">
        <f>IFERROR(AH202*LEDGER!BE202,0)</f>
        <v>0</v>
      </c>
      <c r="AZ202" s="26">
        <f>IFERROR(AI202*LEDGER!BG202,0)</f>
        <v>0</v>
      </c>
      <c r="BA202" s="26">
        <f>IFERROR(AJ202*LEDGER!BH202,0)</f>
        <v>0</v>
      </c>
      <c r="BB202" s="26">
        <f>IFERROR(AK202*LEDGER!BJ202,0)</f>
        <v>0</v>
      </c>
      <c r="BC202" s="26">
        <f>IFERROR(AL202*LEDGER!BK202,0)</f>
        <v>0</v>
      </c>
      <c r="BD202" s="26">
        <f t="shared" si="35"/>
        <v>0</v>
      </c>
      <c r="BE202" s="26">
        <f t="shared" si="36"/>
        <v>0</v>
      </c>
    </row>
    <row r="203" spans="2:57" x14ac:dyDescent="0.2">
      <c r="B203" s="26">
        <f>'Sub Ref'!F$27</f>
        <v>75</v>
      </c>
      <c r="C203" s="26">
        <f>'Sub Ref'!G$27</f>
        <v>25</v>
      </c>
      <c r="D203" s="26">
        <f t="shared" si="30"/>
        <v>100</v>
      </c>
      <c r="E203" s="26">
        <f>'Sub Ref'!O$27</f>
        <v>75</v>
      </c>
      <c r="F203" s="26">
        <f>'Sub Ref'!P$27</f>
        <v>25</v>
      </c>
      <c r="G203" s="26">
        <f t="shared" si="31"/>
        <v>100</v>
      </c>
      <c r="H203" s="26" t="e">
        <f>VLOOKUP('DATA ENTRY'!L203,'Sub Ref'!$L$30:$O$31,4,0)</f>
        <v>#N/A</v>
      </c>
      <c r="I203" s="26" t="e">
        <f>VLOOKUP('DATA ENTRY'!L203,'Sub Ref'!$L$30:$P$31,5,0)</f>
        <v>#N/A</v>
      </c>
      <c r="J203" s="26" t="e">
        <f t="shared" si="37"/>
        <v>#N/A</v>
      </c>
      <c r="K203" s="26" t="e">
        <f>VLOOKUP('DATA ENTRY'!O203,'Sub Ref'!$C$3:$G$11,4,0)</f>
        <v>#N/A</v>
      </c>
      <c r="L203" s="26" t="e">
        <f>VLOOKUP('DATA ENTRY'!O203,'Sub Ref'!$C$3:$G$11,5,0)</f>
        <v>#N/A</v>
      </c>
      <c r="M203" s="26" t="e">
        <f t="shared" si="32"/>
        <v>#N/A</v>
      </c>
      <c r="N203" s="26" t="e">
        <f>VLOOKUP('DATA ENTRY'!R203,'Sub Ref'!$L$3:$P$11,4,0)</f>
        <v>#N/A</v>
      </c>
      <c r="O203" s="26" t="e">
        <f>VLOOKUP('DATA ENTRY'!R203,'Sub Ref'!$L$3:$P$11,5,0)</f>
        <v>#N/A</v>
      </c>
      <c r="P203" s="26" t="e">
        <f t="shared" si="38"/>
        <v>#N/A</v>
      </c>
      <c r="Q203" s="26" t="e">
        <f>VLOOKUP('DATA ENTRY'!U203,'Sub Ref'!$C$14:$G$22,4,0)</f>
        <v>#N/A</v>
      </c>
      <c r="R203" s="26" t="e">
        <f>VLOOKUP('DATA ENTRY'!U203,'Sub Ref'!$C$14:$G$22,5,0)</f>
        <v>#N/A</v>
      </c>
      <c r="S203" s="26" t="e">
        <f t="shared" si="39"/>
        <v>#N/A</v>
      </c>
      <c r="T203" s="26" t="e">
        <f>INDEX('Sub Ref'!$O$14:$O$22,MATCH('DATA ENTRY'!X203,'Sub Ref'!$L$14:$L$22,0))</f>
        <v>#N/A</v>
      </c>
      <c r="U203" s="26" t="e">
        <f>INDEX('Sub Ref'!$P$14:$P$22,MATCH('DATA ENTRY'!X203,'Sub Ref'!$L$14:$L$22,0))</f>
        <v>#N/A</v>
      </c>
      <c r="V203" s="26" t="e">
        <f t="shared" si="33"/>
        <v>#N/A</v>
      </c>
      <c r="X203" s="26">
        <f>'DATA ENTRY'!A203</f>
        <v>0</v>
      </c>
      <c r="Y203" s="26">
        <f>'Sub Ref'!$D$27</f>
        <v>2.25</v>
      </c>
      <c r="Z203" s="26">
        <f>'Sub Ref'!$E$27</f>
        <v>0.75</v>
      </c>
      <c r="AA203" s="26">
        <f>'Sub Ref'!$M$27</f>
        <v>3</v>
      </c>
      <c r="AB203" s="26">
        <f>'Sub Ref'!$N$27</f>
        <v>1</v>
      </c>
      <c r="AC203" s="26">
        <f>IFERROR(VLOOKUP('DATA ENTRY'!L203,'Sub Ref'!$L$30:$N$31,2,0),0)</f>
        <v>0</v>
      </c>
      <c r="AD203" s="26">
        <f>IFERROR(VLOOKUP('DATA ENTRY'!L203,'Sub Ref'!$L$30:$N$31,3,0),0)</f>
        <v>0</v>
      </c>
      <c r="AE203" s="26">
        <f>IFERROR(VLOOKUP('DATA ENTRY'!O203,'Sub Ref'!$C$3:$E$11,2,0),0)</f>
        <v>0</v>
      </c>
      <c r="AF203" s="26">
        <f>IFERROR(VLOOKUP('DATA ENTRY'!O203,'Sub Ref'!$C$3:$E$11,3,0),0)</f>
        <v>0</v>
      </c>
      <c r="AG203" s="26">
        <f>IFERROR(VLOOKUP('DATA ENTRY'!R203,'Sub Ref'!$L$3:$N$24,2,0),0)</f>
        <v>0</v>
      </c>
      <c r="AH203" s="26">
        <f>IFERROR(VLOOKUP('DATA ENTRY'!R203,'Sub Ref'!$L$3:$N$24,3,0),0)</f>
        <v>0</v>
      </c>
      <c r="AI203" s="26">
        <f>IFERROR(VLOOKUP('DATA ENTRY'!U203,'Sub Ref'!$C$14:$E$22,2,0),0)</f>
        <v>0</v>
      </c>
      <c r="AJ203" s="26">
        <f>IFERROR(VLOOKUP('DATA ENTRY'!U203,'Sub Ref'!$C$14:$E$22,3,0),0)</f>
        <v>0</v>
      </c>
      <c r="AK203" s="26">
        <f>IFERROR(INDEX('Sub Ref'!$M$14:$M$23,MATCH('DATA ENTRY'!X203,'Sub Ref'!$L$14:$L$23,0)),0)</f>
        <v>0</v>
      </c>
      <c r="AL203" s="26">
        <f>IFERROR(INDEX('Sub Ref'!$N$14:$N$23,MATCH('DATA ENTRY'!X203,'Sub Ref'!$L$14:$L$23,0)),0)</f>
        <v>0</v>
      </c>
      <c r="AN203" s="26">
        <f t="shared" si="34"/>
        <v>7</v>
      </c>
      <c r="AP203" s="26">
        <f>IFERROR('MARK LOOKUP'!Y203*LEDGER!AR203,0)</f>
        <v>0</v>
      </c>
      <c r="AQ203" s="26">
        <f>IFERROR('MARK LOOKUP'!Z203*LEDGER!AS203,0)</f>
        <v>0</v>
      </c>
      <c r="AR203" s="26">
        <f>IFERROR(AA203*LEDGER!AU203,0)</f>
        <v>0</v>
      </c>
      <c r="AS203" s="26">
        <f>IFERROR(AB203*LEDGER!AV203,0)</f>
        <v>0</v>
      </c>
      <c r="AT203" s="26">
        <f>IFERROR(AC203*LEDGER!AU203,0)</f>
        <v>0</v>
      </c>
      <c r="AU203" s="26">
        <f>IFERROR(AD203*LEDGER!AV203,0)</f>
        <v>0</v>
      </c>
      <c r="AV203" s="26">
        <f>IFERROR(AE203*LEDGER!BA203,0)</f>
        <v>0</v>
      </c>
      <c r="AW203" s="26">
        <f>IFERROR(AF203*LEDGER!BB203,0)</f>
        <v>0</v>
      </c>
      <c r="AX203" s="26">
        <f>IFERROR(AG203*LEDGER!BD203,0)</f>
        <v>0</v>
      </c>
      <c r="AY203" s="26">
        <f>IFERROR(AH203*LEDGER!BE203,0)</f>
        <v>0</v>
      </c>
      <c r="AZ203" s="26">
        <f>IFERROR(AI203*LEDGER!BG203,0)</f>
        <v>0</v>
      </c>
      <c r="BA203" s="26">
        <f>IFERROR(AJ203*LEDGER!BH203,0)</f>
        <v>0</v>
      </c>
      <c r="BB203" s="26">
        <f>IFERROR(AK203*LEDGER!BJ203,0)</f>
        <v>0</v>
      </c>
      <c r="BC203" s="26">
        <f>IFERROR(AL203*LEDGER!BK203,0)</f>
        <v>0</v>
      </c>
      <c r="BD203" s="26">
        <f t="shared" si="35"/>
        <v>0</v>
      </c>
      <c r="BE203" s="26">
        <f t="shared" si="36"/>
        <v>0</v>
      </c>
    </row>
    <row r="204" spans="2:57" x14ac:dyDescent="0.2">
      <c r="B204" s="26">
        <f>'Sub Ref'!F$27</f>
        <v>75</v>
      </c>
      <c r="C204" s="26">
        <f>'Sub Ref'!G$27</f>
        <v>25</v>
      </c>
      <c r="D204" s="26">
        <f t="shared" si="30"/>
        <v>100</v>
      </c>
      <c r="E204" s="26">
        <f>'Sub Ref'!O$27</f>
        <v>75</v>
      </c>
      <c r="F204" s="26">
        <f>'Sub Ref'!P$27</f>
        <v>25</v>
      </c>
      <c r="G204" s="26">
        <f t="shared" si="31"/>
        <v>100</v>
      </c>
      <c r="H204" s="26" t="e">
        <f>VLOOKUP('DATA ENTRY'!L204,'Sub Ref'!$L$30:$O$31,4,0)</f>
        <v>#N/A</v>
      </c>
      <c r="I204" s="26" t="e">
        <f>VLOOKUP('DATA ENTRY'!L204,'Sub Ref'!$L$30:$P$31,5,0)</f>
        <v>#N/A</v>
      </c>
      <c r="J204" s="26" t="e">
        <f t="shared" si="37"/>
        <v>#N/A</v>
      </c>
      <c r="K204" s="26" t="e">
        <f>VLOOKUP('DATA ENTRY'!O204,'Sub Ref'!$C$3:$G$11,4,0)</f>
        <v>#N/A</v>
      </c>
      <c r="L204" s="26" t="e">
        <f>VLOOKUP('DATA ENTRY'!O204,'Sub Ref'!$C$3:$G$11,5,0)</f>
        <v>#N/A</v>
      </c>
      <c r="M204" s="26" t="e">
        <f t="shared" si="32"/>
        <v>#N/A</v>
      </c>
      <c r="N204" s="26" t="e">
        <f>VLOOKUP('DATA ENTRY'!R204,'Sub Ref'!$L$3:$P$11,4,0)</f>
        <v>#N/A</v>
      </c>
      <c r="O204" s="26" t="e">
        <f>VLOOKUP('DATA ENTRY'!R204,'Sub Ref'!$L$3:$P$11,5,0)</f>
        <v>#N/A</v>
      </c>
      <c r="P204" s="26" t="e">
        <f t="shared" si="38"/>
        <v>#N/A</v>
      </c>
      <c r="Q204" s="26" t="e">
        <f>VLOOKUP('DATA ENTRY'!U204,'Sub Ref'!$C$14:$G$22,4,0)</f>
        <v>#N/A</v>
      </c>
      <c r="R204" s="26" t="e">
        <f>VLOOKUP('DATA ENTRY'!U204,'Sub Ref'!$C$14:$G$22,5,0)</f>
        <v>#N/A</v>
      </c>
      <c r="S204" s="26" t="e">
        <f t="shared" si="39"/>
        <v>#N/A</v>
      </c>
      <c r="T204" s="26" t="e">
        <f>INDEX('Sub Ref'!$O$14:$O$22,MATCH('DATA ENTRY'!X204,'Sub Ref'!$L$14:$L$22,0))</f>
        <v>#N/A</v>
      </c>
      <c r="U204" s="26" t="e">
        <f>INDEX('Sub Ref'!$P$14:$P$22,MATCH('DATA ENTRY'!X204,'Sub Ref'!$L$14:$L$22,0))</f>
        <v>#N/A</v>
      </c>
      <c r="V204" s="26" t="e">
        <f t="shared" si="33"/>
        <v>#N/A</v>
      </c>
      <c r="X204" s="26">
        <f>'DATA ENTRY'!A204</f>
        <v>0</v>
      </c>
      <c r="Y204" s="26">
        <f>'Sub Ref'!$D$27</f>
        <v>2.25</v>
      </c>
      <c r="Z204" s="26">
        <f>'Sub Ref'!$E$27</f>
        <v>0.75</v>
      </c>
      <c r="AA204" s="26">
        <f>'Sub Ref'!$M$27</f>
        <v>3</v>
      </c>
      <c r="AB204" s="26">
        <f>'Sub Ref'!$N$27</f>
        <v>1</v>
      </c>
      <c r="AC204" s="26">
        <f>IFERROR(VLOOKUP('DATA ENTRY'!L204,'Sub Ref'!$L$30:$N$31,2,0),0)</f>
        <v>0</v>
      </c>
      <c r="AD204" s="26">
        <f>IFERROR(VLOOKUP('DATA ENTRY'!L204,'Sub Ref'!$L$30:$N$31,3,0),0)</f>
        <v>0</v>
      </c>
      <c r="AE204" s="26">
        <f>IFERROR(VLOOKUP('DATA ENTRY'!O204,'Sub Ref'!$C$3:$E$11,2,0),0)</f>
        <v>0</v>
      </c>
      <c r="AF204" s="26">
        <f>IFERROR(VLOOKUP('DATA ENTRY'!O204,'Sub Ref'!$C$3:$E$11,3,0),0)</f>
        <v>0</v>
      </c>
      <c r="AG204" s="26">
        <f>IFERROR(VLOOKUP('DATA ENTRY'!R204,'Sub Ref'!$L$3:$N$24,2,0),0)</f>
        <v>0</v>
      </c>
      <c r="AH204" s="26">
        <f>IFERROR(VLOOKUP('DATA ENTRY'!R204,'Sub Ref'!$L$3:$N$24,3,0),0)</f>
        <v>0</v>
      </c>
      <c r="AI204" s="26">
        <f>IFERROR(VLOOKUP('DATA ENTRY'!U204,'Sub Ref'!$C$14:$E$22,2,0),0)</f>
        <v>0</v>
      </c>
      <c r="AJ204" s="26">
        <f>IFERROR(VLOOKUP('DATA ENTRY'!U204,'Sub Ref'!$C$14:$E$22,3,0),0)</f>
        <v>0</v>
      </c>
      <c r="AK204" s="26">
        <f>IFERROR(INDEX('Sub Ref'!$M$14:$M$23,MATCH('DATA ENTRY'!X204,'Sub Ref'!$L$14:$L$23,0)),0)</f>
        <v>0</v>
      </c>
      <c r="AL204" s="26">
        <f>IFERROR(INDEX('Sub Ref'!$N$14:$N$23,MATCH('DATA ENTRY'!X204,'Sub Ref'!$L$14:$L$23,0)),0)</f>
        <v>0</v>
      </c>
      <c r="AN204" s="26">
        <f t="shared" si="34"/>
        <v>7</v>
      </c>
      <c r="AP204" s="26">
        <f>IFERROR('MARK LOOKUP'!Y204*LEDGER!AR204,0)</f>
        <v>0</v>
      </c>
      <c r="AQ204" s="26">
        <f>IFERROR('MARK LOOKUP'!Z204*LEDGER!AS204,0)</f>
        <v>0</v>
      </c>
      <c r="AR204" s="26">
        <f>IFERROR(AA204*LEDGER!AU204,0)</f>
        <v>0</v>
      </c>
      <c r="AS204" s="26">
        <f>IFERROR(AB204*LEDGER!AV204,0)</f>
        <v>0</v>
      </c>
      <c r="AT204" s="26">
        <f>IFERROR(AC204*LEDGER!AU204,0)</f>
        <v>0</v>
      </c>
      <c r="AU204" s="26">
        <f>IFERROR(AD204*LEDGER!AV204,0)</f>
        <v>0</v>
      </c>
      <c r="AV204" s="26">
        <f>IFERROR(AE204*LEDGER!BA204,0)</f>
        <v>0</v>
      </c>
      <c r="AW204" s="26">
        <f>IFERROR(AF204*LEDGER!BB204,0)</f>
        <v>0</v>
      </c>
      <c r="AX204" s="26">
        <f>IFERROR(AG204*LEDGER!BD204,0)</f>
        <v>0</v>
      </c>
      <c r="AY204" s="26">
        <f>IFERROR(AH204*LEDGER!BE204,0)</f>
        <v>0</v>
      </c>
      <c r="AZ204" s="26">
        <f>IFERROR(AI204*LEDGER!BG204,0)</f>
        <v>0</v>
      </c>
      <c r="BA204" s="26">
        <f>IFERROR(AJ204*LEDGER!BH204,0)</f>
        <v>0</v>
      </c>
      <c r="BB204" s="26">
        <f>IFERROR(AK204*LEDGER!BJ204,0)</f>
        <v>0</v>
      </c>
      <c r="BC204" s="26">
        <f>IFERROR(AL204*LEDGER!BK204,0)</f>
        <v>0</v>
      </c>
      <c r="BD204" s="26">
        <f t="shared" si="35"/>
        <v>0</v>
      </c>
      <c r="BE204" s="26">
        <f t="shared" si="36"/>
        <v>0</v>
      </c>
    </row>
    <row r="205" spans="2:57" x14ac:dyDescent="0.2">
      <c r="B205" s="26">
        <f>'Sub Ref'!F$27</f>
        <v>75</v>
      </c>
      <c r="C205" s="26">
        <f>'Sub Ref'!G$27</f>
        <v>25</v>
      </c>
      <c r="D205" s="26">
        <f t="shared" si="30"/>
        <v>100</v>
      </c>
      <c r="E205" s="26">
        <f>'Sub Ref'!O$27</f>
        <v>75</v>
      </c>
      <c r="F205" s="26">
        <f>'Sub Ref'!P$27</f>
        <v>25</v>
      </c>
      <c r="G205" s="26">
        <f t="shared" si="31"/>
        <v>100</v>
      </c>
      <c r="H205" s="26" t="e">
        <f>VLOOKUP('DATA ENTRY'!L205,'Sub Ref'!$L$30:$O$31,4,0)</f>
        <v>#N/A</v>
      </c>
      <c r="I205" s="26" t="e">
        <f>VLOOKUP('DATA ENTRY'!L205,'Sub Ref'!$L$30:$P$31,5,0)</f>
        <v>#N/A</v>
      </c>
      <c r="J205" s="26" t="e">
        <f t="shared" si="37"/>
        <v>#N/A</v>
      </c>
      <c r="K205" s="26" t="e">
        <f>VLOOKUP('DATA ENTRY'!O205,'Sub Ref'!$C$3:$G$11,4,0)</f>
        <v>#N/A</v>
      </c>
      <c r="L205" s="26" t="e">
        <f>VLOOKUP('DATA ENTRY'!O205,'Sub Ref'!$C$3:$G$11,5,0)</f>
        <v>#N/A</v>
      </c>
      <c r="M205" s="26" t="e">
        <f t="shared" si="32"/>
        <v>#N/A</v>
      </c>
      <c r="N205" s="26" t="e">
        <f>VLOOKUP('DATA ENTRY'!R205,'Sub Ref'!$L$3:$P$11,4,0)</f>
        <v>#N/A</v>
      </c>
      <c r="O205" s="26" t="e">
        <f>VLOOKUP('DATA ENTRY'!R205,'Sub Ref'!$L$3:$P$11,5,0)</f>
        <v>#N/A</v>
      </c>
      <c r="P205" s="26" t="e">
        <f t="shared" si="38"/>
        <v>#N/A</v>
      </c>
      <c r="Q205" s="26" t="e">
        <f>VLOOKUP('DATA ENTRY'!U205,'Sub Ref'!$C$14:$G$22,4,0)</f>
        <v>#N/A</v>
      </c>
      <c r="R205" s="26" t="e">
        <f>VLOOKUP('DATA ENTRY'!U205,'Sub Ref'!$C$14:$G$22,5,0)</f>
        <v>#N/A</v>
      </c>
      <c r="S205" s="26" t="e">
        <f t="shared" si="39"/>
        <v>#N/A</v>
      </c>
      <c r="T205" s="26" t="e">
        <f>INDEX('Sub Ref'!$O$14:$O$22,MATCH('DATA ENTRY'!X205,'Sub Ref'!$L$14:$L$22,0))</f>
        <v>#N/A</v>
      </c>
      <c r="U205" s="26" t="e">
        <f>INDEX('Sub Ref'!$P$14:$P$22,MATCH('DATA ENTRY'!X205,'Sub Ref'!$L$14:$L$22,0))</f>
        <v>#N/A</v>
      </c>
      <c r="V205" s="26" t="e">
        <f t="shared" si="33"/>
        <v>#N/A</v>
      </c>
      <c r="X205" s="26">
        <f>'DATA ENTRY'!A205</f>
        <v>0</v>
      </c>
      <c r="Y205" s="26">
        <f>'Sub Ref'!$D$27</f>
        <v>2.25</v>
      </c>
      <c r="Z205" s="26">
        <f>'Sub Ref'!$E$27</f>
        <v>0.75</v>
      </c>
      <c r="AA205" s="26">
        <f>'Sub Ref'!$M$27</f>
        <v>3</v>
      </c>
      <c r="AB205" s="26">
        <f>'Sub Ref'!$N$27</f>
        <v>1</v>
      </c>
      <c r="AC205" s="26">
        <f>IFERROR(VLOOKUP('DATA ENTRY'!L205,'Sub Ref'!$L$30:$N$31,2,0),0)</f>
        <v>0</v>
      </c>
      <c r="AD205" s="26">
        <f>IFERROR(VLOOKUP('DATA ENTRY'!L205,'Sub Ref'!$L$30:$N$31,3,0),0)</f>
        <v>0</v>
      </c>
      <c r="AE205" s="26">
        <f>IFERROR(VLOOKUP('DATA ENTRY'!O205,'Sub Ref'!$C$3:$E$11,2,0),0)</f>
        <v>0</v>
      </c>
      <c r="AF205" s="26">
        <f>IFERROR(VLOOKUP('DATA ENTRY'!O205,'Sub Ref'!$C$3:$E$11,3,0),0)</f>
        <v>0</v>
      </c>
      <c r="AG205" s="26">
        <f>IFERROR(VLOOKUP('DATA ENTRY'!R205,'Sub Ref'!$L$3:$N$24,2,0),0)</f>
        <v>0</v>
      </c>
      <c r="AH205" s="26">
        <f>IFERROR(VLOOKUP('DATA ENTRY'!R205,'Sub Ref'!$L$3:$N$24,3,0),0)</f>
        <v>0</v>
      </c>
      <c r="AI205" s="26">
        <f>IFERROR(VLOOKUP('DATA ENTRY'!U205,'Sub Ref'!$C$14:$E$22,2,0),0)</f>
        <v>0</v>
      </c>
      <c r="AJ205" s="26">
        <f>IFERROR(VLOOKUP('DATA ENTRY'!U205,'Sub Ref'!$C$14:$E$22,3,0),0)</f>
        <v>0</v>
      </c>
      <c r="AK205" s="26">
        <f>IFERROR(INDEX('Sub Ref'!$M$14:$M$23,MATCH('DATA ENTRY'!X205,'Sub Ref'!$L$14:$L$23,0)),0)</f>
        <v>0</v>
      </c>
      <c r="AL205" s="26">
        <f>IFERROR(INDEX('Sub Ref'!$N$14:$N$23,MATCH('DATA ENTRY'!X205,'Sub Ref'!$L$14:$L$23,0)),0)</f>
        <v>0</v>
      </c>
      <c r="AN205" s="26">
        <f t="shared" si="34"/>
        <v>7</v>
      </c>
      <c r="AP205" s="26">
        <f>IFERROR('MARK LOOKUP'!Y205*LEDGER!AR205,0)</f>
        <v>0</v>
      </c>
      <c r="AQ205" s="26">
        <f>IFERROR('MARK LOOKUP'!Z205*LEDGER!AS205,0)</f>
        <v>0</v>
      </c>
      <c r="AR205" s="26">
        <f>IFERROR(AA205*LEDGER!AU205,0)</f>
        <v>0</v>
      </c>
      <c r="AS205" s="26">
        <f>IFERROR(AB205*LEDGER!AV205,0)</f>
        <v>0</v>
      </c>
      <c r="AT205" s="26">
        <f>IFERROR(AC205*LEDGER!AU205,0)</f>
        <v>0</v>
      </c>
      <c r="AU205" s="26">
        <f>IFERROR(AD205*LEDGER!AV205,0)</f>
        <v>0</v>
      </c>
      <c r="AV205" s="26">
        <f>IFERROR(AE205*LEDGER!BA205,0)</f>
        <v>0</v>
      </c>
      <c r="AW205" s="26">
        <f>IFERROR(AF205*LEDGER!BB205,0)</f>
        <v>0</v>
      </c>
      <c r="AX205" s="26">
        <f>IFERROR(AG205*LEDGER!BD205,0)</f>
        <v>0</v>
      </c>
      <c r="AY205" s="26">
        <f>IFERROR(AH205*LEDGER!BE205,0)</f>
        <v>0</v>
      </c>
      <c r="AZ205" s="26">
        <f>IFERROR(AI205*LEDGER!BG205,0)</f>
        <v>0</v>
      </c>
      <c r="BA205" s="26">
        <f>IFERROR(AJ205*LEDGER!BH205,0)</f>
        <v>0</v>
      </c>
      <c r="BB205" s="26">
        <f>IFERROR(AK205*LEDGER!BJ205,0)</f>
        <v>0</v>
      </c>
      <c r="BC205" s="26">
        <f>IFERROR(AL205*LEDGER!BK205,0)</f>
        <v>0</v>
      </c>
      <c r="BD205" s="26">
        <f t="shared" si="35"/>
        <v>0</v>
      </c>
      <c r="BE205" s="26">
        <f t="shared" si="36"/>
        <v>0</v>
      </c>
    </row>
    <row r="206" spans="2:57" x14ac:dyDescent="0.2">
      <c r="B206" s="26">
        <f>'Sub Ref'!F$27</f>
        <v>75</v>
      </c>
      <c r="C206" s="26">
        <f>'Sub Ref'!G$27</f>
        <v>25</v>
      </c>
      <c r="D206" s="26">
        <f t="shared" si="30"/>
        <v>100</v>
      </c>
      <c r="E206" s="26">
        <f>'Sub Ref'!O$27</f>
        <v>75</v>
      </c>
      <c r="F206" s="26">
        <f>'Sub Ref'!P$27</f>
        <v>25</v>
      </c>
      <c r="G206" s="26">
        <f t="shared" si="31"/>
        <v>100</v>
      </c>
      <c r="H206" s="26" t="e">
        <f>VLOOKUP('DATA ENTRY'!L206,'Sub Ref'!$L$30:$O$31,4,0)</f>
        <v>#N/A</v>
      </c>
      <c r="I206" s="26" t="e">
        <f>VLOOKUP('DATA ENTRY'!L206,'Sub Ref'!$L$30:$P$31,5,0)</f>
        <v>#N/A</v>
      </c>
      <c r="J206" s="26" t="e">
        <f t="shared" si="37"/>
        <v>#N/A</v>
      </c>
      <c r="K206" s="26" t="e">
        <f>VLOOKUP('DATA ENTRY'!O206,'Sub Ref'!$C$3:$G$11,4,0)</f>
        <v>#N/A</v>
      </c>
      <c r="L206" s="26" t="e">
        <f>VLOOKUP('DATA ENTRY'!O206,'Sub Ref'!$C$3:$G$11,5,0)</f>
        <v>#N/A</v>
      </c>
      <c r="M206" s="26" t="e">
        <f t="shared" si="32"/>
        <v>#N/A</v>
      </c>
      <c r="N206" s="26" t="e">
        <f>VLOOKUP('DATA ENTRY'!R206,'Sub Ref'!$L$3:$P$11,4,0)</f>
        <v>#N/A</v>
      </c>
      <c r="O206" s="26" t="e">
        <f>VLOOKUP('DATA ENTRY'!R206,'Sub Ref'!$L$3:$P$11,5,0)</f>
        <v>#N/A</v>
      </c>
      <c r="P206" s="26" t="e">
        <f t="shared" si="38"/>
        <v>#N/A</v>
      </c>
      <c r="Q206" s="26" t="e">
        <f>VLOOKUP('DATA ENTRY'!U206,'Sub Ref'!$C$14:$G$22,4,0)</f>
        <v>#N/A</v>
      </c>
      <c r="R206" s="26" t="e">
        <f>VLOOKUP('DATA ENTRY'!U206,'Sub Ref'!$C$14:$G$22,5,0)</f>
        <v>#N/A</v>
      </c>
      <c r="S206" s="26" t="e">
        <f t="shared" si="39"/>
        <v>#N/A</v>
      </c>
      <c r="T206" s="26" t="e">
        <f>INDEX('Sub Ref'!$O$14:$O$22,MATCH('DATA ENTRY'!X206,'Sub Ref'!$L$14:$L$22,0))</f>
        <v>#N/A</v>
      </c>
      <c r="U206" s="26" t="e">
        <f>INDEX('Sub Ref'!$P$14:$P$22,MATCH('DATA ENTRY'!X206,'Sub Ref'!$L$14:$L$22,0))</f>
        <v>#N/A</v>
      </c>
      <c r="V206" s="26" t="e">
        <f t="shared" si="33"/>
        <v>#N/A</v>
      </c>
      <c r="X206" s="26">
        <f>'DATA ENTRY'!A206</f>
        <v>0</v>
      </c>
      <c r="Y206" s="26">
        <f>'Sub Ref'!$D$27</f>
        <v>2.25</v>
      </c>
      <c r="Z206" s="26">
        <f>'Sub Ref'!$E$27</f>
        <v>0.75</v>
      </c>
      <c r="AA206" s="26">
        <f>'Sub Ref'!$M$27</f>
        <v>3</v>
      </c>
      <c r="AB206" s="26">
        <f>'Sub Ref'!$N$27</f>
        <v>1</v>
      </c>
      <c r="AC206" s="26">
        <f>IFERROR(VLOOKUP('DATA ENTRY'!L206,'Sub Ref'!$L$30:$N$31,2,0),0)</f>
        <v>0</v>
      </c>
      <c r="AD206" s="26">
        <f>IFERROR(VLOOKUP('DATA ENTRY'!L206,'Sub Ref'!$L$30:$N$31,3,0),0)</f>
        <v>0</v>
      </c>
      <c r="AE206" s="26">
        <f>IFERROR(VLOOKUP('DATA ENTRY'!O206,'Sub Ref'!$C$3:$E$11,2,0),0)</f>
        <v>0</v>
      </c>
      <c r="AF206" s="26">
        <f>IFERROR(VLOOKUP('DATA ENTRY'!O206,'Sub Ref'!$C$3:$E$11,3,0),0)</f>
        <v>0</v>
      </c>
      <c r="AG206" s="26">
        <f>IFERROR(VLOOKUP('DATA ENTRY'!R206,'Sub Ref'!$L$3:$N$24,2,0),0)</f>
        <v>0</v>
      </c>
      <c r="AH206" s="26">
        <f>IFERROR(VLOOKUP('DATA ENTRY'!R206,'Sub Ref'!$L$3:$N$24,3,0),0)</f>
        <v>0</v>
      </c>
      <c r="AI206" s="26">
        <f>IFERROR(VLOOKUP('DATA ENTRY'!U206,'Sub Ref'!$C$14:$E$22,2,0),0)</f>
        <v>0</v>
      </c>
      <c r="AJ206" s="26">
        <f>IFERROR(VLOOKUP('DATA ENTRY'!U206,'Sub Ref'!$C$14:$E$22,3,0),0)</f>
        <v>0</v>
      </c>
      <c r="AK206" s="26">
        <f>IFERROR(INDEX('Sub Ref'!$M$14:$M$23,MATCH('DATA ENTRY'!X206,'Sub Ref'!$L$14:$L$23,0)),0)</f>
        <v>0</v>
      </c>
      <c r="AL206" s="26">
        <f>IFERROR(INDEX('Sub Ref'!$N$14:$N$23,MATCH('DATA ENTRY'!X206,'Sub Ref'!$L$14:$L$23,0)),0)</f>
        <v>0</v>
      </c>
      <c r="AN206" s="26">
        <f t="shared" si="34"/>
        <v>7</v>
      </c>
      <c r="AP206" s="26">
        <f>IFERROR('MARK LOOKUP'!Y206*LEDGER!AR206,0)</f>
        <v>0</v>
      </c>
      <c r="AQ206" s="26">
        <f>IFERROR('MARK LOOKUP'!Z206*LEDGER!AS206,0)</f>
        <v>0</v>
      </c>
      <c r="AR206" s="26">
        <f>IFERROR(AA206*LEDGER!AU206,0)</f>
        <v>0</v>
      </c>
      <c r="AS206" s="26">
        <f>IFERROR(AB206*LEDGER!AV206,0)</f>
        <v>0</v>
      </c>
      <c r="AT206" s="26">
        <f>IFERROR(AC206*LEDGER!AU206,0)</f>
        <v>0</v>
      </c>
      <c r="AU206" s="26">
        <f>IFERROR(AD206*LEDGER!AV206,0)</f>
        <v>0</v>
      </c>
      <c r="AV206" s="26">
        <f>IFERROR(AE206*LEDGER!BA206,0)</f>
        <v>0</v>
      </c>
      <c r="AW206" s="26">
        <f>IFERROR(AF206*LEDGER!BB206,0)</f>
        <v>0</v>
      </c>
      <c r="AX206" s="26">
        <f>IFERROR(AG206*LEDGER!BD206,0)</f>
        <v>0</v>
      </c>
      <c r="AY206" s="26">
        <f>IFERROR(AH206*LEDGER!BE206,0)</f>
        <v>0</v>
      </c>
      <c r="AZ206" s="26">
        <f>IFERROR(AI206*LEDGER!BG206,0)</f>
        <v>0</v>
      </c>
      <c r="BA206" s="26">
        <f>IFERROR(AJ206*LEDGER!BH206,0)</f>
        <v>0</v>
      </c>
      <c r="BB206" s="26">
        <f>IFERROR(AK206*LEDGER!BJ206,0)</f>
        <v>0</v>
      </c>
      <c r="BC206" s="26">
        <f>IFERROR(AL206*LEDGER!BK206,0)</f>
        <v>0</v>
      </c>
      <c r="BD206" s="26">
        <f t="shared" si="35"/>
        <v>0</v>
      </c>
      <c r="BE206" s="26">
        <f t="shared" si="36"/>
        <v>0</v>
      </c>
    </row>
    <row r="207" spans="2:57" x14ac:dyDescent="0.2">
      <c r="B207" s="26">
        <f>'Sub Ref'!F$27</f>
        <v>75</v>
      </c>
      <c r="C207" s="26">
        <f>'Sub Ref'!G$27</f>
        <v>25</v>
      </c>
      <c r="D207" s="26">
        <f t="shared" si="30"/>
        <v>100</v>
      </c>
      <c r="E207" s="26">
        <f>'Sub Ref'!O$27</f>
        <v>75</v>
      </c>
      <c r="F207" s="26">
        <f>'Sub Ref'!P$27</f>
        <v>25</v>
      </c>
      <c r="G207" s="26">
        <f t="shared" si="31"/>
        <v>100</v>
      </c>
      <c r="H207" s="26" t="e">
        <f>VLOOKUP('DATA ENTRY'!L207,'Sub Ref'!$L$30:$O$31,4,0)</f>
        <v>#N/A</v>
      </c>
      <c r="I207" s="26" t="e">
        <f>VLOOKUP('DATA ENTRY'!L207,'Sub Ref'!$L$30:$P$31,5,0)</f>
        <v>#N/A</v>
      </c>
      <c r="J207" s="26" t="e">
        <f t="shared" si="37"/>
        <v>#N/A</v>
      </c>
      <c r="K207" s="26" t="e">
        <f>VLOOKUP('DATA ENTRY'!O207,'Sub Ref'!$C$3:$G$11,4,0)</f>
        <v>#N/A</v>
      </c>
      <c r="L207" s="26" t="e">
        <f>VLOOKUP('DATA ENTRY'!O207,'Sub Ref'!$C$3:$G$11,5,0)</f>
        <v>#N/A</v>
      </c>
      <c r="M207" s="26" t="e">
        <f t="shared" si="32"/>
        <v>#N/A</v>
      </c>
      <c r="N207" s="26" t="e">
        <f>VLOOKUP('DATA ENTRY'!R207,'Sub Ref'!$L$3:$P$11,4,0)</f>
        <v>#N/A</v>
      </c>
      <c r="O207" s="26" t="e">
        <f>VLOOKUP('DATA ENTRY'!R207,'Sub Ref'!$L$3:$P$11,5,0)</f>
        <v>#N/A</v>
      </c>
      <c r="P207" s="26" t="e">
        <f t="shared" si="38"/>
        <v>#N/A</v>
      </c>
      <c r="Q207" s="26" t="e">
        <f>VLOOKUP('DATA ENTRY'!U207,'Sub Ref'!$C$14:$G$22,4,0)</f>
        <v>#N/A</v>
      </c>
      <c r="R207" s="26" t="e">
        <f>VLOOKUP('DATA ENTRY'!U207,'Sub Ref'!$C$14:$G$22,5,0)</f>
        <v>#N/A</v>
      </c>
      <c r="S207" s="26" t="e">
        <f t="shared" si="39"/>
        <v>#N/A</v>
      </c>
      <c r="T207" s="26" t="e">
        <f>INDEX('Sub Ref'!$O$14:$O$22,MATCH('DATA ENTRY'!X207,'Sub Ref'!$L$14:$L$22,0))</f>
        <v>#N/A</v>
      </c>
      <c r="U207" s="26" t="e">
        <f>INDEX('Sub Ref'!$P$14:$P$22,MATCH('DATA ENTRY'!X207,'Sub Ref'!$L$14:$L$22,0))</f>
        <v>#N/A</v>
      </c>
      <c r="V207" s="26" t="e">
        <f t="shared" si="33"/>
        <v>#N/A</v>
      </c>
      <c r="X207" s="26">
        <f>'DATA ENTRY'!A207</f>
        <v>0</v>
      </c>
      <c r="Y207" s="26">
        <f>'Sub Ref'!$D$27</f>
        <v>2.25</v>
      </c>
      <c r="Z207" s="26">
        <f>'Sub Ref'!$E$27</f>
        <v>0.75</v>
      </c>
      <c r="AA207" s="26">
        <f>'Sub Ref'!$M$27</f>
        <v>3</v>
      </c>
      <c r="AB207" s="26">
        <f>'Sub Ref'!$N$27</f>
        <v>1</v>
      </c>
      <c r="AC207" s="26">
        <f>IFERROR(VLOOKUP('DATA ENTRY'!L207,'Sub Ref'!$L$30:$N$31,2,0),0)</f>
        <v>0</v>
      </c>
      <c r="AD207" s="26">
        <f>IFERROR(VLOOKUP('DATA ENTRY'!L207,'Sub Ref'!$L$30:$N$31,3,0),0)</f>
        <v>0</v>
      </c>
      <c r="AE207" s="26">
        <f>IFERROR(VLOOKUP('DATA ENTRY'!O207,'Sub Ref'!$C$3:$E$11,2,0),0)</f>
        <v>0</v>
      </c>
      <c r="AF207" s="26">
        <f>IFERROR(VLOOKUP('DATA ENTRY'!O207,'Sub Ref'!$C$3:$E$11,3,0),0)</f>
        <v>0</v>
      </c>
      <c r="AG207" s="26">
        <f>IFERROR(VLOOKUP('DATA ENTRY'!R207,'Sub Ref'!$L$3:$N$24,2,0),0)</f>
        <v>0</v>
      </c>
      <c r="AH207" s="26">
        <f>IFERROR(VLOOKUP('DATA ENTRY'!R207,'Sub Ref'!$L$3:$N$24,3,0),0)</f>
        <v>0</v>
      </c>
      <c r="AI207" s="26">
        <f>IFERROR(VLOOKUP('DATA ENTRY'!U207,'Sub Ref'!$C$14:$E$22,2,0),0)</f>
        <v>0</v>
      </c>
      <c r="AJ207" s="26">
        <f>IFERROR(VLOOKUP('DATA ENTRY'!U207,'Sub Ref'!$C$14:$E$22,3,0),0)</f>
        <v>0</v>
      </c>
      <c r="AK207" s="26">
        <f>IFERROR(INDEX('Sub Ref'!$M$14:$M$23,MATCH('DATA ENTRY'!X207,'Sub Ref'!$L$14:$L$23,0)),0)</f>
        <v>0</v>
      </c>
      <c r="AL207" s="26">
        <f>IFERROR(INDEX('Sub Ref'!$N$14:$N$23,MATCH('DATA ENTRY'!X207,'Sub Ref'!$L$14:$L$23,0)),0)</f>
        <v>0</v>
      </c>
      <c r="AN207" s="26">
        <f t="shared" si="34"/>
        <v>7</v>
      </c>
      <c r="AP207" s="26">
        <f>IFERROR('MARK LOOKUP'!Y207*LEDGER!AR207,0)</f>
        <v>0</v>
      </c>
      <c r="AQ207" s="26">
        <f>IFERROR('MARK LOOKUP'!Z207*LEDGER!AS207,0)</f>
        <v>0</v>
      </c>
      <c r="AR207" s="26">
        <f>IFERROR(AA207*LEDGER!AU207,0)</f>
        <v>0</v>
      </c>
      <c r="AS207" s="26">
        <f>IFERROR(AB207*LEDGER!AV207,0)</f>
        <v>0</v>
      </c>
      <c r="AT207" s="26">
        <f>IFERROR(AC207*LEDGER!AU207,0)</f>
        <v>0</v>
      </c>
      <c r="AU207" s="26">
        <f>IFERROR(AD207*LEDGER!AV207,0)</f>
        <v>0</v>
      </c>
      <c r="AV207" s="26">
        <f>IFERROR(AE207*LEDGER!BA207,0)</f>
        <v>0</v>
      </c>
      <c r="AW207" s="26">
        <f>IFERROR(AF207*LEDGER!BB207,0)</f>
        <v>0</v>
      </c>
      <c r="AX207" s="26">
        <f>IFERROR(AG207*LEDGER!BD207,0)</f>
        <v>0</v>
      </c>
      <c r="AY207" s="26">
        <f>IFERROR(AH207*LEDGER!BE207,0)</f>
        <v>0</v>
      </c>
      <c r="AZ207" s="26">
        <f>IFERROR(AI207*LEDGER!BG207,0)</f>
        <v>0</v>
      </c>
      <c r="BA207" s="26">
        <f>IFERROR(AJ207*LEDGER!BH207,0)</f>
        <v>0</v>
      </c>
      <c r="BB207" s="26">
        <f>IFERROR(AK207*LEDGER!BJ207,0)</f>
        <v>0</v>
      </c>
      <c r="BC207" s="26">
        <f>IFERROR(AL207*LEDGER!BK207,0)</f>
        <v>0</v>
      </c>
      <c r="BD207" s="26">
        <f t="shared" si="35"/>
        <v>0</v>
      </c>
      <c r="BE207" s="26">
        <f t="shared" si="36"/>
        <v>0</v>
      </c>
    </row>
    <row r="208" spans="2:57" x14ac:dyDescent="0.2">
      <c r="B208" s="26">
        <f>'Sub Ref'!F$27</f>
        <v>75</v>
      </c>
      <c r="C208" s="26">
        <f>'Sub Ref'!G$27</f>
        <v>25</v>
      </c>
      <c r="D208" s="26">
        <f t="shared" si="30"/>
        <v>100</v>
      </c>
      <c r="E208" s="26">
        <f>'Sub Ref'!O$27</f>
        <v>75</v>
      </c>
      <c r="F208" s="26">
        <f>'Sub Ref'!P$27</f>
        <v>25</v>
      </c>
      <c r="G208" s="26">
        <f t="shared" si="31"/>
        <v>100</v>
      </c>
      <c r="H208" s="26" t="e">
        <f>VLOOKUP('DATA ENTRY'!L208,'Sub Ref'!$L$30:$O$31,4,0)</f>
        <v>#N/A</v>
      </c>
      <c r="I208" s="26" t="e">
        <f>VLOOKUP('DATA ENTRY'!L208,'Sub Ref'!$L$30:$P$31,5,0)</f>
        <v>#N/A</v>
      </c>
      <c r="J208" s="26" t="e">
        <f t="shared" si="37"/>
        <v>#N/A</v>
      </c>
      <c r="K208" s="26" t="e">
        <f>VLOOKUP('DATA ENTRY'!O208,'Sub Ref'!$C$3:$G$11,4,0)</f>
        <v>#N/A</v>
      </c>
      <c r="L208" s="26" t="e">
        <f>VLOOKUP('DATA ENTRY'!O208,'Sub Ref'!$C$3:$G$11,5,0)</f>
        <v>#N/A</v>
      </c>
      <c r="M208" s="26" t="e">
        <f t="shared" si="32"/>
        <v>#N/A</v>
      </c>
      <c r="N208" s="26" t="e">
        <f>VLOOKUP('DATA ENTRY'!R208,'Sub Ref'!$L$3:$P$11,4,0)</f>
        <v>#N/A</v>
      </c>
      <c r="O208" s="26" t="e">
        <f>VLOOKUP('DATA ENTRY'!R208,'Sub Ref'!$L$3:$P$11,5,0)</f>
        <v>#N/A</v>
      </c>
      <c r="P208" s="26" t="e">
        <f t="shared" si="38"/>
        <v>#N/A</v>
      </c>
      <c r="Q208" s="26" t="e">
        <f>VLOOKUP('DATA ENTRY'!U208,'Sub Ref'!$C$14:$G$22,4,0)</f>
        <v>#N/A</v>
      </c>
      <c r="R208" s="26" t="e">
        <f>VLOOKUP('DATA ENTRY'!U208,'Sub Ref'!$C$14:$G$22,5,0)</f>
        <v>#N/A</v>
      </c>
      <c r="S208" s="26" t="e">
        <f t="shared" si="39"/>
        <v>#N/A</v>
      </c>
      <c r="T208" s="26" t="e">
        <f>INDEX('Sub Ref'!$O$14:$O$22,MATCH('DATA ENTRY'!X208,'Sub Ref'!$L$14:$L$22,0))</f>
        <v>#N/A</v>
      </c>
      <c r="U208" s="26" t="e">
        <f>INDEX('Sub Ref'!$P$14:$P$22,MATCH('DATA ENTRY'!X208,'Sub Ref'!$L$14:$L$22,0))</f>
        <v>#N/A</v>
      </c>
      <c r="V208" s="26" t="e">
        <f t="shared" si="33"/>
        <v>#N/A</v>
      </c>
      <c r="X208" s="26">
        <f>'DATA ENTRY'!A208</f>
        <v>0</v>
      </c>
      <c r="Y208" s="26">
        <f>'Sub Ref'!$D$27</f>
        <v>2.25</v>
      </c>
      <c r="Z208" s="26">
        <f>'Sub Ref'!$E$27</f>
        <v>0.75</v>
      </c>
      <c r="AA208" s="26">
        <f>'Sub Ref'!$M$27</f>
        <v>3</v>
      </c>
      <c r="AB208" s="26">
        <f>'Sub Ref'!$N$27</f>
        <v>1</v>
      </c>
      <c r="AC208" s="26">
        <f>IFERROR(VLOOKUP('DATA ENTRY'!L208,'Sub Ref'!$L$30:$N$31,2,0),0)</f>
        <v>0</v>
      </c>
      <c r="AD208" s="26">
        <f>IFERROR(VLOOKUP('DATA ENTRY'!L208,'Sub Ref'!$L$30:$N$31,3,0),0)</f>
        <v>0</v>
      </c>
      <c r="AE208" s="26">
        <f>IFERROR(VLOOKUP('DATA ENTRY'!O208,'Sub Ref'!$C$3:$E$11,2,0),0)</f>
        <v>0</v>
      </c>
      <c r="AF208" s="26">
        <f>IFERROR(VLOOKUP('DATA ENTRY'!O208,'Sub Ref'!$C$3:$E$11,3,0),0)</f>
        <v>0</v>
      </c>
      <c r="AG208" s="26">
        <f>IFERROR(VLOOKUP('DATA ENTRY'!R208,'Sub Ref'!$L$3:$N$24,2,0),0)</f>
        <v>0</v>
      </c>
      <c r="AH208" s="26">
        <f>IFERROR(VLOOKUP('DATA ENTRY'!R208,'Sub Ref'!$L$3:$N$24,3,0),0)</f>
        <v>0</v>
      </c>
      <c r="AI208" s="26">
        <f>IFERROR(VLOOKUP('DATA ENTRY'!U208,'Sub Ref'!$C$14:$E$22,2,0),0)</f>
        <v>0</v>
      </c>
      <c r="AJ208" s="26">
        <f>IFERROR(VLOOKUP('DATA ENTRY'!U208,'Sub Ref'!$C$14:$E$22,3,0),0)</f>
        <v>0</v>
      </c>
      <c r="AK208" s="26">
        <f>IFERROR(INDEX('Sub Ref'!$M$14:$M$23,MATCH('DATA ENTRY'!X208,'Sub Ref'!$L$14:$L$23,0)),0)</f>
        <v>0</v>
      </c>
      <c r="AL208" s="26">
        <f>IFERROR(INDEX('Sub Ref'!$N$14:$N$23,MATCH('DATA ENTRY'!X208,'Sub Ref'!$L$14:$L$23,0)),0)</f>
        <v>0</v>
      </c>
      <c r="AN208" s="26">
        <f t="shared" si="34"/>
        <v>7</v>
      </c>
      <c r="AP208" s="26">
        <f>IFERROR('MARK LOOKUP'!Y208*LEDGER!AR208,0)</f>
        <v>0</v>
      </c>
      <c r="AQ208" s="26">
        <f>IFERROR('MARK LOOKUP'!Z208*LEDGER!AS208,0)</f>
        <v>0</v>
      </c>
      <c r="AR208" s="26">
        <f>IFERROR(AA208*LEDGER!AU208,0)</f>
        <v>0</v>
      </c>
      <c r="AS208" s="26">
        <f>IFERROR(AB208*LEDGER!AV208,0)</f>
        <v>0</v>
      </c>
      <c r="AT208" s="26">
        <f>IFERROR(AC208*LEDGER!AU208,0)</f>
        <v>0</v>
      </c>
      <c r="AU208" s="26">
        <f>IFERROR(AD208*LEDGER!AV208,0)</f>
        <v>0</v>
      </c>
      <c r="AV208" s="26">
        <f>IFERROR(AE208*LEDGER!BA208,0)</f>
        <v>0</v>
      </c>
      <c r="AW208" s="26">
        <f>IFERROR(AF208*LEDGER!BB208,0)</f>
        <v>0</v>
      </c>
      <c r="AX208" s="26">
        <f>IFERROR(AG208*LEDGER!BD208,0)</f>
        <v>0</v>
      </c>
      <c r="AY208" s="26">
        <f>IFERROR(AH208*LEDGER!BE208,0)</f>
        <v>0</v>
      </c>
      <c r="AZ208" s="26">
        <f>IFERROR(AI208*LEDGER!BG208,0)</f>
        <v>0</v>
      </c>
      <c r="BA208" s="26">
        <f>IFERROR(AJ208*LEDGER!BH208,0)</f>
        <v>0</v>
      </c>
      <c r="BB208" s="26">
        <f>IFERROR(AK208*LEDGER!BJ208,0)</f>
        <v>0</v>
      </c>
      <c r="BC208" s="26">
        <f>IFERROR(AL208*LEDGER!BK208,0)</f>
        <v>0</v>
      </c>
      <c r="BD208" s="26">
        <f t="shared" si="35"/>
        <v>0</v>
      </c>
      <c r="BE208" s="26">
        <f t="shared" si="36"/>
        <v>0</v>
      </c>
    </row>
    <row r="209" spans="2:57" x14ac:dyDescent="0.2">
      <c r="B209" s="26">
        <f>'Sub Ref'!F$27</f>
        <v>75</v>
      </c>
      <c r="C209" s="26">
        <f>'Sub Ref'!G$27</f>
        <v>25</v>
      </c>
      <c r="D209" s="26">
        <f t="shared" si="30"/>
        <v>100</v>
      </c>
      <c r="E209" s="26">
        <f>'Sub Ref'!O$27</f>
        <v>75</v>
      </c>
      <c r="F209" s="26">
        <f>'Sub Ref'!P$27</f>
        <v>25</v>
      </c>
      <c r="G209" s="26">
        <f t="shared" si="31"/>
        <v>100</v>
      </c>
      <c r="H209" s="26" t="e">
        <f>VLOOKUP('DATA ENTRY'!L209,'Sub Ref'!$L$30:$O$31,4,0)</f>
        <v>#N/A</v>
      </c>
      <c r="I209" s="26" t="e">
        <f>VLOOKUP('DATA ENTRY'!L209,'Sub Ref'!$L$30:$P$31,5,0)</f>
        <v>#N/A</v>
      </c>
      <c r="J209" s="26" t="e">
        <f t="shared" si="37"/>
        <v>#N/A</v>
      </c>
      <c r="K209" s="26" t="e">
        <f>VLOOKUP('DATA ENTRY'!O209,'Sub Ref'!$C$3:$G$11,4,0)</f>
        <v>#N/A</v>
      </c>
      <c r="L209" s="26" t="e">
        <f>VLOOKUP('DATA ENTRY'!O209,'Sub Ref'!$C$3:$G$11,5,0)</f>
        <v>#N/A</v>
      </c>
      <c r="M209" s="26" t="e">
        <f t="shared" si="32"/>
        <v>#N/A</v>
      </c>
      <c r="N209" s="26" t="e">
        <f>VLOOKUP('DATA ENTRY'!R209,'Sub Ref'!$L$3:$P$11,4,0)</f>
        <v>#N/A</v>
      </c>
      <c r="O209" s="26" t="e">
        <f>VLOOKUP('DATA ENTRY'!R209,'Sub Ref'!$L$3:$P$11,5,0)</f>
        <v>#N/A</v>
      </c>
      <c r="P209" s="26" t="e">
        <f t="shared" si="38"/>
        <v>#N/A</v>
      </c>
      <c r="Q209" s="26" t="e">
        <f>VLOOKUP('DATA ENTRY'!U209,'Sub Ref'!$C$14:$G$22,4,0)</f>
        <v>#N/A</v>
      </c>
      <c r="R209" s="26" t="e">
        <f>VLOOKUP('DATA ENTRY'!U209,'Sub Ref'!$C$14:$G$22,5,0)</f>
        <v>#N/A</v>
      </c>
      <c r="S209" s="26" t="e">
        <f t="shared" si="39"/>
        <v>#N/A</v>
      </c>
      <c r="T209" s="26" t="e">
        <f>INDEX('Sub Ref'!$O$14:$O$22,MATCH('DATA ENTRY'!X209,'Sub Ref'!$L$14:$L$22,0))</f>
        <v>#N/A</v>
      </c>
      <c r="U209" s="26" t="e">
        <f>INDEX('Sub Ref'!$P$14:$P$22,MATCH('DATA ENTRY'!X209,'Sub Ref'!$L$14:$L$22,0))</f>
        <v>#N/A</v>
      </c>
      <c r="V209" s="26" t="e">
        <f t="shared" si="33"/>
        <v>#N/A</v>
      </c>
      <c r="X209" s="26">
        <f>'DATA ENTRY'!A209</f>
        <v>0</v>
      </c>
      <c r="Y209" s="26">
        <f>'Sub Ref'!$D$27</f>
        <v>2.25</v>
      </c>
      <c r="Z209" s="26">
        <f>'Sub Ref'!$E$27</f>
        <v>0.75</v>
      </c>
      <c r="AA209" s="26">
        <f>'Sub Ref'!$M$27</f>
        <v>3</v>
      </c>
      <c r="AB209" s="26">
        <f>'Sub Ref'!$N$27</f>
        <v>1</v>
      </c>
      <c r="AC209" s="26">
        <f>IFERROR(VLOOKUP('DATA ENTRY'!L209,'Sub Ref'!$L$30:$N$31,2,0),0)</f>
        <v>0</v>
      </c>
      <c r="AD209" s="26">
        <f>IFERROR(VLOOKUP('DATA ENTRY'!L209,'Sub Ref'!$L$30:$N$31,3,0),0)</f>
        <v>0</v>
      </c>
      <c r="AE209" s="26">
        <f>IFERROR(VLOOKUP('DATA ENTRY'!O209,'Sub Ref'!$C$3:$E$11,2,0),0)</f>
        <v>0</v>
      </c>
      <c r="AF209" s="26">
        <f>IFERROR(VLOOKUP('DATA ENTRY'!O209,'Sub Ref'!$C$3:$E$11,3,0),0)</f>
        <v>0</v>
      </c>
      <c r="AG209" s="26">
        <f>IFERROR(VLOOKUP('DATA ENTRY'!R209,'Sub Ref'!$L$3:$N$24,2,0),0)</f>
        <v>0</v>
      </c>
      <c r="AH209" s="26">
        <f>IFERROR(VLOOKUP('DATA ENTRY'!R209,'Sub Ref'!$L$3:$N$24,3,0),0)</f>
        <v>0</v>
      </c>
      <c r="AI209" s="26">
        <f>IFERROR(VLOOKUP('DATA ENTRY'!U209,'Sub Ref'!$C$14:$E$22,2,0),0)</f>
        <v>0</v>
      </c>
      <c r="AJ209" s="26">
        <f>IFERROR(VLOOKUP('DATA ENTRY'!U209,'Sub Ref'!$C$14:$E$22,3,0),0)</f>
        <v>0</v>
      </c>
      <c r="AK209" s="26">
        <f>IFERROR(INDEX('Sub Ref'!$M$14:$M$23,MATCH('DATA ENTRY'!X209,'Sub Ref'!$L$14:$L$23,0)),0)</f>
        <v>0</v>
      </c>
      <c r="AL209" s="26">
        <f>IFERROR(INDEX('Sub Ref'!$N$14:$N$23,MATCH('DATA ENTRY'!X209,'Sub Ref'!$L$14:$L$23,0)),0)</f>
        <v>0</v>
      </c>
      <c r="AN209" s="26">
        <f t="shared" si="34"/>
        <v>7</v>
      </c>
      <c r="AP209" s="26">
        <f>IFERROR('MARK LOOKUP'!Y209*LEDGER!AR209,0)</f>
        <v>0</v>
      </c>
      <c r="AQ209" s="26">
        <f>IFERROR('MARK LOOKUP'!Z209*LEDGER!AS209,0)</f>
        <v>0</v>
      </c>
      <c r="AR209" s="26">
        <f>IFERROR(AA209*LEDGER!AU209,0)</f>
        <v>0</v>
      </c>
      <c r="AS209" s="26">
        <f>IFERROR(AB209*LEDGER!AV209,0)</f>
        <v>0</v>
      </c>
      <c r="AT209" s="26">
        <f>IFERROR(AC209*LEDGER!AU209,0)</f>
        <v>0</v>
      </c>
      <c r="AU209" s="26">
        <f>IFERROR(AD209*LEDGER!AV209,0)</f>
        <v>0</v>
      </c>
      <c r="AV209" s="26">
        <f>IFERROR(AE209*LEDGER!BA209,0)</f>
        <v>0</v>
      </c>
      <c r="AW209" s="26">
        <f>IFERROR(AF209*LEDGER!BB209,0)</f>
        <v>0</v>
      </c>
      <c r="AX209" s="26">
        <f>IFERROR(AG209*LEDGER!BD209,0)</f>
        <v>0</v>
      </c>
      <c r="AY209" s="26">
        <f>IFERROR(AH209*LEDGER!BE209,0)</f>
        <v>0</v>
      </c>
      <c r="AZ209" s="26">
        <f>IFERROR(AI209*LEDGER!BG209,0)</f>
        <v>0</v>
      </c>
      <c r="BA209" s="26">
        <f>IFERROR(AJ209*LEDGER!BH209,0)</f>
        <v>0</v>
      </c>
      <c r="BB209" s="26">
        <f>IFERROR(AK209*LEDGER!BJ209,0)</f>
        <v>0</v>
      </c>
      <c r="BC209" s="26">
        <f>IFERROR(AL209*LEDGER!BK209,0)</f>
        <v>0</v>
      </c>
      <c r="BD209" s="26">
        <f t="shared" si="35"/>
        <v>0</v>
      </c>
      <c r="BE209" s="26">
        <f t="shared" si="36"/>
        <v>0</v>
      </c>
    </row>
    <row r="210" spans="2:57" x14ac:dyDescent="0.2">
      <c r="B210" s="26">
        <f>'Sub Ref'!F$27</f>
        <v>75</v>
      </c>
      <c r="C210" s="26">
        <f>'Sub Ref'!G$27</f>
        <v>25</v>
      </c>
      <c r="D210" s="26">
        <f t="shared" si="30"/>
        <v>100</v>
      </c>
      <c r="E210" s="26">
        <f>'Sub Ref'!O$27</f>
        <v>75</v>
      </c>
      <c r="F210" s="26">
        <f>'Sub Ref'!P$27</f>
        <v>25</v>
      </c>
      <c r="G210" s="26">
        <f t="shared" si="31"/>
        <v>100</v>
      </c>
      <c r="H210" s="26" t="e">
        <f>VLOOKUP('DATA ENTRY'!L210,'Sub Ref'!$L$30:$O$31,4,0)</f>
        <v>#N/A</v>
      </c>
      <c r="I210" s="26" t="e">
        <f>VLOOKUP('DATA ENTRY'!L210,'Sub Ref'!$L$30:$P$31,5,0)</f>
        <v>#N/A</v>
      </c>
      <c r="J210" s="26" t="e">
        <f t="shared" si="37"/>
        <v>#N/A</v>
      </c>
      <c r="K210" s="26" t="e">
        <f>VLOOKUP('DATA ENTRY'!O210,'Sub Ref'!$C$3:$G$11,4,0)</f>
        <v>#N/A</v>
      </c>
      <c r="L210" s="26" t="e">
        <f>VLOOKUP('DATA ENTRY'!O210,'Sub Ref'!$C$3:$G$11,5,0)</f>
        <v>#N/A</v>
      </c>
      <c r="M210" s="26" t="e">
        <f t="shared" si="32"/>
        <v>#N/A</v>
      </c>
      <c r="N210" s="26" t="e">
        <f>VLOOKUP('DATA ENTRY'!R210,'Sub Ref'!$L$3:$P$11,4,0)</f>
        <v>#N/A</v>
      </c>
      <c r="O210" s="26" t="e">
        <f>VLOOKUP('DATA ENTRY'!R210,'Sub Ref'!$L$3:$P$11,5,0)</f>
        <v>#N/A</v>
      </c>
      <c r="P210" s="26" t="e">
        <f t="shared" si="38"/>
        <v>#N/A</v>
      </c>
      <c r="Q210" s="26" t="e">
        <f>VLOOKUP('DATA ENTRY'!U210,'Sub Ref'!$C$14:$G$22,4,0)</f>
        <v>#N/A</v>
      </c>
      <c r="R210" s="26" t="e">
        <f>VLOOKUP('DATA ENTRY'!U210,'Sub Ref'!$C$14:$G$22,5,0)</f>
        <v>#N/A</v>
      </c>
      <c r="S210" s="26" t="e">
        <f t="shared" si="39"/>
        <v>#N/A</v>
      </c>
      <c r="T210" s="26" t="e">
        <f>INDEX('Sub Ref'!$O$14:$O$22,MATCH('DATA ENTRY'!X210,'Sub Ref'!$L$14:$L$22,0))</f>
        <v>#N/A</v>
      </c>
      <c r="U210" s="26" t="e">
        <f>INDEX('Sub Ref'!$P$14:$P$22,MATCH('DATA ENTRY'!X210,'Sub Ref'!$L$14:$L$22,0))</f>
        <v>#N/A</v>
      </c>
      <c r="V210" s="26" t="e">
        <f t="shared" si="33"/>
        <v>#N/A</v>
      </c>
      <c r="X210" s="26">
        <f>'DATA ENTRY'!A210</f>
        <v>0</v>
      </c>
      <c r="Y210" s="26">
        <f>'Sub Ref'!$D$27</f>
        <v>2.25</v>
      </c>
      <c r="Z210" s="26">
        <f>'Sub Ref'!$E$27</f>
        <v>0.75</v>
      </c>
      <c r="AA210" s="26">
        <f>'Sub Ref'!$M$27</f>
        <v>3</v>
      </c>
      <c r="AB210" s="26">
        <f>'Sub Ref'!$N$27</f>
        <v>1</v>
      </c>
      <c r="AC210" s="26">
        <f>IFERROR(VLOOKUP('DATA ENTRY'!L210,'Sub Ref'!$L$30:$N$31,2,0),0)</f>
        <v>0</v>
      </c>
      <c r="AD210" s="26">
        <f>IFERROR(VLOOKUP('DATA ENTRY'!L210,'Sub Ref'!$L$30:$N$31,3,0),0)</f>
        <v>0</v>
      </c>
      <c r="AE210" s="26">
        <f>IFERROR(VLOOKUP('DATA ENTRY'!O210,'Sub Ref'!$C$3:$E$11,2,0),0)</f>
        <v>0</v>
      </c>
      <c r="AF210" s="26">
        <f>IFERROR(VLOOKUP('DATA ENTRY'!O210,'Sub Ref'!$C$3:$E$11,3,0),0)</f>
        <v>0</v>
      </c>
      <c r="AG210" s="26">
        <f>IFERROR(VLOOKUP('DATA ENTRY'!R210,'Sub Ref'!$L$3:$N$24,2,0),0)</f>
        <v>0</v>
      </c>
      <c r="AH210" s="26">
        <f>IFERROR(VLOOKUP('DATA ENTRY'!R210,'Sub Ref'!$L$3:$N$24,3,0),0)</f>
        <v>0</v>
      </c>
      <c r="AI210" s="26">
        <f>IFERROR(VLOOKUP('DATA ENTRY'!U210,'Sub Ref'!$C$14:$E$22,2,0),0)</f>
        <v>0</v>
      </c>
      <c r="AJ210" s="26">
        <f>IFERROR(VLOOKUP('DATA ENTRY'!U210,'Sub Ref'!$C$14:$E$22,3,0),0)</f>
        <v>0</v>
      </c>
      <c r="AK210" s="26">
        <f>IFERROR(INDEX('Sub Ref'!$M$14:$M$23,MATCH('DATA ENTRY'!X210,'Sub Ref'!$L$14:$L$23,0)),0)</f>
        <v>0</v>
      </c>
      <c r="AL210" s="26">
        <f>IFERROR(INDEX('Sub Ref'!$N$14:$N$23,MATCH('DATA ENTRY'!X210,'Sub Ref'!$L$14:$L$23,0)),0)</f>
        <v>0</v>
      </c>
      <c r="AN210" s="26">
        <f t="shared" si="34"/>
        <v>7</v>
      </c>
      <c r="AP210" s="26">
        <f>IFERROR('MARK LOOKUP'!Y210*LEDGER!AR210,0)</f>
        <v>0</v>
      </c>
      <c r="AQ210" s="26">
        <f>IFERROR('MARK LOOKUP'!Z210*LEDGER!AS210,0)</f>
        <v>0</v>
      </c>
      <c r="AR210" s="26">
        <f>IFERROR(AA210*LEDGER!AU210,0)</f>
        <v>0</v>
      </c>
      <c r="AS210" s="26">
        <f>IFERROR(AB210*LEDGER!AV210,0)</f>
        <v>0</v>
      </c>
      <c r="AT210" s="26">
        <f>IFERROR(AC210*LEDGER!AU210,0)</f>
        <v>0</v>
      </c>
      <c r="AU210" s="26">
        <f>IFERROR(AD210*LEDGER!AV210,0)</f>
        <v>0</v>
      </c>
      <c r="AV210" s="26">
        <f>IFERROR(AE210*LEDGER!BA210,0)</f>
        <v>0</v>
      </c>
      <c r="AW210" s="26">
        <f>IFERROR(AF210*LEDGER!BB210,0)</f>
        <v>0</v>
      </c>
      <c r="AX210" s="26">
        <f>IFERROR(AG210*LEDGER!BD210,0)</f>
        <v>0</v>
      </c>
      <c r="AY210" s="26">
        <f>IFERROR(AH210*LEDGER!BE210,0)</f>
        <v>0</v>
      </c>
      <c r="AZ210" s="26">
        <f>IFERROR(AI210*LEDGER!BG210,0)</f>
        <v>0</v>
      </c>
      <c r="BA210" s="26">
        <f>IFERROR(AJ210*LEDGER!BH210,0)</f>
        <v>0</v>
      </c>
      <c r="BB210" s="26">
        <f>IFERROR(AK210*LEDGER!BJ210,0)</f>
        <v>0</v>
      </c>
      <c r="BC210" s="26">
        <f>IFERROR(AL210*LEDGER!BK210,0)</f>
        <v>0</v>
      </c>
      <c r="BD210" s="26">
        <f t="shared" si="35"/>
        <v>0</v>
      </c>
      <c r="BE210" s="26">
        <f t="shared" si="36"/>
        <v>0</v>
      </c>
    </row>
    <row r="211" spans="2:57" x14ac:dyDescent="0.2">
      <c r="B211" s="26">
        <f>'Sub Ref'!F$27</f>
        <v>75</v>
      </c>
      <c r="C211" s="26">
        <f>'Sub Ref'!G$27</f>
        <v>25</v>
      </c>
      <c r="D211" s="26">
        <f t="shared" si="30"/>
        <v>100</v>
      </c>
      <c r="E211" s="26">
        <f>'Sub Ref'!O$27</f>
        <v>75</v>
      </c>
      <c r="F211" s="26">
        <f>'Sub Ref'!P$27</f>
        <v>25</v>
      </c>
      <c r="G211" s="26">
        <f t="shared" si="31"/>
        <v>100</v>
      </c>
      <c r="H211" s="26" t="e">
        <f>VLOOKUP('DATA ENTRY'!L211,'Sub Ref'!$L$30:$O$31,4,0)</f>
        <v>#N/A</v>
      </c>
      <c r="I211" s="26" t="e">
        <f>VLOOKUP('DATA ENTRY'!L211,'Sub Ref'!$L$30:$P$31,5,0)</f>
        <v>#N/A</v>
      </c>
      <c r="J211" s="26" t="e">
        <f t="shared" si="37"/>
        <v>#N/A</v>
      </c>
      <c r="K211" s="26" t="e">
        <f>VLOOKUP('DATA ENTRY'!O211,'Sub Ref'!$C$3:$G$11,4,0)</f>
        <v>#N/A</v>
      </c>
      <c r="L211" s="26" t="e">
        <f>VLOOKUP('DATA ENTRY'!O211,'Sub Ref'!$C$3:$G$11,5,0)</f>
        <v>#N/A</v>
      </c>
      <c r="M211" s="26" t="e">
        <f t="shared" si="32"/>
        <v>#N/A</v>
      </c>
      <c r="N211" s="26" t="e">
        <f>VLOOKUP('DATA ENTRY'!R211,'Sub Ref'!$L$3:$P$11,4,0)</f>
        <v>#N/A</v>
      </c>
      <c r="O211" s="26" t="e">
        <f>VLOOKUP('DATA ENTRY'!R211,'Sub Ref'!$L$3:$P$11,5,0)</f>
        <v>#N/A</v>
      </c>
      <c r="P211" s="26" t="e">
        <f t="shared" si="38"/>
        <v>#N/A</v>
      </c>
      <c r="Q211" s="26" t="e">
        <f>VLOOKUP('DATA ENTRY'!U211,'Sub Ref'!$C$14:$G$22,4,0)</f>
        <v>#N/A</v>
      </c>
      <c r="R211" s="26" t="e">
        <f>VLOOKUP('DATA ENTRY'!U211,'Sub Ref'!$C$14:$G$22,5,0)</f>
        <v>#N/A</v>
      </c>
      <c r="S211" s="26" t="e">
        <f t="shared" si="39"/>
        <v>#N/A</v>
      </c>
      <c r="T211" s="26" t="e">
        <f>INDEX('Sub Ref'!$O$14:$O$22,MATCH('DATA ENTRY'!X211,'Sub Ref'!$L$14:$L$22,0))</f>
        <v>#N/A</v>
      </c>
      <c r="U211" s="26" t="e">
        <f>INDEX('Sub Ref'!$P$14:$P$22,MATCH('DATA ENTRY'!X211,'Sub Ref'!$L$14:$L$22,0))</f>
        <v>#N/A</v>
      </c>
      <c r="V211" s="26" t="e">
        <f t="shared" si="33"/>
        <v>#N/A</v>
      </c>
      <c r="X211" s="26">
        <f>'DATA ENTRY'!A211</f>
        <v>0</v>
      </c>
      <c r="Y211" s="26">
        <f>'Sub Ref'!$D$27</f>
        <v>2.25</v>
      </c>
      <c r="Z211" s="26">
        <f>'Sub Ref'!$E$27</f>
        <v>0.75</v>
      </c>
      <c r="AA211" s="26">
        <f>'Sub Ref'!$M$27</f>
        <v>3</v>
      </c>
      <c r="AB211" s="26">
        <f>'Sub Ref'!$N$27</f>
        <v>1</v>
      </c>
      <c r="AC211" s="26">
        <f>IFERROR(VLOOKUP('DATA ENTRY'!L211,'Sub Ref'!$L$30:$N$31,2,0),0)</f>
        <v>0</v>
      </c>
      <c r="AD211" s="26">
        <f>IFERROR(VLOOKUP('DATA ENTRY'!L211,'Sub Ref'!$L$30:$N$31,3,0),0)</f>
        <v>0</v>
      </c>
      <c r="AE211" s="26">
        <f>IFERROR(VLOOKUP('DATA ENTRY'!O211,'Sub Ref'!$C$3:$E$11,2,0),0)</f>
        <v>0</v>
      </c>
      <c r="AF211" s="26">
        <f>IFERROR(VLOOKUP('DATA ENTRY'!O211,'Sub Ref'!$C$3:$E$11,3,0),0)</f>
        <v>0</v>
      </c>
      <c r="AG211" s="26">
        <f>IFERROR(VLOOKUP('DATA ENTRY'!R211,'Sub Ref'!$L$3:$N$24,2,0),0)</f>
        <v>0</v>
      </c>
      <c r="AH211" s="26">
        <f>IFERROR(VLOOKUP('DATA ENTRY'!R211,'Sub Ref'!$L$3:$N$24,3,0),0)</f>
        <v>0</v>
      </c>
      <c r="AI211" s="26">
        <f>IFERROR(VLOOKUP('DATA ENTRY'!U211,'Sub Ref'!$C$14:$E$22,2,0),0)</f>
        <v>0</v>
      </c>
      <c r="AJ211" s="26">
        <f>IFERROR(VLOOKUP('DATA ENTRY'!U211,'Sub Ref'!$C$14:$E$22,3,0),0)</f>
        <v>0</v>
      </c>
      <c r="AK211" s="26">
        <f>IFERROR(INDEX('Sub Ref'!$M$14:$M$23,MATCH('DATA ENTRY'!X211,'Sub Ref'!$L$14:$L$23,0)),0)</f>
        <v>0</v>
      </c>
      <c r="AL211" s="26">
        <f>IFERROR(INDEX('Sub Ref'!$N$14:$N$23,MATCH('DATA ENTRY'!X211,'Sub Ref'!$L$14:$L$23,0)),0)</f>
        <v>0</v>
      </c>
      <c r="AN211" s="26">
        <f t="shared" si="34"/>
        <v>7</v>
      </c>
      <c r="AP211" s="26">
        <f>IFERROR('MARK LOOKUP'!Y211*LEDGER!AR211,0)</f>
        <v>0</v>
      </c>
      <c r="AQ211" s="26">
        <f>IFERROR('MARK LOOKUP'!Z211*LEDGER!AS211,0)</f>
        <v>0</v>
      </c>
      <c r="AR211" s="26">
        <f>IFERROR(AA211*LEDGER!AU211,0)</f>
        <v>0</v>
      </c>
      <c r="AS211" s="26">
        <f>IFERROR(AB211*LEDGER!AV211,0)</f>
        <v>0</v>
      </c>
      <c r="AT211" s="26">
        <f>IFERROR(AC211*LEDGER!AU211,0)</f>
        <v>0</v>
      </c>
      <c r="AU211" s="26">
        <f>IFERROR(AD211*LEDGER!AV211,0)</f>
        <v>0</v>
      </c>
      <c r="AV211" s="26">
        <f>IFERROR(AE211*LEDGER!BA211,0)</f>
        <v>0</v>
      </c>
      <c r="AW211" s="26">
        <f>IFERROR(AF211*LEDGER!BB211,0)</f>
        <v>0</v>
      </c>
      <c r="AX211" s="26">
        <f>IFERROR(AG211*LEDGER!BD211,0)</f>
        <v>0</v>
      </c>
      <c r="AY211" s="26">
        <f>IFERROR(AH211*LEDGER!BE211,0)</f>
        <v>0</v>
      </c>
      <c r="AZ211" s="26">
        <f>IFERROR(AI211*LEDGER!BG211,0)</f>
        <v>0</v>
      </c>
      <c r="BA211" s="26">
        <f>IFERROR(AJ211*LEDGER!BH211,0)</f>
        <v>0</v>
      </c>
      <c r="BB211" s="26">
        <f>IFERROR(AK211*LEDGER!BJ211,0)</f>
        <v>0</v>
      </c>
      <c r="BC211" s="26">
        <f>IFERROR(AL211*LEDGER!BK211,0)</f>
        <v>0</v>
      </c>
      <c r="BD211" s="26">
        <f t="shared" si="35"/>
        <v>0</v>
      </c>
      <c r="BE211" s="26">
        <f t="shared" si="36"/>
        <v>0</v>
      </c>
    </row>
    <row r="212" spans="2:57" x14ac:dyDescent="0.2">
      <c r="B212" s="26">
        <f>'Sub Ref'!F$27</f>
        <v>75</v>
      </c>
      <c r="C212" s="26">
        <f>'Sub Ref'!G$27</f>
        <v>25</v>
      </c>
      <c r="D212" s="26">
        <f t="shared" si="30"/>
        <v>100</v>
      </c>
      <c r="E212" s="26">
        <f>'Sub Ref'!O$27</f>
        <v>75</v>
      </c>
      <c r="F212" s="26">
        <f>'Sub Ref'!P$27</f>
        <v>25</v>
      </c>
      <c r="G212" s="26">
        <f t="shared" si="31"/>
        <v>100</v>
      </c>
      <c r="H212" s="26" t="e">
        <f>VLOOKUP('DATA ENTRY'!L212,'Sub Ref'!$L$30:$O$31,4,0)</f>
        <v>#N/A</v>
      </c>
      <c r="I212" s="26" t="e">
        <f>VLOOKUP('DATA ENTRY'!L212,'Sub Ref'!$L$30:$P$31,5,0)</f>
        <v>#N/A</v>
      </c>
      <c r="J212" s="26" t="e">
        <f t="shared" si="37"/>
        <v>#N/A</v>
      </c>
      <c r="K212" s="26" t="e">
        <f>VLOOKUP('DATA ENTRY'!O212,'Sub Ref'!$C$3:$G$11,4,0)</f>
        <v>#N/A</v>
      </c>
      <c r="L212" s="26" t="e">
        <f>VLOOKUP('DATA ENTRY'!O212,'Sub Ref'!$C$3:$G$11,5,0)</f>
        <v>#N/A</v>
      </c>
      <c r="M212" s="26" t="e">
        <f t="shared" si="32"/>
        <v>#N/A</v>
      </c>
      <c r="N212" s="26" t="e">
        <f>VLOOKUP('DATA ENTRY'!R212,'Sub Ref'!$L$3:$P$11,4,0)</f>
        <v>#N/A</v>
      </c>
      <c r="O212" s="26" t="e">
        <f>VLOOKUP('DATA ENTRY'!R212,'Sub Ref'!$L$3:$P$11,5,0)</f>
        <v>#N/A</v>
      </c>
      <c r="P212" s="26" t="e">
        <f t="shared" si="38"/>
        <v>#N/A</v>
      </c>
      <c r="Q212" s="26" t="e">
        <f>VLOOKUP('DATA ENTRY'!U212,'Sub Ref'!$C$14:$G$22,4,0)</f>
        <v>#N/A</v>
      </c>
      <c r="R212" s="26" t="e">
        <f>VLOOKUP('DATA ENTRY'!U212,'Sub Ref'!$C$14:$G$22,5,0)</f>
        <v>#N/A</v>
      </c>
      <c r="S212" s="26" t="e">
        <f t="shared" si="39"/>
        <v>#N/A</v>
      </c>
      <c r="T212" s="26" t="e">
        <f>INDEX('Sub Ref'!$O$14:$O$22,MATCH('DATA ENTRY'!X212,'Sub Ref'!$L$14:$L$22,0))</f>
        <v>#N/A</v>
      </c>
      <c r="U212" s="26" t="e">
        <f>INDEX('Sub Ref'!$P$14:$P$22,MATCH('DATA ENTRY'!X212,'Sub Ref'!$L$14:$L$22,0))</f>
        <v>#N/A</v>
      </c>
      <c r="V212" s="26" t="e">
        <f t="shared" si="33"/>
        <v>#N/A</v>
      </c>
      <c r="X212" s="26">
        <f>'DATA ENTRY'!A212</f>
        <v>0</v>
      </c>
      <c r="Y212" s="26">
        <f>'Sub Ref'!$D$27</f>
        <v>2.25</v>
      </c>
      <c r="Z212" s="26">
        <f>'Sub Ref'!$E$27</f>
        <v>0.75</v>
      </c>
      <c r="AA212" s="26">
        <f>'Sub Ref'!$M$27</f>
        <v>3</v>
      </c>
      <c r="AB212" s="26">
        <f>'Sub Ref'!$N$27</f>
        <v>1</v>
      </c>
      <c r="AC212" s="26">
        <f>IFERROR(VLOOKUP('DATA ENTRY'!L212,'Sub Ref'!$L$30:$N$31,2,0),0)</f>
        <v>0</v>
      </c>
      <c r="AD212" s="26">
        <f>IFERROR(VLOOKUP('DATA ENTRY'!L212,'Sub Ref'!$L$30:$N$31,3,0),0)</f>
        <v>0</v>
      </c>
      <c r="AE212" s="26">
        <f>IFERROR(VLOOKUP('DATA ENTRY'!O212,'Sub Ref'!$C$3:$E$11,2,0),0)</f>
        <v>0</v>
      </c>
      <c r="AF212" s="26">
        <f>IFERROR(VLOOKUP('DATA ENTRY'!O212,'Sub Ref'!$C$3:$E$11,3,0),0)</f>
        <v>0</v>
      </c>
      <c r="AG212" s="26">
        <f>IFERROR(VLOOKUP('DATA ENTRY'!R212,'Sub Ref'!$L$3:$N$24,2,0),0)</f>
        <v>0</v>
      </c>
      <c r="AH212" s="26">
        <f>IFERROR(VLOOKUP('DATA ENTRY'!R212,'Sub Ref'!$L$3:$N$24,3,0),0)</f>
        <v>0</v>
      </c>
      <c r="AI212" s="26">
        <f>IFERROR(VLOOKUP('DATA ENTRY'!U212,'Sub Ref'!$C$14:$E$22,2,0),0)</f>
        <v>0</v>
      </c>
      <c r="AJ212" s="26">
        <f>IFERROR(VLOOKUP('DATA ENTRY'!U212,'Sub Ref'!$C$14:$E$22,3,0),0)</f>
        <v>0</v>
      </c>
      <c r="AK212" s="26">
        <f>IFERROR(INDEX('Sub Ref'!$M$14:$M$23,MATCH('DATA ENTRY'!X212,'Sub Ref'!$L$14:$L$23,0)),0)</f>
        <v>0</v>
      </c>
      <c r="AL212" s="26">
        <f>IFERROR(INDEX('Sub Ref'!$N$14:$N$23,MATCH('DATA ENTRY'!X212,'Sub Ref'!$L$14:$L$23,0)),0)</f>
        <v>0</v>
      </c>
      <c r="AN212" s="26">
        <f t="shared" si="34"/>
        <v>7</v>
      </c>
      <c r="AP212" s="26">
        <f>IFERROR('MARK LOOKUP'!Y212*LEDGER!AR212,0)</f>
        <v>0</v>
      </c>
      <c r="AQ212" s="26">
        <f>IFERROR('MARK LOOKUP'!Z212*LEDGER!AS212,0)</f>
        <v>0</v>
      </c>
      <c r="AR212" s="26">
        <f>IFERROR(AA212*LEDGER!AU212,0)</f>
        <v>0</v>
      </c>
      <c r="AS212" s="26">
        <f>IFERROR(AB212*LEDGER!AV212,0)</f>
        <v>0</v>
      </c>
      <c r="AT212" s="26">
        <f>IFERROR(AC212*LEDGER!AU212,0)</f>
        <v>0</v>
      </c>
      <c r="AU212" s="26">
        <f>IFERROR(AD212*LEDGER!AV212,0)</f>
        <v>0</v>
      </c>
      <c r="AV212" s="26">
        <f>IFERROR(AE212*LEDGER!BA212,0)</f>
        <v>0</v>
      </c>
      <c r="AW212" s="26">
        <f>IFERROR(AF212*LEDGER!BB212,0)</f>
        <v>0</v>
      </c>
      <c r="AX212" s="26">
        <f>IFERROR(AG212*LEDGER!BD212,0)</f>
        <v>0</v>
      </c>
      <c r="AY212" s="26">
        <f>IFERROR(AH212*LEDGER!BE212,0)</f>
        <v>0</v>
      </c>
      <c r="AZ212" s="26">
        <f>IFERROR(AI212*LEDGER!BG212,0)</f>
        <v>0</v>
      </c>
      <c r="BA212" s="26">
        <f>IFERROR(AJ212*LEDGER!BH212,0)</f>
        <v>0</v>
      </c>
      <c r="BB212" s="26">
        <f>IFERROR(AK212*LEDGER!BJ212,0)</f>
        <v>0</v>
      </c>
      <c r="BC212" s="26">
        <f>IFERROR(AL212*LEDGER!BK212,0)</f>
        <v>0</v>
      </c>
      <c r="BD212" s="26">
        <f t="shared" si="35"/>
        <v>0</v>
      </c>
      <c r="BE212" s="26">
        <f t="shared" si="36"/>
        <v>0</v>
      </c>
    </row>
    <row r="213" spans="2:57" x14ac:dyDescent="0.2">
      <c r="B213" s="26">
        <f>'Sub Ref'!F$27</f>
        <v>75</v>
      </c>
      <c r="C213" s="26">
        <f>'Sub Ref'!G$27</f>
        <v>25</v>
      </c>
      <c r="D213" s="26">
        <f t="shared" si="30"/>
        <v>100</v>
      </c>
      <c r="E213" s="26">
        <f>'Sub Ref'!O$27</f>
        <v>75</v>
      </c>
      <c r="F213" s="26">
        <f>'Sub Ref'!P$27</f>
        <v>25</v>
      </c>
      <c r="G213" s="26">
        <f t="shared" si="31"/>
        <v>100</v>
      </c>
      <c r="H213" s="26" t="e">
        <f>VLOOKUP('DATA ENTRY'!L213,'Sub Ref'!$L$30:$O$31,4,0)</f>
        <v>#N/A</v>
      </c>
      <c r="I213" s="26" t="e">
        <f>VLOOKUP('DATA ENTRY'!L213,'Sub Ref'!$L$30:$P$31,5,0)</f>
        <v>#N/A</v>
      </c>
      <c r="J213" s="26" t="e">
        <f t="shared" si="37"/>
        <v>#N/A</v>
      </c>
      <c r="K213" s="26" t="e">
        <f>VLOOKUP('DATA ENTRY'!O213,'Sub Ref'!$C$3:$G$11,4,0)</f>
        <v>#N/A</v>
      </c>
      <c r="L213" s="26" t="e">
        <f>VLOOKUP('DATA ENTRY'!O213,'Sub Ref'!$C$3:$G$11,5,0)</f>
        <v>#N/A</v>
      </c>
      <c r="M213" s="26" t="e">
        <f t="shared" si="32"/>
        <v>#N/A</v>
      </c>
      <c r="N213" s="26" t="e">
        <f>VLOOKUP('DATA ENTRY'!R213,'Sub Ref'!$L$3:$P$11,4,0)</f>
        <v>#N/A</v>
      </c>
      <c r="O213" s="26" t="e">
        <f>VLOOKUP('DATA ENTRY'!R213,'Sub Ref'!$L$3:$P$11,5,0)</f>
        <v>#N/A</v>
      </c>
      <c r="P213" s="26" t="e">
        <f t="shared" si="38"/>
        <v>#N/A</v>
      </c>
      <c r="Q213" s="26" t="e">
        <f>VLOOKUP('DATA ENTRY'!U213,'Sub Ref'!$C$14:$G$22,4,0)</f>
        <v>#N/A</v>
      </c>
      <c r="R213" s="26" t="e">
        <f>VLOOKUP('DATA ENTRY'!U213,'Sub Ref'!$C$14:$G$22,5,0)</f>
        <v>#N/A</v>
      </c>
      <c r="S213" s="26" t="e">
        <f t="shared" si="39"/>
        <v>#N/A</v>
      </c>
      <c r="T213" s="26" t="e">
        <f>INDEX('Sub Ref'!$O$14:$O$22,MATCH('DATA ENTRY'!X213,'Sub Ref'!$L$14:$L$22,0))</f>
        <v>#N/A</v>
      </c>
      <c r="U213" s="26" t="e">
        <f>INDEX('Sub Ref'!$P$14:$P$22,MATCH('DATA ENTRY'!X213,'Sub Ref'!$L$14:$L$22,0))</f>
        <v>#N/A</v>
      </c>
      <c r="V213" s="26" t="e">
        <f t="shared" si="33"/>
        <v>#N/A</v>
      </c>
      <c r="X213" s="26">
        <f>'DATA ENTRY'!A213</f>
        <v>0</v>
      </c>
      <c r="Y213" s="26">
        <f>'Sub Ref'!$D$27</f>
        <v>2.25</v>
      </c>
      <c r="Z213" s="26">
        <f>'Sub Ref'!$E$27</f>
        <v>0.75</v>
      </c>
      <c r="AA213" s="26">
        <f>'Sub Ref'!$M$27</f>
        <v>3</v>
      </c>
      <c r="AB213" s="26">
        <f>'Sub Ref'!$N$27</f>
        <v>1</v>
      </c>
      <c r="AC213" s="26">
        <f>IFERROR(VLOOKUP('DATA ENTRY'!L213,'Sub Ref'!$L$30:$N$31,2,0),0)</f>
        <v>0</v>
      </c>
      <c r="AD213" s="26">
        <f>IFERROR(VLOOKUP('DATA ENTRY'!L213,'Sub Ref'!$L$30:$N$31,3,0),0)</f>
        <v>0</v>
      </c>
      <c r="AE213" s="26">
        <f>IFERROR(VLOOKUP('DATA ENTRY'!O213,'Sub Ref'!$C$3:$E$11,2,0),0)</f>
        <v>0</v>
      </c>
      <c r="AF213" s="26">
        <f>IFERROR(VLOOKUP('DATA ENTRY'!O213,'Sub Ref'!$C$3:$E$11,3,0),0)</f>
        <v>0</v>
      </c>
      <c r="AG213" s="26">
        <f>IFERROR(VLOOKUP('DATA ENTRY'!R213,'Sub Ref'!$L$3:$N$24,2,0),0)</f>
        <v>0</v>
      </c>
      <c r="AH213" s="26">
        <f>IFERROR(VLOOKUP('DATA ENTRY'!R213,'Sub Ref'!$L$3:$N$24,3,0),0)</f>
        <v>0</v>
      </c>
      <c r="AI213" s="26">
        <f>IFERROR(VLOOKUP('DATA ENTRY'!U213,'Sub Ref'!$C$14:$E$22,2,0),0)</f>
        <v>0</v>
      </c>
      <c r="AJ213" s="26">
        <f>IFERROR(VLOOKUP('DATA ENTRY'!U213,'Sub Ref'!$C$14:$E$22,3,0),0)</f>
        <v>0</v>
      </c>
      <c r="AK213" s="26">
        <f>IFERROR(INDEX('Sub Ref'!$M$14:$M$23,MATCH('DATA ENTRY'!X213,'Sub Ref'!$L$14:$L$23,0)),0)</f>
        <v>0</v>
      </c>
      <c r="AL213" s="26">
        <f>IFERROR(INDEX('Sub Ref'!$N$14:$N$23,MATCH('DATA ENTRY'!X213,'Sub Ref'!$L$14:$L$23,0)),0)</f>
        <v>0</v>
      </c>
      <c r="AN213" s="26">
        <f t="shared" si="34"/>
        <v>7</v>
      </c>
      <c r="AP213" s="26">
        <f>IFERROR('MARK LOOKUP'!Y213*LEDGER!AR213,0)</f>
        <v>0</v>
      </c>
      <c r="AQ213" s="26">
        <f>IFERROR('MARK LOOKUP'!Z213*LEDGER!AS213,0)</f>
        <v>0</v>
      </c>
      <c r="AR213" s="26">
        <f>IFERROR(AA213*LEDGER!AU213,0)</f>
        <v>0</v>
      </c>
      <c r="AS213" s="26">
        <f>IFERROR(AB213*LEDGER!AV213,0)</f>
        <v>0</v>
      </c>
      <c r="AT213" s="26">
        <f>IFERROR(AC213*LEDGER!AU213,0)</f>
        <v>0</v>
      </c>
      <c r="AU213" s="26">
        <f>IFERROR(AD213*LEDGER!AV213,0)</f>
        <v>0</v>
      </c>
      <c r="AV213" s="26">
        <f>IFERROR(AE213*LEDGER!BA213,0)</f>
        <v>0</v>
      </c>
      <c r="AW213" s="26">
        <f>IFERROR(AF213*LEDGER!BB213,0)</f>
        <v>0</v>
      </c>
      <c r="AX213" s="26">
        <f>IFERROR(AG213*LEDGER!BD213,0)</f>
        <v>0</v>
      </c>
      <c r="AY213" s="26">
        <f>IFERROR(AH213*LEDGER!BE213,0)</f>
        <v>0</v>
      </c>
      <c r="AZ213" s="26">
        <f>IFERROR(AI213*LEDGER!BG213,0)</f>
        <v>0</v>
      </c>
      <c r="BA213" s="26">
        <f>IFERROR(AJ213*LEDGER!BH213,0)</f>
        <v>0</v>
      </c>
      <c r="BB213" s="26">
        <f>IFERROR(AK213*LEDGER!BJ213,0)</f>
        <v>0</v>
      </c>
      <c r="BC213" s="26">
        <f>IFERROR(AL213*LEDGER!BK213,0)</f>
        <v>0</v>
      </c>
      <c r="BD213" s="26">
        <f t="shared" si="35"/>
        <v>0</v>
      </c>
      <c r="BE213" s="26">
        <f t="shared" si="36"/>
        <v>0</v>
      </c>
    </row>
    <row r="214" spans="2:57" x14ac:dyDescent="0.2">
      <c r="B214" s="26">
        <f>'Sub Ref'!F$27</f>
        <v>75</v>
      </c>
      <c r="C214" s="26">
        <f>'Sub Ref'!G$27</f>
        <v>25</v>
      </c>
      <c r="D214" s="26">
        <f t="shared" si="30"/>
        <v>100</v>
      </c>
      <c r="E214" s="26">
        <f>'Sub Ref'!O$27</f>
        <v>75</v>
      </c>
      <c r="F214" s="26">
        <f>'Sub Ref'!P$27</f>
        <v>25</v>
      </c>
      <c r="G214" s="26">
        <f t="shared" si="31"/>
        <v>100</v>
      </c>
      <c r="H214" s="26" t="e">
        <f>VLOOKUP('DATA ENTRY'!L214,'Sub Ref'!$L$30:$O$31,4,0)</f>
        <v>#N/A</v>
      </c>
      <c r="I214" s="26" t="e">
        <f>VLOOKUP('DATA ENTRY'!L214,'Sub Ref'!$L$30:$P$31,5,0)</f>
        <v>#N/A</v>
      </c>
      <c r="J214" s="26" t="e">
        <f t="shared" si="37"/>
        <v>#N/A</v>
      </c>
      <c r="K214" s="26" t="e">
        <f>VLOOKUP('DATA ENTRY'!O214,'Sub Ref'!$C$3:$G$11,4,0)</f>
        <v>#N/A</v>
      </c>
      <c r="L214" s="26" t="e">
        <f>VLOOKUP('DATA ENTRY'!O214,'Sub Ref'!$C$3:$G$11,5,0)</f>
        <v>#N/A</v>
      </c>
      <c r="M214" s="26" t="e">
        <f t="shared" si="32"/>
        <v>#N/A</v>
      </c>
      <c r="N214" s="26" t="e">
        <f>VLOOKUP('DATA ENTRY'!R214,'Sub Ref'!$L$3:$P$11,4,0)</f>
        <v>#N/A</v>
      </c>
      <c r="O214" s="26" t="e">
        <f>VLOOKUP('DATA ENTRY'!R214,'Sub Ref'!$L$3:$P$11,5,0)</f>
        <v>#N/A</v>
      </c>
      <c r="P214" s="26" t="e">
        <f t="shared" si="38"/>
        <v>#N/A</v>
      </c>
      <c r="Q214" s="26" t="e">
        <f>VLOOKUP('DATA ENTRY'!U214,'Sub Ref'!$C$14:$G$22,4,0)</f>
        <v>#N/A</v>
      </c>
      <c r="R214" s="26" t="e">
        <f>VLOOKUP('DATA ENTRY'!U214,'Sub Ref'!$C$14:$G$22,5,0)</f>
        <v>#N/A</v>
      </c>
      <c r="S214" s="26" t="e">
        <f t="shared" si="39"/>
        <v>#N/A</v>
      </c>
      <c r="T214" s="26" t="e">
        <f>INDEX('Sub Ref'!$O$14:$O$22,MATCH('DATA ENTRY'!X214,'Sub Ref'!$L$14:$L$22,0))</f>
        <v>#N/A</v>
      </c>
      <c r="U214" s="26" t="e">
        <f>INDEX('Sub Ref'!$P$14:$P$22,MATCH('DATA ENTRY'!X214,'Sub Ref'!$L$14:$L$22,0))</f>
        <v>#N/A</v>
      </c>
      <c r="V214" s="26" t="e">
        <f t="shared" si="33"/>
        <v>#N/A</v>
      </c>
      <c r="X214" s="26">
        <f>'DATA ENTRY'!A214</f>
        <v>0</v>
      </c>
      <c r="Y214" s="26">
        <f>'Sub Ref'!$D$27</f>
        <v>2.25</v>
      </c>
      <c r="Z214" s="26">
        <f>'Sub Ref'!$E$27</f>
        <v>0.75</v>
      </c>
      <c r="AA214" s="26">
        <f>'Sub Ref'!$M$27</f>
        <v>3</v>
      </c>
      <c r="AB214" s="26">
        <f>'Sub Ref'!$N$27</f>
        <v>1</v>
      </c>
      <c r="AC214" s="26">
        <f>IFERROR(VLOOKUP('DATA ENTRY'!L214,'Sub Ref'!$L$30:$N$31,2,0),0)</f>
        <v>0</v>
      </c>
      <c r="AD214" s="26">
        <f>IFERROR(VLOOKUP('DATA ENTRY'!L214,'Sub Ref'!$L$30:$N$31,3,0),0)</f>
        <v>0</v>
      </c>
      <c r="AE214" s="26">
        <f>IFERROR(VLOOKUP('DATA ENTRY'!O214,'Sub Ref'!$C$3:$E$11,2,0),0)</f>
        <v>0</v>
      </c>
      <c r="AF214" s="26">
        <f>IFERROR(VLOOKUP('DATA ENTRY'!O214,'Sub Ref'!$C$3:$E$11,3,0),0)</f>
        <v>0</v>
      </c>
      <c r="AG214" s="26">
        <f>IFERROR(VLOOKUP('DATA ENTRY'!R214,'Sub Ref'!$L$3:$N$24,2,0),0)</f>
        <v>0</v>
      </c>
      <c r="AH214" s="26">
        <f>IFERROR(VLOOKUP('DATA ENTRY'!R214,'Sub Ref'!$L$3:$N$24,3,0),0)</f>
        <v>0</v>
      </c>
      <c r="AI214" s="26">
        <f>IFERROR(VLOOKUP('DATA ENTRY'!U214,'Sub Ref'!$C$14:$E$22,2,0),0)</f>
        <v>0</v>
      </c>
      <c r="AJ214" s="26">
        <f>IFERROR(VLOOKUP('DATA ENTRY'!U214,'Sub Ref'!$C$14:$E$22,3,0),0)</f>
        <v>0</v>
      </c>
      <c r="AK214" s="26">
        <f>IFERROR(INDEX('Sub Ref'!$M$14:$M$23,MATCH('DATA ENTRY'!X214,'Sub Ref'!$L$14:$L$23,0)),0)</f>
        <v>0</v>
      </c>
      <c r="AL214" s="26">
        <f>IFERROR(INDEX('Sub Ref'!$N$14:$N$23,MATCH('DATA ENTRY'!X214,'Sub Ref'!$L$14:$L$23,0)),0)</f>
        <v>0</v>
      </c>
      <c r="AN214" s="26">
        <f t="shared" si="34"/>
        <v>7</v>
      </c>
      <c r="AP214" s="26">
        <f>IFERROR('MARK LOOKUP'!Y214*LEDGER!AR214,0)</f>
        <v>0</v>
      </c>
      <c r="AQ214" s="26">
        <f>IFERROR('MARK LOOKUP'!Z214*LEDGER!AS214,0)</f>
        <v>0</v>
      </c>
      <c r="AR214" s="26">
        <f>IFERROR(AA214*LEDGER!AU214,0)</f>
        <v>0</v>
      </c>
      <c r="AS214" s="26">
        <f>IFERROR(AB214*LEDGER!AV214,0)</f>
        <v>0</v>
      </c>
      <c r="AT214" s="26">
        <f>IFERROR(AC214*LEDGER!AU214,0)</f>
        <v>0</v>
      </c>
      <c r="AU214" s="26">
        <f>IFERROR(AD214*LEDGER!AV214,0)</f>
        <v>0</v>
      </c>
      <c r="AV214" s="26">
        <f>IFERROR(AE214*LEDGER!BA214,0)</f>
        <v>0</v>
      </c>
      <c r="AW214" s="26">
        <f>IFERROR(AF214*LEDGER!BB214,0)</f>
        <v>0</v>
      </c>
      <c r="AX214" s="26">
        <f>IFERROR(AG214*LEDGER!BD214,0)</f>
        <v>0</v>
      </c>
      <c r="AY214" s="26">
        <f>IFERROR(AH214*LEDGER!BE214,0)</f>
        <v>0</v>
      </c>
      <c r="AZ214" s="26">
        <f>IFERROR(AI214*LEDGER!BG214,0)</f>
        <v>0</v>
      </c>
      <c r="BA214" s="26">
        <f>IFERROR(AJ214*LEDGER!BH214,0)</f>
        <v>0</v>
      </c>
      <c r="BB214" s="26">
        <f>IFERROR(AK214*LEDGER!BJ214,0)</f>
        <v>0</v>
      </c>
      <c r="BC214" s="26">
        <f>IFERROR(AL214*LEDGER!BK214,0)</f>
        <v>0</v>
      </c>
      <c r="BD214" s="26">
        <f t="shared" si="35"/>
        <v>0</v>
      </c>
      <c r="BE214" s="26">
        <f t="shared" si="36"/>
        <v>0</v>
      </c>
    </row>
    <row r="215" spans="2:57" x14ac:dyDescent="0.2">
      <c r="B215" s="26">
        <f>'Sub Ref'!F$27</f>
        <v>75</v>
      </c>
      <c r="C215" s="26">
        <f>'Sub Ref'!G$27</f>
        <v>25</v>
      </c>
      <c r="D215" s="26">
        <f t="shared" si="30"/>
        <v>100</v>
      </c>
      <c r="E215" s="26">
        <f>'Sub Ref'!O$27</f>
        <v>75</v>
      </c>
      <c r="F215" s="26">
        <f>'Sub Ref'!P$27</f>
        <v>25</v>
      </c>
      <c r="G215" s="26">
        <f t="shared" si="31"/>
        <v>100</v>
      </c>
      <c r="H215" s="26" t="e">
        <f>VLOOKUP('DATA ENTRY'!L215,'Sub Ref'!$L$30:$O$31,4,0)</f>
        <v>#N/A</v>
      </c>
      <c r="I215" s="26" t="e">
        <f>VLOOKUP('DATA ENTRY'!L215,'Sub Ref'!$L$30:$P$31,5,0)</f>
        <v>#N/A</v>
      </c>
      <c r="J215" s="26" t="e">
        <f t="shared" si="37"/>
        <v>#N/A</v>
      </c>
      <c r="K215" s="26" t="e">
        <f>VLOOKUP('DATA ENTRY'!O215,'Sub Ref'!$C$3:$G$11,4,0)</f>
        <v>#N/A</v>
      </c>
      <c r="L215" s="26" t="e">
        <f>VLOOKUP('DATA ENTRY'!O215,'Sub Ref'!$C$3:$G$11,5,0)</f>
        <v>#N/A</v>
      </c>
      <c r="M215" s="26" t="e">
        <f t="shared" si="32"/>
        <v>#N/A</v>
      </c>
      <c r="N215" s="26" t="e">
        <f>VLOOKUP('DATA ENTRY'!R215,'Sub Ref'!$L$3:$P$11,4,0)</f>
        <v>#N/A</v>
      </c>
      <c r="O215" s="26" t="e">
        <f>VLOOKUP('DATA ENTRY'!R215,'Sub Ref'!$L$3:$P$11,5,0)</f>
        <v>#N/A</v>
      </c>
      <c r="P215" s="26" t="e">
        <f t="shared" si="38"/>
        <v>#N/A</v>
      </c>
      <c r="Q215" s="26" t="e">
        <f>VLOOKUP('DATA ENTRY'!U215,'Sub Ref'!$C$14:$G$22,4,0)</f>
        <v>#N/A</v>
      </c>
      <c r="R215" s="26" t="e">
        <f>VLOOKUP('DATA ENTRY'!U215,'Sub Ref'!$C$14:$G$22,5,0)</f>
        <v>#N/A</v>
      </c>
      <c r="S215" s="26" t="e">
        <f t="shared" si="39"/>
        <v>#N/A</v>
      </c>
      <c r="T215" s="26" t="e">
        <f>INDEX('Sub Ref'!$O$14:$O$22,MATCH('DATA ENTRY'!X215,'Sub Ref'!$L$14:$L$22,0))</f>
        <v>#N/A</v>
      </c>
      <c r="U215" s="26" t="e">
        <f>INDEX('Sub Ref'!$P$14:$P$22,MATCH('DATA ENTRY'!X215,'Sub Ref'!$L$14:$L$22,0))</f>
        <v>#N/A</v>
      </c>
      <c r="V215" s="26" t="e">
        <f t="shared" si="33"/>
        <v>#N/A</v>
      </c>
      <c r="X215" s="26">
        <f>'DATA ENTRY'!A215</f>
        <v>0</v>
      </c>
      <c r="Y215" s="26">
        <f>'Sub Ref'!$D$27</f>
        <v>2.25</v>
      </c>
      <c r="Z215" s="26">
        <f>'Sub Ref'!$E$27</f>
        <v>0.75</v>
      </c>
      <c r="AA215" s="26">
        <f>'Sub Ref'!$M$27</f>
        <v>3</v>
      </c>
      <c r="AB215" s="26">
        <f>'Sub Ref'!$N$27</f>
        <v>1</v>
      </c>
      <c r="AC215" s="26">
        <f>IFERROR(VLOOKUP('DATA ENTRY'!L215,'Sub Ref'!$L$30:$N$31,2,0),0)</f>
        <v>0</v>
      </c>
      <c r="AD215" s="26">
        <f>IFERROR(VLOOKUP('DATA ENTRY'!L215,'Sub Ref'!$L$30:$N$31,3,0),0)</f>
        <v>0</v>
      </c>
      <c r="AE215" s="26">
        <f>IFERROR(VLOOKUP('DATA ENTRY'!O215,'Sub Ref'!$C$3:$E$11,2,0),0)</f>
        <v>0</v>
      </c>
      <c r="AF215" s="26">
        <f>IFERROR(VLOOKUP('DATA ENTRY'!O215,'Sub Ref'!$C$3:$E$11,3,0),0)</f>
        <v>0</v>
      </c>
      <c r="AG215" s="26">
        <f>IFERROR(VLOOKUP('DATA ENTRY'!R215,'Sub Ref'!$L$3:$N$24,2,0),0)</f>
        <v>0</v>
      </c>
      <c r="AH215" s="26">
        <f>IFERROR(VLOOKUP('DATA ENTRY'!R215,'Sub Ref'!$L$3:$N$24,3,0),0)</f>
        <v>0</v>
      </c>
      <c r="AI215" s="26">
        <f>IFERROR(VLOOKUP('DATA ENTRY'!U215,'Sub Ref'!$C$14:$E$22,2,0),0)</f>
        <v>0</v>
      </c>
      <c r="AJ215" s="26">
        <f>IFERROR(VLOOKUP('DATA ENTRY'!U215,'Sub Ref'!$C$14:$E$22,3,0),0)</f>
        <v>0</v>
      </c>
      <c r="AK215" s="26">
        <f>IFERROR(INDEX('Sub Ref'!$M$14:$M$23,MATCH('DATA ENTRY'!X215,'Sub Ref'!$L$14:$L$23,0)),0)</f>
        <v>0</v>
      </c>
      <c r="AL215" s="26">
        <f>IFERROR(INDEX('Sub Ref'!$N$14:$N$23,MATCH('DATA ENTRY'!X215,'Sub Ref'!$L$14:$L$23,0)),0)</f>
        <v>0</v>
      </c>
      <c r="AN215" s="26">
        <f t="shared" si="34"/>
        <v>7</v>
      </c>
      <c r="AP215" s="26">
        <f>IFERROR('MARK LOOKUP'!Y215*LEDGER!AR215,0)</f>
        <v>0</v>
      </c>
      <c r="AQ215" s="26">
        <f>IFERROR('MARK LOOKUP'!Z215*LEDGER!AS215,0)</f>
        <v>0</v>
      </c>
      <c r="AR215" s="26">
        <f>IFERROR(AA215*LEDGER!AU215,0)</f>
        <v>0</v>
      </c>
      <c r="AS215" s="26">
        <f>IFERROR(AB215*LEDGER!AV215,0)</f>
        <v>0</v>
      </c>
      <c r="AT215" s="26">
        <f>IFERROR(AC215*LEDGER!AU215,0)</f>
        <v>0</v>
      </c>
      <c r="AU215" s="26">
        <f>IFERROR(AD215*LEDGER!AV215,0)</f>
        <v>0</v>
      </c>
      <c r="AV215" s="26">
        <f>IFERROR(AE215*LEDGER!BA215,0)</f>
        <v>0</v>
      </c>
      <c r="AW215" s="26">
        <f>IFERROR(AF215*LEDGER!BB215,0)</f>
        <v>0</v>
      </c>
      <c r="AX215" s="26">
        <f>IFERROR(AG215*LEDGER!BD215,0)</f>
        <v>0</v>
      </c>
      <c r="AY215" s="26">
        <f>IFERROR(AH215*LEDGER!BE215,0)</f>
        <v>0</v>
      </c>
      <c r="AZ215" s="26">
        <f>IFERROR(AI215*LEDGER!BG215,0)</f>
        <v>0</v>
      </c>
      <c r="BA215" s="26">
        <f>IFERROR(AJ215*LEDGER!BH215,0)</f>
        <v>0</v>
      </c>
      <c r="BB215" s="26">
        <f>IFERROR(AK215*LEDGER!BJ215,0)</f>
        <v>0</v>
      </c>
      <c r="BC215" s="26">
        <f>IFERROR(AL215*LEDGER!BK215,0)</f>
        <v>0</v>
      </c>
      <c r="BD215" s="26">
        <f t="shared" si="35"/>
        <v>0</v>
      </c>
      <c r="BE215" s="26">
        <f t="shared" si="36"/>
        <v>0</v>
      </c>
    </row>
    <row r="216" spans="2:57" x14ac:dyDescent="0.2">
      <c r="B216" s="26">
        <f>'Sub Ref'!F$27</f>
        <v>75</v>
      </c>
      <c r="C216" s="26">
        <f>'Sub Ref'!G$27</f>
        <v>25</v>
      </c>
      <c r="D216" s="26">
        <f t="shared" si="30"/>
        <v>100</v>
      </c>
      <c r="E216" s="26">
        <f>'Sub Ref'!O$27</f>
        <v>75</v>
      </c>
      <c r="F216" s="26">
        <f>'Sub Ref'!P$27</f>
        <v>25</v>
      </c>
      <c r="G216" s="26">
        <f t="shared" si="31"/>
        <v>100</v>
      </c>
      <c r="H216" s="26" t="e">
        <f>VLOOKUP('DATA ENTRY'!L216,'Sub Ref'!$L$30:$O$31,4,0)</f>
        <v>#N/A</v>
      </c>
      <c r="I216" s="26" t="e">
        <f>VLOOKUP('DATA ENTRY'!L216,'Sub Ref'!$L$30:$P$31,5,0)</f>
        <v>#N/A</v>
      </c>
      <c r="J216" s="26" t="e">
        <f t="shared" si="37"/>
        <v>#N/A</v>
      </c>
      <c r="K216" s="26" t="e">
        <f>VLOOKUP('DATA ENTRY'!O216,'Sub Ref'!$C$3:$G$11,4,0)</f>
        <v>#N/A</v>
      </c>
      <c r="L216" s="26" t="e">
        <f>VLOOKUP('DATA ENTRY'!O216,'Sub Ref'!$C$3:$G$11,5,0)</f>
        <v>#N/A</v>
      </c>
      <c r="M216" s="26" t="e">
        <f t="shared" si="32"/>
        <v>#N/A</v>
      </c>
      <c r="N216" s="26" t="e">
        <f>VLOOKUP('DATA ENTRY'!R216,'Sub Ref'!$L$3:$P$11,4,0)</f>
        <v>#N/A</v>
      </c>
      <c r="O216" s="26" t="e">
        <f>VLOOKUP('DATA ENTRY'!R216,'Sub Ref'!$L$3:$P$11,5,0)</f>
        <v>#N/A</v>
      </c>
      <c r="P216" s="26" t="e">
        <f t="shared" si="38"/>
        <v>#N/A</v>
      </c>
      <c r="Q216" s="26" t="e">
        <f>VLOOKUP('DATA ENTRY'!U216,'Sub Ref'!$C$14:$G$22,4,0)</f>
        <v>#N/A</v>
      </c>
      <c r="R216" s="26" t="e">
        <f>VLOOKUP('DATA ENTRY'!U216,'Sub Ref'!$C$14:$G$22,5,0)</f>
        <v>#N/A</v>
      </c>
      <c r="S216" s="26" t="e">
        <f t="shared" si="39"/>
        <v>#N/A</v>
      </c>
      <c r="T216" s="26" t="e">
        <f>INDEX('Sub Ref'!$O$14:$O$22,MATCH('DATA ENTRY'!X216,'Sub Ref'!$L$14:$L$22,0))</f>
        <v>#N/A</v>
      </c>
      <c r="U216" s="26" t="e">
        <f>INDEX('Sub Ref'!$P$14:$P$22,MATCH('DATA ENTRY'!X216,'Sub Ref'!$L$14:$L$22,0))</f>
        <v>#N/A</v>
      </c>
      <c r="V216" s="26" t="e">
        <f t="shared" si="33"/>
        <v>#N/A</v>
      </c>
      <c r="X216" s="26">
        <f>'DATA ENTRY'!A216</f>
        <v>0</v>
      </c>
      <c r="Y216" s="26">
        <f>'Sub Ref'!$D$27</f>
        <v>2.25</v>
      </c>
      <c r="Z216" s="26">
        <f>'Sub Ref'!$E$27</f>
        <v>0.75</v>
      </c>
      <c r="AA216" s="26">
        <f>'Sub Ref'!$M$27</f>
        <v>3</v>
      </c>
      <c r="AB216" s="26">
        <f>'Sub Ref'!$N$27</f>
        <v>1</v>
      </c>
      <c r="AC216" s="26">
        <f>IFERROR(VLOOKUP('DATA ENTRY'!L216,'Sub Ref'!$L$30:$N$31,2,0),0)</f>
        <v>0</v>
      </c>
      <c r="AD216" s="26">
        <f>IFERROR(VLOOKUP('DATA ENTRY'!L216,'Sub Ref'!$L$30:$N$31,3,0),0)</f>
        <v>0</v>
      </c>
      <c r="AE216" s="26">
        <f>IFERROR(VLOOKUP('DATA ENTRY'!O216,'Sub Ref'!$C$3:$E$11,2,0),0)</f>
        <v>0</v>
      </c>
      <c r="AF216" s="26">
        <f>IFERROR(VLOOKUP('DATA ENTRY'!O216,'Sub Ref'!$C$3:$E$11,3,0),0)</f>
        <v>0</v>
      </c>
      <c r="AG216" s="26">
        <f>IFERROR(VLOOKUP('DATA ENTRY'!R216,'Sub Ref'!$L$3:$N$24,2,0),0)</f>
        <v>0</v>
      </c>
      <c r="AH216" s="26">
        <f>IFERROR(VLOOKUP('DATA ENTRY'!R216,'Sub Ref'!$L$3:$N$24,3,0),0)</f>
        <v>0</v>
      </c>
      <c r="AI216" s="26">
        <f>IFERROR(VLOOKUP('DATA ENTRY'!U216,'Sub Ref'!$C$14:$E$22,2,0),0)</f>
        <v>0</v>
      </c>
      <c r="AJ216" s="26">
        <f>IFERROR(VLOOKUP('DATA ENTRY'!U216,'Sub Ref'!$C$14:$E$22,3,0),0)</f>
        <v>0</v>
      </c>
      <c r="AK216" s="26">
        <f>IFERROR(INDEX('Sub Ref'!$M$14:$M$23,MATCH('DATA ENTRY'!X216,'Sub Ref'!$L$14:$L$23,0)),0)</f>
        <v>0</v>
      </c>
      <c r="AL216" s="26">
        <f>IFERROR(INDEX('Sub Ref'!$N$14:$N$23,MATCH('DATA ENTRY'!X216,'Sub Ref'!$L$14:$L$23,0)),0)</f>
        <v>0</v>
      </c>
      <c r="AN216" s="26">
        <f t="shared" si="34"/>
        <v>7</v>
      </c>
      <c r="AP216" s="26">
        <f>IFERROR('MARK LOOKUP'!Y216*LEDGER!AR216,0)</f>
        <v>0</v>
      </c>
      <c r="AQ216" s="26">
        <f>IFERROR('MARK LOOKUP'!Z216*LEDGER!AS216,0)</f>
        <v>0</v>
      </c>
      <c r="AR216" s="26">
        <f>IFERROR(AA216*LEDGER!AU216,0)</f>
        <v>0</v>
      </c>
      <c r="AS216" s="26">
        <f>IFERROR(AB216*LEDGER!AV216,0)</f>
        <v>0</v>
      </c>
      <c r="AT216" s="26">
        <f>IFERROR(AC216*LEDGER!AU216,0)</f>
        <v>0</v>
      </c>
      <c r="AU216" s="26">
        <f>IFERROR(AD216*LEDGER!AV216,0)</f>
        <v>0</v>
      </c>
      <c r="AV216" s="26">
        <f>IFERROR(AE216*LEDGER!BA216,0)</f>
        <v>0</v>
      </c>
      <c r="AW216" s="26">
        <f>IFERROR(AF216*LEDGER!BB216,0)</f>
        <v>0</v>
      </c>
      <c r="AX216" s="26">
        <f>IFERROR(AG216*LEDGER!BD216,0)</f>
        <v>0</v>
      </c>
      <c r="AY216" s="26">
        <f>IFERROR(AH216*LEDGER!BE216,0)</f>
        <v>0</v>
      </c>
      <c r="AZ216" s="26">
        <f>IFERROR(AI216*LEDGER!BG216,0)</f>
        <v>0</v>
      </c>
      <c r="BA216" s="26">
        <f>IFERROR(AJ216*LEDGER!BH216,0)</f>
        <v>0</v>
      </c>
      <c r="BB216" s="26">
        <f>IFERROR(AK216*LEDGER!BJ216,0)</f>
        <v>0</v>
      </c>
      <c r="BC216" s="26">
        <f>IFERROR(AL216*LEDGER!BK216,0)</f>
        <v>0</v>
      </c>
      <c r="BD216" s="26">
        <f t="shared" si="35"/>
        <v>0</v>
      </c>
      <c r="BE216" s="26">
        <f t="shared" si="36"/>
        <v>0</v>
      </c>
    </row>
    <row r="217" spans="2:57" x14ac:dyDescent="0.2">
      <c r="B217" s="26">
        <f>'Sub Ref'!F$27</f>
        <v>75</v>
      </c>
      <c r="C217" s="26">
        <f>'Sub Ref'!G$27</f>
        <v>25</v>
      </c>
      <c r="D217" s="26">
        <f t="shared" si="30"/>
        <v>100</v>
      </c>
      <c r="E217" s="26">
        <f>'Sub Ref'!O$27</f>
        <v>75</v>
      </c>
      <c r="F217" s="26">
        <f>'Sub Ref'!P$27</f>
        <v>25</v>
      </c>
      <c r="G217" s="26">
        <f t="shared" si="31"/>
        <v>100</v>
      </c>
      <c r="H217" s="26" t="e">
        <f>VLOOKUP('DATA ENTRY'!L217,'Sub Ref'!$L$30:$O$31,4,0)</f>
        <v>#N/A</v>
      </c>
      <c r="I217" s="26" t="e">
        <f>VLOOKUP('DATA ENTRY'!L217,'Sub Ref'!$L$30:$P$31,5,0)</f>
        <v>#N/A</v>
      </c>
      <c r="J217" s="26" t="e">
        <f t="shared" si="37"/>
        <v>#N/A</v>
      </c>
      <c r="K217" s="26" t="e">
        <f>VLOOKUP('DATA ENTRY'!O217,'Sub Ref'!$C$3:$G$11,4,0)</f>
        <v>#N/A</v>
      </c>
      <c r="L217" s="26" t="e">
        <f>VLOOKUP('DATA ENTRY'!O217,'Sub Ref'!$C$3:$G$11,5,0)</f>
        <v>#N/A</v>
      </c>
      <c r="M217" s="26" t="e">
        <f t="shared" si="32"/>
        <v>#N/A</v>
      </c>
      <c r="N217" s="26" t="e">
        <f>VLOOKUP('DATA ENTRY'!R217,'Sub Ref'!$L$3:$P$11,4,0)</f>
        <v>#N/A</v>
      </c>
      <c r="O217" s="26" t="e">
        <f>VLOOKUP('DATA ENTRY'!R217,'Sub Ref'!$L$3:$P$11,5,0)</f>
        <v>#N/A</v>
      </c>
      <c r="P217" s="26" t="e">
        <f t="shared" si="38"/>
        <v>#N/A</v>
      </c>
      <c r="Q217" s="26" t="e">
        <f>VLOOKUP('DATA ENTRY'!U217,'Sub Ref'!$C$14:$G$22,4,0)</f>
        <v>#N/A</v>
      </c>
      <c r="R217" s="26" t="e">
        <f>VLOOKUP('DATA ENTRY'!U217,'Sub Ref'!$C$14:$G$22,5,0)</f>
        <v>#N/A</v>
      </c>
      <c r="S217" s="26" t="e">
        <f t="shared" si="39"/>
        <v>#N/A</v>
      </c>
      <c r="T217" s="26" t="e">
        <f>INDEX('Sub Ref'!$O$14:$O$22,MATCH('DATA ENTRY'!X217,'Sub Ref'!$L$14:$L$22,0))</f>
        <v>#N/A</v>
      </c>
      <c r="U217" s="26" t="e">
        <f>INDEX('Sub Ref'!$P$14:$P$22,MATCH('DATA ENTRY'!X217,'Sub Ref'!$L$14:$L$22,0))</f>
        <v>#N/A</v>
      </c>
      <c r="V217" s="26" t="e">
        <f t="shared" si="33"/>
        <v>#N/A</v>
      </c>
      <c r="X217" s="26">
        <f>'DATA ENTRY'!A217</f>
        <v>0</v>
      </c>
      <c r="Y217" s="26">
        <f>'Sub Ref'!$D$27</f>
        <v>2.25</v>
      </c>
      <c r="Z217" s="26">
        <f>'Sub Ref'!$E$27</f>
        <v>0.75</v>
      </c>
      <c r="AA217" s="26">
        <f>'Sub Ref'!$M$27</f>
        <v>3</v>
      </c>
      <c r="AB217" s="26">
        <f>'Sub Ref'!$N$27</f>
        <v>1</v>
      </c>
      <c r="AC217" s="26">
        <f>IFERROR(VLOOKUP('DATA ENTRY'!L217,'Sub Ref'!$L$30:$N$31,2,0),0)</f>
        <v>0</v>
      </c>
      <c r="AD217" s="26">
        <f>IFERROR(VLOOKUP('DATA ENTRY'!L217,'Sub Ref'!$L$30:$N$31,3,0),0)</f>
        <v>0</v>
      </c>
      <c r="AE217" s="26">
        <f>IFERROR(VLOOKUP('DATA ENTRY'!O217,'Sub Ref'!$C$3:$E$11,2,0),0)</f>
        <v>0</v>
      </c>
      <c r="AF217" s="26">
        <f>IFERROR(VLOOKUP('DATA ENTRY'!O217,'Sub Ref'!$C$3:$E$11,3,0),0)</f>
        <v>0</v>
      </c>
      <c r="AG217" s="26">
        <f>IFERROR(VLOOKUP('DATA ENTRY'!R217,'Sub Ref'!$L$3:$N$24,2,0),0)</f>
        <v>0</v>
      </c>
      <c r="AH217" s="26">
        <f>IFERROR(VLOOKUP('DATA ENTRY'!R217,'Sub Ref'!$L$3:$N$24,3,0),0)</f>
        <v>0</v>
      </c>
      <c r="AI217" s="26">
        <f>IFERROR(VLOOKUP('DATA ENTRY'!U217,'Sub Ref'!$C$14:$E$22,2,0),0)</f>
        <v>0</v>
      </c>
      <c r="AJ217" s="26">
        <f>IFERROR(VLOOKUP('DATA ENTRY'!U217,'Sub Ref'!$C$14:$E$22,3,0),0)</f>
        <v>0</v>
      </c>
      <c r="AK217" s="26">
        <f>IFERROR(INDEX('Sub Ref'!$M$14:$M$23,MATCH('DATA ENTRY'!X217,'Sub Ref'!$L$14:$L$23,0)),0)</f>
        <v>0</v>
      </c>
      <c r="AL217" s="26">
        <f>IFERROR(INDEX('Sub Ref'!$N$14:$N$23,MATCH('DATA ENTRY'!X217,'Sub Ref'!$L$14:$L$23,0)),0)</f>
        <v>0</v>
      </c>
      <c r="AN217" s="26">
        <f t="shared" si="34"/>
        <v>7</v>
      </c>
      <c r="AP217" s="26">
        <f>IFERROR('MARK LOOKUP'!Y217*LEDGER!AR217,0)</f>
        <v>0</v>
      </c>
      <c r="AQ217" s="26">
        <f>IFERROR('MARK LOOKUP'!Z217*LEDGER!AS217,0)</f>
        <v>0</v>
      </c>
      <c r="AR217" s="26">
        <f>IFERROR(AA217*LEDGER!AU217,0)</f>
        <v>0</v>
      </c>
      <c r="AS217" s="26">
        <f>IFERROR(AB217*LEDGER!AV217,0)</f>
        <v>0</v>
      </c>
      <c r="AT217" s="26">
        <f>IFERROR(AC217*LEDGER!AU217,0)</f>
        <v>0</v>
      </c>
      <c r="AU217" s="26">
        <f>IFERROR(AD217*LEDGER!AV217,0)</f>
        <v>0</v>
      </c>
      <c r="AV217" s="26">
        <f>IFERROR(AE217*LEDGER!BA217,0)</f>
        <v>0</v>
      </c>
      <c r="AW217" s="26">
        <f>IFERROR(AF217*LEDGER!BB217,0)</f>
        <v>0</v>
      </c>
      <c r="AX217" s="26">
        <f>IFERROR(AG217*LEDGER!BD217,0)</f>
        <v>0</v>
      </c>
      <c r="AY217" s="26">
        <f>IFERROR(AH217*LEDGER!BE217,0)</f>
        <v>0</v>
      </c>
      <c r="AZ217" s="26">
        <f>IFERROR(AI217*LEDGER!BG217,0)</f>
        <v>0</v>
      </c>
      <c r="BA217" s="26">
        <f>IFERROR(AJ217*LEDGER!BH217,0)</f>
        <v>0</v>
      </c>
      <c r="BB217" s="26">
        <f>IFERROR(AK217*LEDGER!BJ217,0)</f>
        <v>0</v>
      </c>
      <c r="BC217" s="26">
        <f>IFERROR(AL217*LEDGER!BK217,0)</f>
        <v>0</v>
      </c>
      <c r="BD217" s="26">
        <f t="shared" si="35"/>
        <v>0</v>
      </c>
      <c r="BE217" s="26">
        <f t="shared" si="36"/>
        <v>0</v>
      </c>
    </row>
    <row r="218" spans="2:57" x14ac:dyDescent="0.2">
      <c r="B218" s="26">
        <f>'Sub Ref'!F$27</f>
        <v>75</v>
      </c>
      <c r="C218" s="26">
        <f>'Sub Ref'!G$27</f>
        <v>25</v>
      </c>
      <c r="D218" s="26">
        <f t="shared" si="30"/>
        <v>100</v>
      </c>
      <c r="E218" s="26">
        <f>'Sub Ref'!O$27</f>
        <v>75</v>
      </c>
      <c r="F218" s="26">
        <f>'Sub Ref'!P$27</f>
        <v>25</v>
      </c>
      <c r="G218" s="26">
        <f t="shared" si="31"/>
        <v>100</v>
      </c>
      <c r="H218" s="26" t="e">
        <f>VLOOKUP('DATA ENTRY'!L218,'Sub Ref'!$L$30:$O$31,4,0)</f>
        <v>#N/A</v>
      </c>
      <c r="I218" s="26" t="e">
        <f>VLOOKUP('DATA ENTRY'!L218,'Sub Ref'!$L$30:$P$31,5,0)</f>
        <v>#N/A</v>
      </c>
      <c r="J218" s="26" t="e">
        <f t="shared" si="37"/>
        <v>#N/A</v>
      </c>
      <c r="K218" s="26" t="e">
        <f>VLOOKUP('DATA ENTRY'!O218,'Sub Ref'!$C$3:$G$11,4,0)</f>
        <v>#N/A</v>
      </c>
      <c r="L218" s="26" t="e">
        <f>VLOOKUP('DATA ENTRY'!O218,'Sub Ref'!$C$3:$G$11,5,0)</f>
        <v>#N/A</v>
      </c>
      <c r="M218" s="26" t="e">
        <f t="shared" si="32"/>
        <v>#N/A</v>
      </c>
      <c r="N218" s="26" t="e">
        <f>VLOOKUP('DATA ENTRY'!R218,'Sub Ref'!$L$3:$P$11,4,0)</f>
        <v>#N/A</v>
      </c>
      <c r="O218" s="26" t="e">
        <f>VLOOKUP('DATA ENTRY'!R218,'Sub Ref'!$L$3:$P$11,5,0)</f>
        <v>#N/A</v>
      </c>
      <c r="P218" s="26" t="e">
        <f t="shared" si="38"/>
        <v>#N/A</v>
      </c>
      <c r="Q218" s="26" t="e">
        <f>VLOOKUP('DATA ENTRY'!U218,'Sub Ref'!$C$14:$G$22,4,0)</f>
        <v>#N/A</v>
      </c>
      <c r="R218" s="26" t="e">
        <f>VLOOKUP('DATA ENTRY'!U218,'Sub Ref'!$C$14:$G$22,5,0)</f>
        <v>#N/A</v>
      </c>
      <c r="S218" s="26" t="e">
        <f t="shared" si="39"/>
        <v>#N/A</v>
      </c>
      <c r="T218" s="26" t="e">
        <f>INDEX('Sub Ref'!$O$14:$O$22,MATCH('DATA ENTRY'!X218,'Sub Ref'!$L$14:$L$22,0))</f>
        <v>#N/A</v>
      </c>
      <c r="U218" s="26" t="e">
        <f>INDEX('Sub Ref'!$P$14:$P$22,MATCH('DATA ENTRY'!X218,'Sub Ref'!$L$14:$L$22,0))</f>
        <v>#N/A</v>
      </c>
      <c r="V218" s="26" t="e">
        <f t="shared" si="33"/>
        <v>#N/A</v>
      </c>
      <c r="X218" s="26">
        <f>'DATA ENTRY'!A218</f>
        <v>0</v>
      </c>
      <c r="Y218" s="26">
        <f>'Sub Ref'!$D$27</f>
        <v>2.25</v>
      </c>
      <c r="Z218" s="26">
        <f>'Sub Ref'!$E$27</f>
        <v>0.75</v>
      </c>
      <c r="AA218" s="26">
        <f>'Sub Ref'!$M$27</f>
        <v>3</v>
      </c>
      <c r="AB218" s="26">
        <f>'Sub Ref'!$N$27</f>
        <v>1</v>
      </c>
      <c r="AC218" s="26">
        <f>IFERROR(VLOOKUP('DATA ENTRY'!L218,'Sub Ref'!$L$30:$N$31,2,0),0)</f>
        <v>0</v>
      </c>
      <c r="AD218" s="26">
        <f>IFERROR(VLOOKUP('DATA ENTRY'!L218,'Sub Ref'!$L$30:$N$31,3,0),0)</f>
        <v>0</v>
      </c>
      <c r="AE218" s="26">
        <f>IFERROR(VLOOKUP('DATA ENTRY'!O218,'Sub Ref'!$C$3:$E$11,2,0),0)</f>
        <v>0</v>
      </c>
      <c r="AF218" s="26">
        <f>IFERROR(VLOOKUP('DATA ENTRY'!O218,'Sub Ref'!$C$3:$E$11,3,0),0)</f>
        <v>0</v>
      </c>
      <c r="AG218" s="26">
        <f>IFERROR(VLOOKUP('DATA ENTRY'!R218,'Sub Ref'!$L$3:$N$24,2,0),0)</f>
        <v>0</v>
      </c>
      <c r="AH218" s="26">
        <f>IFERROR(VLOOKUP('DATA ENTRY'!R218,'Sub Ref'!$L$3:$N$24,3,0),0)</f>
        <v>0</v>
      </c>
      <c r="AI218" s="26">
        <f>IFERROR(VLOOKUP('DATA ENTRY'!U218,'Sub Ref'!$C$14:$E$22,2,0),0)</f>
        <v>0</v>
      </c>
      <c r="AJ218" s="26">
        <f>IFERROR(VLOOKUP('DATA ENTRY'!U218,'Sub Ref'!$C$14:$E$22,3,0),0)</f>
        <v>0</v>
      </c>
      <c r="AK218" s="26">
        <f>IFERROR(INDEX('Sub Ref'!$M$14:$M$23,MATCH('DATA ENTRY'!X218,'Sub Ref'!$L$14:$L$23,0)),0)</f>
        <v>0</v>
      </c>
      <c r="AL218" s="26">
        <f>IFERROR(INDEX('Sub Ref'!$N$14:$N$23,MATCH('DATA ENTRY'!X218,'Sub Ref'!$L$14:$L$23,0)),0)</f>
        <v>0</v>
      </c>
      <c r="AN218" s="26">
        <f t="shared" si="34"/>
        <v>7</v>
      </c>
      <c r="AP218" s="26">
        <f>IFERROR('MARK LOOKUP'!Y218*LEDGER!AR218,0)</f>
        <v>0</v>
      </c>
      <c r="AQ218" s="26">
        <f>IFERROR('MARK LOOKUP'!Z218*LEDGER!AS218,0)</f>
        <v>0</v>
      </c>
      <c r="AR218" s="26">
        <f>IFERROR(AA218*LEDGER!AU218,0)</f>
        <v>0</v>
      </c>
      <c r="AS218" s="26">
        <f>IFERROR(AB218*LEDGER!AV218,0)</f>
        <v>0</v>
      </c>
      <c r="AT218" s="26">
        <f>IFERROR(AC218*LEDGER!AU218,0)</f>
        <v>0</v>
      </c>
      <c r="AU218" s="26">
        <f>IFERROR(AD218*LEDGER!AV218,0)</f>
        <v>0</v>
      </c>
      <c r="AV218" s="26">
        <f>IFERROR(AE218*LEDGER!BA218,0)</f>
        <v>0</v>
      </c>
      <c r="AW218" s="26">
        <f>IFERROR(AF218*LEDGER!BB218,0)</f>
        <v>0</v>
      </c>
      <c r="AX218" s="26">
        <f>IFERROR(AG218*LEDGER!BD218,0)</f>
        <v>0</v>
      </c>
      <c r="AY218" s="26">
        <f>IFERROR(AH218*LEDGER!BE218,0)</f>
        <v>0</v>
      </c>
      <c r="AZ218" s="26">
        <f>IFERROR(AI218*LEDGER!BG218,0)</f>
        <v>0</v>
      </c>
      <c r="BA218" s="26">
        <f>IFERROR(AJ218*LEDGER!BH218,0)</f>
        <v>0</v>
      </c>
      <c r="BB218" s="26">
        <f>IFERROR(AK218*LEDGER!BJ218,0)</f>
        <v>0</v>
      </c>
      <c r="BC218" s="26">
        <f>IFERROR(AL218*LEDGER!BK218,0)</f>
        <v>0</v>
      </c>
      <c r="BD218" s="26">
        <f t="shared" si="35"/>
        <v>0</v>
      </c>
      <c r="BE218" s="26">
        <f t="shared" si="36"/>
        <v>0</v>
      </c>
    </row>
    <row r="219" spans="2:57" x14ac:dyDescent="0.2">
      <c r="B219" s="26">
        <f>'Sub Ref'!F$27</f>
        <v>75</v>
      </c>
      <c r="C219" s="26">
        <f>'Sub Ref'!G$27</f>
        <v>25</v>
      </c>
      <c r="D219" s="26">
        <f t="shared" si="30"/>
        <v>100</v>
      </c>
      <c r="E219" s="26">
        <f>'Sub Ref'!O$27</f>
        <v>75</v>
      </c>
      <c r="F219" s="26">
        <f>'Sub Ref'!P$27</f>
        <v>25</v>
      </c>
      <c r="G219" s="26">
        <f t="shared" si="31"/>
        <v>100</v>
      </c>
      <c r="H219" s="26" t="e">
        <f>VLOOKUP('DATA ENTRY'!L219,'Sub Ref'!$L$30:$O$31,4,0)</f>
        <v>#N/A</v>
      </c>
      <c r="I219" s="26" t="e">
        <f>VLOOKUP('DATA ENTRY'!L219,'Sub Ref'!$L$30:$P$31,5,0)</f>
        <v>#N/A</v>
      </c>
      <c r="J219" s="26" t="e">
        <f t="shared" si="37"/>
        <v>#N/A</v>
      </c>
      <c r="K219" s="26" t="e">
        <f>VLOOKUP('DATA ENTRY'!O219,'Sub Ref'!$C$3:$G$11,4,0)</f>
        <v>#N/A</v>
      </c>
      <c r="L219" s="26" t="e">
        <f>VLOOKUP('DATA ENTRY'!O219,'Sub Ref'!$C$3:$G$11,5,0)</f>
        <v>#N/A</v>
      </c>
      <c r="M219" s="26" t="e">
        <f t="shared" si="32"/>
        <v>#N/A</v>
      </c>
      <c r="N219" s="26" t="e">
        <f>VLOOKUP('DATA ENTRY'!R219,'Sub Ref'!$L$3:$P$11,4,0)</f>
        <v>#N/A</v>
      </c>
      <c r="O219" s="26" t="e">
        <f>VLOOKUP('DATA ENTRY'!R219,'Sub Ref'!$L$3:$P$11,5,0)</f>
        <v>#N/A</v>
      </c>
      <c r="P219" s="26" t="e">
        <f t="shared" si="38"/>
        <v>#N/A</v>
      </c>
      <c r="Q219" s="26" t="e">
        <f>VLOOKUP('DATA ENTRY'!U219,'Sub Ref'!$C$14:$G$22,4,0)</f>
        <v>#N/A</v>
      </c>
      <c r="R219" s="26" t="e">
        <f>VLOOKUP('DATA ENTRY'!U219,'Sub Ref'!$C$14:$G$22,5,0)</f>
        <v>#N/A</v>
      </c>
      <c r="S219" s="26" t="e">
        <f t="shared" si="39"/>
        <v>#N/A</v>
      </c>
      <c r="T219" s="26" t="e">
        <f>INDEX('Sub Ref'!$O$14:$O$22,MATCH('DATA ENTRY'!X219,'Sub Ref'!$L$14:$L$22,0))</f>
        <v>#N/A</v>
      </c>
      <c r="U219" s="26" t="e">
        <f>INDEX('Sub Ref'!$P$14:$P$22,MATCH('DATA ENTRY'!X219,'Sub Ref'!$L$14:$L$22,0))</f>
        <v>#N/A</v>
      </c>
      <c r="V219" s="26" t="e">
        <f t="shared" si="33"/>
        <v>#N/A</v>
      </c>
      <c r="X219" s="26">
        <f>'DATA ENTRY'!A219</f>
        <v>0</v>
      </c>
      <c r="Y219" s="26">
        <f>'Sub Ref'!$D$27</f>
        <v>2.25</v>
      </c>
      <c r="Z219" s="26">
        <f>'Sub Ref'!$E$27</f>
        <v>0.75</v>
      </c>
      <c r="AA219" s="26">
        <f>'Sub Ref'!$M$27</f>
        <v>3</v>
      </c>
      <c r="AB219" s="26">
        <f>'Sub Ref'!$N$27</f>
        <v>1</v>
      </c>
      <c r="AC219" s="26">
        <f>IFERROR(VLOOKUP('DATA ENTRY'!L219,'Sub Ref'!$L$30:$N$31,2,0),0)</f>
        <v>0</v>
      </c>
      <c r="AD219" s="26">
        <f>IFERROR(VLOOKUP('DATA ENTRY'!L219,'Sub Ref'!$L$30:$N$31,3,0),0)</f>
        <v>0</v>
      </c>
      <c r="AE219" s="26">
        <f>IFERROR(VLOOKUP('DATA ENTRY'!O219,'Sub Ref'!$C$3:$E$11,2,0),0)</f>
        <v>0</v>
      </c>
      <c r="AF219" s="26">
        <f>IFERROR(VLOOKUP('DATA ENTRY'!O219,'Sub Ref'!$C$3:$E$11,3,0),0)</f>
        <v>0</v>
      </c>
      <c r="AG219" s="26">
        <f>IFERROR(VLOOKUP('DATA ENTRY'!R219,'Sub Ref'!$L$3:$N$24,2,0),0)</f>
        <v>0</v>
      </c>
      <c r="AH219" s="26">
        <f>IFERROR(VLOOKUP('DATA ENTRY'!R219,'Sub Ref'!$L$3:$N$24,3,0),0)</f>
        <v>0</v>
      </c>
      <c r="AI219" s="26">
        <f>IFERROR(VLOOKUP('DATA ENTRY'!U219,'Sub Ref'!$C$14:$E$22,2,0),0)</f>
        <v>0</v>
      </c>
      <c r="AJ219" s="26">
        <f>IFERROR(VLOOKUP('DATA ENTRY'!U219,'Sub Ref'!$C$14:$E$22,3,0),0)</f>
        <v>0</v>
      </c>
      <c r="AK219" s="26">
        <f>IFERROR(INDEX('Sub Ref'!$M$14:$M$23,MATCH('DATA ENTRY'!X219,'Sub Ref'!$L$14:$L$23,0)),0)</f>
        <v>0</v>
      </c>
      <c r="AL219" s="26">
        <f>IFERROR(INDEX('Sub Ref'!$N$14:$N$23,MATCH('DATA ENTRY'!X219,'Sub Ref'!$L$14:$L$23,0)),0)</f>
        <v>0</v>
      </c>
      <c r="AN219" s="26">
        <f t="shared" si="34"/>
        <v>7</v>
      </c>
      <c r="AP219" s="26">
        <f>IFERROR('MARK LOOKUP'!Y219*LEDGER!AR219,0)</f>
        <v>0</v>
      </c>
      <c r="AQ219" s="26">
        <f>IFERROR('MARK LOOKUP'!Z219*LEDGER!AS219,0)</f>
        <v>0</v>
      </c>
      <c r="AR219" s="26">
        <f>IFERROR(AA219*LEDGER!AU219,0)</f>
        <v>0</v>
      </c>
      <c r="AS219" s="26">
        <f>IFERROR(AB219*LEDGER!AV219,0)</f>
        <v>0</v>
      </c>
      <c r="AT219" s="26">
        <f>IFERROR(AC219*LEDGER!AU219,0)</f>
        <v>0</v>
      </c>
      <c r="AU219" s="26">
        <f>IFERROR(AD219*LEDGER!AV219,0)</f>
        <v>0</v>
      </c>
      <c r="AV219" s="26">
        <f>IFERROR(AE219*LEDGER!BA219,0)</f>
        <v>0</v>
      </c>
      <c r="AW219" s="26">
        <f>IFERROR(AF219*LEDGER!BB219,0)</f>
        <v>0</v>
      </c>
      <c r="AX219" s="26">
        <f>IFERROR(AG219*LEDGER!BD219,0)</f>
        <v>0</v>
      </c>
      <c r="AY219" s="26">
        <f>IFERROR(AH219*LEDGER!BE219,0)</f>
        <v>0</v>
      </c>
      <c r="AZ219" s="26">
        <f>IFERROR(AI219*LEDGER!BG219,0)</f>
        <v>0</v>
      </c>
      <c r="BA219" s="26">
        <f>IFERROR(AJ219*LEDGER!BH219,0)</f>
        <v>0</v>
      </c>
      <c r="BB219" s="26">
        <f>IFERROR(AK219*LEDGER!BJ219,0)</f>
        <v>0</v>
      </c>
      <c r="BC219" s="26">
        <f>IFERROR(AL219*LEDGER!BK219,0)</f>
        <v>0</v>
      </c>
      <c r="BD219" s="26">
        <f t="shared" si="35"/>
        <v>0</v>
      </c>
      <c r="BE219" s="26">
        <f t="shared" si="36"/>
        <v>0</v>
      </c>
    </row>
    <row r="220" spans="2:57" x14ac:dyDescent="0.2">
      <c r="B220" s="26">
        <f>'Sub Ref'!F$27</f>
        <v>75</v>
      </c>
      <c r="C220" s="26">
        <f>'Sub Ref'!G$27</f>
        <v>25</v>
      </c>
      <c r="D220" s="26">
        <f t="shared" si="30"/>
        <v>100</v>
      </c>
      <c r="E220" s="26">
        <f>'Sub Ref'!O$27</f>
        <v>75</v>
      </c>
      <c r="F220" s="26">
        <f>'Sub Ref'!P$27</f>
        <v>25</v>
      </c>
      <c r="G220" s="26">
        <f t="shared" si="31"/>
        <v>100</v>
      </c>
      <c r="H220" s="26" t="e">
        <f>VLOOKUP('DATA ENTRY'!L220,'Sub Ref'!$L$30:$O$31,4,0)</f>
        <v>#N/A</v>
      </c>
      <c r="I220" s="26" t="e">
        <f>VLOOKUP('DATA ENTRY'!L220,'Sub Ref'!$L$30:$P$31,5,0)</f>
        <v>#N/A</v>
      </c>
      <c r="J220" s="26" t="e">
        <f t="shared" si="37"/>
        <v>#N/A</v>
      </c>
      <c r="K220" s="26" t="e">
        <f>VLOOKUP('DATA ENTRY'!O220,'Sub Ref'!$C$3:$G$11,4,0)</f>
        <v>#N/A</v>
      </c>
      <c r="L220" s="26" t="e">
        <f>VLOOKUP('DATA ENTRY'!O220,'Sub Ref'!$C$3:$G$11,5,0)</f>
        <v>#N/A</v>
      </c>
      <c r="M220" s="26" t="e">
        <f t="shared" si="32"/>
        <v>#N/A</v>
      </c>
      <c r="N220" s="26" t="e">
        <f>VLOOKUP('DATA ENTRY'!R220,'Sub Ref'!$L$3:$P$11,4,0)</f>
        <v>#N/A</v>
      </c>
      <c r="O220" s="26" t="e">
        <f>VLOOKUP('DATA ENTRY'!R220,'Sub Ref'!$L$3:$P$11,5,0)</f>
        <v>#N/A</v>
      </c>
      <c r="P220" s="26" t="e">
        <f t="shared" si="38"/>
        <v>#N/A</v>
      </c>
      <c r="Q220" s="26" t="e">
        <f>VLOOKUP('DATA ENTRY'!U220,'Sub Ref'!$C$14:$G$22,4,0)</f>
        <v>#N/A</v>
      </c>
      <c r="R220" s="26" t="e">
        <f>VLOOKUP('DATA ENTRY'!U220,'Sub Ref'!$C$14:$G$22,5,0)</f>
        <v>#N/A</v>
      </c>
      <c r="S220" s="26" t="e">
        <f t="shared" si="39"/>
        <v>#N/A</v>
      </c>
      <c r="T220" s="26" t="e">
        <f>INDEX('Sub Ref'!$O$14:$O$22,MATCH('DATA ENTRY'!X220,'Sub Ref'!$L$14:$L$22,0))</f>
        <v>#N/A</v>
      </c>
      <c r="U220" s="26" t="e">
        <f>INDEX('Sub Ref'!$P$14:$P$22,MATCH('DATA ENTRY'!X220,'Sub Ref'!$L$14:$L$22,0))</f>
        <v>#N/A</v>
      </c>
      <c r="V220" s="26" t="e">
        <f t="shared" si="33"/>
        <v>#N/A</v>
      </c>
      <c r="X220" s="26">
        <f>'DATA ENTRY'!A220</f>
        <v>0</v>
      </c>
      <c r="Y220" s="26">
        <f>'Sub Ref'!$D$27</f>
        <v>2.25</v>
      </c>
      <c r="Z220" s="26">
        <f>'Sub Ref'!$E$27</f>
        <v>0.75</v>
      </c>
      <c r="AA220" s="26">
        <f>'Sub Ref'!$M$27</f>
        <v>3</v>
      </c>
      <c r="AB220" s="26">
        <f>'Sub Ref'!$N$27</f>
        <v>1</v>
      </c>
      <c r="AC220" s="26">
        <f>IFERROR(VLOOKUP('DATA ENTRY'!L220,'Sub Ref'!$L$30:$N$31,2,0),0)</f>
        <v>0</v>
      </c>
      <c r="AD220" s="26">
        <f>IFERROR(VLOOKUP('DATA ENTRY'!L220,'Sub Ref'!$L$30:$N$31,3,0),0)</f>
        <v>0</v>
      </c>
      <c r="AE220" s="26">
        <f>IFERROR(VLOOKUP('DATA ENTRY'!O220,'Sub Ref'!$C$3:$E$11,2,0),0)</f>
        <v>0</v>
      </c>
      <c r="AF220" s="26">
        <f>IFERROR(VLOOKUP('DATA ENTRY'!O220,'Sub Ref'!$C$3:$E$11,3,0),0)</f>
        <v>0</v>
      </c>
      <c r="AG220" s="26">
        <f>IFERROR(VLOOKUP('DATA ENTRY'!R220,'Sub Ref'!$L$3:$N$24,2,0),0)</f>
        <v>0</v>
      </c>
      <c r="AH220" s="26">
        <f>IFERROR(VLOOKUP('DATA ENTRY'!R220,'Sub Ref'!$L$3:$N$24,3,0),0)</f>
        <v>0</v>
      </c>
      <c r="AI220" s="26">
        <f>IFERROR(VLOOKUP('DATA ENTRY'!U220,'Sub Ref'!$C$14:$E$22,2,0),0)</f>
        <v>0</v>
      </c>
      <c r="AJ220" s="26">
        <f>IFERROR(VLOOKUP('DATA ENTRY'!U220,'Sub Ref'!$C$14:$E$22,3,0),0)</f>
        <v>0</v>
      </c>
      <c r="AK220" s="26">
        <f>IFERROR(INDEX('Sub Ref'!$M$14:$M$23,MATCH('DATA ENTRY'!X220,'Sub Ref'!$L$14:$L$23,0)),0)</f>
        <v>0</v>
      </c>
      <c r="AL220" s="26">
        <f>IFERROR(INDEX('Sub Ref'!$N$14:$N$23,MATCH('DATA ENTRY'!X220,'Sub Ref'!$L$14:$L$23,0)),0)</f>
        <v>0</v>
      </c>
      <c r="AN220" s="26">
        <f t="shared" si="34"/>
        <v>7</v>
      </c>
      <c r="AP220" s="26">
        <f>IFERROR('MARK LOOKUP'!Y220*LEDGER!AR220,0)</f>
        <v>0</v>
      </c>
      <c r="AQ220" s="26">
        <f>IFERROR('MARK LOOKUP'!Z220*LEDGER!AS220,0)</f>
        <v>0</v>
      </c>
      <c r="AR220" s="26">
        <f>IFERROR(AA220*LEDGER!AU220,0)</f>
        <v>0</v>
      </c>
      <c r="AS220" s="26">
        <f>IFERROR(AB220*LEDGER!AV220,0)</f>
        <v>0</v>
      </c>
      <c r="AT220" s="26">
        <f>IFERROR(AC220*LEDGER!AU220,0)</f>
        <v>0</v>
      </c>
      <c r="AU220" s="26">
        <f>IFERROR(AD220*LEDGER!AV220,0)</f>
        <v>0</v>
      </c>
      <c r="AV220" s="26">
        <f>IFERROR(AE220*LEDGER!BA220,0)</f>
        <v>0</v>
      </c>
      <c r="AW220" s="26">
        <f>IFERROR(AF220*LEDGER!BB220,0)</f>
        <v>0</v>
      </c>
      <c r="AX220" s="26">
        <f>IFERROR(AG220*LEDGER!BD220,0)</f>
        <v>0</v>
      </c>
      <c r="AY220" s="26">
        <f>IFERROR(AH220*LEDGER!BE220,0)</f>
        <v>0</v>
      </c>
      <c r="AZ220" s="26">
        <f>IFERROR(AI220*LEDGER!BG220,0)</f>
        <v>0</v>
      </c>
      <c r="BA220" s="26">
        <f>IFERROR(AJ220*LEDGER!BH220,0)</f>
        <v>0</v>
      </c>
      <c r="BB220" s="26">
        <f>IFERROR(AK220*LEDGER!BJ220,0)</f>
        <v>0</v>
      </c>
      <c r="BC220" s="26">
        <f>IFERROR(AL220*LEDGER!BK220,0)</f>
        <v>0</v>
      </c>
      <c r="BD220" s="26">
        <f t="shared" si="35"/>
        <v>0</v>
      </c>
      <c r="BE220" s="26">
        <f t="shared" si="36"/>
        <v>0</v>
      </c>
    </row>
    <row r="221" spans="2:57" x14ac:dyDescent="0.2">
      <c r="B221" s="26">
        <f>'Sub Ref'!F$27</f>
        <v>75</v>
      </c>
      <c r="C221" s="26">
        <f>'Sub Ref'!G$27</f>
        <v>25</v>
      </c>
      <c r="D221" s="26">
        <f t="shared" si="30"/>
        <v>100</v>
      </c>
      <c r="E221" s="26">
        <f>'Sub Ref'!O$27</f>
        <v>75</v>
      </c>
      <c r="F221" s="26">
        <f>'Sub Ref'!P$27</f>
        <v>25</v>
      </c>
      <c r="G221" s="26">
        <f t="shared" si="31"/>
        <v>100</v>
      </c>
      <c r="H221" s="26" t="e">
        <f>VLOOKUP('DATA ENTRY'!L221,'Sub Ref'!$L$30:$O$31,4,0)</f>
        <v>#N/A</v>
      </c>
      <c r="I221" s="26" t="e">
        <f>VLOOKUP('DATA ENTRY'!L221,'Sub Ref'!$L$30:$P$31,5,0)</f>
        <v>#N/A</v>
      </c>
      <c r="J221" s="26" t="e">
        <f t="shared" si="37"/>
        <v>#N/A</v>
      </c>
      <c r="K221" s="26" t="e">
        <f>VLOOKUP('DATA ENTRY'!O221,'Sub Ref'!$C$3:$G$11,4,0)</f>
        <v>#N/A</v>
      </c>
      <c r="L221" s="26" t="e">
        <f>VLOOKUP('DATA ENTRY'!O221,'Sub Ref'!$C$3:$G$11,5,0)</f>
        <v>#N/A</v>
      </c>
      <c r="M221" s="26" t="e">
        <f t="shared" si="32"/>
        <v>#N/A</v>
      </c>
      <c r="N221" s="26" t="e">
        <f>VLOOKUP('DATA ENTRY'!R221,'Sub Ref'!$L$3:$P$11,4,0)</f>
        <v>#N/A</v>
      </c>
      <c r="O221" s="26" t="e">
        <f>VLOOKUP('DATA ENTRY'!R221,'Sub Ref'!$L$3:$P$11,5,0)</f>
        <v>#N/A</v>
      </c>
      <c r="P221" s="26" t="e">
        <f t="shared" si="38"/>
        <v>#N/A</v>
      </c>
      <c r="Q221" s="26" t="e">
        <f>VLOOKUP('DATA ENTRY'!U221,'Sub Ref'!$C$14:$G$22,4,0)</f>
        <v>#N/A</v>
      </c>
      <c r="R221" s="26" t="e">
        <f>VLOOKUP('DATA ENTRY'!U221,'Sub Ref'!$C$14:$G$22,5,0)</f>
        <v>#N/A</v>
      </c>
      <c r="S221" s="26" t="e">
        <f t="shared" si="39"/>
        <v>#N/A</v>
      </c>
      <c r="T221" s="26" t="e">
        <f>INDEX('Sub Ref'!$O$14:$O$22,MATCH('DATA ENTRY'!X221,'Sub Ref'!$L$14:$L$22,0))</f>
        <v>#N/A</v>
      </c>
      <c r="U221" s="26" t="e">
        <f>INDEX('Sub Ref'!$P$14:$P$22,MATCH('DATA ENTRY'!X221,'Sub Ref'!$L$14:$L$22,0))</f>
        <v>#N/A</v>
      </c>
      <c r="V221" s="26" t="e">
        <f t="shared" si="33"/>
        <v>#N/A</v>
      </c>
      <c r="X221" s="26">
        <f>'DATA ENTRY'!A221</f>
        <v>0</v>
      </c>
      <c r="Y221" s="26">
        <f>'Sub Ref'!$D$27</f>
        <v>2.25</v>
      </c>
      <c r="Z221" s="26">
        <f>'Sub Ref'!$E$27</f>
        <v>0.75</v>
      </c>
      <c r="AA221" s="26">
        <f>'Sub Ref'!$M$27</f>
        <v>3</v>
      </c>
      <c r="AB221" s="26">
        <f>'Sub Ref'!$N$27</f>
        <v>1</v>
      </c>
      <c r="AC221" s="26">
        <f>IFERROR(VLOOKUP('DATA ENTRY'!L221,'Sub Ref'!$L$30:$N$31,2,0),0)</f>
        <v>0</v>
      </c>
      <c r="AD221" s="26">
        <f>IFERROR(VLOOKUP('DATA ENTRY'!L221,'Sub Ref'!$L$30:$N$31,3,0),0)</f>
        <v>0</v>
      </c>
      <c r="AE221" s="26">
        <f>IFERROR(VLOOKUP('DATA ENTRY'!O221,'Sub Ref'!$C$3:$E$11,2,0),0)</f>
        <v>0</v>
      </c>
      <c r="AF221" s="26">
        <f>IFERROR(VLOOKUP('DATA ENTRY'!O221,'Sub Ref'!$C$3:$E$11,3,0),0)</f>
        <v>0</v>
      </c>
      <c r="AG221" s="26">
        <f>IFERROR(VLOOKUP('DATA ENTRY'!R221,'Sub Ref'!$L$3:$N$24,2,0),0)</f>
        <v>0</v>
      </c>
      <c r="AH221" s="26">
        <f>IFERROR(VLOOKUP('DATA ENTRY'!R221,'Sub Ref'!$L$3:$N$24,3,0),0)</f>
        <v>0</v>
      </c>
      <c r="AI221" s="26">
        <f>IFERROR(VLOOKUP('DATA ENTRY'!U221,'Sub Ref'!$C$14:$E$22,2,0),0)</f>
        <v>0</v>
      </c>
      <c r="AJ221" s="26">
        <f>IFERROR(VLOOKUP('DATA ENTRY'!U221,'Sub Ref'!$C$14:$E$22,3,0),0)</f>
        <v>0</v>
      </c>
      <c r="AK221" s="26">
        <f>IFERROR(INDEX('Sub Ref'!$M$14:$M$23,MATCH('DATA ENTRY'!X221,'Sub Ref'!$L$14:$L$23,0)),0)</f>
        <v>0</v>
      </c>
      <c r="AL221" s="26">
        <f>IFERROR(INDEX('Sub Ref'!$N$14:$N$23,MATCH('DATA ENTRY'!X221,'Sub Ref'!$L$14:$L$23,0)),0)</f>
        <v>0</v>
      </c>
      <c r="AN221" s="26">
        <f t="shared" si="34"/>
        <v>7</v>
      </c>
      <c r="AP221" s="26">
        <f>IFERROR('MARK LOOKUP'!Y221*LEDGER!AR221,0)</f>
        <v>0</v>
      </c>
      <c r="AQ221" s="26">
        <f>IFERROR('MARK LOOKUP'!Z221*LEDGER!AS221,0)</f>
        <v>0</v>
      </c>
      <c r="AR221" s="26">
        <f>IFERROR(AA221*LEDGER!AU221,0)</f>
        <v>0</v>
      </c>
      <c r="AS221" s="26">
        <f>IFERROR(AB221*LEDGER!AV221,0)</f>
        <v>0</v>
      </c>
      <c r="AT221" s="26">
        <f>IFERROR(AC221*LEDGER!AU221,0)</f>
        <v>0</v>
      </c>
      <c r="AU221" s="26">
        <f>IFERROR(AD221*LEDGER!AV221,0)</f>
        <v>0</v>
      </c>
      <c r="AV221" s="26">
        <f>IFERROR(AE221*LEDGER!BA221,0)</f>
        <v>0</v>
      </c>
      <c r="AW221" s="26">
        <f>IFERROR(AF221*LEDGER!BB221,0)</f>
        <v>0</v>
      </c>
      <c r="AX221" s="26">
        <f>IFERROR(AG221*LEDGER!BD221,0)</f>
        <v>0</v>
      </c>
      <c r="AY221" s="26">
        <f>IFERROR(AH221*LEDGER!BE221,0)</f>
        <v>0</v>
      </c>
      <c r="AZ221" s="26">
        <f>IFERROR(AI221*LEDGER!BG221,0)</f>
        <v>0</v>
      </c>
      <c r="BA221" s="26">
        <f>IFERROR(AJ221*LEDGER!BH221,0)</f>
        <v>0</v>
      </c>
      <c r="BB221" s="26">
        <f>IFERROR(AK221*LEDGER!BJ221,0)</f>
        <v>0</v>
      </c>
      <c r="BC221" s="26">
        <f>IFERROR(AL221*LEDGER!BK221,0)</f>
        <v>0</v>
      </c>
      <c r="BD221" s="26">
        <f t="shared" si="35"/>
        <v>0</v>
      </c>
      <c r="BE221" s="26">
        <f t="shared" si="36"/>
        <v>0</v>
      </c>
    </row>
    <row r="222" spans="2:57" x14ac:dyDescent="0.2">
      <c r="B222" s="26">
        <f>'Sub Ref'!F$27</f>
        <v>75</v>
      </c>
      <c r="C222" s="26">
        <f>'Sub Ref'!G$27</f>
        <v>25</v>
      </c>
      <c r="D222" s="26">
        <f t="shared" si="30"/>
        <v>100</v>
      </c>
      <c r="E222" s="26">
        <f>'Sub Ref'!O$27</f>
        <v>75</v>
      </c>
      <c r="F222" s="26">
        <f>'Sub Ref'!P$27</f>
        <v>25</v>
      </c>
      <c r="G222" s="26">
        <f t="shared" si="31"/>
        <v>100</v>
      </c>
      <c r="H222" s="26" t="e">
        <f>VLOOKUP('DATA ENTRY'!L222,'Sub Ref'!$L$30:$O$31,4,0)</f>
        <v>#N/A</v>
      </c>
      <c r="I222" s="26" t="e">
        <f>VLOOKUP('DATA ENTRY'!L222,'Sub Ref'!$L$30:$P$31,5,0)</f>
        <v>#N/A</v>
      </c>
      <c r="J222" s="26" t="e">
        <f t="shared" si="37"/>
        <v>#N/A</v>
      </c>
      <c r="K222" s="26" t="e">
        <f>VLOOKUP('DATA ENTRY'!O222,'Sub Ref'!$C$3:$G$11,4,0)</f>
        <v>#N/A</v>
      </c>
      <c r="L222" s="26" t="e">
        <f>VLOOKUP('DATA ENTRY'!O222,'Sub Ref'!$C$3:$G$11,5,0)</f>
        <v>#N/A</v>
      </c>
      <c r="M222" s="26" t="e">
        <f t="shared" si="32"/>
        <v>#N/A</v>
      </c>
      <c r="N222" s="26" t="e">
        <f>VLOOKUP('DATA ENTRY'!R222,'Sub Ref'!$L$3:$P$11,4,0)</f>
        <v>#N/A</v>
      </c>
      <c r="O222" s="26" t="e">
        <f>VLOOKUP('DATA ENTRY'!R222,'Sub Ref'!$L$3:$P$11,5,0)</f>
        <v>#N/A</v>
      </c>
      <c r="P222" s="26" t="e">
        <f t="shared" si="38"/>
        <v>#N/A</v>
      </c>
      <c r="Q222" s="26" t="e">
        <f>VLOOKUP('DATA ENTRY'!U222,'Sub Ref'!$C$14:$G$22,4,0)</f>
        <v>#N/A</v>
      </c>
      <c r="R222" s="26" t="e">
        <f>VLOOKUP('DATA ENTRY'!U222,'Sub Ref'!$C$14:$G$22,5,0)</f>
        <v>#N/A</v>
      </c>
      <c r="S222" s="26" t="e">
        <f t="shared" si="39"/>
        <v>#N/A</v>
      </c>
      <c r="T222" s="26" t="e">
        <f>INDEX('Sub Ref'!$O$14:$O$22,MATCH('DATA ENTRY'!X222,'Sub Ref'!$L$14:$L$22,0))</f>
        <v>#N/A</v>
      </c>
      <c r="U222" s="26" t="e">
        <f>INDEX('Sub Ref'!$P$14:$P$22,MATCH('DATA ENTRY'!X222,'Sub Ref'!$L$14:$L$22,0))</f>
        <v>#N/A</v>
      </c>
      <c r="V222" s="26" t="e">
        <f t="shared" si="33"/>
        <v>#N/A</v>
      </c>
      <c r="X222" s="26">
        <f>'DATA ENTRY'!A222</f>
        <v>0</v>
      </c>
      <c r="Y222" s="26">
        <f>'Sub Ref'!$D$27</f>
        <v>2.25</v>
      </c>
      <c r="Z222" s="26">
        <f>'Sub Ref'!$E$27</f>
        <v>0.75</v>
      </c>
      <c r="AA222" s="26">
        <f>'Sub Ref'!$M$27</f>
        <v>3</v>
      </c>
      <c r="AB222" s="26">
        <f>'Sub Ref'!$N$27</f>
        <v>1</v>
      </c>
      <c r="AC222" s="26">
        <f>IFERROR(VLOOKUP('DATA ENTRY'!L222,'Sub Ref'!$L$30:$N$31,2,0),0)</f>
        <v>0</v>
      </c>
      <c r="AD222" s="26">
        <f>IFERROR(VLOOKUP('DATA ENTRY'!L222,'Sub Ref'!$L$30:$N$31,3,0),0)</f>
        <v>0</v>
      </c>
      <c r="AE222" s="26">
        <f>IFERROR(VLOOKUP('DATA ENTRY'!O222,'Sub Ref'!$C$3:$E$11,2,0),0)</f>
        <v>0</v>
      </c>
      <c r="AF222" s="26">
        <f>IFERROR(VLOOKUP('DATA ENTRY'!O222,'Sub Ref'!$C$3:$E$11,3,0),0)</f>
        <v>0</v>
      </c>
      <c r="AG222" s="26">
        <f>IFERROR(VLOOKUP('DATA ENTRY'!R222,'Sub Ref'!$L$3:$N$24,2,0),0)</f>
        <v>0</v>
      </c>
      <c r="AH222" s="26">
        <f>IFERROR(VLOOKUP('DATA ENTRY'!R222,'Sub Ref'!$L$3:$N$24,3,0),0)</f>
        <v>0</v>
      </c>
      <c r="AI222" s="26">
        <f>IFERROR(VLOOKUP('DATA ENTRY'!U222,'Sub Ref'!$C$14:$E$22,2,0),0)</f>
        <v>0</v>
      </c>
      <c r="AJ222" s="26">
        <f>IFERROR(VLOOKUP('DATA ENTRY'!U222,'Sub Ref'!$C$14:$E$22,3,0),0)</f>
        <v>0</v>
      </c>
      <c r="AK222" s="26">
        <f>IFERROR(INDEX('Sub Ref'!$M$14:$M$23,MATCH('DATA ENTRY'!X222,'Sub Ref'!$L$14:$L$23,0)),0)</f>
        <v>0</v>
      </c>
      <c r="AL222" s="26">
        <f>IFERROR(INDEX('Sub Ref'!$N$14:$N$23,MATCH('DATA ENTRY'!X222,'Sub Ref'!$L$14:$L$23,0)),0)</f>
        <v>0</v>
      </c>
      <c r="AN222" s="26">
        <f t="shared" si="34"/>
        <v>7</v>
      </c>
      <c r="AP222" s="26">
        <f>IFERROR('MARK LOOKUP'!Y222*LEDGER!AR222,0)</f>
        <v>0</v>
      </c>
      <c r="AQ222" s="26">
        <f>IFERROR('MARK LOOKUP'!Z222*LEDGER!AS222,0)</f>
        <v>0</v>
      </c>
      <c r="AR222" s="26">
        <f>IFERROR(AA222*LEDGER!AU222,0)</f>
        <v>0</v>
      </c>
      <c r="AS222" s="26">
        <f>IFERROR(AB222*LEDGER!AV222,0)</f>
        <v>0</v>
      </c>
      <c r="AT222" s="26">
        <f>IFERROR(AC222*LEDGER!AU222,0)</f>
        <v>0</v>
      </c>
      <c r="AU222" s="26">
        <f>IFERROR(AD222*LEDGER!AV222,0)</f>
        <v>0</v>
      </c>
      <c r="AV222" s="26">
        <f>IFERROR(AE222*LEDGER!BA222,0)</f>
        <v>0</v>
      </c>
      <c r="AW222" s="26">
        <f>IFERROR(AF222*LEDGER!BB222,0)</f>
        <v>0</v>
      </c>
      <c r="AX222" s="26">
        <f>IFERROR(AG222*LEDGER!BD222,0)</f>
        <v>0</v>
      </c>
      <c r="AY222" s="26">
        <f>IFERROR(AH222*LEDGER!BE222,0)</f>
        <v>0</v>
      </c>
      <c r="AZ222" s="26">
        <f>IFERROR(AI222*LEDGER!BG222,0)</f>
        <v>0</v>
      </c>
      <c r="BA222" s="26">
        <f>IFERROR(AJ222*LEDGER!BH222,0)</f>
        <v>0</v>
      </c>
      <c r="BB222" s="26">
        <f>IFERROR(AK222*LEDGER!BJ222,0)</f>
        <v>0</v>
      </c>
      <c r="BC222" s="26">
        <f>IFERROR(AL222*LEDGER!BK222,0)</f>
        <v>0</v>
      </c>
      <c r="BD222" s="26">
        <f t="shared" si="35"/>
        <v>0</v>
      </c>
      <c r="BE222" s="26">
        <f t="shared" si="36"/>
        <v>0</v>
      </c>
    </row>
    <row r="223" spans="2:57" x14ac:dyDescent="0.2">
      <c r="B223" s="26">
        <f>'Sub Ref'!F$27</f>
        <v>75</v>
      </c>
      <c r="C223" s="26">
        <f>'Sub Ref'!G$27</f>
        <v>25</v>
      </c>
      <c r="D223" s="26">
        <f t="shared" si="30"/>
        <v>100</v>
      </c>
      <c r="E223" s="26">
        <f>'Sub Ref'!O$27</f>
        <v>75</v>
      </c>
      <c r="F223" s="26">
        <f>'Sub Ref'!P$27</f>
        <v>25</v>
      </c>
      <c r="G223" s="26">
        <f t="shared" si="31"/>
        <v>100</v>
      </c>
      <c r="H223" s="26" t="e">
        <f>VLOOKUP('DATA ENTRY'!L223,'Sub Ref'!$L$30:$O$31,4,0)</f>
        <v>#N/A</v>
      </c>
      <c r="I223" s="26" t="e">
        <f>VLOOKUP('DATA ENTRY'!L223,'Sub Ref'!$L$30:$P$31,5,0)</f>
        <v>#N/A</v>
      </c>
      <c r="J223" s="26" t="e">
        <f t="shared" si="37"/>
        <v>#N/A</v>
      </c>
      <c r="K223" s="26" t="e">
        <f>VLOOKUP('DATA ENTRY'!O223,'Sub Ref'!$C$3:$G$11,4,0)</f>
        <v>#N/A</v>
      </c>
      <c r="L223" s="26" t="e">
        <f>VLOOKUP('DATA ENTRY'!O223,'Sub Ref'!$C$3:$G$11,5,0)</f>
        <v>#N/A</v>
      </c>
      <c r="M223" s="26" t="e">
        <f t="shared" si="32"/>
        <v>#N/A</v>
      </c>
      <c r="N223" s="26" t="e">
        <f>VLOOKUP('DATA ENTRY'!R223,'Sub Ref'!$L$3:$P$11,4,0)</f>
        <v>#N/A</v>
      </c>
      <c r="O223" s="26" t="e">
        <f>VLOOKUP('DATA ENTRY'!R223,'Sub Ref'!$L$3:$P$11,5,0)</f>
        <v>#N/A</v>
      </c>
      <c r="P223" s="26" t="e">
        <f t="shared" si="38"/>
        <v>#N/A</v>
      </c>
      <c r="Q223" s="26" t="e">
        <f>VLOOKUP('DATA ENTRY'!U223,'Sub Ref'!$C$14:$G$22,4,0)</f>
        <v>#N/A</v>
      </c>
      <c r="R223" s="26" t="e">
        <f>VLOOKUP('DATA ENTRY'!U223,'Sub Ref'!$C$14:$G$22,5,0)</f>
        <v>#N/A</v>
      </c>
      <c r="S223" s="26" t="e">
        <f t="shared" si="39"/>
        <v>#N/A</v>
      </c>
      <c r="T223" s="26" t="e">
        <f>INDEX('Sub Ref'!$O$14:$O$22,MATCH('DATA ENTRY'!X223,'Sub Ref'!$L$14:$L$22,0))</f>
        <v>#N/A</v>
      </c>
      <c r="U223" s="26" t="e">
        <f>INDEX('Sub Ref'!$P$14:$P$22,MATCH('DATA ENTRY'!X223,'Sub Ref'!$L$14:$L$22,0))</f>
        <v>#N/A</v>
      </c>
      <c r="V223" s="26" t="e">
        <f t="shared" si="33"/>
        <v>#N/A</v>
      </c>
      <c r="X223" s="26">
        <f>'DATA ENTRY'!A223</f>
        <v>0</v>
      </c>
      <c r="Y223" s="26">
        <f>'Sub Ref'!$D$27</f>
        <v>2.25</v>
      </c>
      <c r="Z223" s="26">
        <f>'Sub Ref'!$E$27</f>
        <v>0.75</v>
      </c>
      <c r="AA223" s="26">
        <f>'Sub Ref'!$M$27</f>
        <v>3</v>
      </c>
      <c r="AB223" s="26">
        <f>'Sub Ref'!$N$27</f>
        <v>1</v>
      </c>
      <c r="AC223" s="26">
        <f>IFERROR(VLOOKUP('DATA ENTRY'!L223,'Sub Ref'!$L$30:$N$31,2,0),0)</f>
        <v>0</v>
      </c>
      <c r="AD223" s="26">
        <f>IFERROR(VLOOKUP('DATA ENTRY'!L223,'Sub Ref'!$L$30:$N$31,3,0),0)</f>
        <v>0</v>
      </c>
      <c r="AE223" s="26">
        <f>IFERROR(VLOOKUP('DATA ENTRY'!O223,'Sub Ref'!$C$3:$E$11,2,0),0)</f>
        <v>0</v>
      </c>
      <c r="AF223" s="26">
        <f>IFERROR(VLOOKUP('DATA ENTRY'!O223,'Sub Ref'!$C$3:$E$11,3,0),0)</f>
        <v>0</v>
      </c>
      <c r="AG223" s="26">
        <f>IFERROR(VLOOKUP('DATA ENTRY'!R223,'Sub Ref'!$L$3:$N$24,2,0),0)</f>
        <v>0</v>
      </c>
      <c r="AH223" s="26">
        <f>IFERROR(VLOOKUP('DATA ENTRY'!R223,'Sub Ref'!$L$3:$N$24,3,0),0)</f>
        <v>0</v>
      </c>
      <c r="AI223" s="26">
        <f>IFERROR(VLOOKUP('DATA ENTRY'!U223,'Sub Ref'!$C$14:$E$22,2,0),0)</f>
        <v>0</v>
      </c>
      <c r="AJ223" s="26">
        <f>IFERROR(VLOOKUP('DATA ENTRY'!U223,'Sub Ref'!$C$14:$E$22,3,0),0)</f>
        <v>0</v>
      </c>
      <c r="AK223" s="26">
        <f>IFERROR(INDEX('Sub Ref'!$M$14:$M$23,MATCH('DATA ENTRY'!X223,'Sub Ref'!$L$14:$L$23,0)),0)</f>
        <v>0</v>
      </c>
      <c r="AL223" s="26">
        <f>IFERROR(INDEX('Sub Ref'!$N$14:$N$23,MATCH('DATA ENTRY'!X223,'Sub Ref'!$L$14:$L$23,0)),0)</f>
        <v>0</v>
      </c>
      <c r="AN223" s="26">
        <f t="shared" si="34"/>
        <v>7</v>
      </c>
      <c r="AP223" s="26">
        <f>IFERROR('MARK LOOKUP'!Y223*LEDGER!AR223,0)</f>
        <v>0</v>
      </c>
      <c r="AQ223" s="26">
        <f>IFERROR('MARK LOOKUP'!Z223*LEDGER!AS223,0)</f>
        <v>0</v>
      </c>
      <c r="AR223" s="26">
        <f>IFERROR(AA223*LEDGER!AU223,0)</f>
        <v>0</v>
      </c>
      <c r="AS223" s="26">
        <f>IFERROR(AB223*LEDGER!AV223,0)</f>
        <v>0</v>
      </c>
      <c r="AT223" s="26">
        <f>IFERROR(AC223*LEDGER!AU223,0)</f>
        <v>0</v>
      </c>
      <c r="AU223" s="26">
        <f>IFERROR(AD223*LEDGER!AV223,0)</f>
        <v>0</v>
      </c>
      <c r="AV223" s="26">
        <f>IFERROR(AE223*LEDGER!BA223,0)</f>
        <v>0</v>
      </c>
      <c r="AW223" s="26">
        <f>IFERROR(AF223*LEDGER!BB223,0)</f>
        <v>0</v>
      </c>
      <c r="AX223" s="26">
        <f>IFERROR(AG223*LEDGER!BD223,0)</f>
        <v>0</v>
      </c>
      <c r="AY223" s="26">
        <f>IFERROR(AH223*LEDGER!BE223,0)</f>
        <v>0</v>
      </c>
      <c r="AZ223" s="26">
        <f>IFERROR(AI223*LEDGER!BG223,0)</f>
        <v>0</v>
      </c>
      <c r="BA223" s="26">
        <f>IFERROR(AJ223*LEDGER!BH223,0)</f>
        <v>0</v>
      </c>
      <c r="BB223" s="26">
        <f>IFERROR(AK223*LEDGER!BJ223,0)</f>
        <v>0</v>
      </c>
      <c r="BC223" s="26">
        <f>IFERROR(AL223*LEDGER!BK223,0)</f>
        <v>0</v>
      </c>
      <c r="BD223" s="26">
        <f t="shared" si="35"/>
        <v>0</v>
      </c>
      <c r="BE223" s="26">
        <f t="shared" si="36"/>
        <v>0</v>
      </c>
    </row>
    <row r="224" spans="2:57" x14ac:dyDescent="0.2">
      <c r="B224" s="26">
        <f>'Sub Ref'!F$27</f>
        <v>75</v>
      </c>
      <c r="C224" s="26">
        <f>'Sub Ref'!G$27</f>
        <v>25</v>
      </c>
      <c r="D224" s="26">
        <f t="shared" si="30"/>
        <v>100</v>
      </c>
      <c r="E224" s="26">
        <f>'Sub Ref'!O$27</f>
        <v>75</v>
      </c>
      <c r="F224" s="26">
        <f>'Sub Ref'!P$27</f>
        <v>25</v>
      </c>
      <c r="G224" s="26">
        <f t="shared" si="31"/>
        <v>100</v>
      </c>
      <c r="H224" s="26" t="e">
        <f>VLOOKUP('DATA ENTRY'!L224,'Sub Ref'!$L$30:$O$31,4,0)</f>
        <v>#N/A</v>
      </c>
      <c r="I224" s="26" t="e">
        <f>VLOOKUP('DATA ENTRY'!L224,'Sub Ref'!$L$30:$P$31,5,0)</f>
        <v>#N/A</v>
      </c>
      <c r="J224" s="26" t="e">
        <f t="shared" si="37"/>
        <v>#N/A</v>
      </c>
      <c r="K224" s="26" t="e">
        <f>VLOOKUP('DATA ENTRY'!O224,'Sub Ref'!$C$3:$G$11,4,0)</f>
        <v>#N/A</v>
      </c>
      <c r="L224" s="26" t="e">
        <f>VLOOKUP('DATA ENTRY'!O224,'Sub Ref'!$C$3:$G$11,5,0)</f>
        <v>#N/A</v>
      </c>
      <c r="M224" s="26" t="e">
        <f t="shared" si="32"/>
        <v>#N/A</v>
      </c>
      <c r="N224" s="26" t="e">
        <f>VLOOKUP('DATA ENTRY'!R224,'Sub Ref'!$L$3:$P$11,4,0)</f>
        <v>#N/A</v>
      </c>
      <c r="O224" s="26" t="e">
        <f>VLOOKUP('DATA ENTRY'!R224,'Sub Ref'!$L$3:$P$11,5,0)</f>
        <v>#N/A</v>
      </c>
      <c r="P224" s="26" t="e">
        <f t="shared" si="38"/>
        <v>#N/A</v>
      </c>
      <c r="Q224" s="26" t="e">
        <f>VLOOKUP('DATA ENTRY'!U224,'Sub Ref'!$C$14:$G$22,4,0)</f>
        <v>#N/A</v>
      </c>
      <c r="R224" s="26" t="e">
        <f>VLOOKUP('DATA ENTRY'!U224,'Sub Ref'!$C$14:$G$22,5,0)</f>
        <v>#N/A</v>
      </c>
      <c r="S224" s="26" t="e">
        <f t="shared" si="39"/>
        <v>#N/A</v>
      </c>
      <c r="T224" s="26" t="e">
        <f>INDEX('Sub Ref'!$O$14:$O$22,MATCH('DATA ENTRY'!X224,'Sub Ref'!$L$14:$L$22,0))</f>
        <v>#N/A</v>
      </c>
      <c r="U224" s="26" t="e">
        <f>INDEX('Sub Ref'!$P$14:$P$22,MATCH('DATA ENTRY'!X224,'Sub Ref'!$L$14:$L$22,0))</f>
        <v>#N/A</v>
      </c>
      <c r="V224" s="26" t="e">
        <f t="shared" si="33"/>
        <v>#N/A</v>
      </c>
      <c r="X224" s="26">
        <f>'DATA ENTRY'!A224</f>
        <v>0</v>
      </c>
      <c r="Y224" s="26">
        <f>'Sub Ref'!$D$27</f>
        <v>2.25</v>
      </c>
      <c r="Z224" s="26">
        <f>'Sub Ref'!$E$27</f>
        <v>0.75</v>
      </c>
      <c r="AA224" s="26">
        <f>'Sub Ref'!$M$27</f>
        <v>3</v>
      </c>
      <c r="AB224" s="26">
        <f>'Sub Ref'!$N$27</f>
        <v>1</v>
      </c>
      <c r="AC224" s="26">
        <f>IFERROR(VLOOKUP('DATA ENTRY'!L224,'Sub Ref'!$L$30:$N$31,2,0),0)</f>
        <v>0</v>
      </c>
      <c r="AD224" s="26">
        <f>IFERROR(VLOOKUP('DATA ENTRY'!L224,'Sub Ref'!$L$30:$N$31,3,0),0)</f>
        <v>0</v>
      </c>
      <c r="AE224" s="26">
        <f>IFERROR(VLOOKUP('DATA ENTRY'!O224,'Sub Ref'!$C$3:$E$11,2,0),0)</f>
        <v>0</v>
      </c>
      <c r="AF224" s="26">
        <f>IFERROR(VLOOKUP('DATA ENTRY'!O224,'Sub Ref'!$C$3:$E$11,3,0),0)</f>
        <v>0</v>
      </c>
      <c r="AG224" s="26">
        <f>IFERROR(VLOOKUP('DATA ENTRY'!R224,'Sub Ref'!$L$3:$N$24,2,0),0)</f>
        <v>0</v>
      </c>
      <c r="AH224" s="26">
        <f>IFERROR(VLOOKUP('DATA ENTRY'!R224,'Sub Ref'!$L$3:$N$24,3,0),0)</f>
        <v>0</v>
      </c>
      <c r="AI224" s="26">
        <f>IFERROR(VLOOKUP('DATA ENTRY'!U224,'Sub Ref'!$C$14:$E$22,2,0),0)</f>
        <v>0</v>
      </c>
      <c r="AJ224" s="26">
        <f>IFERROR(VLOOKUP('DATA ENTRY'!U224,'Sub Ref'!$C$14:$E$22,3,0),0)</f>
        <v>0</v>
      </c>
      <c r="AK224" s="26">
        <f>IFERROR(INDEX('Sub Ref'!$M$14:$M$23,MATCH('DATA ENTRY'!X224,'Sub Ref'!$L$14:$L$23,0)),0)</f>
        <v>0</v>
      </c>
      <c r="AL224" s="26">
        <f>IFERROR(INDEX('Sub Ref'!$N$14:$N$23,MATCH('DATA ENTRY'!X224,'Sub Ref'!$L$14:$L$23,0)),0)</f>
        <v>0</v>
      </c>
      <c r="AN224" s="26">
        <f t="shared" si="34"/>
        <v>7</v>
      </c>
      <c r="AP224" s="26">
        <f>IFERROR('MARK LOOKUP'!Y224*LEDGER!AR224,0)</f>
        <v>0</v>
      </c>
      <c r="AQ224" s="26">
        <f>IFERROR('MARK LOOKUP'!Z224*LEDGER!AS224,0)</f>
        <v>0</v>
      </c>
      <c r="AR224" s="26">
        <f>IFERROR(AA224*LEDGER!AU224,0)</f>
        <v>0</v>
      </c>
      <c r="AS224" s="26">
        <f>IFERROR(AB224*LEDGER!AV224,0)</f>
        <v>0</v>
      </c>
      <c r="AT224" s="26">
        <f>IFERROR(AC224*LEDGER!AU224,0)</f>
        <v>0</v>
      </c>
      <c r="AU224" s="26">
        <f>IFERROR(AD224*LEDGER!AV224,0)</f>
        <v>0</v>
      </c>
      <c r="AV224" s="26">
        <f>IFERROR(AE224*LEDGER!BA224,0)</f>
        <v>0</v>
      </c>
      <c r="AW224" s="26">
        <f>IFERROR(AF224*LEDGER!BB224,0)</f>
        <v>0</v>
      </c>
      <c r="AX224" s="26">
        <f>IFERROR(AG224*LEDGER!BD224,0)</f>
        <v>0</v>
      </c>
      <c r="AY224" s="26">
        <f>IFERROR(AH224*LEDGER!BE224,0)</f>
        <v>0</v>
      </c>
      <c r="AZ224" s="26">
        <f>IFERROR(AI224*LEDGER!BG224,0)</f>
        <v>0</v>
      </c>
      <c r="BA224" s="26">
        <f>IFERROR(AJ224*LEDGER!BH224,0)</f>
        <v>0</v>
      </c>
      <c r="BB224" s="26">
        <f>IFERROR(AK224*LEDGER!BJ224,0)</f>
        <v>0</v>
      </c>
      <c r="BC224" s="26">
        <f>IFERROR(AL224*LEDGER!BK224,0)</f>
        <v>0</v>
      </c>
      <c r="BD224" s="26">
        <f t="shared" si="35"/>
        <v>0</v>
      </c>
      <c r="BE224" s="26">
        <f t="shared" si="36"/>
        <v>0</v>
      </c>
    </row>
    <row r="225" spans="2:57" x14ac:dyDescent="0.2">
      <c r="B225" s="26">
        <f>'Sub Ref'!F$27</f>
        <v>75</v>
      </c>
      <c r="C225" s="26">
        <f>'Sub Ref'!G$27</f>
        <v>25</v>
      </c>
      <c r="D225" s="26">
        <f t="shared" si="30"/>
        <v>100</v>
      </c>
      <c r="E225" s="26">
        <f>'Sub Ref'!O$27</f>
        <v>75</v>
      </c>
      <c r="F225" s="26">
        <f>'Sub Ref'!P$27</f>
        <v>25</v>
      </c>
      <c r="G225" s="26">
        <f t="shared" si="31"/>
        <v>100</v>
      </c>
      <c r="H225" s="26" t="e">
        <f>VLOOKUP('DATA ENTRY'!L225,'Sub Ref'!$L$30:$O$31,4,0)</f>
        <v>#N/A</v>
      </c>
      <c r="I225" s="26" t="e">
        <f>VLOOKUP('DATA ENTRY'!L225,'Sub Ref'!$L$30:$P$31,5,0)</f>
        <v>#N/A</v>
      </c>
      <c r="J225" s="26" t="e">
        <f t="shared" si="37"/>
        <v>#N/A</v>
      </c>
      <c r="K225" s="26" t="e">
        <f>VLOOKUP('DATA ENTRY'!O225,'Sub Ref'!$C$3:$G$11,4,0)</f>
        <v>#N/A</v>
      </c>
      <c r="L225" s="26" t="e">
        <f>VLOOKUP('DATA ENTRY'!O225,'Sub Ref'!$C$3:$G$11,5,0)</f>
        <v>#N/A</v>
      </c>
      <c r="M225" s="26" t="e">
        <f t="shared" si="32"/>
        <v>#N/A</v>
      </c>
      <c r="N225" s="26" t="e">
        <f>VLOOKUP('DATA ENTRY'!R225,'Sub Ref'!$L$3:$P$11,4,0)</f>
        <v>#N/A</v>
      </c>
      <c r="O225" s="26" t="e">
        <f>VLOOKUP('DATA ENTRY'!R225,'Sub Ref'!$L$3:$P$11,5,0)</f>
        <v>#N/A</v>
      </c>
      <c r="P225" s="26" t="e">
        <f t="shared" si="38"/>
        <v>#N/A</v>
      </c>
      <c r="Q225" s="26" t="e">
        <f>VLOOKUP('DATA ENTRY'!U225,'Sub Ref'!$C$14:$G$22,4,0)</f>
        <v>#N/A</v>
      </c>
      <c r="R225" s="26" t="e">
        <f>VLOOKUP('DATA ENTRY'!U225,'Sub Ref'!$C$14:$G$22,5,0)</f>
        <v>#N/A</v>
      </c>
      <c r="S225" s="26" t="e">
        <f t="shared" si="39"/>
        <v>#N/A</v>
      </c>
      <c r="T225" s="26" t="e">
        <f>INDEX('Sub Ref'!$O$14:$O$22,MATCH('DATA ENTRY'!X225,'Sub Ref'!$L$14:$L$22,0))</f>
        <v>#N/A</v>
      </c>
      <c r="U225" s="26" t="e">
        <f>INDEX('Sub Ref'!$P$14:$P$22,MATCH('DATA ENTRY'!X225,'Sub Ref'!$L$14:$L$22,0))</f>
        <v>#N/A</v>
      </c>
      <c r="V225" s="26" t="e">
        <f t="shared" si="33"/>
        <v>#N/A</v>
      </c>
      <c r="X225" s="26">
        <f>'DATA ENTRY'!A225</f>
        <v>0</v>
      </c>
      <c r="Y225" s="26">
        <f>'Sub Ref'!$D$27</f>
        <v>2.25</v>
      </c>
      <c r="Z225" s="26">
        <f>'Sub Ref'!$E$27</f>
        <v>0.75</v>
      </c>
      <c r="AA225" s="26">
        <f>'Sub Ref'!$M$27</f>
        <v>3</v>
      </c>
      <c r="AB225" s="26">
        <f>'Sub Ref'!$N$27</f>
        <v>1</v>
      </c>
      <c r="AC225" s="26">
        <f>IFERROR(VLOOKUP('DATA ENTRY'!L225,'Sub Ref'!$L$30:$N$31,2,0),0)</f>
        <v>0</v>
      </c>
      <c r="AD225" s="26">
        <f>IFERROR(VLOOKUP('DATA ENTRY'!L225,'Sub Ref'!$L$30:$N$31,3,0),0)</f>
        <v>0</v>
      </c>
      <c r="AE225" s="26">
        <f>IFERROR(VLOOKUP('DATA ENTRY'!O225,'Sub Ref'!$C$3:$E$11,2,0),0)</f>
        <v>0</v>
      </c>
      <c r="AF225" s="26">
        <f>IFERROR(VLOOKUP('DATA ENTRY'!O225,'Sub Ref'!$C$3:$E$11,3,0),0)</f>
        <v>0</v>
      </c>
      <c r="AG225" s="26">
        <f>IFERROR(VLOOKUP('DATA ENTRY'!R225,'Sub Ref'!$L$3:$N$24,2,0),0)</f>
        <v>0</v>
      </c>
      <c r="AH225" s="26">
        <f>IFERROR(VLOOKUP('DATA ENTRY'!R225,'Sub Ref'!$L$3:$N$24,3,0),0)</f>
        <v>0</v>
      </c>
      <c r="AI225" s="26">
        <f>IFERROR(VLOOKUP('DATA ENTRY'!U225,'Sub Ref'!$C$14:$E$22,2,0),0)</f>
        <v>0</v>
      </c>
      <c r="AJ225" s="26">
        <f>IFERROR(VLOOKUP('DATA ENTRY'!U225,'Sub Ref'!$C$14:$E$22,3,0),0)</f>
        <v>0</v>
      </c>
      <c r="AK225" s="26">
        <f>IFERROR(INDEX('Sub Ref'!$M$14:$M$23,MATCH('DATA ENTRY'!X225,'Sub Ref'!$L$14:$L$23,0)),0)</f>
        <v>0</v>
      </c>
      <c r="AL225" s="26">
        <f>IFERROR(INDEX('Sub Ref'!$N$14:$N$23,MATCH('DATA ENTRY'!X225,'Sub Ref'!$L$14:$L$23,0)),0)</f>
        <v>0</v>
      </c>
      <c r="AN225" s="26">
        <f t="shared" si="34"/>
        <v>7</v>
      </c>
      <c r="AP225" s="26">
        <f>IFERROR('MARK LOOKUP'!Y225*LEDGER!AR225,0)</f>
        <v>0</v>
      </c>
      <c r="AQ225" s="26">
        <f>IFERROR('MARK LOOKUP'!Z225*LEDGER!AS225,0)</f>
        <v>0</v>
      </c>
      <c r="AR225" s="26">
        <f>IFERROR(AA225*LEDGER!AU225,0)</f>
        <v>0</v>
      </c>
      <c r="AS225" s="26">
        <f>IFERROR(AB225*LEDGER!AV225,0)</f>
        <v>0</v>
      </c>
      <c r="AT225" s="26">
        <f>IFERROR(AC225*LEDGER!AU225,0)</f>
        <v>0</v>
      </c>
      <c r="AU225" s="26">
        <f>IFERROR(AD225*LEDGER!AV225,0)</f>
        <v>0</v>
      </c>
      <c r="AV225" s="26">
        <f>IFERROR(AE225*LEDGER!BA225,0)</f>
        <v>0</v>
      </c>
      <c r="AW225" s="26">
        <f>IFERROR(AF225*LEDGER!BB225,0)</f>
        <v>0</v>
      </c>
      <c r="AX225" s="26">
        <f>IFERROR(AG225*LEDGER!BD225,0)</f>
        <v>0</v>
      </c>
      <c r="AY225" s="26">
        <f>IFERROR(AH225*LEDGER!BE225,0)</f>
        <v>0</v>
      </c>
      <c r="AZ225" s="26">
        <f>IFERROR(AI225*LEDGER!BG225,0)</f>
        <v>0</v>
      </c>
      <c r="BA225" s="26">
        <f>IFERROR(AJ225*LEDGER!BH225,0)</f>
        <v>0</v>
      </c>
      <c r="BB225" s="26">
        <f>IFERROR(AK225*LEDGER!BJ225,0)</f>
        <v>0</v>
      </c>
      <c r="BC225" s="26">
        <f>IFERROR(AL225*LEDGER!BK225,0)</f>
        <v>0</v>
      </c>
      <c r="BD225" s="26">
        <f t="shared" si="35"/>
        <v>0</v>
      </c>
      <c r="BE225" s="26">
        <f t="shared" si="36"/>
        <v>0</v>
      </c>
    </row>
    <row r="226" spans="2:57" x14ac:dyDescent="0.2">
      <c r="B226" s="26">
        <f>'Sub Ref'!F$27</f>
        <v>75</v>
      </c>
      <c r="C226" s="26">
        <f>'Sub Ref'!G$27</f>
        <v>25</v>
      </c>
      <c r="D226" s="26">
        <f t="shared" si="30"/>
        <v>100</v>
      </c>
      <c r="E226" s="26">
        <f>'Sub Ref'!O$27</f>
        <v>75</v>
      </c>
      <c r="F226" s="26">
        <f>'Sub Ref'!P$27</f>
        <v>25</v>
      </c>
      <c r="G226" s="26">
        <f t="shared" si="31"/>
        <v>100</v>
      </c>
      <c r="H226" s="26" t="e">
        <f>VLOOKUP('DATA ENTRY'!L226,'Sub Ref'!$L$30:$O$31,4,0)</f>
        <v>#N/A</v>
      </c>
      <c r="I226" s="26" t="e">
        <f>VLOOKUP('DATA ENTRY'!L226,'Sub Ref'!$L$30:$P$31,5,0)</f>
        <v>#N/A</v>
      </c>
      <c r="J226" s="26" t="e">
        <f t="shared" si="37"/>
        <v>#N/A</v>
      </c>
      <c r="K226" s="26" t="e">
        <f>VLOOKUP('DATA ENTRY'!O226,'Sub Ref'!$C$3:$G$11,4,0)</f>
        <v>#N/A</v>
      </c>
      <c r="L226" s="26" t="e">
        <f>VLOOKUP('DATA ENTRY'!O226,'Sub Ref'!$C$3:$G$11,5,0)</f>
        <v>#N/A</v>
      </c>
      <c r="M226" s="26" t="e">
        <f t="shared" si="32"/>
        <v>#N/A</v>
      </c>
      <c r="N226" s="26" t="e">
        <f>VLOOKUP('DATA ENTRY'!R226,'Sub Ref'!$L$3:$P$11,4,0)</f>
        <v>#N/A</v>
      </c>
      <c r="O226" s="26" t="e">
        <f>VLOOKUP('DATA ENTRY'!R226,'Sub Ref'!$L$3:$P$11,5,0)</f>
        <v>#N/A</v>
      </c>
      <c r="P226" s="26" t="e">
        <f t="shared" si="38"/>
        <v>#N/A</v>
      </c>
      <c r="Q226" s="26" t="e">
        <f>VLOOKUP('DATA ENTRY'!U226,'Sub Ref'!$C$14:$G$22,4,0)</f>
        <v>#N/A</v>
      </c>
      <c r="R226" s="26" t="e">
        <f>VLOOKUP('DATA ENTRY'!U226,'Sub Ref'!$C$14:$G$22,5,0)</f>
        <v>#N/A</v>
      </c>
      <c r="S226" s="26" t="e">
        <f t="shared" si="39"/>
        <v>#N/A</v>
      </c>
      <c r="T226" s="26" t="e">
        <f>INDEX('Sub Ref'!$O$14:$O$22,MATCH('DATA ENTRY'!X226,'Sub Ref'!$L$14:$L$22,0))</f>
        <v>#N/A</v>
      </c>
      <c r="U226" s="26" t="e">
        <f>INDEX('Sub Ref'!$P$14:$P$22,MATCH('DATA ENTRY'!X226,'Sub Ref'!$L$14:$L$22,0))</f>
        <v>#N/A</v>
      </c>
      <c r="V226" s="26" t="e">
        <f t="shared" si="33"/>
        <v>#N/A</v>
      </c>
      <c r="X226" s="26">
        <f>'DATA ENTRY'!A226</f>
        <v>0</v>
      </c>
      <c r="Y226" s="26">
        <f>'Sub Ref'!$D$27</f>
        <v>2.25</v>
      </c>
      <c r="Z226" s="26">
        <f>'Sub Ref'!$E$27</f>
        <v>0.75</v>
      </c>
      <c r="AA226" s="26">
        <f>'Sub Ref'!$M$27</f>
        <v>3</v>
      </c>
      <c r="AB226" s="26">
        <f>'Sub Ref'!$N$27</f>
        <v>1</v>
      </c>
      <c r="AC226" s="26">
        <f>IFERROR(VLOOKUP('DATA ENTRY'!L226,'Sub Ref'!$L$30:$N$31,2,0),0)</f>
        <v>0</v>
      </c>
      <c r="AD226" s="26">
        <f>IFERROR(VLOOKUP('DATA ENTRY'!L226,'Sub Ref'!$L$30:$N$31,3,0),0)</f>
        <v>0</v>
      </c>
      <c r="AE226" s="26">
        <f>IFERROR(VLOOKUP('DATA ENTRY'!O226,'Sub Ref'!$C$3:$E$11,2,0),0)</f>
        <v>0</v>
      </c>
      <c r="AF226" s="26">
        <f>IFERROR(VLOOKUP('DATA ENTRY'!O226,'Sub Ref'!$C$3:$E$11,3,0),0)</f>
        <v>0</v>
      </c>
      <c r="AG226" s="26">
        <f>IFERROR(VLOOKUP('DATA ENTRY'!R226,'Sub Ref'!$L$3:$N$24,2,0),0)</f>
        <v>0</v>
      </c>
      <c r="AH226" s="26">
        <f>IFERROR(VLOOKUP('DATA ENTRY'!R226,'Sub Ref'!$L$3:$N$24,3,0),0)</f>
        <v>0</v>
      </c>
      <c r="AI226" s="26">
        <f>IFERROR(VLOOKUP('DATA ENTRY'!U226,'Sub Ref'!$C$14:$E$22,2,0),0)</f>
        <v>0</v>
      </c>
      <c r="AJ226" s="26">
        <f>IFERROR(VLOOKUP('DATA ENTRY'!U226,'Sub Ref'!$C$14:$E$22,3,0),0)</f>
        <v>0</v>
      </c>
      <c r="AK226" s="26">
        <f>IFERROR(INDEX('Sub Ref'!$M$14:$M$23,MATCH('DATA ENTRY'!X226,'Sub Ref'!$L$14:$L$23,0)),0)</f>
        <v>0</v>
      </c>
      <c r="AL226" s="26">
        <f>IFERROR(INDEX('Sub Ref'!$N$14:$N$23,MATCH('DATA ENTRY'!X226,'Sub Ref'!$L$14:$L$23,0)),0)</f>
        <v>0</v>
      </c>
      <c r="AN226" s="26">
        <f t="shared" si="34"/>
        <v>7</v>
      </c>
      <c r="AP226" s="26">
        <f>IFERROR('MARK LOOKUP'!Y226*LEDGER!AR226,0)</f>
        <v>0</v>
      </c>
      <c r="AQ226" s="26">
        <f>IFERROR('MARK LOOKUP'!Z226*LEDGER!AS226,0)</f>
        <v>0</v>
      </c>
      <c r="AR226" s="26">
        <f>IFERROR(AA226*LEDGER!AU226,0)</f>
        <v>0</v>
      </c>
      <c r="AS226" s="26">
        <f>IFERROR(AB226*LEDGER!AV226,0)</f>
        <v>0</v>
      </c>
      <c r="AT226" s="26">
        <f>IFERROR(AC226*LEDGER!AU226,0)</f>
        <v>0</v>
      </c>
      <c r="AU226" s="26">
        <f>IFERROR(AD226*LEDGER!AV226,0)</f>
        <v>0</v>
      </c>
      <c r="AV226" s="26">
        <f>IFERROR(AE226*LEDGER!BA226,0)</f>
        <v>0</v>
      </c>
      <c r="AW226" s="26">
        <f>IFERROR(AF226*LEDGER!BB226,0)</f>
        <v>0</v>
      </c>
      <c r="AX226" s="26">
        <f>IFERROR(AG226*LEDGER!BD226,0)</f>
        <v>0</v>
      </c>
      <c r="AY226" s="26">
        <f>IFERROR(AH226*LEDGER!BE226,0)</f>
        <v>0</v>
      </c>
      <c r="AZ226" s="26">
        <f>IFERROR(AI226*LEDGER!BG226,0)</f>
        <v>0</v>
      </c>
      <c r="BA226" s="26">
        <f>IFERROR(AJ226*LEDGER!BH226,0)</f>
        <v>0</v>
      </c>
      <c r="BB226" s="26">
        <f>IFERROR(AK226*LEDGER!BJ226,0)</f>
        <v>0</v>
      </c>
      <c r="BC226" s="26">
        <f>IFERROR(AL226*LEDGER!BK226,0)</f>
        <v>0</v>
      </c>
      <c r="BD226" s="26">
        <f t="shared" si="35"/>
        <v>0</v>
      </c>
      <c r="BE226" s="26">
        <f t="shared" si="36"/>
        <v>0</v>
      </c>
    </row>
    <row r="227" spans="2:57" x14ac:dyDescent="0.2">
      <c r="B227" s="26">
        <f>'Sub Ref'!F$27</f>
        <v>75</v>
      </c>
      <c r="C227" s="26">
        <f>'Sub Ref'!G$27</f>
        <v>25</v>
      </c>
      <c r="D227" s="26">
        <f t="shared" si="30"/>
        <v>100</v>
      </c>
      <c r="E227" s="26">
        <f>'Sub Ref'!O$27</f>
        <v>75</v>
      </c>
      <c r="F227" s="26">
        <f>'Sub Ref'!P$27</f>
        <v>25</v>
      </c>
      <c r="G227" s="26">
        <f t="shared" si="31"/>
        <v>100</v>
      </c>
      <c r="H227" s="26" t="e">
        <f>VLOOKUP('DATA ENTRY'!L227,'Sub Ref'!$L$30:$O$31,4,0)</f>
        <v>#N/A</v>
      </c>
      <c r="I227" s="26" t="e">
        <f>VLOOKUP('DATA ENTRY'!L227,'Sub Ref'!$L$30:$P$31,5,0)</f>
        <v>#N/A</v>
      </c>
      <c r="J227" s="26" t="e">
        <f t="shared" si="37"/>
        <v>#N/A</v>
      </c>
      <c r="K227" s="26" t="e">
        <f>VLOOKUP('DATA ENTRY'!O227,'Sub Ref'!$C$3:$G$11,4,0)</f>
        <v>#N/A</v>
      </c>
      <c r="L227" s="26" t="e">
        <f>VLOOKUP('DATA ENTRY'!O227,'Sub Ref'!$C$3:$G$11,5,0)</f>
        <v>#N/A</v>
      </c>
      <c r="M227" s="26" t="e">
        <f t="shared" si="32"/>
        <v>#N/A</v>
      </c>
      <c r="N227" s="26" t="e">
        <f>VLOOKUP('DATA ENTRY'!R227,'Sub Ref'!$L$3:$P$11,4,0)</f>
        <v>#N/A</v>
      </c>
      <c r="O227" s="26" t="e">
        <f>VLOOKUP('DATA ENTRY'!R227,'Sub Ref'!$L$3:$P$11,5,0)</f>
        <v>#N/A</v>
      </c>
      <c r="P227" s="26" t="e">
        <f t="shared" si="38"/>
        <v>#N/A</v>
      </c>
      <c r="Q227" s="26" t="e">
        <f>VLOOKUP('DATA ENTRY'!U227,'Sub Ref'!$C$14:$G$22,4,0)</f>
        <v>#N/A</v>
      </c>
      <c r="R227" s="26" t="e">
        <f>VLOOKUP('DATA ENTRY'!U227,'Sub Ref'!$C$14:$G$22,5,0)</f>
        <v>#N/A</v>
      </c>
      <c r="S227" s="26" t="e">
        <f t="shared" si="39"/>
        <v>#N/A</v>
      </c>
      <c r="T227" s="26" t="e">
        <f>INDEX('Sub Ref'!$O$14:$O$22,MATCH('DATA ENTRY'!X227,'Sub Ref'!$L$14:$L$22,0))</f>
        <v>#N/A</v>
      </c>
      <c r="U227" s="26" t="e">
        <f>INDEX('Sub Ref'!$P$14:$P$22,MATCH('DATA ENTRY'!X227,'Sub Ref'!$L$14:$L$22,0))</f>
        <v>#N/A</v>
      </c>
      <c r="V227" s="26" t="e">
        <f t="shared" si="33"/>
        <v>#N/A</v>
      </c>
      <c r="X227" s="26">
        <f>'DATA ENTRY'!A227</f>
        <v>0</v>
      </c>
      <c r="Y227" s="26">
        <f>'Sub Ref'!$D$27</f>
        <v>2.25</v>
      </c>
      <c r="Z227" s="26">
        <f>'Sub Ref'!$E$27</f>
        <v>0.75</v>
      </c>
      <c r="AA227" s="26">
        <f>'Sub Ref'!$M$27</f>
        <v>3</v>
      </c>
      <c r="AB227" s="26">
        <f>'Sub Ref'!$N$27</f>
        <v>1</v>
      </c>
      <c r="AC227" s="26">
        <f>IFERROR(VLOOKUP('DATA ENTRY'!L227,'Sub Ref'!$L$30:$N$31,2,0),0)</f>
        <v>0</v>
      </c>
      <c r="AD227" s="26">
        <f>IFERROR(VLOOKUP('DATA ENTRY'!L227,'Sub Ref'!$L$30:$N$31,3,0),0)</f>
        <v>0</v>
      </c>
      <c r="AE227" s="26">
        <f>IFERROR(VLOOKUP('DATA ENTRY'!O227,'Sub Ref'!$C$3:$E$11,2,0),0)</f>
        <v>0</v>
      </c>
      <c r="AF227" s="26">
        <f>IFERROR(VLOOKUP('DATA ENTRY'!O227,'Sub Ref'!$C$3:$E$11,3,0),0)</f>
        <v>0</v>
      </c>
      <c r="AG227" s="26">
        <f>IFERROR(VLOOKUP('DATA ENTRY'!R227,'Sub Ref'!$L$3:$N$24,2,0),0)</f>
        <v>0</v>
      </c>
      <c r="AH227" s="26">
        <f>IFERROR(VLOOKUP('DATA ENTRY'!R227,'Sub Ref'!$L$3:$N$24,3,0),0)</f>
        <v>0</v>
      </c>
      <c r="AI227" s="26">
        <f>IFERROR(VLOOKUP('DATA ENTRY'!U227,'Sub Ref'!$C$14:$E$22,2,0),0)</f>
        <v>0</v>
      </c>
      <c r="AJ227" s="26">
        <f>IFERROR(VLOOKUP('DATA ENTRY'!U227,'Sub Ref'!$C$14:$E$22,3,0),0)</f>
        <v>0</v>
      </c>
      <c r="AK227" s="26">
        <f>IFERROR(INDEX('Sub Ref'!$M$14:$M$23,MATCH('DATA ENTRY'!X227,'Sub Ref'!$L$14:$L$23,0)),0)</f>
        <v>0</v>
      </c>
      <c r="AL227" s="26">
        <f>IFERROR(INDEX('Sub Ref'!$N$14:$N$23,MATCH('DATA ENTRY'!X227,'Sub Ref'!$L$14:$L$23,0)),0)</f>
        <v>0</v>
      </c>
      <c r="AN227" s="26">
        <f t="shared" si="34"/>
        <v>7</v>
      </c>
      <c r="AP227" s="26">
        <f>IFERROR('MARK LOOKUP'!Y227*LEDGER!AR227,0)</f>
        <v>0</v>
      </c>
      <c r="AQ227" s="26">
        <f>IFERROR('MARK LOOKUP'!Z227*LEDGER!AS227,0)</f>
        <v>0</v>
      </c>
      <c r="AR227" s="26">
        <f>IFERROR(AA227*LEDGER!AU227,0)</f>
        <v>0</v>
      </c>
      <c r="AS227" s="26">
        <f>IFERROR(AB227*LEDGER!AV227,0)</f>
        <v>0</v>
      </c>
      <c r="AT227" s="26">
        <f>IFERROR(AC227*LEDGER!AU227,0)</f>
        <v>0</v>
      </c>
      <c r="AU227" s="26">
        <f>IFERROR(AD227*LEDGER!AV227,0)</f>
        <v>0</v>
      </c>
      <c r="AV227" s="26">
        <f>IFERROR(AE227*LEDGER!BA227,0)</f>
        <v>0</v>
      </c>
      <c r="AW227" s="26">
        <f>IFERROR(AF227*LEDGER!BB227,0)</f>
        <v>0</v>
      </c>
      <c r="AX227" s="26">
        <f>IFERROR(AG227*LEDGER!BD227,0)</f>
        <v>0</v>
      </c>
      <c r="AY227" s="26">
        <f>IFERROR(AH227*LEDGER!BE227,0)</f>
        <v>0</v>
      </c>
      <c r="AZ227" s="26">
        <f>IFERROR(AI227*LEDGER!BG227,0)</f>
        <v>0</v>
      </c>
      <c r="BA227" s="26">
        <f>IFERROR(AJ227*LEDGER!BH227,0)</f>
        <v>0</v>
      </c>
      <c r="BB227" s="26">
        <f>IFERROR(AK227*LEDGER!BJ227,0)</f>
        <v>0</v>
      </c>
      <c r="BC227" s="26">
        <f>IFERROR(AL227*LEDGER!BK227,0)</f>
        <v>0</v>
      </c>
      <c r="BD227" s="26">
        <f t="shared" si="35"/>
        <v>0</v>
      </c>
      <c r="BE227" s="26">
        <f t="shared" si="36"/>
        <v>0</v>
      </c>
    </row>
    <row r="228" spans="2:57" x14ac:dyDescent="0.2">
      <c r="B228" s="26">
        <f>'Sub Ref'!F$27</f>
        <v>75</v>
      </c>
      <c r="C228" s="26">
        <f>'Sub Ref'!G$27</f>
        <v>25</v>
      </c>
      <c r="D228" s="26">
        <f t="shared" si="30"/>
        <v>100</v>
      </c>
      <c r="E228" s="26">
        <f>'Sub Ref'!O$27</f>
        <v>75</v>
      </c>
      <c r="F228" s="26">
        <f>'Sub Ref'!P$27</f>
        <v>25</v>
      </c>
      <c r="G228" s="26">
        <f t="shared" si="31"/>
        <v>100</v>
      </c>
      <c r="H228" s="26" t="e">
        <f>VLOOKUP('DATA ENTRY'!L228,'Sub Ref'!$L$30:$O$31,4,0)</f>
        <v>#N/A</v>
      </c>
      <c r="I228" s="26" t="e">
        <f>VLOOKUP('DATA ENTRY'!L228,'Sub Ref'!$L$30:$P$31,5,0)</f>
        <v>#N/A</v>
      </c>
      <c r="J228" s="26" t="e">
        <f t="shared" si="37"/>
        <v>#N/A</v>
      </c>
      <c r="K228" s="26" t="e">
        <f>VLOOKUP('DATA ENTRY'!O228,'Sub Ref'!$C$3:$G$11,4,0)</f>
        <v>#N/A</v>
      </c>
      <c r="L228" s="26" t="e">
        <f>VLOOKUP('DATA ENTRY'!O228,'Sub Ref'!$C$3:$G$11,5,0)</f>
        <v>#N/A</v>
      </c>
      <c r="M228" s="26" t="e">
        <f t="shared" si="32"/>
        <v>#N/A</v>
      </c>
      <c r="N228" s="26" t="e">
        <f>VLOOKUP('DATA ENTRY'!R228,'Sub Ref'!$L$3:$P$11,4,0)</f>
        <v>#N/A</v>
      </c>
      <c r="O228" s="26" t="e">
        <f>VLOOKUP('DATA ENTRY'!R228,'Sub Ref'!$L$3:$P$11,5,0)</f>
        <v>#N/A</v>
      </c>
      <c r="P228" s="26" t="e">
        <f t="shared" si="38"/>
        <v>#N/A</v>
      </c>
      <c r="Q228" s="26" t="e">
        <f>VLOOKUP('DATA ENTRY'!U228,'Sub Ref'!$C$14:$G$22,4,0)</f>
        <v>#N/A</v>
      </c>
      <c r="R228" s="26" t="e">
        <f>VLOOKUP('DATA ENTRY'!U228,'Sub Ref'!$C$14:$G$22,5,0)</f>
        <v>#N/A</v>
      </c>
      <c r="S228" s="26" t="e">
        <f t="shared" si="39"/>
        <v>#N/A</v>
      </c>
      <c r="T228" s="26" t="e">
        <f>INDEX('Sub Ref'!$O$14:$O$22,MATCH('DATA ENTRY'!X228,'Sub Ref'!$L$14:$L$22,0))</f>
        <v>#N/A</v>
      </c>
      <c r="U228" s="26" t="e">
        <f>INDEX('Sub Ref'!$P$14:$P$22,MATCH('DATA ENTRY'!X228,'Sub Ref'!$L$14:$L$22,0))</f>
        <v>#N/A</v>
      </c>
      <c r="V228" s="26" t="e">
        <f t="shared" si="33"/>
        <v>#N/A</v>
      </c>
      <c r="X228" s="26">
        <f>'DATA ENTRY'!A228</f>
        <v>0</v>
      </c>
      <c r="Y228" s="26">
        <f>'Sub Ref'!$D$27</f>
        <v>2.25</v>
      </c>
      <c r="Z228" s="26">
        <f>'Sub Ref'!$E$27</f>
        <v>0.75</v>
      </c>
      <c r="AA228" s="26">
        <f>'Sub Ref'!$M$27</f>
        <v>3</v>
      </c>
      <c r="AB228" s="26">
        <f>'Sub Ref'!$N$27</f>
        <v>1</v>
      </c>
      <c r="AC228" s="26">
        <f>IFERROR(VLOOKUP('DATA ENTRY'!L228,'Sub Ref'!$L$30:$N$31,2,0),0)</f>
        <v>0</v>
      </c>
      <c r="AD228" s="26">
        <f>IFERROR(VLOOKUP('DATA ENTRY'!L228,'Sub Ref'!$L$30:$N$31,3,0),0)</f>
        <v>0</v>
      </c>
      <c r="AE228" s="26">
        <f>IFERROR(VLOOKUP('DATA ENTRY'!O228,'Sub Ref'!$C$3:$E$11,2,0),0)</f>
        <v>0</v>
      </c>
      <c r="AF228" s="26">
        <f>IFERROR(VLOOKUP('DATA ENTRY'!O228,'Sub Ref'!$C$3:$E$11,3,0),0)</f>
        <v>0</v>
      </c>
      <c r="AG228" s="26">
        <f>IFERROR(VLOOKUP('DATA ENTRY'!R228,'Sub Ref'!$L$3:$N$24,2,0),0)</f>
        <v>0</v>
      </c>
      <c r="AH228" s="26">
        <f>IFERROR(VLOOKUP('DATA ENTRY'!R228,'Sub Ref'!$L$3:$N$24,3,0),0)</f>
        <v>0</v>
      </c>
      <c r="AI228" s="26">
        <f>IFERROR(VLOOKUP('DATA ENTRY'!U228,'Sub Ref'!$C$14:$E$22,2,0),0)</f>
        <v>0</v>
      </c>
      <c r="AJ228" s="26">
        <f>IFERROR(VLOOKUP('DATA ENTRY'!U228,'Sub Ref'!$C$14:$E$22,3,0),0)</f>
        <v>0</v>
      </c>
      <c r="AK228" s="26">
        <f>IFERROR(INDEX('Sub Ref'!$M$14:$M$23,MATCH('DATA ENTRY'!X228,'Sub Ref'!$L$14:$L$23,0)),0)</f>
        <v>0</v>
      </c>
      <c r="AL228" s="26">
        <f>IFERROR(INDEX('Sub Ref'!$N$14:$N$23,MATCH('DATA ENTRY'!X228,'Sub Ref'!$L$14:$L$23,0)),0)</f>
        <v>0</v>
      </c>
      <c r="AN228" s="26">
        <f t="shared" si="34"/>
        <v>7</v>
      </c>
      <c r="AP228" s="26">
        <f>IFERROR('MARK LOOKUP'!Y228*LEDGER!AR228,0)</f>
        <v>0</v>
      </c>
      <c r="AQ228" s="26">
        <f>IFERROR('MARK LOOKUP'!Z228*LEDGER!AS228,0)</f>
        <v>0</v>
      </c>
      <c r="AR228" s="26">
        <f>IFERROR(AA228*LEDGER!AU228,0)</f>
        <v>0</v>
      </c>
      <c r="AS228" s="26">
        <f>IFERROR(AB228*LEDGER!AV228,0)</f>
        <v>0</v>
      </c>
      <c r="AT228" s="26">
        <f>IFERROR(AC228*LEDGER!AU228,0)</f>
        <v>0</v>
      </c>
      <c r="AU228" s="26">
        <f>IFERROR(AD228*LEDGER!AV228,0)</f>
        <v>0</v>
      </c>
      <c r="AV228" s="26">
        <f>IFERROR(AE228*LEDGER!BA228,0)</f>
        <v>0</v>
      </c>
      <c r="AW228" s="26">
        <f>IFERROR(AF228*LEDGER!BB228,0)</f>
        <v>0</v>
      </c>
      <c r="AX228" s="26">
        <f>IFERROR(AG228*LEDGER!BD228,0)</f>
        <v>0</v>
      </c>
      <c r="AY228" s="26">
        <f>IFERROR(AH228*LEDGER!BE228,0)</f>
        <v>0</v>
      </c>
      <c r="AZ228" s="26">
        <f>IFERROR(AI228*LEDGER!BG228,0)</f>
        <v>0</v>
      </c>
      <c r="BA228" s="26">
        <f>IFERROR(AJ228*LEDGER!BH228,0)</f>
        <v>0</v>
      </c>
      <c r="BB228" s="26">
        <f>IFERROR(AK228*LEDGER!BJ228,0)</f>
        <v>0</v>
      </c>
      <c r="BC228" s="26">
        <f>IFERROR(AL228*LEDGER!BK228,0)</f>
        <v>0</v>
      </c>
      <c r="BD228" s="26">
        <f t="shared" si="35"/>
        <v>0</v>
      </c>
      <c r="BE228" s="26">
        <f t="shared" si="36"/>
        <v>0</v>
      </c>
    </row>
    <row r="229" spans="2:57" x14ac:dyDescent="0.2">
      <c r="B229" s="26">
        <f>'Sub Ref'!F$27</f>
        <v>75</v>
      </c>
      <c r="C229" s="26">
        <f>'Sub Ref'!G$27</f>
        <v>25</v>
      </c>
      <c r="D229" s="26">
        <f t="shared" si="30"/>
        <v>100</v>
      </c>
      <c r="E229" s="26">
        <f>'Sub Ref'!O$27</f>
        <v>75</v>
      </c>
      <c r="F229" s="26">
        <f>'Sub Ref'!P$27</f>
        <v>25</v>
      </c>
      <c r="G229" s="26">
        <f t="shared" si="31"/>
        <v>100</v>
      </c>
      <c r="H229" s="26" t="e">
        <f>VLOOKUP('DATA ENTRY'!L229,'Sub Ref'!$L$30:$O$31,4,0)</f>
        <v>#N/A</v>
      </c>
      <c r="I229" s="26" t="e">
        <f>VLOOKUP('DATA ENTRY'!L229,'Sub Ref'!$L$30:$P$31,5,0)</f>
        <v>#N/A</v>
      </c>
      <c r="J229" s="26" t="e">
        <f t="shared" si="37"/>
        <v>#N/A</v>
      </c>
      <c r="K229" s="26" t="e">
        <f>VLOOKUP('DATA ENTRY'!O229,'Sub Ref'!$C$3:$G$11,4,0)</f>
        <v>#N/A</v>
      </c>
      <c r="L229" s="26" t="e">
        <f>VLOOKUP('DATA ENTRY'!O229,'Sub Ref'!$C$3:$G$11,5,0)</f>
        <v>#N/A</v>
      </c>
      <c r="M229" s="26" t="e">
        <f t="shared" si="32"/>
        <v>#N/A</v>
      </c>
      <c r="N229" s="26" t="e">
        <f>VLOOKUP('DATA ENTRY'!R229,'Sub Ref'!$L$3:$P$11,4,0)</f>
        <v>#N/A</v>
      </c>
      <c r="O229" s="26" t="e">
        <f>VLOOKUP('DATA ENTRY'!R229,'Sub Ref'!$L$3:$P$11,5,0)</f>
        <v>#N/A</v>
      </c>
      <c r="P229" s="26" t="e">
        <f t="shared" si="38"/>
        <v>#N/A</v>
      </c>
      <c r="Q229" s="26" t="e">
        <f>VLOOKUP('DATA ENTRY'!U229,'Sub Ref'!$C$14:$G$22,4,0)</f>
        <v>#N/A</v>
      </c>
      <c r="R229" s="26" t="e">
        <f>VLOOKUP('DATA ENTRY'!U229,'Sub Ref'!$C$14:$G$22,5,0)</f>
        <v>#N/A</v>
      </c>
      <c r="S229" s="26" t="e">
        <f t="shared" si="39"/>
        <v>#N/A</v>
      </c>
      <c r="T229" s="26" t="e">
        <f>INDEX('Sub Ref'!$O$14:$O$22,MATCH('DATA ENTRY'!X229,'Sub Ref'!$L$14:$L$22,0))</f>
        <v>#N/A</v>
      </c>
      <c r="U229" s="26" t="e">
        <f>INDEX('Sub Ref'!$P$14:$P$22,MATCH('DATA ENTRY'!X229,'Sub Ref'!$L$14:$L$22,0))</f>
        <v>#N/A</v>
      </c>
      <c r="V229" s="26" t="e">
        <f t="shared" si="33"/>
        <v>#N/A</v>
      </c>
      <c r="X229" s="26">
        <f>'DATA ENTRY'!A229</f>
        <v>0</v>
      </c>
      <c r="Y229" s="26">
        <f>'Sub Ref'!$D$27</f>
        <v>2.25</v>
      </c>
      <c r="Z229" s="26">
        <f>'Sub Ref'!$E$27</f>
        <v>0.75</v>
      </c>
      <c r="AA229" s="26">
        <f>'Sub Ref'!$M$27</f>
        <v>3</v>
      </c>
      <c r="AB229" s="26">
        <f>'Sub Ref'!$N$27</f>
        <v>1</v>
      </c>
      <c r="AC229" s="26">
        <f>IFERROR(VLOOKUP('DATA ENTRY'!L229,'Sub Ref'!$L$30:$N$31,2,0),0)</f>
        <v>0</v>
      </c>
      <c r="AD229" s="26">
        <f>IFERROR(VLOOKUP('DATA ENTRY'!L229,'Sub Ref'!$L$30:$N$31,3,0),0)</f>
        <v>0</v>
      </c>
      <c r="AE229" s="26">
        <f>IFERROR(VLOOKUP('DATA ENTRY'!O229,'Sub Ref'!$C$3:$E$11,2,0),0)</f>
        <v>0</v>
      </c>
      <c r="AF229" s="26">
        <f>IFERROR(VLOOKUP('DATA ENTRY'!O229,'Sub Ref'!$C$3:$E$11,3,0),0)</f>
        <v>0</v>
      </c>
      <c r="AG229" s="26">
        <f>IFERROR(VLOOKUP('DATA ENTRY'!R229,'Sub Ref'!$L$3:$N$24,2,0),0)</f>
        <v>0</v>
      </c>
      <c r="AH229" s="26">
        <f>IFERROR(VLOOKUP('DATA ENTRY'!R229,'Sub Ref'!$L$3:$N$24,3,0),0)</f>
        <v>0</v>
      </c>
      <c r="AI229" s="26">
        <f>IFERROR(VLOOKUP('DATA ENTRY'!U229,'Sub Ref'!$C$14:$E$22,2,0),0)</f>
        <v>0</v>
      </c>
      <c r="AJ229" s="26">
        <f>IFERROR(VLOOKUP('DATA ENTRY'!U229,'Sub Ref'!$C$14:$E$22,3,0),0)</f>
        <v>0</v>
      </c>
      <c r="AK229" s="26">
        <f>IFERROR(INDEX('Sub Ref'!$M$14:$M$23,MATCH('DATA ENTRY'!X229,'Sub Ref'!$L$14:$L$23,0)),0)</f>
        <v>0</v>
      </c>
      <c r="AL229" s="26">
        <f>IFERROR(INDEX('Sub Ref'!$N$14:$N$23,MATCH('DATA ENTRY'!X229,'Sub Ref'!$L$14:$L$23,0)),0)</f>
        <v>0</v>
      </c>
      <c r="AN229" s="26">
        <f t="shared" si="34"/>
        <v>7</v>
      </c>
      <c r="AP229" s="26">
        <f>IFERROR('MARK LOOKUP'!Y229*LEDGER!AR229,0)</f>
        <v>0</v>
      </c>
      <c r="AQ229" s="26">
        <f>IFERROR('MARK LOOKUP'!Z229*LEDGER!AS229,0)</f>
        <v>0</v>
      </c>
      <c r="AR229" s="26">
        <f>IFERROR(AA229*LEDGER!AU229,0)</f>
        <v>0</v>
      </c>
      <c r="AS229" s="26">
        <f>IFERROR(AB229*LEDGER!AV229,0)</f>
        <v>0</v>
      </c>
      <c r="AT229" s="26">
        <f>IFERROR(AC229*LEDGER!AU229,0)</f>
        <v>0</v>
      </c>
      <c r="AU229" s="26">
        <f>IFERROR(AD229*LEDGER!AV229,0)</f>
        <v>0</v>
      </c>
      <c r="AV229" s="26">
        <f>IFERROR(AE229*LEDGER!BA229,0)</f>
        <v>0</v>
      </c>
      <c r="AW229" s="26">
        <f>IFERROR(AF229*LEDGER!BB229,0)</f>
        <v>0</v>
      </c>
      <c r="AX229" s="26">
        <f>IFERROR(AG229*LEDGER!BD229,0)</f>
        <v>0</v>
      </c>
      <c r="AY229" s="26">
        <f>IFERROR(AH229*LEDGER!BE229,0)</f>
        <v>0</v>
      </c>
      <c r="AZ229" s="26">
        <f>IFERROR(AI229*LEDGER!BG229,0)</f>
        <v>0</v>
      </c>
      <c r="BA229" s="26">
        <f>IFERROR(AJ229*LEDGER!BH229,0)</f>
        <v>0</v>
      </c>
      <c r="BB229" s="26">
        <f>IFERROR(AK229*LEDGER!BJ229,0)</f>
        <v>0</v>
      </c>
      <c r="BC229" s="26">
        <f>IFERROR(AL229*LEDGER!BK229,0)</f>
        <v>0</v>
      </c>
      <c r="BD229" s="26">
        <f t="shared" si="35"/>
        <v>0</v>
      </c>
      <c r="BE229" s="26">
        <f t="shared" si="36"/>
        <v>0</v>
      </c>
    </row>
    <row r="230" spans="2:57" x14ac:dyDescent="0.2">
      <c r="B230" s="26">
        <f>'Sub Ref'!F$27</f>
        <v>75</v>
      </c>
      <c r="C230" s="26">
        <f>'Sub Ref'!G$27</f>
        <v>25</v>
      </c>
      <c r="D230" s="26">
        <f t="shared" si="30"/>
        <v>100</v>
      </c>
      <c r="E230" s="26">
        <f>'Sub Ref'!O$27</f>
        <v>75</v>
      </c>
      <c r="F230" s="26">
        <f>'Sub Ref'!P$27</f>
        <v>25</v>
      </c>
      <c r="G230" s="26">
        <f t="shared" si="31"/>
        <v>100</v>
      </c>
      <c r="H230" s="26" t="e">
        <f>VLOOKUP('DATA ENTRY'!L230,'Sub Ref'!$L$30:$O$31,4,0)</f>
        <v>#N/A</v>
      </c>
      <c r="I230" s="26" t="e">
        <f>VLOOKUP('DATA ENTRY'!L230,'Sub Ref'!$L$30:$P$31,5,0)</f>
        <v>#N/A</v>
      </c>
      <c r="J230" s="26" t="e">
        <f t="shared" si="37"/>
        <v>#N/A</v>
      </c>
      <c r="K230" s="26" t="e">
        <f>VLOOKUP('DATA ENTRY'!O230,'Sub Ref'!$C$3:$G$11,4,0)</f>
        <v>#N/A</v>
      </c>
      <c r="L230" s="26" t="e">
        <f>VLOOKUP('DATA ENTRY'!O230,'Sub Ref'!$C$3:$G$11,5,0)</f>
        <v>#N/A</v>
      </c>
      <c r="M230" s="26" t="e">
        <f t="shared" si="32"/>
        <v>#N/A</v>
      </c>
      <c r="N230" s="26" t="e">
        <f>VLOOKUP('DATA ENTRY'!R230,'Sub Ref'!$L$3:$P$11,4,0)</f>
        <v>#N/A</v>
      </c>
      <c r="O230" s="26" t="e">
        <f>VLOOKUP('DATA ENTRY'!R230,'Sub Ref'!$L$3:$P$11,5,0)</f>
        <v>#N/A</v>
      </c>
      <c r="P230" s="26" t="e">
        <f t="shared" si="38"/>
        <v>#N/A</v>
      </c>
      <c r="Q230" s="26" t="e">
        <f>VLOOKUP('DATA ENTRY'!U230,'Sub Ref'!$C$14:$G$22,4,0)</f>
        <v>#N/A</v>
      </c>
      <c r="R230" s="26" t="e">
        <f>VLOOKUP('DATA ENTRY'!U230,'Sub Ref'!$C$14:$G$22,5,0)</f>
        <v>#N/A</v>
      </c>
      <c r="S230" s="26" t="e">
        <f t="shared" si="39"/>
        <v>#N/A</v>
      </c>
      <c r="T230" s="26" t="e">
        <f>INDEX('Sub Ref'!$O$14:$O$22,MATCH('DATA ENTRY'!X230,'Sub Ref'!$L$14:$L$22,0))</f>
        <v>#N/A</v>
      </c>
      <c r="U230" s="26" t="e">
        <f>INDEX('Sub Ref'!$P$14:$P$22,MATCH('DATA ENTRY'!X230,'Sub Ref'!$L$14:$L$22,0))</f>
        <v>#N/A</v>
      </c>
      <c r="V230" s="26" t="e">
        <f t="shared" si="33"/>
        <v>#N/A</v>
      </c>
      <c r="X230" s="26">
        <f>'DATA ENTRY'!A230</f>
        <v>0</v>
      </c>
      <c r="Y230" s="26">
        <f>'Sub Ref'!$D$27</f>
        <v>2.25</v>
      </c>
      <c r="Z230" s="26">
        <f>'Sub Ref'!$E$27</f>
        <v>0.75</v>
      </c>
      <c r="AA230" s="26">
        <f>'Sub Ref'!$M$27</f>
        <v>3</v>
      </c>
      <c r="AB230" s="26">
        <f>'Sub Ref'!$N$27</f>
        <v>1</v>
      </c>
      <c r="AC230" s="26">
        <f>IFERROR(VLOOKUP('DATA ENTRY'!L230,'Sub Ref'!$L$30:$N$31,2,0),0)</f>
        <v>0</v>
      </c>
      <c r="AD230" s="26">
        <f>IFERROR(VLOOKUP('DATA ENTRY'!L230,'Sub Ref'!$L$30:$N$31,3,0),0)</f>
        <v>0</v>
      </c>
      <c r="AE230" s="26">
        <f>IFERROR(VLOOKUP('DATA ENTRY'!O230,'Sub Ref'!$C$3:$E$11,2,0),0)</f>
        <v>0</v>
      </c>
      <c r="AF230" s="26">
        <f>IFERROR(VLOOKUP('DATA ENTRY'!O230,'Sub Ref'!$C$3:$E$11,3,0),0)</f>
        <v>0</v>
      </c>
      <c r="AG230" s="26">
        <f>IFERROR(VLOOKUP('DATA ENTRY'!R230,'Sub Ref'!$L$3:$N$24,2,0),0)</f>
        <v>0</v>
      </c>
      <c r="AH230" s="26">
        <f>IFERROR(VLOOKUP('DATA ENTRY'!R230,'Sub Ref'!$L$3:$N$24,3,0),0)</f>
        <v>0</v>
      </c>
      <c r="AI230" s="26">
        <f>IFERROR(VLOOKUP('DATA ENTRY'!U230,'Sub Ref'!$C$14:$E$22,2,0),0)</f>
        <v>0</v>
      </c>
      <c r="AJ230" s="26">
        <f>IFERROR(VLOOKUP('DATA ENTRY'!U230,'Sub Ref'!$C$14:$E$22,3,0),0)</f>
        <v>0</v>
      </c>
      <c r="AK230" s="26">
        <f>IFERROR(INDEX('Sub Ref'!$M$14:$M$23,MATCH('DATA ENTRY'!X230,'Sub Ref'!$L$14:$L$23,0)),0)</f>
        <v>0</v>
      </c>
      <c r="AL230" s="26">
        <f>IFERROR(INDEX('Sub Ref'!$N$14:$N$23,MATCH('DATA ENTRY'!X230,'Sub Ref'!$L$14:$L$23,0)),0)</f>
        <v>0</v>
      </c>
      <c r="AN230" s="26">
        <f t="shared" si="34"/>
        <v>7</v>
      </c>
      <c r="AP230" s="26">
        <f>IFERROR('MARK LOOKUP'!Y230*LEDGER!AR230,0)</f>
        <v>0</v>
      </c>
      <c r="AQ230" s="26">
        <f>IFERROR('MARK LOOKUP'!Z230*LEDGER!AS230,0)</f>
        <v>0</v>
      </c>
      <c r="AR230" s="26">
        <f>IFERROR(AA230*LEDGER!AU230,0)</f>
        <v>0</v>
      </c>
      <c r="AS230" s="26">
        <f>IFERROR(AB230*LEDGER!AV230,0)</f>
        <v>0</v>
      </c>
      <c r="AT230" s="26">
        <f>IFERROR(AC230*LEDGER!AU230,0)</f>
        <v>0</v>
      </c>
      <c r="AU230" s="26">
        <f>IFERROR(AD230*LEDGER!AV230,0)</f>
        <v>0</v>
      </c>
      <c r="AV230" s="26">
        <f>IFERROR(AE230*LEDGER!BA230,0)</f>
        <v>0</v>
      </c>
      <c r="AW230" s="26">
        <f>IFERROR(AF230*LEDGER!BB230,0)</f>
        <v>0</v>
      </c>
      <c r="AX230" s="26">
        <f>IFERROR(AG230*LEDGER!BD230,0)</f>
        <v>0</v>
      </c>
      <c r="AY230" s="26">
        <f>IFERROR(AH230*LEDGER!BE230,0)</f>
        <v>0</v>
      </c>
      <c r="AZ230" s="26">
        <f>IFERROR(AI230*LEDGER!BG230,0)</f>
        <v>0</v>
      </c>
      <c r="BA230" s="26">
        <f>IFERROR(AJ230*LEDGER!BH230,0)</f>
        <v>0</v>
      </c>
      <c r="BB230" s="26">
        <f>IFERROR(AK230*LEDGER!BJ230,0)</f>
        <v>0</v>
      </c>
      <c r="BC230" s="26">
        <f>IFERROR(AL230*LEDGER!BK230,0)</f>
        <v>0</v>
      </c>
      <c r="BD230" s="26">
        <f t="shared" si="35"/>
        <v>0</v>
      </c>
      <c r="BE230" s="26">
        <f t="shared" si="36"/>
        <v>0</v>
      </c>
    </row>
    <row r="231" spans="2:57" x14ac:dyDescent="0.2">
      <c r="B231" s="26">
        <f>'Sub Ref'!F$27</f>
        <v>75</v>
      </c>
      <c r="C231" s="26">
        <f>'Sub Ref'!G$27</f>
        <v>25</v>
      </c>
      <c r="D231" s="26">
        <f t="shared" si="30"/>
        <v>100</v>
      </c>
      <c r="E231" s="26">
        <f>'Sub Ref'!O$27</f>
        <v>75</v>
      </c>
      <c r="F231" s="26">
        <f>'Sub Ref'!P$27</f>
        <v>25</v>
      </c>
      <c r="G231" s="26">
        <f t="shared" si="31"/>
        <v>100</v>
      </c>
      <c r="H231" s="26" t="e">
        <f>VLOOKUP('DATA ENTRY'!L231,'Sub Ref'!$L$30:$O$31,4,0)</f>
        <v>#N/A</v>
      </c>
      <c r="I231" s="26" t="e">
        <f>VLOOKUP('DATA ENTRY'!L231,'Sub Ref'!$L$30:$P$31,5,0)</f>
        <v>#N/A</v>
      </c>
      <c r="J231" s="26" t="e">
        <f t="shared" si="37"/>
        <v>#N/A</v>
      </c>
      <c r="K231" s="26" t="e">
        <f>VLOOKUP('DATA ENTRY'!O231,'Sub Ref'!$C$3:$G$11,4,0)</f>
        <v>#N/A</v>
      </c>
      <c r="L231" s="26" t="e">
        <f>VLOOKUP('DATA ENTRY'!O231,'Sub Ref'!$C$3:$G$11,5,0)</f>
        <v>#N/A</v>
      </c>
      <c r="M231" s="26" t="e">
        <f t="shared" si="32"/>
        <v>#N/A</v>
      </c>
      <c r="N231" s="26" t="e">
        <f>VLOOKUP('DATA ENTRY'!R231,'Sub Ref'!$L$3:$P$11,4,0)</f>
        <v>#N/A</v>
      </c>
      <c r="O231" s="26" t="e">
        <f>VLOOKUP('DATA ENTRY'!R231,'Sub Ref'!$L$3:$P$11,5,0)</f>
        <v>#N/A</v>
      </c>
      <c r="P231" s="26" t="e">
        <f t="shared" si="38"/>
        <v>#N/A</v>
      </c>
      <c r="Q231" s="26" t="e">
        <f>VLOOKUP('DATA ENTRY'!U231,'Sub Ref'!$C$14:$G$22,4,0)</f>
        <v>#N/A</v>
      </c>
      <c r="R231" s="26" t="e">
        <f>VLOOKUP('DATA ENTRY'!U231,'Sub Ref'!$C$14:$G$22,5,0)</f>
        <v>#N/A</v>
      </c>
      <c r="S231" s="26" t="e">
        <f t="shared" si="39"/>
        <v>#N/A</v>
      </c>
      <c r="T231" s="26" t="e">
        <f>INDEX('Sub Ref'!$O$14:$O$22,MATCH('DATA ENTRY'!X231,'Sub Ref'!$L$14:$L$22,0))</f>
        <v>#N/A</v>
      </c>
      <c r="U231" s="26" t="e">
        <f>INDEX('Sub Ref'!$P$14:$P$22,MATCH('DATA ENTRY'!X231,'Sub Ref'!$L$14:$L$22,0))</f>
        <v>#N/A</v>
      </c>
      <c r="V231" s="26" t="e">
        <f t="shared" si="33"/>
        <v>#N/A</v>
      </c>
      <c r="X231" s="26">
        <f>'DATA ENTRY'!A231</f>
        <v>0</v>
      </c>
      <c r="Y231" s="26">
        <f>'Sub Ref'!$D$27</f>
        <v>2.25</v>
      </c>
      <c r="Z231" s="26">
        <f>'Sub Ref'!$E$27</f>
        <v>0.75</v>
      </c>
      <c r="AA231" s="26">
        <f>'Sub Ref'!$M$27</f>
        <v>3</v>
      </c>
      <c r="AB231" s="26">
        <f>'Sub Ref'!$N$27</f>
        <v>1</v>
      </c>
      <c r="AC231" s="26">
        <f>IFERROR(VLOOKUP('DATA ENTRY'!L231,'Sub Ref'!$L$30:$N$31,2,0),0)</f>
        <v>0</v>
      </c>
      <c r="AD231" s="26">
        <f>IFERROR(VLOOKUP('DATA ENTRY'!L231,'Sub Ref'!$L$30:$N$31,3,0),0)</f>
        <v>0</v>
      </c>
      <c r="AE231" s="26">
        <f>IFERROR(VLOOKUP('DATA ENTRY'!O231,'Sub Ref'!$C$3:$E$11,2,0),0)</f>
        <v>0</v>
      </c>
      <c r="AF231" s="26">
        <f>IFERROR(VLOOKUP('DATA ENTRY'!O231,'Sub Ref'!$C$3:$E$11,3,0),0)</f>
        <v>0</v>
      </c>
      <c r="AG231" s="26">
        <f>IFERROR(VLOOKUP('DATA ENTRY'!R231,'Sub Ref'!$L$3:$N$24,2,0),0)</f>
        <v>0</v>
      </c>
      <c r="AH231" s="26">
        <f>IFERROR(VLOOKUP('DATA ENTRY'!R231,'Sub Ref'!$L$3:$N$24,3,0),0)</f>
        <v>0</v>
      </c>
      <c r="AI231" s="26">
        <f>IFERROR(VLOOKUP('DATA ENTRY'!U231,'Sub Ref'!$C$14:$E$22,2,0),0)</f>
        <v>0</v>
      </c>
      <c r="AJ231" s="26">
        <f>IFERROR(VLOOKUP('DATA ENTRY'!U231,'Sub Ref'!$C$14:$E$22,3,0),0)</f>
        <v>0</v>
      </c>
      <c r="AK231" s="26">
        <f>IFERROR(INDEX('Sub Ref'!$M$14:$M$23,MATCH('DATA ENTRY'!X231,'Sub Ref'!$L$14:$L$23,0)),0)</f>
        <v>0</v>
      </c>
      <c r="AL231" s="26">
        <f>IFERROR(INDEX('Sub Ref'!$N$14:$N$23,MATCH('DATA ENTRY'!X231,'Sub Ref'!$L$14:$L$23,0)),0)</f>
        <v>0</v>
      </c>
      <c r="AN231" s="26">
        <f t="shared" si="34"/>
        <v>7</v>
      </c>
      <c r="AP231" s="26">
        <f>IFERROR('MARK LOOKUP'!Y231*LEDGER!AR231,0)</f>
        <v>0</v>
      </c>
      <c r="AQ231" s="26">
        <f>IFERROR('MARK LOOKUP'!Z231*LEDGER!AS231,0)</f>
        <v>0</v>
      </c>
      <c r="AR231" s="26">
        <f>IFERROR(AA231*LEDGER!AU231,0)</f>
        <v>0</v>
      </c>
      <c r="AS231" s="26">
        <f>IFERROR(AB231*LEDGER!AV231,0)</f>
        <v>0</v>
      </c>
      <c r="AT231" s="26">
        <f>IFERROR(AC231*LEDGER!AU231,0)</f>
        <v>0</v>
      </c>
      <c r="AU231" s="26">
        <f>IFERROR(AD231*LEDGER!AV231,0)</f>
        <v>0</v>
      </c>
      <c r="AV231" s="26">
        <f>IFERROR(AE231*LEDGER!BA231,0)</f>
        <v>0</v>
      </c>
      <c r="AW231" s="26">
        <f>IFERROR(AF231*LEDGER!BB231,0)</f>
        <v>0</v>
      </c>
      <c r="AX231" s="26">
        <f>IFERROR(AG231*LEDGER!BD231,0)</f>
        <v>0</v>
      </c>
      <c r="AY231" s="26">
        <f>IFERROR(AH231*LEDGER!BE231,0)</f>
        <v>0</v>
      </c>
      <c r="AZ231" s="26">
        <f>IFERROR(AI231*LEDGER!BG231,0)</f>
        <v>0</v>
      </c>
      <c r="BA231" s="26">
        <f>IFERROR(AJ231*LEDGER!BH231,0)</f>
        <v>0</v>
      </c>
      <c r="BB231" s="26">
        <f>IFERROR(AK231*LEDGER!BJ231,0)</f>
        <v>0</v>
      </c>
      <c r="BC231" s="26">
        <f>IFERROR(AL231*LEDGER!BK231,0)</f>
        <v>0</v>
      </c>
      <c r="BD231" s="26">
        <f t="shared" si="35"/>
        <v>0</v>
      </c>
      <c r="BE231" s="26">
        <f t="shared" si="36"/>
        <v>0</v>
      </c>
    </row>
    <row r="232" spans="2:57" x14ac:dyDescent="0.2">
      <c r="B232" s="26">
        <f>'Sub Ref'!F$27</f>
        <v>75</v>
      </c>
      <c r="C232" s="26">
        <f>'Sub Ref'!G$27</f>
        <v>25</v>
      </c>
      <c r="D232" s="26">
        <f t="shared" si="30"/>
        <v>100</v>
      </c>
      <c r="E232" s="26">
        <f>'Sub Ref'!O$27</f>
        <v>75</v>
      </c>
      <c r="F232" s="26">
        <f>'Sub Ref'!P$27</f>
        <v>25</v>
      </c>
      <c r="G232" s="26">
        <f t="shared" si="31"/>
        <v>100</v>
      </c>
      <c r="H232" s="26" t="e">
        <f>VLOOKUP('DATA ENTRY'!L232,'Sub Ref'!$L$30:$O$31,4,0)</f>
        <v>#N/A</v>
      </c>
      <c r="I232" s="26" t="e">
        <f>VLOOKUP('DATA ENTRY'!L232,'Sub Ref'!$L$30:$P$31,5,0)</f>
        <v>#N/A</v>
      </c>
      <c r="J232" s="26" t="e">
        <f t="shared" si="37"/>
        <v>#N/A</v>
      </c>
      <c r="K232" s="26" t="e">
        <f>VLOOKUP('DATA ENTRY'!O232,'Sub Ref'!$C$3:$G$11,4,0)</f>
        <v>#N/A</v>
      </c>
      <c r="L232" s="26" t="e">
        <f>VLOOKUP('DATA ENTRY'!O232,'Sub Ref'!$C$3:$G$11,5,0)</f>
        <v>#N/A</v>
      </c>
      <c r="M232" s="26" t="e">
        <f t="shared" si="32"/>
        <v>#N/A</v>
      </c>
      <c r="N232" s="26" t="e">
        <f>VLOOKUP('DATA ENTRY'!R232,'Sub Ref'!$L$3:$P$11,4,0)</f>
        <v>#N/A</v>
      </c>
      <c r="O232" s="26" t="e">
        <f>VLOOKUP('DATA ENTRY'!R232,'Sub Ref'!$L$3:$P$11,5,0)</f>
        <v>#N/A</v>
      </c>
      <c r="P232" s="26" t="e">
        <f t="shared" si="38"/>
        <v>#N/A</v>
      </c>
      <c r="Q232" s="26" t="e">
        <f>VLOOKUP('DATA ENTRY'!U232,'Sub Ref'!$C$14:$G$22,4,0)</f>
        <v>#N/A</v>
      </c>
      <c r="R232" s="26" t="e">
        <f>VLOOKUP('DATA ENTRY'!U232,'Sub Ref'!$C$14:$G$22,5,0)</f>
        <v>#N/A</v>
      </c>
      <c r="S232" s="26" t="e">
        <f t="shared" si="39"/>
        <v>#N/A</v>
      </c>
      <c r="T232" s="26" t="e">
        <f>INDEX('Sub Ref'!$O$14:$O$22,MATCH('DATA ENTRY'!X232,'Sub Ref'!$L$14:$L$22,0))</f>
        <v>#N/A</v>
      </c>
      <c r="U232" s="26" t="e">
        <f>INDEX('Sub Ref'!$P$14:$P$22,MATCH('DATA ENTRY'!X232,'Sub Ref'!$L$14:$L$22,0))</f>
        <v>#N/A</v>
      </c>
      <c r="V232" s="26" t="e">
        <f t="shared" si="33"/>
        <v>#N/A</v>
      </c>
      <c r="X232" s="26">
        <f>'DATA ENTRY'!A232</f>
        <v>0</v>
      </c>
      <c r="Y232" s="26">
        <f>'Sub Ref'!$D$27</f>
        <v>2.25</v>
      </c>
      <c r="Z232" s="26">
        <f>'Sub Ref'!$E$27</f>
        <v>0.75</v>
      </c>
      <c r="AA232" s="26">
        <f>'Sub Ref'!$M$27</f>
        <v>3</v>
      </c>
      <c r="AB232" s="26">
        <f>'Sub Ref'!$N$27</f>
        <v>1</v>
      </c>
      <c r="AC232" s="26">
        <f>IFERROR(VLOOKUP('DATA ENTRY'!L232,'Sub Ref'!$L$30:$N$31,2,0),0)</f>
        <v>0</v>
      </c>
      <c r="AD232" s="26">
        <f>IFERROR(VLOOKUP('DATA ENTRY'!L232,'Sub Ref'!$L$30:$N$31,3,0),0)</f>
        <v>0</v>
      </c>
      <c r="AE232" s="26">
        <f>IFERROR(VLOOKUP('DATA ENTRY'!O232,'Sub Ref'!$C$3:$E$11,2,0),0)</f>
        <v>0</v>
      </c>
      <c r="AF232" s="26">
        <f>IFERROR(VLOOKUP('DATA ENTRY'!O232,'Sub Ref'!$C$3:$E$11,3,0),0)</f>
        <v>0</v>
      </c>
      <c r="AG232" s="26">
        <f>IFERROR(VLOOKUP('DATA ENTRY'!R232,'Sub Ref'!$L$3:$N$24,2,0),0)</f>
        <v>0</v>
      </c>
      <c r="AH232" s="26">
        <f>IFERROR(VLOOKUP('DATA ENTRY'!R232,'Sub Ref'!$L$3:$N$24,3,0),0)</f>
        <v>0</v>
      </c>
      <c r="AI232" s="26">
        <f>IFERROR(VLOOKUP('DATA ENTRY'!U232,'Sub Ref'!$C$14:$E$22,2,0),0)</f>
        <v>0</v>
      </c>
      <c r="AJ232" s="26">
        <f>IFERROR(VLOOKUP('DATA ENTRY'!U232,'Sub Ref'!$C$14:$E$22,3,0),0)</f>
        <v>0</v>
      </c>
      <c r="AK232" s="26">
        <f>IFERROR(INDEX('Sub Ref'!$M$14:$M$23,MATCH('DATA ENTRY'!X232,'Sub Ref'!$L$14:$L$23,0)),0)</f>
        <v>0</v>
      </c>
      <c r="AL232" s="26">
        <f>IFERROR(INDEX('Sub Ref'!$N$14:$N$23,MATCH('DATA ENTRY'!X232,'Sub Ref'!$L$14:$L$23,0)),0)</f>
        <v>0</v>
      </c>
      <c r="AN232" s="26">
        <f t="shared" si="34"/>
        <v>7</v>
      </c>
      <c r="AP232" s="26">
        <f>IFERROR('MARK LOOKUP'!Y232*LEDGER!AR232,0)</f>
        <v>0</v>
      </c>
      <c r="AQ232" s="26">
        <f>IFERROR('MARK LOOKUP'!Z232*LEDGER!AS232,0)</f>
        <v>0</v>
      </c>
      <c r="AR232" s="26">
        <f>IFERROR(AA232*LEDGER!AU232,0)</f>
        <v>0</v>
      </c>
      <c r="AS232" s="26">
        <f>IFERROR(AB232*LEDGER!AV232,0)</f>
        <v>0</v>
      </c>
      <c r="AT232" s="26">
        <f>IFERROR(AC232*LEDGER!AU232,0)</f>
        <v>0</v>
      </c>
      <c r="AU232" s="26">
        <f>IFERROR(AD232*LEDGER!AV232,0)</f>
        <v>0</v>
      </c>
      <c r="AV232" s="26">
        <f>IFERROR(AE232*LEDGER!BA232,0)</f>
        <v>0</v>
      </c>
      <c r="AW232" s="26">
        <f>IFERROR(AF232*LEDGER!BB232,0)</f>
        <v>0</v>
      </c>
      <c r="AX232" s="26">
        <f>IFERROR(AG232*LEDGER!BD232,0)</f>
        <v>0</v>
      </c>
      <c r="AY232" s="26">
        <f>IFERROR(AH232*LEDGER!BE232,0)</f>
        <v>0</v>
      </c>
      <c r="AZ232" s="26">
        <f>IFERROR(AI232*LEDGER!BG232,0)</f>
        <v>0</v>
      </c>
      <c r="BA232" s="26">
        <f>IFERROR(AJ232*LEDGER!BH232,0)</f>
        <v>0</v>
      </c>
      <c r="BB232" s="26">
        <f>IFERROR(AK232*LEDGER!BJ232,0)</f>
        <v>0</v>
      </c>
      <c r="BC232" s="26">
        <f>IFERROR(AL232*LEDGER!BK232,0)</f>
        <v>0</v>
      </c>
      <c r="BD232" s="26">
        <f t="shared" si="35"/>
        <v>0</v>
      </c>
      <c r="BE232" s="26">
        <f t="shared" si="36"/>
        <v>0</v>
      </c>
    </row>
    <row r="233" spans="2:57" x14ac:dyDescent="0.2">
      <c r="B233" s="26">
        <f>'Sub Ref'!F$27</f>
        <v>75</v>
      </c>
      <c r="C233" s="26">
        <f>'Sub Ref'!G$27</f>
        <v>25</v>
      </c>
      <c r="D233" s="26">
        <f t="shared" si="30"/>
        <v>100</v>
      </c>
      <c r="E233" s="26">
        <f>'Sub Ref'!O$27</f>
        <v>75</v>
      </c>
      <c r="F233" s="26">
        <f>'Sub Ref'!P$27</f>
        <v>25</v>
      </c>
      <c r="G233" s="26">
        <f t="shared" si="31"/>
        <v>100</v>
      </c>
      <c r="H233" s="26" t="e">
        <f>VLOOKUP('DATA ENTRY'!L233,'Sub Ref'!$L$30:$O$31,4,0)</f>
        <v>#N/A</v>
      </c>
      <c r="I233" s="26" t="e">
        <f>VLOOKUP('DATA ENTRY'!L233,'Sub Ref'!$L$30:$P$31,5,0)</f>
        <v>#N/A</v>
      </c>
      <c r="J233" s="26" t="e">
        <f t="shared" si="37"/>
        <v>#N/A</v>
      </c>
      <c r="K233" s="26" t="e">
        <f>VLOOKUP('DATA ENTRY'!O233,'Sub Ref'!$C$3:$G$11,4,0)</f>
        <v>#N/A</v>
      </c>
      <c r="L233" s="26" t="e">
        <f>VLOOKUP('DATA ENTRY'!O233,'Sub Ref'!$C$3:$G$11,5,0)</f>
        <v>#N/A</v>
      </c>
      <c r="M233" s="26" t="e">
        <f t="shared" si="32"/>
        <v>#N/A</v>
      </c>
      <c r="N233" s="26" t="e">
        <f>VLOOKUP('DATA ENTRY'!R233,'Sub Ref'!$L$3:$P$11,4,0)</f>
        <v>#N/A</v>
      </c>
      <c r="O233" s="26" t="e">
        <f>VLOOKUP('DATA ENTRY'!R233,'Sub Ref'!$L$3:$P$11,5,0)</f>
        <v>#N/A</v>
      </c>
      <c r="P233" s="26" t="e">
        <f t="shared" si="38"/>
        <v>#N/A</v>
      </c>
      <c r="Q233" s="26" t="e">
        <f>VLOOKUP('DATA ENTRY'!U233,'Sub Ref'!$C$14:$G$22,4,0)</f>
        <v>#N/A</v>
      </c>
      <c r="R233" s="26" t="e">
        <f>VLOOKUP('DATA ENTRY'!U233,'Sub Ref'!$C$14:$G$22,5,0)</f>
        <v>#N/A</v>
      </c>
      <c r="S233" s="26" t="e">
        <f t="shared" si="39"/>
        <v>#N/A</v>
      </c>
      <c r="T233" s="26" t="e">
        <f>INDEX('Sub Ref'!$O$14:$O$22,MATCH('DATA ENTRY'!X233,'Sub Ref'!$L$14:$L$22,0))</f>
        <v>#N/A</v>
      </c>
      <c r="U233" s="26" t="e">
        <f>INDEX('Sub Ref'!$P$14:$P$22,MATCH('DATA ENTRY'!X233,'Sub Ref'!$L$14:$L$22,0))</f>
        <v>#N/A</v>
      </c>
      <c r="V233" s="26" t="e">
        <f t="shared" si="33"/>
        <v>#N/A</v>
      </c>
      <c r="X233" s="26">
        <f>'DATA ENTRY'!A233</f>
        <v>0</v>
      </c>
      <c r="Y233" s="26">
        <f>'Sub Ref'!$D$27</f>
        <v>2.25</v>
      </c>
      <c r="Z233" s="26">
        <f>'Sub Ref'!$E$27</f>
        <v>0.75</v>
      </c>
      <c r="AA233" s="26">
        <f>'Sub Ref'!$M$27</f>
        <v>3</v>
      </c>
      <c r="AB233" s="26">
        <f>'Sub Ref'!$N$27</f>
        <v>1</v>
      </c>
      <c r="AC233" s="26">
        <f>IFERROR(VLOOKUP('DATA ENTRY'!L233,'Sub Ref'!$L$30:$N$31,2,0),0)</f>
        <v>0</v>
      </c>
      <c r="AD233" s="26">
        <f>IFERROR(VLOOKUP('DATA ENTRY'!L233,'Sub Ref'!$L$30:$N$31,3,0),0)</f>
        <v>0</v>
      </c>
      <c r="AE233" s="26">
        <f>IFERROR(VLOOKUP('DATA ENTRY'!O233,'Sub Ref'!$C$3:$E$11,2,0),0)</f>
        <v>0</v>
      </c>
      <c r="AF233" s="26">
        <f>IFERROR(VLOOKUP('DATA ENTRY'!O233,'Sub Ref'!$C$3:$E$11,3,0),0)</f>
        <v>0</v>
      </c>
      <c r="AG233" s="26">
        <f>IFERROR(VLOOKUP('DATA ENTRY'!R233,'Sub Ref'!$L$3:$N$24,2,0),0)</f>
        <v>0</v>
      </c>
      <c r="AH233" s="26">
        <f>IFERROR(VLOOKUP('DATA ENTRY'!R233,'Sub Ref'!$L$3:$N$24,3,0),0)</f>
        <v>0</v>
      </c>
      <c r="AI233" s="26">
        <f>IFERROR(VLOOKUP('DATA ENTRY'!U233,'Sub Ref'!$C$14:$E$22,2,0),0)</f>
        <v>0</v>
      </c>
      <c r="AJ233" s="26">
        <f>IFERROR(VLOOKUP('DATA ENTRY'!U233,'Sub Ref'!$C$14:$E$22,3,0),0)</f>
        <v>0</v>
      </c>
      <c r="AK233" s="26">
        <f>IFERROR(INDEX('Sub Ref'!$M$14:$M$23,MATCH('DATA ENTRY'!X233,'Sub Ref'!$L$14:$L$23,0)),0)</f>
        <v>0</v>
      </c>
      <c r="AL233" s="26">
        <f>IFERROR(INDEX('Sub Ref'!$N$14:$N$23,MATCH('DATA ENTRY'!X233,'Sub Ref'!$L$14:$L$23,0)),0)</f>
        <v>0</v>
      </c>
      <c r="AN233" s="26">
        <f t="shared" si="34"/>
        <v>7</v>
      </c>
      <c r="AP233" s="26">
        <f>IFERROR('MARK LOOKUP'!Y233*LEDGER!AR233,0)</f>
        <v>0</v>
      </c>
      <c r="AQ233" s="26">
        <f>IFERROR('MARK LOOKUP'!Z233*LEDGER!AS233,0)</f>
        <v>0</v>
      </c>
      <c r="AR233" s="26">
        <f>IFERROR(AA233*LEDGER!AU233,0)</f>
        <v>0</v>
      </c>
      <c r="AS233" s="26">
        <f>IFERROR(AB233*LEDGER!AV233,0)</f>
        <v>0</v>
      </c>
      <c r="AT233" s="26">
        <f>IFERROR(AC233*LEDGER!AU233,0)</f>
        <v>0</v>
      </c>
      <c r="AU233" s="26">
        <f>IFERROR(AD233*LEDGER!AV233,0)</f>
        <v>0</v>
      </c>
      <c r="AV233" s="26">
        <f>IFERROR(AE233*LEDGER!BA233,0)</f>
        <v>0</v>
      </c>
      <c r="AW233" s="26">
        <f>IFERROR(AF233*LEDGER!BB233,0)</f>
        <v>0</v>
      </c>
      <c r="AX233" s="26">
        <f>IFERROR(AG233*LEDGER!BD233,0)</f>
        <v>0</v>
      </c>
      <c r="AY233" s="26">
        <f>IFERROR(AH233*LEDGER!BE233,0)</f>
        <v>0</v>
      </c>
      <c r="AZ233" s="26">
        <f>IFERROR(AI233*LEDGER!BG233,0)</f>
        <v>0</v>
      </c>
      <c r="BA233" s="26">
        <f>IFERROR(AJ233*LEDGER!BH233,0)</f>
        <v>0</v>
      </c>
      <c r="BB233" s="26">
        <f>IFERROR(AK233*LEDGER!BJ233,0)</f>
        <v>0</v>
      </c>
      <c r="BC233" s="26">
        <f>IFERROR(AL233*LEDGER!BK233,0)</f>
        <v>0</v>
      </c>
      <c r="BD233" s="26">
        <f t="shared" si="35"/>
        <v>0</v>
      </c>
      <c r="BE233" s="26">
        <f t="shared" si="36"/>
        <v>0</v>
      </c>
    </row>
    <row r="234" spans="2:57" x14ac:dyDescent="0.2">
      <c r="B234" s="26">
        <f>'Sub Ref'!F$27</f>
        <v>75</v>
      </c>
      <c r="C234" s="26">
        <f>'Sub Ref'!G$27</f>
        <v>25</v>
      </c>
      <c r="D234" s="26">
        <f t="shared" si="30"/>
        <v>100</v>
      </c>
      <c r="E234" s="26">
        <f>'Sub Ref'!O$27</f>
        <v>75</v>
      </c>
      <c r="F234" s="26">
        <f>'Sub Ref'!P$27</f>
        <v>25</v>
      </c>
      <c r="G234" s="26">
        <f t="shared" si="31"/>
        <v>100</v>
      </c>
      <c r="H234" s="26" t="e">
        <f>VLOOKUP('DATA ENTRY'!L234,'Sub Ref'!$L$30:$O$31,4,0)</f>
        <v>#N/A</v>
      </c>
      <c r="I234" s="26" t="e">
        <f>VLOOKUP('DATA ENTRY'!L234,'Sub Ref'!$L$30:$P$31,5,0)</f>
        <v>#N/A</v>
      </c>
      <c r="J234" s="26" t="e">
        <f t="shared" si="37"/>
        <v>#N/A</v>
      </c>
      <c r="K234" s="26" t="e">
        <f>VLOOKUP('DATA ENTRY'!O234,'Sub Ref'!$C$3:$G$11,4,0)</f>
        <v>#N/A</v>
      </c>
      <c r="L234" s="26" t="e">
        <f>VLOOKUP('DATA ENTRY'!O234,'Sub Ref'!$C$3:$G$11,5,0)</f>
        <v>#N/A</v>
      </c>
      <c r="M234" s="26" t="e">
        <f t="shared" si="32"/>
        <v>#N/A</v>
      </c>
      <c r="N234" s="26" t="e">
        <f>VLOOKUP('DATA ENTRY'!R234,'Sub Ref'!$L$3:$P$11,4,0)</f>
        <v>#N/A</v>
      </c>
      <c r="O234" s="26" t="e">
        <f>VLOOKUP('DATA ENTRY'!R234,'Sub Ref'!$L$3:$P$11,5,0)</f>
        <v>#N/A</v>
      </c>
      <c r="P234" s="26" t="e">
        <f t="shared" si="38"/>
        <v>#N/A</v>
      </c>
      <c r="Q234" s="26" t="e">
        <f>VLOOKUP('DATA ENTRY'!U234,'Sub Ref'!$C$14:$G$22,4,0)</f>
        <v>#N/A</v>
      </c>
      <c r="R234" s="26" t="e">
        <f>VLOOKUP('DATA ENTRY'!U234,'Sub Ref'!$C$14:$G$22,5,0)</f>
        <v>#N/A</v>
      </c>
      <c r="S234" s="26" t="e">
        <f t="shared" si="39"/>
        <v>#N/A</v>
      </c>
      <c r="T234" s="26" t="e">
        <f>INDEX('Sub Ref'!$O$14:$O$22,MATCH('DATA ENTRY'!X234,'Sub Ref'!$L$14:$L$22,0))</f>
        <v>#N/A</v>
      </c>
      <c r="U234" s="26" t="e">
        <f>INDEX('Sub Ref'!$P$14:$P$22,MATCH('DATA ENTRY'!X234,'Sub Ref'!$L$14:$L$22,0))</f>
        <v>#N/A</v>
      </c>
      <c r="V234" s="26" t="e">
        <f t="shared" si="33"/>
        <v>#N/A</v>
      </c>
      <c r="X234" s="26">
        <f>'DATA ENTRY'!A234</f>
        <v>0</v>
      </c>
      <c r="Y234" s="26">
        <f>'Sub Ref'!$D$27</f>
        <v>2.25</v>
      </c>
      <c r="Z234" s="26">
        <f>'Sub Ref'!$E$27</f>
        <v>0.75</v>
      </c>
      <c r="AA234" s="26">
        <f>'Sub Ref'!$M$27</f>
        <v>3</v>
      </c>
      <c r="AB234" s="26">
        <f>'Sub Ref'!$N$27</f>
        <v>1</v>
      </c>
      <c r="AC234" s="26">
        <f>IFERROR(VLOOKUP('DATA ENTRY'!L234,'Sub Ref'!$L$30:$N$31,2,0),0)</f>
        <v>0</v>
      </c>
      <c r="AD234" s="26">
        <f>IFERROR(VLOOKUP('DATA ENTRY'!L234,'Sub Ref'!$L$30:$N$31,3,0),0)</f>
        <v>0</v>
      </c>
      <c r="AE234" s="26">
        <f>IFERROR(VLOOKUP('DATA ENTRY'!O234,'Sub Ref'!$C$3:$E$11,2,0),0)</f>
        <v>0</v>
      </c>
      <c r="AF234" s="26">
        <f>IFERROR(VLOOKUP('DATA ENTRY'!O234,'Sub Ref'!$C$3:$E$11,3,0),0)</f>
        <v>0</v>
      </c>
      <c r="AG234" s="26">
        <f>IFERROR(VLOOKUP('DATA ENTRY'!R234,'Sub Ref'!$L$3:$N$24,2,0),0)</f>
        <v>0</v>
      </c>
      <c r="AH234" s="26">
        <f>IFERROR(VLOOKUP('DATA ENTRY'!R234,'Sub Ref'!$L$3:$N$24,3,0),0)</f>
        <v>0</v>
      </c>
      <c r="AI234" s="26">
        <f>IFERROR(VLOOKUP('DATA ENTRY'!U234,'Sub Ref'!$C$14:$E$22,2,0),0)</f>
        <v>0</v>
      </c>
      <c r="AJ234" s="26">
        <f>IFERROR(VLOOKUP('DATA ENTRY'!U234,'Sub Ref'!$C$14:$E$22,3,0),0)</f>
        <v>0</v>
      </c>
      <c r="AK234" s="26">
        <f>IFERROR(INDEX('Sub Ref'!$M$14:$M$23,MATCH('DATA ENTRY'!X234,'Sub Ref'!$L$14:$L$23,0)),0)</f>
        <v>0</v>
      </c>
      <c r="AL234" s="26">
        <f>IFERROR(INDEX('Sub Ref'!$N$14:$N$23,MATCH('DATA ENTRY'!X234,'Sub Ref'!$L$14:$L$23,0)),0)</f>
        <v>0</v>
      </c>
      <c r="AN234" s="26">
        <f t="shared" si="34"/>
        <v>7</v>
      </c>
      <c r="AP234" s="26">
        <f>IFERROR('MARK LOOKUP'!Y234*LEDGER!AR234,0)</f>
        <v>0</v>
      </c>
      <c r="AQ234" s="26">
        <f>IFERROR('MARK LOOKUP'!Z234*LEDGER!AS234,0)</f>
        <v>0</v>
      </c>
      <c r="AR234" s="26">
        <f>IFERROR(AA234*LEDGER!AU234,0)</f>
        <v>0</v>
      </c>
      <c r="AS234" s="26">
        <f>IFERROR(AB234*LEDGER!AV234,0)</f>
        <v>0</v>
      </c>
      <c r="AT234" s="26">
        <f>IFERROR(AC234*LEDGER!AU234,0)</f>
        <v>0</v>
      </c>
      <c r="AU234" s="26">
        <f>IFERROR(AD234*LEDGER!AV234,0)</f>
        <v>0</v>
      </c>
      <c r="AV234" s="26">
        <f>IFERROR(AE234*LEDGER!BA234,0)</f>
        <v>0</v>
      </c>
      <c r="AW234" s="26">
        <f>IFERROR(AF234*LEDGER!BB234,0)</f>
        <v>0</v>
      </c>
      <c r="AX234" s="26">
        <f>IFERROR(AG234*LEDGER!BD234,0)</f>
        <v>0</v>
      </c>
      <c r="AY234" s="26">
        <f>IFERROR(AH234*LEDGER!BE234,0)</f>
        <v>0</v>
      </c>
      <c r="AZ234" s="26">
        <f>IFERROR(AI234*LEDGER!BG234,0)</f>
        <v>0</v>
      </c>
      <c r="BA234" s="26">
        <f>IFERROR(AJ234*LEDGER!BH234,0)</f>
        <v>0</v>
      </c>
      <c r="BB234" s="26">
        <f>IFERROR(AK234*LEDGER!BJ234,0)</f>
        <v>0</v>
      </c>
      <c r="BC234" s="26">
        <f>IFERROR(AL234*LEDGER!BK234,0)</f>
        <v>0</v>
      </c>
      <c r="BD234" s="26">
        <f t="shared" si="35"/>
        <v>0</v>
      </c>
      <c r="BE234" s="26">
        <f t="shared" si="36"/>
        <v>0</v>
      </c>
    </row>
    <row r="235" spans="2:57" x14ac:dyDescent="0.2">
      <c r="B235" s="26">
        <f>'Sub Ref'!F$27</f>
        <v>75</v>
      </c>
      <c r="C235" s="26">
        <f>'Sub Ref'!G$27</f>
        <v>25</v>
      </c>
      <c r="D235" s="26">
        <f t="shared" si="30"/>
        <v>100</v>
      </c>
      <c r="E235" s="26">
        <f>'Sub Ref'!O$27</f>
        <v>75</v>
      </c>
      <c r="F235" s="26">
        <f>'Sub Ref'!P$27</f>
        <v>25</v>
      </c>
      <c r="G235" s="26">
        <f t="shared" si="31"/>
        <v>100</v>
      </c>
      <c r="H235" s="26" t="e">
        <f>VLOOKUP('DATA ENTRY'!L235,'Sub Ref'!$L$30:$O$31,4,0)</f>
        <v>#N/A</v>
      </c>
      <c r="I235" s="26" t="e">
        <f>VLOOKUP('DATA ENTRY'!L235,'Sub Ref'!$L$30:$P$31,5,0)</f>
        <v>#N/A</v>
      </c>
      <c r="J235" s="26" t="e">
        <f t="shared" si="37"/>
        <v>#N/A</v>
      </c>
      <c r="K235" s="26" t="e">
        <f>VLOOKUP('DATA ENTRY'!O235,'Sub Ref'!$C$3:$G$11,4,0)</f>
        <v>#N/A</v>
      </c>
      <c r="L235" s="26" t="e">
        <f>VLOOKUP('DATA ENTRY'!O235,'Sub Ref'!$C$3:$G$11,5,0)</f>
        <v>#N/A</v>
      </c>
      <c r="M235" s="26" t="e">
        <f t="shared" si="32"/>
        <v>#N/A</v>
      </c>
      <c r="N235" s="26" t="e">
        <f>VLOOKUP('DATA ENTRY'!R235,'Sub Ref'!$L$3:$P$11,4,0)</f>
        <v>#N/A</v>
      </c>
      <c r="O235" s="26" t="e">
        <f>VLOOKUP('DATA ENTRY'!R235,'Sub Ref'!$L$3:$P$11,5,0)</f>
        <v>#N/A</v>
      </c>
      <c r="P235" s="26" t="e">
        <f t="shared" si="38"/>
        <v>#N/A</v>
      </c>
      <c r="Q235" s="26" t="e">
        <f>VLOOKUP('DATA ENTRY'!U235,'Sub Ref'!$C$14:$G$22,4,0)</f>
        <v>#N/A</v>
      </c>
      <c r="R235" s="26" t="e">
        <f>VLOOKUP('DATA ENTRY'!U235,'Sub Ref'!$C$14:$G$22,5,0)</f>
        <v>#N/A</v>
      </c>
      <c r="S235" s="26" t="e">
        <f t="shared" si="39"/>
        <v>#N/A</v>
      </c>
      <c r="T235" s="26" t="e">
        <f>INDEX('Sub Ref'!$O$14:$O$22,MATCH('DATA ENTRY'!X235,'Sub Ref'!$L$14:$L$22,0))</f>
        <v>#N/A</v>
      </c>
      <c r="U235" s="26" t="e">
        <f>INDEX('Sub Ref'!$P$14:$P$22,MATCH('DATA ENTRY'!X235,'Sub Ref'!$L$14:$L$22,0))</f>
        <v>#N/A</v>
      </c>
      <c r="V235" s="26" t="e">
        <f t="shared" si="33"/>
        <v>#N/A</v>
      </c>
      <c r="X235" s="26">
        <f>'DATA ENTRY'!A235</f>
        <v>0</v>
      </c>
      <c r="Y235" s="26">
        <f>'Sub Ref'!$D$27</f>
        <v>2.25</v>
      </c>
      <c r="Z235" s="26">
        <f>'Sub Ref'!$E$27</f>
        <v>0.75</v>
      </c>
      <c r="AA235" s="26">
        <f>'Sub Ref'!$M$27</f>
        <v>3</v>
      </c>
      <c r="AB235" s="26">
        <f>'Sub Ref'!$N$27</f>
        <v>1</v>
      </c>
      <c r="AC235" s="26">
        <f>IFERROR(VLOOKUP('DATA ENTRY'!L235,'Sub Ref'!$L$30:$N$31,2,0),0)</f>
        <v>0</v>
      </c>
      <c r="AD235" s="26">
        <f>IFERROR(VLOOKUP('DATA ENTRY'!L235,'Sub Ref'!$L$30:$N$31,3,0),0)</f>
        <v>0</v>
      </c>
      <c r="AE235" s="26">
        <f>IFERROR(VLOOKUP('DATA ENTRY'!O235,'Sub Ref'!$C$3:$E$11,2,0),0)</f>
        <v>0</v>
      </c>
      <c r="AF235" s="26">
        <f>IFERROR(VLOOKUP('DATA ENTRY'!O235,'Sub Ref'!$C$3:$E$11,3,0),0)</f>
        <v>0</v>
      </c>
      <c r="AG235" s="26">
        <f>IFERROR(VLOOKUP('DATA ENTRY'!R235,'Sub Ref'!$L$3:$N$24,2,0),0)</f>
        <v>0</v>
      </c>
      <c r="AH235" s="26">
        <f>IFERROR(VLOOKUP('DATA ENTRY'!R235,'Sub Ref'!$L$3:$N$24,3,0),0)</f>
        <v>0</v>
      </c>
      <c r="AI235" s="26">
        <f>IFERROR(VLOOKUP('DATA ENTRY'!U235,'Sub Ref'!$C$14:$E$22,2,0),0)</f>
        <v>0</v>
      </c>
      <c r="AJ235" s="26">
        <f>IFERROR(VLOOKUP('DATA ENTRY'!U235,'Sub Ref'!$C$14:$E$22,3,0),0)</f>
        <v>0</v>
      </c>
      <c r="AK235" s="26">
        <f>IFERROR(INDEX('Sub Ref'!$M$14:$M$23,MATCH('DATA ENTRY'!X235,'Sub Ref'!$L$14:$L$23,0)),0)</f>
        <v>0</v>
      </c>
      <c r="AL235" s="26">
        <f>IFERROR(INDEX('Sub Ref'!$N$14:$N$23,MATCH('DATA ENTRY'!X235,'Sub Ref'!$L$14:$L$23,0)),0)</f>
        <v>0</v>
      </c>
      <c r="AN235" s="26">
        <f t="shared" si="34"/>
        <v>7</v>
      </c>
      <c r="AP235" s="26">
        <f>IFERROR('MARK LOOKUP'!Y235*LEDGER!AR235,0)</f>
        <v>0</v>
      </c>
      <c r="AQ235" s="26">
        <f>IFERROR('MARK LOOKUP'!Z235*LEDGER!AS235,0)</f>
        <v>0</v>
      </c>
      <c r="AR235" s="26">
        <f>IFERROR(AA235*LEDGER!AU235,0)</f>
        <v>0</v>
      </c>
      <c r="AS235" s="26">
        <f>IFERROR(AB235*LEDGER!AV235,0)</f>
        <v>0</v>
      </c>
      <c r="AT235" s="26">
        <f>IFERROR(AC235*LEDGER!AU235,0)</f>
        <v>0</v>
      </c>
      <c r="AU235" s="26">
        <f>IFERROR(AD235*LEDGER!AV235,0)</f>
        <v>0</v>
      </c>
      <c r="AV235" s="26">
        <f>IFERROR(AE235*LEDGER!BA235,0)</f>
        <v>0</v>
      </c>
      <c r="AW235" s="26">
        <f>IFERROR(AF235*LEDGER!BB235,0)</f>
        <v>0</v>
      </c>
      <c r="AX235" s="26">
        <f>IFERROR(AG235*LEDGER!BD235,0)</f>
        <v>0</v>
      </c>
      <c r="AY235" s="26">
        <f>IFERROR(AH235*LEDGER!BE235,0)</f>
        <v>0</v>
      </c>
      <c r="AZ235" s="26">
        <f>IFERROR(AI235*LEDGER!BG235,0)</f>
        <v>0</v>
      </c>
      <c r="BA235" s="26">
        <f>IFERROR(AJ235*LEDGER!BH235,0)</f>
        <v>0</v>
      </c>
      <c r="BB235" s="26">
        <f>IFERROR(AK235*LEDGER!BJ235,0)</f>
        <v>0</v>
      </c>
      <c r="BC235" s="26">
        <f>IFERROR(AL235*LEDGER!BK235,0)</f>
        <v>0</v>
      </c>
      <c r="BD235" s="26">
        <f t="shared" si="35"/>
        <v>0</v>
      </c>
      <c r="BE235" s="26">
        <f t="shared" si="36"/>
        <v>0</v>
      </c>
    </row>
    <row r="236" spans="2:57" x14ac:dyDescent="0.2">
      <c r="B236" s="26">
        <f>'Sub Ref'!F$27</f>
        <v>75</v>
      </c>
      <c r="C236" s="26">
        <f>'Sub Ref'!G$27</f>
        <v>25</v>
      </c>
      <c r="D236" s="26">
        <f t="shared" si="30"/>
        <v>100</v>
      </c>
      <c r="E236" s="26">
        <f>'Sub Ref'!O$27</f>
        <v>75</v>
      </c>
      <c r="F236" s="26">
        <f>'Sub Ref'!P$27</f>
        <v>25</v>
      </c>
      <c r="G236" s="26">
        <f t="shared" si="31"/>
        <v>100</v>
      </c>
      <c r="H236" s="26" t="e">
        <f>VLOOKUP('DATA ENTRY'!L236,'Sub Ref'!$L$30:$O$31,4,0)</f>
        <v>#N/A</v>
      </c>
      <c r="I236" s="26" t="e">
        <f>VLOOKUP('DATA ENTRY'!L236,'Sub Ref'!$L$30:$P$31,5,0)</f>
        <v>#N/A</v>
      </c>
      <c r="J236" s="26" t="e">
        <f t="shared" si="37"/>
        <v>#N/A</v>
      </c>
      <c r="K236" s="26" t="e">
        <f>VLOOKUP('DATA ENTRY'!O236,'Sub Ref'!$C$3:$G$11,4,0)</f>
        <v>#N/A</v>
      </c>
      <c r="L236" s="26" t="e">
        <f>VLOOKUP('DATA ENTRY'!O236,'Sub Ref'!$C$3:$G$11,5,0)</f>
        <v>#N/A</v>
      </c>
      <c r="M236" s="26" t="e">
        <f t="shared" si="32"/>
        <v>#N/A</v>
      </c>
      <c r="N236" s="26" t="e">
        <f>VLOOKUP('DATA ENTRY'!R236,'Sub Ref'!$L$3:$P$11,4,0)</f>
        <v>#N/A</v>
      </c>
      <c r="O236" s="26" t="e">
        <f>VLOOKUP('DATA ENTRY'!R236,'Sub Ref'!$L$3:$P$11,5,0)</f>
        <v>#N/A</v>
      </c>
      <c r="P236" s="26" t="e">
        <f t="shared" si="38"/>
        <v>#N/A</v>
      </c>
      <c r="Q236" s="26" t="e">
        <f>VLOOKUP('DATA ENTRY'!U236,'Sub Ref'!$C$14:$G$22,4,0)</f>
        <v>#N/A</v>
      </c>
      <c r="R236" s="26" t="e">
        <f>VLOOKUP('DATA ENTRY'!U236,'Sub Ref'!$C$14:$G$22,5,0)</f>
        <v>#N/A</v>
      </c>
      <c r="S236" s="26" t="e">
        <f t="shared" si="39"/>
        <v>#N/A</v>
      </c>
      <c r="T236" s="26" t="e">
        <f>INDEX('Sub Ref'!$O$14:$O$22,MATCH('DATA ENTRY'!X236,'Sub Ref'!$L$14:$L$22,0))</f>
        <v>#N/A</v>
      </c>
      <c r="U236" s="26" t="e">
        <f>INDEX('Sub Ref'!$P$14:$P$22,MATCH('DATA ENTRY'!X236,'Sub Ref'!$L$14:$L$22,0))</f>
        <v>#N/A</v>
      </c>
      <c r="V236" s="26" t="e">
        <f t="shared" si="33"/>
        <v>#N/A</v>
      </c>
      <c r="X236" s="26">
        <f>'DATA ENTRY'!A236</f>
        <v>0</v>
      </c>
      <c r="Y236" s="26">
        <f>'Sub Ref'!$D$27</f>
        <v>2.25</v>
      </c>
      <c r="Z236" s="26">
        <f>'Sub Ref'!$E$27</f>
        <v>0.75</v>
      </c>
      <c r="AA236" s="26">
        <f>'Sub Ref'!$M$27</f>
        <v>3</v>
      </c>
      <c r="AB236" s="26">
        <f>'Sub Ref'!$N$27</f>
        <v>1</v>
      </c>
      <c r="AC236" s="26">
        <f>IFERROR(VLOOKUP('DATA ENTRY'!L236,'Sub Ref'!$L$30:$N$31,2,0),0)</f>
        <v>0</v>
      </c>
      <c r="AD236" s="26">
        <f>IFERROR(VLOOKUP('DATA ENTRY'!L236,'Sub Ref'!$L$30:$N$31,3,0),0)</f>
        <v>0</v>
      </c>
      <c r="AE236" s="26">
        <f>IFERROR(VLOOKUP('DATA ENTRY'!O236,'Sub Ref'!$C$3:$E$11,2,0),0)</f>
        <v>0</v>
      </c>
      <c r="AF236" s="26">
        <f>IFERROR(VLOOKUP('DATA ENTRY'!O236,'Sub Ref'!$C$3:$E$11,3,0),0)</f>
        <v>0</v>
      </c>
      <c r="AG236" s="26">
        <f>IFERROR(VLOOKUP('DATA ENTRY'!R236,'Sub Ref'!$L$3:$N$24,2,0),0)</f>
        <v>0</v>
      </c>
      <c r="AH236" s="26">
        <f>IFERROR(VLOOKUP('DATA ENTRY'!R236,'Sub Ref'!$L$3:$N$24,3,0),0)</f>
        <v>0</v>
      </c>
      <c r="AI236" s="26">
        <f>IFERROR(VLOOKUP('DATA ENTRY'!U236,'Sub Ref'!$C$14:$E$22,2,0),0)</f>
        <v>0</v>
      </c>
      <c r="AJ236" s="26">
        <f>IFERROR(VLOOKUP('DATA ENTRY'!U236,'Sub Ref'!$C$14:$E$22,3,0),0)</f>
        <v>0</v>
      </c>
      <c r="AK236" s="26">
        <f>IFERROR(INDEX('Sub Ref'!$M$14:$M$23,MATCH('DATA ENTRY'!X236,'Sub Ref'!$L$14:$L$23,0)),0)</f>
        <v>0</v>
      </c>
      <c r="AL236" s="26">
        <f>IFERROR(INDEX('Sub Ref'!$N$14:$N$23,MATCH('DATA ENTRY'!X236,'Sub Ref'!$L$14:$L$23,0)),0)</f>
        <v>0</v>
      </c>
      <c r="AN236" s="26">
        <f t="shared" si="34"/>
        <v>7</v>
      </c>
      <c r="AP236" s="26">
        <f>IFERROR('MARK LOOKUP'!Y236*LEDGER!AR236,0)</f>
        <v>0</v>
      </c>
      <c r="AQ236" s="26">
        <f>IFERROR('MARK LOOKUP'!Z236*LEDGER!AS236,0)</f>
        <v>0</v>
      </c>
      <c r="AR236" s="26">
        <f>IFERROR(AA236*LEDGER!AU236,0)</f>
        <v>0</v>
      </c>
      <c r="AS236" s="26">
        <f>IFERROR(AB236*LEDGER!AV236,0)</f>
        <v>0</v>
      </c>
      <c r="AT236" s="26">
        <f>IFERROR(AC236*LEDGER!AU236,0)</f>
        <v>0</v>
      </c>
      <c r="AU236" s="26">
        <f>IFERROR(AD236*LEDGER!AV236,0)</f>
        <v>0</v>
      </c>
      <c r="AV236" s="26">
        <f>IFERROR(AE236*LEDGER!BA236,0)</f>
        <v>0</v>
      </c>
      <c r="AW236" s="26">
        <f>IFERROR(AF236*LEDGER!BB236,0)</f>
        <v>0</v>
      </c>
      <c r="AX236" s="26">
        <f>IFERROR(AG236*LEDGER!BD236,0)</f>
        <v>0</v>
      </c>
      <c r="AY236" s="26">
        <f>IFERROR(AH236*LEDGER!BE236,0)</f>
        <v>0</v>
      </c>
      <c r="AZ236" s="26">
        <f>IFERROR(AI236*LEDGER!BG236,0)</f>
        <v>0</v>
      </c>
      <c r="BA236" s="26">
        <f>IFERROR(AJ236*LEDGER!BH236,0)</f>
        <v>0</v>
      </c>
      <c r="BB236" s="26">
        <f>IFERROR(AK236*LEDGER!BJ236,0)</f>
        <v>0</v>
      </c>
      <c r="BC236" s="26">
        <f>IFERROR(AL236*LEDGER!BK236,0)</f>
        <v>0</v>
      </c>
      <c r="BD236" s="26">
        <f t="shared" si="35"/>
        <v>0</v>
      </c>
      <c r="BE236" s="26">
        <f t="shared" si="36"/>
        <v>0</v>
      </c>
    </row>
    <row r="237" spans="2:57" x14ac:dyDescent="0.2">
      <c r="B237" s="26">
        <f>'Sub Ref'!F$27</f>
        <v>75</v>
      </c>
      <c r="C237" s="26">
        <f>'Sub Ref'!G$27</f>
        <v>25</v>
      </c>
      <c r="D237" s="26">
        <f t="shared" si="30"/>
        <v>100</v>
      </c>
      <c r="E237" s="26">
        <f>'Sub Ref'!O$27</f>
        <v>75</v>
      </c>
      <c r="F237" s="26">
        <f>'Sub Ref'!P$27</f>
        <v>25</v>
      </c>
      <c r="G237" s="26">
        <f t="shared" si="31"/>
        <v>100</v>
      </c>
      <c r="H237" s="26" t="e">
        <f>VLOOKUP('DATA ENTRY'!L237,'Sub Ref'!$L$30:$O$31,4,0)</f>
        <v>#N/A</v>
      </c>
      <c r="I237" s="26" t="e">
        <f>VLOOKUP('DATA ENTRY'!L237,'Sub Ref'!$L$30:$P$31,5,0)</f>
        <v>#N/A</v>
      </c>
      <c r="J237" s="26" t="e">
        <f t="shared" si="37"/>
        <v>#N/A</v>
      </c>
      <c r="K237" s="26" t="e">
        <f>VLOOKUP('DATA ENTRY'!O237,'Sub Ref'!$C$3:$G$11,4,0)</f>
        <v>#N/A</v>
      </c>
      <c r="L237" s="26" t="e">
        <f>VLOOKUP('DATA ENTRY'!O237,'Sub Ref'!$C$3:$G$11,5,0)</f>
        <v>#N/A</v>
      </c>
      <c r="M237" s="26" t="e">
        <f t="shared" si="32"/>
        <v>#N/A</v>
      </c>
      <c r="N237" s="26" t="e">
        <f>VLOOKUP('DATA ENTRY'!R237,'Sub Ref'!$L$3:$P$11,4,0)</f>
        <v>#N/A</v>
      </c>
      <c r="O237" s="26" t="e">
        <f>VLOOKUP('DATA ENTRY'!R237,'Sub Ref'!$L$3:$P$11,5,0)</f>
        <v>#N/A</v>
      </c>
      <c r="P237" s="26" t="e">
        <f t="shared" si="38"/>
        <v>#N/A</v>
      </c>
      <c r="Q237" s="26" t="e">
        <f>VLOOKUP('DATA ENTRY'!U237,'Sub Ref'!$C$14:$G$22,4,0)</f>
        <v>#N/A</v>
      </c>
      <c r="R237" s="26" t="e">
        <f>VLOOKUP('DATA ENTRY'!U237,'Sub Ref'!$C$14:$G$22,5,0)</f>
        <v>#N/A</v>
      </c>
      <c r="S237" s="26" t="e">
        <f t="shared" si="39"/>
        <v>#N/A</v>
      </c>
      <c r="T237" s="26" t="e">
        <f>INDEX('Sub Ref'!$O$14:$O$22,MATCH('DATA ENTRY'!X237,'Sub Ref'!$L$14:$L$22,0))</f>
        <v>#N/A</v>
      </c>
      <c r="U237" s="26" t="e">
        <f>INDEX('Sub Ref'!$P$14:$P$22,MATCH('DATA ENTRY'!X237,'Sub Ref'!$L$14:$L$22,0))</f>
        <v>#N/A</v>
      </c>
      <c r="V237" s="26" t="e">
        <f t="shared" si="33"/>
        <v>#N/A</v>
      </c>
      <c r="X237" s="26">
        <f>'DATA ENTRY'!A237</f>
        <v>0</v>
      </c>
      <c r="Y237" s="26">
        <f>'Sub Ref'!$D$27</f>
        <v>2.25</v>
      </c>
      <c r="Z237" s="26">
        <f>'Sub Ref'!$E$27</f>
        <v>0.75</v>
      </c>
      <c r="AA237" s="26">
        <f>'Sub Ref'!$M$27</f>
        <v>3</v>
      </c>
      <c r="AB237" s="26">
        <f>'Sub Ref'!$N$27</f>
        <v>1</v>
      </c>
      <c r="AC237" s="26">
        <f>IFERROR(VLOOKUP('DATA ENTRY'!L237,'Sub Ref'!$L$30:$N$31,2,0),0)</f>
        <v>0</v>
      </c>
      <c r="AD237" s="26">
        <f>IFERROR(VLOOKUP('DATA ENTRY'!L237,'Sub Ref'!$L$30:$N$31,3,0),0)</f>
        <v>0</v>
      </c>
      <c r="AE237" s="26">
        <f>IFERROR(VLOOKUP('DATA ENTRY'!O237,'Sub Ref'!$C$3:$E$11,2,0),0)</f>
        <v>0</v>
      </c>
      <c r="AF237" s="26">
        <f>IFERROR(VLOOKUP('DATA ENTRY'!O237,'Sub Ref'!$C$3:$E$11,3,0),0)</f>
        <v>0</v>
      </c>
      <c r="AG237" s="26">
        <f>IFERROR(VLOOKUP('DATA ENTRY'!R237,'Sub Ref'!$L$3:$N$24,2,0),0)</f>
        <v>0</v>
      </c>
      <c r="AH237" s="26">
        <f>IFERROR(VLOOKUP('DATA ENTRY'!R237,'Sub Ref'!$L$3:$N$24,3,0),0)</f>
        <v>0</v>
      </c>
      <c r="AI237" s="26">
        <f>IFERROR(VLOOKUP('DATA ENTRY'!U237,'Sub Ref'!$C$14:$E$22,2,0),0)</f>
        <v>0</v>
      </c>
      <c r="AJ237" s="26">
        <f>IFERROR(VLOOKUP('DATA ENTRY'!U237,'Sub Ref'!$C$14:$E$22,3,0),0)</f>
        <v>0</v>
      </c>
      <c r="AK237" s="26">
        <f>IFERROR(INDEX('Sub Ref'!$M$14:$M$23,MATCH('DATA ENTRY'!X237,'Sub Ref'!$L$14:$L$23,0)),0)</f>
        <v>0</v>
      </c>
      <c r="AL237" s="26">
        <f>IFERROR(INDEX('Sub Ref'!$N$14:$N$23,MATCH('DATA ENTRY'!X237,'Sub Ref'!$L$14:$L$23,0)),0)</f>
        <v>0</v>
      </c>
      <c r="AN237" s="26">
        <f t="shared" si="34"/>
        <v>7</v>
      </c>
      <c r="AP237" s="26">
        <f>IFERROR('MARK LOOKUP'!Y237*LEDGER!AR237,0)</f>
        <v>0</v>
      </c>
      <c r="AQ237" s="26">
        <f>IFERROR('MARK LOOKUP'!Z237*LEDGER!AS237,0)</f>
        <v>0</v>
      </c>
      <c r="AR237" s="26">
        <f>IFERROR(AA237*LEDGER!AU237,0)</f>
        <v>0</v>
      </c>
      <c r="AS237" s="26">
        <f>IFERROR(AB237*LEDGER!AV237,0)</f>
        <v>0</v>
      </c>
      <c r="AT237" s="26">
        <f>IFERROR(AC237*LEDGER!AU237,0)</f>
        <v>0</v>
      </c>
      <c r="AU237" s="26">
        <f>IFERROR(AD237*LEDGER!AV237,0)</f>
        <v>0</v>
      </c>
      <c r="AV237" s="26">
        <f>IFERROR(AE237*LEDGER!BA237,0)</f>
        <v>0</v>
      </c>
      <c r="AW237" s="26">
        <f>IFERROR(AF237*LEDGER!BB237,0)</f>
        <v>0</v>
      </c>
      <c r="AX237" s="26">
        <f>IFERROR(AG237*LEDGER!BD237,0)</f>
        <v>0</v>
      </c>
      <c r="AY237" s="26">
        <f>IFERROR(AH237*LEDGER!BE237,0)</f>
        <v>0</v>
      </c>
      <c r="AZ237" s="26">
        <f>IFERROR(AI237*LEDGER!BG237,0)</f>
        <v>0</v>
      </c>
      <c r="BA237" s="26">
        <f>IFERROR(AJ237*LEDGER!BH237,0)</f>
        <v>0</v>
      </c>
      <c r="BB237" s="26">
        <f>IFERROR(AK237*LEDGER!BJ237,0)</f>
        <v>0</v>
      </c>
      <c r="BC237" s="26">
        <f>IFERROR(AL237*LEDGER!BK237,0)</f>
        <v>0</v>
      </c>
      <c r="BD237" s="26">
        <f t="shared" si="35"/>
        <v>0</v>
      </c>
      <c r="BE237" s="26">
        <f t="shared" si="36"/>
        <v>0</v>
      </c>
    </row>
    <row r="238" spans="2:57" x14ac:dyDescent="0.2">
      <c r="B238" s="26">
        <f>'Sub Ref'!F$27</f>
        <v>75</v>
      </c>
      <c r="C238" s="26">
        <f>'Sub Ref'!G$27</f>
        <v>25</v>
      </c>
      <c r="D238" s="26">
        <f t="shared" si="30"/>
        <v>100</v>
      </c>
      <c r="E238" s="26">
        <f>'Sub Ref'!O$27</f>
        <v>75</v>
      </c>
      <c r="F238" s="26">
        <f>'Sub Ref'!P$27</f>
        <v>25</v>
      </c>
      <c r="G238" s="26">
        <f t="shared" si="31"/>
        <v>100</v>
      </c>
      <c r="H238" s="26" t="e">
        <f>VLOOKUP('DATA ENTRY'!L238,'Sub Ref'!$L$30:$O$31,4,0)</f>
        <v>#N/A</v>
      </c>
      <c r="I238" s="26" t="e">
        <f>VLOOKUP('DATA ENTRY'!L238,'Sub Ref'!$L$30:$P$31,5,0)</f>
        <v>#N/A</v>
      </c>
      <c r="J238" s="26" t="e">
        <f t="shared" si="37"/>
        <v>#N/A</v>
      </c>
      <c r="K238" s="26" t="e">
        <f>VLOOKUP('DATA ENTRY'!O238,'Sub Ref'!$C$3:$G$11,4,0)</f>
        <v>#N/A</v>
      </c>
      <c r="L238" s="26" t="e">
        <f>VLOOKUP('DATA ENTRY'!O238,'Sub Ref'!$C$3:$G$11,5,0)</f>
        <v>#N/A</v>
      </c>
      <c r="M238" s="26" t="e">
        <f t="shared" si="32"/>
        <v>#N/A</v>
      </c>
      <c r="N238" s="26" t="e">
        <f>VLOOKUP('DATA ENTRY'!R238,'Sub Ref'!$L$3:$P$11,4,0)</f>
        <v>#N/A</v>
      </c>
      <c r="O238" s="26" t="e">
        <f>VLOOKUP('DATA ENTRY'!R238,'Sub Ref'!$L$3:$P$11,5,0)</f>
        <v>#N/A</v>
      </c>
      <c r="P238" s="26" t="e">
        <f t="shared" si="38"/>
        <v>#N/A</v>
      </c>
      <c r="Q238" s="26" t="e">
        <f>VLOOKUP('DATA ENTRY'!U238,'Sub Ref'!$C$14:$G$22,4,0)</f>
        <v>#N/A</v>
      </c>
      <c r="R238" s="26" t="e">
        <f>VLOOKUP('DATA ENTRY'!U238,'Sub Ref'!$C$14:$G$22,5,0)</f>
        <v>#N/A</v>
      </c>
      <c r="S238" s="26" t="e">
        <f t="shared" si="39"/>
        <v>#N/A</v>
      </c>
      <c r="T238" s="26" t="e">
        <f>INDEX('Sub Ref'!$O$14:$O$22,MATCH('DATA ENTRY'!X238,'Sub Ref'!$L$14:$L$22,0))</f>
        <v>#N/A</v>
      </c>
      <c r="U238" s="26" t="e">
        <f>INDEX('Sub Ref'!$P$14:$P$22,MATCH('DATA ENTRY'!X238,'Sub Ref'!$L$14:$L$22,0))</f>
        <v>#N/A</v>
      </c>
      <c r="V238" s="26" t="e">
        <f t="shared" si="33"/>
        <v>#N/A</v>
      </c>
      <c r="X238" s="26">
        <f>'DATA ENTRY'!A238</f>
        <v>0</v>
      </c>
      <c r="Y238" s="26">
        <f>'Sub Ref'!$D$27</f>
        <v>2.25</v>
      </c>
      <c r="Z238" s="26">
        <f>'Sub Ref'!$E$27</f>
        <v>0.75</v>
      </c>
      <c r="AA238" s="26">
        <f>'Sub Ref'!$M$27</f>
        <v>3</v>
      </c>
      <c r="AB238" s="26">
        <f>'Sub Ref'!$N$27</f>
        <v>1</v>
      </c>
      <c r="AC238" s="26">
        <f>IFERROR(VLOOKUP('DATA ENTRY'!L238,'Sub Ref'!$L$30:$N$31,2,0),0)</f>
        <v>0</v>
      </c>
      <c r="AD238" s="26">
        <f>IFERROR(VLOOKUP('DATA ENTRY'!L238,'Sub Ref'!$L$30:$N$31,3,0),0)</f>
        <v>0</v>
      </c>
      <c r="AE238" s="26">
        <f>IFERROR(VLOOKUP('DATA ENTRY'!O238,'Sub Ref'!$C$3:$E$11,2,0),0)</f>
        <v>0</v>
      </c>
      <c r="AF238" s="26">
        <f>IFERROR(VLOOKUP('DATA ENTRY'!O238,'Sub Ref'!$C$3:$E$11,3,0),0)</f>
        <v>0</v>
      </c>
      <c r="AG238" s="26">
        <f>IFERROR(VLOOKUP('DATA ENTRY'!R238,'Sub Ref'!$L$3:$N$24,2,0),0)</f>
        <v>0</v>
      </c>
      <c r="AH238" s="26">
        <f>IFERROR(VLOOKUP('DATA ENTRY'!R238,'Sub Ref'!$L$3:$N$24,3,0),0)</f>
        <v>0</v>
      </c>
      <c r="AI238" s="26">
        <f>IFERROR(VLOOKUP('DATA ENTRY'!U238,'Sub Ref'!$C$14:$E$22,2,0),0)</f>
        <v>0</v>
      </c>
      <c r="AJ238" s="26">
        <f>IFERROR(VLOOKUP('DATA ENTRY'!U238,'Sub Ref'!$C$14:$E$22,3,0),0)</f>
        <v>0</v>
      </c>
      <c r="AK238" s="26">
        <f>IFERROR(INDEX('Sub Ref'!$M$14:$M$23,MATCH('DATA ENTRY'!X238,'Sub Ref'!$L$14:$L$23,0)),0)</f>
        <v>0</v>
      </c>
      <c r="AL238" s="26">
        <f>IFERROR(INDEX('Sub Ref'!$N$14:$N$23,MATCH('DATA ENTRY'!X238,'Sub Ref'!$L$14:$L$23,0)),0)</f>
        <v>0</v>
      </c>
      <c r="AN238" s="26">
        <f t="shared" si="34"/>
        <v>7</v>
      </c>
      <c r="AP238" s="26">
        <f>IFERROR('MARK LOOKUP'!Y238*LEDGER!AR238,0)</f>
        <v>0</v>
      </c>
      <c r="AQ238" s="26">
        <f>IFERROR('MARK LOOKUP'!Z238*LEDGER!AS238,0)</f>
        <v>0</v>
      </c>
      <c r="AR238" s="26">
        <f>IFERROR(AA238*LEDGER!AU238,0)</f>
        <v>0</v>
      </c>
      <c r="AS238" s="26">
        <f>IFERROR(AB238*LEDGER!AV238,0)</f>
        <v>0</v>
      </c>
      <c r="AT238" s="26">
        <f>IFERROR(AC238*LEDGER!AU238,0)</f>
        <v>0</v>
      </c>
      <c r="AU238" s="26">
        <f>IFERROR(AD238*LEDGER!AV238,0)</f>
        <v>0</v>
      </c>
      <c r="AV238" s="26">
        <f>IFERROR(AE238*LEDGER!BA238,0)</f>
        <v>0</v>
      </c>
      <c r="AW238" s="26">
        <f>IFERROR(AF238*LEDGER!BB238,0)</f>
        <v>0</v>
      </c>
      <c r="AX238" s="26">
        <f>IFERROR(AG238*LEDGER!BD238,0)</f>
        <v>0</v>
      </c>
      <c r="AY238" s="26">
        <f>IFERROR(AH238*LEDGER!BE238,0)</f>
        <v>0</v>
      </c>
      <c r="AZ238" s="26">
        <f>IFERROR(AI238*LEDGER!BG238,0)</f>
        <v>0</v>
      </c>
      <c r="BA238" s="26">
        <f>IFERROR(AJ238*LEDGER!BH238,0)</f>
        <v>0</v>
      </c>
      <c r="BB238" s="26">
        <f>IFERROR(AK238*LEDGER!BJ238,0)</f>
        <v>0</v>
      </c>
      <c r="BC238" s="26">
        <f>IFERROR(AL238*LEDGER!BK238,0)</f>
        <v>0</v>
      </c>
      <c r="BD238" s="26">
        <f t="shared" si="35"/>
        <v>0</v>
      </c>
      <c r="BE238" s="26">
        <f t="shared" si="36"/>
        <v>0</v>
      </c>
    </row>
    <row r="239" spans="2:57" x14ac:dyDescent="0.2">
      <c r="B239" s="26">
        <f>'Sub Ref'!F$27</f>
        <v>75</v>
      </c>
      <c r="C239" s="26">
        <f>'Sub Ref'!G$27</f>
        <v>25</v>
      </c>
      <c r="D239" s="26">
        <f t="shared" si="30"/>
        <v>100</v>
      </c>
      <c r="E239" s="26">
        <f>'Sub Ref'!O$27</f>
        <v>75</v>
      </c>
      <c r="F239" s="26">
        <f>'Sub Ref'!P$27</f>
        <v>25</v>
      </c>
      <c r="G239" s="26">
        <f t="shared" si="31"/>
        <v>100</v>
      </c>
      <c r="H239" s="26" t="e">
        <f>VLOOKUP('DATA ENTRY'!L239,'Sub Ref'!$L$30:$O$31,4,0)</f>
        <v>#N/A</v>
      </c>
      <c r="I239" s="26" t="e">
        <f>VLOOKUP('DATA ENTRY'!L239,'Sub Ref'!$L$30:$P$31,5,0)</f>
        <v>#N/A</v>
      </c>
      <c r="J239" s="26" t="e">
        <f t="shared" si="37"/>
        <v>#N/A</v>
      </c>
      <c r="K239" s="26" t="e">
        <f>VLOOKUP('DATA ENTRY'!O239,'Sub Ref'!$C$3:$G$11,4,0)</f>
        <v>#N/A</v>
      </c>
      <c r="L239" s="26" t="e">
        <f>VLOOKUP('DATA ENTRY'!O239,'Sub Ref'!$C$3:$G$11,5,0)</f>
        <v>#N/A</v>
      </c>
      <c r="M239" s="26" t="e">
        <f t="shared" si="32"/>
        <v>#N/A</v>
      </c>
      <c r="N239" s="26" t="e">
        <f>VLOOKUP('DATA ENTRY'!R239,'Sub Ref'!$L$3:$P$11,4,0)</f>
        <v>#N/A</v>
      </c>
      <c r="O239" s="26" t="e">
        <f>VLOOKUP('DATA ENTRY'!R239,'Sub Ref'!$L$3:$P$11,5,0)</f>
        <v>#N/A</v>
      </c>
      <c r="P239" s="26" t="e">
        <f t="shared" si="38"/>
        <v>#N/A</v>
      </c>
      <c r="Q239" s="26" t="e">
        <f>VLOOKUP('DATA ENTRY'!U239,'Sub Ref'!$C$14:$G$22,4,0)</f>
        <v>#N/A</v>
      </c>
      <c r="R239" s="26" t="e">
        <f>VLOOKUP('DATA ENTRY'!U239,'Sub Ref'!$C$14:$G$22,5,0)</f>
        <v>#N/A</v>
      </c>
      <c r="S239" s="26" t="e">
        <f t="shared" si="39"/>
        <v>#N/A</v>
      </c>
      <c r="T239" s="26" t="e">
        <f>INDEX('Sub Ref'!$O$14:$O$22,MATCH('DATA ENTRY'!X239,'Sub Ref'!$L$14:$L$22,0))</f>
        <v>#N/A</v>
      </c>
      <c r="U239" s="26" t="e">
        <f>INDEX('Sub Ref'!$P$14:$P$22,MATCH('DATA ENTRY'!X239,'Sub Ref'!$L$14:$L$22,0))</f>
        <v>#N/A</v>
      </c>
      <c r="V239" s="26" t="e">
        <f t="shared" si="33"/>
        <v>#N/A</v>
      </c>
      <c r="X239" s="26">
        <f>'DATA ENTRY'!A239</f>
        <v>0</v>
      </c>
      <c r="Y239" s="26">
        <f>'Sub Ref'!$D$27</f>
        <v>2.25</v>
      </c>
      <c r="Z239" s="26">
        <f>'Sub Ref'!$E$27</f>
        <v>0.75</v>
      </c>
      <c r="AA239" s="26">
        <f>'Sub Ref'!$M$27</f>
        <v>3</v>
      </c>
      <c r="AB239" s="26">
        <f>'Sub Ref'!$N$27</f>
        <v>1</v>
      </c>
      <c r="AC239" s="26">
        <f>IFERROR(VLOOKUP('DATA ENTRY'!L239,'Sub Ref'!$L$30:$N$31,2,0),0)</f>
        <v>0</v>
      </c>
      <c r="AD239" s="26">
        <f>IFERROR(VLOOKUP('DATA ENTRY'!L239,'Sub Ref'!$L$30:$N$31,3,0),0)</f>
        <v>0</v>
      </c>
      <c r="AE239" s="26">
        <f>IFERROR(VLOOKUP('DATA ENTRY'!O239,'Sub Ref'!$C$3:$E$11,2,0),0)</f>
        <v>0</v>
      </c>
      <c r="AF239" s="26">
        <f>IFERROR(VLOOKUP('DATA ENTRY'!O239,'Sub Ref'!$C$3:$E$11,3,0),0)</f>
        <v>0</v>
      </c>
      <c r="AG239" s="26">
        <f>IFERROR(VLOOKUP('DATA ENTRY'!R239,'Sub Ref'!$L$3:$N$24,2,0),0)</f>
        <v>0</v>
      </c>
      <c r="AH239" s="26">
        <f>IFERROR(VLOOKUP('DATA ENTRY'!R239,'Sub Ref'!$L$3:$N$24,3,0),0)</f>
        <v>0</v>
      </c>
      <c r="AI239" s="26">
        <f>IFERROR(VLOOKUP('DATA ENTRY'!U239,'Sub Ref'!$C$14:$E$22,2,0),0)</f>
        <v>0</v>
      </c>
      <c r="AJ239" s="26">
        <f>IFERROR(VLOOKUP('DATA ENTRY'!U239,'Sub Ref'!$C$14:$E$22,3,0),0)</f>
        <v>0</v>
      </c>
      <c r="AK239" s="26">
        <f>IFERROR(INDEX('Sub Ref'!$M$14:$M$23,MATCH('DATA ENTRY'!X239,'Sub Ref'!$L$14:$L$23,0)),0)</f>
        <v>0</v>
      </c>
      <c r="AL239" s="26">
        <f>IFERROR(INDEX('Sub Ref'!$N$14:$N$23,MATCH('DATA ENTRY'!X239,'Sub Ref'!$L$14:$L$23,0)),0)</f>
        <v>0</v>
      </c>
      <c r="AN239" s="26">
        <f t="shared" si="34"/>
        <v>7</v>
      </c>
      <c r="AP239" s="26">
        <f>IFERROR('MARK LOOKUP'!Y239*LEDGER!AR239,0)</f>
        <v>0</v>
      </c>
      <c r="AQ239" s="26">
        <f>IFERROR('MARK LOOKUP'!Z239*LEDGER!AS239,0)</f>
        <v>0</v>
      </c>
      <c r="AR239" s="26">
        <f>IFERROR(AA239*LEDGER!AU239,0)</f>
        <v>0</v>
      </c>
      <c r="AS239" s="26">
        <f>IFERROR(AB239*LEDGER!AV239,0)</f>
        <v>0</v>
      </c>
      <c r="AT239" s="26">
        <f>IFERROR(AC239*LEDGER!AU239,0)</f>
        <v>0</v>
      </c>
      <c r="AU239" s="26">
        <f>IFERROR(AD239*LEDGER!AV239,0)</f>
        <v>0</v>
      </c>
      <c r="AV239" s="26">
        <f>IFERROR(AE239*LEDGER!BA239,0)</f>
        <v>0</v>
      </c>
      <c r="AW239" s="26">
        <f>IFERROR(AF239*LEDGER!BB239,0)</f>
        <v>0</v>
      </c>
      <c r="AX239" s="26">
        <f>IFERROR(AG239*LEDGER!BD239,0)</f>
        <v>0</v>
      </c>
      <c r="AY239" s="26">
        <f>IFERROR(AH239*LEDGER!BE239,0)</f>
        <v>0</v>
      </c>
      <c r="AZ239" s="26">
        <f>IFERROR(AI239*LEDGER!BG239,0)</f>
        <v>0</v>
      </c>
      <c r="BA239" s="26">
        <f>IFERROR(AJ239*LEDGER!BH239,0)</f>
        <v>0</v>
      </c>
      <c r="BB239" s="26">
        <f>IFERROR(AK239*LEDGER!BJ239,0)</f>
        <v>0</v>
      </c>
      <c r="BC239" s="26">
        <f>IFERROR(AL239*LEDGER!BK239,0)</f>
        <v>0</v>
      </c>
      <c r="BD239" s="26">
        <f t="shared" si="35"/>
        <v>0</v>
      </c>
      <c r="BE239" s="26">
        <f t="shared" si="36"/>
        <v>0</v>
      </c>
    </row>
    <row r="240" spans="2:57" x14ac:dyDescent="0.2">
      <c r="B240" s="26">
        <f>'Sub Ref'!F$27</f>
        <v>75</v>
      </c>
      <c r="C240" s="26">
        <f>'Sub Ref'!G$27</f>
        <v>25</v>
      </c>
      <c r="D240" s="26">
        <f t="shared" si="30"/>
        <v>100</v>
      </c>
      <c r="E240" s="26">
        <f>'Sub Ref'!O$27</f>
        <v>75</v>
      </c>
      <c r="F240" s="26">
        <f>'Sub Ref'!P$27</f>
        <v>25</v>
      </c>
      <c r="G240" s="26">
        <f t="shared" si="31"/>
        <v>100</v>
      </c>
      <c r="H240" s="26" t="e">
        <f>VLOOKUP('DATA ENTRY'!L240,'Sub Ref'!$L$30:$O$31,4,0)</f>
        <v>#N/A</v>
      </c>
      <c r="I240" s="26" t="e">
        <f>VLOOKUP('DATA ENTRY'!L240,'Sub Ref'!$L$30:$P$31,5,0)</f>
        <v>#N/A</v>
      </c>
      <c r="J240" s="26" t="e">
        <f t="shared" si="37"/>
        <v>#N/A</v>
      </c>
      <c r="K240" s="26" t="e">
        <f>VLOOKUP('DATA ENTRY'!O240,'Sub Ref'!$C$3:$G$11,4,0)</f>
        <v>#N/A</v>
      </c>
      <c r="L240" s="26" t="e">
        <f>VLOOKUP('DATA ENTRY'!O240,'Sub Ref'!$C$3:$G$11,5,0)</f>
        <v>#N/A</v>
      </c>
      <c r="M240" s="26" t="e">
        <f t="shared" si="32"/>
        <v>#N/A</v>
      </c>
      <c r="N240" s="26" t="e">
        <f>VLOOKUP('DATA ENTRY'!R240,'Sub Ref'!$L$3:$P$11,4,0)</f>
        <v>#N/A</v>
      </c>
      <c r="O240" s="26" t="e">
        <f>VLOOKUP('DATA ENTRY'!R240,'Sub Ref'!$L$3:$P$11,5,0)</f>
        <v>#N/A</v>
      </c>
      <c r="P240" s="26" t="e">
        <f t="shared" si="38"/>
        <v>#N/A</v>
      </c>
      <c r="Q240" s="26" t="e">
        <f>VLOOKUP('DATA ENTRY'!U240,'Sub Ref'!$C$14:$G$22,4,0)</f>
        <v>#N/A</v>
      </c>
      <c r="R240" s="26" t="e">
        <f>VLOOKUP('DATA ENTRY'!U240,'Sub Ref'!$C$14:$G$22,5,0)</f>
        <v>#N/A</v>
      </c>
      <c r="S240" s="26" t="e">
        <f t="shared" si="39"/>
        <v>#N/A</v>
      </c>
      <c r="T240" s="26" t="e">
        <f>INDEX('Sub Ref'!$O$14:$O$22,MATCH('DATA ENTRY'!X240,'Sub Ref'!$L$14:$L$22,0))</f>
        <v>#N/A</v>
      </c>
      <c r="U240" s="26" t="e">
        <f>INDEX('Sub Ref'!$P$14:$P$22,MATCH('DATA ENTRY'!X240,'Sub Ref'!$L$14:$L$22,0))</f>
        <v>#N/A</v>
      </c>
      <c r="V240" s="26" t="e">
        <f t="shared" si="33"/>
        <v>#N/A</v>
      </c>
      <c r="X240" s="26">
        <f>'DATA ENTRY'!A240</f>
        <v>0</v>
      </c>
      <c r="Y240" s="26">
        <f>'Sub Ref'!$D$27</f>
        <v>2.25</v>
      </c>
      <c r="Z240" s="26">
        <f>'Sub Ref'!$E$27</f>
        <v>0.75</v>
      </c>
      <c r="AA240" s="26">
        <f>'Sub Ref'!$M$27</f>
        <v>3</v>
      </c>
      <c r="AB240" s="26">
        <f>'Sub Ref'!$N$27</f>
        <v>1</v>
      </c>
      <c r="AC240" s="26">
        <f>IFERROR(VLOOKUP('DATA ENTRY'!L240,'Sub Ref'!$L$30:$N$31,2,0),0)</f>
        <v>0</v>
      </c>
      <c r="AD240" s="26">
        <f>IFERROR(VLOOKUP('DATA ENTRY'!L240,'Sub Ref'!$L$30:$N$31,3,0),0)</f>
        <v>0</v>
      </c>
      <c r="AE240" s="26">
        <f>IFERROR(VLOOKUP('DATA ENTRY'!O240,'Sub Ref'!$C$3:$E$11,2,0),0)</f>
        <v>0</v>
      </c>
      <c r="AF240" s="26">
        <f>IFERROR(VLOOKUP('DATA ENTRY'!O240,'Sub Ref'!$C$3:$E$11,3,0),0)</f>
        <v>0</v>
      </c>
      <c r="AG240" s="26">
        <f>IFERROR(VLOOKUP('DATA ENTRY'!R240,'Sub Ref'!$L$3:$N$24,2,0),0)</f>
        <v>0</v>
      </c>
      <c r="AH240" s="26">
        <f>IFERROR(VLOOKUP('DATA ENTRY'!R240,'Sub Ref'!$L$3:$N$24,3,0),0)</f>
        <v>0</v>
      </c>
      <c r="AI240" s="26">
        <f>IFERROR(VLOOKUP('DATA ENTRY'!U240,'Sub Ref'!$C$14:$E$22,2,0),0)</f>
        <v>0</v>
      </c>
      <c r="AJ240" s="26">
        <f>IFERROR(VLOOKUP('DATA ENTRY'!U240,'Sub Ref'!$C$14:$E$22,3,0),0)</f>
        <v>0</v>
      </c>
      <c r="AK240" s="26">
        <f>IFERROR(INDEX('Sub Ref'!$M$14:$M$23,MATCH('DATA ENTRY'!X240,'Sub Ref'!$L$14:$L$23,0)),0)</f>
        <v>0</v>
      </c>
      <c r="AL240" s="26">
        <f>IFERROR(INDEX('Sub Ref'!$N$14:$N$23,MATCH('DATA ENTRY'!X240,'Sub Ref'!$L$14:$L$23,0)),0)</f>
        <v>0</v>
      </c>
      <c r="AN240" s="26">
        <f t="shared" si="34"/>
        <v>7</v>
      </c>
      <c r="AP240" s="26">
        <f>IFERROR('MARK LOOKUP'!Y240*LEDGER!AR240,0)</f>
        <v>0</v>
      </c>
      <c r="AQ240" s="26">
        <f>IFERROR('MARK LOOKUP'!Z240*LEDGER!AS240,0)</f>
        <v>0</v>
      </c>
      <c r="AR240" s="26">
        <f>IFERROR(AA240*LEDGER!AU240,0)</f>
        <v>0</v>
      </c>
      <c r="AS240" s="26">
        <f>IFERROR(AB240*LEDGER!AV240,0)</f>
        <v>0</v>
      </c>
      <c r="AT240" s="26">
        <f>IFERROR(AC240*LEDGER!AU240,0)</f>
        <v>0</v>
      </c>
      <c r="AU240" s="26">
        <f>IFERROR(AD240*LEDGER!AV240,0)</f>
        <v>0</v>
      </c>
      <c r="AV240" s="26">
        <f>IFERROR(AE240*LEDGER!BA240,0)</f>
        <v>0</v>
      </c>
      <c r="AW240" s="26">
        <f>IFERROR(AF240*LEDGER!BB240,0)</f>
        <v>0</v>
      </c>
      <c r="AX240" s="26">
        <f>IFERROR(AG240*LEDGER!BD240,0)</f>
        <v>0</v>
      </c>
      <c r="AY240" s="26">
        <f>IFERROR(AH240*LEDGER!BE240,0)</f>
        <v>0</v>
      </c>
      <c r="AZ240" s="26">
        <f>IFERROR(AI240*LEDGER!BG240,0)</f>
        <v>0</v>
      </c>
      <c r="BA240" s="26">
        <f>IFERROR(AJ240*LEDGER!BH240,0)</f>
        <v>0</v>
      </c>
      <c r="BB240" s="26">
        <f>IFERROR(AK240*LEDGER!BJ240,0)</f>
        <v>0</v>
      </c>
      <c r="BC240" s="26">
        <f>IFERROR(AL240*LEDGER!BK240,0)</f>
        <v>0</v>
      </c>
      <c r="BD240" s="26">
        <f t="shared" si="35"/>
        <v>0</v>
      </c>
      <c r="BE240" s="26">
        <f t="shared" si="36"/>
        <v>0</v>
      </c>
    </row>
    <row r="241" spans="2:57" x14ac:dyDescent="0.2">
      <c r="B241" s="26">
        <f>'Sub Ref'!F$27</f>
        <v>75</v>
      </c>
      <c r="C241" s="26">
        <f>'Sub Ref'!G$27</f>
        <v>25</v>
      </c>
      <c r="D241" s="26">
        <f t="shared" si="30"/>
        <v>100</v>
      </c>
      <c r="E241" s="26">
        <f>'Sub Ref'!O$27</f>
        <v>75</v>
      </c>
      <c r="F241" s="26">
        <f>'Sub Ref'!P$27</f>
        <v>25</v>
      </c>
      <c r="G241" s="26">
        <f t="shared" si="31"/>
        <v>100</v>
      </c>
      <c r="H241" s="26" t="e">
        <f>VLOOKUP('DATA ENTRY'!L241,'Sub Ref'!$L$30:$O$31,4,0)</f>
        <v>#N/A</v>
      </c>
      <c r="I241" s="26" t="e">
        <f>VLOOKUP('DATA ENTRY'!L241,'Sub Ref'!$L$30:$P$31,5,0)</f>
        <v>#N/A</v>
      </c>
      <c r="J241" s="26" t="e">
        <f t="shared" si="37"/>
        <v>#N/A</v>
      </c>
      <c r="K241" s="26" t="e">
        <f>VLOOKUP('DATA ENTRY'!O241,'Sub Ref'!$C$3:$G$11,4,0)</f>
        <v>#N/A</v>
      </c>
      <c r="L241" s="26" t="e">
        <f>VLOOKUP('DATA ENTRY'!O241,'Sub Ref'!$C$3:$G$11,5,0)</f>
        <v>#N/A</v>
      </c>
      <c r="M241" s="26" t="e">
        <f t="shared" si="32"/>
        <v>#N/A</v>
      </c>
      <c r="N241" s="26" t="e">
        <f>VLOOKUP('DATA ENTRY'!R241,'Sub Ref'!$L$3:$P$11,4,0)</f>
        <v>#N/A</v>
      </c>
      <c r="O241" s="26" t="e">
        <f>VLOOKUP('DATA ENTRY'!R241,'Sub Ref'!$L$3:$P$11,5,0)</f>
        <v>#N/A</v>
      </c>
      <c r="P241" s="26" t="e">
        <f t="shared" si="38"/>
        <v>#N/A</v>
      </c>
      <c r="Q241" s="26" t="e">
        <f>VLOOKUP('DATA ENTRY'!U241,'Sub Ref'!$C$14:$G$22,4,0)</f>
        <v>#N/A</v>
      </c>
      <c r="R241" s="26" t="e">
        <f>VLOOKUP('DATA ENTRY'!U241,'Sub Ref'!$C$14:$G$22,5,0)</f>
        <v>#N/A</v>
      </c>
      <c r="S241" s="26" t="e">
        <f t="shared" si="39"/>
        <v>#N/A</v>
      </c>
      <c r="T241" s="26" t="e">
        <f>INDEX('Sub Ref'!$O$14:$O$22,MATCH('DATA ENTRY'!X241,'Sub Ref'!$L$14:$L$22,0))</f>
        <v>#N/A</v>
      </c>
      <c r="U241" s="26" t="e">
        <f>INDEX('Sub Ref'!$P$14:$P$22,MATCH('DATA ENTRY'!X241,'Sub Ref'!$L$14:$L$22,0))</f>
        <v>#N/A</v>
      </c>
      <c r="V241" s="26" t="e">
        <f t="shared" si="33"/>
        <v>#N/A</v>
      </c>
      <c r="X241" s="26">
        <f>'DATA ENTRY'!A241</f>
        <v>0</v>
      </c>
      <c r="Y241" s="26">
        <f>'Sub Ref'!$D$27</f>
        <v>2.25</v>
      </c>
      <c r="Z241" s="26">
        <f>'Sub Ref'!$E$27</f>
        <v>0.75</v>
      </c>
      <c r="AA241" s="26">
        <f>'Sub Ref'!$M$27</f>
        <v>3</v>
      </c>
      <c r="AB241" s="26">
        <f>'Sub Ref'!$N$27</f>
        <v>1</v>
      </c>
      <c r="AC241" s="26">
        <f>IFERROR(VLOOKUP('DATA ENTRY'!L241,'Sub Ref'!$L$30:$N$31,2,0),0)</f>
        <v>0</v>
      </c>
      <c r="AD241" s="26">
        <f>IFERROR(VLOOKUP('DATA ENTRY'!L241,'Sub Ref'!$L$30:$N$31,3,0),0)</f>
        <v>0</v>
      </c>
      <c r="AE241" s="26">
        <f>IFERROR(VLOOKUP('DATA ENTRY'!O241,'Sub Ref'!$C$3:$E$11,2,0),0)</f>
        <v>0</v>
      </c>
      <c r="AF241" s="26">
        <f>IFERROR(VLOOKUP('DATA ENTRY'!O241,'Sub Ref'!$C$3:$E$11,3,0),0)</f>
        <v>0</v>
      </c>
      <c r="AG241" s="26">
        <f>IFERROR(VLOOKUP('DATA ENTRY'!R241,'Sub Ref'!$L$3:$N$24,2,0),0)</f>
        <v>0</v>
      </c>
      <c r="AH241" s="26">
        <f>IFERROR(VLOOKUP('DATA ENTRY'!R241,'Sub Ref'!$L$3:$N$24,3,0),0)</f>
        <v>0</v>
      </c>
      <c r="AI241" s="26">
        <f>IFERROR(VLOOKUP('DATA ENTRY'!U241,'Sub Ref'!$C$14:$E$22,2,0),0)</f>
        <v>0</v>
      </c>
      <c r="AJ241" s="26">
        <f>IFERROR(VLOOKUP('DATA ENTRY'!U241,'Sub Ref'!$C$14:$E$22,3,0),0)</f>
        <v>0</v>
      </c>
      <c r="AK241" s="26">
        <f>IFERROR(INDEX('Sub Ref'!$M$14:$M$23,MATCH('DATA ENTRY'!X241,'Sub Ref'!$L$14:$L$23,0)),0)</f>
        <v>0</v>
      </c>
      <c r="AL241" s="26">
        <f>IFERROR(INDEX('Sub Ref'!$N$14:$N$23,MATCH('DATA ENTRY'!X241,'Sub Ref'!$L$14:$L$23,0)),0)</f>
        <v>0</v>
      </c>
      <c r="AN241" s="26">
        <f t="shared" si="34"/>
        <v>7</v>
      </c>
      <c r="AP241" s="26">
        <f>IFERROR('MARK LOOKUP'!Y241*LEDGER!AR241,0)</f>
        <v>0</v>
      </c>
      <c r="AQ241" s="26">
        <f>IFERROR('MARK LOOKUP'!Z241*LEDGER!AS241,0)</f>
        <v>0</v>
      </c>
      <c r="AR241" s="26">
        <f>IFERROR(AA241*LEDGER!AU241,0)</f>
        <v>0</v>
      </c>
      <c r="AS241" s="26">
        <f>IFERROR(AB241*LEDGER!AV241,0)</f>
        <v>0</v>
      </c>
      <c r="AT241" s="26">
        <f>IFERROR(AC241*LEDGER!AU241,0)</f>
        <v>0</v>
      </c>
      <c r="AU241" s="26">
        <f>IFERROR(AD241*LEDGER!AV241,0)</f>
        <v>0</v>
      </c>
      <c r="AV241" s="26">
        <f>IFERROR(AE241*LEDGER!BA241,0)</f>
        <v>0</v>
      </c>
      <c r="AW241" s="26">
        <f>IFERROR(AF241*LEDGER!BB241,0)</f>
        <v>0</v>
      </c>
      <c r="AX241" s="26">
        <f>IFERROR(AG241*LEDGER!BD241,0)</f>
        <v>0</v>
      </c>
      <c r="AY241" s="26">
        <f>IFERROR(AH241*LEDGER!BE241,0)</f>
        <v>0</v>
      </c>
      <c r="AZ241" s="26">
        <f>IFERROR(AI241*LEDGER!BG241,0)</f>
        <v>0</v>
      </c>
      <c r="BA241" s="26">
        <f>IFERROR(AJ241*LEDGER!BH241,0)</f>
        <v>0</v>
      </c>
      <c r="BB241" s="26">
        <f>IFERROR(AK241*LEDGER!BJ241,0)</f>
        <v>0</v>
      </c>
      <c r="BC241" s="26">
        <f>IFERROR(AL241*LEDGER!BK241,0)</f>
        <v>0</v>
      </c>
      <c r="BD241" s="26">
        <f t="shared" si="35"/>
        <v>0</v>
      </c>
      <c r="BE241" s="26">
        <f t="shared" si="36"/>
        <v>0</v>
      </c>
    </row>
    <row r="242" spans="2:57" x14ac:dyDescent="0.2">
      <c r="B242" s="26">
        <f>'Sub Ref'!F$27</f>
        <v>75</v>
      </c>
      <c r="C242" s="26">
        <f>'Sub Ref'!G$27</f>
        <v>25</v>
      </c>
      <c r="D242" s="26">
        <f t="shared" si="30"/>
        <v>100</v>
      </c>
      <c r="E242" s="26">
        <f>'Sub Ref'!O$27</f>
        <v>75</v>
      </c>
      <c r="F242" s="26">
        <f>'Sub Ref'!P$27</f>
        <v>25</v>
      </c>
      <c r="G242" s="26">
        <f t="shared" si="31"/>
        <v>100</v>
      </c>
      <c r="H242" s="26" t="e">
        <f>VLOOKUP('DATA ENTRY'!L242,'Sub Ref'!$L$30:$O$31,4,0)</f>
        <v>#N/A</v>
      </c>
      <c r="I242" s="26" t="e">
        <f>VLOOKUP('DATA ENTRY'!L242,'Sub Ref'!$L$30:$P$31,5,0)</f>
        <v>#N/A</v>
      </c>
      <c r="J242" s="26" t="e">
        <f t="shared" si="37"/>
        <v>#N/A</v>
      </c>
      <c r="K242" s="26" t="e">
        <f>VLOOKUP('DATA ENTRY'!O242,'Sub Ref'!$C$3:$G$11,4,0)</f>
        <v>#N/A</v>
      </c>
      <c r="L242" s="26" t="e">
        <f>VLOOKUP('DATA ENTRY'!O242,'Sub Ref'!$C$3:$G$11,5,0)</f>
        <v>#N/A</v>
      </c>
      <c r="M242" s="26" t="e">
        <f t="shared" si="32"/>
        <v>#N/A</v>
      </c>
      <c r="N242" s="26" t="e">
        <f>VLOOKUP('DATA ENTRY'!R242,'Sub Ref'!$L$3:$P$11,4,0)</f>
        <v>#N/A</v>
      </c>
      <c r="O242" s="26" t="e">
        <f>VLOOKUP('DATA ENTRY'!R242,'Sub Ref'!$L$3:$P$11,5,0)</f>
        <v>#N/A</v>
      </c>
      <c r="P242" s="26" t="e">
        <f t="shared" si="38"/>
        <v>#N/A</v>
      </c>
      <c r="Q242" s="26" t="e">
        <f>VLOOKUP('DATA ENTRY'!U242,'Sub Ref'!$C$14:$G$22,4,0)</f>
        <v>#N/A</v>
      </c>
      <c r="R242" s="26" t="e">
        <f>VLOOKUP('DATA ENTRY'!U242,'Sub Ref'!$C$14:$G$22,5,0)</f>
        <v>#N/A</v>
      </c>
      <c r="S242" s="26" t="e">
        <f t="shared" si="39"/>
        <v>#N/A</v>
      </c>
      <c r="T242" s="26" t="e">
        <f>INDEX('Sub Ref'!$O$14:$O$22,MATCH('DATA ENTRY'!X242,'Sub Ref'!$L$14:$L$22,0))</f>
        <v>#N/A</v>
      </c>
      <c r="U242" s="26" t="e">
        <f>INDEX('Sub Ref'!$P$14:$P$22,MATCH('DATA ENTRY'!X242,'Sub Ref'!$L$14:$L$22,0))</f>
        <v>#N/A</v>
      </c>
      <c r="V242" s="26" t="e">
        <f t="shared" si="33"/>
        <v>#N/A</v>
      </c>
      <c r="X242" s="26">
        <f>'DATA ENTRY'!A242</f>
        <v>0</v>
      </c>
      <c r="Y242" s="26">
        <f>'Sub Ref'!$D$27</f>
        <v>2.25</v>
      </c>
      <c r="Z242" s="26">
        <f>'Sub Ref'!$E$27</f>
        <v>0.75</v>
      </c>
      <c r="AA242" s="26">
        <f>'Sub Ref'!$M$27</f>
        <v>3</v>
      </c>
      <c r="AB242" s="26">
        <f>'Sub Ref'!$N$27</f>
        <v>1</v>
      </c>
      <c r="AC242" s="26">
        <f>IFERROR(VLOOKUP('DATA ENTRY'!L242,'Sub Ref'!$L$30:$N$31,2,0),0)</f>
        <v>0</v>
      </c>
      <c r="AD242" s="26">
        <f>IFERROR(VLOOKUP('DATA ENTRY'!L242,'Sub Ref'!$L$30:$N$31,3,0),0)</f>
        <v>0</v>
      </c>
      <c r="AE242" s="26">
        <f>IFERROR(VLOOKUP('DATA ENTRY'!O242,'Sub Ref'!$C$3:$E$11,2,0),0)</f>
        <v>0</v>
      </c>
      <c r="AF242" s="26">
        <f>IFERROR(VLOOKUP('DATA ENTRY'!O242,'Sub Ref'!$C$3:$E$11,3,0),0)</f>
        <v>0</v>
      </c>
      <c r="AG242" s="26">
        <f>IFERROR(VLOOKUP('DATA ENTRY'!R242,'Sub Ref'!$L$3:$N$24,2,0),0)</f>
        <v>0</v>
      </c>
      <c r="AH242" s="26">
        <f>IFERROR(VLOOKUP('DATA ENTRY'!R242,'Sub Ref'!$L$3:$N$24,3,0),0)</f>
        <v>0</v>
      </c>
      <c r="AI242" s="26">
        <f>IFERROR(VLOOKUP('DATA ENTRY'!U242,'Sub Ref'!$C$14:$E$22,2,0),0)</f>
        <v>0</v>
      </c>
      <c r="AJ242" s="26">
        <f>IFERROR(VLOOKUP('DATA ENTRY'!U242,'Sub Ref'!$C$14:$E$22,3,0),0)</f>
        <v>0</v>
      </c>
      <c r="AK242" s="26">
        <f>IFERROR(INDEX('Sub Ref'!$M$14:$M$23,MATCH('DATA ENTRY'!X242,'Sub Ref'!$L$14:$L$23,0)),0)</f>
        <v>0</v>
      </c>
      <c r="AL242" s="26">
        <f>IFERROR(INDEX('Sub Ref'!$N$14:$N$23,MATCH('DATA ENTRY'!X242,'Sub Ref'!$L$14:$L$23,0)),0)</f>
        <v>0</v>
      </c>
      <c r="AN242" s="26">
        <f t="shared" si="34"/>
        <v>7</v>
      </c>
      <c r="AP242" s="26">
        <f>IFERROR('MARK LOOKUP'!Y242*LEDGER!AR242,0)</f>
        <v>0</v>
      </c>
      <c r="AQ242" s="26">
        <f>IFERROR('MARK LOOKUP'!Z242*LEDGER!AS242,0)</f>
        <v>0</v>
      </c>
      <c r="AR242" s="26">
        <f>IFERROR(AA242*LEDGER!AU242,0)</f>
        <v>0</v>
      </c>
      <c r="AS242" s="26">
        <f>IFERROR(AB242*LEDGER!AV242,0)</f>
        <v>0</v>
      </c>
      <c r="AT242" s="26">
        <f>IFERROR(AC242*LEDGER!AU242,0)</f>
        <v>0</v>
      </c>
      <c r="AU242" s="26">
        <f>IFERROR(AD242*LEDGER!AV242,0)</f>
        <v>0</v>
      </c>
      <c r="AV242" s="26">
        <f>IFERROR(AE242*LEDGER!BA242,0)</f>
        <v>0</v>
      </c>
      <c r="AW242" s="26">
        <f>IFERROR(AF242*LEDGER!BB242,0)</f>
        <v>0</v>
      </c>
      <c r="AX242" s="26">
        <f>IFERROR(AG242*LEDGER!BD242,0)</f>
        <v>0</v>
      </c>
      <c r="AY242" s="26">
        <f>IFERROR(AH242*LEDGER!BE242,0)</f>
        <v>0</v>
      </c>
      <c r="AZ242" s="26">
        <f>IFERROR(AI242*LEDGER!BG242,0)</f>
        <v>0</v>
      </c>
      <c r="BA242" s="26">
        <f>IFERROR(AJ242*LEDGER!BH242,0)</f>
        <v>0</v>
      </c>
      <c r="BB242" s="26">
        <f>IFERROR(AK242*LEDGER!BJ242,0)</f>
        <v>0</v>
      </c>
      <c r="BC242" s="26">
        <f>IFERROR(AL242*LEDGER!BK242,0)</f>
        <v>0</v>
      </c>
      <c r="BD242" s="26">
        <f t="shared" si="35"/>
        <v>0</v>
      </c>
      <c r="BE242" s="26">
        <f t="shared" si="36"/>
        <v>0</v>
      </c>
    </row>
    <row r="243" spans="2:57" x14ac:dyDescent="0.2">
      <c r="B243" s="26">
        <f>'Sub Ref'!F$27</f>
        <v>75</v>
      </c>
      <c r="C243" s="26">
        <f>'Sub Ref'!G$27</f>
        <v>25</v>
      </c>
      <c r="D243" s="26">
        <f t="shared" si="30"/>
        <v>100</v>
      </c>
      <c r="E243" s="26">
        <f>'Sub Ref'!O$27</f>
        <v>75</v>
      </c>
      <c r="F243" s="26">
        <f>'Sub Ref'!P$27</f>
        <v>25</v>
      </c>
      <c r="G243" s="26">
        <f t="shared" si="31"/>
        <v>100</v>
      </c>
      <c r="H243" s="26" t="e">
        <f>VLOOKUP('DATA ENTRY'!L243,'Sub Ref'!$L$30:$O$31,4,0)</f>
        <v>#N/A</v>
      </c>
      <c r="I243" s="26" t="e">
        <f>VLOOKUP('DATA ENTRY'!L243,'Sub Ref'!$L$30:$P$31,5,0)</f>
        <v>#N/A</v>
      </c>
      <c r="J243" s="26" t="e">
        <f t="shared" si="37"/>
        <v>#N/A</v>
      </c>
      <c r="K243" s="26" t="e">
        <f>VLOOKUP('DATA ENTRY'!O243,'Sub Ref'!$C$3:$G$11,4,0)</f>
        <v>#N/A</v>
      </c>
      <c r="L243" s="26" t="e">
        <f>VLOOKUP('DATA ENTRY'!O243,'Sub Ref'!$C$3:$G$11,5,0)</f>
        <v>#N/A</v>
      </c>
      <c r="M243" s="26" t="e">
        <f t="shared" si="32"/>
        <v>#N/A</v>
      </c>
      <c r="N243" s="26" t="e">
        <f>VLOOKUP('DATA ENTRY'!R243,'Sub Ref'!$L$3:$P$11,4,0)</f>
        <v>#N/A</v>
      </c>
      <c r="O243" s="26" t="e">
        <f>VLOOKUP('DATA ENTRY'!R243,'Sub Ref'!$L$3:$P$11,5,0)</f>
        <v>#N/A</v>
      </c>
      <c r="P243" s="26" t="e">
        <f t="shared" si="38"/>
        <v>#N/A</v>
      </c>
      <c r="Q243" s="26" t="e">
        <f>VLOOKUP('DATA ENTRY'!U243,'Sub Ref'!$C$14:$G$22,4,0)</f>
        <v>#N/A</v>
      </c>
      <c r="R243" s="26" t="e">
        <f>VLOOKUP('DATA ENTRY'!U243,'Sub Ref'!$C$14:$G$22,5,0)</f>
        <v>#N/A</v>
      </c>
      <c r="S243" s="26" t="e">
        <f t="shared" si="39"/>
        <v>#N/A</v>
      </c>
      <c r="T243" s="26" t="e">
        <f>INDEX('Sub Ref'!$O$14:$O$22,MATCH('DATA ENTRY'!X243,'Sub Ref'!$L$14:$L$22,0))</f>
        <v>#N/A</v>
      </c>
      <c r="U243" s="26" t="e">
        <f>INDEX('Sub Ref'!$P$14:$P$22,MATCH('DATA ENTRY'!X243,'Sub Ref'!$L$14:$L$22,0))</f>
        <v>#N/A</v>
      </c>
      <c r="V243" s="26" t="e">
        <f t="shared" si="33"/>
        <v>#N/A</v>
      </c>
      <c r="X243" s="26">
        <f>'DATA ENTRY'!A243</f>
        <v>0</v>
      </c>
      <c r="Y243" s="26">
        <f>'Sub Ref'!$D$27</f>
        <v>2.25</v>
      </c>
      <c r="Z243" s="26">
        <f>'Sub Ref'!$E$27</f>
        <v>0.75</v>
      </c>
      <c r="AA243" s="26">
        <f>'Sub Ref'!$M$27</f>
        <v>3</v>
      </c>
      <c r="AB243" s="26">
        <f>'Sub Ref'!$N$27</f>
        <v>1</v>
      </c>
      <c r="AC243" s="26">
        <f>IFERROR(VLOOKUP('DATA ENTRY'!L243,'Sub Ref'!$L$30:$N$31,2,0),0)</f>
        <v>0</v>
      </c>
      <c r="AD243" s="26">
        <f>IFERROR(VLOOKUP('DATA ENTRY'!L243,'Sub Ref'!$L$30:$N$31,3,0),0)</f>
        <v>0</v>
      </c>
      <c r="AE243" s="26">
        <f>IFERROR(VLOOKUP('DATA ENTRY'!O243,'Sub Ref'!$C$3:$E$11,2,0),0)</f>
        <v>0</v>
      </c>
      <c r="AF243" s="26">
        <f>IFERROR(VLOOKUP('DATA ENTRY'!O243,'Sub Ref'!$C$3:$E$11,3,0),0)</f>
        <v>0</v>
      </c>
      <c r="AG243" s="26">
        <f>IFERROR(VLOOKUP('DATA ENTRY'!R243,'Sub Ref'!$L$3:$N$24,2,0),0)</f>
        <v>0</v>
      </c>
      <c r="AH243" s="26">
        <f>IFERROR(VLOOKUP('DATA ENTRY'!R243,'Sub Ref'!$L$3:$N$24,3,0),0)</f>
        <v>0</v>
      </c>
      <c r="AI243" s="26">
        <f>IFERROR(VLOOKUP('DATA ENTRY'!U243,'Sub Ref'!$C$14:$E$22,2,0),0)</f>
        <v>0</v>
      </c>
      <c r="AJ243" s="26">
        <f>IFERROR(VLOOKUP('DATA ENTRY'!U243,'Sub Ref'!$C$14:$E$22,3,0),0)</f>
        <v>0</v>
      </c>
      <c r="AK243" s="26">
        <f>IFERROR(INDEX('Sub Ref'!$M$14:$M$23,MATCH('DATA ENTRY'!X243,'Sub Ref'!$L$14:$L$23,0)),0)</f>
        <v>0</v>
      </c>
      <c r="AL243" s="26">
        <f>IFERROR(INDEX('Sub Ref'!$N$14:$N$23,MATCH('DATA ENTRY'!X243,'Sub Ref'!$L$14:$L$23,0)),0)</f>
        <v>0</v>
      </c>
      <c r="AN243" s="26">
        <f t="shared" si="34"/>
        <v>7</v>
      </c>
      <c r="AP243" s="26">
        <f>IFERROR('MARK LOOKUP'!Y243*LEDGER!AR243,0)</f>
        <v>0</v>
      </c>
      <c r="AQ243" s="26">
        <f>IFERROR('MARK LOOKUP'!Z243*LEDGER!AS243,0)</f>
        <v>0</v>
      </c>
      <c r="AR243" s="26">
        <f>IFERROR(AA243*LEDGER!AU243,0)</f>
        <v>0</v>
      </c>
      <c r="AS243" s="26">
        <f>IFERROR(AB243*LEDGER!AV243,0)</f>
        <v>0</v>
      </c>
      <c r="AT243" s="26">
        <f>IFERROR(AC243*LEDGER!AU243,0)</f>
        <v>0</v>
      </c>
      <c r="AU243" s="26">
        <f>IFERROR(AD243*LEDGER!AV243,0)</f>
        <v>0</v>
      </c>
      <c r="AV243" s="26">
        <f>IFERROR(AE243*LEDGER!BA243,0)</f>
        <v>0</v>
      </c>
      <c r="AW243" s="26">
        <f>IFERROR(AF243*LEDGER!BB243,0)</f>
        <v>0</v>
      </c>
      <c r="AX243" s="26">
        <f>IFERROR(AG243*LEDGER!BD243,0)</f>
        <v>0</v>
      </c>
      <c r="AY243" s="26">
        <f>IFERROR(AH243*LEDGER!BE243,0)</f>
        <v>0</v>
      </c>
      <c r="AZ243" s="26">
        <f>IFERROR(AI243*LEDGER!BG243,0)</f>
        <v>0</v>
      </c>
      <c r="BA243" s="26">
        <f>IFERROR(AJ243*LEDGER!BH243,0)</f>
        <v>0</v>
      </c>
      <c r="BB243" s="26">
        <f>IFERROR(AK243*LEDGER!BJ243,0)</f>
        <v>0</v>
      </c>
      <c r="BC243" s="26">
        <f>IFERROR(AL243*LEDGER!BK243,0)</f>
        <v>0</v>
      </c>
      <c r="BD243" s="26">
        <f t="shared" si="35"/>
        <v>0</v>
      </c>
      <c r="BE243" s="26">
        <f t="shared" si="36"/>
        <v>0</v>
      </c>
    </row>
    <row r="244" spans="2:57" x14ac:dyDescent="0.2">
      <c r="B244" s="26">
        <f>'Sub Ref'!F$27</f>
        <v>75</v>
      </c>
      <c r="C244" s="26">
        <f>'Sub Ref'!G$27</f>
        <v>25</v>
      </c>
      <c r="D244" s="26">
        <f t="shared" si="30"/>
        <v>100</v>
      </c>
      <c r="E244" s="26">
        <f>'Sub Ref'!O$27</f>
        <v>75</v>
      </c>
      <c r="F244" s="26">
        <f>'Sub Ref'!P$27</f>
        <v>25</v>
      </c>
      <c r="G244" s="26">
        <f t="shared" si="31"/>
        <v>100</v>
      </c>
      <c r="H244" s="26" t="e">
        <f>VLOOKUP('DATA ENTRY'!L244,'Sub Ref'!$L$30:$O$31,4,0)</f>
        <v>#N/A</v>
      </c>
      <c r="I244" s="26" t="e">
        <f>VLOOKUP('DATA ENTRY'!L244,'Sub Ref'!$L$30:$P$31,5,0)</f>
        <v>#N/A</v>
      </c>
      <c r="J244" s="26" t="e">
        <f t="shared" si="37"/>
        <v>#N/A</v>
      </c>
      <c r="K244" s="26" t="e">
        <f>VLOOKUP('DATA ENTRY'!O244,'Sub Ref'!$C$3:$G$11,4,0)</f>
        <v>#N/A</v>
      </c>
      <c r="L244" s="26" t="e">
        <f>VLOOKUP('DATA ENTRY'!O244,'Sub Ref'!$C$3:$G$11,5,0)</f>
        <v>#N/A</v>
      </c>
      <c r="M244" s="26" t="e">
        <f t="shared" si="32"/>
        <v>#N/A</v>
      </c>
      <c r="N244" s="26" t="e">
        <f>VLOOKUP('DATA ENTRY'!R244,'Sub Ref'!$L$3:$P$11,4,0)</f>
        <v>#N/A</v>
      </c>
      <c r="O244" s="26" t="e">
        <f>VLOOKUP('DATA ENTRY'!R244,'Sub Ref'!$L$3:$P$11,5,0)</f>
        <v>#N/A</v>
      </c>
      <c r="P244" s="26" t="e">
        <f t="shared" si="38"/>
        <v>#N/A</v>
      </c>
      <c r="Q244" s="26" t="e">
        <f>VLOOKUP('DATA ENTRY'!U244,'Sub Ref'!$C$14:$G$22,4,0)</f>
        <v>#N/A</v>
      </c>
      <c r="R244" s="26" t="e">
        <f>VLOOKUP('DATA ENTRY'!U244,'Sub Ref'!$C$14:$G$22,5,0)</f>
        <v>#N/A</v>
      </c>
      <c r="S244" s="26" t="e">
        <f t="shared" si="39"/>
        <v>#N/A</v>
      </c>
      <c r="T244" s="26" t="e">
        <f>INDEX('Sub Ref'!$O$14:$O$22,MATCH('DATA ENTRY'!X244,'Sub Ref'!$L$14:$L$22,0))</f>
        <v>#N/A</v>
      </c>
      <c r="U244" s="26" t="e">
        <f>INDEX('Sub Ref'!$P$14:$P$22,MATCH('DATA ENTRY'!X244,'Sub Ref'!$L$14:$L$22,0))</f>
        <v>#N/A</v>
      </c>
      <c r="V244" s="26" t="e">
        <f t="shared" si="33"/>
        <v>#N/A</v>
      </c>
      <c r="X244" s="26">
        <f>'DATA ENTRY'!A244</f>
        <v>0</v>
      </c>
      <c r="Y244" s="26">
        <f>'Sub Ref'!$D$27</f>
        <v>2.25</v>
      </c>
      <c r="Z244" s="26">
        <f>'Sub Ref'!$E$27</f>
        <v>0.75</v>
      </c>
      <c r="AA244" s="26">
        <f>'Sub Ref'!$M$27</f>
        <v>3</v>
      </c>
      <c r="AB244" s="26">
        <f>'Sub Ref'!$N$27</f>
        <v>1</v>
      </c>
      <c r="AC244" s="26">
        <f>IFERROR(VLOOKUP('DATA ENTRY'!L244,'Sub Ref'!$L$30:$N$31,2,0),0)</f>
        <v>0</v>
      </c>
      <c r="AD244" s="26">
        <f>IFERROR(VLOOKUP('DATA ENTRY'!L244,'Sub Ref'!$L$30:$N$31,3,0),0)</f>
        <v>0</v>
      </c>
      <c r="AE244" s="26">
        <f>IFERROR(VLOOKUP('DATA ENTRY'!O244,'Sub Ref'!$C$3:$E$11,2,0),0)</f>
        <v>0</v>
      </c>
      <c r="AF244" s="26">
        <f>IFERROR(VLOOKUP('DATA ENTRY'!O244,'Sub Ref'!$C$3:$E$11,3,0),0)</f>
        <v>0</v>
      </c>
      <c r="AG244" s="26">
        <f>IFERROR(VLOOKUP('DATA ENTRY'!R244,'Sub Ref'!$L$3:$N$24,2,0),0)</f>
        <v>0</v>
      </c>
      <c r="AH244" s="26">
        <f>IFERROR(VLOOKUP('DATA ENTRY'!R244,'Sub Ref'!$L$3:$N$24,3,0),0)</f>
        <v>0</v>
      </c>
      <c r="AI244" s="26">
        <f>IFERROR(VLOOKUP('DATA ENTRY'!U244,'Sub Ref'!$C$14:$E$22,2,0),0)</f>
        <v>0</v>
      </c>
      <c r="AJ244" s="26">
        <f>IFERROR(VLOOKUP('DATA ENTRY'!U244,'Sub Ref'!$C$14:$E$22,3,0),0)</f>
        <v>0</v>
      </c>
      <c r="AK244" s="26">
        <f>IFERROR(INDEX('Sub Ref'!$M$14:$M$23,MATCH('DATA ENTRY'!X244,'Sub Ref'!$L$14:$L$23,0)),0)</f>
        <v>0</v>
      </c>
      <c r="AL244" s="26">
        <f>IFERROR(INDEX('Sub Ref'!$N$14:$N$23,MATCH('DATA ENTRY'!X244,'Sub Ref'!$L$14:$L$23,0)),0)</f>
        <v>0</v>
      </c>
      <c r="AN244" s="26">
        <f t="shared" si="34"/>
        <v>7</v>
      </c>
      <c r="AP244" s="26">
        <f>IFERROR('MARK LOOKUP'!Y244*LEDGER!AR244,0)</f>
        <v>0</v>
      </c>
      <c r="AQ244" s="26">
        <f>IFERROR('MARK LOOKUP'!Z244*LEDGER!AS244,0)</f>
        <v>0</v>
      </c>
      <c r="AR244" s="26">
        <f>IFERROR(AA244*LEDGER!AU244,0)</f>
        <v>0</v>
      </c>
      <c r="AS244" s="26">
        <f>IFERROR(AB244*LEDGER!AV244,0)</f>
        <v>0</v>
      </c>
      <c r="AT244" s="26">
        <f>IFERROR(AC244*LEDGER!AU244,0)</f>
        <v>0</v>
      </c>
      <c r="AU244" s="26">
        <f>IFERROR(AD244*LEDGER!AV244,0)</f>
        <v>0</v>
      </c>
      <c r="AV244" s="26">
        <f>IFERROR(AE244*LEDGER!BA244,0)</f>
        <v>0</v>
      </c>
      <c r="AW244" s="26">
        <f>IFERROR(AF244*LEDGER!BB244,0)</f>
        <v>0</v>
      </c>
      <c r="AX244" s="26">
        <f>IFERROR(AG244*LEDGER!BD244,0)</f>
        <v>0</v>
      </c>
      <c r="AY244" s="26">
        <f>IFERROR(AH244*LEDGER!BE244,0)</f>
        <v>0</v>
      </c>
      <c r="AZ244" s="26">
        <f>IFERROR(AI244*LEDGER!BG244,0)</f>
        <v>0</v>
      </c>
      <c r="BA244" s="26">
        <f>IFERROR(AJ244*LEDGER!BH244,0)</f>
        <v>0</v>
      </c>
      <c r="BB244" s="26">
        <f>IFERROR(AK244*LEDGER!BJ244,0)</f>
        <v>0</v>
      </c>
      <c r="BC244" s="26">
        <f>IFERROR(AL244*LEDGER!BK244,0)</f>
        <v>0</v>
      </c>
      <c r="BD244" s="26">
        <f t="shared" si="35"/>
        <v>0</v>
      </c>
      <c r="BE244" s="26">
        <f t="shared" si="36"/>
        <v>0</v>
      </c>
    </row>
    <row r="245" spans="2:57" x14ac:dyDescent="0.2">
      <c r="B245" s="26">
        <f>'Sub Ref'!F$27</f>
        <v>75</v>
      </c>
      <c r="C245" s="26">
        <f>'Sub Ref'!G$27</f>
        <v>25</v>
      </c>
      <c r="D245" s="26">
        <f t="shared" si="30"/>
        <v>100</v>
      </c>
      <c r="E245" s="26">
        <f>'Sub Ref'!O$27</f>
        <v>75</v>
      </c>
      <c r="F245" s="26">
        <f>'Sub Ref'!P$27</f>
        <v>25</v>
      </c>
      <c r="G245" s="26">
        <f t="shared" si="31"/>
        <v>100</v>
      </c>
      <c r="H245" s="26" t="e">
        <f>VLOOKUP('DATA ENTRY'!L245,'Sub Ref'!$L$30:$O$31,4,0)</f>
        <v>#N/A</v>
      </c>
      <c r="I245" s="26" t="e">
        <f>VLOOKUP('DATA ENTRY'!L245,'Sub Ref'!$L$30:$P$31,5,0)</f>
        <v>#N/A</v>
      </c>
      <c r="J245" s="26" t="e">
        <f t="shared" si="37"/>
        <v>#N/A</v>
      </c>
      <c r="K245" s="26" t="e">
        <f>VLOOKUP('DATA ENTRY'!O245,'Sub Ref'!$C$3:$G$11,4,0)</f>
        <v>#N/A</v>
      </c>
      <c r="L245" s="26" t="e">
        <f>VLOOKUP('DATA ENTRY'!O245,'Sub Ref'!$C$3:$G$11,5,0)</f>
        <v>#N/A</v>
      </c>
      <c r="M245" s="26" t="e">
        <f t="shared" si="32"/>
        <v>#N/A</v>
      </c>
      <c r="N245" s="26" t="e">
        <f>VLOOKUP('DATA ENTRY'!R245,'Sub Ref'!$L$3:$P$11,4,0)</f>
        <v>#N/A</v>
      </c>
      <c r="O245" s="26" t="e">
        <f>VLOOKUP('DATA ENTRY'!R245,'Sub Ref'!$L$3:$P$11,5,0)</f>
        <v>#N/A</v>
      </c>
      <c r="P245" s="26" t="e">
        <f t="shared" si="38"/>
        <v>#N/A</v>
      </c>
      <c r="Q245" s="26" t="e">
        <f>VLOOKUP('DATA ENTRY'!U245,'Sub Ref'!$C$14:$G$22,4,0)</f>
        <v>#N/A</v>
      </c>
      <c r="R245" s="26" t="e">
        <f>VLOOKUP('DATA ENTRY'!U245,'Sub Ref'!$C$14:$G$22,5,0)</f>
        <v>#N/A</v>
      </c>
      <c r="S245" s="26" t="e">
        <f t="shared" si="39"/>
        <v>#N/A</v>
      </c>
      <c r="T245" s="26" t="e">
        <f>INDEX('Sub Ref'!$O$14:$O$22,MATCH('DATA ENTRY'!X245,'Sub Ref'!$L$14:$L$22,0))</f>
        <v>#N/A</v>
      </c>
      <c r="U245" s="26" t="e">
        <f>INDEX('Sub Ref'!$P$14:$P$22,MATCH('DATA ENTRY'!X245,'Sub Ref'!$L$14:$L$22,0))</f>
        <v>#N/A</v>
      </c>
      <c r="V245" s="26" t="e">
        <f t="shared" si="33"/>
        <v>#N/A</v>
      </c>
      <c r="X245" s="26">
        <f>'DATA ENTRY'!A245</f>
        <v>0</v>
      </c>
      <c r="Y245" s="26">
        <f>'Sub Ref'!$D$27</f>
        <v>2.25</v>
      </c>
      <c r="Z245" s="26">
        <f>'Sub Ref'!$E$27</f>
        <v>0.75</v>
      </c>
      <c r="AA245" s="26">
        <f>'Sub Ref'!$M$27</f>
        <v>3</v>
      </c>
      <c r="AB245" s="26">
        <f>'Sub Ref'!$N$27</f>
        <v>1</v>
      </c>
      <c r="AC245" s="26">
        <f>IFERROR(VLOOKUP('DATA ENTRY'!L245,'Sub Ref'!$L$30:$N$31,2,0),0)</f>
        <v>0</v>
      </c>
      <c r="AD245" s="26">
        <f>IFERROR(VLOOKUP('DATA ENTRY'!L245,'Sub Ref'!$L$30:$N$31,3,0),0)</f>
        <v>0</v>
      </c>
      <c r="AE245" s="26">
        <f>IFERROR(VLOOKUP('DATA ENTRY'!O245,'Sub Ref'!$C$3:$E$11,2,0),0)</f>
        <v>0</v>
      </c>
      <c r="AF245" s="26">
        <f>IFERROR(VLOOKUP('DATA ENTRY'!O245,'Sub Ref'!$C$3:$E$11,3,0),0)</f>
        <v>0</v>
      </c>
      <c r="AG245" s="26">
        <f>IFERROR(VLOOKUP('DATA ENTRY'!R245,'Sub Ref'!$L$3:$N$24,2,0),0)</f>
        <v>0</v>
      </c>
      <c r="AH245" s="26">
        <f>IFERROR(VLOOKUP('DATA ENTRY'!R245,'Sub Ref'!$L$3:$N$24,3,0),0)</f>
        <v>0</v>
      </c>
      <c r="AI245" s="26">
        <f>IFERROR(VLOOKUP('DATA ENTRY'!U245,'Sub Ref'!$C$14:$E$22,2,0),0)</f>
        <v>0</v>
      </c>
      <c r="AJ245" s="26">
        <f>IFERROR(VLOOKUP('DATA ENTRY'!U245,'Sub Ref'!$C$14:$E$22,3,0),0)</f>
        <v>0</v>
      </c>
      <c r="AK245" s="26">
        <f>IFERROR(INDEX('Sub Ref'!$M$14:$M$23,MATCH('DATA ENTRY'!X245,'Sub Ref'!$L$14:$L$23,0)),0)</f>
        <v>0</v>
      </c>
      <c r="AL245" s="26">
        <f>IFERROR(INDEX('Sub Ref'!$N$14:$N$23,MATCH('DATA ENTRY'!X245,'Sub Ref'!$L$14:$L$23,0)),0)</f>
        <v>0</v>
      </c>
      <c r="AN245" s="26">
        <f t="shared" si="34"/>
        <v>7</v>
      </c>
      <c r="AP245" s="26">
        <f>IFERROR('MARK LOOKUP'!Y245*LEDGER!AR245,0)</f>
        <v>0</v>
      </c>
      <c r="AQ245" s="26">
        <f>IFERROR('MARK LOOKUP'!Z245*LEDGER!AS245,0)</f>
        <v>0</v>
      </c>
      <c r="AR245" s="26">
        <f>IFERROR(AA245*LEDGER!AU245,0)</f>
        <v>0</v>
      </c>
      <c r="AS245" s="26">
        <f>IFERROR(AB245*LEDGER!AV245,0)</f>
        <v>0</v>
      </c>
      <c r="AT245" s="26">
        <f>IFERROR(AC245*LEDGER!AU245,0)</f>
        <v>0</v>
      </c>
      <c r="AU245" s="26">
        <f>IFERROR(AD245*LEDGER!AV245,0)</f>
        <v>0</v>
      </c>
      <c r="AV245" s="26">
        <f>IFERROR(AE245*LEDGER!BA245,0)</f>
        <v>0</v>
      </c>
      <c r="AW245" s="26">
        <f>IFERROR(AF245*LEDGER!BB245,0)</f>
        <v>0</v>
      </c>
      <c r="AX245" s="26">
        <f>IFERROR(AG245*LEDGER!BD245,0)</f>
        <v>0</v>
      </c>
      <c r="AY245" s="26">
        <f>IFERROR(AH245*LEDGER!BE245,0)</f>
        <v>0</v>
      </c>
      <c r="AZ245" s="26">
        <f>IFERROR(AI245*LEDGER!BG245,0)</f>
        <v>0</v>
      </c>
      <c r="BA245" s="26">
        <f>IFERROR(AJ245*LEDGER!BH245,0)</f>
        <v>0</v>
      </c>
      <c r="BB245" s="26">
        <f>IFERROR(AK245*LEDGER!BJ245,0)</f>
        <v>0</v>
      </c>
      <c r="BC245" s="26">
        <f>IFERROR(AL245*LEDGER!BK245,0)</f>
        <v>0</v>
      </c>
      <c r="BD245" s="26">
        <f t="shared" si="35"/>
        <v>0</v>
      </c>
      <c r="BE245" s="26">
        <f t="shared" si="36"/>
        <v>0</v>
      </c>
    </row>
    <row r="246" spans="2:57" x14ac:dyDescent="0.2">
      <c r="B246" s="26">
        <f>'Sub Ref'!F$27</f>
        <v>75</v>
      </c>
      <c r="C246" s="26">
        <f>'Sub Ref'!G$27</f>
        <v>25</v>
      </c>
      <c r="D246" s="26">
        <f t="shared" si="30"/>
        <v>100</v>
      </c>
      <c r="E246" s="26">
        <f>'Sub Ref'!O$27</f>
        <v>75</v>
      </c>
      <c r="F246" s="26">
        <f>'Sub Ref'!P$27</f>
        <v>25</v>
      </c>
      <c r="G246" s="26">
        <f t="shared" si="31"/>
        <v>100</v>
      </c>
      <c r="H246" s="26" t="e">
        <f>VLOOKUP('DATA ENTRY'!L246,'Sub Ref'!$L$30:$O$31,4,0)</f>
        <v>#N/A</v>
      </c>
      <c r="I246" s="26" t="e">
        <f>VLOOKUP('DATA ENTRY'!L246,'Sub Ref'!$L$30:$P$31,5,0)</f>
        <v>#N/A</v>
      </c>
      <c r="J246" s="26" t="e">
        <f t="shared" si="37"/>
        <v>#N/A</v>
      </c>
      <c r="K246" s="26" t="e">
        <f>VLOOKUP('DATA ENTRY'!O246,'Sub Ref'!$C$3:$G$11,4,0)</f>
        <v>#N/A</v>
      </c>
      <c r="L246" s="26" t="e">
        <f>VLOOKUP('DATA ENTRY'!O246,'Sub Ref'!$C$3:$G$11,5,0)</f>
        <v>#N/A</v>
      </c>
      <c r="M246" s="26" t="e">
        <f t="shared" si="32"/>
        <v>#N/A</v>
      </c>
      <c r="N246" s="26" t="e">
        <f>VLOOKUP('DATA ENTRY'!R246,'Sub Ref'!$L$3:$P$11,4,0)</f>
        <v>#N/A</v>
      </c>
      <c r="O246" s="26" t="e">
        <f>VLOOKUP('DATA ENTRY'!R246,'Sub Ref'!$L$3:$P$11,5,0)</f>
        <v>#N/A</v>
      </c>
      <c r="P246" s="26" t="e">
        <f t="shared" si="38"/>
        <v>#N/A</v>
      </c>
      <c r="Q246" s="26" t="e">
        <f>VLOOKUP('DATA ENTRY'!U246,'Sub Ref'!$C$14:$G$22,4,0)</f>
        <v>#N/A</v>
      </c>
      <c r="R246" s="26" t="e">
        <f>VLOOKUP('DATA ENTRY'!U246,'Sub Ref'!$C$14:$G$22,5,0)</f>
        <v>#N/A</v>
      </c>
      <c r="S246" s="26" t="e">
        <f t="shared" si="39"/>
        <v>#N/A</v>
      </c>
      <c r="T246" s="26" t="e">
        <f>INDEX('Sub Ref'!$O$14:$O$22,MATCH('DATA ENTRY'!X246,'Sub Ref'!$L$14:$L$22,0))</f>
        <v>#N/A</v>
      </c>
      <c r="U246" s="26" t="e">
        <f>INDEX('Sub Ref'!$P$14:$P$22,MATCH('DATA ENTRY'!X246,'Sub Ref'!$L$14:$L$22,0))</f>
        <v>#N/A</v>
      </c>
      <c r="V246" s="26" t="e">
        <f t="shared" si="33"/>
        <v>#N/A</v>
      </c>
      <c r="X246" s="26">
        <f>'DATA ENTRY'!A246</f>
        <v>0</v>
      </c>
      <c r="Y246" s="26">
        <f>'Sub Ref'!$D$27</f>
        <v>2.25</v>
      </c>
      <c r="Z246" s="26">
        <f>'Sub Ref'!$E$27</f>
        <v>0.75</v>
      </c>
      <c r="AA246" s="26">
        <f>'Sub Ref'!$M$27</f>
        <v>3</v>
      </c>
      <c r="AB246" s="26">
        <f>'Sub Ref'!$N$27</f>
        <v>1</v>
      </c>
      <c r="AC246" s="26">
        <f>IFERROR(VLOOKUP('DATA ENTRY'!L246,'Sub Ref'!$L$30:$N$31,2,0),0)</f>
        <v>0</v>
      </c>
      <c r="AD246" s="26">
        <f>IFERROR(VLOOKUP('DATA ENTRY'!L246,'Sub Ref'!$L$30:$N$31,3,0),0)</f>
        <v>0</v>
      </c>
      <c r="AE246" s="26">
        <f>IFERROR(VLOOKUP('DATA ENTRY'!O246,'Sub Ref'!$C$3:$E$11,2,0),0)</f>
        <v>0</v>
      </c>
      <c r="AF246" s="26">
        <f>IFERROR(VLOOKUP('DATA ENTRY'!O246,'Sub Ref'!$C$3:$E$11,3,0),0)</f>
        <v>0</v>
      </c>
      <c r="AG246" s="26">
        <f>IFERROR(VLOOKUP('DATA ENTRY'!R246,'Sub Ref'!$L$3:$N$24,2,0),0)</f>
        <v>0</v>
      </c>
      <c r="AH246" s="26">
        <f>IFERROR(VLOOKUP('DATA ENTRY'!R246,'Sub Ref'!$L$3:$N$24,3,0),0)</f>
        <v>0</v>
      </c>
      <c r="AI246" s="26">
        <f>IFERROR(VLOOKUP('DATA ENTRY'!U246,'Sub Ref'!$C$14:$E$22,2,0),0)</f>
        <v>0</v>
      </c>
      <c r="AJ246" s="26">
        <f>IFERROR(VLOOKUP('DATA ENTRY'!U246,'Sub Ref'!$C$14:$E$22,3,0),0)</f>
        <v>0</v>
      </c>
      <c r="AK246" s="26">
        <f>IFERROR(INDEX('Sub Ref'!$M$14:$M$23,MATCH('DATA ENTRY'!X246,'Sub Ref'!$L$14:$L$23,0)),0)</f>
        <v>0</v>
      </c>
      <c r="AL246" s="26">
        <f>IFERROR(INDEX('Sub Ref'!$N$14:$N$23,MATCH('DATA ENTRY'!X246,'Sub Ref'!$L$14:$L$23,0)),0)</f>
        <v>0</v>
      </c>
      <c r="AN246" s="26">
        <f t="shared" si="34"/>
        <v>7</v>
      </c>
      <c r="AP246" s="26">
        <f>IFERROR('MARK LOOKUP'!Y246*LEDGER!AR246,0)</f>
        <v>0</v>
      </c>
      <c r="AQ246" s="26">
        <f>IFERROR('MARK LOOKUP'!Z246*LEDGER!AS246,0)</f>
        <v>0</v>
      </c>
      <c r="AR246" s="26">
        <f>IFERROR(AA246*LEDGER!AU246,0)</f>
        <v>0</v>
      </c>
      <c r="AS246" s="26">
        <f>IFERROR(AB246*LEDGER!AV246,0)</f>
        <v>0</v>
      </c>
      <c r="AT246" s="26">
        <f>IFERROR(AC246*LEDGER!AU246,0)</f>
        <v>0</v>
      </c>
      <c r="AU246" s="26">
        <f>IFERROR(AD246*LEDGER!AV246,0)</f>
        <v>0</v>
      </c>
      <c r="AV246" s="26">
        <f>IFERROR(AE246*LEDGER!BA246,0)</f>
        <v>0</v>
      </c>
      <c r="AW246" s="26">
        <f>IFERROR(AF246*LEDGER!BB246,0)</f>
        <v>0</v>
      </c>
      <c r="AX246" s="26">
        <f>IFERROR(AG246*LEDGER!BD246,0)</f>
        <v>0</v>
      </c>
      <c r="AY246" s="26">
        <f>IFERROR(AH246*LEDGER!BE246,0)</f>
        <v>0</v>
      </c>
      <c r="AZ246" s="26">
        <f>IFERROR(AI246*LEDGER!BG246,0)</f>
        <v>0</v>
      </c>
      <c r="BA246" s="26">
        <f>IFERROR(AJ246*LEDGER!BH246,0)</f>
        <v>0</v>
      </c>
      <c r="BB246" s="26">
        <f>IFERROR(AK246*LEDGER!BJ246,0)</f>
        <v>0</v>
      </c>
      <c r="BC246" s="26">
        <f>IFERROR(AL246*LEDGER!BK246,0)</f>
        <v>0</v>
      </c>
      <c r="BD246" s="26">
        <f t="shared" si="35"/>
        <v>0</v>
      </c>
      <c r="BE246" s="26">
        <f t="shared" si="36"/>
        <v>0</v>
      </c>
    </row>
    <row r="247" spans="2:57" x14ac:dyDescent="0.2">
      <c r="B247" s="26">
        <f>'Sub Ref'!F$27</f>
        <v>75</v>
      </c>
      <c r="C247" s="26">
        <f>'Sub Ref'!G$27</f>
        <v>25</v>
      </c>
      <c r="D247" s="26">
        <f t="shared" si="30"/>
        <v>100</v>
      </c>
      <c r="E247" s="26">
        <f>'Sub Ref'!O$27</f>
        <v>75</v>
      </c>
      <c r="F247" s="26">
        <f>'Sub Ref'!P$27</f>
        <v>25</v>
      </c>
      <c r="G247" s="26">
        <f t="shared" si="31"/>
        <v>100</v>
      </c>
      <c r="H247" s="26" t="e">
        <f>VLOOKUP('DATA ENTRY'!L247,'Sub Ref'!$L$30:$O$31,4,0)</f>
        <v>#N/A</v>
      </c>
      <c r="I247" s="26" t="e">
        <f>VLOOKUP('DATA ENTRY'!L247,'Sub Ref'!$L$30:$P$31,5,0)</f>
        <v>#N/A</v>
      </c>
      <c r="J247" s="26" t="e">
        <f t="shared" si="37"/>
        <v>#N/A</v>
      </c>
      <c r="K247" s="26" t="e">
        <f>VLOOKUP('DATA ENTRY'!O247,'Sub Ref'!$C$3:$G$11,4,0)</f>
        <v>#N/A</v>
      </c>
      <c r="L247" s="26" t="e">
        <f>VLOOKUP('DATA ENTRY'!O247,'Sub Ref'!$C$3:$G$11,5,0)</f>
        <v>#N/A</v>
      </c>
      <c r="M247" s="26" t="e">
        <f t="shared" si="32"/>
        <v>#N/A</v>
      </c>
      <c r="N247" s="26" t="e">
        <f>VLOOKUP('DATA ENTRY'!R247,'Sub Ref'!$L$3:$P$11,4,0)</f>
        <v>#N/A</v>
      </c>
      <c r="O247" s="26" t="e">
        <f>VLOOKUP('DATA ENTRY'!R247,'Sub Ref'!$L$3:$P$11,5,0)</f>
        <v>#N/A</v>
      </c>
      <c r="P247" s="26" t="e">
        <f t="shared" si="38"/>
        <v>#N/A</v>
      </c>
      <c r="Q247" s="26" t="e">
        <f>VLOOKUP('DATA ENTRY'!U247,'Sub Ref'!$C$14:$G$22,4,0)</f>
        <v>#N/A</v>
      </c>
      <c r="R247" s="26" t="e">
        <f>VLOOKUP('DATA ENTRY'!U247,'Sub Ref'!$C$14:$G$22,5,0)</f>
        <v>#N/A</v>
      </c>
      <c r="S247" s="26" t="e">
        <f t="shared" si="39"/>
        <v>#N/A</v>
      </c>
      <c r="T247" s="26" t="e">
        <f>INDEX('Sub Ref'!$O$14:$O$22,MATCH('DATA ENTRY'!X247,'Sub Ref'!$L$14:$L$22,0))</f>
        <v>#N/A</v>
      </c>
      <c r="U247" s="26" t="e">
        <f>INDEX('Sub Ref'!$P$14:$P$22,MATCH('DATA ENTRY'!X247,'Sub Ref'!$L$14:$L$22,0))</f>
        <v>#N/A</v>
      </c>
      <c r="V247" s="26" t="e">
        <f t="shared" si="33"/>
        <v>#N/A</v>
      </c>
      <c r="X247" s="26">
        <f>'DATA ENTRY'!A247</f>
        <v>0</v>
      </c>
      <c r="Y247" s="26">
        <f>'Sub Ref'!$D$27</f>
        <v>2.25</v>
      </c>
      <c r="Z247" s="26">
        <f>'Sub Ref'!$E$27</f>
        <v>0.75</v>
      </c>
      <c r="AA247" s="26">
        <f>'Sub Ref'!$M$27</f>
        <v>3</v>
      </c>
      <c r="AB247" s="26">
        <f>'Sub Ref'!$N$27</f>
        <v>1</v>
      </c>
      <c r="AC247" s="26">
        <f>IFERROR(VLOOKUP('DATA ENTRY'!L247,'Sub Ref'!$L$30:$N$31,2,0),0)</f>
        <v>0</v>
      </c>
      <c r="AD247" s="26">
        <f>IFERROR(VLOOKUP('DATA ENTRY'!L247,'Sub Ref'!$L$30:$N$31,3,0),0)</f>
        <v>0</v>
      </c>
      <c r="AE247" s="26">
        <f>IFERROR(VLOOKUP('DATA ENTRY'!O247,'Sub Ref'!$C$3:$E$11,2,0),0)</f>
        <v>0</v>
      </c>
      <c r="AF247" s="26">
        <f>IFERROR(VLOOKUP('DATA ENTRY'!O247,'Sub Ref'!$C$3:$E$11,3,0),0)</f>
        <v>0</v>
      </c>
      <c r="AG247" s="26">
        <f>IFERROR(VLOOKUP('DATA ENTRY'!R247,'Sub Ref'!$L$3:$N$24,2,0),0)</f>
        <v>0</v>
      </c>
      <c r="AH247" s="26">
        <f>IFERROR(VLOOKUP('DATA ENTRY'!R247,'Sub Ref'!$L$3:$N$24,3,0),0)</f>
        <v>0</v>
      </c>
      <c r="AI247" s="26">
        <f>IFERROR(VLOOKUP('DATA ENTRY'!U247,'Sub Ref'!$C$14:$E$22,2,0),0)</f>
        <v>0</v>
      </c>
      <c r="AJ247" s="26">
        <f>IFERROR(VLOOKUP('DATA ENTRY'!U247,'Sub Ref'!$C$14:$E$22,3,0),0)</f>
        <v>0</v>
      </c>
      <c r="AK247" s="26">
        <f>IFERROR(INDEX('Sub Ref'!$M$14:$M$23,MATCH('DATA ENTRY'!X247,'Sub Ref'!$L$14:$L$23,0)),0)</f>
        <v>0</v>
      </c>
      <c r="AL247" s="26">
        <f>IFERROR(INDEX('Sub Ref'!$N$14:$N$23,MATCH('DATA ENTRY'!X247,'Sub Ref'!$L$14:$L$23,0)),0)</f>
        <v>0</v>
      </c>
      <c r="AN247" s="26">
        <f t="shared" si="34"/>
        <v>7</v>
      </c>
      <c r="AP247" s="26">
        <f>IFERROR('MARK LOOKUP'!Y247*LEDGER!AR247,0)</f>
        <v>0</v>
      </c>
      <c r="AQ247" s="26">
        <f>IFERROR('MARK LOOKUP'!Z247*LEDGER!AS247,0)</f>
        <v>0</v>
      </c>
      <c r="AR247" s="26">
        <f>IFERROR(AA247*LEDGER!AU247,0)</f>
        <v>0</v>
      </c>
      <c r="AS247" s="26">
        <f>IFERROR(AB247*LEDGER!AV247,0)</f>
        <v>0</v>
      </c>
      <c r="AT247" s="26">
        <f>IFERROR(AC247*LEDGER!AU247,0)</f>
        <v>0</v>
      </c>
      <c r="AU247" s="26">
        <f>IFERROR(AD247*LEDGER!AV247,0)</f>
        <v>0</v>
      </c>
      <c r="AV247" s="26">
        <f>IFERROR(AE247*LEDGER!BA247,0)</f>
        <v>0</v>
      </c>
      <c r="AW247" s="26">
        <f>IFERROR(AF247*LEDGER!BB247,0)</f>
        <v>0</v>
      </c>
      <c r="AX247" s="26">
        <f>IFERROR(AG247*LEDGER!BD247,0)</f>
        <v>0</v>
      </c>
      <c r="AY247" s="26">
        <f>IFERROR(AH247*LEDGER!BE247,0)</f>
        <v>0</v>
      </c>
      <c r="AZ247" s="26">
        <f>IFERROR(AI247*LEDGER!BG247,0)</f>
        <v>0</v>
      </c>
      <c r="BA247" s="26">
        <f>IFERROR(AJ247*LEDGER!BH247,0)</f>
        <v>0</v>
      </c>
      <c r="BB247" s="26">
        <f>IFERROR(AK247*LEDGER!BJ247,0)</f>
        <v>0</v>
      </c>
      <c r="BC247" s="26">
        <f>IFERROR(AL247*LEDGER!BK247,0)</f>
        <v>0</v>
      </c>
      <c r="BD247" s="26">
        <f t="shared" si="35"/>
        <v>0</v>
      </c>
      <c r="BE247" s="26">
        <f t="shared" si="36"/>
        <v>0</v>
      </c>
    </row>
    <row r="248" spans="2:57" x14ac:dyDescent="0.2">
      <c r="B248" s="26">
        <f>'Sub Ref'!F$27</f>
        <v>75</v>
      </c>
      <c r="C248" s="26">
        <f>'Sub Ref'!G$27</f>
        <v>25</v>
      </c>
      <c r="D248" s="26">
        <f t="shared" si="30"/>
        <v>100</v>
      </c>
      <c r="E248" s="26">
        <f>'Sub Ref'!O$27</f>
        <v>75</v>
      </c>
      <c r="F248" s="26">
        <f>'Sub Ref'!P$27</f>
        <v>25</v>
      </c>
      <c r="G248" s="26">
        <f t="shared" si="31"/>
        <v>100</v>
      </c>
      <c r="H248" s="26" t="e">
        <f>VLOOKUP('DATA ENTRY'!L248,'Sub Ref'!$L$30:$O$31,4,0)</f>
        <v>#N/A</v>
      </c>
      <c r="I248" s="26" t="e">
        <f>VLOOKUP('DATA ENTRY'!L248,'Sub Ref'!$L$30:$P$31,5,0)</f>
        <v>#N/A</v>
      </c>
      <c r="J248" s="26" t="e">
        <f t="shared" si="37"/>
        <v>#N/A</v>
      </c>
      <c r="K248" s="26" t="e">
        <f>VLOOKUP('DATA ENTRY'!O248,'Sub Ref'!$C$3:$G$11,4,0)</f>
        <v>#N/A</v>
      </c>
      <c r="L248" s="26" t="e">
        <f>VLOOKUP('DATA ENTRY'!O248,'Sub Ref'!$C$3:$G$11,5,0)</f>
        <v>#N/A</v>
      </c>
      <c r="M248" s="26" t="e">
        <f t="shared" si="32"/>
        <v>#N/A</v>
      </c>
      <c r="N248" s="26" t="e">
        <f>VLOOKUP('DATA ENTRY'!R248,'Sub Ref'!$L$3:$P$11,4,0)</f>
        <v>#N/A</v>
      </c>
      <c r="O248" s="26" t="e">
        <f>VLOOKUP('DATA ENTRY'!R248,'Sub Ref'!$L$3:$P$11,5,0)</f>
        <v>#N/A</v>
      </c>
      <c r="P248" s="26" t="e">
        <f t="shared" si="38"/>
        <v>#N/A</v>
      </c>
      <c r="Q248" s="26" t="e">
        <f>VLOOKUP('DATA ENTRY'!U248,'Sub Ref'!$C$14:$G$22,4,0)</f>
        <v>#N/A</v>
      </c>
      <c r="R248" s="26" t="e">
        <f>VLOOKUP('DATA ENTRY'!U248,'Sub Ref'!$C$14:$G$22,5,0)</f>
        <v>#N/A</v>
      </c>
      <c r="S248" s="26" t="e">
        <f t="shared" si="39"/>
        <v>#N/A</v>
      </c>
      <c r="T248" s="26" t="e">
        <f>INDEX('Sub Ref'!$O$14:$O$22,MATCH('DATA ENTRY'!X248,'Sub Ref'!$L$14:$L$22,0))</f>
        <v>#N/A</v>
      </c>
      <c r="U248" s="26" t="e">
        <f>INDEX('Sub Ref'!$P$14:$P$22,MATCH('DATA ENTRY'!X248,'Sub Ref'!$L$14:$L$22,0))</f>
        <v>#N/A</v>
      </c>
      <c r="V248" s="26" t="e">
        <f t="shared" si="33"/>
        <v>#N/A</v>
      </c>
      <c r="X248" s="26">
        <f>'DATA ENTRY'!A248</f>
        <v>0</v>
      </c>
      <c r="Y248" s="26">
        <f>'Sub Ref'!$D$27</f>
        <v>2.25</v>
      </c>
      <c r="Z248" s="26">
        <f>'Sub Ref'!$E$27</f>
        <v>0.75</v>
      </c>
      <c r="AA248" s="26">
        <f>'Sub Ref'!$M$27</f>
        <v>3</v>
      </c>
      <c r="AB248" s="26">
        <f>'Sub Ref'!$N$27</f>
        <v>1</v>
      </c>
      <c r="AC248" s="26">
        <f>IFERROR(VLOOKUP('DATA ENTRY'!L248,'Sub Ref'!$L$30:$N$31,2,0),0)</f>
        <v>0</v>
      </c>
      <c r="AD248" s="26">
        <f>IFERROR(VLOOKUP('DATA ENTRY'!L248,'Sub Ref'!$L$30:$N$31,3,0),0)</f>
        <v>0</v>
      </c>
      <c r="AE248" s="26">
        <f>IFERROR(VLOOKUP('DATA ENTRY'!O248,'Sub Ref'!$C$3:$E$11,2,0),0)</f>
        <v>0</v>
      </c>
      <c r="AF248" s="26">
        <f>IFERROR(VLOOKUP('DATA ENTRY'!O248,'Sub Ref'!$C$3:$E$11,3,0),0)</f>
        <v>0</v>
      </c>
      <c r="AG248" s="26">
        <f>IFERROR(VLOOKUP('DATA ENTRY'!R248,'Sub Ref'!$L$3:$N$24,2,0),0)</f>
        <v>0</v>
      </c>
      <c r="AH248" s="26">
        <f>IFERROR(VLOOKUP('DATA ENTRY'!R248,'Sub Ref'!$L$3:$N$24,3,0),0)</f>
        <v>0</v>
      </c>
      <c r="AI248" s="26">
        <f>IFERROR(VLOOKUP('DATA ENTRY'!U248,'Sub Ref'!$C$14:$E$22,2,0),0)</f>
        <v>0</v>
      </c>
      <c r="AJ248" s="26">
        <f>IFERROR(VLOOKUP('DATA ENTRY'!U248,'Sub Ref'!$C$14:$E$22,3,0),0)</f>
        <v>0</v>
      </c>
      <c r="AK248" s="26">
        <f>IFERROR(INDEX('Sub Ref'!$M$14:$M$23,MATCH('DATA ENTRY'!X248,'Sub Ref'!$L$14:$L$23,0)),0)</f>
        <v>0</v>
      </c>
      <c r="AL248" s="26">
        <f>IFERROR(INDEX('Sub Ref'!$N$14:$N$23,MATCH('DATA ENTRY'!X248,'Sub Ref'!$L$14:$L$23,0)),0)</f>
        <v>0</v>
      </c>
      <c r="AN248" s="26">
        <f t="shared" si="34"/>
        <v>7</v>
      </c>
      <c r="AP248" s="26">
        <f>IFERROR('MARK LOOKUP'!Y248*LEDGER!AR248,0)</f>
        <v>0</v>
      </c>
      <c r="AQ248" s="26">
        <f>IFERROR('MARK LOOKUP'!Z248*LEDGER!AS248,0)</f>
        <v>0</v>
      </c>
      <c r="AR248" s="26">
        <f>IFERROR(AA248*LEDGER!AU248,0)</f>
        <v>0</v>
      </c>
      <c r="AS248" s="26">
        <f>IFERROR(AB248*LEDGER!AV248,0)</f>
        <v>0</v>
      </c>
      <c r="AT248" s="26">
        <f>IFERROR(AC248*LEDGER!AU248,0)</f>
        <v>0</v>
      </c>
      <c r="AU248" s="26">
        <f>IFERROR(AD248*LEDGER!AV248,0)</f>
        <v>0</v>
      </c>
      <c r="AV248" s="26">
        <f>IFERROR(AE248*LEDGER!BA248,0)</f>
        <v>0</v>
      </c>
      <c r="AW248" s="26">
        <f>IFERROR(AF248*LEDGER!BB248,0)</f>
        <v>0</v>
      </c>
      <c r="AX248" s="26">
        <f>IFERROR(AG248*LEDGER!BD248,0)</f>
        <v>0</v>
      </c>
      <c r="AY248" s="26">
        <f>IFERROR(AH248*LEDGER!BE248,0)</f>
        <v>0</v>
      </c>
      <c r="AZ248" s="26">
        <f>IFERROR(AI248*LEDGER!BG248,0)</f>
        <v>0</v>
      </c>
      <c r="BA248" s="26">
        <f>IFERROR(AJ248*LEDGER!BH248,0)</f>
        <v>0</v>
      </c>
      <c r="BB248" s="26">
        <f>IFERROR(AK248*LEDGER!BJ248,0)</f>
        <v>0</v>
      </c>
      <c r="BC248" s="26">
        <f>IFERROR(AL248*LEDGER!BK248,0)</f>
        <v>0</v>
      </c>
      <c r="BD248" s="26">
        <f t="shared" si="35"/>
        <v>0</v>
      </c>
      <c r="BE248" s="26">
        <f t="shared" si="36"/>
        <v>0</v>
      </c>
    </row>
    <row r="249" spans="2:57" x14ac:dyDescent="0.2">
      <c r="B249" s="26">
        <f>'Sub Ref'!F$27</f>
        <v>75</v>
      </c>
      <c r="C249" s="26">
        <f>'Sub Ref'!G$27</f>
        <v>25</v>
      </c>
      <c r="D249" s="26">
        <f t="shared" si="30"/>
        <v>100</v>
      </c>
      <c r="E249" s="26">
        <f>'Sub Ref'!O$27</f>
        <v>75</v>
      </c>
      <c r="F249" s="26">
        <f>'Sub Ref'!P$27</f>
        <v>25</v>
      </c>
      <c r="G249" s="26">
        <f t="shared" si="31"/>
        <v>100</v>
      </c>
      <c r="H249" s="26" t="e">
        <f>VLOOKUP('DATA ENTRY'!L249,'Sub Ref'!$L$30:$O$31,4,0)</f>
        <v>#N/A</v>
      </c>
      <c r="I249" s="26" t="e">
        <f>VLOOKUP('DATA ENTRY'!L249,'Sub Ref'!$L$30:$P$31,5,0)</f>
        <v>#N/A</v>
      </c>
      <c r="J249" s="26" t="e">
        <f t="shared" si="37"/>
        <v>#N/A</v>
      </c>
      <c r="K249" s="26" t="e">
        <f>VLOOKUP('DATA ENTRY'!O249,'Sub Ref'!$C$3:$G$11,4,0)</f>
        <v>#N/A</v>
      </c>
      <c r="L249" s="26" t="e">
        <f>VLOOKUP('DATA ENTRY'!O249,'Sub Ref'!$C$3:$G$11,5,0)</f>
        <v>#N/A</v>
      </c>
      <c r="M249" s="26" t="e">
        <f t="shared" si="32"/>
        <v>#N/A</v>
      </c>
      <c r="N249" s="26" t="e">
        <f>VLOOKUP('DATA ENTRY'!R249,'Sub Ref'!$L$3:$P$11,4,0)</f>
        <v>#N/A</v>
      </c>
      <c r="O249" s="26" t="e">
        <f>VLOOKUP('DATA ENTRY'!R249,'Sub Ref'!$L$3:$P$11,5,0)</f>
        <v>#N/A</v>
      </c>
      <c r="P249" s="26" t="e">
        <f t="shared" si="38"/>
        <v>#N/A</v>
      </c>
      <c r="Q249" s="26" t="e">
        <f>VLOOKUP('DATA ENTRY'!U249,'Sub Ref'!$C$14:$G$22,4,0)</f>
        <v>#N/A</v>
      </c>
      <c r="R249" s="26" t="e">
        <f>VLOOKUP('DATA ENTRY'!U249,'Sub Ref'!$C$14:$G$22,5,0)</f>
        <v>#N/A</v>
      </c>
      <c r="S249" s="26" t="e">
        <f t="shared" si="39"/>
        <v>#N/A</v>
      </c>
      <c r="T249" s="26" t="e">
        <f>INDEX('Sub Ref'!$O$14:$O$22,MATCH('DATA ENTRY'!X249,'Sub Ref'!$L$14:$L$22,0))</f>
        <v>#N/A</v>
      </c>
      <c r="U249" s="26" t="e">
        <f>INDEX('Sub Ref'!$P$14:$P$22,MATCH('DATA ENTRY'!X249,'Sub Ref'!$L$14:$L$22,0))</f>
        <v>#N/A</v>
      </c>
      <c r="V249" s="26" t="e">
        <f t="shared" si="33"/>
        <v>#N/A</v>
      </c>
      <c r="X249" s="26">
        <f>'DATA ENTRY'!A249</f>
        <v>0</v>
      </c>
      <c r="Y249" s="26">
        <f>'Sub Ref'!$D$27</f>
        <v>2.25</v>
      </c>
      <c r="Z249" s="26">
        <f>'Sub Ref'!$E$27</f>
        <v>0.75</v>
      </c>
      <c r="AA249" s="26">
        <f>'Sub Ref'!$M$27</f>
        <v>3</v>
      </c>
      <c r="AB249" s="26">
        <f>'Sub Ref'!$N$27</f>
        <v>1</v>
      </c>
      <c r="AC249" s="26">
        <f>IFERROR(VLOOKUP('DATA ENTRY'!L249,'Sub Ref'!$L$30:$N$31,2,0),0)</f>
        <v>0</v>
      </c>
      <c r="AD249" s="26">
        <f>IFERROR(VLOOKUP('DATA ENTRY'!L249,'Sub Ref'!$L$30:$N$31,3,0),0)</f>
        <v>0</v>
      </c>
      <c r="AE249" s="26">
        <f>IFERROR(VLOOKUP('DATA ENTRY'!O249,'Sub Ref'!$C$3:$E$11,2,0),0)</f>
        <v>0</v>
      </c>
      <c r="AF249" s="26">
        <f>IFERROR(VLOOKUP('DATA ENTRY'!O249,'Sub Ref'!$C$3:$E$11,3,0),0)</f>
        <v>0</v>
      </c>
      <c r="AG249" s="26">
        <f>IFERROR(VLOOKUP('DATA ENTRY'!R249,'Sub Ref'!$L$3:$N$24,2,0),0)</f>
        <v>0</v>
      </c>
      <c r="AH249" s="26">
        <f>IFERROR(VLOOKUP('DATA ENTRY'!R249,'Sub Ref'!$L$3:$N$24,3,0),0)</f>
        <v>0</v>
      </c>
      <c r="AI249" s="26">
        <f>IFERROR(VLOOKUP('DATA ENTRY'!U249,'Sub Ref'!$C$14:$E$22,2,0),0)</f>
        <v>0</v>
      </c>
      <c r="AJ249" s="26">
        <f>IFERROR(VLOOKUP('DATA ENTRY'!U249,'Sub Ref'!$C$14:$E$22,3,0),0)</f>
        <v>0</v>
      </c>
      <c r="AK249" s="26">
        <f>IFERROR(INDEX('Sub Ref'!$M$14:$M$23,MATCH('DATA ENTRY'!X249,'Sub Ref'!$L$14:$L$23,0)),0)</f>
        <v>0</v>
      </c>
      <c r="AL249" s="26">
        <f>IFERROR(INDEX('Sub Ref'!$N$14:$N$23,MATCH('DATA ENTRY'!X249,'Sub Ref'!$L$14:$L$23,0)),0)</f>
        <v>0</v>
      </c>
      <c r="AN249" s="26">
        <f t="shared" si="34"/>
        <v>7</v>
      </c>
      <c r="AP249" s="26">
        <f>IFERROR('MARK LOOKUP'!Y249*LEDGER!AR249,0)</f>
        <v>0</v>
      </c>
      <c r="AQ249" s="26">
        <f>IFERROR('MARK LOOKUP'!Z249*LEDGER!AS249,0)</f>
        <v>0</v>
      </c>
      <c r="AR249" s="26">
        <f>IFERROR(AA249*LEDGER!AU249,0)</f>
        <v>0</v>
      </c>
      <c r="AS249" s="26">
        <f>IFERROR(AB249*LEDGER!AV249,0)</f>
        <v>0</v>
      </c>
      <c r="AT249" s="26">
        <f>IFERROR(AC249*LEDGER!AU249,0)</f>
        <v>0</v>
      </c>
      <c r="AU249" s="26">
        <f>IFERROR(AD249*LEDGER!AV249,0)</f>
        <v>0</v>
      </c>
      <c r="AV249" s="26">
        <f>IFERROR(AE249*LEDGER!BA249,0)</f>
        <v>0</v>
      </c>
      <c r="AW249" s="26">
        <f>IFERROR(AF249*LEDGER!BB249,0)</f>
        <v>0</v>
      </c>
      <c r="AX249" s="26">
        <f>IFERROR(AG249*LEDGER!BD249,0)</f>
        <v>0</v>
      </c>
      <c r="AY249" s="26">
        <f>IFERROR(AH249*LEDGER!BE249,0)</f>
        <v>0</v>
      </c>
      <c r="AZ249" s="26">
        <f>IFERROR(AI249*LEDGER!BG249,0)</f>
        <v>0</v>
      </c>
      <c r="BA249" s="26">
        <f>IFERROR(AJ249*LEDGER!BH249,0)</f>
        <v>0</v>
      </c>
      <c r="BB249" s="26">
        <f>IFERROR(AK249*LEDGER!BJ249,0)</f>
        <v>0</v>
      </c>
      <c r="BC249" s="26">
        <f>IFERROR(AL249*LEDGER!BK249,0)</f>
        <v>0</v>
      </c>
      <c r="BD249" s="26">
        <f t="shared" si="35"/>
        <v>0</v>
      </c>
      <c r="BE249" s="26">
        <f t="shared" si="36"/>
        <v>0</v>
      </c>
    </row>
    <row r="250" spans="2:57" x14ac:dyDescent="0.2">
      <c r="B250" s="26">
        <f>'Sub Ref'!F$27</f>
        <v>75</v>
      </c>
      <c r="C250" s="26">
        <f>'Sub Ref'!G$27</f>
        <v>25</v>
      </c>
      <c r="D250" s="26">
        <f t="shared" si="30"/>
        <v>100</v>
      </c>
      <c r="E250" s="26">
        <f>'Sub Ref'!O$27</f>
        <v>75</v>
      </c>
      <c r="F250" s="26">
        <f>'Sub Ref'!P$27</f>
        <v>25</v>
      </c>
      <c r="G250" s="26">
        <f t="shared" si="31"/>
        <v>100</v>
      </c>
      <c r="H250" s="26" t="e">
        <f>VLOOKUP('DATA ENTRY'!L250,'Sub Ref'!$L$30:$O$31,4,0)</f>
        <v>#N/A</v>
      </c>
      <c r="I250" s="26" t="e">
        <f>VLOOKUP('DATA ENTRY'!L250,'Sub Ref'!$L$30:$P$31,5,0)</f>
        <v>#N/A</v>
      </c>
      <c r="J250" s="26" t="e">
        <f t="shared" si="37"/>
        <v>#N/A</v>
      </c>
      <c r="K250" s="26" t="e">
        <f>VLOOKUP('DATA ENTRY'!O250,'Sub Ref'!$C$3:$G$11,4,0)</f>
        <v>#N/A</v>
      </c>
      <c r="L250" s="26" t="e">
        <f>VLOOKUP('DATA ENTRY'!O250,'Sub Ref'!$C$3:$G$11,5,0)</f>
        <v>#N/A</v>
      </c>
      <c r="M250" s="26" t="e">
        <f t="shared" si="32"/>
        <v>#N/A</v>
      </c>
      <c r="N250" s="26" t="e">
        <f>VLOOKUP('DATA ENTRY'!R250,'Sub Ref'!$L$3:$P$11,4,0)</f>
        <v>#N/A</v>
      </c>
      <c r="O250" s="26" t="e">
        <f>VLOOKUP('DATA ENTRY'!R250,'Sub Ref'!$L$3:$P$11,5,0)</f>
        <v>#N/A</v>
      </c>
      <c r="P250" s="26" t="e">
        <f t="shared" si="38"/>
        <v>#N/A</v>
      </c>
      <c r="Q250" s="26" t="e">
        <f>VLOOKUP('DATA ENTRY'!U250,'Sub Ref'!$C$14:$G$22,4,0)</f>
        <v>#N/A</v>
      </c>
      <c r="R250" s="26" t="e">
        <f>VLOOKUP('DATA ENTRY'!U250,'Sub Ref'!$C$14:$G$22,5,0)</f>
        <v>#N/A</v>
      </c>
      <c r="S250" s="26" t="e">
        <f t="shared" si="39"/>
        <v>#N/A</v>
      </c>
      <c r="T250" s="26" t="e">
        <f>INDEX('Sub Ref'!$O$14:$O$22,MATCH('DATA ENTRY'!X250,'Sub Ref'!$L$14:$L$22,0))</f>
        <v>#N/A</v>
      </c>
      <c r="U250" s="26" t="e">
        <f>INDEX('Sub Ref'!$P$14:$P$22,MATCH('DATA ENTRY'!X250,'Sub Ref'!$L$14:$L$22,0))</f>
        <v>#N/A</v>
      </c>
      <c r="V250" s="26" t="e">
        <f t="shared" si="33"/>
        <v>#N/A</v>
      </c>
      <c r="X250" s="26">
        <f>'DATA ENTRY'!A250</f>
        <v>0</v>
      </c>
      <c r="Y250" s="26">
        <f>'Sub Ref'!$D$27</f>
        <v>2.25</v>
      </c>
      <c r="Z250" s="26">
        <f>'Sub Ref'!$E$27</f>
        <v>0.75</v>
      </c>
      <c r="AA250" s="26">
        <f>'Sub Ref'!$M$27</f>
        <v>3</v>
      </c>
      <c r="AB250" s="26">
        <f>'Sub Ref'!$N$27</f>
        <v>1</v>
      </c>
      <c r="AC250" s="26">
        <f>IFERROR(VLOOKUP('DATA ENTRY'!L250,'Sub Ref'!$L$30:$N$31,2,0),0)</f>
        <v>0</v>
      </c>
      <c r="AD250" s="26">
        <f>IFERROR(VLOOKUP('DATA ENTRY'!L250,'Sub Ref'!$L$30:$N$31,3,0),0)</f>
        <v>0</v>
      </c>
      <c r="AE250" s="26">
        <f>IFERROR(VLOOKUP('DATA ENTRY'!O250,'Sub Ref'!$C$3:$E$11,2,0),0)</f>
        <v>0</v>
      </c>
      <c r="AF250" s="26">
        <f>IFERROR(VLOOKUP('DATA ENTRY'!O250,'Sub Ref'!$C$3:$E$11,3,0),0)</f>
        <v>0</v>
      </c>
      <c r="AG250" s="26">
        <f>IFERROR(VLOOKUP('DATA ENTRY'!R250,'Sub Ref'!$L$3:$N$24,2,0),0)</f>
        <v>0</v>
      </c>
      <c r="AH250" s="26">
        <f>IFERROR(VLOOKUP('DATA ENTRY'!R250,'Sub Ref'!$L$3:$N$24,3,0),0)</f>
        <v>0</v>
      </c>
      <c r="AI250" s="26">
        <f>IFERROR(VLOOKUP('DATA ENTRY'!U250,'Sub Ref'!$C$14:$E$22,2,0),0)</f>
        <v>0</v>
      </c>
      <c r="AJ250" s="26">
        <f>IFERROR(VLOOKUP('DATA ENTRY'!U250,'Sub Ref'!$C$14:$E$22,3,0),0)</f>
        <v>0</v>
      </c>
      <c r="AK250" s="26">
        <f>IFERROR(INDEX('Sub Ref'!$M$14:$M$23,MATCH('DATA ENTRY'!X250,'Sub Ref'!$L$14:$L$23,0)),0)</f>
        <v>0</v>
      </c>
      <c r="AL250" s="26">
        <f>IFERROR(INDEX('Sub Ref'!$N$14:$N$23,MATCH('DATA ENTRY'!X250,'Sub Ref'!$L$14:$L$23,0)),0)</f>
        <v>0</v>
      </c>
      <c r="AN250" s="26">
        <f t="shared" si="34"/>
        <v>7</v>
      </c>
      <c r="AP250" s="26">
        <f>IFERROR('MARK LOOKUP'!Y250*LEDGER!AR250,0)</f>
        <v>0</v>
      </c>
      <c r="AQ250" s="26">
        <f>IFERROR('MARK LOOKUP'!Z250*LEDGER!AS250,0)</f>
        <v>0</v>
      </c>
      <c r="AR250" s="26">
        <f>IFERROR(AA250*LEDGER!AU250,0)</f>
        <v>0</v>
      </c>
      <c r="AS250" s="26">
        <f>IFERROR(AB250*LEDGER!AV250,0)</f>
        <v>0</v>
      </c>
      <c r="AT250" s="26">
        <f>IFERROR(AC250*LEDGER!AU250,0)</f>
        <v>0</v>
      </c>
      <c r="AU250" s="26">
        <f>IFERROR(AD250*LEDGER!AV250,0)</f>
        <v>0</v>
      </c>
      <c r="AV250" s="26">
        <f>IFERROR(AE250*LEDGER!BA250,0)</f>
        <v>0</v>
      </c>
      <c r="AW250" s="26">
        <f>IFERROR(AF250*LEDGER!BB250,0)</f>
        <v>0</v>
      </c>
      <c r="AX250" s="26">
        <f>IFERROR(AG250*LEDGER!BD250,0)</f>
        <v>0</v>
      </c>
      <c r="AY250" s="26">
        <f>IFERROR(AH250*LEDGER!BE250,0)</f>
        <v>0</v>
      </c>
      <c r="AZ250" s="26">
        <f>IFERROR(AI250*LEDGER!BG250,0)</f>
        <v>0</v>
      </c>
      <c r="BA250" s="26">
        <f>IFERROR(AJ250*LEDGER!BH250,0)</f>
        <v>0</v>
      </c>
      <c r="BB250" s="26">
        <f>IFERROR(AK250*LEDGER!BJ250,0)</f>
        <v>0</v>
      </c>
      <c r="BC250" s="26">
        <f>IFERROR(AL250*LEDGER!BK250,0)</f>
        <v>0</v>
      </c>
      <c r="BD250" s="26">
        <f t="shared" si="35"/>
        <v>0</v>
      </c>
      <c r="BE250" s="26">
        <f t="shared" si="36"/>
        <v>0</v>
      </c>
    </row>
    <row r="251" spans="2:57" x14ac:dyDescent="0.2">
      <c r="B251" s="26">
        <f>'Sub Ref'!F$27</f>
        <v>75</v>
      </c>
      <c r="C251" s="26">
        <f>'Sub Ref'!G$27</f>
        <v>25</v>
      </c>
      <c r="D251" s="26">
        <f t="shared" si="30"/>
        <v>100</v>
      </c>
      <c r="E251" s="26">
        <f>'Sub Ref'!O$27</f>
        <v>75</v>
      </c>
      <c r="F251" s="26">
        <f>'Sub Ref'!P$27</f>
        <v>25</v>
      </c>
      <c r="G251" s="26">
        <f t="shared" si="31"/>
        <v>100</v>
      </c>
      <c r="H251" s="26" t="e">
        <f>VLOOKUP('DATA ENTRY'!L251,'Sub Ref'!$L$30:$O$31,4,0)</f>
        <v>#N/A</v>
      </c>
      <c r="I251" s="26" t="e">
        <f>VLOOKUP('DATA ENTRY'!L251,'Sub Ref'!$L$30:$P$31,5,0)</f>
        <v>#N/A</v>
      </c>
      <c r="J251" s="26" t="e">
        <f t="shared" si="37"/>
        <v>#N/A</v>
      </c>
      <c r="K251" s="26" t="e">
        <f>VLOOKUP('DATA ENTRY'!O251,'Sub Ref'!$C$3:$G$11,4,0)</f>
        <v>#N/A</v>
      </c>
      <c r="L251" s="26" t="e">
        <f>VLOOKUP('DATA ENTRY'!O251,'Sub Ref'!$C$3:$G$11,5,0)</f>
        <v>#N/A</v>
      </c>
      <c r="M251" s="26" t="e">
        <f t="shared" si="32"/>
        <v>#N/A</v>
      </c>
      <c r="N251" s="26" t="e">
        <f>VLOOKUP('DATA ENTRY'!R251,'Sub Ref'!$L$3:$P$11,4,0)</f>
        <v>#N/A</v>
      </c>
      <c r="O251" s="26" t="e">
        <f>VLOOKUP('DATA ENTRY'!R251,'Sub Ref'!$L$3:$P$11,5,0)</f>
        <v>#N/A</v>
      </c>
      <c r="P251" s="26" t="e">
        <f t="shared" si="38"/>
        <v>#N/A</v>
      </c>
      <c r="Q251" s="26" t="e">
        <f>VLOOKUP('DATA ENTRY'!U251,'Sub Ref'!$C$14:$G$22,4,0)</f>
        <v>#N/A</v>
      </c>
      <c r="R251" s="26" t="e">
        <f>VLOOKUP('DATA ENTRY'!U251,'Sub Ref'!$C$14:$G$22,5,0)</f>
        <v>#N/A</v>
      </c>
      <c r="S251" s="26" t="e">
        <f t="shared" si="39"/>
        <v>#N/A</v>
      </c>
      <c r="T251" s="26" t="e">
        <f>INDEX('Sub Ref'!$O$14:$O$22,MATCH('DATA ENTRY'!X251,'Sub Ref'!$L$14:$L$22,0))</f>
        <v>#N/A</v>
      </c>
      <c r="U251" s="26" t="e">
        <f>INDEX('Sub Ref'!$P$14:$P$22,MATCH('DATA ENTRY'!X251,'Sub Ref'!$L$14:$L$22,0))</f>
        <v>#N/A</v>
      </c>
      <c r="V251" s="26" t="e">
        <f t="shared" si="33"/>
        <v>#N/A</v>
      </c>
      <c r="X251" s="26">
        <f>'DATA ENTRY'!A251</f>
        <v>0</v>
      </c>
      <c r="Y251" s="26">
        <f>'Sub Ref'!$D$27</f>
        <v>2.25</v>
      </c>
      <c r="Z251" s="26">
        <f>'Sub Ref'!$E$27</f>
        <v>0.75</v>
      </c>
      <c r="AA251" s="26">
        <f>'Sub Ref'!$M$27</f>
        <v>3</v>
      </c>
      <c r="AB251" s="26">
        <f>'Sub Ref'!$N$27</f>
        <v>1</v>
      </c>
      <c r="AC251" s="26">
        <f>IFERROR(VLOOKUP('DATA ENTRY'!L251,'Sub Ref'!$L$30:$N$31,2,0),0)</f>
        <v>0</v>
      </c>
      <c r="AD251" s="26">
        <f>IFERROR(VLOOKUP('DATA ENTRY'!L251,'Sub Ref'!$L$30:$N$31,3,0),0)</f>
        <v>0</v>
      </c>
      <c r="AE251" s="26">
        <f>IFERROR(VLOOKUP('DATA ENTRY'!O251,'Sub Ref'!$C$3:$E$11,2,0),0)</f>
        <v>0</v>
      </c>
      <c r="AF251" s="26">
        <f>IFERROR(VLOOKUP('DATA ENTRY'!O251,'Sub Ref'!$C$3:$E$11,3,0),0)</f>
        <v>0</v>
      </c>
      <c r="AG251" s="26">
        <f>IFERROR(VLOOKUP('DATA ENTRY'!R251,'Sub Ref'!$L$3:$N$24,2,0),0)</f>
        <v>0</v>
      </c>
      <c r="AH251" s="26">
        <f>IFERROR(VLOOKUP('DATA ENTRY'!R251,'Sub Ref'!$L$3:$N$24,3,0),0)</f>
        <v>0</v>
      </c>
      <c r="AI251" s="26">
        <f>IFERROR(VLOOKUP('DATA ENTRY'!U251,'Sub Ref'!$C$14:$E$22,2,0),0)</f>
        <v>0</v>
      </c>
      <c r="AJ251" s="26">
        <f>IFERROR(VLOOKUP('DATA ENTRY'!U251,'Sub Ref'!$C$14:$E$22,3,0),0)</f>
        <v>0</v>
      </c>
      <c r="AK251" s="26">
        <f>IFERROR(INDEX('Sub Ref'!$M$14:$M$23,MATCH('DATA ENTRY'!X251,'Sub Ref'!$L$14:$L$23,0)),0)</f>
        <v>0</v>
      </c>
      <c r="AL251" s="26">
        <f>IFERROR(INDEX('Sub Ref'!$N$14:$N$23,MATCH('DATA ENTRY'!X251,'Sub Ref'!$L$14:$L$23,0)),0)</f>
        <v>0</v>
      </c>
      <c r="AN251" s="26">
        <f t="shared" si="34"/>
        <v>7</v>
      </c>
      <c r="AP251" s="26">
        <f>IFERROR('MARK LOOKUP'!Y251*LEDGER!AR251,0)</f>
        <v>0</v>
      </c>
      <c r="AQ251" s="26">
        <f>IFERROR('MARK LOOKUP'!Z251*LEDGER!AS251,0)</f>
        <v>0</v>
      </c>
      <c r="AR251" s="26">
        <f>IFERROR(AA251*LEDGER!AU251,0)</f>
        <v>0</v>
      </c>
      <c r="AS251" s="26">
        <f>IFERROR(AB251*LEDGER!AV251,0)</f>
        <v>0</v>
      </c>
      <c r="AT251" s="26">
        <f>IFERROR(AC251*LEDGER!AU251,0)</f>
        <v>0</v>
      </c>
      <c r="AU251" s="26">
        <f>IFERROR(AD251*LEDGER!AV251,0)</f>
        <v>0</v>
      </c>
      <c r="AV251" s="26">
        <f>IFERROR(AE251*LEDGER!BA251,0)</f>
        <v>0</v>
      </c>
      <c r="AW251" s="26">
        <f>IFERROR(AF251*LEDGER!BB251,0)</f>
        <v>0</v>
      </c>
      <c r="AX251" s="26">
        <f>IFERROR(AG251*LEDGER!BD251,0)</f>
        <v>0</v>
      </c>
      <c r="AY251" s="26">
        <f>IFERROR(AH251*LEDGER!BE251,0)</f>
        <v>0</v>
      </c>
      <c r="AZ251" s="26">
        <f>IFERROR(AI251*LEDGER!BG251,0)</f>
        <v>0</v>
      </c>
      <c r="BA251" s="26">
        <f>IFERROR(AJ251*LEDGER!BH251,0)</f>
        <v>0</v>
      </c>
      <c r="BB251" s="26">
        <f>IFERROR(AK251*LEDGER!BJ251,0)</f>
        <v>0</v>
      </c>
      <c r="BC251" s="26">
        <f>IFERROR(AL251*LEDGER!BK251,0)</f>
        <v>0</v>
      </c>
      <c r="BD251" s="26">
        <f t="shared" si="35"/>
        <v>0</v>
      </c>
      <c r="BE251" s="26">
        <f t="shared" si="36"/>
        <v>0</v>
      </c>
    </row>
    <row r="252" spans="2:57" x14ac:dyDescent="0.2">
      <c r="B252" s="26">
        <f>'Sub Ref'!F$27</f>
        <v>75</v>
      </c>
      <c r="C252" s="26">
        <f>'Sub Ref'!G$27</f>
        <v>25</v>
      </c>
      <c r="D252" s="26">
        <f t="shared" si="30"/>
        <v>100</v>
      </c>
      <c r="E252" s="26">
        <f>'Sub Ref'!O$27</f>
        <v>75</v>
      </c>
      <c r="F252" s="26">
        <f>'Sub Ref'!P$27</f>
        <v>25</v>
      </c>
      <c r="G252" s="26">
        <f t="shared" si="31"/>
        <v>100</v>
      </c>
      <c r="H252" s="26" t="e">
        <f>VLOOKUP('DATA ENTRY'!L252,'Sub Ref'!$L$30:$O$31,4,0)</f>
        <v>#N/A</v>
      </c>
      <c r="I252" s="26" t="e">
        <f>VLOOKUP('DATA ENTRY'!L252,'Sub Ref'!$L$30:$P$31,5,0)</f>
        <v>#N/A</v>
      </c>
      <c r="J252" s="26" t="e">
        <f t="shared" si="37"/>
        <v>#N/A</v>
      </c>
      <c r="K252" s="26" t="e">
        <f>VLOOKUP('DATA ENTRY'!O252,'Sub Ref'!$C$3:$G$11,4,0)</f>
        <v>#N/A</v>
      </c>
      <c r="L252" s="26" t="e">
        <f>VLOOKUP('DATA ENTRY'!O252,'Sub Ref'!$C$3:$G$11,5,0)</f>
        <v>#N/A</v>
      </c>
      <c r="M252" s="26" t="e">
        <f t="shared" si="32"/>
        <v>#N/A</v>
      </c>
      <c r="N252" s="26" t="e">
        <f>VLOOKUP('DATA ENTRY'!R252,'Sub Ref'!$L$3:$P$11,4,0)</f>
        <v>#N/A</v>
      </c>
      <c r="O252" s="26" t="e">
        <f>VLOOKUP('DATA ENTRY'!R252,'Sub Ref'!$L$3:$P$11,5,0)</f>
        <v>#N/A</v>
      </c>
      <c r="P252" s="26" t="e">
        <f t="shared" si="38"/>
        <v>#N/A</v>
      </c>
      <c r="Q252" s="26" t="e">
        <f>VLOOKUP('DATA ENTRY'!U252,'Sub Ref'!$C$14:$G$22,4,0)</f>
        <v>#N/A</v>
      </c>
      <c r="R252" s="26" t="e">
        <f>VLOOKUP('DATA ENTRY'!U252,'Sub Ref'!$C$14:$G$22,5,0)</f>
        <v>#N/A</v>
      </c>
      <c r="S252" s="26" t="e">
        <f t="shared" si="39"/>
        <v>#N/A</v>
      </c>
      <c r="T252" s="26" t="e">
        <f>INDEX('Sub Ref'!$O$14:$O$22,MATCH('DATA ENTRY'!X252,'Sub Ref'!$L$14:$L$22,0))</f>
        <v>#N/A</v>
      </c>
      <c r="U252" s="26" t="e">
        <f>INDEX('Sub Ref'!$P$14:$P$22,MATCH('DATA ENTRY'!X252,'Sub Ref'!$L$14:$L$22,0))</f>
        <v>#N/A</v>
      </c>
      <c r="V252" s="26" t="e">
        <f t="shared" si="33"/>
        <v>#N/A</v>
      </c>
      <c r="X252" s="26">
        <f>'DATA ENTRY'!A252</f>
        <v>0</v>
      </c>
      <c r="Y252" s="26">
        <f>'Sub Ref'!$D$27</f>
        <v>2.25</v>
      </c>
      <c r="Z252" s="26">
        <f>'Sub Ref'!$E$27</f>
        <v>0.75</v>
      </c>
      <c r="AA252" s="26">
        <f>'Sub Ref'!$M$27</f>
        <v>3</v>
      </c>
      <c r="AB252" s="26">
        <f>'Sub Ref'!$N$27</f>
        <v>1</v>
      </c>
      <c r="AC252" s="26">
        <f>IFERROR(VLOOKUP('DATA ENTRY'!L252,'Sub Ref'!$L$30:$N$31,2,0),0)</f>
        <v>0</v>
      </c>
      <c r="AD252" s="26">
        <f>IFERROR(VLOOKUP('DATA ENTRY'!L252,'Sub Ref'!$L$30:$N$31,3,0),0)</f>
        <v>0</v>
      </c>
      <c r="AE252" s="26">
        <f>IFERROR(VLOOKUP('DATA ENTRY'!O252,'Sub Ref'!$C$3:$E$11,2,0),0)</f>
        <v>0</v>
      </c>
      <c r="AF252" s="26">
        <f>IFERROR(VLOOKUP('DATA ENTRY'!O252,'Sub Ref'!$C$3:$E$11,3,0),0)</f>
        <v>0</v>
      </c>
      <c r="AG252" s="26">
        <f>IFERROR(VLOOKUP('DATA ENTRY'!R252,'Sub Ref'!$L$3:$N$24,2,0),0)</f>
        <v>0</v>
      </c>
      <c r="AH252" s="26">
        <f>IFERROR(VLOOKUP('DATA ENTRY'!R252,'Sub Ref'!$L$3:$N$24,3,0),0)</f>
        <v>0</v>
      </c>
      <c r="AI252" s="26">
        <f>IFERROR(VLOOKUP('DATA ENTRY'!U252,'Sub Ref'!$C$14:$E$22,2,0),0)</f>
        <v>0</v>
      </c>
      <c r="AJ252" s="26">
        <f>IFERROR(VLOOKUP('DATA ENTRY'!U252,'Sub Ref'!$C$14:$E$22,3,0),0)</f>
        <v>0</v>
      </c>
      <c r="AK252" s="26">
        <f>IFERROR(INDEX('Sub Ref'!$M$14:$M$23,MATCH('DATA ENTRY'!X252,'Sub Ref'!$L$14:$L$23,0)),0)</f>
        <v>0</v>
      </c>
      <c r="AL252" s="26">
        <f>IFERROR(INDEX('Sub Ref'!$N$14:$N$23,MATCH('DATA ENTRY'!X252,'Sub Ref'!$L$14:$L$23,0)),0)</f>
        <v>0</v>
      </c>
      <c r="AN252" s="26">
        <f t="shared" si="34"/>
        <v>7</v>
      </c>
      <c r="AP252" s="26">
        <f>IFERROR('MARK LOOKUP'!Y252*LEDGER!AR252,0)</f>
        <v>0</v>
      </c>
      <c r="AQ252" s="26">
        <f>IFERROR('MARK LOOKUP'!Z252*LEDGER!AS252,0)</f>
        <v>0</v>
      </c>
      <c r="AR252" s="26">
        <f>IFERROR(AA252*LEDGER!AU252,0)</f>
        <v>0</v>
      </c>
      <c r="AS252" s="26">
        <f>IFERROR(AB252*LEDGER!AV252,0)</f>
        <v>0</v>
      </c>
      <c r="AT252" s="26">
        <f>IFERROR(AC252*LEDGER!AU252,0)</f>
        <v>0</v>
      </c>
      <c r="AU252" s="26">
        <f>IFERROR(AD252*LEDGER!AV252,0)</f>
        <v>0</v>
      </c>
      <c r="AV252" s="26">
        <f>IFERROR(AE252*LEDGER!BA252,0)</f>
        <v>0</v>
      </c>
      <c r="AW252" s="26">
        <f>IFERROR(AF252*LEDGER!BB252,0)</f>
        <v>0</v>
      </c>
      <c r="AX252" s="26">
        <f>IFERROR(AG252*LEDGER!BD252,0)</f>
        <v>0</v>
      </c>
      <c r="AY252" s="26">
        <f>IFERROR(AH252*LEDGER!BE252,0)</f>
        <v>0</v>
      </c>
      <c r="AZ252" s="26">
        <f>IFERROR(AI252*LEDGER!BG252,0)</f>
        <v>0</v>
      </c>
      <c r="BA252" s="26">
        <f>IFERROR(AJ252*LEDGER!BH252,0)</f>
        <v>0</v>
      </c>
      <c r="BB252" s="26">
        <f>IFERROR(AK252*LEDGER!BJ252,0)</f>
        <v>0</v>
      </c>
      <c r="BC252" s="26">
        <f>IFERROR(AL252*LEDGER!BK252,0)</f>
        <v>0</v>
      </c>
      <c r="BD252" s="26">
        <f t="shared" si="35"/>
        <v>0</v>
      </c>
      <c r="BE252" s="26">
        <f t="shared" si="36"/>
        <v>0</v>
      </c>
    </row>
    <row r="253" spans="2:57" x14ac:dyDescent="0.2">
      <c r="B253" s="26">
        <f>'Sub Ref'!F$27</f>
        <v>75</v>
      </c>
      <c r="C253" s="26">
        <f>'Sub Ref'!G$27</f>
        <v>25</v>
      </c>
      <c r="D253" s="26">
        <f t="shared" si="30"/>
        <v>100</v>
      </c>
      <c r="E253" s="26">
        <f>'Sub Ref'!O$27</f>
        <v>75</v>
      </c>
      <c r="F253" s="26">
        <f>'Sub Ref'!P$27</f>
        <v>25</v>
      </c>
      <c r="G253" s="26">
        <f t="shared" si="31"/>
        <v>100</v>
      </c>
      <c r="H253" s="26" t="e">
        <f>VLOOKUP('DATA ENTRY'!L253,'Sub Ref'!$L$30:$O$31,4,0)</f>
        <v>#N/A</v>
      </c>
      <c r="I253" s="26" t="e">
        <f>VLOOKUP('DATA ENTRY'!L253,'Sub Ref'!$L$30:$P$31,5,0)</f>
        <v>#N/A</v>
      </c>
      <c r="J253" s="26" t="e">
        <f t="shared" si="37"/>
        <v>#N/A</v>
      </c>
      <c r="K253" s="26" t="e">
        <f>VLOOKUP('DATA ENTRY'!O253,'Sub Ref'!$C$3:$G$11,4,0)</f>
        <v>#N/A</v>
      </c>
      <c r="L253" s="26" t="e">
        <f>VLOOKUP('DATA ENTRY'!O253,'Sub Ref'!$C$3:$G$11,5,0)</f>
        <v>#N/A</v>
      </c>
      <c r="M253" s="26" t="e">
        <f t="shared" si="32"/>
        <v>#N/A</v>
      </c>
      <c r="N253" s="26" t="e">
        <f>VLOOKUP('DATA ENTRY'!R253,'Sub Ref'!$L$3:$P$11,4,0)</f>
        <v>#N/A</v>
      </c>
      <c r="O253" s="26" t="e">
        <f>VLOOKUP('DATA ENTRY'!R253,'Sub Ref'!$L$3:$P$11,5,0)</f>
        <v>#N/A</v>
      </c>
      <c r="P253" s="26" t="e">
        <f t="shared" si="38"/>
        <v>#N/A</v>
      </c>
      <c r="Q253" s="26" t="e">
        <f>VLOOKUP('DATA ENTRY'!U253,'Sub Ref'!$C$14:$G$22,4,0)</f>
        <v>#N/A</v>
      </c>
      <c r="R253" s="26" t="e">
        <f>VLOOKUP('DATA ENTRY'!U253,'Sub Ref'!$C$14:$G$22,5,0)</f>
        <v>#N/A</v>
      </c>
      <c r="S253" s="26" t="e">
        <f t="shared" si="39"/>
        <v>#N/A</v>
      </c>
      <c r="T253" s="26" t="e">
        <f>INDEX('Sub Ref'!$O$14:$O$22,MATCH('DATA ENTRY'!X253,'Sub Ref'!$L$14:$L$22,0))</f>
        <v>#N/A</v>
      </c>
      <c r="U253" s="26" t="e">
        <f>INDEX('Sub Ref'!$P$14:$P$22,MATCH('DATA ENTRY'!X253,'Sub Ref'!$L$14:$L$22,0))</f>
        <v>#N/A</v>
      </c>
      <c r="V253" s="26" t="e">
        <f t="shared" si="33"/>
        <v>#N/A</v>
      </c>
      <c r="X253" s="26">
        <f>'DATA ENTRY'!A253</f>
        <v>0</v>
      </c>
      <c r="Y253" s="26">
        <f>'Sub Ref'!$D$27</f>
        <v>2.25</v>
      </c>
      <c r="Z253" s="26">
        <f>'Sub Ref'!$E$27</f>
        <v>0.75</v>
      </c>
      <c r="AA253" s="26">
        <f>'Sub Ref'!$M$27</f>
        <v>3</v>
      </c>
      <c r="AB253" s="26">
        <f>'Sub Ref'!$N$27</f>
        <v>1</v>
      </c>
      <c r="AC253" s="26">
        <f>IFERROR(VLOOKUP('DATA ENTRY'!L253,'Sub Ref'!$L$30:$N$31,2,0),0)</f>
        <v>0</v>
      </c>
      <c r="AD253" s="26">
        <f>IFERROR(VLOOKUP('DATA ENTRY'!L253,'Sub Ref'!$L$30:$N$31,3,0),0)</f>
        <v>0</v>
      </c>
      <c r="AE253" s="26">
        <f>IFERROR(VLOOKUP('DATA ENTRY'!O253,'Sub Ref'!$C$3:$E$11,2,0),0)</f>
        <v>0</v>
      </c>
      <c r="AF253" s="26">
        <f>IFERROR(VLOOKUP('DATA ENTRY'!O253,'Sub Ref'!$C$3:$E$11,3,0),0)</f>
        <v>0</v>
      </c>
      <c r="AG253" s="26">
        <f>IFERROR(VLOOKUP('DATA ENTRY'!R253,'Sub Ref'!$L$3:$N$24,2,0),0)</f>
        <v>0</v>
      </c>
      <c r="AH253" s="26">
        <f>IFERROR(VLOOKUP('DATA ENTRY'!R253,'Sub Ref'!$L$3:$N$24,3,0),0)</f>
        <v>0</v>
      </c>
      <c r="AI253" s="26">
        <f>IFERROR(VLOOKUP('DATA ENTRY'!U253,'Sub Ref'!$C$14:$E$22,2,0),0)</f>
        <v>0</v>
      </c>
      <c r="AJ253" s="26">
        <f>IFERROR(VLOOKUP('DATA ENTRY'!U253,'Sub Ref'!$C$14:$E$22,3,0),0)</f>
        <v>0</v>
      </c>
      <c r="AK253" s="26">
        <f>IFERROR(INDEX('Sub Ref'!$M$14:$M$23,MATCH('DATA ENTRY'!X253,'Sub Ref'!$L$14:$L$23,0)),0)</f>
        <v>0</v>
      </c>
      <c r="AL253" s="26">
        <f>IFERROR(INDEX('Sub Ref'!$N$14:$N$23,MATCH('DATA ENTRY'!X253,'Sub Ref'!$L$14:$L$23,0)),0)</f>
        <v>0</v>
      </c>
      <c r="AN253" s="26">
        <f t="shared" si="34"/>
        <v>7</v>
      </c>
      <c r="AP253" s="26">
        <f>IFERROR('MARK LOOKUP'!Y253*LEDGER!AR253,0)</f>
        <v>0</v>
      </c>
      <c r="AQ253" s="26">
        <f>IFERROR('MARK LOOKUP'!Z253*LEDGER!AS253,0)</f>
        <v>0</v>
      </c>
      <c r="AR253" s="26">
        <f>IFERROR(AA253*LEDGER!AU253,0)</f>
        <v>0</v>
      </c>
      <c r="AS253" s="26">
        <f>IFERROR(AB253*LEDGER!AV253,0)</f>
        <v>0</v>
      </c>
      <c r="AT253" s="26">
        <f>IFERROR(AC253*LEDGER!AU253,0)</f>
        <v>0</v>
      </c>
      <c r="AU253" s="26">
        <f>IFERROR(AD253*LEDGER!AV253,0)</f>
        <v>0</v>
      </c>
      <c r="AV253" s="26">
        <f>IFERROR(AE253*LEDGER!BA253,0)</f>
        <v>0</v>
      </c>
      <c r="AW253" s="26">
        <f>IFERROR(AF253*LEDGER!BB253,0)</f>
        <v>0</v>
      </c>
      <c r="AX253" s="26">
        <f>IFERROR(AG253*LEDGER!BD253,0)</f>
        <v>0</v>
      </c>
      <c r="AY253" s="26">
        <f>IFERROR(AH253*LEDGER!BE253,0)</f>
        <v>0</v>
      </c>
      <c r="AZ253" s="26">
        <f>IFERROR(AI253*LEDGER!BG253,0)</f>
        <v>0</v>
      </c>
      <c r="BA253" s="26">
        <f>IFERROR(AJ253*LEDGER!BH253,0)</f>
        <v>0</v>
      </c>
      <c r="BB253" s="26">
        <f>IFERROR(AK253*LEDGER!BJ253,0)</f>
        <v>0</v>
      </c>
      <c r="BC253" s="26">
        <f>IFERROR(AL253*LEDGER!BK253,0)</f>
        <v>0</v>
      </c>
      <c r="BD253" s="26">
        <f t="shared" si="35"/>
        <v>0</v>
      </c>
      <c r="BE253" s="26">
        <f t="shared" si="36"/>
        <v>0</v>
      </c>
    </row>
    <row r="254" spans="2:57" x14ac:dyDescent="0.2">
      <c r="B254" s="26">
        <f>'Sub Ref'!F$27</f>
        <v>75</v>
      </c>
      <c r="C254" s="26">
        <f>'Sub Ref'!G$27</f>
        <v>25</v>
      </c>
      <c r="D254" s="26">
        <f t="shared" si="30"/>
        <v>100</v>
      </c>
      <c r="E254" s="26">
        <f>'Sub Ref'!O$27</f>
        <v>75</v>
      </c>
      <c r="F254" s="26">
        <f>'Sub Ref'!P$27</f>
        <v>25</v>
      </c>
      <c r="G254" s="26">
        <f t="shared" si="31"/>
        <v>100</v>
      </c>
      <c r="H254" s="26" t="e">
        <f>VLOOKUP('DATA ENTRY'!L254,'Sub Ref'!$L$30:$O$31,4,0)</f>
        <v>#N/A</v>
      </c>
      <c r="I254" s="26" t="e">
        <f>VLOOKUP('DATA ENTRY'!L254,'Sub Ref'!$L$30:$P$31,5,0)</f>
        <v>#N/A</v>
      </c>
      <c r="J254" s="26" t="e">
        <f t="shared" si="37"/>
        <v>#N/A</v>
      </c>
      <c r="K254" s="26" t="e">
        <f>VLOOKUP('DATA ENTRY'!O254,'Sub Ref'!$C$3:$G$11,4,0)</f>
        <v>#N/A</v>
      </c>
      <c r="L254" s="26" t="e">
        <f>VLOOKUP('DATA ENTRY'!O254,'Sub Ref'!$C$3:$G$11,5,0)</f>
        <v>#N/A</v>
      </c>
      <c r="M254" s="26" t="e">
        <f t="shared" si="32"/>
        <v>#N/A</v>
      </c>
      <c r="N254" s="26" t="e">
        <f>VLOOKUP('DATA ENTRY'!R254,'Sub Ref'!$L$3:$P$11,4,0)</f>
        <v>#N/A</v>
      </c>
      <c r="O254" s="26" t="e">
        <f>VLOOKUP('DATA ENTRY'!R254,'Sub Ref'!$L$3:$P$11,5,0)</f>
        <v>#N/A</v>
      </c>
      <c r="P254" s="26" t="e">
        <f t="shared" si="38"/>
        <v>#N/A</v>
      </c>
      <c r="Q254" s="26" t="e">
        <f>VLOOKUP('DATA ENTRY'!U254,'Sub Ref'!$C$14:$G$22,4,0)</f>
        <v>#N/A</v>
      </c>
      <c r="R254" s="26" t="e">
        <f>VLOOKUP('DATA ENTRY'!U254,'Sub Ref'!$C$14:$G$22,5,0)</f>
        <v>#N/A</v>
      </c>
      <c r="S254" s="26" t="e">
        <f t="shared" si="39"/>
        <v>#N/A</v>
      </c>
      <c r="T254" s="26" t="e">
        <f>INDEX('Sub Ref'!$O$14:$O$22,MATCH('DATA ENTRY'!X254,'Sub Ref'!$L$14:$L$22,0))</f>
        <v>#N/A</v>
      </c>
      <c r="U254" s="26" t="e">
        <f>INDEX('Sub Ref'!$P$14:$P$22,MATCH('DATA ENTRY'!X254,'Sub Ref'!$L$14:$L$22,0))</f>
        <v>#N/A</v>
      </c>
      <c r="V254" s="26" t="e">
        <f t="shared" si="33"/>
        <v>#N/A</v>
      </c>
      <c r="X254" s="26">
        <f>'DATA ENTRY'!A254</f>
        <v>0</v>
      </c>
      <c r="Y254" s="26">
        <f>'Sub Ref'!$D$27</f>
        <v>2.25</v>
      </c>
      <c r="Z254" s="26">
        <f>'Sub Ref'!$E$27</f>
        <v>0.75</v>
      </c>
      <c r="AA254" s="26">
        <f>'Sub Ref'!$M$27</f>
        <v>3</v>
      </c>
      <c r="AB254" s="26">
        <f>'Sub Ref'!$N$27</f>
        <v>1</v>
      </c>
      <c r="AC254" s="26">
        <f>IFERROR(VLOOKUP('DATA ENTRY'!L254,'Sub Ref'!$L$30:$N$31,2,0),0)</f>
        <v>0</v>
      </c>
      <c r="AD254" s="26">
        <f>IFERROR(VLOOKUP('DATA ENTRY'!L254,'Sub Ref'!$L$30:$N$31,3,0),0)</f>
        <v>0</v>
      </c>
      <c r="AE254" s="26">
        <f>IFERROR(VLOOKUP('DATA ENTRY'!O254,'Sub Ref'!$C$3:$E$11,2,0),0)</f>
        <v>0</v>
      </c>
      <c r="AF254" s="26">
        <f>IFERROR(VLOOKUP('DATA ENTRY'!O254,'Sub Ref'!$C$3:$E$11,3,0),0)</f>
        <v>0</v>
      </c>
      <c r="AG254" s="26">
        <f>IFERROR(VLOOKUP('DATA ENTRY'!R254,'Sub Ref'!$L$3:$N$24,2,0),0)</f>
        <v>0</v>
      </c>
      <c r="AH254" s="26">
        <f>IFERROR(VLOOKUP('DATA ENTRY'!R254,'Sub Ref'!$L$3:$N$24,3,0),0)</f>
        <v>0</v>
      </c>
      <c r="AI254" s="26">
        <f>IFERROR(VLOOKUP('DATA ENTRY'!U254,'Sub Ref'!$C$14:$E$22,2,0),0)</f>
        <v>0</v>
      </c>
      <c r="AJ254" s="26">
        <f>IFERROR(VLOOKUP('DATA ENTRY'!U254,'Sub Ref'!$C$14:$E$22,3,0),0)</f>
        <v>0</v>
      </c>
      <c r="AK254" s="26">
        <f>IFERROR(INDEX('Sub Ref'!$M$14:$M$23,MATCH('DATA ENTRY'!X254,'Sub Ref'!$L$14:$L$23,0)),0)</f>
        <v>0</v>
      </c>
      <c r="AL254" s="26">
        <f>IFERROR(INDEX('Sub Ref'!$N$14:$N$23,MATCH('DATA ENTRY'!X254,'Sub Ref'!$L$14:$L$23,0)),0)</f>
        <v>0</v>
      </c>
      <c r="AN254" s="26">
        <f t="shared" si="34"/>
        <v>7</v>
      </c>
      <c r="AP254" s="26">
        <f>IFERROR('MARK LOOKUP'!Y254*LEDGER!AR254,0)</f>
        <v>0</v>
      </c>
      <c r="AQ254" s="26">
        <f>IFERROR('MARK LOOKUP'!Z254*LEDGER!AS254,0)</f>
        <v>0</v>
      </c>
      <c r="AR254" s="26">
        <f>IFERROR(AA254*LEDGER!AU254,0)</f>
        <v>0</v>
      </c>
      <c r="AS254" s="26">
        <f>IFERROR(AB254*LEDGER!AV254,0)</f>
        <v>0</v>
      </c>
      <c r="AT254" s="26">
        <f>IFERROR(AC254*LEDGER!AU254,0)</f>
        <v>0</v>
      </c>
      <c r="AU254" s="26">
        <f>IFERROR(AD254*LEDGER!AV254,0)</f>
        <v>0</v>
      </c>
      <c r="AV254" s="26">
        <f>IFERROR(AE254*LEDGER!BA254,0)</f>
        <v>0</v>
      </c>
      <c r="AW254" s="26">
        <f>IFERROR(AF254*LEDGER!BB254,0)</f>
        <v>0</v>
      </c>
      <c r="AX254" s="26">
        <f>IFERROR(AG254*LEDGER!BD254,0)</f>
        <v>0</v>
      </c>
      <c r="AY254" s="26">
        <f>IFERROR(AH254*LEDGER!BE254,0)</f>
        <v>0</v>
      </c>
      <c r="AZ254" s="26">
        <f>IFERROR(AI254*LEDGER!BG254,0)</f>
        <v>0</v>
      </c>
      <c r="BA254" s="26">
        <f>IFERROR(AJ254*LEDGER!BH254,0)</f>
        <v>0</v>
      </c>
      <c r="BB254" s="26">
        <f>IFERROR(AK254*LEDGER!BJ254,0)</f>
        <v>0</v>
      </c>
      <c r="BC254" s="26">
        <f>IFERROR(AL254*LEDGER!BK254,0)</f>
        <v>0</v>
      </c>
      <c r="BD254" s="26">
        <f t="shared" si="35"/>
        <v>0</v>
      </c>
      <c r="BE254" s="26">
        <f t="shared" si="36"/>
        <v>0</v>
      </c>
    </row>
    <row r="255" spans="2:57" x14ac:dyDescent="0.2">
      <c r="B255" s="26">
        <f>'Sub Ref'!F$27</f>
        <v>75</v>
      </c>
      <c r="C255" s="26">
        <f>'Sub Ref'!G$27</f>
        <v>25</v>
      </c>
      <c r="D255" s="26">
        <f t="shared" si="30"/>
        <v>100</v>
      </c>
      <c r="E255" s="26">
        <f>'Sub Ref'!O$27</f>
        <v>75</v>
      </c>
      <c r="F255" s="26">
        <f>'Sub Ref'!P$27</f>
        <v>25</v>
      </c>
      <c r="G255" s="26">
        <f t="shared" si="31"/>
        <v>100</v>
      </c>
      <c r="H255" s="26" t="e">
        <f>VLOOKUP('DATA ENTRY'!L255,'Sub Ref'!$L$30:$O$31,4,0)</f>
        <v>#N/A</v>
      </c>
      <c r="I255" s="26" t="e">
        <f>VLOOKUP('DATA ENTRY'!L255,'Sub Ref'!$L$30:$P$31,5,0)</f>
        <v>#N/A</v>
      </c>
      <c r="J255" s="26" t="e">
        <f t="shared" si="37"/>
        <v>#N/A</v>
      </c>
      <c r="K255" s="26" t="e">
        <f>VLOOKUP('DATA ENTRY'!O255,'Sub Ref'!$C$3:$G$11,4,0)</f>
        <v>#N/A</v>
      </c>
      <c r="L255" s="26" t="e">
        <f>VLOOKUP('DATA ENTRY'!O255,'Sub Ref'!$C$3:$G$11,5,0)</f>
        <v>#N/A</v>
      </c>
      <c r="M255" s="26" t="e">
        <f t="shared" si="32"/>
        <v>#N/A</v>
      </c>
      <c r="N255" s="26" t="e">
        <f>VLOOKUP('DATA ENTRY'!R255,'Sub Ref'!$L$3:$P$11,4,0)</f>
        <v>#N/A</v>
      </c>
      <c r="O255" s="26" t="e">
        <f>VLOOKUP('DATA ENTRY'!R255,'Sub Ref'!$L$3:$P$11,5,0)</f>
        <v>#N/A</v>
      </c>
      <c r="P255" s="26" t="e">
        <f t="shared" si="38"/>
        <v>#N/A</v>
      </c>
      <c r="Q255" s="26" t="e">
        <f>VLOOKUP('DATA ENTRY'!U255,'Sub Ref'!$C$14:$G$22,4,0)</f>
        <v>#N/A</v>
      </c>
      <c r="R255" s="26" t="e">
        <f>VLOOKUP('DATA ENTRY'!U255,'Sub Ref'!$C$14:$G$22,5,0)</f>
        <v>#N/A</v>
      </c>
      <c r="S255" s="26" t="e">
        <f t="shared" si="39"/>
        <v>#N/A</v>
      </c>
      <c r="T255" s="26" t="e">
        <f>INDEX('Sub Ref'!$O$14:$O$22,MATCH('DATA ENTRY'!X255,'Sub Ref'!$L$14:$L$22,0))</f>
        <v>#N/A</v>
      </c>
      <c r="U255" s="26" t="e">
        <f>INDEX('Sub Ref'!$P$14:$P$22,MATCH('DATA ENTRY'!X255,'Sub Ref'!$L$14:$L$22,0))</f>
        <v>#N/A</v>
      </c>
      <c r="V255" s="26" t="e">
        <f t="shared" si="33"/>
        <v>#N/A</v>
      </c>
      <c r="X255" s="26">
        <f>'DATA ENTRY'!A255</f>
        <v>0</v>
      </c>
      <c r="Y255" s="26">
        <f>'Sub Ref'!$D$27</f>
        <v>2.25</v>
      </c>
      <c r="Z255" s="26">
        <f>'Sub Ref'!$E$27</f>
        <v>0.75</v>
      </c>
      <c r="AA255" s="26">
        <f>'Sub Ref'!$M$27</f>
        <v>3</v>
      </c>
      <c r="AB255" s="26">
        <f>'Sub Ref'!$N$27</f>
        <v>1</v>
      </c>
      <c r="AC255" s="26">
        <f>IFERROR(VLOOKUP('DATA ENTRY'!L255,'Sub Ref'!$L$30:$N$31,2,0),0)</f>
        <v>0</v>
      </c>
      <c r="AD255" s="26">
        <f>IFERROR(VLOOKUP('DATA ENTRY'!L255,'Sub Ref'!$L$30:$N$31,3,0),0)</f>
        <v>0</v>
      </c>
      <c r="AE255" s="26">
        <f>IFERROR(VLOOKUP('DATA ENTRY'!O255,'Sub Ref'!$C$3:$E$11,2,0),0)</f>
        <v>0</v>
      </c>
      <c r="AF255" s="26">
        <f>IFERROR(VLOOKUP('DATA ENTRY'!O255,'Sub Ref'!$C$3:$E$11,3,0),0)</f>
        <v>0</v>
      </c>
      <c r="AG255" s="26">
        <f>IFERROR(VLOOKUP('DATA ENTRY'!R255,'Sub Ref'!$L$3:$N$24,2,0),0)</f>
        <v>0</v>
      </c>
      <c r="AH255" s="26">
        <f>IFERROR(VLOOKUP('DATA ENTRY'!R255,'Sub Ref'!$L$3:$N$24,3,0),0)</f>
        <v>0</v>
      </c>
      <c r="AI255" s="26">
        <f>IFERROR(VLOOKUP('DATA ENTRY'!U255,'Sub Ref'!$C$14:$E$22,2,0),0)</f>
        <v>0</v>
      </c>
      <c r="AJ255" s="26">
        <f>IFERROR(VLOOKUP('DATA ENTRY'!U255,'Sub Ref'!$C$14:$E$22,3,0),0)</f>
        <v>0</v>
      </c>
      <c r="AK255" s="26">
        <f>IFERROR(INDEX('Sub Ref'!$M$14:$M$23,MATCH('DATA ENTRY'!X255,'Sub Ref'!$L$14:$L$23,0)),0)</f>
        <v>0</v>
      </c>
      <c r="AL255" s="26">
        <f>IFERROR(INDEX('Sub Ref'!$N$14:$N$23,MATCH('DATA ENTRY'!X255,'Sub Ref'!$L$14:$L$23,0)),0)</f>
        <v>0</v>
      </c>
      <c r="AN255" s="26">
        <f t="shared" si="34"/>
        <v>7</v>
      </c>
      <c r="AP255" s="26">
        <f>IFERROR('MARK LOOKUP'!Y255*LEDGER!AR255,0)</f>
        <v>0</v>
      </c>
      <c r="AQ255" s="26">
        <f>IFERROR('MARK LOOKUP'!Z255*LEDGER!AS255,0)</f>
        <v>0</v>
      </c>
      <c r="AR255" s="26">
        <f>IFERROR(AA255*LEDGER!AU255,0)</f>
        <v>0</v>
      </c>
      <c r="AS255" s="26">
        <f>IFERROR(AB255*LEDGER!AV255,0)</f>
        <v>0</v>
      </c>
      <c r="AT255" s="26">
        <f>IFERROR(AC255*LEDGER!AU255,0)</f>
        <v>0</v>
      </c>
      <c r="AU255" s="26">
        <f>IFERROR(AD255*LEDGER!AV255,0)</f>
        <v>0</v>
      </c>
      <c r="AV255" s="26">
        <f>IFERROR(AE255*LEDGER!BA255,0)</f>
        <v>0</v>
      </c>
      <c r="AW255" s="26">
        <f>IFERROR(AF255*LEDGER!BB255,0)</f>
        <v>0</v>
      </c>
      <c r="AX255" s="26">
        <f>IFERROR(AG255*LEDGER!BD255,0)</f>
        <v>0</v>
      </c>
      <c r="AY255" s="26">
        <f>IFERROR(AH255*LEDGER!BE255,0)</f>
        <v>0</v>
      </c>
      <c r="AZ255" s="26">
        <f>IFERROR(AI255*LEDGER!BG255,0)</f>
        <v>0</v>
      </c>
      <c r="BA255" s="26">
        <f>IFERROR(AJ255*LEDGER!BH255,0)</f>
        <v>0</v>
      </c>
      <c r="BB255" s="26">
        <f>IFERROR(AK255*LEDGER!BJ255,0)</f>
        <v>0</v>
      </c>
      <c r="BC255" s="26">
        <f>IFERROR(AL255*LEDGER!BK255,0)</f>
        <v>0</v>
      </c>
      <c r="BD255" s="26">
        <f t="shared" si="35"/>
        <v>0</v>
      </c>
      <c r="BE255" s="26">
        <f t="shared" si="36"/>
        <v>0</v>
      </c>
    </row>
    <row r="256" spans="2:57" x14ac:dyDescent="0.2">
      <c r="B256" s="26">
        <f>'Sub Ref'!F$27</f>
        <v>75</v>
      </c>
      <c r="C256" s="26">
        <f>'Sub Ref'!G$27</f>
        <v>25</v>
      </c>
      <c r="D256" s="26">
        <f t="shared" si="30"/>
        <v>100</v>
      </c>
      <c r="E256" s="26">
        <f>'Sub Ref'!O$27</f>
        <v>75</v>
      </c>
      <c r="F256" s="26">
        <f>'Sub Ref'!P$27</f>
        <v>25</v>
      </c>
      <c r="G256" s="26">
        <f t="shared" si="31"/>
        <v>100</v>
      </c>
      <c r="H256" s="26" t="e">
        <f>VLOOKUP('DATA ENTRY'!L256,'Sub Ref'!$L$30:$O$31,4,0)</f>
        <v>#N/A</v>
      </c>
      <c r="I256" s="26" t="e">
        <f>VLOOKUP('DATA ENTRY'!L256,'Sub Ref'!$L$30:$P$31,5,0)</f>
        <v>#N/A</v>
      </c>
      <c r="J256" s="26" t="e">
        <f t="shared" si="37"/>
        <v>#N/A</v>
      </c>
      <c r="K256" s="26" t="e">
        <f>VLOOKUP('DATA ENTRY'!O256,'Sub Ref'!$C$3:$G$11,4,0)</f>
        <v>#N/A</v>
      </c>
      <c r="L256" s="26" t="e">
        <f>VLOOKUP('DATA ENTRY'!O256,'Sub Ref'!$C$3:$G$11,5,0)</f>
        <v>#N/A</v>
      </c>
      <c r="M256" s="26" t="e">
        <f t="shared" si="32"/>
        <v>#N/A</v>
      </c>
      <c r="N256" s="26" t="e">
        <f>VLOOKUP('DATA ENTRY'!R256,'Sub Ref'!$L$3:$P$11,4,0)</f>
        <v>#N/A</v>
      </c>
      <c r="O256" s="26" t="e">
        <f>VLOOKUP('DATA ENTRY'!R256,'Sub Ref'!$L$3:$P$11,5,0)</f>
        <v>#N/A</v>
      </c>
      <c r="P256" s="26" t="e">
        <f t="shared" si="38"/>
        <v>#N/A</v>
      </c>
      <c r="Q256" s="26" t="e">
        <f>VLOOKUP('DATA ENTRY'!U256,'Sub Ref'!$C$14:$G$22,4,0)</f>
        <v>#N/A</v>
      </c>
      <c r="R256" s="26" t="e">
        <f>VLOOKUP('DATA ENTRY'!U256,'Sub Ref'!$C$14:$G$22,5,0)</f>
        <v>#N/A</v>
      </c>
      <c r="S256" s="26" t="e">
        <f t="shared" si="39"/>
        <v>#N/A</v>
      </c>
      <c r="T256" s="26" t="e">
        <f>INDEX('Sub Ref'!$O$14:$O$22,MATCH('DATA ENTRY'!X256,'Sub Ref'!$L$14:$L$22,0))</f>
        <v>#N/A</v>
      </c>
      <c r="U256" s="26" t="e">
        <f>INDEX('Sub Ref'!$P$14:$P$22,MATCH('DATA ENTRY'!X256,'Sub Ref'!$L$14:$L$22,0))</f>
        <v>#N/A</v>
      </c>
      <c r="V256" s="26" t="e">
        <f t="shared" si="33"/>
        <v>#N/A</v>
      </c>
      <c r="X256" s="26">
        <f>'DATA ENTRY'!A256</f>
        <v>0</v>
      </c>
      <c r="Y256" s="26">
        <f>'Sub Ref'!$D$27</f>
        <v>2.25</v>
      </c>
      <c r="Z256" s="26">
        <f>'Sub Ref'!$E$27</f>
        <v>0.75</v>
      </c>
      <c r="AA256" s="26">
        <f>'Sub Ref'!$M$27</f>
        <v>3</v>
      </c>
      <c r="AB256" s="26">
        <f>'Sub Ref'!$N$27</f>
        <v>1</v>
      </c>
      <c r="AC256" s="26">
        <f>IFERROR(VLOOKUP('DATA ENTRY'!L256,'Sub Ref'!$L$30:$N$31,2,0),0)</f>
        <v>0</v>
      </c>
      <c r="AD256" s="26">
        <f>IFERROR(VLOOKUP('DATA ENTRY'!L256,'Sub Ref'!$L$30:$N$31,3,0),0)</f>
        <v>0</v>
      </c>
      <c r="AE256" s="26">
        <f>IFERROR(VLOOKUP('DATA ENTRY'!O256,'Sub Ref'!$C$3:$E$11,2,0),0)</f>
        <v>0</v>
      </c>
      <c r="AF256" s="26">
        <f>IFERROR(VLOOKUP('DATA ENTRY'!O256,'Sub Ref'!$C$3:$E$11,3,0),0)</f>
        <v>0</v>
      </c>
      <c r="AG256" s="26">
        <f>IFERROR(VLOOKUP('DATA ENTRY'!R256,'Sub Ref'!$L$3:$N$24,2,0),0)</f>
        <v>0</v>
      </c>
      <c r="AH256" s="26">
        <f>IFERROR(VLOOKUP('DATA ENTRY'!R256,'Sub Ref'!$L$3:$N$24,3,0),0)</f>
        <v>0</v>
      </c>
      <c r="AI256" s="26">
        <f>IFERROR(VLOOKUP('DATA ENTRY'!U256,'Sub Ref'!$C$14:$E$22,2,0),0)</f>
        <v>0</v>
      </c>
      <c r="AJ256" s="26">
        <f>IFERROR(VLOOKUP('DATA ENTRY'!U256,'Sub Ref'!$C$14:$E$22,3,0),0)</f>
        <v>0</v>
      </c>
      <c r="AK256" s="26">
        <f>IFERROR(INDEX('Sub Ref'!$M$14:$M$23,MATCH('DATA ENTRY'!X256,'Sub Ref'!$L$14:$L$23,0)),0)</f>
        <v>0</v>
      </c>
      <c r="AL256" s="26">
        <f>IFERROR(INDEX('Sub Ref'!$N$14:$N$23,MATCH('DATA ENTRY'!X256,'Sub Ref'!$L$14:$L$23,0)),0)</f>
        <v>0</v>
      </c>
      <c r="AN256" s="26">
        <f t="shared" si="34"/>
        <v>7</v>
      </c>
      <c r="AP256" s="26">
        <f>IFERROR('MARK LOOKUP'!Y256*LEDGER!AR256,0)</f>
        <v>0</v>
      </c>
      <c r="AQ256" s="26">
        <f>IFERROR('MARK LOOKUP'!Z256*LEDGER!AS256,0)</f>
        <v>0</v>
      </c>
      <c r="AR256" s="26">
        <f>IFERROR(AA256*LEDGER!AU256,0)</f>
        <v>0</v>
      </c>
      <c r="AS256" s="26">
        <f>IFERROR(AB256*LEDGER!AV256,0)</f>
        <v>0</v>
      </c>
      <c r="AT256" s="26">
        <f>IFERROR(AC256*LEDGER!AU256,0)</f>
        <v>0</v>
      </c>
      <c r="AU256" s="26">
        <f>IFERROR(AD256*LEDGER!AV256,0)</f>
        <v>0</v>
      </c>
      <c r="AV256" s="26">
        <f>IFERROR(AE256*LEDGER!BA256,0)</f>
        <v>0</v>
      </c>
      <c r="AW256" s="26">
        <f>IFERROR(AF256*LEDGER!BB256,0)</f>
        <v>0</v>
      </c>
      <c r="AX256" s="26">
        <f>IFERROR(AG256*LEDGER!BD256,0)</f>
        <v>0</v>
      </c>
      <c r="AY256" s="26">
        <f>IFERROR(AH256*LEDGER!BE256,0)</f>
        <v>0</v>
      </c>
      <c r="AZ256" s="26">
        <f>IFERROR(AI256*LEDGER!BG256,0)</f>
        <v>0</v>
      </c>
      <c r="BA256" s="26">
        <f>IFERROR(AJ256*LEDGER!BH256,0)</f>
        <v>0</v>
      </c>
      <c r="BB256" s="26">
        <f>IFERROR(AK256*LEDGER!BJ256,0)</f>
        <v>0</v>
      </c>
      <c r="BC256" s="26">
        <f>IFERROR(AL256*LEDGER!BK256,0)</f>
        <v>0</v>
      </c>
      <c r="BD256" s="26">
        <f t="shared" si="35"/>
        <v>0</v>
      </c>
      <c r="BE256" s="26">
        <f t="shared" si="36"/>
        <v>0</v>
      </c>
    </row>
    <row r="257" spans="2:57" x14ac:dyDescent="0.2">
      <c r="B257" s="26">
        <f>'Sub Ref'!F$27</f>
        <v>75</v>
      </c>
      <c r="C257" s="26">
        <f>'Sub Ref'!G$27</f>
        <v>25</v>
      </c>
      <c r="D257" s="26">
        <f t="shared" si="30"/>
        <v>100</v>
      </c>
      <c r="E257" s="26">
        <f>'Sub Ref'!O$27</f>
        <v>75</v>
      </c>
      <c r="F257" s="26">
        <f>'Sub Ref'!P$27</f>
        <v>25</v>
      </c>
      <c r="G257" s="26">
        <f t="shared" si="31"/>
        <v>100</v>
      </c>
      <c r="H257" s="26" t="e">
        <f>VLOOKUP('DATA ENTRY'!L257,'Sub Ref'!$L$30:$O$31,4,0)</f>
        <v>#N/A</v>
      </c>
      <c r="I257" s="26" t="e">
        <f>VLOOKUP('DATA ENTRY'!L257,'Sub Ref'!$L$30:$P$31,5,0)</f>
        <v>#N/A</v>
      </c>
      <c r="J257" s="26" t="e">
        <f t="shared" si="37"/>
        <v>#N/A</v>
      </c>
      <c r="K257" s="26" t="e">
        <f>VLOOKUP('DATA ENTRY'!O257,'Sub Ref'!$C$3:$G$11,4,0)</f>
        <v>#N/A</v>
      </c>
      <c r="L257" s="26" t="e">
        <f>VLOOKUP('DATA ENTRY'!O257,'Sub Ref'!$C$3:$G$11,5,0)</f>
        <v>#N/A</v>
      </c>
      <c r="M257" s="26" t="e">
        <f t="shared" si="32"/>
        <v>#N/A</v>
      </c>
      <c r="N257" s="26" t="e">
        <f>VLOOKUP('DATA ENTRY'!R257,'Sub Ref'!$L$3:$P$11,4,0)</f>
        <v>#N/A</v>
      </c>
      <c r="O257" s="26" t="e">
        <f>VLOOKUP('DATA ENTRY'!R257,'Sub Ref'!$L$3:$P$11,5,0)</f>
        <v>#N/A</v>
      </c>
      <c r="P257" s="26" t="e">
        <f t="shared" si="38"/>
        <v>#N/A</v>
      </c>
      <c r="Q257" s="26" t="e">
        <f>VLOOKUP('DATA ENTRY'!U257,'Sub Ref'!$C$14:$G$22,4,0)</f>
        <v>#N/A</v>
      </c>
      <c r="R257" s="26" t="e">
        <f>VLOOKUP('DATA ENTRY'!U257,'Sub Ref'!$C$14:$G$22,5,0)</f>
        <v>#N/A</v>
      </c>
      <c r="S257" s="26" t="e">
        <f t="shared" si="39"/>
        <v>#N/A</v>
      </c>
      <c r="T257" s="26" t="e">
        <f>INDEX('Sub Ref'!$O$14:$O$22,MATCH('DATA ENTRY'!X257,'Sub Ref'!$L$14:$L$22,0))</f>
        <v>#N/A</v>
      </c>
      <c r="U257" s="26" t="e">
        <f>INDEX('Sub Ref'!$P$14:$P$22,MATCH('DATA ENTRY'!X257,'Sub Ref'!$L$14:$L$22,0))</f>
        <v>#N/A</v>
      </c>
      <c r="V257" s="26" t="e">
        <f t="shared" si="33"/>
        <v>#N/A</v>
      </c>
      <c r="X257" s="26">
        <f>'DATA ENTRY'!A257</f>
        <v>0</v>
      </c>
      <c r="Y257" s="26">
        <f>'Sub Ref'!$D$27</f>
        <v>2.25</v>
      </c>
      <c r="Z257" s="26">
        <f>'Sub Ref'!$E$27</f>
        <v>0.75</v>
      </c>
      <c r="AA257" s="26">
        <f>'Sub Ref'!$M$27</f>
        <v>3</v>
      </c>
      <c r="AB257" s="26">
        <f>'Sub Ref'!$N$27</f>
        <v>1</v>
      </c>
      <c r="AC257" s="26">
        <f>IFERROR(VLOOKUP('DATA ENTRY'!L257,'Sub Ref'!$L$30:$N$31,2,0),0)</f>
        <v>0</v>
      </c>
      <c r="AD257" s="26">
        <f>IFERROR(VLOOKUP('DATA ENTRY'!L257,'Sub Ref'!$L$30:$N$31,3,0),0)</f>
        <v>0</v>
      </c>
      <c r="AE257" s="26">
        <f>IFERROR(VLOOKUP('DATA ENTRY'!O257,'Sub Ref'!$C$3:$E$11,2,0),0)</f>
        <v>0</v>
      </c>
      <c r="AF257" s="26">
        <f>IFERROR(VLOOKUP('DATA ENTRY'!O257,'Sub Ref'!$C$3:$E$11,3,0),0)</f>
        <v>0</v>
      </c>
      <c r="AG257" s="26">
        <f>IFERROR(VLOOKUP('DATA ENTRY'!R257,'Sub Ref'!$L$3:$N$24,2,0),0)</f>
        <v>0</v>
      </c>
      <c r="AH257" s="26">
        <f>IFERROR(VLOOKUP('DATA ENTRY'!R257,'Sub Ref'!$L$3:$N$24,3,0),0)</f>
        <v>0</v>
      </c>
      <c r="AI257" s="26">
        <f>IFERROR(VLOOKUP('DATA ENTRY'!U257,'Sub Ref'!$C$14:$E$22,2,0),0)</f>
        <v>0</v>
      </c>
      <c r="AJ257" s="26">
        <f>IFERROR(VLOOKUP('DATA ENTRY'!U257,'Sub Ref'!$C$14:$E$22,3,0),0)</f>
        <v>0</v>
      </c>
      <c r="AK257" s="26">
        <f>IFERROR(INDEX('Sub Ref'!$M$14:$M$23,MATCH('DATA ENTRY'!X257,'Sub Ref'!$L$14:$L$23,0)),0)</f>
        <v>0</v>
      </c>
      <c r="AL257" s="26">
        <f>IFERROR(INDEX('Sub Ref'!$N$14:$N$23,MATCH('DATA ENTRY'!X257,'Sub Ref'!$L$14:$L$23,0)),0)</f>
        <v>0</v>
      </c>
      <c r="AN257" s="26">
        <f t="shared" si="34"/>
        <v>7</v>
      </c>
      <c r="AP257" s="26">
        <f>IFERROR('MARK LOOKUP'!Y257*LEDGER!AR257,0)</f>
        <v>0</v>
      </c>
      <c r="AQ257" s="26">
        <f>IFERROR('MARK LOOKUP'!Z257*LEDGER!AS257,0)</f>
        <v>0</v>
      </c>
      <c r="AR257" s="26">
        <f>IFERROR(AA257*LEDGER!AU257,0)</f>
        <v>0</v>
      </c>
      <c r="AS257" s="26">
        <f>IFERROR(AB257*LEDGER!AV257,0)</f>
        <v>0</v>
      </c>
      <c r="AT257" s="26">
        <f>IFERROR(AC257*LEDGER!AU257,0)</f>
        <v>0</v>
      </c>
      <c r="AU257" s="26">
        <f>IFERROR(AD257*LEDGER!AV257,0)</f>
        <v>0</v>
      </c>
      <c r="AV257" s="26">
        <f>IFERROR(AE257*LEDGER!BA257,0)</f>
        <v>0</v>
      </c>
      <c r="AW257" s="26">
        <f>IFERROR(AF257*LEDGER!BB257,0)</f>
        <v>0</v>
      </c>
      <c r="AX257" s="26">
        <f>IFERROR(AG257*LEDGER!BD257,0)</f>
        <v>0</v>
      </c>
      <c r="AY257" s="26">
        <f>IFERROR(AH257*LEDGER!BE257,0)</f>
        <v>0</v>
      </c>
      <c r="AZ257" s="26">
        <f>IFERROR(AI257*LEDGER!BG257,0)</f>
        <v>0</v>
      </c>
      <c r="BA257" s="26">
        <f>IFERROR(AJ257*LEDGER!BH257,0)</f>
        <v>0</v>
      </c>
      <c r="BB257" s="26">
        <f>IFERROR(AK257*LEDGER!BJ257,0)</f>
        <v>0</v>
      </c>
      <c r="BC257" s="26">
        <f>IFERROR(AL257*LEDGER!BK257,0)</f>
        <v>0</v>
      </c>
      <c r="BD257" s="26">
        <f t="shared" si="35"/>
        <v>0</v>
      </c>
      <c r="BE257" s="26">
        <f t="shared" si="36"/>
        <v>0</v>
      </c>
    </row>
    <row r="258" spans="2:57" x14ac:dyDescent="0.2">
      <c r="B258" s="26">
        <f>'Sub Ref'!F$27</f>
        <v>75</v>
      </c>
      <c r="C258" s="26">
        <f>'Sub Ref'!G$27</f>
        <v>25</v>
      </c>
      <c r="D258" s="26">
        <f t="shared" si="30"/>
        <v>100</v>
      </c>
      <c r="E258" s="26">
        <f>'Sub Ref'!O$27</f>
        <v>75</v>
      </c>
      <c r="F258" s="26">
        <f>'Sub Ref'!P$27</f>
        <v>25</v>
      </c>
      <c r="G258" s="26">
        <f t="shared" si="31"/>
        <v>100</v>
      </c>
      <c r="H258" s="26" t="e">
        <f>VLOOKUP('DATA ENTRY'!L258,'Sub Ref'!$L$30:$O$31,4,0)</f>
        <v>#N/A</v>
      </c>
      <c r="I258" s="26" t="e">
        <f>VLOOKUP('DATA ENTRY'!L258,'Sub Ref'!$L$30:$P$31,5,0)</f>
        <v>#N/A</v>
      </c>
      <c r="J258" s="26" t="e">
        <f t="shared" si="37"/>
        <v>#N/A</v>
      </c>
      <c r="K258" s="26" t="e">
        <f>VLOOKUP('DATA ENTRY'!O258,'Sub Ref'!$C$3:$G$11,4,0)</f>
        <v>#N/A</v>
      </c>
      <c r="L258" s="26" t="e">
        <f>VLOOKUP('DATA ENTRY'!O258,'Sub Ref'!$C$3:$G$11,5,0)</f>
        <v>#N/A</v>
      </c>
      <c r="M258" s="26" t="e">
        <f t="shared" si="32"/>
        <v>#N/A</v>
      </c>
      <c r="N258" s="26" t="e">
        <f>VLOOKUP('DATA ENTRY'!R258,'Sub Ref'!$L$3:$P$11,4,0)</f>
        <v>#N/A</v>
      </c>
      <c r="O258" s="26" t="e">
        <f>VLOOKUP('DATA ENTRY'!R258,'Sub Ref'!$L$3:$P$11,5,0)</f>
        <v>#N/A</v>
      </c>
      <c r="P258" s="26" t="e">
        <f t="shared" si="38"/>
        <v>#N/A</v>
      </c>
      <c r="Q258" s="26" t="e">
        <f>VLOOKUP('DATA ENTRY'!U258,'Sub Ref'!$C$14:$G$22,4,0)</f>
        <v>#N/A</v>
      </c>
      <c r="R258" s="26" t="e">
        <f>VLOOKUP('DATA ENTRY'!U258,'Sub Ref'!$C$14:$G$22,5,0)</f>
        <v>#N/A</v>
      </c>
      <c r="S258" s="26" t="e">
        <f t="shared" si="39"/>
        <v>#N/A</v>
      </c>
      <c r="T258" s="26" t="e">
        <f>INDEX('Sub Ref'!$O$14:$O$22,MATCH('DATA ENTRY'!X258,'Sub Ref'!$L$14:$L$22,0))</f>
        <v>#N/A</v>
      </c>
      <c r="U258" s="26" t="e">
        <f>INDEX('Sub Ref'!$P$14:$P$22,MATCH('DATA ENTRY'!X258,'Sub Ref'!$L$14:$L$22,0))</f>
        <v>#N/A</v>
      </c>
      <c r="V258" s="26" t="e">
        <f t="shared" si="33"/>
        <v>#N/A</v>
      </c>
      <c r="X258" s="26">
        <f>'DATA ENTRY'!A258</f>
        <v>0</v>
      </c>
      <c r="Y258" s="26">
        <f>'Sub Ref'!$D$27</f>
        <v>2.25</v>
      </c>
      <c r="Z258" s="26">
        <f>'Sub Ref'!$E$27</f>
        <v>0.75</v>
      </c>
      <c r="AA258" s="26">
        <f>'Sub Ref'!$M$27</f>
        <v>3</v>
      </c>
      <c r="AB258" s="26">
        <f>'Sub Ref'!$N$27</f>
        <v>1</v>
      </c>
      <c r="AC258" s="26">
        <f>IFERROR(VLOOKUP('DATA ENTRY'!L258,'Sub Ref'!$L$30:$N$31,2,0),0)</f>
        <v>0</v>
      </c>
      <c r="AD258" s="26">
        <f>IFERROR(VLOOKUP('DATA ENTRY'!L258,'Sub Ref'!$L$30:$N$31,3,0),0)</f>
        <v>0</v>
      </c>
      <c r="AE258" s="26">
        <f>IFERROR(VLOOKUP('DATA ENTRY'!O258,'Sub Ref'!$C$3:$E$11,2,0),0)</f>
        <v>0</v>
      </c>
      <c r="AF258" s="26">
        <f>IFERROR(VLOOKUP('DATA ENTRY'!O258,'Sub Ref'!$C$3:$E$11,3,0),0)</f>
        <v>0</v>
      </c>
      <c r="AG258" s="26">
        <f>IFERROR(VLOOKUP('DATA ENTRY'!R258,'Sub Ref'!$L$3:$N$24,2,0),0)</f>
        <v>0</v>
      </c>
      <c r="AH258" s="26">
        <f>IFERROR(VLOOKUP('DATA ENTRY'!R258,'Sub Ref'!$L$3:$N$24,3,0),0)</f>
        <v>0</v>
      </c>
      <c r="AI258" s="26">
        <f>IFERROR(VLOOKUP('DATA ENTRY'!U258,'Sub Ref'!$C$14:$E$22,2,0),0)</f>
        <v>0</v>
      </c>
      <c r="AJ258" s="26">
        <f>IFERROR(VLOOKUP('DATA ENTRY'!U258,'Sub Ref'!$C$14:$E$22,3,0),0)</f>
        <v>0</v>
      </c>
      <c r="AK258" s="26">
        <f>IFERROR(INDEX('Sub Ref'!$M$14:$M$23,MATCH('DATA ENTRY'!X258,'Sub Ref'!$L$14:$L$23,0)),0)</f>
        <v>0</v>
      </c>
      <c r="AL258" s="26">
        <f>IFERROR(INDEX('Sub Ref'!$N$14:$N$23,MATCH('DATA ENTRY'!X258,'Sub Ref'!$L$14:$L$23,0)),0)</f>
        <v>0</v>
      </c>
      <c r="AN258" s="26">
        <f t="shared" si="34"/>
        <v>7</v>
      </c>
      <c r="AP258" s="26">
        <f>IFERROR('MARK LOOKUP'!Y258*LEDGER!AR258,0)</f>
        <v>0</v>
      </c>
      <c r="AQ258" s="26">
        <f>IFERROR('MARK LOOKUP'!Z258*LEDGER!AS258,0)</f>
        <v>0</v>
      </c>
      <c r="AR258" s="26">
        <f>IFERROR(AA258*LEDGER!AU258,0)</f>
        <v>0</v>
      </c>
      <c r="AS258" s="26">
        <f>IFERROR(AB258*LEDGER!AV258,0)</f>
        <v>0</v>
      </c>
      <c r="AT258" s="26">
        <f>IFERROR(AC258*LEDGER!AU258,0)</f>
        <v>0</v>
      </c>
      <c r="AU258" s="26">
        <f>IFERROR(AD258*LEDGER!AV258,0)</f>
        <v>0</v>
      </c>
      <c r="AV258" s="26">
        <f>IFERROR(AE258*LEDGER!BA258,0)</f>
        <v>0</v>
      </c>
      <c r="AW258" s="26">
        <f>IFERROR(AF258*LEDGER!BB258,0)</f>
        <v>0</v>
      </c>
      <c r="AX258" s="26">
        <f>IFERROR(AG258*LEDGER!BD258,0)</f>
        <v>0</v>
      </c>
      <c r="AY258" s="26">
        <f>IFERROR(AH258*LEDGER!BE258,0)</f>
        <v>0</v>
      </c>
      <c r="AZ258" s="26">
        <f>IFERROR(AI258*LEDGER!BG258,0)</f>
        <v>0</v>
      </c>
      <c r="BA258" s="26">
        <f>IFERROR(AJ258*LEDGER!BH258,0)</f>
        <v>0</v>
      </c>
      <c r="BB258" s="26">
        <f>IFERROR(AK258*LEDGER!BJ258,0)</f>
        <v>0</v>
      </c>
      <c r="BC258" s="26">
        <f>IFERROR(AL258*LEDGER!BK258,0)</f>
        <v>0</v>
      </c>
      <c r="BD258" s="26">
        <f t="shared" si="35"/>
        <v>0</v>
      </c>
      <c r="BE258" s="26">
        <f t="shared" si="36"/>
        <v>0</v>
      </c>
    </row>
    <row r="259" spans="2:57" x14ac:dyDescent="0.2">
      <c r="B259" s="26">
        <f>'Sub Ref'!F$27</f>
        <v>75</v>
      </c>
      <c r="C259" s="26">
        <f>'Sub Ref'!G$27</f>
        <v>25</v>
      </c>
      <c r="D259" s="26">
        <f t="shared" ref="D259:D322" si="40">SUM(B259:C259)</f>
        <v>100</v>
      </c>
      <c r="E259" s="26">
        <f>'Sub Ref'!O$27</f>
        <v>75</v>
      </c>
      <c r="F259" s="26">
        <f>'Sub Ref'!P$27</f>
        <v>25</v>
      </c>
      <c r="G259" s="26">
        <f t="shared" ref="G259:G322" si="41">SUM(E259:F259)</f>
        <v>100</v>
      </c>
      <c r="H259" s="26" t="e">
        <f>VLOOKUP('DATA ENTRY'!L259,'Sub Ref'!$L$30:$O$31,4,0)</f>
        <v>#N/A</v>
      </c>
      <c r="I259" s="26" t="e">
        <f>VLOOKUP('DATA ENTRY'!L259,'Sub Ref'!$L$30:$P$31,5,0)</f>
        <v>#N/A</v>
      </c>
      <c r="J259" s="26" t="e">
        <f t="shared" si="37"/>
        <v>#N/A</v>
      </c>
      <c r="K259" s="26" t="e">
        <f>VLOOKUP('DATA ENTRY'!O259,'Sub Ref'!$C$3:$G$11,4,0)</f>
        <v>#N/A</v>
      </c>
      <c r="L259" s="26" t="e">
        <f>VLOOKUP('DATA ENTRY'!O259,'Sub Ref'!$C$3:$G$11,5,0)</f>
        <v>#N/A</v>
      </c>
      <c r="M259" s="26" t="e">
        <f t="shared" ref="M259:M322" si="42">SUM(K259:L259)</f>
        <v>#N/A</v>
      </c>
      <c r="N259" s="26" t="e">
        <f>VLOOKUP('DATA ENTRY'!R259,'Sub Ref'!$L$3:$P$11,4,0)</f>
        <v>#N/A</v>
      </c>
      <c r="O259" s="26" t="e">
        <f>VLOOKUP('DATA ENTRY'!R259,'Sub Ref'!$L$3:$P$11,5,0)</f>
        <v>#N/A</v>
      </c>
      <c r="P259" s="26" t="e">
        <f t="shared" si="38"/>
        <v>#N/A</v>
      </c>
      <c r="Q259" s="26" t="e">
        <f>VLOOKUP('DATA ENTRY'!U259,'Sub Ref'!$C$14:$G$22,4,0)</f>
        <v>#N/A</v>
      </c>
      <c r="R259" s="26" t="e">
        <f>VLOOKUP('DATA ENTRY'!U259,'Sub Ref'!$C$14:$G$22,5,0)</f>
        <v>#N/A</v>
      </c>
      <c r="S259" s="26" t="e">
        <f t="shared" si="39"/>
        <v>#N/A</v>
      </c>
      <c r="T259" s="26" t="e">
        <f>INDEX('Sub Ref'!$O$14:$O$22,MATCH('DATA ENTRY'!X259,'Sub Ref'!$L$14:$L$22,0))</f>
        <v>#N/A</v>
      </c>
      <c r="U259" s="26" t="e">
        <f>INDEX('Sub Ref'!$P$14:$P$22,MATCH('DATA ENTRY'!X259,'Sub Ref'!$L$14:$L$22,0))</f>
        <v>#N/A</v>
      </c>
      <c r="V259" s="26" t="e">
        <f t="shared" ref="V259:V322" si="43">SUM(T259:U259)</f>
        <v>#N/A</v>
      </c>
      <c r="X259" s="26">
        <f>'DATA ENTRY'!A259</f>
        <v>0</v>
      </c>
      <c r="Y259" s="26">
        <f>'Sub Ref'!$D$27</f>
        <v>2.25</v>
      </c>
      <c r="Z259" s="26">
        <f>'Sub Ref'!$E$27</f>
        <v>0.75</v>
      </c>
      <c r="AA259" s="26">
        <f>'Sub Ref'!$M$27</f>
        <v>3</v>
      </c>
      <c r="AB259" s="26">
        <f>'Sub Ref'!$N$27</f>
        <v>1</v>
      </c>
      <c r="AC259" s="26">
        <f>IFERROR(VLOOKUP('DATA ENTRY'!L259,'Sub Ref'!$L$30:$N$31,2,0),0)</f>
        <v>0</v>
      </c>
      <c r="AD259" s="26">
        <f>IFERROR(VLOOKUP('DATA ENTRY'!L259,'Sub Ref'!$L$30:$N$31,3,0),0)</f>
        <v>0</v>
      </c>
      <c r="AE259" s="26">
        <f>IFERROR(VLOOKUP('DATA ENTRY'!O259,'Sub Ref'!$C$3:$E$11,2,0),0)</f>
        <v>0</v>
      </c>
      <c r="AF259" s="26">
        <f>IFERROR(VLOOKUP('DATA ENTRY'!O259,'Sub Ref'!$C$3:$E$11,3,0),0)</f>
        <v>0</v>
      </c>
      <c r="AG259" s="26">
        <f>IFERROR(VLOOKUP('DATA ENTRY'!R259,'Sub Ref'!$L$3:$N$24,2,0),0)</f>
        <v>0</v>
      </c>
      <c r="AH259" s="26">
        <f>IFERROR(VLOOKUP('DATA ENTRY'!R259,'Sub Ref'!$L$3:$N$24,3,0),0)</f>
        <v>0</v>
      </c>
      <c r="AI259" s="26">
        <f>IFERROR(VLOOKUP('DATA ENTRY'!U259,'Sub Ref'!$C$14:$E$22,2,0),0)</f>
        <v>0</v>
      </c>
      <c r="AJ259" s="26">
        <f>IFERROR(VLOOKUP('DATA ENTRY'!U259,'Sub Ref'!$C$14:$E$22,3,0),0)</f>
        <v>0</v>
      </c>
      <c r="AK259" s="26">
        <f>IFERROR(INDEX('Sub Ref'!$M$14:$M$23,MATCH('DATA ENTRY'!X259,'Sub Ref'!$L$14:$L$23,0)),0)</f>
        <v>0</v>
      </c>
      <c r="AL259" s="26">
        <f>IFERROR(INDEX('Sub Ref'!$N$14:$N$23,MATCH('DATA ENTRY'!X259,'Sub Ref'!$L$14:$L$23,0)),0)</f>
        <v>0</v>
      </c>
      <c r="AN259" s="26">
        <f t="shared" ref="AN259:AN322" si="44">SUM(Y259:AL259)</f>
        <v>7</v>
      </c>
      <c r="AP259" s="26">
        <f>IFERROR('MARK LOOKUP'!Y259*LEDGER!AR259,0)</f>
        <v>0</v>
      </c>
      <c r="AQ259" s="26">
        <f>IFERROR('MARK LOOKUP'!Z259*LEDGER!AS259,0)</f>
        <v>0</v>
      </c>
      <c r="AR259" s="26">
        <f>IFERROR(AA259*LEDGER!AU259,0)</f>
        <v>0</v>
      </c>
      <c r="AS259" s="26">
        <f>IFERROR(AB259*LEDGER!AV259,0)</f>
        <v>0</v>
      </c>
      <c r="AT259" s="26">
        <f>IFERROR(AC259*LEDGER!AU259,0)</f>
        <v>0</v>
      </c>
      <c r="AU259" s="26">
        <f>IFERROR(AD259*LEDGER!AV259,0)</f>
        <v>0</v>
      </c>
      <c r="AV259" s="26">
        <f>IFERROR(AE259*LEDGER!BA259,0)</f>
        <v>0</v>
      </c>
      <c r="AW259" s="26">
        <f>IFERROR(AF259*LEDGER!BB259,0)</f>
        <v>0</v>
      </c>
      <c r="AX259" s="26">
        <f>IFERROR(AG259*LEDGER!BD259,0)</f>
        <v>0</v>
      </c>
      <c r="AY259" s="26">
        <f>IFERROR(AH259*LEDGER!BE259,0)</f>
        <v>0</v>
      </c>
      <c r="AZ259" s="26">
        <f>IFERROR(AI259*LEDGER!BG259,0)</f>
        <v>0</v>
      </c>
      <c r="BA259" s="26">
        <f>IFERROR(AJ259*LEDGER!BH259,0)</f>
        <v>0</v>
      </c>
      <c r="BB259" s="26">
        <f>IFERROR(AK259*LEDGER!BJ259,0)</f>
        <v>0</v>
      </c>
      <c r="BC259" s="26">
        <f>IFERROR(AL259*LEDGER!BK259,0)</f>
        <v>0</v>
      </c>
      <c r="BD259" s="26">
        <f t="shared" ref="BD259:BD322" si="45">SUM(AP259:BC259)</f>
        <v>0</v>
      </c>
      <c r="BE259" s="26">
        <f t="shared" ref="BE259:BE322" si="46">BD259/AN259</f>
        <v>0</v>
      </c>
    </row>
    <row r="260" spans="2:57" x14ac:dyDescent="0.2">
      <c r="B260" s="26">
        <f>'Sub Ref'!F$27</f>
        <v>75</v>
      </c>
      <c r="C260" s="26">
        <f>'Sub Ref'!G$27</f>
        <v>25</v>
      </c>
      <c r="D260" s="26">
        <f t="shared" si="40"/>
        <v>100</v>
      </c>
      <c r="E260" s="26">
        <f>'Sub Ref'!O$27</f>
        <v>75</v>
      </c>
      <c r="F260" s="26">
        <f>'Sub Ref'!P$27</f>
        <v>25</v>
      </c>
      <c r="G260" s="26">
        <f t="shared" si="41"/>
        <v>100</v>
      </c>
      <c r="H260" s="26" t="e">
        <f>VLOOKUP('DATA ENTRY'!L260,'Sub Ref'!$L$30:$O$31,4,0)</f>
        <v>#N/A</v>
      </c>
      <c r="I260" s="26" t="e">
        <f>VLOOKUP('DATA ENTRY'!L260,'Sub Ref'!$L$30:$P$31,5,0)</f>
        <v>#N/A</v>
      </c>
      <c r="J260" s="26" t="e">
        <f t="shared" ref="J260:J323" si="47">SUM(H260:I260)</f>
        <v>#N/A</v>
      </c>
      <c r="K260" s="26" t="e">
        <f>VLOOKUP('DATA ENTRY'!O260,'Sub Ref'!$C$3:$G$11,4,0)</f>
        <v>#N/A</v>
      </c>
      <c r="L260" s="26" t="e">
        <f>VLOOKUP('DATA ENTRY'!O260,'Sub Ref'!$C$3:$G$11,5,0)</f>
        <v>#N/A</v>
      </c>
      <c r="M260" s="26" t="e">
        <f t="shared" si="42"/>
        <v>#N/A</v>
      </c>
      <c r="N260" s="26" t="e">
        <f>VLOOKUP('DATA ENTRY'!R260,'Sub Ref'!$L$3:$P$11,4,0)</f>
        <v>#N/A</v>
      </c>
      <c r="O260" s="26" t="e">
        <f>VLOOKUP('DATA ENTRY'!R260,'Sub Ref'!$L$3:$P$11,5,0)</f>
        <v>#N/A</v>
      </c>
      <c r="P260" s="26" t="e">
        <f t="shared" si="38"/>
        <v>#N/A</v>
      </c>
      <c r="Q260" s="26" t="e">
        <f>VLOOKUP('DATA ENTRY'!U260,'Sub Ref'!$C$14:$G$22,4,0)</f>
        <v>#N/A</v>
      </c>
      <c r="R260" s="26" t="e">
        <f>VLOOKUP('DATA ENTRY'!U260,'Sub Ref'!$C$14:$G$22,5,0)</f>
        <v>#N/A</v>
      </c>
      <c r="S260" s="26" t="e">
        <f t="shared" si="39"/>
        <v>#N/A</v>
      </c>
      <c r="T260" s="26" t="e">
        <f>INDEX('Sub Ref'!$O$14:$O$22,MATCH('DATA ENTRY'!X260,'Sub Ref'!$L$14:$L$22,0))</f>
        <v>#N/A</v>
      </c>
      <c r="U260" s="26" t="e">
        <f>INDEX('Sub Ref'!$P$14:$P$22,MATCH('DATA ENTRY'!X260,'Sub Ref'!$L$14:$L$22,0))</f>
        <v>#N/A</v>
      </c>
      <c r="V260" s="26" t="e">
        <f t="shared" si="43"/>
        <v>#N/A</v>
      </c>
      <c r="X260" s="26">
        <f>'DATA ENTRY'!A260</f>
        <v>0</v>
      </c>
      <c r="Y260" s="26">
        <f>'Sub Ref'!$D$27</f>
        <v>2.25</v>
      </c>
      <c r="Z260" s="26">
        <f>'Sub Ref'!$E$27</f>
        <v>0.75</v>
      </c>
      <c r="AA260" s="26">
        <f>'Sub Ref'!$M$27</f>
        <v>3</v>
      </c>
      <c r="AB260" s="26">
        <f>'Sub Ref'!$N$27</f>
        <v>1</v>
      </c>
      <c r="AC260" s="26">
        <f>IFERROR(VLOOKUP('DATA ENTRY'!L260,'Sub Ref'!$L$30:$N$31,2,0),0)</f>
        <v>0</v>
      </c>
      <c r="AD260" s="26">
        <f>IFERROR(VLOOKUP('DATA ENTRY'!L260,'Sub Ref'!$L$30:$N$31,3,0),0)</f>
        <v>0</v>
      </c>
      <c r="AE260" s="26">
        <f>IFERROR(VLOOKUP('DATA ENTRY'!O260,'Sub Ref'!$C$3:$E$11,2,0),0)</f>
        <v>0</v>
      </c>
      <c r="AF260" s="26">
        <f>IFERROR(VLOOKUP('DATA ENTRY'!O260,'Sub Ref'!$C$3:$E$11,3,0),0)</f>
        <v>0</v>
      </c>
      <c r="AG260" s="26">
        <f>IFERROR(VLOOKUP('DATA ENTRY'!R260,'Sub Ref'!$L$3:$N$24,2,0),0)</f>
        <v>0</v>
      </c>
      <c r="AH260" s="26">
        <f>IFERROR(VLOOKUP('DATA ENTRY'!R260,'Sub Ref'!$L$3:$N$24,3,0),0)</f>
        <v>0</v>
      </c>
      <c r="AI260" s="26">
        <f>IFERROR(VLOOKUP('DATA ENTRY'!U260,'Sub Ref'!$C$14:$E$22,2,0),0)</f>
        <v>0</v>
      </c>
      <c r="AJ260" s="26">
        <f>IFERROR(VLOOKUP('DATA ENTRY'!U260,'Sub Ref'!$C$14:$E$22,3,0),0)</f>
        <v>0</v>
      </c>
      <c r="AK260" s="26">
        <f>IFERROR(INDEX('Sub Ref'!$M$14:$M$23,MATCH('DATA ENTRY'!X260,'Sub Ref'!$L$14:$L$23,0)),0)</f>
        <v>0</v>
      </c>
      <c r="AL260" s="26">
        <f>IFERROR(INDEX('Sub Ref'!$N$14:$N$23,MATCH('DATA ENTRY'!X260,'Sub Ref'!$L$14:$L$23,0)),0)</f>
        <v>0</v>
      </c>
      <c r="AN260" s="26">
        <f t="shared" si="44"/>
        <v>7</v>
      </c>
      <c r="AP260" s="26">
        <f>IFERROR('MARK LOOKUP'!Y260*LEDGER!AR260,0)</f>
        <v>0</v>
      </c>
      <c r="AQ260" s="26">
        <f>IFERROR('MARK LOOKUP'!Z260*LEDGER!AS260,0)</f>
        <v>0</v>
      </c>
      <c r="AR260" s="26">
        <f>IFERROR(AA260*LEDGER!AU260,0)</f>
        <v>0</v>
      </c>
      <c r="AS260" s="26">
        <f>IFERROR(AB260*LEDGER!AV260,0)</f>
        <v>0</v>
      </c>
      <c r="AT260" s="26">
        <f>IFERROR(AC260*LEDGER!AU260,0)</f>
        <v>0</v>
      </c>
      <c r="AU260" s="26">
        <f>IFERROR(AD260*LEDGER!AV260,0)</f>
        <v>0</v>
      </c>
      <c r="AV260" s="26">
        <f>IFERROR(AE260*LEDGER!BA260,0)</f>
        <v>0</v>
      </c>
      <c r="AW260" s="26">
        <f>IFERROR(AF260*LEDGER!BB260,0)</f>
        <v>0</v>
      </c>
      <c r="AX260" s="26">
        <f>IFERROR(AG260*LEDGER!BD260,0)</f>
        <v>0</v>
      </c>
      <c r="AY260" s="26">
        <f>IFERROR(AH260*LEDGER!BE260,0)</f>
        <v>0</v>
      </c>
      <c r="AZ260" s="26">
        <f>IFERROR(AI260*LEDGER!BG260,0)</f>
        <v>0</v>
      </c>
      <c r="BA260" s="26">
        <f>IFERROR(AJ260*LEDGER!BH260,0)</f>
        <v>0</v>
      </c>
      <c r="BB260" s="26">
        <f>IFERROR(AK260*LEDGER!BJ260,0)</f>
        <v>0</v>
      </c>
      <c r="BC260" s="26">
        <f>IFERROR(AL260*LEDGER!BK260,0)</f>
        <v>0</v>
      </c>
      <c r="BD260" s="26">
        <f t="shared" si="45"/>
        <v>0</v>
      </c>
      <c r="BE260" s="26">
        <f t="shared" si="46"/>
        <v>0</v>
      </c>
    </row>
    <row r="261" spans="2:57" x14ac:dyDescent="0.2">
      <c r="B261" s="26">
        <f>'Sub Ref'!F$27</f>
        <v>75</v>
      </c>
      <c r="C261" s="26">
        <f>'Sub Ref'!G$27</f>
        <v>25</v>
      </c>
      <c r="D261" s="26">
        <f t="shared" si="40"/>
        <v>100</v>
      </c>
      <c r="E261" s="26">
        <f>'Sub Ref'!O$27</f>
        <v>75</v>
      </c>
      <c r="F261" s="26">
        <f>'Sub Ref'!P$27</f>
        <v>25</v>
      </c>
      <c r="G261" s="26">
        <f t="shared" si="41"/>
        <v>100</v>
      </c>
      <c r="H261" s="26" t="e">
        <f>VLOOKUP('DATA ENTRY'!L261,'Sub Ref'!$L$30:$O$31,4,0)</f>
        <v>#N/A</v>
      </c>
      <c r="I261" s="26" t="e">
        <f>VLOOKUP('DATA ENTRY'!L261,'Sub Ref'!$L$30:$P$31,5,0)</f>
        <v>#N/A</v>
      </c>
      <c r="J261" s="26" t="e">
        <f t="shared" si="47"/>
        <v>#N/A</v>
      </c>
      <c r="K261" s="26" t="e">
        <f>VLOOKUP('DATA ENTRY'!O261,'Sub Ref'!$C$3:$G$11,4,0)</f>
        <v>#N/A</v>
      </c>
      <c r="L261" s="26" t="e">
        <f>VLOOKUP('DATA ENTRY'!O261,'Sub Ref'!$C$3:$G$11,5,0)</f>
        <v>#N/A</v>
      </c>
      <c r="M261" s="26" t="e">
        <f t="shared" si="42"/>
        <v>#N/A</v>
      </c>
      <c r="N261" s="26" t="e">
        <f>VLOOKUP('DATA ENTRY'!R261,'Sub Ref'!$L$3:$P$11,4,0)</f>
        <v>#N/A</v>
      </c>
      <c r="O261" s="26" t="e">
        <f>VLOOKUP('DATA ENTRY'!R261,'Sub Ref'!$L$3:$P$11,5,0)</f>
        <v>#N/A</v>
      </c>
      <c r="P261" s="26" t="e">
        <f t="shared" si="38"/>
        <v>#N/A</v>
      </c>
      <c r="Q261" s="26" t="e">
        <f>VLOOKUP('DATA ENTRY'!U261,'Sub Ref'!$C$14:$G$22,4,0)</f>
        <v>#N/A</v>
      </c>
      <c r="R261" s="26" t="e">
        <f>VLOOKUP('DATA ENTRY'!U261,'Sub Ref'!$C$14:$G$22,5,0)</f>
        <v>#N/A</v>
      </c>
      <c r="S261" s="26" t="e">
        <f t="shared" si="39"/>
        <v>#N/A</v>
      </c>
      <c r="T261" s="26" t="e">
        <f>INDEX('Sub Ref'!$O$14:$O$22,MATCH('DATA ENTRY'!X261,'Sub Ref'!$L$14:$L$22,0))</f>
        <v>#N/A</v>
      </c>
      <c r="U261" s="26" t="e">
        <f>INDEX('Sub Ref'!$P$14:$P$22,MATCH('DATA ENTRY'!X261,'Sub Ref'!$L$14:$L$22,0))</f>
        <v>#N/A</v>
      </c>
      <c r="V261" s="26" t="e">
        <f t="shared" si="43"/>
        <v>#N/A</v>
      </c>
      <c r="X261" s="26">
        <f>'DATA ENTRY'!A261</f>
        <v>0</v>
      </c>
      <c r="Y261" s="26">
        <f>'Sub Ref'!$D$27</f>
        <v>2.25</v>
      </c>
      <c r="Z261" s="26">
        <f>'Sub Ref'!$E$27</f>
        <v>0.75</v>
      </c>
      <c r="AA261" s="26">
        <f>'Sub Ref'!$M$27</f>
        <v>3</v>
      </c>
      <c r="AB261" s="26">
        <f>'Sub Ref'!$N$27</f>
        <v>1</v>
      </c>
      <c r="AC261" s="26">
        <f>IFERROR(VLOOKUP('DATA ENTRY'!L261,'Sub Ref'!$L$30:$N$31,2,0),0)</f>
        <v>0</v>
      </c>
      <c r="AD261" s="26">
        <f>IFERROR(VLOOKUP('DATA ENTRY'!L261,'Sub Ref'!$L$30:$N$31,3,0),0)</f>
        <v>0</v>
      </c>
      <c r="AE261" s="26">
        <f>IFERROR(VLOOKUP('DATA ENTRY'!O261,'Sub Ref'!$C$3:$E$11,2,0),0)</f>
        <v>0</v>
      </c>
      <c r="AF261" s="26">
        <f>IFERROR(VLOOKUP('DATA ENTRY'!O261,'Sub Ref'!$C$3:$E$11,3,0),0)</f>
        <v>0</v>
      </c>
      <c r="AG261" s="26">
        <f>IFERROR(VLOOKUP('DATA ENTRY'!R261,'Sub Ref'!$L$3:$N$24,2,0),0)</f>
        <v>0</v>
      </c>
      <c r="AH261" s="26">
        <f>IFERROR(VLOOKUP('DATA ENTRY'!R261,'Sub Ref'!$L$3:$N$24,3,0),0)</f>
        <v>0</v>
      </c>
      <c r="AI261" s="26">
        <f>IFERROR(VLOOKUP('DATA ENTRY'!U261,'Sub Ref'!$C$14:$E$22,2,0),0)</f>
        <v>0</v>
      </c>
      <c r="AJ261" s="26">
        <f>IFERROR(VLOOKUP('DATA ENTRY'!U261,'Sub Ref'!$C$14:$E$22,3,0),0)</f>
        <v>0</v>
      </c>
      <c r="AK261" s="26">
        <f>IFERROR(INDEX('Sub Ref'!$M$14:$M$23,MATCH('DATA ENTRY'!X261,'Sub Ref'!$L$14:$L$23,0)),0)</f>
        <v>0</v>
      </c>
      <c r="AL261" s="26">
        <f>IFERROR(INDEX('Sub Ref'!$N$14:$N$23,MATCH('DATA ENTRY'!X261,'Sub Ref'!$L$14:$L$23,0)),0)</f>
        <v>0</v>
      </c>
      <c r="AN261" s="26">
        <f t="shared" si="44"/>
        <v>7</v>
      </c>
      <c r="AP261" s="26">
        <f>IFERROR('MARK LOOKUP'!Y261*LEDGER!AR261,0)</f>
        <v>0</v>
      </c>
      <c r="AQ261" s="26">
        <f>IFERROR('MARK LOOKUP'!Z261*LEDGER!AS261,0)</f>
        <v>0</v>
      </c>
      <c r="AR261" s="26">
        <f>IFERROR(AA261*LEDGER!AU261,0)</f>
        <v>0</v>
      </c>
      <c r="AS261" s="26">
        <f>IFERROR(AB261*LEDGER!AV261,0)</f>
        <v>0</v>
      </c>
      <c r="AT261" s="26">
        <f>IFERROR(AC261*LEDGER!AU261,0)</f>
        <v>0</v>
      </c>
      <c r="AU261" s="26">
        <f>IFERROR(AD261*LEDGER!AV261,0)</f>
        <v>0</v>
      </c>
      <c r="AV261" s="26">
        <f>IFERROR(AE261*LEDGER!BA261,0)</f>
        <v>0</v>
      </c>
      <c r="AW261" s="26">
        <f>IFERROR(AF261*LEDGER!BB261,0)</f>
        <v>0</v>
      </c>
      <c r="AX261" s="26">
        <f>IFERROR(AG261*LEDGER!BD261,0)</f>
        <v>0</v>
      </c>
      <c r="AY261" s="26">
        <f>IFERROR(AH261*LEDGER!BE261,0)</f>
        <v>0</v>
      </c>
      <c r="AZ261" s="26">
        <f>IFERROR(AI261*LEDGER!BG261,0)</f>
        <v>0</v>
      </c>
      <c r="BA261" s="26">
        <f>IFERROR(AJ261*LEDGER!BH261,0)</f>
        <v>0</v>
      </c>
      <c r="BB261" s="26">
        <f>IFERROR(AK261*LEDGER!BJ261,0)</f>
        <v>0</v>
      </c>
      <c r="BC261" s="26">
        <f>IFERROR(AL261*LEDGER!BK261,0)</f>
        <v>0</v>
      </c>
      <c r="BD261" s="26">
        <f t="shared" si="45"/>
        <v>0</v>
      </c>
      <c r="BE261" s="26">
        <f t="shared" si="46"/>
        <v>0</v>
      </c>
    </row>
    <row r="262" spans="2:57" x14ac:dyDescent="0.2">
      <c r="B262" s="26">
        <f>'Sub Ref'!F$27</f>
        <v>75</v>
      </c>
      <c r="C262" s="26">
        <f>'Sub Ref'!G$27</f>
        <v>25</v>
      </c>
      <c r="D262" s="26">
        <f t="shared" si="40"/>
        <v>100</v>
      </c>
      <c r="E262" s="26">
        <f>'Sub Ref'!O$27</f>
        <v>75</v>
      </c>
      <c r="F262" s="26">
        <f>'Sub Ref'!P$27</f>
        <v>25</v>
      </c>
      <c r="G262" s="26">
        <f t="shared" si="41"/>
        <v>100</v>
      </c>
      <c r="H262" s="26" t="e">
        <f>VLOOKUP('DATA ENTRY'!L262,'Sub Ref'!$L$30:$O$31,4,0)</f>
        <v>#N/A</v>
      </c>
      <c r="I262" s="26" t="e">
        <f>VLOOKUP('DATA ENTRY'!L262,'Sub Ref'!$L$30:$P$31,5,0)</f>
        <v>#N/A</v>
      </c>
      <c r="J262" s="26" t="e">
        <f t="shared" si="47"/>
        <v>#N/A</v>
      </c>
      <c r="K262" s="26" t="e">
        <f>VLOOKUP('DATA ENTRY'!O262,'Sub Ref'!$C$3:$G$11,4,0)</f>
        <v>#N/A</v>
      </c>
      <c r="L262" s="26" t="e">
        <f>VLOOKUP('DATA ENTRY'!O262,'Sub Ref'!$C$3:$G$11,5,0)</f>
        <v>#N/A</v>
      </c>
      <c r="M262" s="26" t="e">
        <f t="shared" si="42"/>
        <v>#N/A</v>
      </c>
      <c r="N262" s="26" t="e">
        <f>VLOOKUP('DATA ENTRY'!R262,'Sub Ref'!$L$3:$P$11,4,0)</f>
        <v>#N/A</v>
      </c>
      <c r="O262" s="26" t="e">
        <f>VLOOKUP('DATA ENTRY'!R262,'Sub Ref'!$L$3:$P$11,5,0)</f>
        <v>#N/A</v>
      </c>
      <c r="P262" s="26" t="e">
        <f t="shared" ref="P262:P325" si="48">SUM(N262:O262)</f>
        <v>#N/A</v>
      </c>
      <c r="Q262" s="26" t="e">
        <f>VLOOKUP('DATA ENTRY'!U262,'Sub Ref'!$C$14:$G$22,4,0)</f>
        <v>#N/A</v>
      </c>
      <c r="R262" s="26" t="e">
        <f>VLOOKUP('DATA ENTRY'!U262,'Sub Ref'!$C$14:$G$22,5,0)</f>
        <v>#N/A</v>
      </c>
      <c r="S262" s="26" t="e">
        <f t="shared" ref="S262:S325" si="49">SUM(Q262:R262)</f>
        <v>#N/A</v>
      </c>
      <c r="T262" s="26" t="e">
        <f>INDEX('Sub Ref'!$O$14:$O$22,MATCH('DATA ENTRY'!X262,'Sub Ref'!$L$14:$L$22,0))</f>
        <v>#N/A</v>
      </c>
      <c r="U262" s="26" t="e">
        <f>INDEX('Sub Ref'!$P$14:$P$22,MATCH('DATA ENTRY'!X262,'Sub Ref'!$L$14:$L$22,0))</f>
        <v>#N/A</v>
      </c>
      <c r="V262" s="26" t="e">
        <f t="shared" si="43"/>
        <v>#N/A</v>
      </c>
      <c r="X262" s="26">
        <f>'DATA ENTRY'!A262</f>
        <v>0</v>
      </c>
      <c r="Y262" s="26">
        <f>'Sub Ref'!$D$27</f>
        <v>2.25</v>
      </c>
      <c r="Z262" s="26">
        <f>'Sub Ref'!$E$27</f>
        <v>0.75</v>
      </c>
      <c r="AA262" s="26">
        <f>'Sub Ref'!$M$27</f>
        <v>3</v>
      </c>
      <c r="AB262" s="26">
        <f>'Sub Ref'!$N$27</f>
        <v>1</v>
      </c>
      <c r="AC262" s="26">
        <f>IFERROR(VLOOKUP('DATA ENTRY'!L262,'Sub Ref'!$L$30:$N$31,2,0),0)</f>
        <v>0</v>
      </c>
      <c r="AD262" s="26">
        <f>IFERROR(VLOOKUP('DATA ENTRY'!L262,'Sub Ref'!$L$30:$N$31,3,0),0)</f>
        <v>0</v>
      </c>
      <c r="AE262" s="26">
        <f>IFERROR(VLOOKUP('DATA ENTRY'!O262,'Sub Ref'!$C$3:$E$11,2,0),0)</f>
        <v>0</v>
      </c>
      <c r="AF262" s="26">
        <f>IFERROR(VLOOKUP('DATA ENTRY'!O262,'Sub Ref'!$C$3:$E$11,3,0),0)</f>
        <v>0</v>
      </c>
      <c r="AG262" s="26">
        <f>IFERROR(VLOOKUP('DATA ENTRY'!R262,'Sub Ref'!$L$3:$N$24,2,0),0)</f>
        <v>0</v>
      </c>
      <c r="AH262" s="26">
        <f>IFERROR(VLOOKUP('DATA ENTRY'!R262,'Sub Ref'!$L$3:$N$24,3,0),0)</f>
        <v>0</v>
      </c>
      <c r="AI262" s="26">
        <f>IFERROR(VLOOKUP('DATA ENTRY'!U262,'Sub Ref'!$C$14:$E$22,2,0),0)</f>
        <v>0</v>
      </c>
      <c r="AJ262" s="26">
        <f>IFERROR(VLOOKUP('DATA ENTRY'!U262,'Sub Ref'!$C$14:$E$22,3,0),0)</f>
        <v>0</v>
      </c>
      <c r="AK262" s="26">
        <f>IFERROR(INDEX('Sub Ref'!$M$14:$M$23,MATCH('DATA ENTRY'!X262,'Sub Ref'!$L$14:$L$23,0)),0)</f>
        <v>0</v>
      </c>
      <c r="AL262" s="26">
        <f>IFERROR(INDEX('Sub Ref'!$N$14:$N$23,MATCH('DATA ENTRY'!X262,'Sub Ref'!$L$14:$L$23,0)),0)</f>
        <v>0</v>
      </c>
      <c r="AN262" s="26">
        <f t="shared" si="44"/>
        <v>7</v>
      </c>
      <c r="AP262" s="26">
        <f>IFERROR('MARK LOOKUP'!Y262*LEDGER!AR262,0)</f>
        <v>0</v>
      </c>
      <c r="AQ262" s="26">
        <f>IFERROR('MARK LOOKUP'!Z262*LEDGER!AS262,0)</f>
        <v>0</v>
      </c>
      <c r="AR262" s="26">
        <f>IFERROR(AA262*LEDGER!AU262,0)</f>
        <v>0</v>
      </c>
      <c r="AS262" s="26">
        <f>IFERROR(AB262*LEDGER!AV262,0)</f>
        <v>0</v>
      </c>
      <c r="AT262" s="26">
        <f>IFERROR(AC262*LEDGER!AU262,0)</f>
        <v>0</v>
      </c>
      <c r="AU262" s="26">
        <f>IFERROR(AD262*LEDGER!AV262,0)</f>
        <v>0</v>
      </c>
      <c r="AV262" s="26">
        <f>IFERROR(AE262*LEDGER!BA262,0)</f>
        <v>0</v>
      </c>
      <c r="AW262" s="26">
        <f>IFERROR(AF262*LEDGER!BB262,0)</f>
        <v>0</v>
      </c>
      <c r="AX262" s="26">
        <f>IFERROR(AG262*LEDGER!BD262,0)</f>
        <v>0</v>
      </c>
      <c r="AY262" s="26">
        <f>IFERROR(AH262*LEDGER!BE262,0)</f>
        <v>0</v>
      </c>
      <c r="AZ262" s="26">
        <f>IFERROR(AI262*LEDGER!BG262,0)</f>
        <v>0</v>
      </c>
      <c r="BA262" s="26">
        <f>IFERROR(AJ262*LEDGER!BH262,0)</f>
        <v>0</v>
      </c>
      <c r="BB262" s="26">
        <f>IFERROR(AK262*LEDGER!BJ262,0)</f>
        <v>0</v>
      </c>
      <c r="BC262" s="26">
        <f>IFERROR(AL262*LEDGER!BK262,0)</f>
        <v>0</v>
      </c>
      <c r="BD262" s="26">
        <f t="shared" si="45"/>
        <v>0</v>
      </c>
      <c r="BE262" s="26">
        <f t="shared" si="46"/>
        <v>0</v>
      </c>
    </row>
    <row r="263" spans="2:57" x14ac:dyDescent="0.2">
      <c r="B263" s="26">
        <f>'Sub Ref'!F$27</f>
        <v>75</v>
      </c>
      <c r="C263" s="26">
        <f>'Sub Ref'!G$27</f>
        <v>25</v>
      </c>
      <c r="D263" s="26">
        <f t="shared" si="40"/>
        <v>100</v>
      </c>
      <c r="E263" s="26">
        <f>'Sub Ref'!O$27</f>
        <v>75</v>
      </c>
      <c r="F263" s="26">
        <f>'Sub Ref'!P$27</f>
        <v>25</v>
      </c>
      <c r="G263" s="26">
        <f t="shared" si="41"/>
        <v>100</v>
      </c>
      <c r="H263" s="26" t="e">
        <f>VLOOKUP('DATA ENTRY'!L263,'Sub Ref'!$L$30:$O$31,4,0)</f>
        <v>#N/A</v>
      </c>
      <c r="I263" s="26" t="e">
        <f>VLOOKUP('DATA ENTRY'!L263,'Sub Ref'!$L$30:$P$31,5,0)</f>
        <v>#N/A</v>
      </c>
      <c r="J263" s="26" t="e">
        <f t="shared" si="47"/>
        <v>#N/A</v>
      </c>
      <c r="K263" s="26" t="e">
        <f>VLOOKUP('DATA ENTRY'!O263,'Sub Ref'!$C$3:$G$11,4,0)</f>
        <v>#N/A</v>
      </c>
      <c r="L263" s="26" t="e">
        <f>VLOOKUP('DATA ENTRY'!O263,'Sub Ref'!$C$3:$G$11,5,0)</f>
        <v>#N/A</v>
      </c>
      <c r="M263" s="26" t="e">
        <f t="shared" si="42"/>
        <v>#N/A</v>
      </c>
      <c r="N263" s="26" t="e">
        <f>VLOOKUP('DATA ENTRY'!R263,'Sub Ref'!$L$3:$P$11,4,0)</f>
        <v>#N/A</v>
      </c>
      <c r="O263" s="26" t="e">
        <f>VLOOKUP('DATA ENTRY'!R263,'Sub Ref'!$L$3:$P$11,5,0)</f>
        <v>#N/A</v>
      </c>
      <c r="P263" s="26" t="e">
        <f t="shared" si="48"/>
        <v>#N/A</v>
      </c>
      <c r="Q263" s="26" t="e">
        <f>VLOOKUP('DATA ENTRY'!U263,'Sub Ref'!$C$14:$G$22,4,0)</f>
        <v>#N/A</v>
      </c>
      <c r="R263" s="26" t="e">
        <f>VLOOKUP('DATA ENTRY'!U263,'Sub Ref'!$C$14:$G$22,5,0)</f>
        <v>#N/A</v>
      </c>
      <c r="S263" s="26" t="e">
        <f t="shared" si="49"/>
        <v>#N/A</v>
      </c>
      <c r="T263" s="26" t="e">
        <f>INDEX('Sub Ref'!$O$14:$O$22,MATCH('DATA ENTRY'!X263,'Sub Ref'!$L$14:$L$22,0))</f>
        <v>#N/A</v>
      </c>
      <c r="U263" s="26" t="e">
        <f>INDEX('Sub Ref'!$P$14:$P$22,MATCH('DATA ENTRY'!X263,'Sub Ref'!$L$14:$L$22,0))</f>
        <v>#N/A</v>
      </c>
      <c r="V263" s="26" t="e">
        <f t="shared" si="43"/>
        <v>#N/A</v>
      </c>
      <c r="X263" s="26">
        <f>'DATA ENTRY'!A263</f>
        <v>0</v>
      </c>
      <c r="Y263" s="26">
        <f>'Sub Ref'!$D$27</f>
        <v>2.25</v>
      </c>
      <c r="Z263" s="26">
        <f>'Sub Ref'!$E$27</f>
        <v>0.75</v>
      </c>
      <c r="AA263" s="26">
        <f>'Sub Ref'!$M$27</f>
        <v>3</v>
      </c>
      <c r="AB263" s="26">
        <f>'Sub Ref'!$N$27</f>
        <v>1</v>
      </c>
      <c r="AC263" s="26">
        <f>IFERROR(VLOOKUP('DATA ENTRY'!L263,'Sub Ref'!$L$30:$N$31,2,0),0)</f>
        <v>0</v>
      </c>
      <c r="AD263" s="26">
        <f>IFERROR(VLOOKUP('DATA ENTRY'!L263,'Sub Ref'!$L$30:$N$31,3,0),0)</f>
        <v>0</v>
      </c>
      <c r="AE263" s="26">
        <f>IFERROR(VLOOKUP('DATA ENTRY'!O263,'Sub Ref'!$C$3:$E$11,2,0),0)</f>
        <v>0</v>
      </c>
      <c r="AF263" s="26">
        <f>IFERROR(VLOOKUP('DATA ENTRY'!O263,'Sub Ref'!$C$3:$E$11,3,0),0)</f>
        <v>0</v>
      </c>
      <c r="AG263" s="26">
        <f>IFERROR(VLOOKUP('DATA ENTRY'!R263,'Sub Ref'!$L$3:$N$24,2,0),0)</f>
        <v>0</v>
      </c>
      <c r="AH263" s="26">
        <f>IFERROR(VLOOKUP('DATA ENTRY'!R263,'Sub Ref'!$L$3:$N$24,3,0),0)</f>
        <v>0</v>
      </c>
      <c r="AI263" s="26">
        <f>IFERROR(VLOOKUP('DATA ENTRY'!U263,'Sub Ref'!$C$14:$E$22,2,0),0)</f>
        <v>0</v>
      </c>
      <c r="AJ263" s="26">
        <f>IFERROR(VLOOKUP('DATA ENTRY'!U263,'Sub Ref'!$C$14:$E$22,3,0),0)</f>
        <v>0</v>
      </c>
      <c r="AK263" s="26">
        <f>IFERROR(INDEX('Sub Ref'!$M$14:$M$23,MATCH('DATA ENTRY'!X263,'Sub Ref'!$L$14:$L$23,0)),0)</f>
        <v>0</v>
      </c>
      <c r="AL263" s="26">
        <f>IFERROR(INDEX('Sub Ref'!$N$14:$N$23,MATCH('DATA ENTRY'!X263,'Sub Ref'!$L$14:$L$23,0)),0)</f>
        <v>0</v>
      </c>
      <c r="AN263" s="26">
        <f t="shared" si="44"/>
        <v>7</v>
      </c>
      <c r="AP263" s="26">
        <f>IFERROR('MARK LOOKUP'!Y263*LEDGER!AR263,0)</f>
        <v>0</v>
      </c>
      <c r="AQ263" s="26">
        <f>IFERROR('MARK LOOKUP'!Z263*LEDGER!AS263,0)</f>
        <v>0</v>
      </c>
      <c r="AR263" s="26">
        <f>IFERROR(AA263*LEDGER!AU263,0)</f>
        <v>0</v>
      </c>
      <c r="AS263" s="26">
        <f>IFERROR(AB263*LEDGER!AV263,0)</f>
        <v>0</v>
      </c>
      <c r="AT263" s="26">
        <f>IFERROR(AC263*LEDGER!AU263,0)</f>
        <v>0</v>
      </c>
      <c r="AU263" s="26">
        <f>IFERROR(AD263*LEDGER!AV263,0)</f>
        <v>0</v>
      </c>
      <c r="AV263" s="26">
        <f>IFERROR(AE263*LEDGER!BA263,0)</f>
        <v>0</v>
      </c>
      <c r="AW263" s="26">
        <f>IFERROR(AF263*LEDGER!BB263,0)</f>
        <v>0</v>
      </c>
      <c r="AX263" s="26">
        <f>IFERROR(AG263*LEDGER!BD263,0)</f>
        <v>0</v>
      </c>
      <c r="AY263" s="26">
        <f>IFERROR(AH263*LEDGER!BE263,0)</f>
        <v>0</v>
      </c>
      <c r="AZ263" s="26">
        <f>IFERROR(AI263*LEDGER!BG263,0)</f>
        <v>0</v>
      </c>
      <c r="BA263" s="26">
        <f>IFERROR(AJ263*LEDGER!BH263,0)</f>
        <v>0</v>
      </c>
      <c r="BB263" s="26">
        <f>IFERROR(AK263*LEDGER!BJ263,0)</f>
        <v>0</v>
      </c>
      <c r="BC263" s="26">
        <f>IFERROR(AL263*LEDGER!BK263,0)</f>
        <v>0</v>
      </c>
      <c r="BD263" s="26">
        <f t="shared" si="45"/>
        <v>0</v>
      </c>
      <c r="BE263" s="26">
        <f t="shared" si="46"/>
        <v>0</v>
      </c>
    </row>
    <row r="264" spans="2:57" x14ac:dyDescent="0.2">
      <c r="B264" s="26">
        <f>'Sub Ref'!F$27</f>
        <v>75</v>
      </c>
      <c r="C264" s="26">
        <f>'Sub Ref'!G$27</f>
        <v>25</v>
      </c>
      <c r="D264" s="26">
        <f t="shared" si="40"/>
        <v>100</v>
      </c>
      <c r="E264" s="26">
        <f>'Sub Ref'!O$27</f>
        <v>75</v>
      </c>
      <c r="F264" s="26">
        <f>'Sub Ref'!P$27</f>
        <v>25</v>
      </c>
      <c r="G264" s="26">
        <f t="shared" si="41"/>
        <v>100</v>
      </c>
      <c r="H264" s="26" t="e">
        <f>VLOOKUP('DATA ENTRY'!L264,'Sub Ref'!$L$30:$O$31,4,0)</f>
        <v>#N/A</v>
      </c>
      <c r="I264" s="26" t="e">
        <f>VLOOKUP('DATA ENTRY'!L264,'Sub Ref'!$L$30:$P$31,5,0)</f>
        <v>#N/A</v>
      </c>
      <c r="J264" s="26" t="e">
        <f t="shared" si="47"/>
        <v>#N/A</v>
      </c>
      <c r="K264" s="26" t="e">
        <f>VLOOKUP('DATA ENTRY'!O264,'Sub Ref'!$C$3:$G$11,4,0)</f>
        <v>#N/A</v>
      </c>
      <c r="L264" s="26" t="e">
        <f>VLOOKUP('DATA ENTRY'!O264,'Sub Ref'!$C$3:$G$11,5,0)</f>
        <v>#N/A</v>
      </c>
      <c r="M264" s="26" t="e">
        <f t="shared" si="42"/>
        <v>#N/A</v>
      </c>
      <c r="N264" s="26" t="e">
        <f>VLOOKUP('DATA ENTRY'!R264,'Sub Ref'!$L$3:$P$11,4,0)</f>
        <v>#N/A</v>
      </c>
      <c r="O264" s="26" t="e">
        <f>VLOOKUP('DATA ENTRY'!R264,'Sub Ref'!$L$3:$P$11,5,0)</f>
        <v>#N/A</v>
      </c>
      <c r="P264" s="26" t="e">
        <f t="shared" si="48"/>
        <v>#N/A</v>
      </c>
      <c r="Q264" s="26" t="e">
        <f>VLOOKUP('DATA ENTRY'!U264,'Sub Ref'!$C$14:$G$22,4,0)</f>
        <v>#N/A</v>
      </c>
      <c r="R264" s="26" t="e">
        <f>VLOOKUP('DATA ENTRY'!U264,'Sub Ref'!$C$14:$G$22,5,0)</f>
        <v>#N/A</v>
      </c>
      <c r="S264" s="26" t="e">
        <f t="shared" si="49"/>
        <v>#N/A</v>
      </c>
      <c r="T264" s="26" t="e">
        <f>INDEX('Sub Ref'!$O$14:$O$22,MATCH('DATA ENTRY'!X264,'Sub Ref'!$L$14:$L$22,0))</f>
        <v>#N/A</v>
      </c>
      <c r="U264" s="26" t="e">
        <f>INDEX('Sub Ref'!$P$14:$P$22,MATCH('DATA ENTRY'!X264,'Sub Ref'!$L$14:$L$22,0))</f>
        <v>#N/A</v>
      </c>
      <c r="V264" s="26" t="e">
        <f t="shared" si="43"/>
        <v>#N/A</v>
      </c>
      <c r="X264" s="26">
        <f>'DATA ENTRY'!A264</f>
        <v>0</v>
      </c>
      <c r="Y264" s="26">
        <f>'Sub Ref'!$D$27</f>
        <v>2.25</v>
      </c>
      <c r="Z264" s="26">
        <f>'Sub Ref'!$E$27</f>
        <v>0.75</v>
      </c>
      <c r="AA264" s="26">
        <f>'Sub Ref'!$M$27</f>
        <v>3</v>
      </c>
      <c r="AB264" s="26">
        <f>'Sub Ref'!$N$27</f>
        <v>1</v>
      </c>
      <c r="AC264" s="26">
        <f>IFERROR(VLOOKUP('DATA ENTRY'!L264,'Sub Ref'!$L$30:$N$31,2,0),0)</f>
        <v>0</v>
      </c>
      <c r="AD264" s="26">
        <f>IFERROR(VLOOKUP('DATA ENTRY'!L264,'Sub Ref'!$L$30:$N$31,3,0),0)</f>
        <v>0</v>
      </c>
      <c r="AE264" s="26">
        <f>IFERROR(VLOOKUP('DATA ENTRY'!O264,'Sub Ref'!$C$3:$E$11,2,0),0)</f>
        <v>0</v>
      </c>
      <c r="AF264" s="26">
        <f>IFERROR(VLOOKUP('DATA ENTRY'!O264,'Sub Ref'!$C$3:$E$11,3,0),0)</f>
        <v>0</v>
      </c>
      <c r="AG264" s="26">
        <f>IFERROR(VLOOKUP('DATA ENTRY'!R264,'Sub Ref'!$L$3:$N$24,2,0),0)</f>
        <v>0</v>
      </c>
      <c r="AH264" s="26">
        <f>IFERROR(VLOOKUP('DATA ENTRY'!R264,'Sub Ref'!$L$3:$N$24,3,0),0)</f>
        <v>0</v>
      </c>
      <c r="AI264" s="26">
        <f>IFERROR(VLOOKUP('DATA ENTRY'!U264,'Sub Ref'!$C$14:$E$22,2,0),0)</f>
        <v>0</v>
      </c>
      <c r="AJ264" s="26">
        <f>IFERROR(VLOOKUP('DATA ENTRY'!U264,'Sub Ref'!$C$14:$E$22,3,0),0)</f>
        <v>0</v>
      </c>
      <c r="AK264" s="26">
        <f>IFERROR(INDEX('Sub Ref'!$M$14:$M$23,MATCH('DATA ENTRY'!X264,'Sub Ref'!$L$14:$L$23,0)),0)</f>
        <v>0</v>
      </c>
      <c r="AL264" s="26">
        <f>IFERROR(INDEX('Sub Ref'!$N$14:$N$23,MATCH('DATA ENTRY'!X264,'Sub Ref'!$L$14:$L$23,0)),0)</f>
        <v>0</v>
      </c>
      <c r="AN264" s="26">
        <f t="shared" si="44"/>
        <v>7</v>
      </c>
      <c r="AP264" s="26">
        <f>IFERROR('MARK LOOKUP'!Y264*LEDGER!AR264,0)</f>
        <v>0</v>
      </c>
      <c r="AQ264" s="26">
        <f>IFERROR('MARK LOOKUP'!Z264*LEDGER!AS264,0)</f>
        <v>0</v>
      </c>
      <c r="AR264" s="26">
        <f>IFERROR(AA264*LEDGER!AU264,0)</f>
        <v>0</v>
      </c>
      <c r="AS264" s="26">
        <f>IFERROR(AB264*LEDGER!AV264,0)</f>
        <v>0</v>
      </c>
      <c r="AT264" s="26">
        <f>IFERROR(AC264*LEDGER!AU264,0)</f>
        <v>0</v>
      </c>
      <c r="AU264" s="26">
        <f>IFERROR(AD264*LEDGER!AV264,0)</f>
        <v>0</v>
      </c>
      <c r="AV264" s="26">
        <f>IFERROR(AE264*LEDGER!BA264,0)</f>
        <v>0</v>
      </c>
      <c r="AW264" s="26">
        <f>IFERROR(AF264*LEDGER!BB264,0)</f>
        <v>0</v>
      </c>
      <c r="AX264" s="26">
        <f>IFERROR(AG264*LEDGER!BD264,0)</f>
        <v>0</v>
      </c>
      <c r="AY264" s="26">
        <f>IFERROR(AH264*LEDGER!BE264,0)</f>
        <v>0</v>
      </c>
      <c r="AZ264" s="26">
        <f>IFERROR(AI264*LEDGER!BG264,0)</f>
        <v>0</v>
      </c>
      <c r="BA264" s="26">
        <f>IFERROR(AJ264*LEDGER!BH264,0)</f>
        <v>0</v>
      </c>
      <c r="BB264" s="26">
        <f>IFERROR(AK264*LEDGER!BJ264,0)</f>
        <v>0</v>
      </c>
      <c r="BC264" s="26">
        <f>IFERROR(AL264*LEDGER!BK264,0)</f>
        <v>0</v>
      </c>
      <c r="BD264" s="26">
        <f t="shared" si="45"/>
        <v>0</v>
      </c>
      <c r="BE264" s="26">
        <f t="shared" si="46"/>
        <v>0</v>
      </c>
    </row>
    <row r="265" spans="2:57" x14ac:dyDescent="0.2">
      <c r="B265" s="26">
        <f>'Sub Ref'!F$27</f>
        <v>75</v>
      </c>
      <c r="C265" s="26">
        <f>'Sub Ref'!G$27</f>
        <v>25</v>
      </c>
      <c r="D265" s="26">
        <f t="shared" si="40"/>
        <v>100</v>
      </c>
      <c r="E265" s="26">
        <f>'Sub Ref'!O$27</f>
        <v>75</v>
      </c>
      <c r="F265" s="26">
        <f>'Sub Ref'!P$27</f>
        <v>25</v>
      </c>
      <c r="G265" s="26">
        <f t="shared" si="41"/>
        <v>100</v>
      </c>
      <c r="H265" s="26" t="e">
        <f>VLOOKUP('DATA ENTRY'!L265,'Sub Ref'!$L$30:$O$31,4,0)</f>
        <v>#N/A</v>
      </c>
      <c r="I265" s="26" t="e">
        <f>VLOOKUP('DATA ENTRY'!L265,'Sub Ref'!$L$30:$P$31,5,0)</f>
        <v>#N/A</v>
      </c>
      <c r="J265" s="26" t="e">
        <f t="shared" si="47"/>
        <v>#N/A</v>
      </c>
      <c r="K265" s="26" t="e">
        <f>VLOOKUP('DATA ENTRY'!O265,'Sub Ref'!$C$3:$G$11,4,0)</f>
        <v>#N/A</v>
      </c>
      <c r="L265" s="26" t="e">
        <f>VLOOKUP('DATA ENTRY'!O265,'Sub Ref'!$C$3:$G$11,5,0)</f>
        <v>#N/A</v>
      </c>
      <c r="M265" s="26" t="e">
        <f t="shared" si="42"/>
        <v>#N/A</v>
      </c>
      <c r="N265" s="26" t="e">
        <f>VLOOKUP('DATA ENTRY'!R265,'Sub Ref'!$L$3:$P$11,4,0)</f>
        <v>#N/A</v>
      </c>
      <c r="O265" s="26" t="e">
        <f>VLOOKUP('DATA ENTRY'!R265,'Sub Ref'!$L$3:$P$11,5,0)</f>
        <v>#N/A</v>
      </c>
      <c r="P265" s="26" t="e">
        <f t="shared" si="48"/>
        <v>#N/A</v>
      </c>
      <c r="Q265" s="26" t="e">
        <f>VLOOKUP('DATA ENTRY'!U265,'Sub Ref'!$C$14:$G$22,4,0)</f>
        <v>#N/A</v>
      </c>
      <c r="R265" s="26" t="e">
        <f>VLOOKUP('DATA ENTRY'!U265,'Sub Ref'!$C$14:$G$22,5,0)</f>
        <v>#N/A</v>
      </c>
      <c r="S265" s="26" t="e">
        <f t="shared" si="49"/>
        <v>#N/A</v>
      </c>
      <c r="T265" s="26" t="e">
        <f>INDEX('Sub Ref'!$O$14:$O$22,MATCH('DATA ENTRY'!X265,'Sub Ref'!$L$14:$L$22,0))</f>
        <v>#N/A</v>
      </c>
      <c r="U265" s="26" t="e">
        <f>INDEX('Sub Ref'!$P$14:$P$22,MATCH('DATA ENTRY'!X265,'Sub Ref'!$L$14:$L$22,0))</f>
        <v>#N/A</v>
      </c>
      <c r="V265" s="26" t="e">
        <f t="shared" si="43"/>
        <v>#N/A</v>
      </c>
      <c r="X265" s="26">
        <f>'DATA ENTRY'!A265</f>
        <v>0</v>
      </c>
      <c r="Y265" s="26">
        <f>'Sub Ref'!$D$27</f>
        <v>2.25</v>
      </c>
      <c r="Z265" s="26">
        <f>'Sub Ref'!$E$27</f>
        <v>0.75</v>
      </c>
      <c r="AA265" s="26">
        <f>'Sub Ref'!$M$27</f>
        <v>3</v>
      </c>
      <c r="AB265" s="26">
        <f>'Sub Ref'!$N$27</f>
        <v>1</v>
      </c>
      <c r="AC265" s="26">
        <f>IFERROR(VLOOKUP('DATA ENTRY'!L265,'Sub Ref'!$L$30:$N$31,2,0),0)</f>
        <v>0</v>
      </c>
      <c r="AD265" s="26">
        <f>IFERROR(VLOOKUP('DATA ENTRY'!L265,'Sub Ref'!$L$30:$N$31,3,0),0)</f>
        <v>0</v>
      </c>
      <c r="AE265" s="26">
        <f>IFERROR(VLOOKUP('DATA ENTRY'!O265,'Sub Ref'!$C$3:$E$11,2,0),0)</f>
        <v>0</v>
      </c>
      <c r="AF265" s="26">
        <f>IFERROR(VLOOKUP('DATA ENTRY'!O265,'Sub Ref'!$C$3:$E$11,3,0),0)</f>
        <v>0</v>
      </c>
      <c r="AG265" s="26">
        <f>IFERROR(VLOOKUP('DATA ENTRY'!R265,'Sub Ref'!$L$3:$N$24,2,0),0)</f>
        <v>0</v>
      </c>
      <c r="AH265" s="26">
        <f>IFERROR(VLOOKUP('DATA ENTRY'!R265,'Sub Ref'!$L$3:$N$24,3,0),0)</f>
        <v>0</v>
      </c>
      <c r="AI265" s="26">
        <f>IFERROR(VLOOKUP('DATA ENTRY'!U265,'Sub Ref'!$C$14:$E$22,2,0),0)</f>
        <v>0</v>
      </c>
      <c r="AJ265" s="26">
        <f>IFERROR(VLOOKUP('DATA ENTRY'!U265,'Sub Ref'!$C$14:$E$22,3,0),0)</f>
        <v>0</v>
      </c>
      <c r="AK265" s="26">
        <f>IFERROR(INDEX('Sub Ref'!$M$14:$M$23,MATCH('DATA ENTRY'!X265,'Sub Ref'!$L$14:$L$23,0)),0)</f>
        <v>0</v>
      </c>
      <c r="AL265" s="26">
        <f>IFERROR(INDEX('Sub Ref'!$N$14:$N$23,MATCH('DATA ENTRY'!X265,'Sub Ref'!$L$14:$L$23,0)),0)</f>
        <v>0</v>
      </c>
      <c r="AN265" s="26">
        <f t="shared" si="44"/>
        <v>7</v>
      </c>
      <c r="AP265" s="26">
        <f>IFERROR('MARK LOOKUP'!Y265*LEDGER!AR265,0)</f>
        <v>0</v>
      </c>
      <c r="AQ265" s="26">
        <f>IFERROR('MARK LOOKUP'!Z265*LEDGER!AS265,0)</f>
        <v>0</v>
      </c>
      <c r="AR265" s="26">
        <f>IFERROR(AA265*LEDGER!AU265,0)</f>
        <v>0</v>
      </c>
      <c r="AS265" s="26">
        <f>IFERROR(AB265*LEDGER!AV265,0)</f>
        <v>0</v>
      </c>
      <c r="AT265" s="26">
        <f>IFERROR(AC265*LEDGER!AU265,0)</f>
        <v>0</v>
      </c>
      <c r="AU265" s="26">
        <f>IFERROR(AD265*LEDGER!AV265,0)</f>
        <v>0</v>
      </c>
      <c r="AV265" s="26">
        <f>IFERROR(AE265*LEDGER!BA265,0)</f>
        <v>0</v>
      </c>
      <c r="AW265" s="26">
        <f>IFERROR(AF265*LEDGER!BB265,0)</f>
        <v>0</v>
      </c>
      <c r="AX265" s="26">
        <f>IFERROR(AG265*LEDGER!BD265,0)</f>
        <v>0</v>
      </c>
      <c r="AY265" s="26">
        <f>IFERROR(AH265*LEDGER!BE265,0)</f>
        <v>0</v>
      </c>
      <c r="AZ265" s="26">
        <f>IFERROR(AI265*LEDGER!BG265,0)</f>
        <v>0</v>
      </c>
      <c r="BA265" s="26">
        <f>IFERROR(AJ265*LEDGER!BH265,0)</f>
        <v>0</v>
      </c>
      <c r="BB265" s="26">
        <f>IFERROR(AK265*LEDGER!BJ265,0)</f>
        <v>0</v>
      </c>
      <c r="BC265" s="26">
        <f>IFERROR(AL265*LEDGER!BK265,0)</f>
        <v>0</v>
      </c>
      <c r="BD265" s="26">
        <f t="shared" si="45"/>
        <v>0</v>
      </c>
      <c r="BE265" s="26">
        <f t="shared" si="46"/>
        <v>0</v>
      </c>
    </row>
    <row r="266" spans="2:57" x14ac:dyDescent="0.2">
      <c r="B266" s="26">
        <f>'Sub Ref'!F$27</f>
        <v>75</v>
      </c>
      <c r="C266" s="26">
        <f>'Sub Ref'!G$27</f>
        <v>25</v>
      </c>
      <c r="D266" s="26">
        <f t="shared" si="40"/>
        <v>100</v>
      </c>
      <c r="E266" s="26">
        <f>'Sub Ref'!O$27</f>
        <v>75</v>
      </c>
      <c r="F266" s="26">
        <f>'Sub Ref'!P$27</f>
        <v>25</v>
      </c>
      <c r="G266" s="26">
        <f t="shared" si="41"/>
        <v>100</v>
      </c>
      <c r="H266" s="26" t="e">
        <f>VLOOKUP('DATA ENTRY'!L266,'Sub Ref'!$L$30:$O$31,4,0)</f>
        <v>#N/A</v>
      </c>
      <c r="I266" s="26" t="e">
        <f>VLOOKUP('DATA ENTRY'!L266,'Sub Ref'!$L$30:$P$31,5,0)</f>
        <v>#N/A</v>
      </c>
      <c r="J266" s="26" t="e">
        <f t="shared" si="47"/>
        <v>#N/A</v>
      </c>
      <c r="K266" s="26" t="e">
        <f>VLOOKUP('DATA ENTRY'!O266,'Sub Ref'!$C$3:$G$11,4,0)</f>
        <v>#N/A</v>
      </c>
      <c r="L266" s="26" t="e">
        <f>VLOOKUP('DATA ENTRY'!O266,'Sub Ref'!$C$3:$G$11,5,0)</f>
        <v>#N/A</v>
      </c>
      <c r="M266" s="26" t="e">
        <f t="shared" si="42"/>
        <v>#N/A</v>
      </c>
      <c r="N266" s="26" t="e">
        <f>VLOOKUP('DATA ENTRY'!R266,'Sub Ref'!$L$3:$P$11,4,0)</f>
        <v>#N/A</v>
      </c>
      <c r="O266" s="26" t="e">
        <f>VLOOKUP('DATA ENTRY'!R266,'Sub Ref'!$L$3:$P$11,5,0)</f>
        <v>#N/A</v>
      </c>
      <c r="P266" s="26" t="e">
        <f t="shared" si="48"/>
        <v>#N/A</v>
      </c>
      <c r="Q266" s="26" t="e">
        <f>VLOOKUP('DATA ENTRY'!U266,'Sub Ref'!$C$14:$G$22,4,0)</f>
        <v>#N/A</v>
      </c>
      <c r="R266" s="26" t="e">
        <f>VLOOKUP('DATA ENTRY'!U266,'Sub Ref'!$C$14:$G$22,5,0)</f>
        <v>#N/A</v>
      </c>
      <c r="S266" s="26" t="e">
        <f t="shared" si="49"/>
        <v>#N/A</v>
      </c>
      <c r="T266" s="26" t="e">
        <f>INDEX('Sub Ref'!$O$14:$O$22,MATCH('DATA ENTRY'!X266,'Sub Ref'!$L$14:$L$22,0))</f>
        <v>#N/A</v>
      </c>
      <c r="U266" s="26" t="e">
        <f>INDEX('Sub Ref'!$P$14:$P$22,MATCH('DATA ENTRY'!X266,'Sub Ref'!$L$14:$L$22,0))</f>
        <v>#N/A</v>
      </c>
      <c r="V266" s="26" t="e">
        <f t="shared" si="43"/>
        <v>#N/A</v>
      </c>
      <c r="X266" s="26">
        <f>'DATA ENTRY'!A266</f>
        <v>0</v>
      </c>
      <c r="Y266" s="26">
        <f>'Sub Ref'!$D$27</f>
        <v>2.25</v>
      </c>
      <c r="Z266" s="26">
        <f>'Sub Ref'!$E$27</f>
        <v>0.75</v>
      </c>
      <c r="AA266" s="26">
        <f>'Sub Ref'!$M$27</f>
        <v>3</v>
      </c>
      <c r="AB266" s="26">
        <f>'Sub Ref'!$N$27</f>
        <v>1</v>
      </c>
      <c r="AC266" s="26">
        <f>IFERROR(VLOOKUP('DATA ENTRY'!L266,'Sub Ref'!$L$30:$N$31,2,0),0)</f>
        <v>0</v>
      </c>
      <c r="AD266" s="26">
        <f>IFERROR(VLOOKUP('DATA ENTRY'!L266,'Sub Ref'!$L$30:$N$31,3,0),0)</f>
        <v>0</v>
      </c>
      <c r="AE266" s="26">
        <f>IFERROR(VLOOKUP('DATA ENTRY'!O266,'Sub Ref'!$C$3:$E$11,2,0),0)</f>
        <v>0</v>
      </c>
      <c r="AF266" s="26">
        <f>IFERROR(VLOOKUP('DATA ENTRY'!O266,'Sub Ref'!$C$3:$E$11,3,0),0)</f>
        <v>0</v>
      </c>
      <c r="AG266" s="26">
        <f>IFERROR(VLOOKUP('DATA ENTRY'!R266,'Sub Ref'!$L$3:$N$24,2,0),0)</f>
        <v>0</v>
      </c>
      <c r="AH266" s="26">
        <f>IFERROR(VLOOKUP('DATA ENTRY'!R266,'Sub Ref'!$L$3:$N$24,3,0),0)</f>
        <v>0</v>
      </c>
      <c r="AI266" s="26">
        <f>IFERROR(VLOOKUP('DATA ENTRY'!U266,'Sub Ref'!$C$14:$E$22,2,0),0)</f>
        <v>0</v>
      </c>
      <c r="AJ266" s="26">
        <f>IFERROR(VLOOKUP('DATA ENTRY'!U266,'Sub Ref'!$C$14:$E$22,3,0),0)</f>
        <v>0</v>
      </c>
      <c r="AK266" s="26">
        <f>IFERROR(INDEX('Sub Ref'!$M$14:$M$23,MATCH('DATA ENTRY'!X266,'Sub Ref'!$L$14:$L$23,0)),0)</f>
        <v>0</v>
      </c>
      <c r="AL266" s="26">
        <f>IFERROR(INDEX('Sub Ref'!$N$14:$N$23,MATCH('DATA ENTRY'!X266,'Sub Ref'!$L$14:$L$23,0)),0)</f>
        <v>0</v>
      </c>
      <c r="AN266" s="26">
        <f t="shared" si="44"/>
        <v>7</v>
      </c>
      <c r="AP266" s="26">
        <f>IFERROR('MARK LOOKUP'!Y266*LEDGER!AR266,0)</f>
        <v>0</v>
      </c>
      <c r="AQ266" s="26">
        <f>IFERROR('MARK LOOKUP'!Z266*LEDGER!AS266,0)</f>
        <v>0</v>
      </c>
      <c r="AR266" s="26">
        <f>IFERROR(AA266*LEDGER!AU266,0)</f>
        <v>0</v>
      </c>
      <c r="AS266" s="26">
        <f>IFERROR(AB266*LEDGER!AV266,0)</f>
        <v>0</v>
      </c>
      <c r="AT266" s="26">
        <f>IFERROR(AC266*LEDGER!AU266,0)</f>
        <v>0</v>
      </c>
      <c r="AU266" s="26">
        <f>IFERROR(AD266*LEDGER!AV266,0)</f>
        <v>0</v>
      </c>
      <c r="AV266" s="26">
        <f>IFERROR(AE266*LEDGER!BA266,0)</f>
        <v>0</v>
      </c>
      <c r="AW266" s="26">
        <f>IFERROR(AF266*LEDGER!BB266,0)</f>
        <v>0</v>
      </c>
      <c r="AX266" s="26">
        <f>IFERROR(AG266*LEDGER!BD266,0)</f>
        <v>0</v>
      </c>
      <c r="AY266" s="26">
        <f>IFERROR(AH266*LEDGER!BE266,0)</f>
        <v>0</v>
      </c>
      <c r="AZ266" s="26">
        <f>IFERROR(AI266*LEDGER!BG266,0)</f>
        <v>0</v>
      </c>
      <c r="BA266" s="26">
        <f>IFERROR(AJ266*LEDGER!BH266,0)</f>
        <v>0</v>
      </c>
      <c r="BB266" s="26">
        <f>IFERROR(AK266*LEDGER!BJ266,0)</f>
        <v>0</v>
      </c>
      <c r="BC266" s="26">
        <f>IFERROR(AL266*LEDGER!BK266,0)</f>
        <v>0</v>
      </c>
      <c r="BD266" s="26">
        <f t="shared" si="45"/>
        <v>0</v>
      </c>
      <c r="BE266" s="26">
        <f t="shared" si="46"/>
        <v>0</v>
      </c>
    </row>
    <row r="267" spans="2:57" x14ac:dyDescent="0.2">
      <c r="B267" s="26">
        <f>'Sub Ref'!F$27</f>
        <v>75</v>
      </c>
      <c r="C267" s="26">
        <f>'Sub Ref'!G$27</f>
        <v>25</v>
      </c>
      <c r="D267" s="26">
        <f t="shared" si="40"/>
        <v>100</v>
      </c>
      <c r="E267" s="26">
        <f>'Sub Ref'!O$27</f>
        <v>75</v>
      </c>
      <c r="F267" s="26">
        <f>'Sub Ref'!P$27</f>
        <v>25</v>
      </c>
      <c r="G267" s="26">
        <f t="shared" si="41"/>
        <v>100</v>
      </c>
      <c r="H267" s="26" t="e">
        <f>VLOOKUP('DATA ENTRY'!L267,'Sub Ref'!$L$30:$O$31,4,0)</f>
        <v>#N/A</v>
      </c>
      <c r="I267" s="26" t="e">
        <f>VLOOKUP('DATA ENTRY'!L267,'Sub Ref'!$L$30:$P$31,5,0)</f>
        <v>#N/A</v>
      </c>
      <c r="J267" s="26" t="e">
        <f t="shared" si="47"/>
        <v>#N/A</v>
      </c>
      <c r="K267" s="26" t="e">
        <f>VLOOKUP('DATA ENTRY'!O267,'Sub Ref'!$C$3:$G$11,4,0)</f>
        <v>#N/A</v>
      </c>
      <c r="L267" s="26" t="e">
        <f>VLOOKUP('DATA ENTRY'!O267,'Sub Ref'!$C$3:$G$11,5,0)</f>
        <v>#N/A</v>
      </c>
      <c r="M267" s="26" t="e">
        <f t="shared" si="42"/>
        <v>#N/A</v>
      </c>
      <c r="N267" s="26" t="e">
        <f>VLOOKUP('DATA ENTRY'!R267,'Sub Ref'!$L$3:$P$11,4,0)</f>
        <v>#N/A</v>
      </c>
      <c r="O267" s="26" t="e">
        <f>VLOOKUP('DATA ENTRY'!R267,'Sub Ref'!$L$3:$P$11,5,0)</f>
        <v>#N/A</v>
      </c>
      <c r="P267" s="26" t="e">
        <f t="shared" si="48"/>
        <v>#N/A</v>
      </c>
      <c r="Q267" s="26" t="e">
        <f>VLOOKUP('DATA ENTRY'!U267,'Sub Ref'!$C$14:$G$22,4,0)</f>
        <v>#N/A</v>
      </c>
      <c r="R267" s="26" t="e">
        <f>VLOOKUP('DATA ENTRY'!U267,'Sub Ref'!$C$14:$G$22,5,0)</f>
        <v>#N/A</v>
      </c>
      <c r="S267" s="26" t="e">
        <f t="shared" si="49"/>
        <v>#N/A</v>
      </c>
      <c r="T267" s="26" t="e">
        <f>INDEX('Sub Ref'!$O$14:$O$22,MATCH('DATA ENTRY'!X267,'Sub Ref'!$L$14:$L$22,0))</f>
        <v>#N/A</v>
      </c>
      <c r="U267" s="26" t="e">
        <f>INDEX('Sub Ref'!$P$14:$P$22,MATCH('DATA ENTRY'!X267,'Sub Ref'!$L$14:$L$22,0))</f>
        <v>#N/A</v>
      </c>
      <c r="V267" s="26" t="e">
        <f t="shared" si="43"/>
        <v>#N/A</v>
      </c>
      <c r="X267" s="26">
        <f>'DATA ENTRY'!A267</f>
        <v>0</v>
      </c>
      <c r="Y267" s="26">
        <f>'Sub Ref'!$D$27</f>
        <v>2.25</v>
      </c>
      <c r="Z267" s="26">
        <f>'Sub Ref'!$E$27</f>
        <v>0.75</v>
      </c>
      <c r="AA267" s="26">
        <f>'Sub Ref'!$M$27</f>
        <v>3</v>
      </c>
      <c r="AB267" s="26">
        <f>'Sub Ref'!$N$27</f>
        <v>1</v>
      </c>
      <c r="AC267" s="26">
        <f>IFERROR(VLOOKUP('DATA ENTRY'!L267,'Sub Ref'!$L$30:$N$31,2,0),0)</f>
        <v>0</v>
      </c>
      <c r="AD267" s="26">
        <f>IFERROR(VLOOKUP('DATA ENTRY'!L267,'Sub Ref'!$L$30:$N$31,3,0),0)</f>
        <v>0</v>
      </c>
      <c r="AE267" s="26">
        <f>IFERROR(VLOOKUP('DATA ENTRY'!O267,'Sub Ref'!$C$3:$E$11,2,0),0)</f>
        <v>0</v>
      </c>
      <c r="AF267" s="26">
        <f>IFERROR(VLOOKUP('DATA ENTRY'!O267,'Sub Ref'!$C$3:$E$11,3,0),0)</f>
        <v>0</v>
      </c>
      <c r="AG267" s="26">
        <f>IFERROR(VLOOKUP('DATA ENTRY'!R267,'Sub Ref'!$L$3:$N$24,2,0),0)</f>
        <v>0</v>
      </c>
      <c r="AH267" s="26">
        <f>IFERROR(VLOOKUP('DATA ENTRY'!R267,'Sub Ref'!$L$3:$N$24,3,0),0)</f>
        <v>0</v>
      </c>
      <c r="AI267" s="26">
        <f>IFERROR(VLOOKUP('DATA ENTRY'!U267,'Sub Ref'!$C$14:$E$22,2,0),0)</f>
        <v>0</v>
      </c>
      <c r="AJ267" s="26">
        <f>IFERROR(VLOOKUP('DATA ENTRY'!U267,'Sub Ref'!$C$14:$E$22,3,0),0)</f>
        <v>0</v>
      </c>
      <c r="AK267" s="26">
        <f>IFERROR(INDEX('Sub Ref'!$M$14:$M$23,MATCH('DATA ENTRY'!X267,'Sub Ref'!$L$14:$L$23,0)),0)</f>
        <v>0</v>
      </c>
      <c r="AL267" s="26">
        <f>IFERROR(INDEX('Sub Ref'!$N$14:$N$23,MATCH('DATA ENTRY'!X267,'Sub Ref'!$L$14:$L$23,0)),0)</f>
        <v>0</v>
      </c>
      <c r="AN267" s="26">
        <f t="shared" si="44"/>
        <v>7</v>
      </c>
      <c r="AP267" s="26">
        <f>IFERROR('MARK LOOKUP'!Y267*LEDGER!AR267,0)</f>
        <v>0</v>
      </c>
      <c r="AQ267" s="26">
        <f>IFERROR('MARK LOOKUP'!Z267*LEDGER!AS267,0)</f>
        <v>0</v>
      </c>
      <c r="AR267" s="26">
        <f>IFERROR(AA267*LEDGER!AU267,0)</f>
        <v>0</v>
      </c>
      <c r="AS267" s="26">
        <f>IFERROR(AB267*LEDGER!AV267,0)</f>
        <v>0</v>
      </c>
      <c r="AT267" s="26">
        <f>IFERROR(AC267*LEDGER!AU267,0)</f>
        <v>0</v>
      </c>
      <c r="AU267" s="26">
        <f>IFERROR(AD267*LEDGER!AV267,0)</f>
        <v>0</v>
      </c>
      <c r="AV267" s="26">
        <f>IFERROR(AE267*LEDGER!BA267,0)</f>
        <v>0</v>
      </c>
      <c r="AW267" s="26">
        <f>IFERROR(AF267*LEDGER!BB267,0)</f>
        <v>0</v>
      </c>
      <c r="AX267" s="26">
        <f>IFERROR(AG267*LEDGER!BD267,0)</f>
        <v>0</v>
      </c>
      <c r="AY267" s="26">
        <f>IFERROR(AH267*LEDGER!BE267,0)</f>
        <v>0</v>
      </c>
      <c r="AZ267" s="26">
        <f>IFERROR(AI267*LEDGER!BG267,0)</f>
        <v>0</v>
      </c>
      <c r="BA267" s="26">
        <f>IFERROR(AJ267*LEDGER!BH267,0)</f>
        <v>0</v>
      </c>
      <c r="BB267" s="26">
        <f>IFERROR(AK267*LEDGER!BJ267,0)</f>
        <v>0</v>
      </c>
      <c r="BC267" s="26">
        <f>IFERROR(AL267*LEDGER!BK267,0)</f>
        <v>0</v>
      </c>
      <c r="BD267" s="26">
        <f t="shared" si="45"/>
        <v>0</v>
      </c>
      <c r="BE267" s="26">
        <f t="shared" si="46"/>
        <v>0</v>
      </c>
    </row>
    <row r="268" spans="2:57" x14ac:dyDescent="0.2">
      <c r="B268" s="26">
        <f>'Sub Ref'!F$27</f>
        <v>75</v>
      </c>
      <c r="C268" s="26">
        <f>'Sub Ref'!G$27</f>
        <v>25</v>
      </c>
      <c r="D268" s="26">
        <f t="shared" si="40"/>
        <v>100</v>
      </c>
      <c r="E268" s="26">
        <f>'Sub Ref'!O$27</f>
        <v>75</v>
      </c>
      <c r="F268" s="26">
        <f>'Sub Ref'!P$27</f>
        <v>25</v>
      </c>
      <c r="G268" s="26">
        <f t="shared" si="41"/>
        <v>100</v>
      </c>
      <c r="H268" s="26" t="e">
        <f>VLOOKUP('DATA ENTRY'!L268,'Sub Ref'!$L$30:$O$31,4,0)</f>
        <v>#N/A</v>
      </c>
      <c r="I268" s="26" t="e">
        <f>VLOOKUP('DATA ENTRY'!L268,'Sub Ref'!$L$30:$P$31,5,0)</f>
        <v>#N/A</v>
      </c>
      <c r="J268" s="26" t="e">
        <f t="shared" si="47"/>
        <v>#N/A</v>
      </c>
      <c r="K268" s="26" t="e">
        <f>VLOOKUP('DATA ENTRY'!O268,'Sub Ref'!$C$3:$G$11,4,0)</f>
        <v>#N/A</v>
      </c>
      <c r="L268" s="26" t="e">
        <f>VLOOKUP('DATA ENTRY'!O268,'Sub Ref'!$C$3:$G$11,5,0)</f>
        <v>#N/A</v>
      </c>
      <c r="M268" s="26" t="e">
        <f t="shared" si="42"/>
        <v>#N/A</v>
      </c>
      <c r="N268" s="26" t="e">
        <f>VLOOKUP('DATA ENTRY'!R268,'Sub Ref'!$L$3:$P$11,4,0)</f>
        <v>#N/A</v>
      </c>
      <c r="O268" s="26" t="e">
        <f>VLOOKUP('DATA ENTRY'!R268,'Sub Ref'!$L$3:$P$11,5,0)</f>
        <v>#N/A</v>
      </c>
      <c r="P268" s="26" t="e">
        <f t="shared" si="48"/>
        <v>#N/A</v>
      </c>
      <c r="Q268" s="26" t="e">
        <f>VLOOKUP('DATA ENTRY'!U268,'Sub Ref'!$C$14:$G$22,4,0)</f>
        <v>#N/A</v>
      </c>
      <c r="R268" s="26" t="e">
        <f>VLOOKUP('DATA ENTRY'!U268,'Sub Ref'!$C$14:$G$22,5,0)</f>
        <v>#N/A</v>
      </c>
      <c r="S268" s="26" t="e">
        <f t="shared" si="49"/>
        <v>#N/A</v>
      </c>
      <c r="T268" s="26" t="e">
        <f>INDEX('Sub Ref'!$O$14:$O$22,MATCH('DATA ENTRY'!X268,'Sub Ref'!$L$14:$L$22,0))</f>
        <v>#N/A</v>
      </c>
      <c r="U268" s="26" t="e">
        <f>INDEX('Sub Ref'!$P$14:$P$22,MATCH('DATA ENTRY'!X268,'Sub Ref'!$L$14:$L$22,0))</f>
        <v>#N/A</v>
      </c>
      <c r="V268" s="26" t="e">
        <f t="shared" si="43"/>
        <v>#N/A</v>
      </c>
      <c r="X268" s="26">
        <f>'DATA ENTRY'!A268</f>
        <v>0</v>
      </c>
      <c r="Y268" s="26">
        <f>'Sub Ref'!$D$27</f>
        <v>2.25</v>
      </c>
      <c r="Z268" s="26">
        <f>'Sub Ref'!$E$27</f>
        <v>0.75</v>
      </c>
      <c r="AA268" s="26">
        <f>'Sub Ref'!$M$27</f>
        <v>3</v>
      </c>
      <c r="AB268" s="26">
        <f>'Sub Ref'!$N$27</f>
        <v>1</v>
      </c>
      <c r="AC268" s="26">
        <f>IFERROR(VLOOKUP('DATA ENTRY'!L268,'Sub Ref'!$L$30:$N$31,2,0),0)</f>
        <v>0</v>
      </c>
      <c r="AD268" s="26">
        <f>IFERROR(VLOOKUP('DATA ENTRY'!L268,'Sub Ref'!$L$30:$N$31,3,0),0)</f>
        <v>0</v>
      </c>
      <c r="AE268" s="26">
        <f>IFERROR(VLOOKUP('DATA ENTRY'!O268,'Sub Ref'!$C$3:$E$11,2,0),0)</f>
        <v>0</v>
      </c>
      <c r="AF268" s="26">
        <f>IFERROR(VLOOKUP('DATA ENTRY'!O268,'Sub Ref'!$C$3:$E$11,3,0),0)</f>
        <v>0</v>
      </c>
      <c r="AG268" s="26">
        <f>IFERROR(VLOOKUP('DATA ENTRY'!R268,'Sub Ref'!$L$3:$N$24,2,0),0)</f>
        <v>0</v>
      </c>
      <c r="AH268" s="26">
        <f>IFERROR(VLOOKUP('DATA ENTRY'!R268,'Sub Ref'!$L$3:$N$24,3,0),0)</f>
        <v>0</v>
      </c>
      <c r="AI268" s="26">
        <f>IFERROR(VLOOKUP('DATA ENTRY'!U268,'Sub Ref'!$C$14:$E$22,2,0),0)</f>
        <v>0</v>
      </c>
      <c r="AJ268" s="26">
        <f>IFERROR(VLOOKUP('DATA ENTRY'!U268,'Sub Ref'!$C$14:$E$22,3,0),0)</f>
        <v>0</v>
      </c>
      <c r="AK268" s="26">
        <f>IFERROR(INDEX('Sub Ref'!$M$14:$M$23,MATCH('DATA ENTRY'!X268,'Sub Ref'!$L$14:$L$23,0)),0)</f>
        <v>0</v>
      </c>
      <c r="AL268" s="26">
        <f>IFERROR(INDEX('Sub Ref'!$N$14:$N$23,MATCH('DATA ENTRY'!X268,'Sub Ref'!$L$14:$L$23,0)),0)</f>
        <v>0</v>
      </c>
      <c r="AN268" s="26">
        <f t="shared" si="44"/>
        <v>7</v>
      </c>
      <c r="AP268" s="26">
        <f>IFERROR('MARK LOOKUP'!Y268*LEDGER!AR268,0)</f>
        <v>0</v>
      </c>
      <c r="AQ268" s="26">
        <f>IFERROR('MARK LOOKUP'!Z268*LEDGER!AS268,0)</f>
        <v>0</v>
      </c>
      <c r="AR268" s="26">
        <f>IFERROR(AA268*LEDGER!AU268,0)</f>
        <v>0</v>
      </c>
      <c r="AS268" s="26">
        <f>IFERROR(AB268*LEDGER!AV268,0)</f>
        <v>0</v>
      </c>
      <c r="AT268" s="26">
        <f>IFERROR(AC268*LEDGER!AU268,0)</f>
        <v>0</v>
      </c>
      <c r="AU268" s="26">
        <f>IFERROR(AD268*LEDGER!AV268,0)</f>
        <v>0</v>
      </c>
      <c r="AV268" s="26">
        <f>IFERROR(AE268*LEDGER!BA268,0)</f>
        <v>0</v>
      </c>
      <c r="AW268" s="26">
        <f>IFERROR(AF268*LEDGER!BB268,0)</f>
        <v>0</v>
      </c>
      <c r="AX268" s="26">
        <f>IFERROR(AG268*LEDGER!BD268,0)</f>
        <v>0</v>
      </c>
      <c r="AY268" s="26">
        <f>IFERROR(AH268*LEDGER!BE268,0)</f>
        <v>0</v>
      </c>
      <c r="AZ268" s="26">
        <f>IFERROR(AI268*LEDGER!BG268,0)</f>
        <v>0</v>
      </c>
      <c r="BA268" s="26">
        <f>IFERROR(AJ268*LEDGER!BH268,0)</f>
        <v>0</v>
      </c>
      <c r="BB268" s="26">
        <f>IFERROR(AK268*LEDGER!BJ268,0)</f>
        <v>0</v>
      </c>
      <c r="BC268" s="26">
        <f>IFERROR(AL268*LEDGER!BK268,0)</f>
        <v>0</v>
      </c>
      <c r="BD268" s="26">
        <f t="shared" si="45"/>
        <v>0</v>
      </c>
      <c r="BE268" s="26">
        <f t="shared" si="46"/>
        <v>0</v>
      </c>
    </row>
    <row r="269" spans="2:57" x14ac:dyDescent="0.2">
      <c r="B269" s="26">
        <f>'Sub Ref'!F$27</f>
        <v>75</v>
      </c>
      <c r="C269" s="26">
        <f>'Sub Ref'!G$27</f>
        <v>25</v>
      </c>
      <c r="D269" s="26">
        <f t="shared" si="40"/>
        <v>100</v>
      </c>
      <c r="E269" s="26">
        <f>'Sub Ref'!O$27</f>
        <v>75</v>
      </c>
      <c r="F269" s="26">
        <f>'Sub Ref'!P$27</f>
        <v>25</v>
      </c>
      <c r="G269" s="26">
        <f t="shared" si="41"/>
        <v>100</v>
      </c>
      <c r="H269" s="26" t="e">
        <f>VLOOKUP('DATA ENTRY'!L269,'Sub Ref'!$L$30:$O$31,4,0)</f>
        <v>#N/A</v>
      </c>
      <c r="I269" s="26" t="e">
        <f>VLOOKUP('DATA ENTRY'!L269,'Sub Ref'!$L$30:$P$31,5,0)</f>
        <v>#N/A</v>
      </c>
      <c r="J269" s="26" t="e">
        <f t="shared" si="47"/>
        <v>#N/A</v>
      </c>
      <c r="K269" s="26" t="e">
        <f>VLOOKUP('DATA ENTRY'!O269,'Sub Ref'!$C$3:$G$11,4,0)</f>
        <v>#N/A</v>
      </c>
      <c r="L269" s="26" t="e">
        <f>VLOOKUP('DATA ENTRY'!O269,'Sub Ref'!$C$3:$G$11,5,0)</f>
        <v>#N/A</v>
      </c>
      <c r="M269" s="26" t="e">
        <f t="shared" si="42"/>
        <v>#N/A</v>
      </c>
      <c r="N269" s="26" t="e">
        <f>VLOOKUP('DATA ENTRY'!R269,'Sub Ref'!$L$3:$P$11,4,0)</f>
        <v>#N/A</v>
      </c>
      <c r="O269" s="26" t="e">
        <f>VLOOKUP('DATA ENTRY'!R269,'Sub Ref'!$L$3:$P$11,5,0)</f>
        <v>#N/A</v>
      </c>
      <c r="P269" s="26" t="e">
        <f t="shared" si="48"/>
        <v>#N/A</v>
      </c>
      <c r="Q269" s="26" t="e">
        <f>VLOOKUP('DATA ENTRY'!U269,'Sub Ref'!$C$14:$G$22,4,0)</f>
        <v>#N/A</v>
      </c>
      <c r="R269" s="26" t="e">
        <f>VLOOKUP('DATA ENTRY'!U269,'Sub Ref'!$C$14:$G$22,5,0)</f>
        <v>#N/A</v>
      </c>
      <c r="S269" s="26" t="e">
        <f t="shared" si="49"/>
        <v>#N/A</v>
      </c>
      <c r="T269" s="26" t="e">
        <f>INDEX('Sub Ref'!$O$14:$O$22,MATCH('DATA ENTRY'!X269,'Sub Ref'!$L$14:$L$22,0))</f>
        <v>#N/A</v>
      </c>
      <c r="U269" s="26" t="e">
        <f>INDEX('Sub Ref'!$P$14:$P$22,MATCH('DATA ENTRY'!X269,'Sub Ref'!$L$14:$L$22,0))</f>
        <v>#N/A</v>
      </c>
      <c r="V269" s="26" t="e">
        <f t="shared" si="43"/>
        <v>#N/A</v>
      </c>
      <c r="X269" s="26">
        <f>'DATA ENTRY'!A269</f>
        <v>0</v>
      </c>
      <c r="Y269" s="26">
        <f>'Sub Ref'!$D$27</f>
        <v>2.25</v>
      </c>
      <c r="Z269" s="26">
        <f>'Sub Ref'!$E$27</f>
        <v>0.75</v>
      </c>
      <c r="AA269" s="26">
        <f>'Sub Ref'!$M$27</f>
        <v>3</v>
      </c>
      <c r="AB269" s="26">
        <f>'Sub Ref'!$N$27</f>
        <v>1</v>
      </c>
      <c r="AC269" s="26">
        <f>IFERROR(VLOOKUP('DATA ENTRY'!L269,'Sub Ref'!$L$30:$N$31,2,0),0)</f>
        <v>0</v>
      </c>
      <c r="AD269" s="26">
        <f>IFERROR(VLOOKUP('DATA ENTRY'!L269,'Sub Ref'!$L$30:$N$31,3,0),0)</f>
        <v>0</v>
      </c>
      <c r="AE269" s="26">
        <f>IFERROR(VLOOKUP('DATA ENTRY'!O269,'Sub Ref'!$C$3:$E$11,2,0),0)</f>
        <v>0</v>
      </c>
      <c r="AF269" s="26">
        <f>IFERROR(VLOOKUP('DATA ENTRY'!O269,'Sub Ref'!$C$3:$E$11,3,0),0)</f>
        <v>0</v>
      </c>
      <c r="AG269" s="26">
        <f>IFERROR(VLOOKUP('DATA ENTRY'!R269,'Sub Ref'!$L$3:$N$24,2,0),0)</f>
        <v>0</v>
      </c>
      <c r="AH269" s="26">
        <f>IFERROR(VLOOKUP('DATA ENTRY'!R269,'Sub Ref'!$L$3:$N$24,3,0),0)</f>
        <v>0</v>
      </c>
      <c r="AI269" s="26">
        <f>IFERROR(VLOOKUP('DATA ENTRY'!U269,'Sub Ref'!$C$14:$E$22,2,0),0)</f>
        <v>0</v>
      </c>
      <c r="AJ269" s="26">
        <f>IFERROR(VLOOKUP('DATA ENTRY'!U269,'Sub Ref'!$C$14:$E$22,3,0),0)</f>
        <v>0</v>
      </c>
      <c r="AK269" s="26">
        <f>IFERROR(INDEX('Sub Ref'!$M$14:$M$23,MATCH('DATA ENTRY'!X269,'Sub Ref'!$L$14:$L$23,0)),0)</f>
        <v>0</v>
      </c>
      <c r="AL269" s="26">
        <f>IFERROR(INDEX('Sub Ref'!$N$14:$N$23,MATCH('DATA ENTRY'!X269,'Sub Ref'!$L$14:$L$23,0)),0)</f>
        <v>0</v>
      </c>
      <c r="AN269" s="26">
        <f t="shared" si="44"/>
        <v>7</v>
      </c>
      <c r="AP269" s="26">
        <f>IFERROR('MARK LOOKUP'!Y269*LEDGER!AR269,0)</f>
        <v>0</v>
      </c>
      <c r="AQ269" s="26">
        <f>IFERROR('MARK LOOKUP'!Z269*LEDGER!AS269,0)</f>
        <v>0</v>
      </c>
      <c r="AR269" s="26">
        <f>IFERROR(AA269*LEDGER!AU269,0)</f>
        <v>0</v>
      </c>
      <c r="AS269" s="26">
        <f>IFERROR(AB269*LEDGER!AV269,0)</f>
        <v>0</v>
      </c>
      <c r="AT269" s="26">
        <f>IFERROR(AC269*LEDGER!AU269,0)</f>
        <v>0</v>
      </c>
      <c r="AU269" s="26">
        <f>IFERROR(AD269*LEDGER!AV269,0)</f>
        <v>0</v>
      </c>
      <c r="AV269" s="26">
        <f>IFERROR(AE269*LEDGER!BA269,0)</f>
        <v>0</v>
      </c>
      <c r="AW269" s="26">
        <f>IFERROR(AF269*LEDGER!BB269,0)</f>
        <v>0</v>
      </c>
      <c r="AX269" s="26">
        <f>IFERROR(AG269*LEDGER!BD269,0)</f>
        <v>0</v>
      </c>
      <c r="AY269" s="26">
        <f>IFERROR(AH269*LEDGER!BE269,0)</f>
        <v>0</v>
      </c>
      <c r="AZ269" s="26">
        <f>IFERROR(AI269*LEDGER!BG269,0)</f>
        <v>0</v>
      </c>
      <c r="BA269" s="26">
        <f>IFERROR(AJ269*LEDGER!BH269,0)</f>
        <v>0</v>
      </c>
      <c r="BB269" s="26">
        <f>IFERROR(AK269*LEDGER!BJ269,0)</f>
        <v>0</v>
      </c>
      <c r="BC269" s="26">
        <f>IFERROR(AL269*LEDGER!BK269,0)</f>
        <v>0</v>
      </c>
      <c r="BD269" s="26">
        <f t="shared" si="45"/>
        <v>0</v>
      </c>
      <c r="BE269" s="26">
        <f t="shared" si="46"/>
        <v>0</v>
      </c>
    </row>
    <row r="270" spans="2:57" x14ac:dyDescent="0.2">
      <c r="B270" s="26">
        <f>'Sub Ref'!F$27</f>
        <v>75</v>
      </c>
      <c r="C270" s="26">
        <f>'Sub Ref'!G$27</f>
        <v>25</v>
      </c>
      <c r="D270" s="26">
        <f t="shared" si="40"/>
        <v>100</v>
      </c>
      <c r="E270" s="26">
        <f>'Sub Ref'!O$27</f>
        <v>75</v>
      </c>
      <c r="F270" s="26">
        <f>'Sub Ref'!P$27</f>
        <v>25</v>
      </c>
      <c r="G270" s="26">
        <f t="shared" si="41"/>
        <v>100</v>
      </c>
      <c r="H270" s="26" t="e">
        <f>VLOOKUP('DATA ENTRY'!L270,'Sub Ref'!$L$30:$O$31,4,0)</f>
        <v>#N/A</v>
      </c>
      <c r="I270" s="26" t="e">
        <f>VLOOKUP('DATA ENTRY'!L270,'Sub Ref'!$L$30:$P$31,5,0)</f>
        <v>#N/A</v>
      </c>
      <c r="J270" s="26" t="e">
        <f t="shared" si="47"/>
        <v>#N/A</v>
      </c>
      <c r="K270" s="26" t="e">
        <f>VLOOKUP('DATA ENTRY'!O270,'Sub Ref'!$C$3:$G$11,4,0)</f>
        <v>#N/A</v>
      </c>
      <c r="L270" s="26" t="e">
        <f>VLOOKUP('DATA ENTRY'!O270,'Sub Ref'!$C$3:$G$11,5,0)</f>
        <v>#N/A</v>
      </c>
      <c r="M270" s="26" t="e">
        <f t="shared" si="42"/>
        <v>#N/A</v>
      </c>
      <c r="N270" s="26" t="e">
        <f>VLOOKUP('DATA ENTRY'!R270,'Sub Ref'!$L$3:$P$11,4,0)</f>
        <v>#N/A</v>
      </c>
      <c r="O270" s="26" t="e">
        <f>VLOOKUP('DATA ENTRY'!R270,'Sub Ref'!$L$3:$P$11,5,0)</f>
        <v>#N/A</v>
      </c>
      <c r="P270" s="26" t="e">
        <f t="shared" si="48"/>
        <v>#N/A</v>
      </c>
      <c r="Q270" s="26" t="e">
        <f>VLOOKUP('DATA ENTRY'!U270,'Sub Ref'!$C$14:$G$22,4,0)</f>
        <v>#N/A</v>
      </c>
      <c r="R270" s="26" t="e">
        <f>VLOOKUP('DATA ENTRY'!U270,'Sub Ref'!$C$14:$G$22,5,0)</f>
        <v>#N/A</v>
      </c>
      <c r="S270" s="26" t="e">
        <f t="shared" si="49"/>
        <v>#N/A</v>
      </c>
      <c r="T270" s="26" t="e">
        <f>INDEX('Sub Ref'!$O$14:$O$22,MATCH('DATA ENTRY'!X270,'Sub Ref'!$L$14:$L$22,0))</f>
        <v>#N/A</v>
      </c>
      <c r="U270" s="26" t="e">
        <f>INDEX('Sub Ref'!$P$14:$P$22,MATCH('DATA ENTRY'!X270,'Sub Ref'!$L$14:$L$22,0))</f>
        <v>#N/A</v>
      </c>
      <c r="V270" s="26" t="e">
        <f t="shared" si="43"/>
        <v>#N/A</v>
      </c>
      <c r="X270" s="26">
        <f>'DATA ENTRY'!A270</f>
        <v>0</v>
      </c>
      <c r="Y270" s="26">
        <f>'Sub Ref'!$D$27</f>
        <v>2.25</v>
      </c>
      <c r="Z270" s="26">
        <f>'Sub Ref'!$E$27</f>
        <v>0.75</v>
      </c>
      <c r="AA270" s="26">
        <f>'Sub Ref'!$M$27</f>
        <v>3</v>
      </c>
      <c r="AB270" s="26">
        <f>'Sub Ref'!$N$27</f>
        <v>1</v>
      </c>
      <c r="AC270" s="26">
        <f>IFERROR(VLOOKUP('DATA ENTRY'!L270,'Sub Ref'!$L$30:$N$31,2,0),0)</f>
        <v>0</v>
      </c>
      <c r="AD270" s="26">
        <f>IFERROR(VLOOKUP('DATA ENTRY'!L270,'Sub Ref'!$L$30:$N$31,3,0),0)</f>
        <v>0</v>
      </c>
      <c r="AE270" s="26">
        <f>IFERROR(VLOOKUP('DATA ENTRY'!O270,'Sub Ref'!$C$3:$E$11,2,0),0)</f>
        <v>0</v>
      </c>
      <c r="AF270" s="26">
        <f>IFERROR(VLOOKUP('DATA ENTRY'!O270,'Sub Ref'!$C$3:$E$11,3,0),0)</f>
        <v>0</v>
      </c>
      <c r="AG270" s="26">
        <f>IFERROR(VLOOKUP('DATA ENTRY'!R270,'Sub Ref'!$L$3:$N$24,2,0),0)</f>
        <v>0</v>
      </c>
      <c r="AH270" s="26">
        <f>IFERROR(VLOOKUP('DATA ENTRY'!R270,'Sub Ref'!$L$3:$N$24,3,0),0)</f>
        <v>0</v>
      </c>
      <c r="AI270" s="26">
        <f>IFERROR(VLOOKUP('DATA ENTRY'!U270,'Sub Ref'!$C$14:$E$22,2,0),0)</f>
        <v>0</v>
      </c>
      <c r="AJ270" s="26">
        <f>IFERROR(VLOOKUP('DATA ENTRY'!U270,'Sub Ref'!$C$14:$E$22,3,0),0)</f>
        <v>0</v>
      </c>
      <c r="AK270" s="26">
        <f>IFERROR(INDEX('Sub Ref'!$M$14:$M$23,MATCH('DATA ENTRY'!X270,'Sub Ref'!$L$14:$L$23,0)),0)</f>
        <v>0</v>
      </c>
      <c r="AL270" s="26">
        <f>IFERROR(INDEX('Sub Ref'!$N$14:$N$23,MATCH('DATA ENTRY'!X270,'Sub Ref'!$L$14:$L$23,0)),0)</f>
        <v>0</v>
      </c>
      <c r="AN270" s="26">
        <f t="shared" si="44"/>
        <v>7</v>
      </c>
      <c r="AP270" s="26">
        <f>IFERROR('MARK LOOKUP'!Y270*LEDGER!AR270,0)</f>
        <v>0</v>
      </c>
      <c r="AQ270" s="26">
        <f>IFERROR('MARK LOOKUP'!Z270*LEDGER!AS270,0)</f>
        <v>0</v>
      </c>
      <c r="AR270" s="26">
        <f>IFERROR(AA270*LEDGER!AU270,0)</f>
        <v>0</v>
      </c>
      <c r="AS270" s="26">
        <f>IFERROR(AB270*LEDGER!AV270,0)</f>
        <v>0</v>
      </c>
      <c r="AT270" s="26">
        <f>IFERROR(AC270*LEDGER!AU270,0)</f>
        <v>0</v>
      </c>
      <c r="AU270" s="26">
        <f>IFERROR(AD270*LEDGER!AV270,0)</f>
        <v>0</v>
      </c>
      <c r="AV270" s="26">
        <f>IFERROR(AE270*LEDGER!BA270,0)</f>
        <v>0</v>
      </c>
      <c r="AW270" s="26">
        <f>IFERROR(AF270*LEDGER!BB270,0)</f>
        <v>0</v>
      </c>
      <c r="AX270" s="26">
        <f>IFERROR(AG270*LEDGER!BD270,0)</f>
        <v>0</v>
      </c>
      <c r="AY270" s="26">
        <f>IFERROR(AH270*LEDGER!BE270,0)</f>
        <v>0</v>
      </c>
      <c r="AZ270" s="26">
        <f>IFERROR(AI270*LEDGER!BG270,0)</f>
        <v>0</v>
      </c>
      <c r="BA270" s="26">
        <f>IFERROR(AJ270*LEDGER!BH270,0)</f>
        <v>0</v>
      </c>
      <c r="BB270" s="26">
        <f>IFERROR(AK270*LEDGER!BJ270,0)</f>
        <v>0</v>
      </c>
      <c r="BC270" s="26">
        <f>IFERROR(AL270*LEDGER!BK270,0)</f>
        <v>0</v>
      </c>
      <c r="BD270" s="26">
        <f t="shared" si="45"/>
        <v>0</v>
      </c>
      <c r="BE270" s="26">
        <f t="shared" si="46"/>
        <v>0</v>
      </c>
    </row>
    <row r="271" spans="2:57" x14ac:dyDescent="0.2">
      <c r="B271" s="26">
        <f>'Sub Ref'!F$27</f>
        <v>75</v>
      </c>
      <c r="C271" s="26">
        <f>'Sub Ref'!G$27</f>
        <v>25</v>
      </c>
      <c r="D271" s="26">
        <f t="shared" si="40"/>
        <v>100</v>
      </c>
      <c r="E271" s="26">
        <f>'Sub Ref'!O$27</f>
        <v>75</v>
      </c>
      <c r="F271" s="26">
        <f>'Sub Ref'!P$27</f>
        <v>25</v>
      </c>
      <c r="G271" s="26">
        <f t="shared" si="41"/>
        <v>100</v>
      </c>
      <c r="H271" s="26" t="e">
        <f>VLOOKUP('DATA ENTRY'!L271,'Sub Ref'!$L$30:$O$31,4,0)</f>
        <v>#N/A</v>
      </c>
      <c r="I271" s="26" t="e">
        <f>VLOOKUP('DATA ENTRY'!L271,'Sub Ref'!$L$30:$P$31,5,0)</f>
        <v>#N/A</v>
      </c>
      <c r="J271" s="26" t="e">
        <f t="shared" si="47"/>
        <v>#N/A</v>
      </c>
      <c r="K271" s="26" t="e">
        <f>VLOOKUP('DATA ENTRY'!O271,'Sub Ref'!$C$3:$G$11,4,0)</f>
        <v>#N/A</v>
      </c>
      <c r="L271" s="26" t="e">
        <f>VLOOKUP('DATA ENTRY'!O271,'Sub Ref'!$C$3:$G$11,5,0)</f>
        <v>#N/A</v>
      </c>
      <c r="M271" s="26" t="e">
        <f t="shared" si="42"/>
        <v>#N/A</v>
      </c>
      <c r="N271" s="26" t="e">
        <f>VLOOKUP('DATA ENTRY'!R271,'Sub Ref'!$L$3:$P$11,4,0)</f>
        <v>#N/A</v>
      </c>
      <c r="O271" s="26" t="e">
        <f>VLOOKUP('DATA ENTRY'!R271,'Sub Ref'!$L$3:$P$11,5,0)</f>
        <v>#N/A</v>
      </c>
      <c r="P271" s="26" t="e">
        <f t="shared" si="48"/>
        <v>#N/A</v>
      </c>
      <c r="Q271" s="26" t="e">
        <f>VLOOKUP('DATA ENTRY'!U271,'Sub Ref'!$C$14:$G$22,4,0)</f>
        <v>#N/A</v>
      </c>
      <c r="R271" s="26" t="e">
        <f>VLOOKUP('DATA ENTRY'!U271,'Sub Ref'!$C$14:$G$22,5,0)</f>
        <v>#N/A</v>
      </c>
      <c r="S271" s="26" t="e">
        <f t="shared" si="49"/>
        <v>#N/A</v>
      </c>
      <c r="T271" s="26" t="e">
        <f>INDEX('Sub Ref'!$O$14:$O$22,MATCH('DATA ENTRY'!X271,'Sub Ref'!$L$14:$L$22,0))</f>
        <v>#N/A</v>
      </c>
      <c r="U271" s="26" t="e">
        <f>INDEX('Sub Ref'!$P$14:$P$22,MATCH('DATA ENTRY'!X271,'Sub Ref'!$L$14:$L$22,0))</f>
        <v>#N/A</v>
      </c>
      <c r="V271" s="26" t="e">
        <f t="shared" si="43"/>
        <v>#N/A</v>
      </c>
      <c r="X271" s="26">
        <f>'DATA ENTRY'!A271</f>
        <v>0</v>
      </c>
      <c r="Y271" s="26">
        <f>'Sub Ref'!$D$27</f>
        <v>2.25</v>
      </c>
      <c r="Z271" s="26">
        <f>'Sub Ref'!$E$27</f>
        <v>0.75</v>
      </c>
      <c r="AA271" s="26">
        <f>'Sub Ref'!$M$27</f>
        <v>3</v>
      </c>
      <c r="AB271" s="26">
        <f>'Sub Ref'!$N$27</f>
        <v>1</v>
      </c>
      <c r="AC271" s="26">
        <f>IFERROR(VLOOKUP('DATA ENTRY'!L271,'Sub Ref'!$L$30:$N$31,2,0),0)</f>
        <v>0</v>
      </c>
      <c r="AD271" s="26">
        <f>IFERROR(VLOOKUP('DATA ENTRY'!L271,'Sub Ref'!$L$30:$N$31,3,0),0)</f>
        <v>0</v>
      </c>
      <c r="AE271" s="26">
        <f>IFERROR(VLOOKUP('DATA ENTRY'!O271,'Sub Ref'!$C$3:$E$11,2,0),0)</f>
        <v>0</v>
      </c>
      <c r="AF271" s="26">
        <f>IFERROR(VLOOKUP('DATA ENTRY'!O271,'Sub Ref'!$C$3:$E$11,3,0),0)</f>
        <v>0</v>
      </c>
      <c r="AG271" s="26">
        <f>IFERROR(VLOOKUP('DATA ENTRY'!R271,'Sub Ref'!$L$3:$N$24,2,0),0)</f>
        <v>0</v>
      </c>
      <c r="AH271" s="26">
        <f>IFERROR(VLOOKUP('DATA ENTRY'!R271,'Sub Ref'!$L$3:$N$24,3,0),0)</f>
        <v>0</v>
      </c>
      <c r="AI271" s="26">
        <f>IFERROR(VLOOKUP('DATA ENTRY'!U271,'Sub Ref'!$C$14:$E$22,2,0),0)</f>
        <v>0</v>
      </c>
      <c r="AJ271" s="26">
        <f>IFERROR(VLOOKUP('DATA ENTRY'!U271,'Sub Ref'!$C$14:$E$22,3,0),0)</f>
        <v>0</v>
      </c>
      <c r="AK271" s="26">
        <f>IFERROR(INDEX('Sub Ref'!$M$14:$M$23,MATCH('DATA ENTRY'!X271,'Sub Ref'!$L$14:$L$23,0)),0)</f>
        <v>0</v>
      </c>
      <c r="AL271" s="26">
        <f>IFERROR(INDEX('Sub Ref'!$N$14:$N$23,MATCH('DATA ENTRY'!X271,'Sub Ref'!$L$14:$L$23,0)),0)</f>
        <v>0</v>
      </c>
      <c r="AN271" s="26">
        <f t="shared" si="44"/>
        <v>7</v>
      </c>
      <c r="AP271" s="26">
        <f>IFERROR('MARK LOOKUP'!Y271*LEDGER!AR271,0)</f>
        <v>0</v>
      </c>
      <c r="AQ271" s="26">
        <f>IFERROR('MARK LOOKUP'!Z271*LEDGER!AS271,0)</f>
        <v>0</v>
      </c>
      <c r="AR271" s="26">
        <f>IFERROR(AA271*LEDGER!AU271,0)</f>
        <v>0</v>
      </c>
      <c r="AS271" s="26">
        <f>IFERROR(AB271*LEDGER!AV271,0)</f>
        <v>0</v>
      </c>
      <c r="AT271" s="26">
        <f>IFERROR(AC271*LEDGER!AU271,0)</f>
        <v>0</v>
      </c>
      <c r="AU271" s="26">
        <f>IFERROR(AD271*LEDGER!AV271,0)</f>
        <v>0</v>
      </c>
      <c r="AV271" s="26">
        <f>IFERROR(AE271*LEDGER!BA271,0)</f>
        <v>0</v>
      </c>
      <c r="AW271" s="26">
        <f>IFERROR(AF271*LEDGER!BB271,0)</f>
        <v>0</v>
      </c>
      <c r="AX271" s="26">
        <f>IFERROR(AG271*LEDGER!BD271,0)</f>
        <v>0</v>
      </c>
      <c r="AY271" s="26">
        <f>IFERROR(AH271*LEDGER!BE271,0)</f>
        <v>0</v>
      </c>
      <c r="AZ271" s="26">
        <f>IFERROR(AI271*LEDGER!BG271,0)</f>
        <v>0</v>
      </c>
      <c r="BA271" s="26">
        <f>IFERROR(AJ271*LEDGER!BH271,0)</f>
        <v>0</v>
      </c>
      <c r="BB271" s="26">
        <f>IFERROR(AK271*LEDGER!BJ271,0)</f>
        <v>0</v>
      </c>
      <c r="BC271" s="26">
        <f>IFERROR(AL271*LEDGER!BK271,0)</f>
        <v>0</v>
      </c>
      <c r="BD271" s="26">
        <f t="shared" si="45"/>
        <v>0</v>
      </c>
      <c r="BE271" s="26">
        <f t="shared" si="46"/>
        <v>0</v>
      </c>
    </row>
    <row r="272" spans="2:57" x14ac:dyDescent="0.2">
      <c r="B272" s="26">
        <f>'Sub Ref'!F$27</f>
        <v>75</v>
      </c>
      <c r="C272" s="26">
        <f>'Sub Ref'!G$27</f>
        <v>25</v>
      </c>
      <c r="D272" s="26">
        <f t="shared" si="40"/>
        <v>100</v>
      </c>
      <c r="E272" s="26">
        <f>'Sub Ref'!O$27</f>
        <v>75</v>
      </c>
      <c r="F272" s="26">
        <f>'Sub Ref'!P$27</f>
        <v>25</v>
      </c>
      <c r="G272" s="26">
        <f t="shared" si="41"/>
        <v>100</v>
      </c>
      <c r="H272" s="26" t="e">
        <f>VLOOKUP('DATA ENTRY'!L272,'Sub Ref'!$L$30:$O$31,4,0)</f>
        <v>#N/A</v>
      </c>
      <c r="I272" s="26" t="e">
        <f>VLOOKUP('DATA ENTRY'!L272,'Sub Ref'!$L$30:$P$31,5,0)</f>
        <v>#N/A</v>
      </c>
      <c r="J272" s="26" t="e">
        <f t="shared" si="47"/>
        <v>#N/A</v>
      </c>
      <c r="K272" s="26" t="e">
        <f>VLOOKUP('DATA ENTRY'!O272,'Sub Ref'!$C$3:$G$11,4,0)</f>
        <v>#N/A</v>
      </c>
      <c r="L272" s="26" t="e">
        <f>VLOOKUP('DATA ENTRY'!O272,'Sub Ref'!$C$3:$G$11,5,0)</f>
        <v>#N/A</v>
      </c>
      <c r="M272" s="26" t="e">
        <f t="shared" si="42"/>
        <v>#N/A</v>
      </c>
      <c r="N272" s="26" t="e">
        <f>VLOOKUP('DATA ENTRY'!R272,'Sub Ref'!$L$3:$P$11,4,0)</f>
        <v>#N/A</v>
      </c>
      <c r="O272" s="26" t="e">
        <f>VLOOKUP('DATA ENTRY'!R272,'Sub Ref'!$L$3:$P$11,5,0)</f>
        <v>#N/A</v>
      </c>
      <c r="P272" s="26" t="e">
        <f t="shared" si="48"/>
        <v>#N/A</v>
      </c>
      <c r="Q272" s="26" t="e">
        <f>VLOOKUP('DATA ENTRY'!U272,'Sub Ref'!$C$14:$G$22,4,0)</f>
        <v>#N/A</v>
      </c>
      <c r="R272" s="26" t="e">
        <f>VLOOKUP('DATA ENTRY'!U272,'Sub Ref'!$C$14:$G$22,5,0)</f>
        <v>#N/A</v>
      </c>
      <c r="S272" s="26" t="e">
        <f t="shared" si="49"/>
        <v>#N/A</v>
      </c>
      <c r="T272" s="26" t="e">
        <f>INDEX('Sub Ref'!$O$14:$O$22,MATCH('DATA ENTRY'!X272,'Sub Ref'!$L$14:$L$22,0))</f>
        <v>#N/A</v>
      </c>
      <c r="U272" s="26" t="e">
        <f>INDEX('Sub Ref'!$P$14:$P$22,MATCH('DATA ENTRY'!X272,'Sub Ref'!$L$14:$L$22,0))</f>
        <v>#N/A</v>
      </c>
      <c r="V272" s="26" t="e">
        <f t="shared" si="43"/>
        <v>#N/A</v>
      </c>
      <c r="X272" s="26">
        <f>'DATA ENTRY'!A272</f>
        <v>0</v>
      </c>
      <c r="Y272" s="26">
        <f>'Sub Ref'!$D$27</f>
        <v>2.25</v>
      </c>
      <c r="Z272" s="26">
        <f>'Sub Ref'!$E$27</f>
        <v>0.75</v>
      </c>
      <c r="AA272" s="26">
        <f>'Sub Ref'!$M$27</f>
        <v>3</v>
      </c>
      <c r="AB272" s="26">
        <f>'Sub Ref'!$N$27</f>
        <v>1</v>
      </c>
      <c r="AC272" s="26">
        <f>IFERROR(VLOOKUP('DATA ENTRY'!L272,'Sub Ref'!$L$30:$N$31,2,0),0)</f>
        <v>0</v>
      </c>
      <c r="AD272" s="26">
        <f>IFERROR(VLOOKUP('DATA ENTRY'!L272,'Sub Ref'!$L$30:$N$31,3,0),0)</f>
        <v>0</v>
      </c>
      <c r="AE272" s="26">
        <f>IFERROR(VLOOKUP('DATA ENTRY'!O272,'Sub Ref'!$C$3:$E$11,2,0),0)</f>
        <v>0</v>
      </c>
      <c r="AF272" s="26">
        <f>IFERROR(VLOOKUP('DATA ENTRY'!O272,'Sub Ref'!$C$3:$E$11,3,0),0)</f>
        <v>0</v>
      </c>
      <c r="AG272" s="26">
        <f>IFERROR(VLOOKUP('DATA ENTRY'!R272,'Sub Ref'!$L$3:$N$24,2,0),0)</f>
        <v>0</v>
      </c>
      <c r="AH272" s="26">
        <f>IFERROR(VLOOKUP('DATA ENTRY'!R272,'Sub Ref'!$L$3:$N$24,3,0),0)</f>
        <v>0</v>
      </c>
      <c r="AI272" s="26">
        <f>IFERROR(VLOOKUP('DATA ENTRY'!U272,'Sub Ref'!$C$14:$E$22,2,0),0)</f>
        <v>0</v>
      </c>
      <c r="AJ272" s="26">
        <f>IFERROR(VLOOKUP('DATA ENTRY'!U272,'Sub Ref'!$C$14:$E$22,3,0),0)</f>
        <v>0</v>
      </c>
      <c r="AK272" s="26">
        <f>IFERROR(INDEX('Sub Ref'!$M$14:$M$23,MATCH('DATA ENTRY'!X272,'Sub Ref'!$L$14:$L$23,0)),0)</f>
        <v>0</v>
      </c>
      <c r="AL272" s="26">
        <f>IFERROR(INDEX('Sub Ref'!$N$14:$N$23,MATCH('DATA ENTRY'!X272,'Sub Ref'!$L$14:$L$23,0)),0)</f>
        <v>0</v>
      </c>
      <c r="AN272" s="26">
        <f t="shared" si="44"/>
        <v>7</v>
      </c>
      <c r="AP272" s="26">
        <f>IFERROR('MARK LOOKUP'!Y272*LEDGER!AR272,0)</f>
        <v>0</v>
      </c>
      <c r="AQ272" s="26">
        <f>IFERROR('MARK LOOKUP'!Z272*LEDGER!AS272,0)</f>
        <v>0</v>
      </c>
      <c r="AR272" s="26">
        <f>IFERROR(AA272*LEDGER!AU272,0)</f>
        <v>0</v>
      </c>
      <c r="AS272" s="26">
        <f>IFERROR(AB272*LEDGER!AV272,0)</f>
        <v>0</v>
      </c>
      <c r="AT272" s="26">
        <f>IFERROR(AC272*LEDGER!AU272,0)</f>
        <v>0</v>
      </c>
      <c r="AU272" s="26">
        <f>IFERROR(AD272*LEDGER!AV272,0)</f>
        <v>0</v>
      </c>
      <c r="AV272" s="26">
        <f>IFERROR(AE272*LEDGER!BA272,0)</f>
        <v>0</v>
      </c>
      <c r="AW272" s="26">
        <f>IFERROR(AF272*LEDGER!BB272,0)</f>
        <v>0</v>
      </c>
      <c r="AX272" s="26">
        <f>IFERROR(AG272*LEDGER!BD272,0)</f>
        <v>0</v>
      </c>
      <c r="AY272" s="26">
        <f>IFERROR(AH272*LEDGER!BE272,0)</f>
        <v>0</v>
      </c>
      <c r="AZ272" s="26">
        <f>IFERROR(AI272*LEDGER!BG272,0)</f>
        <v>0</v>
      </c>
      <c r="BA272" s="26">
        <f>IFERROR(AJ272*LEDGER!BH272,0)</f>
        <v>0</v>
      </c>
      <c r="BB272" s="26">
        <f>IFERROR(AK272*LEDGER!BJ272,0)</f>
        <v>0</v>
      </c>
      <c r="BC272" s="26">
        <f>IFERROR(AL272*LEDGER!BK272,0)</f>
        <v>0</v>
      </c>
      <c r="BD272" s="26">
        <f t="shared" si="45"/>
        <v>0</v>
      </c>
      <c r="BE272" s="26">
        <f t="shared" si="46"/>
        <v>0</v>
      </c>
    </row>
    <row r="273" spans="2:57" x14ac:dyDescent="0.2">
      <c r="B273" s="26">
        <f>'Sub Ref'!F$27</f>
        <v>75</v>
      </c>
      <c r="C273" s="26">
        <f>'Sub Ref'!G$27</f>
        <v>25</v>
      </c>
      <c r="D273" s="26">
        <f t="shared" si="40"/>
        <v>100</v>
      </c>
      <c r="E273" s="26">
        <f>'Sub Ref'!O$27</f>
        <v>75</v>
      </c>
      <c r="F273" s="26">
        <f>'Sub Ref'!P$27</f>
        <v>25</v>
      </c>
      <c r="G273" s="26">
        <f t="shared" si="41"/>
        <v>100</v>
      </c>
      <c r="H273" s="26" t="e">
        <f>VLOOKUP('DATA ENTRY'!L273,'Sub Ref'!$L$30:$O$31,4,0)</f>
        <v>#N/A</v>
      </c>
      <c r="I273" s="26" t="e">
        <f>VLOOKUP('DATA ENTRY'!L273,'Sub Ref'!$L$30:$P$31,5,0)</f>
        <v>#N/A</v>
      </c>
      <c r="J273" s="26" t="e">
        <f t="shared" si="47"/>
        <v>#N/A</v>
      </c>
      <c r="K273" s="26" t="e">
        <f>VLOOKUP('DATA ENTRY'!O273,'Sub Ref'!$C$3:$G$11,4,0)</f>
        <v>#N/A</v>
      </c>
      <c r="L273" s="26" t="e">
        <f>VLOOKUP('DATA ENTRY'!O273,'Sub Ref'!$C$3:$G$11,5,0)</f>
        <v>#N/A</v>
      </c>
      <c r="M273" s="26" t="e">
        <f t="shared" si="42"/>
        <v>#N/A</v>
      </c>
      <c r="N273" s="26" t="e">
        <f>VLOOKUP('DATA ENTRY'!R273,'Sub Ref'!$L$3:$P$11,4,0)</f>
        <v>#N/A</v>
      </c>
      <c r="O273" s="26" t="e">
        <f>VLOOKUP('DATA ENTRY'!R273,'Sub Ref'!$L$3:$P$11,5,0)</f>
        <v>#N/A</v>
      </c>
      <c r="P273" s="26" t="e">
        <f t="shared" si="48"/>
        <v>#N/A</v>
      </c>
      <c r="Q273" s="26" t="e">
        <f>VLOOKUP('DATA ENTRY'!U273,'Sub Ref'!$C$14:$G$22,4,0)</f>
        <v>#N/A</v>
      </c>
      <c r="R273" s="26" t="e">
        <f>VLOOKUP('DATA ENTRY'!U273,'Sub Ref'!$C$14:$G$22,5,0)</f>
        <v>#N/A</v>
      </c>
      <c r="S273" s="26" t="e">
        <f t="shared" si="49"/>
        <v>#N/A</v>
      </c>
      <c r="T273" s="26" t="e">
        <f>INDEX('Sub Ref'!$O$14:$O$22,MATCH('DATA ENTRY'!X273,'Sub Ref'!$L$14:$L$22,0))</f>
        <v>#N/A</v>
      </c>
      <c r="U273" s="26" t="e">
        <f>INDEX('Sub Ref'!$P$14:$P$22,MATCH('DATA ENTRY'!X273,'Sub Ref'!$L$14:$L$22,0))</f>
        <v>#N/A</v>
      </c>
      <c r="V273" s="26" t="e">
        <f t="shared" si="43"/>
        <v>#N/A</v>
      </c>
      <c r="X273" s="26">
        <f>'DATA ENTRY'!A273</f>
        <v>0</v>
      </c>
      <c r="Y273" s="26">
        <f>'Sub Ref'!$D$27</f>
        <v>2.25</v>
      </c>
      <c r="Z273" s="26">
        <f>'Sub Ref'!$E$27</f>
        <v>0.75</v>
      </c>
      <c r="AA273" s="26">
        <f>'Sub Ref'!$M$27</f>
        <v>3</v>
      </c>
      <c r="AB273" s="26">
        <f>'Sub Ref'!$N$27</f>
        <v>1</v>
      </c>
      <c r="AC273" s="26">
        <f>IFERROR(VLOOKUP('DATA ENTRY'!L273,'Sub Ref'!$L$30:$N$31,2,0),0)</f>
        <v>0</v>
      </c>
      <c r="AD273" s="26">
        <f>IFERROR(VLOOKUP('DATA ENTRY'!L273,'Sub Ref'!$L$30:$N$31,3,0),0)</f>
        <v>0</v>
      </c>
      <c r="AE273" s="26">
        <f>IFERROR(VLOOKUP('DATA ENTRY'!O273,'Sub Ref'!$C$3:$E$11,2,0),0)</f>
        <v>0</v>
      </c>
      <c r="AF273" s="26">
        <f>IFERROR(VLOOKUP('DATA ENTRY'!O273,'Sub Ref'!$C$3:$E$11,3,0),0)</f>
        <v>0</v>
      </c>
      <c r="AG273" s="26">
        <f>IFERROR(VLOOKUP('DATA ENTRY'!R273,'Sub Ref'!$L$3:$N$24,2,0),0)</f>
        <v>0</v>
      </c>
      <c r="AH273" s="26">
        <f>IFERROR(VLOOKUP('DATA ENTRY'!R273,'Sub Ref'!$L$3:$N$24,3,0),0)</f>
        <v>0</v>
      </c>
      <c r="AI273" s="26">
        <f>IFERROR(VLOOKUP('DATA ENTRY'!U273,'Sub Ref'!$C$14:$E$22,2,0),0)</f>
        <v>0</v>
      </c>
      <c r="AJ273" s="26">
        <f>IFERROR(VLOOKUP('DATA ENTRY'!U273,'Sub Ref'!$C$14:$E$22,3,0),0)</f>
        <v>0</v>
      </c>
      <c r="AK273" s="26">
        <f>IFERROR(INDEX('Sub Ref'!$M$14:$M$23,MATCH('DATA ENTRY'!X273,'Sub Ref'!$L$14:$L$23,0)),0)</f>
        <v>0</v>
      </c>
      <c r="AL273" s="26">
        <f>IFERROR(INDEX('Sub Ref'!$N$14:$N$23,MATCH('DATA ENTRY'!X273,'Sub Ref'!$L$14:$L$23,0)),0)</f>
        <v>0</v>
      </c>
      <c r="AN273" s="26">
        <f t="shared" si="44"/>
        <v>7</v>
      </c>
      <c r="AP273" s="26">
        <f>IFERROR('MARK LOOKUP'!Y273*LEDGER!AR273,0)</f>
        <v>0</v>
      </c>
      <c r="AQ273" s="26">
        <f>IFERROR('MARK LOOKUP'!Z273*LEDGER!AS273,0)</f>
        <v>0</v>
      </c>
      <c r="AR273" s="26">
        <f>IFERROR(AA273*LEDGER!AU273,0)</f>
        <v>0</v>
      </c>
      <c r="AS273" s="26">
        <f>IFERROR(AB273*LEDGER!AV273,0)</f>
        <v>0</v>
      </c>
      <c r="AT273" s="26">
        <f>IFERROR(AC273*LEDGER!AU273,0)</f>
        <v>0</v>
      </c>
      <c r="AU273" s="26">
        <f>IFERROR(AD273*LEDGER!AV273,0)</f>
        <v>0</v>
      </c>
      <c r="AV273" s="26">
        <f>IFERROR(AE273*LEDGER!BA273,0)</f>
        <v>0</v>
      </c>
      <c r="AW273" s="26">
        <f>IFERROR(AF273*LEDGER!BB273,0)</f>
        <v>0</v>
      </c>
      <c r="AX273" s="26">
        <f>IFERROR(AG273*LEDGER!BD273,0)</f>
        <v>0</v>
      </c>
      <c r="AY273" s="26">
        <f>IFERROR(AH273*LEDGER!BE273,0)</f>
        <v>0</v>
      </c>
      <c r="AZ273" s="26">
        <f>IFERROR(AI273*LEDGER!BG273,0)</f>
        <v>0</v>
      </c>
      <c r="BA273" s="26">
        <f>IFERROR(AJ273*LEDGER!BH273,0)</f>
        <v>0</v>
      </c>
      <c r="BB273" s="26">
        <f>IFERROR(AK273*LEDGER!BJ273,0)</f>
        <v>0</v>
      </c>
      <c r="BC273" s="26">
        <f>IFERROR(AL273*LEDGER!BK273,0)</f>
        <v>0</v>
      </c>
      <c r="BD273" s="26">
        <f t="shared" si="45"/>
        <v>0</v>
      </c>
      <c r="BE273" s="26">
        <f t="shared" si="46"/>
        <v>0</v>
      </c>
    </row>
    <row r="274" spans="2:57" x14ac:dyDescent="0.2">
      <c r="B274" s="26">
        <f>'Sub Ref'!F$27</f>
        <v>75</v>
      </c>
      <c r="C274" s="26">
        <f>'Sub Ref'!G$27</f>
        <v>25</v>
      </c>
      <c r="D274" s="26">
        <f t="shared" si="40"/>
        <v>100</v>
      </c>
      <c r="E274" s="26">
        <f>'Sub Ref'!O$27</f>
        <v>75</v>
      </c>
      <c r="F274" s="26">
        <f>'Sub Ref'!P$27</f>
        <v>25</v>
      </c>
      <c r="G274" s="26">
        <f t="shared" si="41"/>
        <v>100</v>
      </c>
      <c r="H274" s="26" t="e">
        <f>VLOOKUP('DATA ENTRY'!L274,'Sub Ref'!$L$30:$O$31,4,0)</f>
        <v>#N/A</v>
      </c>
      <c r="I274" s="26" t="e">
        <f>VLOOKUP('DATA ENTRY'!L274,'Sub Ref'!$L$30:$P$31,5,0)</f>
        <v>#N/A</v>
      </c>
      <c r="J274" s="26" t="e">
        <f t="shared" si="47"/>
        <v>#N/A</v>
      </c>
      <c r="K274" s="26" t="e">
        <f>VLOOKUP('DATA ENTRY'!O274,'Sub Ref'!$C$3:$G$11,4,0)</f>
        <v>#N/A</v>
      </c>
      <c r="L274" s="26" t="e">
        <f>VLOOKUP('DATA ENTRY'!O274,'Sub Ref'!$C$3:$G$11,5,0)</f>
        <v>#N/A</v>
      </c>
      <c r="M274" s="26" t="e">
        <f t="shared" si="42"/>
        <v>#N/A</v>
      </c>
      <c r="N274" s="26" t="e">
        <f>VLOOKUP('DATA ENTRY'!R274,'Sub Ref'!$L$3:$P$11,4,0)</f>
        <v>#N/A</v>
      </c>
      <c r="O274" s="26" t="e">
        <f>VLOOKUP('DATA ENTRY'!R274,'Sub Ref'!$L$3:$P$11,5,0)</f>
        <v>#N/A</v>
      </c>
      <c r="P274" s="26" t="e">
        <f t="shared" si="48"/>
        <v>#N/A</v>
      </c>
      <c r="Q274" s="26" t="e">
        <f>VLOOKUP('DATA ENTRY'!U274,'Sub Ref'!$C$14:$G$22,4,0)</f>
        <v>#N/A</v>
      </c>
      <c r="R274" s="26" t="e">
        <f>VLOOKUP('DATA ENTRY'!U274,'Sub Ref'!$C$14:$G$22,5,0)</f>
        <v>#N/A</v>
      </c>
      <c r="S274" s="26" t="e">
        <f t="shared" si="49"/>
        <v>#N/A</v>
      </c>
      <c r="T274" s="26" t="e">
        <f>INDEX('Sub Ref'!$O$14:$O$22,MATCH('DATA ENTRY'!X274,'Sub Ref'!$L$14:$L$22,0))</f>
        <v>#N/A</v>
      </c>
      <c r="U274" s="26" t="e">
        <f>INDEX('Sub Ref'!$P$14:$P$22,MATCH('DATA ENTRY'!X274,'Sub Ref'!$L$14:$L$22,0))</f>
        <v>#N/A</v>
      </c>
      <c r="V274" s="26" t="e">
        <f t="shared" si="43"/>
        <v>#N/A</v>
      </c>
      <c r="X274" s="26">
        <f>'DATA ENTRY'!A274</f>
        <v>0</v>
      </c>
      <c r="Y274" s="26">
        <f>'Sub Ref'!$D$27</f>
        <v>2.25</v>
      </c>
      <c r="Z274" s="26">
        <f>'Sub Ref'!$E$27</f>
        <v>0.75</v>
      </c>
      <c r="AA274" s="26">
        <f>'Sub Ref'!$M$27</f>
        <v>3</v>
      </c>
      <c r="AB274" s="26">
        <f>'Sub Ref'!$N$27</f>
        <v>1</v>
      </c>
      <c r="AC274" s="26">
        <f>IFERROR(VLOOKUP('DATA ENTRY'!L274,'Sub Ref'!$L$30:$N$31,2,0),0)</f>
        <v>0</v>
      </c>
      <c r="AD274" s="26">
        <f>IFERROR(VLOOKUP('DATA ENTRY'!L274,'Sub Ref'!$L$30:$N$31,3,0),0)</f>
        <v>0</v>
      </c>
      <c r="AE274" s="26">
        <f>IFERROR(VLOOKUP('DATA ENTRY'!O274,'Sub Ref'!$C$3:$E$11,2,0),0)</f>
        <v>0</v>
      </c>
      <c r="AF274" s="26">
        <f>IFERROR(VLOOKUP('DATA ENTRY'!O274,'Sub Ref'!$C$3:$E$11,3,0),0)</f>
        <v>0</v>
      </c>
      <c r="AG274" s="26">
        <f>IFERROR(VLOOKUP('DATA ENTRY'!R274,'Sub Ref'!$L$3:$N$24,2,0),0)</f>
        <v>0</v>
      </c>
      <c r="AH274" s="26">
        <f>IFERROR(VLOOKUP('DATA ENTRY'!R274,'Sub Ref'!$L$3:$N$24,3,0),0)</f>
        <v>0</v>
      </c>
      <c r="AI274" s="26">
        <f>IFERROR(VLOOKUP('DATA ENTRY'!U274,'Sub Ref'!$C$14:$E$22,2,0),0)</f>
        <v>0</v>
      </c>
      <c r="AJ274" s="26">
        <f>IFERROR(VLOOKUP('DATA ENTRY'!U274,'Sub Ref'!$C$14:$E$22,3,0),0)</f>
        <v>0</v>
      </c>
      <c r="AK274" s="26">
        <f>IFERROR(INDEX('Sub Ref'!$M$14:$M$23,MATCH('DATA ENTRY'!X274,'Sub Ref'!$L$14:$L$23,0)),0)</f>
        <v>0</v>
      </c>
      <c r="AL274" s="26">
        <f>IFERROR(INDEX('Sub Ref'!$N$14:$N$23,MATCH('DATA ENTRY'!X274,'Sub Ref'!$L$14:$L$23,0)),0)</f>
        <v>0</v>
      </c>
      <c r="AN274" s="26">
        <f t="shared" si="44"/>
        <v>7</v>
      </c>
      <c r="AP274" s="26">
        <f>IFERROR('MARK LOOKUP'!Y274*LEDGER!AR274,0)</f>
        <v>0</v>
      </c>
      <c r="AQ274" s="26">
        <f>IFERROR('MARK LOOKUP'!Z274*LEDGER!AS274,0)</f>
        <v>0</v>
      </c>
      <c r="AR274" s="26">
        <f>IFERROR(AA274*LEDGER!AU274,0)</f>
        <v>0</v>
      </c>
      <c r="AS274" s="26">
        <f>IFERROR(AB274*LEDGER!AV274,0)</f>
        <v>0</v>
      </c>
      <c r="AT274" s="26">
        <f>IFERROR(AC274*LEDGER!AU274,0)</f>
        <v>0</v>
      </c>
      <c r="AU274" s="26">
        <f>IFERROR(AD274*LEDGER!AV274,0)</f>
        <v>0</v>
      </c>
      <c r="AV274" s="26">
        <f>IFERROR(AE274*LEDGER!BA274,0)</f>
        <v>0</v>
      </c>
      <c r="AW274" s="26">
        <f>IFERROR(AF274*LEDGER!BB274,0)</f>
        <v>0</v>
      </c>
      <c r="AX274" s="26">
        <f>IFERROR(AG274*LEDGER!BD274,0)</f>
        <v>0</v>
      </c>
      <c r="AY274" s="26">
        <f>IFERROR(AH274*LEDGER!BE274,0)</f>
        <v>0</v>
      </c>
      <c r="AZ274" s="26">
        <f>IFERROR(AI274*LEDGER!BG274,0)</f>
        <v>0</v>
      </c>
      <c r="BA274" s="26">
        <f>IFERROR(AJ274*LEDGER!BH274,0)</f>
        <v>0</v>
      </c>
      <c r="BB274" s="26">
        <f>IFERROR(AK274*LEDGER!BJ274,0)</f>
        <v>0</v>
      </c>
      <c r="BC274" s="26">
        <f>IFERROR(AL274*LEDGER!BK274,0)</f>
        <v>0</v>
      </c>
      <c r="BD274" s="26">
        <f t="shared" si="45"/>
        <v>0</v>
      </c>
      <c r="BE274" s="26">
        <f t="shared" si="46"/>
        <v>0</v>
      </c>
    </row>
    <row r="275" spans="2:57" x14ac:dyDescent="0.2">
      <c r="B275" s="26">
        <f>'Sub Ref'!F$27</f>
        <v>75</v>
      </c>
      <c r="C275" s="26">
        <f>'Sub Ref'!G$27</f>
        <v>25</v>
      </c>
      <c r="D275" s="26">
        <f t="shared" si="40"/>
        <v>100</v>
      </c>
      <c r="E275" s="26">
        <f>'Sub Ref'!O$27</f>
        <v>75</v>
      </c>
      <c r="F275" s="26">
        <f>'Sub Ref'!P$27</f>
        <v>25</v>
      </c>
      <c r="G275" s="26">
        <f t="shared" si="41"/>
        <v>100</v>
      </c>
      <c r="H275" s="26" t="e">
        <f>VLOOKUP('DATA ENTRY'!L275,'Sub Ref'!$L$30:$O$31,4,0)</f>
        <v>#N/A</v>
      </c>
      <c r="I275" s="26" t="e">
        <f>VLOOKUP('DATA ENTRY'!L275,'Sub Ref'!$L$30:$P$31,5,0)</f>
        <v>#N/A</v>
      </c>
      <c r="J275" s="26" t="e">
        <f t="shared" si="47"/>
        <v>#N/A</v>
      </c>
      <c r="K275" s="26" t="e">
        <f>VLOOKUP('DATA ENTRY'!O275,'Sub Ref'!$C$3:$G$11,4,0)</f>
        <v>#N/A</v>
      </c>
      <c r="L275" s="26" t="e">
        <f>VLOOKUP('DATA ENTRY'!O275,'Sub Ref'!$C$3:$G$11,5,0)</f>
        <v>#N/A</v>
      </c>
      <c r="M275" s="26" t="e">
        <f t="shared" si="42"/>
        <v>#N/A</v>
      </c>
      <c r="N275" s="26" t="e">
        <f>VLOOKUP('DATA ENTRY'!R275,'Sub Ref'!$L$3:$P$11,4,0)</f>
        <v>#N/A</v>
      </c>
      <c r="O275" s="26" t="e">
        <f>VLOOKUP('DATA ENTRY'!R275,'Sub Ref'!$L$3:$P$11,5,0)</f>
        <v>#N/A</v>
      </c>
      <c r="P275" s="26" t="e">
        <f t="shared" si="48"/>
        <v>#N/A</v>
      </c>
      <c r="Q275" s="26" t="e">
        <f>VLOOKUP('DATA ENTRY'!U275,'Sub Ref'!$C$14:$G$22,4,0)</f>
        <v>#N/A</v>
      </c>
      <c r="R275" s="26" t="e">
        <f>VLOOKUP('DATA ENTRY'!U275,'Sub Ref'!$C$14:$G$22,5,0)</f>
        <v>#N/A</v>
      </c>
      <c r="S275" s="26" t="e">
        <f t="shared" si="49"/>
        <v>#N/A</v>
      </c>
      <c r="T275" s="26" t="e">
        <f>INDEX('Sub Ref'!$O$14:$O$22,MATCH('DATA ENTRY'!X275,'Sub Ref'!$L$14:$L$22,0))</f>
        <v>#N/A</v>
      </c>
      <c r="U275" s="26" t="e">
        <f>INDEX('Sub Ref'!$P$14:$P$22,MATCH('DATA ENTRY'!X275,'Sub Ref'!$L$14:$L$22,0))</f>
        <v>#N/A</v>
      </c>
      <c r="V275" s="26" t="e">
        <f t="shared" si="43"/>
        <v>#N/A</v>
      </c>
      <c r="X275" s="26">
        <f>'DATA ENTRY'!A275</f>
        <v>0</v>
      </c>
      <c r="Y275" s="26">
        <f>'Sub Ref'!$D$27</f>
        <v>2.25</v>
      </c>
      <c r="Z275" s="26">
        <f>'Sub Ref'!$E$27</f>
        <v>0.75</v>
      </c>
      <c r="AA275" s="26">
        <f>'Sub Ref'!$M$27</f>
        <v>3</v>
      </c>
      <c r="AB275" s="26">
        <f>'Sub Ref'!$N$27</f>
        <v>1</v>
      </c>
      <c r="AC275" s="26">
        <f>IFERROR(VLOOKUP('DATA ENTRY'!L275,'Sub Ref'!$L$30:$N$31,2,0),0)</f>
        <v>0</v>
      </c>
      <c r="AD275" s="26">
        <f>IFERROR(VLOOKUP('DATA ENTRY'!L275,'Sub Ref'!$L$30:$N$31,3,0),0)</f>
        <v>0</v>
      </c>
      <c r="AE275" s="26">
        <f>IFERROR(VLOOKUP('DATA ENTRY'!O275,'Sub Ref'!$C$3:$E$11,2,0),0)</f>
        <v>0</v>
      </c>
      <c r="AF275" s="26">
        <f>IFERROR(VLOOKUP('DATA ENTRY'!O275,'Sub Ref'!$C$3:$E$11,3,0),0)</f>
        <v>0</v>
      </c>
      <c r="AG275" s="26">
        <f>IFERROR(VLOOKUP('DATA ENTRY'!R275,'Sub Ref'!$L$3:$N$24,2,0),0)</f>
        <v>0</v>
      </c>
      <c r="AH275" s="26">
        <f>IFERROR(VLOOKUP('DATA ENTRY'!R275,'Sub Ref'!$L$3:$N$24,3,0),0)</f>
        <v>0</v>
      </c>
      <c r="AI275" s="26">
        <f>IFERROR(VLOOKUP('DATA ENTRY'!U275,'Sub Ref'!$C$14:$E$22,2,0),0)</f>
        <v>0</v>
      </c>
      <c r="AJ275" s="26">
        <f>IFERROR(VLOOKUP('DATA ENTRY'!U275,'Sub Ref'!$C$14:$E$22,3,0),0)</f>
        <v>0</v>
      </c>
      <c r="AK275" s="26">
        <f>IFERROR(INDEX('Sub Ref'!$M$14:$M$23,MATCH('DATA ENTRY'!X275,'Sub Ref'!$L$14:$L$23,0)),0)</f>
        <v>0</v>
      </c>
      <c r="AL275" s="26">
        <f>IFERROR(INDEX('Sub Ref'!$N$14:$N$23,MATCH('DATA ENTRY'!X275,'Sub Ref'!$L$14:$L$23,0)),0)</f>
        <v>0</v>
      </c>
      <c r="AN275" s="26">
        <f t="shared" si="44"/>
        <v>7</v>
      </c>
      <c r="AP275" s="26">
        <f>IFERROR('MARK LOOKUP'!Y275*LEDGER!AR275,0)</f>
        <v>0</v>
      </c>
      <c r="AQ275" s="26">
        <f>IFERROR('MARK LOOKUP'!Z275*LEDGER!AS275,0)</f>
        <v>0</v>
      </c>
      <c r="AR275" s="26">
        <f>IFERROR(AA275*LEDGER!AU275,0)</f>
        <v>0</v>
      </c>
      <c r="AS275" s="26">
        <f>IFERROR(AB275*LEDGER!AV275,0)</f>
        <v>0</v>
      </c>
      <c r="AT275" s="26">
        <f>IFERROR(AC275*LEDGER!AU275,0)</f>
        <v>0</v>
      </c>
      <c r="AU275" s="26">
        <f>IFERROR(AD275*LEDGER!AV275,0)</f>
        <v>0</v>
      </c>
      <c r="AV275" s="26">
        <f>IFERROR(AE275*LEDGER!BA275,0)</f>
        <v>0</v>
      </c>
      <c r="AW275" s="26">
        <f>IFERROR(AF275*LEDGER!BB275,0)</f>
        <v>0</v>
      </c>
      <c r="AX275" s="26">
        <f>IFERROR(AG275*LEDGER!BD275,0)</f>
        <v>0</v>
      </c>
      <c r="AY275" s="26">
        <f>IFERROR(AH275*LEDGER!BE275,0)</f>
        <v>0</v>
      </c>
      <c r="AZ275" s="26">
        <f>IFERROR(AI275*LEDGER!BG275,0)</f>
        <v>0</v>
      </c>
      <c r="BA275" s="26">
        <f>IFERROR(AJ275*LEDGER!BH275,0)</f>
        <v>0</v>
      </c>
      <c r="BB275" s="26">
        <f>IFERROR(AK275*LEDGER!BJ275,0)</f>
        <v>0</v>
      </c>
      <c r="BC275" s="26">
        <f>IFERROR(AL275*LEDGER!BK275,0)</f>
        <v>0</v>
      </c>
      <c r="BD275" s="26">
        <f t="shared" si="45"/>
        <v>0</v>
      </c>
      <c r="BE275" s="26">
        <f t="shared" si="46"/>
        <v>0</v>
      </c>
    </row>
    <row r="276" spans="2:57" x14ac:dyDescent="0.2">
      <c r="B276" s="26">
        <f>'Sub Ref'!F$27</f>
        <v>75</v>
      </c>
      <c r="C276" s="26">
        <f>'Sub Ref'!G$27</f>
        <v>25</v>
      </c>
      <c r="D276" s="26">
        <f t="shared" si="40"/>
        <v>100</v>
      </c>
      <c r="E276" s="26">
        <f>'Sub Ref'!O$27</f>
        <v>75</v>
      </c>
      <c r="F276" s="26">
        <f>'Sub Ref'!P$27</f>
        <v>25</v>
      </c>
      <c r="G276" s="26">
        <f t="shared" si="41"/>
        <v>100</v>
      </c>
      <c r="H276" s="26" t="e">
        <f>VLOOKUP('DATA ENTRY'!L276,'Sub Ref'!$L$30:$O$31,4,0)</f>
        <v>#N/A</v>
      </c>
      <c r="I276" s="26" t="e">
        <f>VLOOKUP('DATA ENTRY'!L276,'Sub Ref'!$L$30:$P$31,5,0)</f>
        <v>#N/A</v>
      </c>
      <c r="J276" s="26" t="e">
        <f t="shared" si="47"/>
        <v>#N/A</v>
      </c>
      <c r="K276" s="26" t="e">
        <f>VLOOKUP('DATA ENTRY'!O276,'Sub Ref'!$C$3:$G$11,4,0)</f>
        <v>#N/A</v>
      </c>
      <c r="L276" s="26" t="e">
        <f>VLOOKUP('DATA ENTRY'!O276,'Sub Ref'!$C$3:$G$11,5,0)</f>
        <v>#N/A</v>
      </c>
      <c r="M276" s="26" t="e">
        <f t="shared" si="42"/>
        <v>#N/A</v>
      </c>
      <c r="N276" s="26" t="e">
        <f>VLOOKUP('DATA ENTRY'!R276,'Sub Ref'!$L$3:$P$11,4,0)</f>
        <v>#N/A</v>
      </c>
      <c r="O276" s="26" t="e">
        <f>VLOOKUP('DATA ENTRY'!R276,'Sub Ref'!$L$3:$P$11,5,0)</f>
        <v>#N/A</v>
      </c>
      <c r="P276" s="26" t="e">
        <f t="shared" si="48"/>
        <v>#N/A</v>
      </c>
      <c r="Q276" s="26" t="e">
        <f>VLOOKUP('DATA ENTRY'!U276,'Sub Ref'!$C$14:$G$22,4,0)</f>
        <v>#N/A</v>
      </c>
      <c r="R276" s="26" t="e">
        <f>VLOOKUP('DATA ENTRY'!U276,'Sub Ref'!$C$14:$G$22,5,0)</f>
        <v>#N/A</v>
      </c>
      <c r="S276" s="26" t="e">
        <f t="shared" si="49"/>
        <v>#N/A</v>
      </c>
      <c r="T276" s="26" t="e">
        <f>INDEX('Sub Ref'!$O$14:$O$22,MATCH('DATA ENTRY'!X276,'Sub Ref'!$L$14:$L$22,0))</f>
        <v>#N/A</v>
      </c>
      <c r="U276" s="26" t="e">
        <f>INDEX('Sub Ref'!$P$14:$P$22,MATCH('DATA ENTRY'!X276,'Sub Ref'!$L$14:$L$22,0))</f>
        <v>#N/A</v>
      </c>
      <c r="V276" s="26" t="e">
        <f t="shared" si="43"/>
        <v>#N/A</v>
      </c>
      <c r="X276" s="26">
        <f>'DATA ENTRY'!A276</f>
        <v>0</v>
      </c>
      <c r="Y276" s="26">
        <f>'Sub Ref'!$D$27</f>
        <v>2.25</v>
      </c>
      <c r="Z276" s="26">
        <f>'Sub Ref'!$E$27</f>
        <v>0.75</v>
      </c>
      <c r="AA276" s="26">
        <f>'Sub Ref'!$M$27</f>
        <v>3</v>
      </c>
      <c r="AB276" s="26">
        <f>'Sub Ref'!$N$27</f>
        <v>1</v>
      </c>
      <c r="AC276" s="26">
        <f>IFERROR(VLOOKUP('DATA ENTRY'!L276,'Sub Ref'!$L$30:$N$31,2,0),0)</f>
        <v>0</v>
      </c>
      <c r="AD276" s="26">
        <f>IFERROR(VLOOKUP('DATA ENTRY'!L276,'Sub Ref'!$L$30:$N$31,3,0),0)</f>
        <v>0</v>
      </c>
      <c r="AE276" s="26">
        <f>IFERROR(VLOOKUP('DATA ENTRY'!O276,'Sub Ref'!$C$3:$E$11,2,0),0)</f>
        <v>0</v>
      </c>
      <c r="AF276" s="26">
        <f>IFERROR(VLOOKUP('DATA ENTRY'!O276,'Sub Ref'!$C$3:$E$11,3,0),0)</f>
        <v>0</v>
      </c>
      <c r="AG276" s="26">
        <f>IFERROR(VLOOKUP('DATA ENTRY'!R276,'Sub Ref'!$L$3:$N$24,2,0),0)</f>
        <v>0</v>
      </c>
      <c r="AH276" s="26">
        <f>IFERROR(VLOOKUP('DATA ENTRY'!R276,'Sub Ref'!$L$3:$N$24,3,0),0)</f>
        <v>0</v>
      </c>
      <c r="AI276" s="26">
        <f>IFERROR(VLOOKUP('DATA ENTRY'!U276,'Sub Ref'!$C$14:$E$22,2,0),0)</f>
        <v>0</v>
      </c>
      <c r="AJ276" s="26">
        <f>IFERROR(VLOOKUP('DATA ENTRY'!U276,'Sub Ref'!$C$14:$E$22,3,0),0)</f>
        <v>0</v>
      </c>
      <c r="AK276" s="26">
        <f>IFERROR(INDEX('Sub Ref'!$M$14:$M$23,MATCH('DATA ENTRY'!X276,'Sub Ref'!$L$14:$L$23,0)),0)</f>
        <v>0</v>
      </c>
      <c r="AL276" s="26">
        <f>IFERROR(INDEX('Sub Ref'!$N$14:$N$23,MATCH('DATA ENTRY'!X276,'Sub Ref'!$L$14:$L$23,0)),0)</f>
        <v>0</v>
      </c>
      <c r="AN276" s="26">
        <f t="shared" si="44"/>
        <v>7</v>
      </c>
      <c r="AP276" s="26">
        <f>IFERROR('MARK LOOKUP'!Y276*LEDGER!AR276,0)</f>
        <v>0</v>
      </c>
      <c r="AQ276" s="26">
        <f>IFERROR('MARK LOOKUP'!Z276*LEDGER!AS276,0)</f>
        <v>0</v>
      </c>
      <c r="AR276" s="26">
        <f>IFERROR(AA276*LEDGER!AU276,0)</f>
        <v>0</v>
      </c>
      <c r="AS276" s="26">
        <f>IFERROR(AB276*LEDGER!AV276,0)</f>
        <v>0</v>
      </c>
      <c r="AT276" s="26">
        <f>IFERROR(AC276*LEDGER!AU276,0)</f>
        <v>0</v>
      </c>
      <c r="AU276" s="26">
        <f>IFERROR(AD276*LEDGER!AV276,0)</f>
        <v>0</v>
      </c>
      <c r="AV276" s="26">
        <f>IFERROR(AE276*LEDGER!BA276,0)</f>
        <v>0</v>
      </c>
      <c r="AW276" s="26">
        <f>IFERROR(AF276*LEDGER!BB276,0)</f>
        <v>0</v>
      </c>
      <c r="AX276" s="26">
        <f>IFERROR(AG276*LEDGER!BD276,0)</f>
        <v>0</v>
      </c>
      <c r="AY276" s="26">
        <f>IFERROR(AH276*LEDGER!BE276,0)</f>
        <v>0</v>
      </c>
      <c r="AZ276" s="26">
        <f>IFERROR(AI276*LEDGER!BG276,0)</f>
        <v>0</v>
      </c>
      <c r="BA276" s="26">
        <f>IFERROR(AJ276*LEDGER!BH276,0)</f>
        <v>0</v>
      </c>
      <c r="BB276" s="26">
        <f>IFERROR(AK276*LEDGER!BJ276,0)</f>
        <v>0</v>
      </c>
      <c r="BC276" s="26">
        <f>IFERROR(AL276*LEDGER!BK276,0)</f>
        <v>0</v>
      </c>
      <c r="BD276" s="26">
        <f t="shared" si="45"/>
        <v>0</v>
      </c>
      <c r="BE276" s="26">
        <f t="shared" si="46"/>
        <v>0</v>
      </c>
    </row>
    <row r="277" spans="2:57" x14ac:dyDescent="0.2">
      <c r="B277" s="26">
        <f>'Sub Ref'!F$27</f>
        <v>75</v>
      </c>
      <c r="C277" s="26">
        <f>'Sub Ref'!G$27</f>
        <v>25</v>
      </c>
      <c r="D277" s="26">
        <f t="shared" si="40"/>
        <v>100</v>
      </c>
      <c r="E277" s="26">
        <f>'Sub Ref'!O$27</f>
        <v>75</v>
      </c>
      <c r="F277" s="26">
        <f>'Sub Ref'!P$27</f>
        <v>25</v>
      </c>
      <c r="G277" s="26">
        <f t="shared" si="41"/>
        <v>100</v>
      </c>
      <c r="H277" s="26" t="e">
        <f>VLOOKUP('DATA ENTRY'!L277,'Sub Ref'!$L$30:$O$31,4,0)</f>
        <v>#N/A</v>
      </c>
      <c r="I277" s="26" t="e">
        <f>VLOOKUP('DATA ENTRY'!L277,'Sub Ref'!$L$30:$P$31,5,0)</f>
        <v>#N/A</v>
      </c>
      <c r="J277" s="26" t="e">
        <f t="shared" si="47"/>
        <v>#N/A</v>
      </c>
      <c r="K277" s="26" t="e">
        <f>VLOOKUP('DATA ENTRY'!O277,'Sub Ref'!$C$3:$G$11,4,0)</f>
        <v>#N/A</v>
      </c>
      <c r="L277" s="26" t="e">
        <f>VLOOKUP('DATA ENTRY'!O277,'Sub Ref'!$C$3:$G$11,5,0)</f>
        <v>#N/A</v>
      </c>
      <c r="M277" s="26" t="e">
        <f t="shared" si="42"/>
        <v>#N/A</v>
      </c>
      <c r="N277" s="26" t="e">
        <f>VLOOKUP('DATA ENTRY'!R277,'Sub Ref'!$L$3:$P$11,4,0)</f>
        <v>#N/A</v>
      </c>
      <c r="O277" s="26" t="e">
        <f>VLOOKUP('DATA ENTRY'!R277,'Sub Ref'!$L$3:$P$11,5,0)</f>
        <v>#N/A</v>
      </c>
      <c r="P277" s="26" t="e">
        <f t="shared" si="48"/>
        <v>#N/A</v>
      </c>
      <c r="Q277" s="26" t="e">
        <f>VLOOKUP('DATA ENTRY'!U277,'Sub Ref'!$C$14:$G$22,4,0)</f>
        <v>#N/A</v>
      </c>
      <c r="R277" s="26" t="e">
        <f>VLOOKUP('DATA ENTRY'!U277,'Sub Ref'!$C$14:$G$22,5,0)</f>
        <v>#N/A</v>
      </c>
      <c r="S277" s="26" t="e">
        <f t="shared" si="49"/>
        <v>#N/A</v>
      </c>
      <c r="T277" s="26" t="e">
        <f>INDEX('Sub Ref'!$O$14:$O$22,MATCH('DATA ENTRY'!X277,'Sub Ref'!$L$14:$L$22,0))</f>
        <v>#N/A</v>
      </c>
      <c r="U277" s="26" t="e">
        <f>INDEX('Sub Ref'!$P$14:$P$22,MATCH('DATA ENTRY'!X277,'Sub Ref'!$L$14:$L$22,0))</f>
        <v>#N/A</v>
      </c>
      <c r="V277" s="26" t="e">
        <f t="shared" si="43"/>
        <v>#N/A</v>
      </c>
      <c r="X277" s="26">
        <f>'DATA ENTRY'!A277</f>
        <v>0</v>
      </c>
      <c r="Y277" s="26">
        <f>'Sub Ref'!$D$27</f>
        <v>2.25</v>
      </c>
      <c r="Z277" s="26">
        <f>'Sub Ref'!$E$27</f>
        <v>0.75</v>
      </c>
      <c r="AA277" s="26">
        <f>'Sub Ref'!$M$27</f>
        <v>3</v>
      </c>
      <c r="AB277" s="26">
        <f>'Sub Ref'!$N$27</f>
        <v>1</v>
      </c>
      <c r="AC277" s="26">
        <f>IFERROR(VLOOKUP('DATA ENTRY'!L277,'Sub Ref'!$L$30:$N$31,2,0),0)</f>
        <v>0</v>
      </c>
      <c r="AD277" s="26">
        <f>IFERROR(VLOOKUP('DATA ENTRY'!L277,'Sub Ref'!$L$30:$N$31,3,0),0)</f>
        <v>0</v>
      </c>
      <c r="AE277" s="26">
        <f>IFERROR(VLOOKUP('DATA ENTRY'!O277,'Sub Ref'!$C$3:$E$11,2,0),0)</f>
        <v>0</v>
      </c>
      <c r="AF277" s="26">
        <f>IFERROR(VLOOKUP('DATA ENTRY'!O277,'Sub Ref'!$C$3:$E$11,3,0),0)</f>
        <v>0</v>
      </c>
      <c r="AG277" s="26">
        <f>IFERROR(VLOOKUP('DATA ENTRY'!R277,'Sub Ref'!$L$3:$N$24,2,0),0)</f>
        <v>0</v>
      </c>
      <c r="AH277" s="26">
        <f>IFERROR(VLOOKUP('DATA ENTRY'!R277,'Sub Ref'!$L$3:$N$24,3,0),0)</f>
        <v>0</v>
      </c>
      <c r="AI277" s="26">
        <f>IFERROR(VLOOKUP('DATA ENTRY'!U277,'Sub Ref'!$C$14:$E$22,2,0),0)</f>
        <v>0</v>
      </c>
      <c r="AJ277" s="26">
        <f>IFERROR(VLOOKUP('DATA ENTRY'!U277,'Sub Ref'!$C$14:$E$22,3,0),0)</f>
        <v>0</v>
      </c>
      <c r="AK277" s="26">
        <f>IFERROR(INDEX('Sub Ref'!$M$14:$M$23,MATCH('DATA ENTRY'!X277,'Sub Ref'!$L$14:$L$23,0)),0)</f>
        <v>0</v>
      </c>
      <c r="AL277" s="26">
        <f>IFERROR(INDEX('Sub Ref'!$N$14:$N$23,MATCH('DATA ENTRY'!X277,'Sub Ref'!$L$14:$L$23,0)),0)</f>
        <v>0</v>
      </c>
      <c r="AN277" s="26">
        <f t="shared" si="44"/>
        <v>7</v>
      </c>
      <c r="AP277" s="26">
        <f>IFERROR('MARK LOOKUP'!Y277*LEDGER!AR277,0)</f>
        <v>0</v>
      </c>
      <c r="AQ277" s="26">
        <f>IFERROR('MARK LOOKUP'!Z277*LEDGER!AS277,0)</f>
        <v>0</v>
      </c>
      <c r="AR277" s="26">
        <f>IFERROR(AA277*LEDGER!AU277,0)</f>
        <v>0</v>
      </c>
      <c r="AS277" s="26">
        <f>IFERROR(AB277*LEDGER!AV277,0)</f>
        <v>0</v>
      </c>
      <c r="AT277" s="26">
        <f>IFERROR(AC277*LEDGER!AU277,0)</f>
        <v>0</v>
      </c>
      <c r="AU277" s="26">
        <f>IFERROR(AD277*LEDGER!AV277,0)</f>
        <v>0</v>
      </c>
      <c r="AV277" s="26">
        <f>IFERROR(AE277*LEDGER!BA277,0)</f>
        <v>0</v>
      </c>
      <c r="AW277" s="26">
        <f>IFERROR(AF277*LEDGER!BB277,0)</f>
        <v>0</v>
      </c>
      <c r="AX277" s="26">
        <f>IFERROR(AG277*LEDGER!BD277,0)</f>
        <v>0</v>
      </c>
      <c r="AY277" s="26">
        <f>IFERROR(AH277*LEDGER!BE277,0)</f>
        <v>0</v>
      </c>
      <c r="AZ277" s="26">
        <f>IFERROR(AI277*LEDGER!BG277,0)</f>
        <v>0</v>
      </c>
      <c r="BA277" s="26">
        <f>IFERROR(AJ277*LEDGER!BH277,0)</f>
        <v>0</v>
      </c>
      <c r="BB277" s="26">
        <f>IFERROR(AK277*LEDGER!BJ277,0)</f>
        <v>0</v>
      </c>
      <c r="BC277" s="26">
        <f>IFERROR(AL277*LEDGER!BK277,0)</f>
        <v>0</v>
      </c>
      <c r="BD277" s="26">
        <f t="shared" si="45"/>
        <v>0</v>
      </c>
      <c r="BE277" s="26">
        <f t="shared" si="46"/>
        <v>0</v>
      </c>
    </row>
    <row r="278" spans="2:57" x14ac:dyDescent="0.2">
      <c r="B278" s="26">
        <f>'Sub Ref'!F$27</f>
        <v>75</v>
      </c>
      <c r="C278" s="26">
        <f>'Sub Ref'!G$27</f>
        <v>25</v>
      </c>
      <c r="D278" s="26">
        <f t="shared" si="40"/>
        <v>100</v>
      </c>
      <c r="E278" s="26">
        <f>'Sub Ref'!O$27</f>
        <v>75</v>
      </c>
      <c r="F278" s="26">
        <f>'Sub Ref'!P$27</f>
        <v>25</v>
      </c>
      <c r="G278" s="26">
        <f t="shared" si="41"/>
        <v>100</v>
      </c>
      <c r="H278" s="26" t="e">
        <f>VLOOKUP('DATA ENTRY'!L278,'Sub Ref'!$L$30:$O$31,4,0)</f>
        <v>#N/A</v>
      </c>
      <c r="I278" s="26" t="e">
        <f>VLOOKUP('DATA ENTRY'!L278,'Sub Ref'!$L$30:$P$31,5,0)</f>
        <v>#N/A</v>
      </c>
      <c r="J278" s="26" t="e">
        <f t="shared" si="47"/>
        <v>#N/A</v>
      </c>
      <c r="K278" s="26" t="e">
        <f>VLOOKUP('DATA ENTRY'!O278,'Sub Ref'!$C$3:$G$11,4,0)</f>
        <v>#N/A</v>
      </c>
      <c r="L278" s="26" t="e">
        <f>VLOOKUP('DATA ENTRY'!O278,'Sub Ref'!$C$3:$G$11,5,0)</f>
        <v>#N/A</v>
      </c>
      <c r="M278" s="26" t="e">
        <f t="shared" si="42"/>
        <v>#N/A</v>
      </c>
      <c r="N278" s="26" t="e">
        <f>VLOOKUP('DATA ENTRY'!R278,'Sub Ref'!$L$3:$P$11,4,0)</f>
        <v>#N/A</v>
      </c>
      <c r="O278" s="26" t="e">
        <f>VLOOKUP('DATA ENTRY'!R278,'Sub Ref'!$L$3:$P$11,5,0)</f>
        <v>#N/A</v>
      </c>
      <c r="P278" s="26" t="e">
        <f t="shared" si="48"/>
        <v>#N/A</v>
      </c>
      <c r="Q278" s="26" t="e">
        <f>VLOOKUP('DATA ENTRY'!U278,'Sub Ref'!$C$14:$G$22,4,0)</f>
        <v>#N/A</v>
      </c>
      <c r="R278" s="26" t="e">
        <f>VLOOKUP('DATA ENTRY'!U278,'Sub Ref'!$C$14:$G$22,5,0)</f>
        <v>#N/A</v>
      </c>
      <c r="S278" s="26" t="e">
        <f t="shared" si="49"/>
        <v>#N/A</v>
      </c>
      <c r="T278" s="26" t="e">
        <f>INDEX('Sub Ref'!$O$14:$O$22,MATCH('DATA ENTRY'!X278,'Sub Ref'!$L$14:$L$22,0))</f>
        <v>#N/A</v>
      </c>
      <c r="U278" s="26" t="e">
        <f>INDEX('Sub Ref'!$P$14:$P$22,MATCH('DATA ENTRY'!X278,'Sub Ref'!$L$14:$L$22,0))</f>
        <v>#N/A</v>
      </c>
      <c r="V278" s="26" t="e">
        <f t="shared" si="43"/>
        <v>#N/A</v>
      </c>
      <c r="X278" s="26">
        <f>'DATA ENTRY'!A278</f>
        <v>0</v>
      </c>
      <c r="Y278" s="26">
        <f>'Sub Ref'!$D$27</f>
        <v>2.25</v>
      </c>
      <c r="Z278" s="26">
        <f>'Sub Ref'!$E$27</f>
        <v>0.75</v>
      </c>
      <c r="AA278" s="26">
        <f>'Sub Ref'!$M$27</f>
        <v>3</v>
      </c>
      <c r="AB278" s="26">
        <f>'Sub Ref'!$N$27</f>
        <v>1</v>
      </c>
      <c r="AC278" s="26">
        <f>IFERROR(VLOOKUP('DATA ENTRY'!L278,'Sub Ref'!$L$30:$N$31,2,0),0)</f>
        <v>0</v>
      </c>
      <c r="AD278" s="26">
        <f>IFERROR(VLOOKUP('DATA ENTRY'!L278,'Sub Ref'!$L$30:$N$31,3,0),0)</f>
        <v>0</v>
      </c>
      <c r="AE278" s="26">
        <f>IFERROR(VLOOKUP('DATA ENTRY'!O278,'Sub Ref'!$C$3:$E$11,2,0),0)</f>
        <v>0</v>
      </c>
      <c r="AF278" s="26">
        <f>IFERROR(VLOOKUP('DATA ENTRY'!O278,'Sub Ref'!$C$3:$E$11,3,0),0)</f>
        <v>0</v>
      </c>
      <c r="AG278" s="26">
        <f>IFERROR(VLOOKUP('DATA ENTRY'!R278,'Sub Ref'!$L$3:$N$24,2,0),0)</f>
        <v>0</v>
      </c>
      <c r="AH278" s="26">
        <f>IFERROR(VLOOKUP('DATA ENTRY'!R278,'Sub Ref'!$L$3:$N$24,3,0),0)</f>
        <v>0</v>
      </c>
      <c r="AI278" s="26">
        <f>IFERROR(VLOOKUP('DATA ENTRY'!U278,'Sub Ref'!$C$14:$E$22,2,0),0)</f>
        <v>0</v>
      </c>
      <c r="AJ278" s="26">
        <f>IFERROR(VLOOKUP('DATA ENTRY'!U278,'Sub Ref'!$C$14:$E$22,3,0),0)</f>
        <v>0</v>
      </c>
      <c r="AK278" s="26">
        <f>IFERROR(INDEX('Sub Ref'!$M$14:$M$23,MATCH('DATA ENTRY'!X278,'Sub Ref'!$L$14:$L$23,0)),0)</f>
        <v>0</v>
      </c>
      <c r="AL278" s="26">
        <f>IFERROR(INDEX('Sub Ref'!$N$14:$N$23,MATCH('DATA ENTRY'!X278,'Sub Ref'!$L$14:$L$23,0)),0)</f>
        <v>0</v>
      </c>
      <c r="AN278" s="26">
        <f t="shared" si="44"/>
        <v>7</v>
      </c>
      <c r="AP278" s="26">
        <f>IFERROR('MARK LOOKUP'!Y278*LEDGER!AR278,0)</f>
        <v>0</v>
      </c>
      <c r="AQ278" s="26">
        <f>IFERROR('MARK LOOKUP'!Z278*LEDGER!AS278,0)</f>
        <v>0</v>
      </c>
      <c r="AR278" s="26">
        <f>IFERROR(AA278*LEDGER!AU278,0)</f>
        <v>0</v>
      </c>
      <c r="AS278" s="26">
        <f>IFERROR(AB278*LEDGER!AV278,0)</f>
        <v>0</v>
      </c>
      <c r="AT278" s="26">
        <f>IFERROR(AC278*LEDGER!AU278,0)</f>
        <v>0</v>
      </c>
      <c r="AU278" s="26">
        <f>IFERROR(AD278*LEDGER!AV278,0)</f>
        <v>0</v>
      </c>
      <c r="AV278" s="26">
        <f>IFERROR(AE278*LEDGER!BA278,0)</f>
        <v>0</v>
      </c>
      <c r="AW278" s="26">
        <f>IFERROR(AF278*LEDGER!BB278,0)</f>
        <v>0</v>
      </c>
      <c r="AX278" s="26">
        <f>IFERROR(AG278*LEDGER!BD278,0)</f>
        <v>0</v>
      </c>
      <c r="AY278" s="26">
        <f>IFERROR(AH278*LEDGER!BE278,0)</f>
        <v>0</v>
      </c>
      <c r="AZ278" s="26">
        <f>IFERROR(AI278*LEDGER!BG278,0)</f>
        <v>0</v>
      </c>
      <c r="BA278" s="26">
        <f>IFERROR(AJ278*LEDGER!BH278,0)</f>
        <v>0</v>
      </c>
      <c r="BB278" s="26">
        <f>IFERROR(AK278*LEDGER!BJ278,0)</f>
        <v>0</v>
      </c>
      <c r="BC278" s="26">
        <f>IFERROR(AL278*LEDGER!BK278,0)</f>
        <v>0</v>
      </c>
      <c r="BD278" s="26">
        <f t="shared" si="45"/>
        <v>0</v>
      </c>
      <c r="BE278" s="26">
        <f t="shared" si="46"/>
        <v>0</v>
      </c>
    </row>
    <row r="279" spans="2:57" x14ac:dyDescent="0.2">
      <c r="B279" s="26">
        <f>'Sub Ref'!F$27</f>
        <v>75</v>
      </c>
      <c r="C279" s="26">
        <f>'Sub Ref'!G$27</f>
        <v>25</v>
      </c>
      <c r="D279" s="26">
        <f t="shared" si="40"/>
        <v>100</v>
      </c>
      <c r="E279" s="26">
        <f>'Sub Ref'!O$27</f>
        <v>75</v>
      </c>
      <c r="F279" s="26">
        <f>'Sub Ref'!P$27</f>
        <v>25</v>
      </c>
      <c r="G279" s="26">
        <f t="shared" si="41"/>
        <v>100</v>
      </c>
      <c r="H279" s="26" t="e">
        <f>VLOOKUP('DATA ENTRY'!L279,'Sub Ref'!$L$30:$O$31,4,0)</f>
        <v>#N/A</v>
      </c>
      <c r="I279" s="26" t="e">
        <f>VLOOKUP('DATA ENTRY'!L279,'Sub Ref'!$L$30:$P$31,5,0)</f>
        <v>#N/A</v>
      </c>
      <c r="J279" s="26" t="e">
        <f t="shared" si="47"/>
        <v>#N/A</v>
      </c>
      <c r="K279" s="26" t="e">
        <f>VLOOKUP('DATA ENTRY'!O279,'Sub Ref'!$C$3:$G$11,4,0)</f>
        <v>#N/A</v>
      </c>
      <c r="L279" s="26" t="e">
        <f>VLOOKUP('DATA ENTRY'!O279,'Sub Ref'!$C$3:$G$11,5,0)</f>
        <v>#N/A</v>
      </c>
      <c r="M279" s="26" t="e">
        <f t="shared" si="42"/>
        <v>#N/A</v>
      </c>
      <c r="N279" s="26" t="e">
        <f>VLOOKUP('DATA ENTRY'!R279,'Sub Ref'!$L$3:$P$11,4,0)</f>
        <v>#N/A</v>
      </c>
      <c r="O279" s="26" t="e">
        <f>VLOOKUP('DATA ENTRY'!R279,'Sub Ref'!$L$3:$P$11,5,0)</f>
        <v>#N/A</v>
      </c>
      <c r="P279" s="26" t="e">
        <f t="shared" si="48"/>
        <v>#N/A</v>
      </c>
      <c r="Q279" s="26" t="e">
        <f>VLOOKUP('DATA ENTRY'!U279,'Sub Ref'!$C$14:$G$22,4,0)</f>
        <v>#N/A</v>
      </c>
      <c r="R279" s="26" t="e">
        <f>VLOOKUP('DATA ENTRY'!U279,'Sub Ref'!$C$14:$G$22,5,0)</f>
        <v>#N/A</v>
      </c>
      <c r="S279" s="26" t="e">
        <f t="shared" si="49"/>
        <v>#N/A</v>
      </c>
      <c r="T279" s="26" t="e">
        <f>INDEX('Sub Ref'!$O$14:$O$22,MATCH('DATA ENTRY'!X279,'Sub Ref'!$L$14:$L$22,0))</f>
        <v>#N/A</v>
      </c>
      <c r="U279" s="26" t="e">
        <f>INDEX('Sub Ref'!$P$14:$P$22,MATCH('DATA ENTRY'!X279,'Sub Ref'!$L$14:$L$22,0))</f>
        <v>#N/A</v>
      </c>
      <c r="V279" s="26" t="e">
        <f t="shared" si="43"/>
        <v>#N/A</v>
      </c>
      <c r="X279" s="26">
        <f>'DATA ENTRY'!A279</f>
        <v>0</v>
      </c>
      <c r="Y279" s="26">
        <f>'Sub Ref'!$D$27</f>
        <v>2.25</v>
      </c>
      <c r="Z279" s="26">
        <f>'Sub Ref'!$E$27</f>
        <v>0.75</v>
      </c>
      <c r="AA279" s="26">
        <f>'Sub Ref'!$M$27</f>
        <v>3</v>
      </c>
      <c r="AB279" s="26">
        <f>'Sub Ref'!$N$27</f>
        <v>1</v>
      </c>
      <c r="AC279" s="26">
        <f>IFERROR(VLOOKUP('DATA ENTRY'!L279,'Sub Ref'!$L$30:$N$31,2,0),0)</f>
        <v>0</v>
      </c>
      <c r="AD279" s="26">
        <f>IFERROR(VLOOKUP('DATA ENTRY'!L279,'Sub Ref'!$L$30:$N$31,3,0),0)</f>
        <v>0</v>
      </c>
      <c r="AE279" s="26">
        <f>IFERROR(VLOOKUP('DATA ENTRY'!O279,'Sub Ref'!$C$3:$E$11,2,0),0)</f>
        <v>0</v>
      </c>
      <c r="AF279" s="26">
        <f>IFERROR(VLOOKUP('DATA ENTRY'!O279,'Sub Ref'!$C$3:$E$11,3,0),0)</f>
        <v>0</v>
      </c>
      <c r="AG279" s="26">
        <f>IFERROR(VLOOKUP('DATA ENTRY'!R279,'Sub Ref'!$L$3:$N$24,2,0),0)</f>
        <v>0</v>
      </c>
      <c r="AH279" s="26">
        <f>IFERROR(VLOOKUP('DATA ENTRY'!R279,'Sub Ref'!$L$3:$N$24,3,0),0)</f>
        <v>0</v>
      </c>
      <c r="AI279" s="26">
        <f>IFERROR(VLOOKUP('DATA ENTRY'!U279,'Sub Ref'!$C$14:$E$22,2,0),0)</f>
        <v>0</v>
      </c>
      <c r="AJ279" s="26">
        <f>IFERROR(VLOOKUP('DATA ENTRY'!U279,'Sub Ref'!$C$14:$E$22,3,0),0)</f>
        <v>0</v>
      </c>
      <c r="AK279" s="26">
        <f>IFERROR(INDEX('Sub Ref'!$M$14:$M$23,MATCH('DATA ENTRY'!X279,'Sub Ref'!$L$14:$L$23,0)),0)</f>
        <v>0</v>
      </c>
      <c r="AL279" s="26">
        <f>IFERROR(INDEX('Sub Ref'!$N$14:$N$23,MATCH('DATA ENTRY'!X279,'Sub Ref'!$L$14:$L$23,0)),0)</f>
        <v>0</v>
      </c>
      <c r="AN279" s="26">
        <f t="shared" si="44"/>
        <v>7</v>
      </c>
      <c r="AP279" s="26">
        <f>IFERROR('MARK LOOKUP'!Y279*LEDGER!AR279,0)</f>
        <v>0</v>
      </c>
      <c r="AQ279" s="26">
        <f>IFERROR('MARK LOOKUP'!Z279*LEDGER!AS279,0)</f>
        <v>0</v>
      </c>
      <c r="AR279" s="26">
        <f>IFERROR(AA279*LEDGER!AU279,0)</f>
        <v>0</v>
      </c>
      <c r="AS279" s="26">
        <f>IFERROR(AB279*LEDGER!AV279,0)</f>
        <v>0</v>
      </c>
      <c r="AT279" s="26">
        <f>IFERROR(AC279*LEDGER!AU279,0)</f>
        <v>0</v>
      </c>
      <c r="AU279" s="26">
        <f>IFERROR(AD279*LEDGER!AV279,0)</f>
        <v>0</v>
      </c>
      <c r="AV279" s="26">
        <f>IFERROR(AE279*LEDGER!BA279,0)</f>
        <v>0</v>
      </c>
      <c r="AW279" s="26">
        <f>IFERROR(AF279*LEDGER!BB279,0)</f>
        <v>0</v>
      </c>
      <c r="AX279" s="26">
        <f>IFERROR(AG279*LEDGER!BD279,0)</f>
        <v>0</v>
      </c>
      <c r="AY279" s="26">
        <f>IFERROR(AH279*LEDGER!BE279,0)</f>
        <v>0</v>
      </c>
      <c r="AZ279" s="26">
        <f>IFERROR(AI279*LEDGER!BG279,0)</f>
        <v>0</v>
      </c>
      <c r="BA279" s="26">
        <f>IFERROR(AJ279*LEDGER!BH279,0)</f>
        <v>0</v>
      </c>
      <c r="BB279" s="26">
        <f>IFERROR(AK279*LEDGER!BJ279,0)</f>
        <v>0</v>
      </c>
      <c r="BC279" s="26">
        <f>IFERROR(AL279*LEDGER!BK279,0)</f>
        <v>0</v>
      </c>
      <c r="BD279" s="26">
        <f t="shared" si="45"/>
        <v>0</v>
      </c>
      <c r="BE279" s="26">
        <f t="shared" si="46"/>
        <v>0</v>
      </c>
    </row>
    <row r="280" spans="2:57" x14ac:dyDescent="0.2">
      <c r="B280" s="26">
        <f>'Sub Ref'!F$27</f>
        <v>75</v>
      </c>
      <c r="C280" s="26">
        <f>'Sub Ref'!G$27</f>
        <v>25</v>
      </c>
      <c r="D280" s="26">
        <f t="shared" si="40"/>
        <v>100</v>
      </c>
      <c r="E280" s="26">
        <f>'Sub Ref'!O$27</f>
        <v>75</v>
      </c>
      <c r="F280" s="26">
        <f>'Sub Ref'!P$27</f>
        <v>25</v>
      </c>
      <c r="G280" s="26">
        <f t="shared" si="41"/>
        <v>100</v>
      </c>
      <c r="H280" s="26" t="e">
        <f>VLOOKUP('DATA ENTRY'!L280,'Sub Ref'!$L$30:$O$31,4,0)</f>
        <v>#N/A</v>
      </c>
      <c r="I280" s="26" t="e">
        <f>VLOOKUP('DATA ENTRY'!L280,'Sub Ref'!$L$30:$P$31,5,0)</f>
        <v>#N/A</v>
      </c>
      <c r="J280" s="26" t="e">
        <f t="shared" si="47"/>
        <v>#N/A</v>
      </c>
      <c r="K280" s="26" t="e">
        <f>VLOOKUP('DATA ENTRY'!O280,'Sub Ref'!$C$3:$G$11,4,0)</f>
        <v>#N/A</v>
      </c>
      <c r="L280" s="26" t="e">
        <f>VLOOKUP('DATA ENTRY'!O280,'Sub Ref'!$C$3:$G$11,5,0)</f>
        <v>#N/A</v>
      </c>
      <c r="M280" s="26" t="e">
        <f t="shared" si="42"/>
        <v>#N/A</v>
      </c>
      <c r="N280" s="26" t="e">
        <f>VLOOKUP('DATA ENTRY'!R280,'Sub Ref'!$L$3:$P$11,4,0)</f>
        <v>#N/A</v>
      </c>
      <c r="O280" s="26" t="e">
        <f>VLOOKUP('DATA ENTRY'!R280,'Sub Ref'!$L$3:$P$11,5,0)</f>
        <v>#N/A</v>
      </c>
      <c r="P280" s="26" t="e">
        <f t="shared" si="48"/>
        <v>#N/A</v>
      </c>
      <c r="Q280" s="26" t="e">
        <f>VLOOKUP('DATA ENTRY'!U280,'Sub Ref'!$C$14:$G$22,4,0)</f>
        <v>#N/A</v>
      </c>
      <c r="R280" s="26" t="e">
        <f>VLOOKUP('DATA ENTRY'!U280,'Sub Ref'!$C$14:$G$22,5,0)</f>
        <v>#N/A</v>
      </c>
      <c r="S280" s="26" t="e">
        <f t="shared" si="49"/>
        <v>#N/A</v>
      </c>
      <c r="T280" s="26" t="e">
        <f>INDEX('Sub Ref'!$O$14:$O$22,MATCH('DATA ENTRY'!X280,'Sub Ref'!$L$14:$L$22,0))</f>
        <v>#N/A</v>
      </c>
      <c r="U280" s="26" t="e">
        <f>INDEX('Sub Ref'!$P$14:$P$22,MATCH('DATA ENTRY'!X280,'Sub Ref'!$L$14:$L$22,0))</f>
        <v>#N/A</v>
      </c>
      <c r="V280" s="26" t="e">
        <f t="shared" si="43"/>
        <v>#N/A</v>
      </c>
      <c r="X280" s="26">
        <f>'DATA ENTRY'!A280</f>
        <v>0</v>
      </c>
      <c r="Y280" s="26">
        <f>'Sub Ref'!$D$27</f>
        <v>2.25</v>
      </c>
      <c r="Z280" s="26">
        <f>'Sub Ref'!$E$27</f>
        <v>0.75</v>
      </c>
      <c r="AA280" s="26">
        <f>'Sub Ref'!$M$27</f>
        <v>3</v>
      </c>
      <c r="AB280" s="26">
        <f>'Sub Ref'!$N$27</f>
        <v>1</v>
      </c>
      <c r="AC280" s="26">
        <f>IFERROR(VLOOKUP('DATA ENTRY'!L280,'Sub Ref'!$L$30:$N$31,2,0),0)</f>
        <v>0</v>
      </c>
      <c r="AD280" s="26">
        <f>IFERROR(VLOOKUP('DATA ENTRY'!L280,'Sub Ref'!$L$30:$N$31,3,0),0)</f>
        <v>0</v>
      </c>
      <c r="AE280" s="26">
        <f>IFERROR(VLOOKUP('DATA ENTRY'!O280,'Sub Ref'!$C$3:$E$11,2,0),0)</f>
        <v>0</v>
      </c>
      <c r="AF280" s="26">
        <f>IFERROR(VLOOKUP('DATA ENTRY'!O280,'Sub Ref'!$C$3:$E$11,3,0),0)</f>
        <v>0</v>
      </c>
      <c r="AG280" s="26">
        <f>IFERROR(VLOOKUP('DATA ENTRY'!R280,'Sub Ref'!$L$3:$N$24,2,0),0)</f>
        <v>0</v>
      </c>
      <c r="AH280" s="26">
        <f>IFERROR(VLOOKUP('DATA ENTRY'!R280,'Sub Ref'!$L$3:$N$24,3,0),0)</f>
        <v>0</v>
      </c>
      <c r="AI280" s="26">
        <f>IFERROR(VLOOKUP('DATA ENTRY'!U280,'Sub Ref'!$C$14:$E$22,2,0),0)</f>
        <v>0</v>
      </c>
      <c r="AJ280" s="26">
        <f>IFERROR(VLOOKUP('DATA ENTRY'!U280,'Sub Ref'!$C$14:$E$22,3,0),0)</f>
        <v>0</v>
      </c>
      <c r="AK280" s="26">
        <f>IFERROR(INDEX('Sub Ref'!$M$14:$M$23,MATCH('DATA ENTRY'!X280,'Sub Ref'!$L$14:$L$23,0)),0)</f>
        <v>0</v>
      </c>
      <c r="AL280" s="26">
        <f>IFERROR(INDEX('Sub Ref'!$N$14:$N$23,MATCH('DATA ENTRY'!X280,'Sub Ref'!$L$14:$L$23,0)),0)</f>
        <v>0</v>
      </c>
      <c r="AN280" s="26">
        <f t="shared" si="44"/>
        <v>7</v>
      </c>
      <c r="AP280" s="26">
        <f>IFERROR('MARK LOOKUP'!Y280*LEDGER!AR280,0)</f>
        <v>0</v>
      </c>
      <c r="AQ280" s="26">
        <f>IFERROR('MARK LOOKUP'!Z280*LEDGER!AS280,0)</f>
        <v>0</v>
      </c>
      <c r="AR280" s="26">
        <f>IFERROR(AA280*LEDGER!AU280,0)</f>
        <v>0</v>
      </c>
      <c r="AS280" s="26">
        <f>IFERROR(AB280*LEDGER!AV280,0)</f>
        <v>0</v>
      </c>
      <c r="AT280" s="26">
        <f>IFERROR(AC280*LEDGER!AU280,0)</f>
        <v>0</v>
      </c>
      <c r="AU280" s="26">
        <f>IFERROR(AD280*LEDGER!AV280,0)</f>
        <v>0</v>
      </c>
      <c r="AV280" s="26">
        <f>IFERROR(AE280*LEDGER!BA280,0)</f>
        <v>0</v>
      </c>
      <c r="AW280" s="26">
        <f>IFERROR(AF280*LEDGER!BB280,0)</f>
        <v>0</v>
      </c>
      <c r="AX280" s="26">
        <f>IFERROR(AG280*LEDGER!BD280,0)</f>
        <v>0</v>
      </c>
      <c r="AY280" s="26">
        <f>IFERROR(AH280*LEDGER!BE280,0)</f>
        <v>0</v>
      </c>
      <c r="AZ280" s="26">
        <f>IFERROR(AI280*LEDGER!BG280,0)</f>
        <v>0</v>
      </c>
      <c r="BA280" s="26">
        <f>IFERROR(AJ280*LEDGER!BH280,0)</f>
        <v>0</v>
      </c>
      <c r="BB280" s="26">
        <f>IFERROR(AK280*LEDGER!BJ280,0)</f>
        <v>0</v>
      </c>
      <c r="BC280" s="26">
        <f>IFERROR(AL280*LEDGER!BK280,0)</f>
        <v>0</v>
      </c>
      <c r="BD280" s="26">
        <f t="shared" si="45"/>
        <v>0</v>
      </c>
      <c r="BE280" s="26">
        <f t="shared" si="46"/>
        <v>0</v>
      </c>
    </row>
    <row r="281" spans="2:57" x14ac:dyDescent="0.2">
      <c r="B281" s="26">
        <f>'Sub Ref'!F$27</f>
        <v>75</v>
      </c>
      <c r="C281" s="26">
        <f>'Sub Ref'!G$27</f>
        <v>25</v>
      </c>
      <c r="D281" s="26">
        <f t="shared" si="40"/>
        <v>100</v>
      </c>
      <c r="E281" s="26">
        <f>'Sub Ref'!O$27</f>
        <v>75</v>
      </c>
      <c r="F281" s="26">
        <f>'Sub Ref'!P$27</f>
        <v>25</v>
      </c>
      <c r="G281" s="26">
        <f t="shared" si="41"/>
        <v>100</v>
      </c>
      <c r="H281" s="26" t="e">
        <f>VLOOKUP('DATA ENTRY'!L281,'Sub Ref'!$L$30:$O$31,4,0)</f>
        <v>#N/A</v>
      </c>
      <c r="I281" s="26" t="e">
        <f>VLOOKUP('DATA ENTRY'!L281,'Sub Ref'!$L$30:$P$31,5,0)</f>
        <v>#N/A</v>
      </c>
      <c r="J281" s="26" t="e">
        <f t="shared" si="47"/>
        <v>#N/A</v>
      </c>
      <c r="K281" s="26" t="e">
        <f>VLOOKUP('DATA ENTRY'!O281,'Sub Ref'!$C$3:$G$11,4,0)</f>
        <v>#N/A</v>
      </c>
      <c r="L281" s="26" t="e">
        <f>VLOOKUP('DATA ENTRY'!O281,'Sub Ref'!$C$3:$G$11,5,0)</f>
        <v>#N/A</v>
      </c>
      <c r="M281" s="26" t="e">
        <f t="shared" si="42"/>
        <v>#N/A</v>
      </c>
      <c r="N281" s="26" t="e">
        <f>VLOOKUP('DATA ENTRY'!R281,'Sub Ref'!$L$3:$P$11,4,0)</f>
        <v>#N/A</v>
      </c>
      <c r="O281" s="26" t="e">
        <f>VLOOKUP('DATA ENTRY'!R281,'Sub Ref'!$L$3:$P$11,5,0)</f>
        <v>#N/A</v>
      </c>
      <c r="P281" s="26" t="e">
        <f t="shared" si="48"/>
        <v>#N/A</v>
      </c>
      <c r="Q281" s="26" t="e">
        <f>VLOOKUP('DATA ENTRY'!U281,'Sub Ref'!$C$14:$G$22,4,0)</f>
        <v>#N/A</v>
      </c>
      <c r="R281" s="26" t="e">
        <f>VLOOKUP('DATA ENTRY'!U281,'Sub Ref'!$C$14:$G$22,5,0)</f>
        <v>#N/A</v>
      </c>
      <c r="S281" s="26" t="e">
        <f t="shared" si="49"/>
        <v>#N/A</v>
      </c>
      <c r="T281" s="26" t="e">
        <f>INDEX('Sub Ref'!$O$14:$O$22,MATCH('DATA ENTRY'!X281,'Sub Ref'!$L$14:$L$22,0))</f>
        <v>#N/A</v>
      </c>
      <c r="U281" s="26" t="e">
        <f>INDEX('Sub Ref'!$P$14:$P$22,MATCH('DATA ENTRY'!X281,'Sub Ref'!$L$14:$L$22,0))</f>
        <v>#N/A</v>
      </c>
      <c r="V281" s="26" t="e">
        <f t="shared" si="43"/>
        <v>#N/A</v>
      </c>
      <c r="X281" s="26">
        <f>'DATA ENTRY'!A281</f>
        <v>0</v>
      </c>
      <c r="Y281" s="26">
        <f>'Sub Ref'!$D$27</f>
        <v>2.25</v>
      </c>
      <c r="Z281" s="26">
        <f>'Sub Ref'!$E$27</f>
        <v>0.75</v>
      </c>
      <c r="AA281" s="26">
        <f>'Sub Ref'!$M$27</f>
        <v>3</v>
      </c>
      <c r="AB281" s="26">
        <f>'Sub Ref'!$N$27</f>
        <v>1</v>
      </c>
      <c r="AC281" s="26">
        <f>IFERROR(VLOOKUP('DATA ENTRY'!L281,'Sub Ref'!$L$30:$N$31,2,0),0)</f>
        <v>0</v>
      </c>
      <c r="AD281" s="26">
        <f>IFERROR(VLOOKUP('DATA ENTRY'!L281,'Sub Ref'!$L$30:$N$31,3,0),0)</f>
        <v>0</v>
      </c>
      <c r="AE281" s="26">
        <f>IFERROR(VLOOKUP('DATA ENTRY'!O281,'Sub Ref'!$C$3:$E$11,2,0),0)</f>
        <v>0</v>
      </c>
      <c r="AF281" s="26">
        <f>IFERROR(VLOOKUP('DATA ENTRY'!O281,'Sub Ref'!$C$3:$E$11,3,0),0)</f>
        <v>0</v>
      </c>
      <c r="AG281" s="26">
        <f>IFERROR(VLOOKUP('DATA ENTRY'!R281,'Sub Ref'!$L$3:$N$24,2,0),0)</f>
        <v>0</v>
      </c>
      <c r="AH281" s="26">
        <f>IFERROR(VLOOKUP('DATA ENTRY'!R281,'Sub Ref'!$L$3:$N$24,3,0),0)</f>
        <v>0</v>
      </c>
      <c r="AI281" s="26">
        <f>IFERROR(VLOOKUP('DATA ENTRY'!U281,'Sub Ref'!$C$14:$E$22,2,0),0)</f>
        <v>0</v>
      </c>
      <c r="AJ281" s="26">
        <f>IFERROR(VLOOKUP('DATA ENTRY'!U281,'Sub Ref'!$C$14:$E$22,3,0),0)</f>
        <v>0</v>
      </c>
      <c r="AK281" s="26">
        <f>IFERROR(INDEX('Sub Ref'!$M$14:$M$23,MATCH('DATA ENTRY'!X281,'Sub Ref'!$L$14:$L$23,0)),0)</f>
        <v>0</v>
      </c>
      <c r="AL281" s="26">
        <f>IFERROR(INDEX('Sub Ref'!$N$14:$N$23,MATCH('DATA ENTRY'!X281,'Sub Ref'!$L$14:$L$23,0)),0)</f>
        <v>0</v>
      </c>
      <c r="AN281" s="26">
        <f t="shared" si="44"/>
        <v>7</v>
      </c>
      <c r="AP281" s="26">
        <f>IFERROR('MARK LOOKUP'!Y281*LEDGER!AR281,0)</f>
        <v>0</v>
      </c>
      <c r="AQ281" s="26">
        <f>IFERROR('MARK LOOKUP'!Z281*LEDGER!AS281,0)</f>
        <v>0</v>
      </c>
      <c r="AR281" s="26">
        <f>IFERROR(AA281*LEDGER!AU281,0)</f>
        <v>0</v>
      </c>
      <c r="AS281" s="26">
        <f>IFERROR(AB281*LEDGER!AV281,0)</f>
        <v>0</v>
      </c>
      <c r="AT281" s="26">
        <f>IFERROR(AC281*LEDGER!AU281,0)</f>
        <v>0</v>
      </c>
      <c r="AU281" s="26">
        <f>IFERROR(AD281*LEDGER!AV281,0)</f>
        <v>0</v>
      </c>
      <c r="AV281" s="26">
        <f>IFERROR(AE281*LEDGER!BA281,0)</f>
        <v>0</v>
      </c>
      <c r="AW281" s="26">
        <f>IFERROR(AF281*LEDGER!BB281,0)</f>
        <v>0</v>
      </c>
      <c r="AX281" s="26">
        <f>IFERROR(AG281*LEDGER!BD281,0)</f>
        <v>0</v>
      </c>
      <c r="AY281" s="26">
        <f>IFERROR(AH281*LEDGER!BE281,0)</f>
        <v>0</v>
      </c>
      <c r="AZ281" s="26">
        <f>IFERROR(AI281*LEDGER!BG281,0)</f>
        <v>0</v>
      </c>
      <c r="BA281" s="26">
        <f>IFERROR(AJ281*LEDGER!BH281,0)</f>
        <v>0</v>
      </c>
      <c r="BB281" s="26">
        <f>IFERROR(AK281*LEDGER!BJ281,0)</f>
        <v>0</v>
      </c>
      <c r="BC281" s="26">
        <f>IFERROR(AL281*LEDGER!BK281,0)</f>
        <v>0</v>
      </c>
      <c r="BD281" s="26">
        <f t="shared" si="45"/>
        <v>0</v>
      </c>
      <c r="BE281" s="26">
        <f t="shared" si="46"/>
        <v>0</v>
      </c>
    </row>
    <row r="282" spans="2:57" x14ac:dyDescent="0.2">
      <c r="B282" s="26">
        <f>'Sub Ref'!F$27</f>
        <v>75</v>
      </c>
      <c r="C282" s="26">
        <f>'Sub Ref'!G$27</f>
        <v>25</v>
      </c>
      <c r="D282" s="26">
        <f t="shared" si="40"/>
        <v>100</v>
      </c>
      <c r="E282" s="26">
        <f>'Sub Ref'!O$27</f>
        <v>75</v>
      </c>
      <c r="F282" s="26">
        <f>'Sub Ref'!P$27</f>
        <v>25</v>
      </c>
      <c r="G282" s="26">
        <f t="shared" si="41"/>
        <v>100</v>
      </c>
      <c r="H282" s="26" t="e">
        <f>VLOOKUP('DATA ENTRY'!L282,'Sub Ref'!$L$30:$O$31,4,0)</f>
        <v>#N/A</v>
      </c>
      <c r="I282" s="26" t="e">
        <f>VLOOKUP('DATA ENTRY'!L282,'Sub Ref'!$L$30:$P$31,5,0)</f>
        <v>#N/A</v>
      </c>
      <c r="J282" s="26" t="e">
        <f t="shared" si="47"/>
        <v>#N/A</v>
      </c>
      <c r="K282" s="26" t="e">
        <f>VLOOKUP('DATA ENTRY'!O282,'Sub Ref'!$C$3:$G$11,4,0)</f>
        <v>#N/A</v>
      </c>
      <c r="L282" s="26" t="e">
        <f>VLOOKUP('DATA ENTRY'!O282,'Sub Ref'!$C$3:$G$11,5,0)</f>
        <v>#N/A</v>
      </c>
      <c r="M282" s="26" t="e">
        <f t="shared" si="42"/>
        <v>#N/A</v>
      </c>
      <c r="N282" s="26" t="e">
        <f>VLOOKUP('DATA ENTRY'!R282,'Sub Ref'!$L$3:$P$11,4,0)</f>
        <v>#N/A</v>
      </c>
      <c r="O282" s="26" t="e">
        <f>VLOOKUP('DATA ENTRY'!R282,'Sub Ref'!$L$3:$P$11,5,0)</f>
        <v>#N/A</v>
      </c>
      <c r="P282" s="26" t="e">
        <f t="shared" si="48"/>
        <v>#N/A</v>
      </c>
      <c r="Q282" s="26" t="e">
        <f>VLOOKUP('DATA ENTRY'!U282,'Sub Ref'!$C$14:$G$22,4,0)</f>
        <v>#N/A</v>
      </c>
      <c r="R282" s="26" t="e">
        <f>VLOOKUP('DATA ENTRY'!U282,'Sub Ref'!$C$14:$G$22,5,0)</f>
        <v>#N/A</v>
      </c>
      <c r="S282" s="26" t="e">
        <f t="shared" si="49"/>
        <v>#N/A</v>
      </c>
      <c r="T282" s="26" t="e">
        <f>INDEX('Sub Ref'!$O$14:$O$22,MATCH('DATA ENTRY'!X282,'Sub Ref'!$L$14:$L$22,0))</f>
        <v>#N/A</v>
      </c>
      <c r="U282" s="26" t="e">
        <f>INDEX('Sub Ref'!$P$14:$P$22,MATCH('DATA ENTRY'!X282,'Sub Ref'!$L$14:$L$22,0))</f>
        <v>#N/A</v>
      </c>
      <c r="V282" s="26" t="e">
        <f t="shared" si="43"/>
        <v>#N/A</v>
      </c>
      <c r="X282" s="26">
        <f>'DATA ENTRY'!A282</f>
        <v>0</v>
      </c>
      <c r="Y282" s="26">
        <f>'Sub Ref'!$D$27</f>
        <v>2.25</v>
      </c>
      <c r="Z282" s="26">
        <f>'Sub Ref'!$E$27</f>
        <v>0.75</v>
      </c>
      <c r="AA282" s="26">
        <f>'Sub Ref'!$M$27</f>
        <v>3</v>
      </c>
      <c r="AB282" s="26">
        <f>'Sub Ref'!$N$27</f>
        <v>1</v>
      </c>
      <c r="AC282" s="26">
        <f>IFERROR(VLOOKUP('DATA ENTRY'!L282,'Sub Ref'!$L$30:$N$31,2,0),0)</f>
        <v>0</v>
      </c>
      <c r="AD282" s="26">
        <f>IFERROR(VLOOKUP('DATA ENTRY'!L282,'Sub Ref'!$L$30:$N$31,3,0),0)</f>
        <v>0</v>
      </c>
      <c r="AE282" s="26">
        <f>IFERROR(VLOOKUP('DATA ENTRY'!O282,'Sub Ref'!$C$3:$E$11,2,0),0)</f>
        <v>0</v>
      </c>
      <c r="AF282" s="26">
        <f>IFERROR(VLOOKUP('DATA ENTRY'!O282,'Sub Ref'!$C$3:$E$11,3,0),0)</f>
        <v>0</v>
      </c>
      <c r="AG282" s="26">
        <f>IFERROR(VLOOKUP('DATA ENTRY'!R282,'Sub Ref'!$L$3:$N$24,2,0),0)</f>
        <v>0</v>
      </c>
      <c r="AH282" s="26">
        <f>IFERROR(VLOOKUP('DATA ENTRY'!R282,'Sub Ref'!$L$3:$N$24,3,0),0)</f>
        <v>0</v>
      </c>
      <c r="AI282" s="26">
        <f>IFERROR(VLOOKUP('DATA ENTRY'!U282,'Sub Ref'!$C$14:$E$22,2,0),0)</f>
        <v>0</v>
      </c>
      <c r="AJ282" s="26">
        <f>IFERROR(VLOOKUP('DATA ENTRY'!U282,'Sub Ref'!$C$14:$E$22,3,0),0)</f>
        <v>0</v>
      </c>
      <c r="AK282" s="26">
        <f>IFERROR(INDEX('Sub Ref'!$M$14:$M$23,MATCH('DATA ENTRY'!X282,'Sub Ref'!$L$14:$L$23,0)),0)</f>
        <v>0</v>
      </c>
      <c r="AL282" s="26">
        <f>IFERROR(INDEX('Sub Ref'!$N$14:$N$23,MATCH('DATA ENTRY'!X282,'Sub Ref'!$L$14:$L$23,0)),0)</f>
        <v>0</v>
      </c>
      <c r="AN282" s="26">
        <f t="shared" si="44"/>
        <v>7</v>
      </c>
      <c r="AP282" s="26">
        <f>IFERROR('MARK LOOKUP'!Y282*LEDGER!AR282,0)</f>
        <v>0</v>
      </c>
      <c r="AQ282" s="26">
        <f>IFERROR('MARK LOOKUP'!Z282*LEDGER!AS282,0)</f>
        <v>0</v>
      </c>
      <c r="AR282" s="26">
        <f>IFERROR(AA282*LEDGER!AU282,0)</f>
        <v>0</v>
      </c>
      <c r="AS282" s="26">
        <f>IFERROR(AB282*LEDGER!AV282,0)</f>
        <v>0</v>
      </c>
      <c r="AT282" s="26">
        <f>IFERROR(AC282*LEDGER!AU282,0)</f>
        <v>0</v>
      </c>
      <c r="AU282" s="26">
        <f>IFERROR(AD282*LEDGER!AV282,0)</f>
        <v>0</v>
      </c>
      <c r="AV282" s="26">
        <f>IFERROR(AE282*LEDGER!BA282,0)</f>
        <v>0</v>
      </c>
      <c r="AW282" s="26">
        <f>IFERROR(AF282*LEDGER!BB282,0)</f>
        <v>0</v>
      </c>
      <c r="AX282" s="26">
        <f>IFERROR(AG282*LEDGER!BD282,0)</f>
        <v>0</v>
      </c>
      <c r="AY282" s="26">
        <f>IFERROR(AH282*LEDGER!BE282,0)</f>
        <v>0</v>
      </c>
      <c r="AZ282" s="26">
        <f>IFERROR(AI282*LEDGER!BG282,0)</f>
        <v>0</v>
      </c>
      <c r="BA282" s="26">
        <f>IFERROR(AJ282*LEDGER!BH282,0)</f>
        <v>0</v>
      </c>
      <c r="BB282" s="26">
        <f>IFERROR(AK282*LEDGER!BJ282,0)</f>
        <v>0</v>
      </c>
      <c r="BC282" s="26">
        <f>IFERROR(AL282*LEDGER!BK282,0)</f>
        <v>0</v>
      </c>
      <c r="BD282" s="26">
        <f t="shared" si="45"/>
        <v>0</v>
      </c>
      <c r="BE282" s="26">
        <f t="shared" si="46"/>
        <v>0</v>
      </c>
    </row>
    <row r="283" spans="2:57" x14ac:dyDescent="0.2">
      <c r="B283" s="26">
        <f>'Sub Ref'!F$27</f>
        <v>75</v>
      </c>
      <c r="C283" s="26">
        <f>'Sub Ref'!G$27</f>
        <v>25</v>
      </c>
      <c r="D283" s="26">
        <f t="shared" si="40"/>
        <v>100</v>
      </c>
      <c r="E283" s="26">
        <f>'Sub Ref'!O$27</f>
        <v>75</v>
      </c>
      <c r="F283" s="26">
        <f>'Sub Ref'!P$27</f>
        <v>25</v>
      </c>
      <c r="G283" s="26">
        <f t="shared" si="41"/>
        <v>100</v>
      </c>
      <c r="H283" s="26" t="e">
        <f>VLOOKUP('DATA ENTRY'!L283,'Sub Ref'!$L$30:$O$31,4,0)</f>
        <v>#N/A</v>
      </c>
      <c r="I283" s="26" t="e">
        <f>VLOOKUP('DATA ENTRY'!L283,'Sub Ref'!$L$30:$P$31,5,0)</f>
        <v>#N/A</v>
      </c>
      <c r="J283" s="26" t="e">
        <f t="shared" si="47"/>
        <v>#N/A</v>
      </c>
      <c r="K283" s="26" t="e">
        <f>VLOOKUP('DATA ENTRY'!O283,'Sub Ref'!$C$3:$G$11,4,0)</f>
        <v>#N/A</v>
      </c>
      <c r="L283" s="26" t="e">
        <f>VLOOKUP('DATA ENTRY'!O283,'Sub Ref'!$C$3:$G$11,5,0)</f>
        <v>#N/A</v>
      </c>
      <c r="M283" s="26" t="e">
        <f t="shared" si="42"/>
        <v>#N/A</v>
      </c>
      <c r="N283" s="26" t="e">
        <f>VLOOKUP('DATA ENTRY'!R283,'Sub Ref'!$L$3:$P$11,4,0)</f>
        <v>#N/A</v>
      </c>
      <c r="O283" s="26" t="e">
        <f>VLOOKUP('DATA ENTRY'!R283,'Sub Ref'!$L$3:$P$11,5,0)</f>
        <v>#N/A</v>
      </c>
      <c r="P283" s="26" t="e">
        <f t="shared" si="48"/>
        <v>#N/A</v>
      </c>
      <c r="Q283" s="26" t="e">
        <f>VLOOKUP('DATA ENTRY'!U283,'Sub Ref'!$C$14:$G$22,4,0)</f>
        <v>#N/A</v>
      </c>
      <c r="R283" s="26" t="e">
        <f>VLOOKUP('DATA ENTRY'!U283,'Sub Ref'!$C$14:$G$22,5,0)</f>
        <v>#N/A</v>
      </c>
      <c r="S283" s="26" t="e">
        <f t="shared" si="49"/>
        <v>#N/A</v>
      </c>
      <c r="T283" s="26" t="e">
        <f>INDEX('Sub Ref'!$O$14:$O$22,MATCH('DATA ENTRY'!X283,'Sub Ref'!$L$14:$L$22,0))</f>
        <v>#N/A</v>
      </c>
      <c r="U283" s="26" t="e">
        <f>INDEX('Sub Ref'!$P$14:$P$22,MATCH('DATA ENTRY'!X283,'Sub Ref'!$L$14:$L$22,0))</f>
        <v>#N/A</v>
      </c>
      <c r="V283" s="26" t="e">
        <f t="shared" si="43"/>
        <v>#N/A</v>
      </c>
      <c r="X283" s="26">
        <f>'DATA ENTRY'!A283</f>
        <v>0</v>
      </c>
      <c r="Y283" s="26">
        <f>'Sub Ref'!$D$27</f>
        <v>2.25</v>
      </c>
      <c r="Z283" s="26">
        <f>'Sub Ref'!$E$27</f>
        <v>0.75</v>
      </c>
      <c r="AA283" s="26">
        <f>'Sub Ref'!$M$27</f>
        <v>3</v>
      </c>
      <c r="AB283" s="26">
        <f>'Sub Ref'!$N$27</f>
        <v>1</v>
      </c>
      <c r="AC283" s="26">
        <f>IFERROR(VLOOKUP('DATA ENTRY'!L283,'Sub Ref'!$L$30:$N$31,2,0),0)</f>
        <v>0</v>
      </c>
      <c r="AD283" s="26">
        <f>IFERROR(VLOOKUP('DATA ENTRY'!L283,'Sub Ref'!$L$30:$N$31,3,0),0)</f>
        <v>0</v>
      </c>
      <c r="AE283" s="26">
        <f>IFERROR(VLOOKUP('DATA ENTRY'!O283,'Sub Ref'!$C$3:$E$11,2,0),0)</f>
        <v>0</v>
      </c>
      <c r="AF283" s="26">
        <f>IFERROR(VLOOKUP('DATA ENTRY'!O283,'Sub Ref'!$C$3:$E$11,3,0),0)</f>
        <v>0</v>
      </c>
      <c r="AG283" s="26">
        <f>IFERROR(VLOOKUP('DATA ENTRY'!R283,'Sub Ref'!$L$3:$N$24,2,0),0)</f>
        <v>0</v>
      </c>
      <c r="AH283" s="26">
        <f>IFERROR(VLOOKUP('DATA ENTRY'!R283,'Sub Ref'!$L$3:$N$24,3,0),0)</f>
        <v>0</v>
      </c>
      <c r="AI283" s="26">
        <f>IFERROR(VLOOKUP('DATA ENTRY'!U283,'Sub Ref'!$C$14:$E$22,2,0),0)</f>
        <v>0</v>
      </c>
      <c r="AJ283" s="26">
        <f>IFERROR(VLOOKUP('DATA ENTRY'!U283,'Sub Ref'!$C$14:$E$22,3,0),0)</f>
        <v>0</v>
      </c>
      <c r="AK283" s="26">
        <f>IFERROR(INDEX('Sub Ref'!$M$14:$M$23,MATCH('DATA ENTRY'!X283,'Sub Ref'!$L$14:$L$23,0)),0)</f>
        <v>0</v>
      </c>
      <c r="AL283" s="26">
        <f>IFERROR(INDEX('Sub Ref'!$N$14:$N$23,MATCH('DATA ENTRY'!X283,'Sub Ref'!$L$14:$L$23,0)),0)</f>
        <v>0</v>
      </c>
      <c r="AN283" s="26">
        <f t="shared" si="44"/>
        <v>7</v>
      </c>
      <c r="AP283" s="26">
        <f>IFERROR('MARK LOOKUP'!Y283*LEDGER!AR283,0)</f>
        <v>0</v>
      </c>
      <c r="AQ283" s="26">
        <f>IFERROR('MARK LOOKUP'!Z283*LEDGER!AS283,0)</f>
        <v>0</v>
      </c>
      <c r="AR283" s="26">
        <f>IFERROR(AA283*LEDGER!AU283,0)</f>
        <v>0</v>
      </c>
      <c r="AS283" s="26">
        <f>IFERROR(AB283*LEDGER!AV283,0)</f>
        <v>0</v>
      </c>
      <c r="AT283" s="26">
        <f>IFERROR(AC283*LEDGER!AU283,0)</f>
        <v>0</v>
      </c>
      <c r="AU283" s="26">
        <f>IFERROR(AD283*LEDGER!AV283,0)</f>
        <v>0</v>
      </c>
      <c r="AV283" s="26">
        <f>IFERROR(AE283*LEDGER!BA283,0)</f>
        <v>0</v>
      </c>
      <c r="AW283" s="26">
        <f>IFERROR(AF283*LEDGER!BB283,0)</f>
        <v>0</v>
      </c>
      <c r="AX283" s="26">
        <f>IFERROR(AG283*LEDGER!BD283,0)</f>
        <v>0</v>
      </c>
      <c r="AY283" s="26">
        <f>IFERROR(AH283*LEDGER!BE283,0)</f>
        <v>0</v>
      </c>
      <c r="AZ283" s="26">
        <f>IFERROR(AI283*LEDGER!BG283,0)</f>
        <v>0</v>
      </c>
      <c r="BA283" s="26">
        <f>IFERROR(AJ283*LEDGER!BH283,0)</f>
        <v>0</v>
      </c>
      <c r="BB283" s="26">
        <f>IFERROR(AK283*LEDGER!BJ283,0)</f>
        <v>0</v>
      </c>
      <c r="BC283" s="26">
        <f>IFERROR(AL283*LEDGER!BK283,0)</f>
        <v>0</v>
      </c>
      <c r="BD283" s="26">
        <f t="shared" si="45"/>
        <v>0</v>
      </c>
      <c r="BE283" s="26">
        <f t="shared" si="46"/>
        <v>0</v>
      </c>
    </row>
    <row r="284" spans="2:57" x14ac:dyDescent="0.2">
      <c r="B284" s="26">
        <f>'Sub Ref'!F$27</f>
        <v>75</v>
      </c>
      <c r="C284" s="26">
        <f>'Sub Ref'!G$27</f>
        <v>25</v>
      </c>
      <c r="D284" s="26">
        <f t="shared" si="40"/>
        <v>100</v>
      </c>
      <c r="E284" s="26">
        <f>'Sub Ref'!O$27</f>
        <v>75</v>
      </c>
      <c r="F284" s="26">
        <f>'Sub Ref'!P$27</f>
        <v>25</v>
      </c>
      <c r="G284" s="26">
        <f t="shared" si="41"/>
        <v>100</v>
      </c>
      <c r="H284" s="26" t="e">
        <f>VLOOKUP('DATA ENTRY'!L284,'Sub Ref'!$L$30:$O$31,4,0)</f>
        <v>#N/A</v>
      </c>
      <c r="I284" s="26" t="e">
        <f>VLOOKUP('DATA ENTRY'!L284,'Sub Ref'!$L$30:$P$31,5,0)</f>
        <v>#N/A</v>
      </c>
      <c r="J284" s="26" t="e">
        <f t="shared" si="47"/>
        <v>#N/A</v>
      </c>
      <c r="K284" s="26" t="e">
        <f>VLOOKUP('DATA ENTRY'!O284,'Sub Ref'!$C$3:$G$11,4,0)</f>
        <v>#N/A</v>
      </c>
      <c r="L284" s="26" t="e">
        <f>VLOOKUP('DATA ENTRY'!O284,'Sub Ref'!$C$3:$G$11,5,0)</f>
        <v>#N/A</v>
      </c>
      <c r="M284" s="26" t="e">
        <f t="shared" si="42"/>
        <v>#N/A</v>
      </c>
      <c r="N284" s="26" t="e">
        <f>VLOOKUP('DATA ENTRY'!R284,'Sub Ref'!$L$3:$P$11,4,0)</f>
        <v>#N/A</v>
      </c>
      <c r="O284" s="26" t="e">
        <f>VLOOKUP('DATA ENTRY'!R284,'Sub Ref'!$L$3:$P$11,5,0)</f>
        <v>#N/A</v>
      </c>
      <c r="P284" s="26" t="e">
        <f t="shared" si="48"/>
        <v>#N/A</v>
      </c>
      <c r="Q284" s="26" t="e">
        <f>VLOOKUP('DATA ENTRY'!U284,'Sub Ref'!$C$14:$G$22,4,0)</f>
        <v>#N/A</v>
      </c>
      <c r="R284" s="26" t="e">
        <f>VLOOKUP('DATA ENTRY'!U284,'Sub Ref'!$C$14:$G$22,5,0)</f>
        <v>#N/A</v>
      </c>
      <c r="S284" s="26" t="e">
        <f t="shared" si="49"/>
        <v>#N/A</v>
      </c>
      <c r="T284" s="26" t="e">
        <f>INDEX('Sub Ref'!$O$14:$O$22,MATCH('DATA ENTRY'!X284,'Sub Ref'!$L$14:$L$22,0))</f>
        <v>#N/A</v>
      </c>
      <c r="U284" s="26" t="e">
        <f>INDEX('Sub Ref'!$P$14:$P$22,MATCH('DATA ENTRY'!X284,'Sub Ref'!$L$14:$L$22,0))</f>
        <v>#N/A</v>
      </c>
      <c r="V284" s="26" t="e">
        <f t="shared" si="43"/>
        <v>#N/A</v>
      </c>
      <c r="X284" s="26">
        <f>'DATA ENTRY'!A284</f>
        <v>0</v>
      </c>
      <c r="Y284" s="26">
        <f>'Sub Ref'!$D$27</f>
        <v>2.25</v>
      </c>
      <c r="Z284" s="26">
        <f>'Sub Ref'!$E$27</f>
        <v>0.75</v>
      </c>
      <c r="AA284" s="26">
        <f>'Sub Ref'!$M$27</f>
        <v>3</v>
      </c>
      <c r="AB284" s="26">
        <f>'Sub Ref'!$N$27</f>
        <v>1</v>
      </c>
      <c r="AC284" s="26">
        <f>IFERROR(VLOOKUP('DATA ENTRY'!L284,'Sub Ref'!$L$30:$N$31,2,0),0)</f>
        <v>0</v>
      </c>
      <c r="AD284" s="26">
        <f>IFERROR(VLOOKUP('DATA ENTRY'!L284,'Sub Ref'!$L$30:$N$31,3,0),0)</f>
        <v>0</v>
      </c>
      <c r="AE284" s="26">
        <f>IFERROR(VLOOKUP('DATA ENTRY'!O284,'Sub Ref'!$C$3:$E$11,2,0),0)</f>
        <v>0</v>
      </c>
      <c r="AF284" s="26">
        <f>IFERROR(VLOOKUP('DATA ENTRY'!O284,'Sub Ref'!$C$3:$E$11,3,0),0)</f>
        <v>0</v>
      </c>
      <c r="AG284" s="26">
        <f>IFERROR(VLOOKUP('DATA ENTRY'!R284,'Sub Ref'!$L$3:$N$24,2,0),0)</f>
        <v>0</v>
      </c>
      <c r="AH284" s="26">
        <f>IFERROR(VLOOKUP('DATA ENTRY'!R284,'Sub Ref'!$L$3:$N$24,3,0),0)</f>
        <v>0</v>
      </c>
      <c r="AI284" s="26">
        <f>IFERROR(VLOOKUP('DATA ENTRY'!U284,'Sub Ref'!$C$14:$E$22,2,0),0)</f>
        <v>0</v>
      </c>
      <c r="AJ284" s="26">
        <f>IFERROR(VLOOKUP('DATA ENTRY'!U284,'Sub Ref'!$C$14:$E$22,3,0),0)</f>
        <v>0</v>
      </c>
      <c r="AK284" s="26">
        <f>IFERROR(INDEX('Sub Ref'!$M$14:$M$23,MATCH('DATA ENTRY'!X284,'Sub Ref'!$L$14:$L$23,0)),0)</f>
        <v>0</v>
      </c>
      <c r="AL284" s="26">
        <f>IFERROR(INDEX('Sub Ref'!$N$14:$N$23,MATCH('DATA ENTRY'!X284,'Sub Ref'!$L$14:$L$23,0)),0)</f>
        <v>0</v>
      </c>
      <c r="AN284" s="26">
        <f t="shared" si="44"/>
        <v>7</v>
      </c>
      <c r="AP284" s="26">
        <f>IFERROR('MARK LOOKUP'!Y284*LEDGER!AR284,0)</f>
        <v>0</v>
      </c>
      <c r="AQ284" s="26">
        <f>IFERROR('MARK LOOKUP'!Z284*LEDGER!AS284,0)</f>
        <v>0</v>
      </c>
      <c r="AR284" s="26">
        <f>IFERROR(AA284*LEDGER!AU284,0)</f>
        <v>0</v>
      </c>
      <c r="AS284" s="26">
        <f>IFERROR(AB284*LEDGER!AV284,0)</f>
        <v>0</v>
      </c>
      <c r="AT284" s="26">
        <f>IFERROR(AC284*LEDGER!AU284,0)</f>
        <v>0</v>
      </c>
      <c r="AU284" s="26">
        <f>IFERROR(AD284*LEDGER!AV284,0)</f>
        <v>0</v>
      </c>
      <c r="AV284" s="26">
        <f>IFERROR(AE284*LEDGER!BA284,0)</f>
        <v>0</v>
      </c>
      <c r="AW284" s="26">
        <f>IFERROR(AF284*LEDGER!BB284,0)</f>
        <v>0</v>
      </c>
      <c r="AX284" s="26">
        <f>IFERROR(AG284*LEDGER!BD284,0)</f>
        <v>0</v>
      </c>
      <c r="AY284" s="26">
        <f>IFERROR(AH284*LEDGER!BE284,0)</f>
        <v>0</v>
      </c>
      <c r="AZ284" s="26">
        <f>IFERROR(AI284*LEDGER!BG284,0)</f>
        <v>0</v>
      </c>
      <c r="BA284" s="26">
        <f>IFERROR(AJ284*LEDGER!BH284,0)</f>
        <v>0</v>
      </c>
      <c r="BB284" s="26">
        <f>IFERROR(AK284*LEDGER!BJ284,0)</f>
        <v>0</v>
      </c>
      <c r="BC284" s="26">
        <f>IFERROR(AL284*LEDGER!BK284,0)</f>
        <v>0</v>
      </c>
      <c r="BD284" s="26">
        <f t="shared" si="45"/>
        <v>0</v>
      </c>
      <c r="BE284" s="26">
        <f t="shared" si="46"/>
        <v>0</v>
      </c>
    </row>
    <row r="285" spans="2:57" x14ac:dyDescent="0.2">
      <c r="B285" s="26">
        <f>'Sub Ref'!F$27</f>
        <v>75</v>
      </c>
      <c r="C285" s="26">
        <f>'Sub Ref'!G$27</f>
        <v>25</v>
      </c>
      <c r="D285" s="26">
        <f t="shared" si="40"/>
        <v>100</v>
      </c>
      <c r="E285" s="26">
        <f>'Sub Ref'!O$27</f>
        <v>75</v>
      </c>
      <c r="F285" s="26">
        <f>'Sub Ref'!P$27</f>
        <v>25</v>
      </c>
      <c r="G285" s="26">
        <f t="shared" si="41"/>
        <v>100</v>
      </c>
      <c r="H285" s="26" t="e">
        <f>VLOOKUP('DATA ENTRY'!L285,'Sub Ref'!$L$30:$O$31,4,0)</f>
        <v>#N/A</v>
      </c>
      <c r="I285" s="26" t="e">
        <f>VLOOKUP('DATA ENTRY'!L285,'Sub Ref'!$L$30:$P$31,5,0)</f>
        <v>#N/A</v>
      </c>
      <c r="J285" s="26" t="e">
        <f t="shared" si="47"/>
        <v>#N/A</v>
      </c>
      <c r="K285" s="26" t="e">
        <f>VLOOKUP('DATA ENTRY'!O285,'Sub Ref'!$C$3:$G$11,4,0)</f>
        <v>#N/A</v>
      </c>
      <c r="L285" s="26" t="e">
        <f>VLOOKUP('DATA ENTRY'!O285,'Sub Ref'!$C$3:$G$11,5,0)</f>
        <v>#N/A</v>
      </c>
      <c r="M285" s="26" t="e">
        <f t="shared" si="42"/>
        <v>#N/A</v>
      </c>
      <c r="N285" s="26" t="e">
        <f>VLOOKUP('DATA ENTRY'!R285,'Sub Ref'!$L$3:$P$11,4,0)</f>
        <v>#N/A</v>
      </c>
      <c r="O285" s="26" t="e">
        <f>VLOOKUP('DATA ENTRY'!R285,'Sub Ref'!$L$3:$P$11,5,0)</f>
        <v>#N/A</v>
      </c>
      <c r="P285" s="26" t="e">
        <f t="shared" si="48"/>
        <v>#N/A</v>
      </c>
      <c r="Q285" s="26" t="e">
        <f>VLOOKUP('DATA ENTRY'!U285,'Sub Ref'!$C$14:$G$22,4,0)</f>
        <v>#N/A</v>
      </c>
      <c r="R285" s="26" t="e">
        <f>VLOOKUP('DATA ENTRY'!U285,'Sub Ref'!$C$14:$G$22,5,0)</f>
        <v>#N/A</v>
      </c>
      <c r="S285" s="26" t="e">
        <f t="shared" si="49"/>
        <v>#N/A</v>
      </c>
      <c r="T285" s="26" t="e">
        <f>INDEX('Sub Ref'!$O$14:$O$22,MATCH('DATA ENTRY'!X285,'Sub Ref'!$L$14:$L$22,0))</f>
        <v>#N/A</v>
      </c>
      <c r="U285" s="26" t="e">
        <f>INDEX('Sub Ref'!$P$14:$P$22,MATCH('DATA ENTRY'!X285,'Sub Ref'!$L$14:$L$22,0))</f>
        <v>#N/A</v>
      </c>
      <c r="V285" s="26" t="e">
        <f t="shared" si="43"/>
        <v>#N/A</v>
      </c>
      <c r="X285" s="26">
        <f>'DATA ENTRY'!A285</f>
        <v>0</v>
      </c>
      <c r="Y285" s="26">
        <f>'Sub Ref'!$D$27</f>
        <v>2.25</v>
      </c>
      <c r="Z285" s="26">
        <f>'Sub Ref'!$E$27</f>
        <v>0.75</v>
      </c>
      <c r="AA285" s="26">
        <f>'Sub Ref'!$M$27</f>
        <v>3</v>
      </c>
      <c r="AB285" s="26">
        <f>'Sub Ref'!$N$27</f>
        <v>1</v>
      </c>
      <c r="AC285" s="26">
        <f>IFERROR(VLOOKUP('DATA ENTRY'!L285,'Sub Ref'!$L$30:$N$31,2,0),0)</f>
        <v>0</v>
      </c>
      <c r="AD285" s="26">
        <f>IFERROR(VLOOKUP('DATA ENTRY'!L285,'Sub Ref'!$L$30:$N$31,3,0),0)</f>
        <v>0</v>
      </c>
      <c r="AE285" s="26">
        <f>IFERROR(VLOOKUP('DATA ENTRY'!O285,'Sub Ref'!$C$3:$E$11,2,0),0)</f>
        <v>0</v>
      </c>
      <c r="AF285" s="26">
        <f>IFERROR(VLOOKUP('DATA ENTRY'!O285,'Sub Ref'!$C$3:$E$11,3,0),0)</f>
        <v>0</v>
      </c>
      <c r="AG285" s="26">
        <f>IFERROR(VLOOKUP('DATA ENTRY'!R285,'Sub Ref'!$L$3:$N$24,2,0),0)</f>
        <v>0</v>
      </c>
      <c r="AH285" s="26">
        <f>IFERROR(VLOOKUP('DATA ENTRY'!R285,'Sub Ref'!$L$3:$N$24,3,0),0)</f>
        <v>0</v>
      </c>
      <c r="AI285" s="26">
        <f>IFERROR(VLOOKUP('DATA ENTRY'!U285,'Sub Ref'!$C$14:$E$22,2,0),0)</f>
        <v>0</v>
      </c>
      <c r="AJ285" s="26">
        <f>IFERROR(VLOOKUP('DATA ENTRY'!U285,'Sub Ref'!$C$14:$E$22,3,0),0)</f>
        <v>0</v>
      </c>
      <c r="AK285" s="26">
        <f>IFERROR(INDEX('Sub Ref'!$M$14:$M$23,MATCH('DATA ENTRY'!X285,'Sub Ref'!$L$14:$L$23,0)),0)</f>
        <v>0</v>
      </c>
      <c r="AL285" s="26">
        <f>IFERROR(INDEX('Sub Ref'!$N$14:$N$23,MATCH('DATA ENTRY'!X285,'Sub Ref'!$L$14:$L$23,0)),0)</f>
        <v>0</v>
      </c>
      <c r="AN285" s="26">
        <f t="shared" si="44"/>
        <v>7</v>
      </c>
      <c r="AP285" s="26">
        <f>IFERROR('MARK LOOKUP'!Y285*LEDGER!AR285,0)</f>
        <v>0</v>
      </c>
      <c r="AQ285" s="26">
        <f>IFERROR('MARK LOOKUP'!Z285*LEDGER!AS285,0)</f>
        <v>0</v>
      </c>
      <c r="AR285" s="26">
        <f>IFERROR(AA285*LEDGER!AU285,0)</f>
        <v>0</v>
      </c>
      <c r="AS285" s="26">
        <f>IFERROR(AB285*LEDGER!AV285,0)</f>
        <v>0</v>
      </c>
      <c r="AT285" s="26">
        <f>IFERROR(AC285*LEDGER!AU285,0)</f>
        <v>0</v>
      </c>
      <c r="AU285" s="26">
        <f>IFERROR(AD285*LEDGER!AV285,0)</f>
        <v>0</v>
      </c>
      <c r="AV285" s="26">
        <f>IFERROR(AE285*LEDGER!BA285,0)</f>
        <v>0</v>
      </c>
      <c r="AW285" s="26">
        <f>IFERROR(AF285*LEDGER!BB285,0)</f>
        <v>0</v>
      </c>
      <c r="AX285" s="26">
        <f>IFERROR(AG285*LEDGER!BD285,0)</f>
        <v>0</v>
      </c>
      <c r="AY285" s="26">
        <f>IFERROR(AH285*LEDGER!BE285,0)</f>
        <v>0</v>
      </c>
      <c r="AZ285" s="26">
        <f>IFERROR(AI285*LEDGER!BG285,0)</f>
        <v>0</v>
      </c>
      <c r="BA285" s="26">
        <f>IFERROR(AJ285*LEDGER!BH285,0)</f>
        <v>0</v>
      </c>
      <c r="BB285" s="26">
        <f>IFERROR(AK285*LEDGER!BJ285,0)</f>
        <v>0</v>
      </c>
      <c r="BC285" s="26">
        <f>IFERROR(AL285*LEDGER!BK285,0)</f>
        <v>0</v>
      </c>
      <c r="BD285" s="26">
        <f t="shared" si="45"/>
        <v>0</v>
      </c>
      <c r="BE285" s="26">
        <f t="shared" si="46"/>
        <v>0</v>
      </c>
    </row>
    <row r="286" spans="2:57" x14ac:dyDescent="0.2">
      <c r="B286" s="26">
        <f>'Sub Ref'!F$27</f>
        <v>75</v>
      </c>
      <c r="C286" s="26">
        <f>'Sub Ref'!G$27</f>
        <v>25</v>
      </c>
      <c r="D286" s="26">
        <f t="shared" si="40"/>
        <v>100</v>
      </c>
      <c r="E286" s="26">
        <f>'Sub Ref'!O$27</f>
        <v>75</v>
      </c>
      <c r="F286" s="26">
        <f>'Sub Ref'!P$27</f>
        <v>25</v>
      </c>
      <c r="G286" s="26">
        <f t="shared" si="41"/>
        <v>100</v>
      </c>
      <c r="H286" s="26" t="e">
        <f>VLOOKUP('DATA ENTRY'!L286,'Sub Ref'!$L$30:$O$31,4,0)</f>
        <v>#N/A</v>
      </c>
      <c r="I286" s="26" t="e">
        <f>VLOOKUP('DATA ENTRY'!L286,'Sub Ref'!$L$30:$P$31,5,0)</f>
        <v>#N/A</v>
      </c>
      <c r="J286" s="26" t="e">
        <f t="shared" si="47"/>
        <v>#N/A</v>
      </c>
      <c r="K286" s="26" t="e">
        <f>VLOOKUP('DATA ENTRY'!O286,'Sub Ref'!$C$3:$G$11,4,0)</f>
        <v>#N/A</v>
      </c>
      <c r="L286" s="26" t="e">
        <f>VLOOKUP('DATA ENTRY'!O286,'Sub Ref'!$C$3:$G$11,5,0)</f>
        <v>#N/A</v>
      </c>
      <c r="M286" s="26" t="e">
        <f t="shared" si="42"/>
        <v>#N/A</v>
      </c>
      <c r="N286" s="26" t="e">
        <f>VLOOKUP('DATA ENTRY'!R286,'Sub Ref'!$L$3:$P$11,4,0)</f>
        <v>#N/A</v>
      </c>
      <c r="O286" s="26" t="e">
        <f>VLOOKUP('DATA ENTRY'!R286,'Sub Ref'!$L$3:$P$11,5,0)</f>
        <v>#N/A</v>
      </c>
      <c r="P286" s="26" t="e">
        <f t="shared" si="48"/>
        <v>#N/A</v>
      </c>
      <c r="Q286" s="26" t="e">
        <f>VLOOKUP('DATA ENTRY'!U286,'Sub Ref'!$C$14:$G$22,4,0)</f>
        <v>#N/A</v>
      </c>
      <c r="R286" s="26" t="e">
        <f>VLOOKUP('DATA ENTRY'!U286,'Sub Ref'!$C$14:$G$22,5,0)</f>
        <v>#N/A</v>
      </c>
      <c r="S286" s="26" t="e">
        <f t="shared" si="49"/>
        <v>#N/A</v>
      </c>
      <c r="T286" s="26" t="e">
        <f>INDEX('Sub Ref'!$O$14:$O$22,MATCH('DATA ENTRY'!X286,'Sub Ref'!$L$14:$L$22,0))</f>
        <v>#N/A</v>
      </c>
      <c r="U286" s="26" t="e">
        <f>INDEX('Sub Ref'!$P$14:$P$22,MATCH('DATA ENTRY'!X286,'Sub Ref'!$L$14:$L$22,0))</f>
        <v>#N/A</v>
      </c>
      <c r="V286" s="26" t="e">
        <f t="shared" si="43"/>
        <v>#N/A</v>
      </c>
      <c r="X286" s="26">
        <f>'DATA ENTRY'!A286</f>
        <v>0</v>
      </c>
      <c r="Y286" s="26">
        <f>'Sub Ref'!$D$27</f>
        <v>2.25</v>
      </c>
      <c r="Z286" s="26">
        <f>'Sub Ref'!$E$27</f>
        <v>0.75</v>
      </c>
      <c r="AA286" s="26">
        <f>'Sub Ref'!$M$27</f>
        <v>3</v>
      </c>
      <c r="AB286" s="26">
        <f>'Sub Ref'!$N$27</f>
        <v>1</v>
      </c>
      <c r="AC286" s="26">
        <f>IFERROR(VLOOKUP('DATA ENTRY'!L286,'Sub Ref'!$L$30:$N$31,2,0),0)</f>
        <v>0</v>
      </c>
      <c r="AD286" s="26">
        <f>IFERROR(VLOOKUP('DATA ENTRY'!L286,'Sub Ref'!$L$30:$N$31,3,0),0)</f>
        <v>0</v>
      </c>
      <c r="AE286" s="26">
        <f>IFERROR(VLOOKUP('DATA ENTRY'!O286,'Sub Ref'!$C$3:$E$11,2,0),0)</f>
        <v>0</v>
      </c>
      <c r="AF286" s="26">
        <f>IFERROR(VLOOKUP('DATA ENTRY'!O286,'Sub Ref'!$C$3:$E$11,3,0),0)</f>
        <v>0</v>
      </c>
      <c r="AG286" s="26">
        <f>IFERROR(VLOOKUP('DATA ENTRY'!R286,'Sub Ref'!$L$3:$N$24,2,0),0)</f>
        <v>0</v>
      </c>
      <c r="AH286" s="26">
        <f>IFERROR(VLOOKUP('DATA ENTRY'!R286,'Sub Ref'!$L$3:$N$24,3,0),0)</f>
        <v>0</v>
      </c>
      <c r="AI286" s="26">
        <f>IFERROR(VLOOKUP('DATA ENTRY'!U286,'Sub Ref'!$C$14:$E$22,2,0),0)</f>
        <v>0</v>
      </c>
      <c r="AJ286" s="26">
        <f>IFERROR(VLOOKUP('DATA ENTRY'!U286,'Sub Ref'!$C$14:$E$22,3,0),0)</f>
        <v>0</v>
      </c>
      <c r="AK286" s="26">
        <f>IFERROR(INDEX('Sub Ref'!$M$14:$M$23,MATCH('DATA ENTRY'!X286,'Sub Ref'!$L$14:$L$23,0)),0)</f>
        <v>0</v>
      </c>
      <c r="AL286" s="26">
        <f>IFERROR(INDEX('Sub Ref'!$N$14:$N$23,MATCH('DATA ENTRY'!X286,'Sub Ref'!$L$14:$L$23,0)),0)</f>
        <v>0</v>
      </c>
      <c r="AN286" s="26">
        <f t="shared" si="44"/>
        <v>7</v>
      </c>
      <c r="AP286" s="26">
        <f>IFERROR('MARK LOOKUP'!Y286*LEDGER!AR286,0)</f>
        <v>0</v>
      </c>
      <c r="AQ286" s="26">
        <f>IFERROR('MARK LOOKUP'!Z286*LEDGER!AS286,0)</f>
        <v>0</v>
      </c>
      <c r="AR286" s="26">
        <f>IFERROR(AA286*LEDGER!AU286,0)</f>
        <v>0</v>
      </c>
      <c r="AS286" s="26">
        <f>IFERROR(AB286*LEDGER!AV286,0)</f>
        <v>0</v>
      </c>
      <c r="AT286" s="26">
        <f>IFERROR(AC286*LEDGER!AU286,0)</f>
        <v>0</v>
      </c>
      <c r="AU286" s="26">
        <f>IFERROR(AD286*LEDGER!AV286,0)</f>
        <v>0</v>
      </c>
      <c r="AV286" s="26">
        <f>IFERROR(AE286*LEDGER!BA286,0)</f>
        <v>0</v>
      </c>
      <c r="AW286" s="26">
        <f>IFERROR(AF286*LEDGER!BB286,0)</f>
        <v>0</v>
      </c>
      <c r="AX286" s="26">
        <f>IFERROR(AG286*LEDGER!BD286,0)</f>
        <v>0</v>
      </c>
      <c r="AY286" s="26">
        <f>IFERROR(AH286*LEDGER!BE286,0)</f>
        <v>0</v>
      </c>
      <c r="AZ286" s="26">
        <f>IFERROR(AI286*LEDGER!BG286,0)</f>
        <v>0</v>
      </c>
      <c r="BA286" s="26">
        <f>IFERROR(AJ286*LEDGER!BH286,0)</f>
        <v>0</v>
      </c>
      <c r="BB286" s="26">
        <f>IFERROR(AK286*LEDGER!BJ286,0)</f>
        <v>0</v>
      </c>
      <c r="BC286" s="26">
        <f>IFERROR(AL286*LEDGER!BK286,0)</f>
        <v>0</v>
      </c>
      <c r="BD286" s="26">
        <f t="shared" si="45"/>
        <v>0</v>
      </c>
      <c r="BE286" s="26">
        <f t="shared" si="46"/>
        <v>0</v>
      </c>
    </row>
    <row r="287" spans="2:57" x14ac:dyDescent="0.2">
      <c r="B287" s="26">
        <f>'Sub Ref'!F$27</f>
        <v>75</v>
      </c>
      <c r="C287" s="26">
        <f>'Sub Ref'!G$27</f>
        <v>25</v>
      </c>
      <c r="D287" s="26">
        <f t="shared" si="40"/>
        <v>100</v>
      </c>
      <c r="E287" s="26">
        <f>'Sub Ref'!O$27</f>
        <v>75</v>
      </c>
      <c r="F287" s="26">
        <f>'Sub Ref'!P$27</f>
        <v>25</v>
      </c>
      <c r="G287" s="26">
        <f t="shared" si="41"/>
        <v>100</v>
      </c>
      <c r="H287" s="26" t="e">
        <f>VLOOKUP('DATA ENTRY'!L287,'Sub Ref'!$L$30:$O$31,4,0)</f>
        <v>#N/A</v>
      </c>
      <c r="I287" s="26" t="e">
        <f>VLOOKUP('DATA ENTRY'!L287,'Sub Ref'!$L$30:$P$31,5,0)</f>
        <v>#N/A</v>
      </c>
      <c r="J287" s="26" t="e">
        <f t="shared" si="47"/>
        <v>#N/A</v>
      </c>
      <c r="K287" s="26" t="e">
        <f>VLOOKUP('DATA ENTRY'!O287,'Sub Ref'!$C$3:$G$11,4,0)</f>
        <v>#N/A</v>
      </c>
      <c r="L287" s="26" t="e">
        <f>VLOOKUP('DATA ENTRY'!O287,'Sub Ref'!$C$3:$G$11,5,0)</f>
        <v>#N/A</v>
      </c>
      <c r="M287" s="26" t="e">
        <f t="shared" si="42"/>
        <v>#N/A</v>
      </c>
      <c r="N287" s="26" t="e">
        <f>VLOOKUP('DATA ENTRY'!R287,'Sub Ref'!$L$3:$P$11,4,0)</f>
        <v>#N/A</v>
      </c>
      <c r="O287" s="26" t="e">
        <f>VLOOKUP('DATA ENTRY'!R287,'Sub Ref'!$L$3:$P$11,5,0)</f>
        <v>#N/A</v>
      </c>
      <c r="P287" s="26" t="e">
        <f t="shared" si="48"/>
        <v>#N/A</v>
      </c>
      <c r="Q287" s="26" t="e">
        <f>VLOOKUP('DATA ENTRY'!U287,'Sub Ref'!$C$14:$G$22,4,0)</f>
        <v>#N/A</v>
      </c>
      <c r="R287" s="26" t="e">
        <f>VLOOKUP('DATA ENTRY'!U287,'Sub Ref'!$C$14:$G$22,5,0)</f>
        <v>#N/A</v>
      </c>
      <c r="S287" s="26" t="e">
        <f t="shared" si="49"/>
        <v>#N/A</v>
      </c>
      <c r="T287" s="26" t="e">
        <f>INDEX('Sub Ref'!$O$14:$O$22,MATCH('DATA ENTRY'!X287,'Sub Ref'!$L$14:$L$22,0))</f>
        <v>#N/A</v>
      </c>
      <c r="U287" s="26" t="e">
        <f>INDEX('Sub Ref'!$P$14:$P$22,MATCH('DATA ENTRY'!X287,'Sub Ref'!$L$14:$L$22,0))</f>
        <v>#N/A</v>
      </c>
      <c r="V287" s="26" t="e">
        <f t="shared" si="43"/>
        <v>#N/A</v>
      </c>
      <c r="X287" s="26">
        <f>'DATA ENTRY'!A287</f>
        <v>0</v>
      </c>
      <c r="Y287" s="26">
        <f>'Sub Ref'!$D$27</f>
        <v>2.25</v>
      </c>
      <c r="Z287" s="26">
        <f>'Sub Ref'!$E$27</f>
        <v>0.75</v>
      </c>
      <c r="AA287" s="26">
        <f>'Sub Ref'!$M$27</f>
        <v>3</v>
      </c>
      <c r="AB287" s="26">
        <f>'Sub Ref'!$N$27</f>
        <v>1</v>
      </c>
      <c r="AC287" s="26">
        <f>IFERROR(VLOOKUP('DATA ENTRY'!L287,'Sub Ref'!$L$30:$N$31,2,0),0)</f>
        <v>0</v>
      </c>
      <c r="AD287" s="26">
        <f>IFERROR(VLOOKUP('DATA ENTRY'!L287,'Sub Ref'!$L$30:$N$31,3,0),0)</f>
        <v>0</v>
      </c>
      <c r="AE287" s="26">
        <f>IFERROR(VLOOKUP('DATA ENTRY'!O287,'Sub Ref'!$C$3:$E$11,2,0),0)</f>
        <v>0</v>
      </c>
      <c r="AF287" s="26">
        <f>IFERROR(VLOOKUP('DATA ENTRY'!O287,'Sub Ref'!$C$3:$E$11,3,0),0)</f>
        <v>0</v>
      </c>
      <c r="AG287" s="26">
        <f>IFERROR(VLOOKUP('DATA ENTRY'!R287,'Sub Ref'!$L$3:$N$24,2,0),0)</f>
        <v>0</v>
      </c>
      <c r="AH287" s="26">
        <f>IFERROR(VLOOKUP('DATA ENTRY'!R287,'Sub Ref'!$L$3:$N$24,3,0),0)</f>
        <v>0</v>
      </c>
      <c r="AI287" s="26">
        <f>IFERROR(VLOOKUP('DATA ENTRY'!U287,'Sub Ref'!$C$14:$E$22,2,0),0)</f>
        <v>0</v>
      </c>
      <c r="AJ287" s="26">
        <f>IFERROR(VLOOKUP('DATA ENTRY'!U287,'Sub Ref'!$C$14:$E$22,3,0),0)</f>
        <v>0</v>
      </c>
      <c r="AK287" s="26">
        <f>IFERROR(INDEX('Sub Ref'!$M$14:$M$23,MATCH('DATA ENTRY'!X287,'Sub Ref'!$L$14:$L$23,0)),0)</f>
        <v>0</v>
      </c>
      <c r="AL287" s="26">
        <f>IFERROR(INDEX('Sub Ref'!$N$14:$N$23,MATCH('DATA ENTRY'!X287,'Sub Ref'!$L$14:$L$23,0)),0)</f>
        <v>0</v>
      </c>
      <c r="AN287" s="26">
        <f t="shared" si="44"/>
        <v>7</v>
      </c>
      <c r="AP287" s="26">
        <f>IFERROR('MARK LOOKUP'!Y287*LEDGER!AR287,0)</f>
        <v>0</v>
      </c>
      <c r="AQ287" s="26">
        <f>IFERROR('MARK LOOKUP'!Z287*LEDGER!AS287,0)</f>
        <v>0</v>
      </c>
      <c r="AR287" s="26">
        <f>IFERROR(AA287*LEDGER!AU287,0)</f>
        <v>0</v>
      </c>
      <c r="AS287" s="26">
        <f>IFERROR(AB287*LEDGER!AV287,0)</f>
        <v>0</v>
      </c>
      <c r="AT287" s="26">
        <f>IFERROR(AC287*LEDGER!AU287,0)</f>
        <v>0</v>
      </c>
      <c r="AU287" s="26">
        <f>IFERROR(AD287*LEDGER!AV287,0)</f>
        <v>0</v>
      </c>
      <c r="AV287" s="26">
        <f>IFERROR(AE287*LEDGER!BA287,0)</f>
        <v>0</v>
      </c>
      <c r="AW287" s="26">
        <f>IFERROR(AF287*LEDGER!BB287,0)</f>
        <v>0</v>
      </c>
      <c r="AX287" s="26">
        <f>IFERROR(AG287*LEDGER!BD287,0)</f>
        <v>0</v>
      </c>
      <c r="AY287" s="26">
        <f>IFERROR(AH287*LEDGER!BE287,0)</f>
        <v>0</v>
      </c>
      <c r="AZ287" s="26">
        <f>IFERROR(AI287*LEDGER!BG287,0)</f>
        <v>0</v>
      </c>
      <c r="BA287" s="26">
        <f>IFERROR(AJ287*LEDGER!BH287,0)</f>
        <v>0</v>
      </c>
      <c r="BB287" s="26">
        <f>IFERROR(AK287*LEDGER!BJ287,0)</f>
        <v>0</v>
      </c>
      <c r="BC287" s="26">
        <f>IFERROR(AL287*LEDGER!BK287,0)</f>
        <v>0</v>
      </c>
      <c r="BD287" s="26">
        <f t="shared" si="45"/>
        <v>0</v>
      </c>
      <c r="BE287" s="26">
        <f t="shared" si="46"/>
        <v>0</v>
      </c>
    </row>
    <row r="288" spans="2:57" x14ac:dyDescent="0.2">
      <c r="B288" s="26">
        <f>'Sub Ref'!F$27</f>
        <v>75</v>
      </c>
      <c r="C288" s="26">
        <f>'Sub Ref'!G$27</f>
        <v>25</v>
      </c>
      <c r="D288" s="26">
        <f t="shared" si="40"/>
        <v>100</v>
      </c>
      <c r="E288" s="26">
        <f>'Sub Ref'!O$27</f>
        <v>75</v>
      </c>
      <c r="F288" s="26">
        <f>'Sub Ref'!P$27</f>
        <v>25</v>
      </c>
      <c r="G288" s="26">
        <f t="shared" si="41"/>
        <v>100</v>
      </c>
      <c r="H288" s="26" t="e">
        <f>VLOOKUP('DATA ENTRY'!L288,'Sub Ref'!$L$30:$O$31,4,0)</f>
        <v>#N/A</v>
      </c>
      <c r="I288" s="26" t="e">
        <f>VLOOKUP('DATA ENTRY'!L288,'Sub Ref'!$L$30:$P$31,5,0)</f>
        <v>#N/A</v>
      </c>
      <c r="J288" s="26" t="e">
        <f t="shared" si="47"/>
        <v>#N/A</v>
      </c>
      <c r="K288" s="26" t="e">
        <f>VLOOKUP('DATA ENTRY'!O288,'Sub Ref'!$C$3:$G$11,4,0)</f>
        <v>#N/A</v>
      </c>
      <c r="L288" s="26" t="e">
        <f>VLOOKUP('DATA ENTRY'!O288,'Sub Ref'!$C$3:$G$11,5,0)</f>
        <v>#N/A</v>
      </c>
      <c r="M288" s="26" t="e">
        <f t="shared" si="42"/>
        <v>#N/A</v>
      </c>
      <c r="N288" s="26" t="e">
        <f>VLOOKUP('DATA ENTRY'!R288,'Sub Ref'!$L$3:$P$11,4,0)</f>
        <v>#N/A</v>
      </c>
      <c r="O288" s="26" t="e">
        <f>VLOOKUP('DATA ENTRY'!R288,'Sub Ref'!$L$3:$P$11,5,0)</f>
        <v>#N/A</v>
      </c>
      <c r="P288" s="26" t="e">
        <f t="shared" si="48"/>
        <v>#N/A</v>
      </c>
      <c r="Q288" s="26" t="e">
        <f>VLOOKUP('DATA ENTRY'!U288,'Sub Ref'!$C$14:$G$22,4,0)</f>
        <v>#N/A</v>
      </c>
      <c r="R288" s="26" t="e">
        <f>VLOOKUP('DATA ENTRY'!U288,'Sub Ref'!$C$14:$G$22,5,0)</f>
        <v>#N/A</v>
      </c>
      <c r="S288" s="26" t="e">
        <f t="shared" si="49"/>
        <v>#N/A</v>
      </c>
      <c r="T288" s="26" t="e">
        <f>INDEX('Sub Ref'!$O$14:$O$22,MATCH('DATA ENTRY'!X288,'Sub Ref'!$L$14:$L$22,0))</f>
        <v>#N/A</v>
      </c>
      <c r="U288" s="26" t="e">
        <f>INDEX('Sub Ref'!$P$14:$P$22,MATCH('DATA ENTRY'!X288,'Sub Ref'!$L$14:$L$22,0))</f>
        <v>#N/A</v>
      </c>
      <c r="V288" s="26" t="e">
        <f t="shared" si="43"/>
        <v>#N/A</v>
      </c>
      <c r="X288" s="26">
        <f>'DATA ENTRY'!A288</f>
        <v>0</v>
      </c>
      <c r="Y288" s="26">
        <f>'Sub Ref'!$D$27</f>
        <v>2.25</v>
      </c>
      <c r="Z288" s="26">
        <f>'Sub Ref'!$E$27</f>
        <v>0.75</v>
      </c>
      <c r="AA288" s="26">
        <f>'Sub Ref'!$M$27</f>
        <v>3</v>
      </c>
      <c r="AB288" s="26">
        <f>'Sub Ref'!$N$27</f>
        <v>1</v>
      </c>
      <c r="AC288" s="26">
        <f>IFERROR(VLOOKUP('DATA ENTRY'!L288,'Sub Ref'!$L$30:$N$31,2,0),0)</f>
        <v>0</v>
      </c>
      <c r="AD288" s="26">
        <f>IFERROR(VLOOKUP('DATA ENTRY'!L288,'Sub Ref'!$L$30:$N$31,3,0),0)</f>
        <v>0</v>
      </c>
      <c r="AE288" s="26">
        <f>IFERROR(VLOOKUP('DATA ENTRY'!O288,'Sub Ref'!$C$3:$E$11,2,0),0)</f>
        <v>0</v>
      </c>
      <c r="AF288" s="26">
        <f>IFERROR(VLOOKUP('DATA ENTRY'!O288,'Sub Ref'!$C$3:$E$11,3,0),0)</f>
        <v>0</v>
      </c>
      <c r="AG288" s="26">
        <f>IFERROR(VLOOKUP('DATA ENTRY'!R288,'Sub Ref'!$L$3:$N$24,2,0),0)</f>
        <v>0</v>
      </c>
      <c r="AH288" s="26">
        <f>IFERROR(VLOOKUP('DATA ENTRY'!R288,'Sub Ref'!$L$3:$N$24,3,0),0)</f>
        <v>0</v>
      </c>
      <c r="AI288" s="26">
        <f>IFERROR(VLOOKUP('DATA ENTRY'!U288,'Sub Ref'!$C$14:$E$22,2,0),0)</f>
        <v>0</v>
      </c>
      <c r="AJ288" s="26">
        <f>IFERROR(VLOOKUP('DATA ENTRY'!U288,'Sub Ref'!$C$14:$E$22,3,0),0)</f>
        <v>0</v>
      </c>
      <c r="AK288" s="26">
        <f>IFERROR(INDEX('Sub Ref'!$M$14:$M$23,MATCH('DATA ENTRY'!X288,'Sub Ref'!$L$14:$L$23,0)),0)</f>
        <v>0</v>
      </c>
      <c r="AL288" s="26">
        <f>IFERROR(INDEX('Sub Ref'!$N$14:$N$23,MATCH('DATA ENTRY'!X288,'Sub Ref'!$L$14:$L$23,0)),0)</f>
        <v>0</v>
      </c>
      <c r="AN288" s="26">
        <f t="shared" si="44"/>
        <v>7</v>
      </c>
      <c r="AP288" s="26">
        <f>IFERROR('MARK LOOKUP'!Y288*LEDGER!AR288,0)</f>
        <v>0</v>
      </c>
      <c r="AQ288" s="26">
        <f>IFERROR('MARK LOOKUP'!Z288*LEDGER!AS288,0)</f>
        <v>0</v>
      </c>
      <c r="AR288" s="26">
        <f>IFERROR(AA288*LEDGER!AU288,0)</f>
        <v>0</v>
      </c>
      <c r="AS288" s="26">
        <f>IFERROR(AB288*LEDGER!AV288,0)</f>
        <v>0</v>
      </c>
      <c r="AT288" s="26">
        <f>IFERROR(AC288*LEDGER!AU288,0)</f>
        <v>0</v>
      </c>
      <c r="AU288" s="26">
        <f>IFERROR(AD288*LEDGER!AV288,0)</f>
        <v>0</v>
      </c>
      <c r="AV288" s="26">
        <f>IFERROR(AE288*LEDGER!BA288,0)</f>
        <v>0</v>
      </c>
      <c r="AW288" s="26">
        <f>IFERROR(AF288*LEDGER!BB288,0)</f>
        <v>0</v>
      </c>
      <c r="AX288" s="26">
        <f>IFERROR(AG288*LEDGER!BD288,0)</f>
        <v>0</v>
      </c>
      <c r="AY288" s="26">
        <f>IFERROR(AH288*LEDGER!BE288,0)</f>
        <v>0</v>
      </c>
      <c r="AZ288" s="26">
        <f>IFERROR(AI288*LEDGER!BG288,0)</f>
        <v>0</v>
      </c>
      <c r="BA288" s="26">
        <f>IFERROR(AJ288*LEDGER!BH288,0)</f>
        <v>0</v>
      </c>
      <c r="BB288" s="26">
        <f>IFERROR(AK288*LEDGER!BJ288,0)</f>
        <v>0</v>
      </c>
      <c r="BC288" s="26">
        <f>IFERROR(AL288*LEDGER!BK288,0)</f>
        <v>0</v>
      </c>
      <c r="BD288" s="26">
        <f t="shared" si="45"/>
        <v>0</v>
      </c>
      <c r="BE288" s="26">
        <f t="shared" si="46"/>
        <v>0</v>
      </c>
    </row>
    <row r="289" spans="2:57" x14ac:dyDescent="0.2">
      <c r="B289" s="26">
        <f>'Sub Ref'!F$27</f>
        <v>75</v>
      </c>
      <c r="C289" s="26">
        <f>'Sub Ref'!G$27</f>
        <v>25</v>
      </c>
      <c r="D289" s="26">
        <f t="shared" si="40"/>
        <v>100</v>
      </c>
      <c r="E289" s="26">
        <f>'Sub Ref'!O$27</f>
        <v>75</v>
      </c>
      <c r="F289" s="26">
        <f>'Sub Ref'!P$27</f>
        <v>25</v>
      </c>
      <c r="G289" s="26">
        <f t="shared" si="41"/>
        <v>100</v>
      </c>
      <c r="H289" s="26" t="e">
        <f>VLOOKUP('DATA ENTRY'!L289,'Sub Ref'!$L$30:$O$31,4,0)</f>
        <v>#N/A</v>
      </c>
      <c r="I289" s="26" t="e">
        <f>VLOOKUP('DATA ENTRY'!L289,'Sub Ref'!$L$30:$P$31,5,0)</f>
        <v>#N/A</v>
      </c>
      <c r="J289" s="26" t="e">
        <f t="shared" si="47"/>
        <v>#N/A</v>
      </c>
      <c r="K289" s="26" t="e">
        <f>VLOOKUP('DATA ENTRY'!O289,'Sub Ref'!$C$3:$G$11,4,0)</f>
        <v>#N/A</v>
      </c>
      <c r="L289" s="26" t="e">
        <f>VLOOKUP('DATA ENTRY'!O289,'Sub Ref'!$C$3:$G$11,5,0)</f>
        <v>#N/A</v>
      </c>
      <c r="M289" s="26" t="e">
        <f t="shared" si="42"/>
        <v>#N/A</v>
      </c>
      <c r="N289" s="26" t="e">
        <f>VLOOKUP('DATA ENTRY'!R289,'Sub Ref'!$L$3:$P$11,4,0)</f>
        <v>#N/A</v>
      </c>
      <c r="O289" s="26" t="e">
        <f>VLOOKUP('DATA ENTRY'!R289,'Sub Ref'!$L$3:$P$11,5,0)</f>
        <v>#N/A</v>
      </c>
      <c r="P289" s="26" t="e">
        <f t="shared" si="48"/>
        <v>#N/A</v>
      </c>
      <c r="Q289" s="26" t="e">
        <f>VLOOKUP('DATA ENTRY'!U289,'Sub Ref'!$C$14:$G$22,4,0)</f>
        <v>#N/A</v>
      </c>
      <c r="R289" s="26" t="e">
        <f>VLOOKUP('DATA ENTRY'!U289,'Sub Ref'!$C$14:$G$22,5,0)</f>
        <v>#N/A</v>
      </c>
      <c r="S289" s="26" t="e">
        <f t="shared" si="49"/>
        <v>#N/A</v>
      </c>
      <c r="T289" s="26" t="e">
        <f>INDEX('Sub Ref'!$O$14:$O$22,MATCH('DATA ENTRY'!X289,'Sub Ref'!$L$14:$L$22,0))</f>
        <v>#N/A</v>
      </c>
      <c r="U289" s="26" t="e">
        <f>INDEX('Sub Ref'!$P$14:$P$22,MATCH('DATA ENTRY'!X289,'Sub Ref'!$L$14:$L$22,0))</f>
        <v>#N/A</v>
      </c>
      <c r="V289" s="26" t="e">
        <f t="shared" si="43"/>
        <v>#N/A</v>
      </c>
      <c r="X289" s="26">
        <f>'DATA ENTRY'!A289</f>
        <v>0</v>
      </c>
      <c r="Y289" s="26">
        <f>'Sub Ref'!$D$27</f>
        <v>2.25</v>
      </c>
      <c r="Z289" s="26">
        <f>'Sub Ref'!$E$27</f>
        <v>0.75</v>
      </c>
      <c r="AA289" s="26">
        <f>'Sub Ref'!$M$27</f>
        <v>3</v>
      </c>
      <c r="AB289" s="26">
        <f>'Sub Ref'!$N$27</f>
        <v>1</v>
      </c>
      <c r="AC289" s="26">
        <f>IFERROR(VLOOKUP('DATA ENTRY'!L289,'Sub Ref'!$L$30:$N$31,2,0),0)</f>
        <v>0</v>
      </c>
      <c r="AD289" s="26">
        <f>IFERROR(VLOOKUP('DATA ENTRY'!L289,'Sub Ref'!$L$30:$N$31,3,0),0)</f>
        <v>0</v>
      </c>
      <c r="AE289" s="26">
        <f>IFERROR(VLOOKUP('DATA ENTRY'!O289,'Sub Ref'!$C$3:$E$11,2,0),0)</f>
        <v>0</v>
      </c>
      <c r="AF289" s="26">
        <f>IFERROR(VLOOKUP('DATA ENTRY'!O289,'Sub Ref'!$C$3:$E$11,3,0),0)</f>
        <v>0</v>
      </c>
      <c r="AG289" s="26">
        <f>IFERROR(VLOOKUP('DATA ENTRY'!R289,'Sub Ref'!$L$3:$N$24,2,0),0)</f>
        <v>0</v>
      </c>
      <c r="AH289" s="26">
        <f>IFERROR(VLOOKUP('DATA ENTRY'!R289,'Sub Ref'!$L$3:$N$24,3,0),0)</f>
        <v>0</v>
      </c>
      <c r="AI289" s="26">
        <f>IFERROR(VLOOKUP('DATA ENTRY'!U289,'Sub Ref'!$C$14:$E$22,2,0),0)</f>
        <v>0</v>
      </c>
      <c r="AJ289" s="26">
        <f>IFERROR(VLOOKUP('DATA ENTRY'!U289,'Sub Ref'!$C$14:$E$22,3,0),0)</f>
        <v>0</v>
      </c>
      <c r="AK289" s="26">
        <f>IFERROR(INDEX('Sub Ref'!$M$14:$M$23,MATCH('DATA ENTRY'!X289,'Sub Ref'!$L$14:$L$23,0)),0)</f>
        <v>0</v>
      </c>
      <c r="AL289" s="26">
        <f>IFERROR(INDEX('Sub Ref'!$N$14:$N$23,MATCH('DATA ENTRY'!X289,'Sub Ref'!$L$14:$L$23,0)),0)</f>
        <v>0</v>
      </c>
      <c r="AN289" s="26">
        <f t="shared" si="44"/>
        <v>7</v>
      </c>
      <c r="AP289" s="26">
        <f>IFERROR('MARK LOOKUP'!Y289*LEDGER!AR289,0)</f>
        <v>0</v>
      </c>
      <c r="AQ289" s="26">
        <f>IFERROR('MARK LOOKUP'!Z289*LEDGER!AS289,0)</f>
        <v>0</v>
      </c>
      <c r="AR289" s="26">
        <f>IFERROR(AA289*LEDGER!AU289,0)</f>
        <v>0</v>
      </c>
      <c r="AS289" s="26">
        <f>IFERROR(AB289*LEDGER!AV289,0)</f>
        <v>0</v>
      </c>
      <c r="AT289" s="26">
        <f>IFERROR(AC289*LEDGER!AU289,0)</f>
        <v>0</v>
      </c>
      <c r="AU289" s="26">
        <f>IFERROR(AD289*LEDGER!AV289,0)</f>
        <v>0</v>
      </c>
      <c r="AV289" s="26">
        <f>IFERROR(AE289*LEDGER!BA289,0)</f>
        <v>0</v>
      </c>
      <c r="AW289" s="26">
        <f>IFERROR(AF289*LEDGER!BB289,0)</f>
        <v>0</v>
      </c>
      <c r="AX289" s="26">
        <f>IFERROR(AG289*LEDGER!BD289,0)</f>
        <v>0</v>
      </c>
      <c r="AY289" s="26">
        <f>IFERROR(AH289*LEDGER!BE289,0)</f>
        <v>0</v>
      </c>
      <c r="AZ289" s="26">
        <f>IFERROR(AI289*LEDGER!BG289,0)</f>
        <v>0</v>
      </c>
      <c r="BA289" s="26">
        <f>IFERROR(AJ289*LEDGER!BH289,0)</f>
        <v>0</v>
      </c>
      <c r="BB289" s="26">
        <f>IFERROR(AK289*LEDGER!BJ289,0)</f>
        <v>0</v>
      </c>
      <c r="BC289" s="26">
        <f>IFERROR(AL289*LEDGER!BK289,0)</f>
        <v>0</v>
      </c>
      <c r="BD289" s="26">
        <f t="shared" si="45"/>
        <v>0</v>
      </c>
      <c r="BE289" s="26">
        <f t="shared" si="46"/>
        <v>0</v>
      </c>
    </row>
    <row r="290" spans="2:57" x14ac:dyDescent="0.2">
      <c r="B290" s="26">
        <f>'Sub Ref'!F$27</f>
        <v>75</v>
      </c>
      <c r="C290" s="26">
        <f>'Sub Ref'!G$27</f>
        <v>25</v>
      </c>
      <c r="D290" s="26">
        <f t="shared" si="40"/>
        <v>100</v>
      </c>
      <c r="E290" s="26">
        <f>'Sub Ref'!O$27</f>
        <v>75</v>
      </c>
      <c r="F290" s="26">
        <f>'Sub Ref'!P$27</f>
        <v>25</v>
      </c>
      <c r="G290" s="26">
        <f t="shared" si="41"/>
        <v>100</v>
      </c>
      <c r="H290" s="26" t="e">
        <f>VLOOKUP('DATA ENTRY'!L290,'Sub Ref'!$L$30:$O$31,4,0)</f>
        <v>#N/A</v>
      </c>
      <c r="I290" s="26" t="e">
        <f>VLOOKUP('DATA ENTRY'!L290,'Sub Ref'!$L$30:$P$31,5,0)</f>
        <v>#N/A</v>
      </c>
      <c r="J290" s="26" t="e">
        <f t="shared" si="47"/>
        <v>#N/A</v>
      </c>
      <c r="K290" s="26" t="e">
        <f>VLOOKUP('DATA ENTRY'!O290,'Sub Ref'!$C$3:$G$11,4,0)</f>
        <v>#N/A</v>
      </c>
      <c r="L290" s="26" t="e">
        <f>VLOOKUP('DATA ENTRY'!O290,'Sub Ref'!$C$3:$G$11,5,0)</f>
        <v>#N/A</v>
      </c>
      <c r="M290" s="26" t="e">
        <f t="shared" si="42"/>
        <v>#N/A</v>
      </c>
      <c r="N290" s="26" t="e">
        <f>VLOOKUP('DATA ENTRY'!R290,'Sub Ref'!$L$3:$P$11,4,0)</f>
        <v>#N/A</v>
      </c>
      <c r="O290" s="26" t="e">
        <f>VLOOKUP('DATA ENTRY'!R290,'Sub Ref'!$L$3:$P$11,5,0)</f>
        <v>#N/A</v>
      </c>
      <c r="P290" s="26" t="e">
        <f t="shared" si="48"/>
        <v>#N/A</v>
      </c>
      <c r="Q290" s="26" t="e">
        <f>VLOOKUP('DATA ENTRY'!U290,'Sub Ref'!$C$14:$G$22,4,0)</f>
        <v>#N/A</v>
      </c>
      <c r="R290" s="26" t="e">
        <f>VLOOKUP('DATA ENTRY'!U290,'Sub Ref'!$C$14:$G$22,5,0)</f>
        <v>#N/A</v>
      </c>
      <c r="S290" s="26" t="e">
        <f t="shared" si="49"/>
        <v>#N/A</v>
      </c>
      <c r="T290" s="26" t="e">
        <f>INDEX('Sub Ref'!$O$14:$O$22,MATCH('DATA ENTRY'!X290,'Sub Ref'!$L$14:$L$22,0))</f>
        <v>#N/A</v>
      </c>
      <c r="U290" s="26" t="e">
        <f>INDEX('Sub Ref'!$P$14:$P$22,MATCH('DATA ENTRY'!X290,'Sub Ref'!$L$14:$L$22,0))</f>
        <v>#N/A</v>
      </c>
      <c r="V290" s="26" t="e">
        <f t="shared" si="43"/>
        <v>#N/A</v>
      </c>
      <c r="X290" s="26">
        <f>'DATA ENTRY'!A290</f>
        <v>0</v>
      </c>
      <c r="Y290" s="26">
        <f>'Sub Ref'!$D$27</f>
        <v>2.25</v>
      </c>
      <c r="Z290" s="26">
        <f>'Sub Ref'!$E$27</f>
        <v>0.75</v>
      </c>
      <c r="AA290" s="26">
        <f>'Sub Ref'!$M$27</f>
        <v>3</v>
      </c>
      <c r="AB290" s="26">
        <f>'Sub Ref'!$N$27</f>
        <v>1</v>
      </c>
      <c r="AC290" s="26">
        <f>IFERROR(VLOOKUP('DATA ENTRY'!L290,'Sub Ref'!$L$30:$N$31,2,0),0)</f>
        <v>0</v>
      </c>
      <c r="AD290" s="26">
        <f>IFERROR(VLOOKUP('DATA ENTRY'!L290,'Sub Ref'!$L$30:$N$31,3,0),0)</f>
        <v>0</v>
      </c>
      <c r="AE290" s="26">
        <f>IFERROR(VLOOKUP('DATA ENTRY'!O290,'Sub Ref'!$C$3:$E$11,2,0),0)</f>
        <v>0</v>
      </c>
      <c r="AF290" s="26">
        <f>IFERROR(VLOOKUP('DATA ENTRY'!O290,'Sub Ref'!$C$3:$E$11,3,0),0)</f>
        <v>0</v>
      </c>
      <c r="AG290" s="26">
        <f>IFERROR(VLOOKUP('DATA ENTRY'!R290,'Sub Ref'!$L$3:$N$24,2,0),0)</f>
        <v>0</v>
      </c>
      <c r="AH290" s="26">
        <f>IFERROR(VLOOKUP('DATA ENTRY'!R290,'Sub Ref'!$L$3:$N$24,3,0),0)</f>
        <v>0</v>
      </c>
      <c r="AI290" s="26">
        <f>IFERROR(VLOOKUP('DATA ENTRY'!U290,'Sub Ref'!$C$14:$E$22,2,0),0)</f>
        <v>0</v>
      </c>
      <c r="AJ290" s="26">
        <f>IFERROR(VLOOKUP('DATA ENTRY'!U290,'Sub Ref'!$C$14:$E$22,3,0),0)</f>
        <v>0</v>
      </c>
      <c r="AK290" s="26">
        <f>IFERROR(INDEX('Sub Ref'!$M$14:$M$23,MATCH('DATA ENTRY'!X290,'Sub Ref'!$L$14:$L$23,0)),0)</f>
        <v>0</v>
      </c>
      <c r="AL290" s="26">
        <f>IFERROR(INDEX('Sub Ref'!$N$14:$N$23,MATCH('DATA ENTRY'!X290,'Sub Ref'!$L$14:$L$23,0)),0)</f>
        <v>0</v>
      </c>
      <c r="AN290" s="26">
        <f t="shared" si="44"/>
        <v>7</v>
      </c>
      <c r="AP290" s="26">
        <f>IFERROR('MARK LOOKUP'!Y290*LEDGER!AR290,0)</f>
        <v>0</v>
      </c>
      <c r="AQ290" s="26">
        <f>IFERROR('MARK LOOKUP'!Z290*LEDGER!AS290,0)</f>
        <v>0</v>
      </c>
      <c r="AR290" s="26">
        <f>IFERROR(AA290*LEDGER!AU290,0)</f>
        <v>0</v>
      </c>
      <c r="AS290" s="26">
        <f>IFERROR(AB290*LEDGER!AV290,0)</f>
        <v>0</v>
      </c>
      <c r="AT290" s="26">
        <f>IFERROR(AC290*LEDGER!AU290,0)</f>
        <v>0</v>
      </c>
      <c r="AU290" s="26">
        <f>IFERROR(AD290*LEDGER!AV290,0)</f>
        <v>0</v>
      </c>
      <c r="AV290" s="26">
        <f>IFERROR(AE290*LEDGER!BA290,0)</f>
        <v>0</v>
      </c>
      <c r="AW290" s="26">
        <f>IFERROR(AF290*LEDGER!BB290,0)</f>
        <v>0</v>
      </c>
      <c r="AX290" s="26">
        <f>IFERROR(AG290*LEDGER!BD290,0)</f>
        <v>0</v>
      </c>
      <c r="AY290" s="26">
        <f>IFERROR(AH290*LEDGER!BE290,0)</f>
        <v>0</v>
      </c>
      <c r="AZ290" s="26">
        <f>IFERROR(AI290*LEDGER!BG290,0)</f>
        <v>0</v>
      </c>
      <c r="BA290" s="26">
        <f>IFERROR(AJ290*LEDGER!BH290,0)</f>
        <v>0</v>
      </c>
      <c r="BB290" s="26">
        <f>IFERROR(AK290*LEDGER!BJ290,0)</f>
        <v>0</v>
      </c>
      <c r="BC290" s="26">
        <f>IFERROR(AL290*LEDGER!BK290,0)</f>
        <v>0</v>
      </c>
      <c r="BD290" s="26">
        <f t="shared" si="45"/>
        <v>0</v>
      </c>
      <c r="BE290" s="26">
        <f t="shared" si="46"/>
        <v>0</v>
      </c>
    </row>
    <row r="291" spans="2:57" x14ac:dyDescent="0.2">
      <c r="B291" s="26">
        <f>'Sub Ref'!F$27</f>
        <v>75</v>
      </c>
      <c r="C291" s="26">
        <f>'Sub Ref'!G$27</f>
        <v>25</v>
      </c>
      <c r="D291" s="26">
        <f t="shared" si="40"/>
        <v>100</v>
      </c>
      <c r="E291" s="26">
        <f>'Sub Ref'!O$27</f>
        <v>75</v>
      </c>
      <c r="F291" s="26">
        <f>'Sub Ref'!P$27</f>
        <v>25</v>
      </c>
      <c r="G291" s="26">
        <f t="shared" si="41"/>
        <v>100</v>
      </c>
      <c r="H291" s="26" t="e">
        <f>VLOOKUP('DATA ENTRY'!L291,'Sub Ref'!$L$30:$O$31,4,0)</f>
        <v>#N/A</v>
      </c>
      <c r="I291" s="26" t="e">
        <f>VLOOKUP('DATA ENTRY'!L291,'Sub Ref'!$L$30:$P$31,5,0)</f>
        <v>#N/A</v>
      </c>
      <c r="J291" s="26" t="e">
        <f t="shared" si="47"/>
        <v>#N/A</v>
      </c>
      <c r="K291" s="26" t="e">
        <f>VLOOKUP('DATA ENTRY'!O291,'Sub Ref'!$C$3:$G$11,4,0)</f>
        <v>#N/A</v>
      </c>
      <c r="L291" s="26" t="e">
        <f>VLOOKUP('DATA ENTRY'!O291,'Sub Ref'!$C$3:$G$11,5,0)</f>
        <v>#N/A</v>
      </c>
      <c r="M291" s="26" t="e">
        <f t="shared" si="42"/>
        <v>#N/A</v>
      </c>
      <c r="N291" s="26" t="e">
        <f>VLOOKUP('DATA ENTRY'!R291,'Sub Ref'!$L$3:$P$11,4,0)</f>
        <v>#N/A</v>
      </c>
      <c r="O291" s="26" t="e">
        <f>VLOOKUP('DATA ENTRY'!R291,'Sub Ref'!$L$3:$P$11,5,0)</f>
        <v>#N/A</v>
      </c>
      <c r="P291" s="26" t="e">
        <f t="shared" si="48"/>
        <v>#N/A</v>
      </c>
      <c r="Q291" s="26" t="e">
        <f>VLOOKUP('DATA ENTRY'!U291,'Sub Ref'!$C$14:$G$22,4,0)</f>
        <v>#N/A</v>
      </c>
      <c r="R291" s="26" t="e">
        <f>VLOOKUP('DATA ENTRY'!U291,'Sub Ref'!$C$14:$G$22,5,0)</f>
        <v>#N/A</v>
      </c>
      <c r="S291" s="26" t="e">
        <f t="shared" si="49"/>
        <v>#N/A</v>
      </c>
      <c r="T291" s="26" t="e">
        <f>INDEX('Sub Ref'!$O$14:$O$22,MATCH('DATA ENTRY'!X291,'Sub Ref'!$L$14:$L$22,0))</f>
        <v>#N/A</v>
      </c>
      <c r="U291" s="26" t="e">
        <f>INDEX('Sub Ref'!$P$14:$P$22,MATCH('DATA ENTRY'!X291,'Sub Ref'!$L$14:$L$22,0))</f>
        <v>#N/A</v>
      </c>
      <c r="V291" s="26" t="e">
        <f t="shared" si="43"/>
        <v>#N/A</v>
      </c>
      <c r="X291" s="26">
        <f>'DATA ENTRY'!A291</f>
        <v>0</v>
      </c>
      <c r="Y291" s="26">
        <f>'Sub Ref'!$D$27</f>
        <v>2.25</v>
      </c>
      <c r="Z291" s="26">
        <f>'Sub Ref'!$E$27</f>
        <v>0.75</v>
      </c>
      <c r="AA291" s="26">
        <f>'Sub Ref'!$M$27</f>
        <v>3</v>
      </c>
      <c r="AB291" s="26">
        <f>'Sub Ref'!$N$27</f>
        <v>1</v>
      </c>
      <c r="AC291" s="26">
        <f>IFERROR(VLOOKUP('DATA ENTRY'!L291,'Sub Ref'!$L$30:$N$31,2,0),0)</f>
        <v>0</v>
      </c>
      <c r="AD291" s="26">
        <f>IFERROR(VLOOKUP('DATA ENTRY'!L291,'Sub Ref'!$L$30:$N$31,3,0),0)</f>
        <v>0</v>
      </c>
      <c r="AE291" s="26">
        <f>IFERROR(VLOOKUP('DATA ENTRY'!O291,'Sub Ref'!$C$3:$E$11,2,0),0)</f>
        <v>0</v>
      </c>
      <c r="AF291" s="26">
        <f>IFERROR(VLOOKUP('DATA ENTRY'!O291,'Sub Ref'!$C$3:$E$11,3,0),0)</f>
        <v>0</v>
      </c>
      <c r="AG291" s="26">
        <f>IFERROR(VLOOKUP('DATA ENTRY'!R291,'Sub Ref'!$L$3:$N$24,2,0),0)</f>
        <v>0</v>
      </c>
      <c r="AH291" s="26">
        <f>IFERROR(VLOOKUP('DATA ENTRY'!R291,'Sub Ref'!$L$3:$N$24,3,0),0)</f>
        <v>0</v>
      </c>
      <c r="AI291" s="26">
        <f>IFERROR(VLOOKUP('DATA ENTRY'!U291,'Sub Ref'!$C$14:$E$22,2,0),0)</f>
        <v>0</v>
      </c>
      <c r="AJ291" s="26">
        <f>IFERROR(VLOOKUP('DATA ENTRY'!U291,'Sub Ref'!$C$14:$E$22,3,0),0)</f>
        <v>0</v>
      </c>
      <c r="AK291" s="26">
        <f>IFERROR(INDEX('Sub Ref'!$M$14:$M$23,MATCH('DATA ENTRY'!X291,'Sub Ref'!$L$14:$L$23,0)),0)</f>
        <v>0</v>
      </c>
      <c r="AL291" s="26">
        <f>IFERROR(INDEX('Sub Ref'!$N$14:$N$23,MATCH('DATA ENTRY'!X291,'Sub Ref'!$L$14:$L$23,0)),0)</f>
        <v>0</v>
      </c>
      <c r="AN291" s="26">
        <f t="shared" si="44"/>
        <v>7</v>
      </c>
      <c r="AP291" s="26">
        <f>IFERROR('MARK LOOKUP'!Y291*LEDGER!AR291,0)</f>
        <v>0</v>
      </c>
      <c r="AQ291" s="26">
        <f>IFERROR('MARK LOOKUP'!Z291*LEDGER!AS291,0)</f>
        <v>0</v>
      </c>
      <c r="AR291" s="26">
        <f>IFERROR(AA291*LEDGER!AU291,0)</f>
        <v>0</v>
      </c>
      <c r="AS291" s="26">
        <f>IFERROR(AB291*LEDGER!AV291,0)</f>
        <v>0</v>
      </c>
      <c r="AT291" s="26">
        <f>IFERROR(AC291*LEDGER!AU291,0)</f>
        <v>0</v>
      </c>
      <c r="AU291" s="26">
        <f>IFERROR(AD291*LEDGER!AV291,0)</f>
        <v>0</v>
      </c>
      <c r="AV291" s="26">
        <f>IFERROR(AE291*LEDGER!BA291,0)</f>
        <v>0</v>
      </c>
      <c r="AW291" s="26">
        <f>IFERROR(AF291*LEDGER!BB291,0)</f>
        <v>0</v>
      </c>
      <c r="AX291" s="26">
        <f>IFERROR(AG291*LEDGER!BD291,0)</f>
        <v>0</v>
      </c>
      <c r="AY291" s="26">
        <f>IFERROR(AH291*LEDGER!BE291,0)</f>
        <v>0</v>
      </c>
      <c r="AZ291" s="26">
        <f>IFERROR(AI291*LEDGER!BG291,0)</f>
        <v>0</v>
      </c>
      <c r="BA291" s="26">
        <f>IFERROR(AJ291*LEDGER!BH291,0)</f>
        <v>0</v>
      </c>
      <c r="BB291" s="26">
        <f>IFERROR(AK291*LEDGER!BJ291,0)</f>
        <v>0</v>
      </c>
      <c r="BC291" s="26">
        <f>IFERROR(AL291*LEDGER!BK291,0)</f>
        <v>0</v>
      </c>
      <c r="BD291" s="26">
        <f t="shared" si="45"/>
        <v>0</v>
      </c>
      <c r="BE291" s="26">
        <f t="shared" si="46"/>
        <v>0</v>
      </c>
    </row>
    <row r="292" spans="2:57" x14ac:dyDescent="0.2">
      <c r="B292" s="26">
        <f>'Sub Ref'!F$27</f>
        <v>75</v>
      </c>
      <c r="C292" s="26">
        <f>'Sub Ref'!G$27</f>
        <v>25</v>
      </c>
      <c r="D292" s="26">
        <f t="shared" si="40"/>
        <v>100</v>
      </c>
      <c r="E292" s="26">
        <f>'Sub Ref'!O$27</f>
        <v>75</v>
      </c>
      <c r="F292" s="26">
        <f>'Sub Ref'!P$27</f>
        <v>25</v>
      </c>
      <c r="G292" s="26">
        <f t="shared" si="41"/>
        <v>100</v>
      </c>
      <c r="H292" s="26" t="e">
        <f>VLOOKUP('DATA ENTRY'!L292,'Sub Ref'!$L$30:$O$31,4,0)</f>
        <v>#N/A</v>
      </c>
      <c r="I292" s="26" t="e">
        <f>VLOOKUP('DATA ENTRY'!L292,'Sub Ref'!$L$30:$P$31,5,0)</f>
        <v>#N/A</v>
      </c>
      <c r="J292" s="26" t="e">
        <f t="shared" si="47"/>
        <v>#N/A</v>
      </c>
      <c r="K292" s="26" t="e">
        <f>VLOOKUP('DATA ENTRY'!O292,'Sub Ref'!$C$3:$G$11,4,0)</f>
        <v>#N/A</v>
      </c>
      <c r="L292" s="26" t="e">
        <f>VLOOKUP('DATA ENTRY'!O292,'Sub Ref'!$C$3:$G$11,5,0)</f>
        <v>#N/A</v>
      </c>
      <c r="M292" s="26" t="e">
        <f t="shared" si="42"/>
        <v>#N/A</v>
      </c>
      <c r="N292" s="26" t="e">
        <f>VLOOKUP('DATA ENTRY'!R292,'Sub Ref'!$L$3:$P$11,4,0)</f>
        <v>#N/A</v>
      </c>
      <c r="O292" s="26" t="e">
        <f>VLOOKUP('DATA ENTRY'!R292,'Sub Ref'!$L$3:$P$11,5,0)</f>
        <v>#N/A</v>
      </c>
      <c r="P292" s="26" t="e">
        <f t="shared" si="48"/>
        <v>#N/A</v>
      </c>
      <c r="Q292" s="26" t="e">
        <f>VLOOKUP('DATA ENTRY'!U292,'Sub Ref'!$C$14:$G$22,4,0)</f>
        <v>#N/A</v>
      </c>
      <c r="R292" s="26" t="e">
        <f>VLOOKUP('DATA ENTRY'!U292,'Sub Ref'!$C$14:$G$22,5,0)</f>
        <v>#N/A</v>
      </c>
      <c r="S292" s="26" t="e">
        <f t="shared" si="49"/>
        <v>#N/A</v>
      </c>
      <c r="T292" s="26" t="e">
        <f>INDEX('Sub Ref'!$O$14:$O$22,MATCH('DATA ENTRY'!X292,'Sub Ref'!$L$14:$L$22,0))</f>
        <v>#N/A</v>
      </c>
      <c r="U292" s="26" t="e">
        <f>INDEX('Sub Ref'!$P$14:$P$22,MATCH('DATA ENTRY'!X292,'Sub Ref'!$L$14:$L$22,0))</f>
        <v>#N/A</v>
      </c>
      <c r="V292" s="26" t="e">
        <f t="shared" si="43"/>
        <v>#N/A</v>
      </c>
      <c r="X292" s="26">
        <f>'DATA ENTRY'!A292</f>
        <v>0</v>
      </c>
      <c r="Y292" s="26">
        <f>'Sub Ref'!$D$27</f>
        <v>2.25</v>
      </c>
      <c r="Z292" s="26">
        <f>'Sub Ref'!$E$27</f>
        <v>0.75</v>
      </c>
      <c r="AA292" s="26">
        <f>'Sub Ref'!$M$27</f>
        <v>3</v>
      </c>
      <c r="AB292" s="26">
        <f>'Sub Ref'!$N$27</f>
        <v>1</v>
      </c>
      <c r="AC292" s="26">
        <f>IFERROR(VLOOKUP('DATA ENTRY'!L292,'Sub Ref'!$L$30:$N$31,2,0),0)</f>
        <v>0</v>
      </c>
      <c r="AD292" s="26">
        <f>IFERROR(VLOOKUP('DATA ENTRY'!L292,'Sub Ref'!$L$30:$N$31,3,0),0)</f>
        <v>0</v>
      </c>
      <c r="AE292" s="26">
        <f>IFERROR(VLOOKUP('DATA ENTRY'!O292,'Sub Ref'!$C$3:$E$11,2,0),0)</f>
        <v>0</v>
      </c>
      <c r="AF292" s="26">
        <f>IFERROR(VLOOKUP('DATA ENTRY'!O292,'Sub Ref'!$C$3:$E$11,3,0),0)</f>
        <v>0</v>
      </c>
      <c r="AG292" s="26">
        <f>IFERROR(VLOOKUP('DATA ENTRY'!R292,'Sub Ref'!$L$3:$N$24,2,0),0)</f>
        <v>0</v>
      </c>
      <c r="AH292" s="26">
        <f>IFERROR(VLOOKUP('DATA ENTRY'!R292,'Sub Ref'!$L$3:$N$24,3,0),0)</f>
        <v>0</v>
      </c>
      <c r="AI292" s="26">
        <f>IFERROR(VLOOKUP('DATA ENTRY'!U292,'Sub Ref'!$C$14:$E$22,2,0),0)</f>
        <v>0</v>
      </c>
      <c r="AJ292" s="26">
        <f>IFERROR(VLOOKUP('DATA ENTRY'!U292,'Sub Ref'!$C$14:$E$22,3,0),0)</f>
        <v>0</v>
      </c>
      <c r="AK292" s="26">
        <f>IFERROR(INDEX('Sub Ref'!$M$14:$M$23,MATCH('DATA ENTRY'!X292,'Sub Ref'!$L$14:$L$23,0)),0)</f>
        <v>0</v>
      </c>
      <c r="AL292" s="26">
        <f>IFERROR(INDEX('Sub Ref'!$N$14:$N$23,MATCH('DATA ENTRY'!X292,'Sub Ref'!$L$14:$L$23,0)),0)</f>
        <v>0</v>
      </c>
      <c r="AN292" s="26">
        <f t="shared" si="44"/>
        <v>7</v>
      </c>
      <c r="AP292" s="26">
        <f>IFERROR('MARK LOOKUP'!Y292*LEDGER!AR292,0)</f>
        <v>0</v>
      </c>
      <c r="AQ292" s="26">
        <f>IFERROR('MARK LOOKUP'!Z292*LEDGER!AS292,0)</f>
        <v>0</v>
      </c>
      <c r="AR292" s="26">
        <f>IFERROR(AA292*LEDGER!AU292,0)</f>
        <v>0</v>
      </c>
      <c r="AS292" s="26">
        <f>IFERROR(AB292*LEDGER!AV292,0)</f>
        <v>0</v>
      </c>
      <c r="AT292" s="26">
        <f>IFERROR(AC292*LEDGER!AU292,0)</f>
        <v>0</v>
      </c>
      <c r="AU292" s="26">
        <f>IFERROR(AD292*LEDGER!AV292,0)</f>
        <v>0</v>
      </c>
      <c r="AV292" s="26">
        <f>IFERROR(AE292*LEDGER!BA292,0)</f>
        <v>0</v>
      </c>
      <c r="AW292" s="26">
        <f>IFERROR(AF292*LEDGER!BB292,0)</f>
        <v>0</v>
      </c>
      <c r="AX292" s="26">
        <f>IFERROR(AG292*LEDGER!BD292,0)</f>
        <v>0</v>
      </c>
      <c r="AY292" s="26">
        <f>IFERROR(AH292*LEDGER!BE292,0)</f>
        <v>0</v>
      </c>
      <c r="AZ292" s="26">
        <f>IFERROR(AI292*LEDGER!BG292,0)</f>
        <v>0</v>
      </c>
      <c r="BA292" s="26">
        <f>IFERROR(AJ292*LEDGER!BH292,0)</f>
        <v>0</v>
      </c>
      <c r="BB292" s="26">
        <f>IFERROR(AK292*LEDGER!BJ292,0)</f>
        <v>0</v>
      </c>
      <c r="BC292" s="26">
        <f>IFERROR(AL292*LEDGER!BK292,0)</f>
        <v>0</v>
      </c>
      <c r="BD292" s="26">
        <f t="shared" si="45"/>
        <v>0</v>
      </c>
      <c r="BE292" s="26">
        <f t="shared" si="46"/>
        <v>0</v>
      </c>
    </row>
    <row r="293" spans="2:57" x14ac:dyDescent="0.2">
      <c r="B293" s="26">
        <f>'Sub Ref'!F$27</f>
        <v>75</v>
      </c>
      <c r="C293" s="26">
        <f>'Sub Ref'!G$27</f>
        <v>25</v>
      </c>
      <c r="D293" s="26">
        <f t="shared" si="40"/>
        <v>100</v>
      </c>
      <c r="E293" s="26">
        <f>'Sub Ref'!O$27</f>
        <v>75</v>
      </c>
      <c r="F293" s="26">
        <f>'Sub Ref'!P$27</f>
        <v>25</v>
      </c>
      <c r="G293" s="26">
        <f t="shared" si="41"/>
        <v>100</v>
      </c>
      <c r="H293" s="26" t="e">
        <f>VLOOKUP('DATA ENTRY'!L293,'Sub Ref'!$L$30:$O$31,4,0)</f>
        <v>#N/A</v>
      </c>
      <c r="I293" s="26" t="e">
        <f>VLOOKUP('DATA ENTRY'!L293,'Sub Ref'!$L$30:$P$31,5,0)</f>
        <v>#N/A</v>
      </c>
      <c r="J293" s="26" t="e">
        <f t="shared" si="47"/>
        <v>#N/A</v>
      </c>
      <c r="K293" s="26" t="e">
        <f>VLOOKUP('DATA ENTRY'!O293,'Sub Ref'!$C$3:$G$11,4,0)</f>
        <v>#N/A</v>
      </c>
      <c r="L293" s="26" t="e">
        <f>VLOOKUP('DATA ENTRY'!O293,'Sub Ref'!$C$3:$G$11,5,0)</f>
        <v>#N/A</v>
      </c>
      <c r="M293" s="26" t="e">
        <f t="shared" si="42"/>
        <v>#N/A</v>
      </c>
      <c r="N293" s="26" t="e">
        <f>VLOOKUP('DATA ENTRY'!R293,'Sub Ref'!$L$3:$P$11,4,0)</f>
        <v>#N/A</v>
      </c>
      <c r="O293" s="26" t="e">
        <f>VLOOKUP('DATA ENTRY'!R293,'Sub Ref'!$L$3:$P$11,5,0)</f>
        <v>#N/A</v>
      </c>
      <c r="P293" s="26" t="e">
        <f t="shared" si="48"/>
        <v>#N/A</v>
      </c>
      <c r="Q293" s="26" t="e">
        <f>VLOOKUP('DATA ENTRY'!U293,'Sub Ref'!$C$14:$G$22,4,0)</f>
        <v>#N/A</v>
      </c>
      <c r="R293" s="26" t="e">
        <f>VLOOKUP('DATA ENTRY'!U293,'Sub Ref'!$C$14:$G$22,5,0)</f>
        <v>#N/A</v>
      </c>
      <c r="S293" s="26" t="e">
        <f t="shared" si="49"/>
        <v>#N/A</v>
      </c>
      <c r="T293" s="26" t="e">
        <f>INDEX('Sub Ref'!$O$14:$O$22,MATCH('DATA ENTRY'!X293,'Sub Ref'!$L$14:$L$22,0))</f>
        <v>#N/A</v>
      </c>
      <c r="U293" s="26" t="e">
        <f>INDEX('Sub Ref'!$P$14:$P$22,MATCH('DATA ENTRY'!X293,'Sub Ref'!$L$14:$L$22,0))</f>
        <v>#N/A</v>
      </c>
      <c r="V293" s="26" t="e">
        <f t="shared" si="43"/>
        <v>#N/A</v>
      </c>
      <c r="X293" s="26">
        <f>'DATA ENTRY'!A293</f>
        <v>0</v>
      </c>
      <c r="Y293" s="26">
        <f>'Sub Ref'!$D$27</f>
        <v>2.25</v>
      </c>
      <c r="Z293" s="26">
        <f>'Sub Ref'!$E$27</f>
        <v>0.75</v>
      </c>
      <c r="AA293" s="26">
        <f>'Sub Ref'!$M$27</f>
        <v>3</v>
      </c>
      <c r="AB293" s="26">
        <f>'Sub Ref'!$N$27</f>
        <v>1</v>
      </c>
      <c r="AC293" s="26">
        <f>IFERROR(VLOOKUP('DATA ENTRY'!L293,'Sub Ref'!$L$30:$N$31,2,0),0)</f>
        <v>0</v>
      </c>
      <c r="AD293" s="26">
        <f>IFERROR(VLOOKUP('DATA ENTRY'!L293,'Sub Ref'!$L$30:$N$31,3,0),0)</f>
        <v>0</v>
      </c>
      <c r="AE293" s="26">
        <f>IFERROR(VLOOKUP('DATA ENTRY'!O293,'Sub Ref'!$C$3:$E$11,2,0),0)</f>
        <v>0</v>
      </c>
      <c r="AF293" s="26">
        <f>IFERROR(VLOOKUP('DATA ENTRY'!O293,'Sub Ref'!$C$3:$E$11,3,0),0)</f>
        <v>0</v>
      </c>
      <c r="AG293" s="26">
        <f>IFERROR(VLOOKUP('DATA ENTRY'!R293,'Sub Ref'!$L$3:$N$24,2,0),0)</f>
        <v>0</v>
      </c>
      <c r="AH293" s="26">
        <f>IFERROR(VLOOKUP('DATA ENTRY'!R293,'Sub Ref'!$L$3:$N$24,3,0),0)</f>
        <v>0</v>
      </c>
      <c r="AI293" s="26">
        <f>IFERROR(VLOOKUP('DATA ENTRY'!U293,'Sub Ref'!$C$14:$E$22,2,0),0)</f>
        <v>0</v>
      </c>
      <c r="AJ293" s="26">
        <f>IFERROR(VLOOKUP('DATA ENTRY'!U293,'Sub Ref'!$C$14:$E$22,3,0),0)</f>
        <v>0</v>
      </c>
      <c r="AK293" s="26">
        <f>IFERROR(INDEX('Sub Ref'!$M$14:$M$23,MATCH('DATA ENTRY'!X293,'Sub Ref'!$L$14:$L$23,0)),0)</f>
        <v>0</v>
      </c>
      <c r="AL293" s="26">
        <f>IFERROR(INDEX('Sub Ref'!$N$14:$N$23,MATCH('DATA ENTRY'!X293,'Sub Ref'!$L$14:$L$23,0)),0)</f>
        <v>0</v>
      </c>
      <c r="AN293" s="26">
        <f t="shared" si="44"/>
        <v>7</v>
      </c>
      <c r="AP293" s="26">
        <f>IFERROR('MARK LOOKUP'!Y293*LEDGER!AR293,0)</f>
        <v>0</v>
      </c>
      <c r="AQ293" s="26">
        <f>IFERROR('MARK LOOKUP'!Z293*LEDGER!AS293,0)</f>
        <v>0</v>
      </c>
      <c r="AR293" s="26">
        <f>IFERROR(AA293*LEDGER!AU293,0)</f>
        <v>0</v>
      </c>
      <c r="AS293" s="26">
        <f>IFERROR(AB293*LEDGER!AV293,0)</f>
        <v>0</v>
      </c>
      <c r="AT293" s="26">
        <f>IFERROR(AC293*LEDGER!AU293,0)</f>
        <v>0</v>
      </c>
      <c r="AU293" s="26">
        <f>IFERROR(AD293*LEDGER!AV293,0)</f>
        <v>0</v>
      </c>
      <c r="AV293" s="26">
        <f>IFERROR(AE293*LEDGER!BA293,0)</f>
        <v>0</v>
      </c>
      <c r="AW293" s="26">
        <f>IFERROR(AF293*LEDGER!BB293,0)</f>
        <v>0</v>
      </c>
      <c r="AX293" s="26">
        <f>IFERROR(AG293*LEDGER!BD293,0)</f>
        <v>0</v>
      </c>
      <c r="AY293" s="26">
        <f>IFERROR(AH293*LEDGER!BE293,0)</f>
        <v>0</v>
      </c>
      <c r="AZ293" s="26">
        <f>IFERROR(AI293*LEDGER!BG293,0)</f>
        <v>0</v>
      </c>
      <c r="BA293" s="26">
        <f>IFERROR(AJ293*LEDGER!BH293,0)</f>
        <v>0</v>
      </c>
      <c r="BB293" s="26">
        <f>IFERROR(AK293*LEDGER!BJ293,0)</f>
        <v>0</v>
      </c>
      <c r="BC293" s="26">
        <f>IFERROR(AL293*LEDGER!BK293,0)</f>
        <v>0</v>
      </c>
      <c r="BD293" s="26">
        <f t="shared" si="45"/>
        <v>0</v>
      </c>
      <c r="BE293" s="26">
        <f t="shared" si="46"/>
        <v>0</v>
      </c>
    </row>
    <row r="294" spans="2:57" x14ac:dyDescent="0.2">
      <c r="B294" s="26">
        <f>'Sub Ref'!F$27</f>
        <v>75</v>
      </c>
      <c r="C294" s="26">
        <f>'Sub Ref'!G$27</f>
        <v>25</v>
      </c>
      <c r="D294" s="26">
        <f t="shared" si="40"/>
        <v>100</v>
      </c>
      <c r="E294" s="26">
        <f>'Sub Ref'!O$27</f>
        <v>75</v>
      </c>
      <c r="F294" s="26">
        <f>'Sub Ref'!P$27</f>
        <v>25</v>
      </c>
      <c r="G294" s="26">
        <f t="shared" si="41"/>
        <v>100</v>
      </c>
      <c r="H294" s="26" t="e">
        <f>VLOOKUP('DATA ENTRY'!L294,'Sub Ref'!$L$30:$O$31,4,0)</f>
        <v>#N/A</v>
      </c>
      <c r="I294" s="26" t="e">
        <f>VLOOKUP('DATA ENTRY'!L294,'Sub Ref'!$L$30:$P$31,5,0)</f>
        <v>#N/A</v>
      </c>
      <c r="J294" s="26" t="e">
        <f t="shared" si="47"/>
        <v>#N/A</v>
      </c>
      <c r="K294" s="26" t="e">
        <f>VLOOKUP('DATA ENTRY'!O294,'Sub Ref'!$C$3:$G$11,4,0)</f>
        <v>#N/A</v>
      </c>
      <c r="L294" s="26" t="e">
        <f>VLOOKUP('DATA ENTRY'!O294,'Sub Ref'!$C$3:$G$11,5,0)</f>
        <v>#N/A</v>
      </c>
      <c r="M294" s="26" t="e">
        <f t="shared" si="42"/>
        <v>#N/A</v>
      </c>
      <c r="N294" s="26" t="e">
        <f>VLOOKUP('DATA ENTRY'!R294,'Sub Ref'!$L$3:$P$11,4,0)</f>
        <v>#N/A</v>
      </c>
      <c r="O294" s="26" t="e">
        <f>VLOOKUP('DATA ENTRY'!R294,'Sub Ref'!$L$3:$P$11,5,0)</f>
        <v>#N/A</v>
      </c>
      <c r="P294" s="26" t="e">
        <f t="shared" si="48"/>
        <v>#N/A</v>
      </c>
      <c r="Q294" s="26" t="e">
        <f>VLOOKUP('DATA ENTRY'!U294,'Sub Ref'!$C$14:$G$22,4,0)</f>
        <v>#N/A</v>
      </c>
      <c r="R294" s="26" t="e">
        <f>VLOOKUP('DATA ENTRY'!U294,'Sub Ref'!$C$14:$G$22,5,0)</f>
        <v>#N/A</v>
      </c>
      <c r="S294" s="26" t="e">
        <f t="shared" si="49"/>
        <v>#N/A</v>
      </c>
      <c r="T294" s="26" t="e">
        <f>INDEX('Sub Ref'!$O$14:$O$22,MATCH('DATA ENTRY'!X294,'Sub Ref'!$L$14:$L$22,0))</f>
        <v>#N/A</v>
      </c>
      <c r="U294" s="26" t="e">
        <f>INDEX('Sub Ref'!$P$14:$P$22,MATCH('DATA ENTRY'!X294,'Sub Ref'!$L$14:$L$22,0))</f>
        <v>#N/A</v>
      </c>
      <c r="V294" s="26" t="e">
        <f t="shared" si="43"/>
        <v>#N/A</v>
      </c>
      <c r="X294" s="26">
        <f>'DATA ENTRY'!A294</f>
        <v>0</v>
      </c>
      <c r="Y294" s="26">
        <f>'Sub Ref'!$D$27</f>
        <v>2.25</v>
      </c>
      <c r="Z294" s="26">
        <f>'Sub Ref'!$E$27</f>
        <v>0.75</v>
      </c>
      <c r="AA294" s="26">
        <f>'Sub Ref'!$M$27</f>
        <v>3</v>
      </c>
      <c r="AB294" s="26">
        <f>'Sub Ref'!$N$27</f>
        <v>1</v>
      </c>
      <c r="AC294" s="26">
        <f>IFERROR(VLOOKUP('DATA ENTRY'!L294,'Sub Ref'!$L$30:$N$31,2,0),0)</f>
        <v>0</v>
      </c>
      <c r="AD294" s="26">
        <f>IFERROR(VLOOKUP('DATA ENTRY'!L294,'Sub Ref'!$L$30:$N$31,3,0),0)</f>
        <v>0</v>
      </c>
      <c r="AE294" s="26">
        <f>IFERROR(VLOOKUP('DATA ENTRY'!O294,'Sub Ref'!$C$3:$E$11,2,0),0)</f>
        <v>0</v>
      </c>
      <c r="AF294" s="26">
        <f>IFERROR(VLOOKUP('DATA ENTRY'!O294,'Sub Ref'!$C$3:$E$11,3,0),0)</f>
        <v>0</v>
      </c>
      <c r="AG294" s="26">
        <f>IFERROR(VLOOKUP('DATA ENTRY'!R294,'Sub Ref'!$L$3:$N$24,2,0),0)</f>
        <v>0</v>
      </c>
      <c r="AH294" s="26">
        <f>IFERROR(VLOOKUP('DATA ENTRY'!R294,'Sub Ref'!$L$3:$N$24,3,0),0)</f>
        <v>0</v>
      </c>
      <c r="AI294" s="26">
        <f>IFERROR(VLOOKUP('DATA ENTRY'!U294,'Sub Ref'!$C$14:$E$22,2,0),0)</f>
        <v>0</v>
      </c>
      <c r="AJ294" s="26">
        <f>IFERROR(VLOOKUP('DATA ENTRY'!U294,'Sub Ref'!$C$14:$E$22,3,0),0)</f>
        <v>0</v>
      </c>
      <c r="AK294" s="26">
        <f>IFERROR(INDEX('Sub Ref'!$M$14:$M$23,MATCH('DATA ENTRY'!X294,'Sub Ref'!$L$14:$L$23,0)),0)</f>
        <v>0</v>
      </c>
      <c r="AL294" s="26">
        <f>IFERROR(INDEX('Sub Ref'!$N$14:$N$23,MATCH('DATA ENTRY'!X294,'Sub Ref'!$L$14:$L$23,0)),0)</f>
        <v>0</v>
      </c>
      <c r="AN294" s="26">
        <f t="shared" si="44"/>
        <v>7</v>
      </c>
      <c r="AP294" s="26">
        <f>IFERROR('MARK LOOKUP'!Y294*LEDGER!AR294,0)</f>
        <v>0</v>
      </c>
      <c r="AQ294" s="26">
        <f>IFERROR('MARK LOOKUP'!Z294*LEDGER!AS294,0)</f>
        <v>0</v>
      </c>
      <c r="AR294" s="26">
        <f>IFERROR(AA294*LEDGER!AU294,0)</f>
        <v>0</v>
      </c>
      <c r="AS294" s="26">
        <f>IFERROR(AB294*LEDGER!AV294,0)</f>
        <v>0</v>
      </c>
      <c r="AT294" s="26">
        <f>IFERROR(AC294*LEDGER!AU294,0)</f>
        <v>0</v>
      </c>
      <c r="AU294" s="26">
        <f>IFERROR(AD294*LEDGER!AV294,0)</f>
        <v>0</v>
      </c>
      <c r="AV294" s="26">
        <f>IFERROR(AE294*LEDGER!BA294,0)</f>
        <v>0</v>
      </c>
      <c r="AW294" s="26">
        <f>IFERROR(AF294*LEDGER!BB294,0)</f>
        <v>0</v>
      </c>
      <c r="AX294" s="26">
        <f>IFERROR(AG294*LEDGER!BD294,0)</f>
        <v>0</v>
      </c>
      <c r="AY294" s="26">
        <f>IFERROR(AH294*LEDGER!BE294,0)</f>
        <v>0</v>
      </c>
      <c r="AZ294" s="26">
        <f>IFERROR(AI294*LEDGER!BG294,0)</f>
        <v>0</v>
      </c>
      <c r="BA294" s="26">
        <f>IFERROR(AJ294*LEDGER!BH294,0)</f>
        <v>0</v>
      </c>
      <c r="BB294" s="26">
        <f>IFERROR(AK294*LEDGER!BJ294,0)</f>
        <v>0</v>
      </c>
      <c r="BC294" s="26">
        <f>IFERROR(AL294*LEDGER!BK294,0)</f>
        <v>0</v>
      </c>
      <c r="BD294" s="26">
        <f t="shared" si="45"/>
        <v>0</v>
      </c>
      <c r="BE294" s="26">
        <f t="shared" si="46"/>
        <v>0</v>
      </c>
    </row>
    <row r="295" spans="2:57" x14ac:dyDescent="0.2">
      <c r="B295" s="26">
        <f>'Sub Ref'!F$27</f>
        <v>75</v>
      </c>
      <c r="C295" s="26">
        <f>'Sub Ref'!G$27</f>
        <v>25</v>
      </c>
      <c r="D295" s="26">
        <f t="shared" si="40"/>
        <v>100</v>
      </c>
      <c r="E295" s="26">
        <f>'Sub Ref'!O$27</f>
        <v>75</v>
      </c>
      <c r="F295" s="26">
        <f>'Sub Ref'!P$27</f>
        <v>25</v>
      </c>
      <c r="G295" s="26">
        <f t="shared" si="41"/>
        <v>100</v>
      </c>
      <c r="H295" s="26" t="e">
        <f>VLOOKUP('DATA ENTRY'!L295,'Sub Ref'!$L$30:$O$31,4,0)</f>
        <v>#N/A</v>
      </c>
      <c r="I295" s="26" t="e">
        <f>VLOOKUP('DATA ENTRY'!L295,'Sub Ref'!$L$30:$P$31,5,0)</f>
        <v>#N/A</v>
      </c>
      <c r="J295" s="26" t="e">
        <f t="shared" si="47"/>
        <v>#N/A</v>
      </c>
      <c r="K295" s="26" t="e">
        <f>VLOOKUP('DATA ENTRY'!O295,'Sub Ref'!$C$3:$G$11,4,0)</f>
        <v>#N/A</v>
      </c>
      <c r="L295" s="26" t="e">
        <f>VLOOKUP('DATA ENTRY'!O295,'Sub Ref'!$C$3:$G$11,5,0)</f>
        <v>#N/A</v>
      </c>
      <c r="M295" s="26" t="e">
        <f t="shared" si="42"/>
        <v>#N/A</v>
      </c>
      <c r="N295" s="26" t="e">
        <f>VLOOKUP('DATA ENTRY'!R295,'Sub Ref'!$L$3:$P$11,4,0)</f>
        <v>#N/A</v>
      </c>
      <c r="O295" s="26" t="e">
        <f>VLOOKUP('DATA ENTRY'!R295,'Sub Ref'!$L$3:$P$11,5,0)</f>
        <v>#N/A</v>
      </c>
      <c r="P295" s="26" t="e">
        <f t="shared" si="48"/>
        <v>#N/A</v>
      </c>
      <c r="Q295" s="26" t="e">
        <f>VLOOKUP('DATA ENTRY'!U295,'Sub Ref'!$C$14:$G$22,4,0)</f>
        <v>#N/A</v>
      </c>
      <c r="R295" s="26" t="e">
        <f>VLOOKUP('DATA ENTRY'!U295,'Sub Ref'!$C$14:$G$22,5,0)</f>
        <v>#N/A</v>
      </c>
      <c r="S295" s="26" t="e">
        <f t="shared" si="49"/>
        <v>#N/A</v>
      </c>
      <c r="T295" s="26" t="e">
        <f>INDEX('Sub Ref'!$O$14:$O$22,MATCH('DATA ENTRY'!X295,'Sub Ref'!$L$14:$L$22,0))</f>
        <v>#N/A</v>
      </c>
      <c r="U295" s="26" t="e">
        <f>INDEX('Sub Ref'!$P$14:$P$22,MATCH('DATA ENTRY'!X295,'Sub Ref'!$L$14:$L$22,0))</f>
        <v>#N/A</v>
      </c>
      <c r="V295" s="26" t="e">
        <f t="shared" si="43"/>
        <v>#N/A</v>
      </c>
      <c r="X295" s="26">
        <f>'DATA ENTRY'!A295</f>
        <v>0</v>
      </c>
      <c r="Y295" s="26">
        <f>'Sub Ref'!$D$27</f>
        <v>2.25</v>
      </c>
      <c r="Z295" s="26">
        <f>'Sub Ref'!$E$27</f>
        <v>0.75</v>
      </c>
      <c r="AA295" s="26">
        <f>'Sub Ref'!$M$27</f>
        <v>3</v>
      </c>
      <c r="AB295" s="26">
        <f>'Sub Ref'!$N$27</f>
        <v>1</v>
      </c>
      <c r="AC295" s="26">
        <f>IFERROR(VLOOKUP('DATA ENTRY'!L295,'Sub Ref'!$L$30:$N$31,2,0),0)</f>
        <v>0</v>
      </c>
      <c r="AD295" s="26">
        <f>IFERROR(VLOOKUP('DATA ENTRY'!L295,'Sub Ref'!$L$30:$N$31,3,0),0)</f>
        <v>0</v>
      </c>
      <c r="AE295" s="26">
        <f>IFERROR(VLOOKUP('DATA ENTRY'!O295,'Sub Ref'!$C$3:$E$11,2,0),0)</f>
        <v>0</v>
      </c>
      <c r="AF295" s="26">
        <f>IFERROR(VLOOKUP('DATA ENTRY'!O295,'Sub Ref'!$C$3:$E$11,3,0),0)</f>
        <v>0</v>
      </c>
      <c r="AG295" s="26">
        <f>IFERROR(VLOOKUP('DATA ENTRY'!R295,'Sub Ref'!$L$3:$N$24,2,0),0)</f>
        <v>0</v>
      </c>
      <c r="AH295" s="26">
        <f>IFERROR(VLOOKUP('DATA ENTRY'!R295,'Sub Ref'!$L$3:$N$24,3,0),0)</f>
        <v>0</v>
      </c>
      <c r="AI295" s="26">
        <f>IFERROR(VLOOKUP('DATA ENTRY'!U295,'Sub Ref'!$C$14:$E$22,2,0),0)</f>
        <v>0</v>
      </c>
      <c r="AJ295" s="26">
        <f>IFERROR(VLOOKUP('DATA ENTRY'!U295,'Sub Ref'!$C$14:$E$22,3,0),0)</f>
        <v>0</v>
      </c>
      <c r="AK295" s="26">
        <f>IFERROR(INDEX('Sub Ref'!$M$14:$M$23,MATCH('DATA ENTRY'!X295,'Sub Ref'!$L$14:$L$23,0)),0)</f>
        <v>0</v>
      </c>
      <c r="AL295" s="26">
        <f>IFERROR(INDEX('Sub Ref'!$N$14:$N$23,MATCH('DATA ENTRY'!X295,'Sub Ref'!$L$14:$L$23,0)),0)</f>
        <v>0</v>
      </c>
      <c r="AN295" s="26">
        <f t="shared" si="44"/>
        <v>7</v>
      </c>
      <c r="AP295" s="26">
        <f>IFERROR('MARK LOOKUP'!Y295*LEDGER!AR295,0)</f>
        <v>0</v>
      </c>
      <c r="AQ295" s="26">
        <f>IFERROR('MARK LOOKUP'!Z295*LEDGER!AS295,0)</f>
        <v>0</v>
      </c>
      <c r="AR295" s="26">
        <f>IFERROR(AA295*LEDGER!AU295,0)</f>
        <v>0</v>
      </c>
      <c r="AS295" s="26">
        <f>IFERROR(AB295*LEDGER!AV295,0)</f>
        <v>0</v>
      </c>
      <c r="AT295" s="26">
        <f>IFERROR(AC295*LEDGER!AU295,0)</f>
        <v>0</v>
      </c>
      <c r="AU295" s="26">
        <f>IFERROR(AD295*LEDGER!AV295,0)</f>
        <v>0</v>
      </c>
      <c r="AV295" s="26">
        <f>IFERROR(AE295*LEDGER!BA295,0)</f>
        <v>0</v>
      </c>
      <c r="AW295" s="26">
        <f>IFERROR(AF295*LEDGER!BB295,0)</f>
        <v>0</v>
      </c>
      <c r="AX295" s="26">
        <f>IFERROR(AG295*LEDGER!BD295,0)</f>
        <v>0</v>
      </c>
      <c r="AY295" s="26">
        <f>IFERROR(AH295*LEDGER!BE295,0)</f>
        <v>0</v>
      </c>
      <c r="AZ295" s="26">
        <f>IFERROR(AI295*LEDGER!BG295,0)</f>
        <v>0</v>
      </c>
      <c r="BA295" s="26">
        <f>IFERROR(AJ295*LEDGER!BH295,0)</f>
        <v>0</v>
      </c>
      <c r="BB295" s="26">
        <f>IFERROR(AK295*LEDGER!BJ295,0)</f>
        <v>0</v>
      </c>
      <c r="BC295" s="26">
        <f>IFERROR(AL295*LEDGER!BK295,0)</f>
        <v>0</v>
      </c>
      <c r="BD295" s="26">
        <f t="shared" si="45"/>
        <v>0</v>
      </c>
      <c r="BE295" s="26">
        <f t="shared" si="46"/>
        <v>0</v>
      </c>
    </row>
    <row r="296" spans="2:57" x14ac:dyDescent="0.2">
      <c r="B296" s="26">
        <f>'Sub Ref'!F$27</f>
        <v>75</v>
      </c>
      <c r="C296" s="26">
        <f>'Sub Ref'!G$27</f>
        <v>25</v>
      </c>
      <c r="D296" s="26">
        <f t="shared" si="40"/>
        <v>100</v>
      </c>
      <c r="E296" s="26">
        <f>'Sub Ref'!O$27</f>
        <v>75</v>
      </c>
      <c r="F296" s="26">
        <f>'Sub Ref'!P$27</f>
        <v>25</v>
      </c>
      <c r="G296" s="26">
        <f t="shared" si="41"/>
        <v>100</v>
      </c>
      <c r="H296" s="26" t="e">
        <f>VLOOKUP('DATA ENTRY'!L296,'Sub Ref'!$L$30:$O$31,4,0)</f>
        <v>#N/A</v>
      </c>
      <c r="I296" s="26" t="e">
        <f>VLOOKUP('DATA ENTRY'!L296,'Sub Ref'!$L$30:$P$31,5,0)</f>
        <v>#N/A</v>
      </c>
      <c r="J296" s="26" t="e">
        <f t="shared" si="47"/>
        <v>#N/A</v>
      </c>
      <c r="K296" s="26" t="e">
        <f>VLOOKUP('DATA ENTRY'!O296,'Sub Ref'!$C$3:$G$11,4,0)</f>
        <v>#N/A</v>
      </c>
      <c r="L296" s="26" t="e">
        <f>VLOOKUP('DATA ENTRY'!O296,'Sub Ref'!$C$3:$G$11,5,0)</f>
        <v>#N/A</v>
      </c>
      <c r="M296" s="26" t="e">
        <f t="shared" si="42"/>
        <v>#N/A</v>
      </c>
      <c r="N296" s="26" t="e">
        <f>VLOOKUP('DATA ENTRY'!R296,'Sub Ref'!$L$3:$P$11,4,0)</f>
        <v>#N/A</v>
      </c>
      <c r="O296" s="26" t="e">
        <f>VLOOKUP('DATA ENTRY'!R296,'Sub Ref'!$L$3:$P$11,5,0)</f>
        <v>#N/A</v>
      </c>
      <c r="P296" s="26" t="e">
        <f t="shared" si="48"/>
        <v>#N/A</v>
      </c>
      <c r="Q296" s="26" t="e">
        <f>VLOOKUP('DATA ENTRY'!U296,'Sub Ref'!$C$14:$G$22,4,0)</f>
        <v>#N/A</v>
      </c>
      <c r="R296" s="26" t="e">
        <f>VLOOKUP('DATA ENTRY'!U296,'Sub Ref'!$C$14:$G$22,5,0)</f>
        <v>#N/A</v>
      </c>
      <c r="S296" s="26" t="e">
        <f t="shared" si="49"/>
        <v>#N/A</v>
      </c>
      <c r="T296" s="26" t="e">
        <f>INDEX('Sub Ref'!$O$14:$O$22,MATCH('DATA ENTRY'!X296,'Sub Ref'!$L$14:$L$22,0))</f>
        <v>#N/A</v>
      </c>
      <c r="U296" s="26" t="e">
        <f>INDEX('Sub Ref'!$P$14:$P$22,MATCH('DATA ENTRY'!X296,'Sub Ref'!$L$14:$L$22,0))</f>
        <v>#N/A</v>
      </c>
      <c r="V296" s="26" t="e">
        <f t="shared" si="43"/>
        <v>#N/A</v>
      </c>
      <c r="X296" s="26">
        <f>'DATA ENTRY'!A296</f>
        <v>0</v>
      </c>
      <c r="Y296" s="26">
        <f>'Sub Ref'!$D$27</f>
        <v>2.25</v>
      </c>
      <c r="Z296" s="26">
        <f>'Sub Ref'!$E$27</f>
        <v>0.75</v>
      </c>
      <c r="AA296" s="26">
        <f>'Sub Ref'!$M$27</f>
        <v>3</v>
      </c>
      <c r="AB296" s="26">
        <f>'Sub Ref'!$N$27</f>
        <v>1</v>
      </c>
      <c r="AC296" s="26">
        <f>IFERROR(VLOOKUP('DATA ENTRY'!L296,'Sub Ref'!$L$30:$N$31,2,0),0)</f>
        <v>0</v>
      </c>
      <c r="AD296" s="26">
        <f>IFERROR(VLOOKUP('DATA ENTRY'!L296,'Sub Ref'!$L$30:$N$31,3,0),0)</f>
        <v>0</v>
      </c>
      <c r="AE296" s="26">
        <f>IFERROR(VLOOKUP('DATA ENTRY'!O296,'Sub Ref'!$C$3:$E$11,2,0),0)</f>
        <v>0</v>
      </c>
      <c r="AF296" s="26">
        <f>IFERROR(VLOOKUP('DATA ENTRY'!O296,'Sub Ref'!$C$3:$E$11,3,0),0)</f>
        <v>0</v>
      </c>
      <c r="AG296" s="26">
        <f>IFERROR(VLOOKUP('DATA ENTRY'!R296,'Sub Ref'!$L$3:$N$24,2,0),0)</f>
        <v>0</v>
      </c>
      <c r="AH296" s="26">
        <f>IFERROR(VLOOKUP('DATA ENTRY'!R296,'Sub Ref'!$L$3:$N$24,3,0),0)</f>
        <v>0</v>
      </c>
      <c r="AI296" s="26">
        <f>IFERROR(VLOOKUP('DATA ENTRY'!U296,'Sub Ref'!$C$14:$E$22,2,0),0)</f>
        <v>0</v>
      </c>
      <c r="AJ296" s="26">
        <f>IFERROR(VLOOKUP('DATA ENTRY'!U296,'Sub Ref'!$C$14:$E$22,3,0),0)</f>
        <v>0</v>
      </c>
      <c r="AK296" s="26">
        <f>IFERROR(INDEX('Sub Ref'!$M$14:$M$23,MATCH('DATA ENTRY'!X296,'Sub Ref'!$L$14:$L$23,0)),0)</f>
        <v>0</v>
      </c>
      <c r="AL296" s="26">
        <f>IFERROR(INDEX('Sub Ref'!$N$14:$N$23,MATCH('DATA ENTRY'!X296,'Sub Ref'!$L$14:$L$23,0)),0)</f>
        <v>0</v>
      </c>
      <c r="AN296" s="26">
        <f t="shared" si="44"/>
        <v>7</v>
      </c>
      <c r="AP296" s="26">
        <f>IFERROR('MARK LOOKUP'!Y296*LEDGER!AR296,0)</f>
        <v>0</v>
      </c>
      <c r="AQ296" s="26">
        <f>IFERROR('MARK LOOKUP'!Z296*LEDGER!AS296,0)</f>
        <v>0</v>
      </c>
      <c r="AR296" s="26">
        <f>IFERROR(AA296*LEDGER!AU296,0)</f>
        <v>0</v>
      </c>
      <c r="AS296" s="26">
        <f>IFERROR(AB296*LEDGER!AV296,0)</f>
        <v>0</v>
      </c>
      <c r="AT296" s="26">
        <f>IFERROR(AC296*LEDGER!AU296,0)</f>
        <v>0</v>
      </c>
      <c r="AU296" s="26">
        <f>IFERROR(AD296*LEDGER!AV296,0)</f>
        <v>0</v>
      </c>
      <c r="AV296" s="26">
        <f>IFERROR(AE296*LEDGER!BA296,0)</f>
        <v>0</v>
      </c>
      <c r="AW296" s="26">
        <f>IFERROR(AF296*LEDGER!BB296,0)</f>
        <v>0</v>
      </c>
      <c r="AX296" s="26">
        <f>IFERROR(AG296*LEDGER!BD296,0)</f>
        <v>0</v>
      </c>
      <c r="AY296" s="26">
        <f>IFERROR(AH296*LEDGER!BE296,0)</f>
        <v>0</v>
      </c>
      <c r="AZ296" s="26">
        <f>IFERROR(AI296*LEDGER!BG296,0)</f>
        <v>0</v>
      </c>
      <c r="BA296" s="26">
        <f>IFERROR(AJ296*LEDGER!BH296,0)</f>
        <v>0</v>
      </c>
      <c r="BB296" s="26">
        <f>IFERROR(AK296*LEDGER!BJ296,0)</f>
        <v>0</v>
      </c>
      <c r="BC296" s="26">
        <f>IFERROR(AL296*LEDGER!BK296,0)</f>
        <v>0</v>
      </c>
      <c r="BD296" s="26">
        <f t="shared" si="45"/>
        <v>0</v>
      </c>
      <c r="BE296" s="26">
        <f t="shared" si="46"/>
        <v>0</v>
      </c>
    </row>
    <row r="297" spans="2:57" x14ac:dyDescent="0.2">
      <c r="B297" s="26">
        <f>'Sub Ref'!F$27</f>
        <v>75</v>
      </c>
      <c r="C297" s="26">
        <f>'Sub Ref'!G$27</f>
        <v>25</v>
      </c>
      <c r="D297" s="26">
        <f t="shared" si="40"/>
        <v>100</v>
      </c>
      <c r="E297" s="26">
        <f>'Sub Ref'!O$27</f>
        <v>75</v>
      </c>
      <c r="F297" s="26">
        <f>'Sub Ref'!P$27</f>
        <v>25</v>
      </c>
      <c r="G297" s="26">
        <f t="shared" si="41"/>
        <v>100</v>
      </c>
      <c r="H297" s="26" t="e">
        <f>VLOOKUP('DATA ENTRY'!L297,'Sub Ref'!$L$30:$O$31,4,0)</f>
        <v>#N/A</v>
      </c>
      <c r="I297" s="26" t="e">
        <f>VLOOKUP('DATA ENTRY'!L297,'Sub Ref'!$L$30:$P$31,5,0)</f>
        <v>#N/A</v>
      </c>
      <c r="J297" s="26" t="e">
        <f t="shared" si="47"/>
        <v>#N/A</v>
      </c>
      <c r="K297" s="26" t="e">
        <f>VLOOKUP('DATA ENTRY'!O297,'Sub Ref'!$C$3:$G$11,4,0)</f>
        <v>#N/A</v>
      </c>
      <c r="L297" s="26" t="e">
        <f>VLOOKUP('DATA ENTRY'!O297,'Sub Ref'!$C$3:$G$11,5,0)</f>
        <v>#N/A</v>
      </c>
      <c r="M297" s="26" t="e">
        <f t="shared" si="42"/>
        <v>#N/A</v>
      </c>
      <c r="N297" s="26" t="e">
        <f>VLOOKUP('DATA ENTRY'!R297,'Sub Ref'!$L$3:$P$11,4,0)</f>
        <v>#N/A</v>
      </c>
      <c r="O297" s="26" t="e">
        <f>VLOOKUP('DATA ENTRY'!R297,'Sub Ref'!$L$3:$P$11,5,0)</f>
        <v>#N/A</v>
      </c>
      <c r="P297" s="26" t="e">
        <f t="shared" si="48"/>
        <v>#N/A</v>
      </c>
      <c r="Q297" s="26" t="e">
        <f>VLOOKUP('DATA ENTRY'!U297,'Sub Ref'!$C$14:$G$22,4,0)</f>
        <v>#N/A</v>
      </c>
      <c r="R297" s="26" t="e">
        <f>VLOOKUP('DATA ENTRY'!U297,'Sub Ref'!$C$14:$G$22,5,0)</f>
        <v>#N/A</v>
      </c>
      <c r="S297" s="26" t="e">
        <f t="shared" si="49"/>
        <v>#N/A</v>
      </c>
      <c r="T297" s="26" t="e">
        <f>INDEX('Sub Ref'!$O$14:$O$22,MATCH('DATA ENTRY'!X297,'Sub Ref'!$L$14:$L$22,0))</f>
        <v>#N/A</v>
      </c>
      <c r="U297" s="26" t="e">
        <f>INDEX('Sub Ref'!$P$14:$P$22,MATCH('DATA ENTRY'!X297,'Sub Ref'!$L$14:$L$22,0))</f>
        <v>#N/A</v>
      </c>
      <c r="V297" s="26" t="e">
        <f t="shared" si="43"/>
        <v>#N/A</v>
      </c>
      <c r="X297" s="26">
        <f>'DATA ENTRY'!A297</f>
        <v>0</v>
      </c>
      <c r="Y297" s="26">
        <f>'Sub Ref'!$D$27</f>
        <v>2.25</v>
      </c>
      <c r="Z297" s="26">
        <f>'Sub Ref'!$E$27</f>
        <v>0.75</v>
      </c>
      <c r="AA297" s="26">
        <f>'Sub Ref'!$M$27</f>
        <v>3</v>
      </c>
      <c r="AB297" s="26">
        <f>'Sub Ref'!$N$27</f>
        <v>1</v>
      </c>
      <c r="AC297" s="26">
        <f>IFERROR(VLOOKUP('DATA ENTRY'!L297,'Sub Ref'!$L$30:$N$31,2,0),0)</f>
        <v>0</v>
      </c>
      <c r="AD297" s="26">
        <f>IFERROR(VLOOKUP('DATA ENTRY'!L297,'Sub Ref'!$L$30:$N$31,3,0),0)</f>
        <v>0</v>
      </c>
      <c r="AE297" s="26">
        <f>IFERROR(VLOOKUP('DATA ENTRY'!O297,'Sub Ref'!$C$3:$E$11,2,0),0)</f>
        <v>0</v>
      </c>
      <c r="AF297" s="26">
        <f>IFERROR(VLOOKUP('DATA ENTRY'!O297,'Sub Ref'!$C$3:$E$11,3,0),0)</f>
        <v>0</v>
      </c>
      <c r="AG297" s="26">
        <f>IFERROR(VLOOKUP('DATA ENTRY'!R297,'Sub Ref'!$L$3:$N$24,2,0),0)</f>
        <v>0</v>
      </c>
      <c r="AH297" s="26">
        <f>IFERROR(VLOOKUP('DATA ENTRY'!R297,'Sub Ref'!$L$3:$N$24,3,0),0)</f>
        <v>0</v>
      </c>
      <c r="AI297" s="26">
        <f>IFERROR(VLOOKUP('DATA ENTRY'!U297,'Sub Ref'!$C$14:$E$22,2,0),0)</f>
        <v>0</v>
      </c>
      <c r="AJ297" s="26">
        <f>IFERROR(VLOOKUP('DATA ENTRY'!U297,'Sub Ref'!$C$14:$E$22,3,0),0)</f>
        <v>0</v>
      </c>
      <c r="AK297" s="26">
        <f>IFERROR(INDEX('Sub Ref'!$M$14:$M$23,MATCH('DATA ENTRY'!X297,'Sub Ref'!$L$14:$L$23,0)),0)</f>
        <v>0</v>
      </c>
      <c r="AL297" s="26">
        <f>IFERROR(INDEX('Sub Ref'!$N$14:$N$23,MATCH('DATA ENTRY'!X297,'Sub Ref'!$L$14:$L$23,0)),0)</f>
        <v>0</v>
      </c>
      <c r="AN297" s="26">
        <f t="shared" si="44"/>
        <v>7</v>
      </c>
      <c r="AP297" s="26">
        <f>IFERROR('MARK LOOKUP'!Y297*LEDGER!AR297,0)</f>
        <v>0</v>
      </c>
      <c r="AQ297" s="26">
        <f>IFERROR('MARK LOOKUP'!Z297*LEDGER!AS297,0)</f>
        <v>0</v>
      </c>
      <c r="AR297" s="26">
        <f>IFERROR(AA297*LEDGER!AU297,0)</f>
        <v>0</v>
      </c>
      <c r="AS297" s="26">
        <f>IFERROR(AB297*LEDGER!AV297,0)</f>
        <v>0</v>
      </c>
      <c r="AT297" s="26">
        <f>IFERROR(AC297*LEDGER!AU297,0)</f>
        <v>0</v>
      </c>
      <c r="AU297" s="26">
        <f>IFERROR(AD297*LEDGER!AV297,0)</f>
        <v>0</v>
      </c>
      <c r="AV297" s="26">
        <f>IFERROR(AE297*LEDGER!BA297,0)</f>
        <v>0</v>
      </c>
      <c r="AW297" s="26">
        <f>IFERROR(AF297*LEDGER!BB297,0)</f>
        <v>0</v>
      </c>
      <c r="AX297" s="26">
        <f>IFERROR(AG297*LEDGER!BD297,0)</f>
        <v>0</v>
      </c>
      <c r="AY297" s="26">
        <f>IFERROR(AH297*LEDGER!BE297,0)</f>
        <v>0</v>
      </c>
      <c r="AZ297" s="26">
        <f>IFERROR(AI297*LEDGER!BG297,0)</f>
        <v>0</v>
      </c>
      <c r="BA297" s="26">
        <f>IFERROR(AJ297*LEDGER!BH297,0)</f>
        <v>0</v>
      </c>
      <c r="BB297" s="26">
        <f>IFERROR(AK297*LEDGER!BJ297,0)</f>
        <v>0</v>
      </c>
      <c r="BC297" s="26">
        <f>IFERROR(AL297*LEDGER!BK297,0)</f>
        <v>0</v>
      </c>
      <c r="BD297" s="26">
        <f t="shared" si="45"/>
        <v>0</v>
      </c>
      <c r="BE297" s="26">
        <f t="shared" si="46"/>
        <v>0</v>
      </c>
    </row>
    <row r="298" spans="2:57" x14ac:dyDescent="0.2">
      <c r="B298" s="26">
        <f>'Sub Ref'!F$27</f>
        <v>75</v>
      </c>
      <c r="C298" s="26">
        <f>'Sub Ref'!G$27</f>
        <v>25</v>
      </c>
      <c r="D298" s="26">
        <f t="shared" si="40"/>
        <v>100</v>
      </c>
      <c r="E298" s="26">
        <f>'Sub Ref'!O$27</f>
        <v>75</v>
      </c>
      <c r="F298" s="26">
        <f>'Sub Ref'!P$27</f>
        <v>25</v>
      </c>
      <c r="G298" s="26">
        <f t="shared" si="41"/>
        <v>100</v>
      </c>
      <c r="H298" s="26" t="e">
        <f>VLOOKUP('DATA ENTRY'!L298,'Sub Ref'!$L$30:$O$31,4,0)</f>
        <v>#N/A</v>
      </c>
      <c r="I298" s="26" t="e">
        <f>VLOOKUP('DATA ENTRY'!L298,'Sub Ref'!$L$30:$P$31,5,0)</f>
        <v>#N/A</v>
      </c>
      <c r="J298" s="26" t="e">
        <f t="shared" si="47"/>
        <v>#N/A</v>
      </c>
      <c r="K298" s="26" t="e">
        <f>VLOOKUP('DATA ENTRY'!O298,'Sub Ref'!$C$3:$G$11,4,0)</f>
        <v>#N/A</v>
      </c>
      <c r="L298" s="26" t="e">
        <f>VLOOKUP('DATA ENTRY'!O298,'Sub Ref'!$C$3:$G$11,5,0)</f>
        <v>#N/A</v>
      </c>
      <c r="M298" s="26" t="e">
        <f t="shared" si="42"/>
        <v>#N/A</v>
      </c>
      <c r="N298" s="26" t="e">
        <f>VLOOKUP('DATA ENTRY'!R298,'Sub Ref'!$L$3:$P$11,4,0)</f>
        <v>#N/A</v>
      </c>
      <c r="O298" s="26" t="e">
        <f>VLOOKUP('DATA ENTRY'!R298,'Sub Ref'!$L$3:$P$11,5,0)</f>
        <v>#N/A</v>
      </c>
      <c r="P298" s="26" t="e">
        <f t="shared" si="48"/>
        <v>#N/A</v>
      </c>
      <c r="Q298" s="26" t="e">
        <f>VLOOKUP('DATA ENTRY'!U298,'Sub Ref'!$C$14:$G$22,4,0)</f>
        <v>#N/A</v>
      </c>
      <c r="R298" s="26" t="e">
        <f>VLOOKUP('DATA ENTRY'!U298,'Sub Ref'!$C$14:$G$22,5,0)</f>
        <v>#N/A</v>
      </c>
      <c r="S298" s="26" t="e">
        <f t="shared" si="49"/>
        <v>#N/A</v>
      </c>
      <c r="T298" s="26" t="e">
        <f>INDEX('Sub Ref'!$O$14:$O$22,MATCH('DATA ENTRY'!X298,'Sub Ref'!$L$14:$L$22,0))</f>
        <v>#N/A</v>
      </c>
      <c r="U298" s="26" t="e">
        <f>INDEX('Sub Ref'!$P$14:$P$22,MATCH('DATA ENTRY'!X298,'Sub Ref'!$L$14:$L$22,0))</f>
        <v>#N/A</v>
      </c>
      <c r="V298" s="26" t="e">
        <f t="shared" si="43"/>
        <v>#N/A</v>
      </c>
      <c r="X298" s="26">
        <f>'DATA ENTRY'!A298</f>
        <v>0</v>
      </c>
      <c r="Y298" s="26">
        <f>'Sub Ref'!$D$27</f>
        <v>2.25</v>
      </c>
      <c r="Z298" s="26">
        <f>'Sub Ref'!$E$27</f>
        <v>0.75</v>
      </c>
      <c r="AA298" s="26">
        <f>'Sub Ref'!$M$27</f>
        <v>3</v>
      </c>
      <c r="AB298" s="26">
        <f>'Sub Ref'!$N$27</f>
        <v>1</v>
      </c>
      <c r="AC298" s="26">
        <f>IFERROR(VLOOKUP('DATA ENTRY'!L298,'Sub Ref'!$L$30:$N$31,2,0),0)</f>
        <v>0</v>
      </c>
      <c r="AD298" s="26">
        <f>IFERROR(VLOOKUP('DATA ENTRY'!L298,'Sub Ref'!$L$30:$N$31,3,0),0)</f>
        <v>0</v>
      </c>
      <c r="AE298" s="26">
        <f>IFERROR(VLOOKUP('DATA ENTRY'!O298,'Sub Ref'!$C$3:$E$11,2,0),0)</f>
        <v>0</v>
      </c>
      <c r="AF298" s="26">
        <f>IFERROR(VLOOKUP('DATA ENTRY'!O298,'Sub Ref'!$C$3:$E$11,3,0),0)</f>
        <v>0</v>
      </c>
      <c r="AG298" s="26">
        <f>IFERROR(VLOOKUP('DATA ENTRY'!R298,'Sub Ref'!$L$3:$N$24,2,0),0)</f>
        <v>0</v>
      </c>
      <c r="AH298" s="26">
        <f>IFERROR(VLOOKUP('DATA ENTRY'!R298,'Sub Ref'!$L$3:$N$24,3,0),0)</f>
        <v>0</v>
      </c>
      <c r="AI298" s="26">
        <f>IFERROR(VLOOKUP('DATA ENTRY'!U298,'Sub Ref'!$C$14:$E$22,2,0),0)</f>
        <v>0</v>
      </c>
      <c r="AJ298" s="26">
        <f>IFERROR(VLOOKUP('DATA ENTRY'!U298,'Sub Ref'!$C$14:$E$22,3,0),0)</f>
        <v>0</v>
      </c>
      <c r="AK298" s="26">
        <f>IFERROR(INDEX('Sub Ref'!$M$14:$M$23,MATCH('DATA ENTRY'!X298,'Sub Ref'!$L$14:$L$23,0)),0)</f>
        <v>0</v>
      </c>
      <c r="AL298" s="26">
        <f>IFERROR(INDEX('Sub Ref'!$N$14:$N$23,MATCH('DATA ENTRY'!X298,'Sub Ref'!$L$14:$L$23,0)),0)</f>
        <v>0</v>
      </c>
      <c r="AN298" s="26">
        <f t="shared" si="44"/>
        <v>7</v>
      </c>
      <c r="AP298" s="26">
        <f>IFERROR('MARK LOOKUP'!Y298*LEDGER!AR298,0)</f>
        <v>0</v>
      </c>
      <c r="AQ298" s="26">
        <f>IFERROR('MARK LOOKUP'!Z298*LEDGER!AS298,0)</f>
        <v>0</v>
      </c>
      <c r="AR298" s="26">
        <f>IFERROR(AA298*LEDGER!AU298,0)</f>
        <v>0</v>
      </c>
      <c r="AS298" s="26">
        <f>IFERROR(AB298*LEDGER!AV298,0)</f>
        <v>0</v>
      </c>
      <c r="AT298" s="26">
        <f>IFERROR(AC298*LEDGER!AU298,0)</f>
        <v>0</v>
      </c>
      <c r="AU298" s="26">
        <f>IFERROR(AD298*LEDGER!AV298,0)</f>
        <v>0</v>
      </c>
      <c r="AV298" s="26">
        <f>IFERROR(AE298*LEDGER!BA298,0)</f>
        <v>0</v>
      </c>
      <c r="AW298" s="26">
        <f>IFERROR(AF298*LEDGER!BB298,0)</f>
        <v>0</v>
      </c>
      <c r="AX298" s="26">
        <f>IFERROR(AG298*LEDGER!BD298,0)</f>
        <v>0</v>
      </c>
      <c r="AY298" s="26">
        <f>IFERROR(AH298*LEDGER!BE298,0)</f>
        <v>0</v>
      </c>
      <c r="AZ298" s="26">
        <f>IFERROR(AI298*LEDGER!BG298,0)</f>
        <v>0</v>
      </c>
      <c r="BA298" s="26">
        <f>IFERROR(AJ298*LEDGER!BH298,0)</f>
        <v>0</v>
      </c>
      <c r="BB298" s="26">
        <f>IFERROR(AK298*LEDGER!BJ298,0)</f>
        <v>0</v>
      </c>
      <c r="BC298" s="26">
        <f>IFERROR(AL298*LEDGER!BK298,0)</f>
        <v>0</v>
      </c>
      <c r="BD298" s="26">
        <f t="shared" si="45"/>
        <v>0</v>
      </c>
      <c r="BE298" s="26">
        <f t="shared" si="46"/>
        <v>0</v>
      </c>
    </row>
    <row r="299" spans="2:57" x14ac:dyDescent="0.2">
      <c r="B299" s="26">
        <f>'Sub Ref'!F$27</f>
        <v>75</v>
      </c>
      <c r="C299" s="26">
        <f>'Sub Ref'!G$27</f>
        <v>25</v>
      </c>
      <c r="D299" s="26">
        <f t="shared" si="40"/>
        <v>100</v>
      </c>
      <c r="E299" s="26">
        <f>'Sub Ref'!O$27</f>
        <v>75</v>
      </c>
      <c r="F299" s="26">
        <f>'Sub Ref'!P$27</f>
        <v>25</v>
      </c>
      <c r="G299" s="26">
        <f t="shared" si="41"/>
        <v>100</v>
      </c>
      <c r="H299" s="26" t="e">
        <f>VLOOKUP('DATA ENTRY'!L299,'Sub Ref'!$L$30:$O$31,4,0)</f>
        <v>#N/A</v>
      </c>
      <c r="I299" s="26" t="e">
        <f>VLOOKUP('DATA ENTRY'!L299,'Sub Ref'!$L$30:$P$31,5,0)</f>
        <v>#N/A</v>
      </c>
      <c r="J299" s="26" t="e">
        <f t="shared" si="47"/>
        <v>#N/A</v>
      </c>
      <c r="K299" s="26" t="e">
        <f>VLOOKUP('DATA ENTRY'!O299,'Sub Ref'!$C$3:$G$11,4,0)</f>
        <v>#N/A</v>
      </c>
      <c r="L299" s="26" t="e">
        <f>VLOOKUP('DATA ENTRY'!O299,'Sub Ref'!$C$3:$G$11,5,0)</f>
        <v>#N/A</v>
      </c>
      <c r="M299" s="26" t="e">
        <f t="shared" si="42"/>
        <v>#N/A</v>
      </c>
      <c r="N299" s="26" t="e">
        <f>VLOOKUP('DATA ENTRY'!R299,'Sub Ref'!$L$3:$P$11,4,0)</f>
        <v>#N/A</v>
      </c>
      <c r="O299" s="26" t="e">
        <f>VLOOKUP('DATA ENTRY'!R299,'Sub Ref'!$L$3:$P$11,5,0)</f>
        <v>#N/A</v>
      </c>
      <c r="P299" s="26" t="e">
        <f t="shared" si="48"/>
        <v>#N/A</v>
      </c>
      <c r="Q299" s="26" t="e">
        <f>VLOOKUP('DATA ENTRY'!U299,'Sub Ref'!$C$14:$G$22,4,0)</f>
        <v>#N/A</v>
      </c>
      <c r="R299" s="26" t="e">
        <f>VLOOKUP('DATA ENTRY'!U299,'Sub Ref'!$C$14:$G$22,5,0)</f>
        <v>#N/A</v>
      </c>
      <c r="S299" s="26" t="e">
        <f t="shared" si="49"/>
        <v>#N/A</v>
      </c>
      <c r="T299" s="26" t="e">
        <f>INDEX('Sub Ref'!$O$14:$O$22,MATCH('DATA ENTRY'!X299,'Sub Ref'!$L$14:$L$22,0))</f>
        <v>#N/A</v>
      </c>
      <c r="U299" s="26" t="e">
        <f>INDEX('Sub Ref'!$P$14:$P$22,MATCH('DATA ENTRY'!X299,'Sub Ref'!$L$14:$L$22,0))</f>
        <v>#N/A</v>
      </c>
      <c r="V299" s="26" t="e">
        <f t="shared" si="43"/>
        <v>#N/A</v>
      </c>
      <c r="X299" s="26">
        <f>'DATA ENTRY'!A299</f>
        <v>0</v>
      </c>
      <c r="Y299" s="26">
        <f>'Sub Ref'!$D$27</f>
        <v>2.25</v>
      </c>
      <c r="Z299" s="26">
        <f>'Sub Ref'!$E$27</f>
        <v>0.75</v>
      </c>
      <c r="AA299" s="26">
        <f>'Sub Ref'!$M$27</f>
        <v>3</v>
      </c>
      <c r="AB299" s="26">
        <f>'Sub Ref'!$N$27</f>
        <v>1</v>
      </c>
      <c r="AC299" s="26">
        <f>IFERROR(VLOOKUP('DATA ENTRY'!L299,'Sub Ref'!$L$30:$N$31,2,0),0)</f>
        <v>0</v>
      </c>
      <c r="AD299" s="26">
        <f>IFERROR(VLOOKUP('DATA ENTRY'!L299,'Sub Ref'!$L$30:$N$31,3,0),0)</f>
        <v>0</v>
      </c>
      <c r="AE299" s="26">
        <f>IFERROR(VLOOKUP('DATA ENTRY'!O299,'Sub Ref'!$C$3:$E$11,2,0),0)</f>
        <v>0</v>
      </c>
      <c r="AF299" s="26">
        <f>IFERROR(VLOOKUP('DATA ENTRY'!O299,'Sub Ref'!$C$3:$E$11,3,0),0)</f>
        <v>0</v>
      </c>
      <c r="AG299" s="26">
        <f>IFERROR(VLOOKUP('DATA ENTRY'!R299,'Sub Ref'!$L$3:$N$24,2,0),0)</f>
        <v>0</v>
      </c>
      <c r="AH299" s="26">
        <f>IFERROR(VLOOKUP('DATA ENTRY'!R299,'Sub Ref'!$L$3:$N$24,3,0),0)</f>
        <v>0</v>
      </c>
      <c r="AI299" s="26">
        <f>IFERROR(VLOOKUP('DATA ENTRY'!U299,'Sub Ref'!$C$14:$E$22,2,0),0)</f>
        <v>0</v>
      </c>
      <c r="AJ299" s="26">
        <f>IFERROR(VLOOKUP('DATA ENTRY'!U299,'Sub Ref'!$C$14:$E$22,3,0),0)</f>
        <v>0</v>
      </c>
      <c r="AK299" s="26">
        <f>IFERROR(INDEX('Sub Ref'!$M$14:$M$23,MATCH('DATA ENTRY'!X299,'Sub Ref'!$L$14:$L$23,0)),0)</f>
        <v>0</v>
      </c>
      <c r="AL299" s="26">
        <f>IFERROR(INDEX('Sub Ref'!$N$14:$N$23,MATCH('DATA ENTRY'!X299,'Sub Ref'!$L$14:$L$23,0)),0)</f>
        <v>0</v>
      </c>
      <c r="AN299" s="26">
        <f t="shared" si="44"/>
        <v>7</v>
      </c>
      <c r="AP299" s="26">
        <f>IFERROR('MARK LOOKUP'!Y299*LEDGER!AR299,0)</f>
        <v>0</v>
      </c>
      <c r="AQ299" s="26">
        <f>IFERROR('MARK LOOKUP'!Z299*LEDGER!AS299,0)</f>
        <v>0</v>
      </c>
      <c r="AR299" s="26">
        <f>IFERROR(AA299*LEDGER!AU299,0)</f>
        <v>0</v>
      </c>
      <c r="AS299" s="26">
        <f>IFERROR(AB299*LEDGER!AV299,0)</f>
        <v>0</v>
      </c>
      <c r="AT299" s="26">
        <f>IFERROR(AC299*LEDGER!AU299,0)</f>
        <v>0</v>
      </c>
      <c r="AU299" s="26">
        <f>IFERROR(AD299*LEDGER!AV299,0)</f>
        <v>0</v>
      </c>
      <c r="AV299" s="26">
        <f>IFERROR(AE299*LEDGER!BA299,0)</f>
        <v>0</v>
      </c>
      <c r="AW299" s="26">
        <f>IFERROR(AF299*LEDGER!BB299,0)</f>
        <v>0</v>
      </c>
      <c r="AX299" s="26">
        <f>IFERROR(AG299*LEDGER!BD299,0)</f>
        <v>0</v>
      </c>
      <c r="AY299" s="26">
        <f>IFERROR(AH299*LEDGER!BE299,0)</f>
        <v>0</v>
      </c>
      <c r="AZ299" s="26">
        <f>IFERROR(AI299*LEDGER!BG299,0)</f>
        <v>0</v>
      </c>
      <c r="BA299" s="26">
        <f>IFERROR(AJ299*LEDGER!BH299,0)</f>
        <v>0</v>
      </c>
      <c r="BB299" s="26">
        <f>IFERROR(AK299*LEDGER!BJ299,0)</f>
        <v>0</v>
      </c>
      <c r="BC299" s="26">
        <f>IFERROR(AL299*LEDGER!BK299,0)</f>
        <v>0</v>
      </c>
      <c r="BD299" s="26">
        <f t="shared" si="45"/>
        <v>0</v>
      </c>
      <c r="BE299" s="26">
        <f t="shared" si="46"/>
        <v>0</v>
      </c>
    </row>
    <row r="300" spans="2:57" x14ac:dyDescent="0.2">
      <c r="B300" s="26">
        <f>'Sub Ref'!F$27</f>
        <v>75</v>
      </c>
      <c r="C300" s="26">
        <f>'Sub Ref'!G$27</f>
        <v>25</v>
      </c>
      <c r="D300" s="26">
        <f t="shared" si="40"/>
        <v>100</v>
      </c>
      <c r="E300" s="26">
        <f>'Sub Ref'!O$27</f>
        <v>75</v>
      </c>
      <c r="F300" s="26">
        <f>'Sub Ref'!P$27</f>
        <v>25</v>
      </c>
      <c r="G300" s="26">
        <f t="shared" si="41"/>
        <v>100</v>
      </c>
      <c r="H300" s="26" t="e">
        <f>VLOOKUP('DATA ENTRY'!L300,'Sub Ref'!$L$30:$O$31,4,0)</f>
        <v>#N/A</v>
      </c>
      <c r="I300" s="26" t="e">
        <f>VLOOKUP('DATA ENTRY'!L300,'Sub Ref'!$L$30:$P$31,5,0)</f>
        <v>#N/A</v>
      </c>
      <c r="J300" s="26" t="e">
        <f t="shared" si="47"/>
        <v>#N/A</v>
      </c>
      <c r="K300" s="26" t="e">
        <f>VLOOKUP('DATA ENTRY'!O300,'Sub Ref'!$C$3:$G$11,4,0)</f>
        <v>#N/A</v>
      </c>
      <c r="L300" s="26" t="e">
        <f>VLOOKUP('DATA ENTRY'!O300,'Sub Ref'!$C$3:$G$11,5,0)</f>
        <v>#N/A</v>
      </c>
      <c r="M300" s="26" t="e">
        <f t="shared" si="42"/>
        <v>#N/A</v>
      </c>
      <c r="N300" s="26" t="e">
        <f>VLOOKUP('DATA ENTRY'!R300,'Sub Ref'!$L$3:$P$11,4,0)</f>
        <v>#N/A</v>
      </c>
      <c r="O300" s="26" t="e">
        <f>VLOOKUP('DATA ENTRY'!R300,'Sub Ref'!$L$3:$P$11,5,0)</f>
        <v>#N/A</v>
      </c>
      <c r="P300" s="26" t="e">
        <f t="shared" si="48"/>
        <v>#N/A</v>
      </c>
      <c r="Q300" s="26" t="e">
        <f>VLOOKUP('DATA ENTRY'!U300,'Sub Ref'!$C$14:$G$22,4,0)</f>
        <v>#N/A</v>
      </c>
      <c r="R300" s="26" t="e">
        <f>VLOOKUP('DATA ENTRY'!U300,'Sub Ref'!$C$14:$G$22,5,0)</f>
        <v>#N/A</v>
      </c>
      <c r="S300" s="26" t="e">
        <f t="shared" si="49"/>
        <v>#N/A</v>
      </c>
      <c r="T300" s="26" t="e">
        <f>INDEX('Sub Ref'!$O$14:$O$22,MATCH('DATA ENTRY'!X300,'Sub Ref'!$L$14:$L$22,0))</f>
        <v>#N/A</v>
      </c>
      <c r="U300" s="26" t="e">
        <f>INDEX('Sub Ref'!$P$14:$P$22,MATCH('DATA ENTRY'!X300,'Sub Ref'!$L$14:$L$22,0))</f>
        <v>#N/A</v>
      </c>
      <c r="V300" s="26" t="e">
        <f t="shared" si="43"/>
        <v>#N/A</v>
      </c>
      <c r="X300" s="26">
        <f>'DATA ENTRY'!A300</f>
        <v>0</v>
      </c>
      <c r="Y300" s="26">
        <f>'Sub Ref'!$D$27</f>
        <v>2.25</v>
      </c>
      <c r="Z300" s="26">
        <f>'Sub Ref'!$E$27</f>
        <v>0.75</v>
      </c>
      <c r="AA300" s="26">
        <f>'Sub Ref'!$M$27</f>
        <v>3</v>
      </c>
      <c r="AB300" s="26">
        <f>'Sub Ref'!$N$27</f>
        <v>1</v>
      </c>
      <c r="AC300" s="26">
        <f>IFERROR(VLOOKUP('DATA ENTRY'!L300,'Sub Ref'!$L$30:$N$31,2,0),0)</f>
        <v>0</v>
      </c>
      <c r="AD300" s="26">
        <f>IFERROR(VLOOKUP('DATA ENTRY'!L300,'Sub Ref'!$L$30:$N$31,3,0),0)</f>
        <v>0</v>
      </c>
      <c r="AE300" s="26">
        <f>IFERROR(VLOOKUP('DATA ENTRY'!O300,'Sub Ref'!$C$3:$E$11,2,0),0)</f>
        <v>0</v>
      </c>
      <c r="AF300" s="26">
        <f>IFERROR(VLOOKUP('DATA ENTRY'!O300,'Sub Ref'!$C$3:$E$11,3,0),0)</f>
        <v>0</v>
      </c>
      <c r="AG300" s="26">
        <f>IFERROR(VLOOKUP('DATA ENTRY'!R300,'Sub Ref'!$L$3:$N$24,2,0),0)</f>
        <v>0</v>
      </c>
      <c r="AH300" s="26">
        <f>IFERROR(VLOOKUP('DATA ENTRY'!R300,'Sub Ref'!$L$3:$N$24,3,0),0)</f>
        <v>0</v>
      </c>
      <c r="AI300" s="26">
        <f>IFERROR(VLOOKUP('DATA ENTRY'!U300,'Sub Ref'!$C$14:$E$22,2,0),0)</f>
        <v>0</v>
      </c>
      <c r="AJ300" s="26">
        <f>IFERROR(VLOOKUP('DATA ENTRY'!U300,'Sub Ref'!$C$14:$E$22,3,0),0)</f>
        <v>0</v>
      </c>
      <c r="AK300" s="26">
        <f>IFERROR(INDEX('Sub Ref'!$M$14:$M$23,MATCH('DATA ENTRY'!X300,'Sub Ref'!$L$14:$L$23,0)),0)</f>
        <v>0</v>
      </c>
      <c r="AL300" s="26">
        <f>IFERROR(INDEX('Sub Ref'!$N$14:$N$23,MATCH('DATA ENTRY'!X300,'Sub Ref'!$L$14:$L$23,0)),0)</f>
        <v>0</v>
      </c>
      <c r="AN300" s="26">
        <f t="shared" si="44"/>
        <v>7</v>
      </c>
      <c r="AP300" s="26">
        <f>IFERROR('MARK LOOKUP'!Y300*LEDGER!AR300,0)</f>
        <v>0</v>
      </c>
      <c r="AQ300" s="26">
        <f>IFERROR('MARK LOOKUP'!Z300*LEDGER!AS300,0)</f>
        <v>0</v>
      </c>
      <c r="AR300" s="26">
        <f>IFERROR(AA300*LEDGER!AU300,0)</f>
        <v>0</v>
      </c>
      <c r="AS300" s="26">
        <f>IFERROR(AB300*LEDGER!AV300,0)</f>
        <v>0</v>
      </c>
      <c r="AT300" s="26">
        <f>IFERROR(AC300*LEDGER!AU300,0)</f>
        <v>0</v>
      </c>
      <c r="AU300" s="26">
        <f>IFERROR(AD300*LEDGER!AV300,0)</f>
        <v>0</v>
      </c>
      <c r="AV300" s="26">
        <f>IFERROR(AE300*LEDGER!BA300,0)</f>
        <v>0</v>
      </c>
      <c r="AW300" s="26">
        <f>IFERROR(AF300*LEDGER!BB300,0)</f>
        <v>0</v>
      </c>
      <c r="AX300" s="26">
        <f>IFERROR(AG300*LEDGER!BD300,0)</f>
        <v>0</v>
      </c>
      <c r="AY300" s="26">
        <f>IFERROR(AH300*LEDGER!BE300,0)</f>
        <v>0</v>
      </c>
      <c r="AZ300" s="26">
        <f>IFERROR(AI300*LEDGER!BG300,0)</f>
        <v>0</v>
      </c>
      <c r="BA300" s="26">
        <f>IFERROR(AJ300*LEDGER!BH300,0)</f>
        <v>0</v>
      </c>
      <c r="BB300" s="26">
        <f>IFERROR(AK300*LEDGER!BJ300,0)</f>
        <v>0</v>
      </c>
      <c r="BC300" s="26">
        <f>IFERROR(AL300*LEDGER!BK300,0)</f>
        <v>0</v>
      </c>
      <c r="BD300" s="26">
        <f t="shared" si="45"/>
        <v>0</v>
      </c>
      <c r="BE300" s="26">
        <f t="shared" si="46"/>
        <v>0</v>
      </c>
    </row>
    <row r="301" spans="2:57" x14ac:dyDescent="0.2">
      <c r="B301" s="26">
        <f>'Sub Ref'!F$27</f>
        <v>75</v>
      </c>
      <c r="C301" s="26">
        <f>'Sub Ref'!G$27</f>
        <v>25</v>
      </c>
      <c r="D301" s="26">
        <f t="shared" si="40"/>
        <v>100</v>
      </c>
      <c r="E301" s="26">
        <f>'Sub Ref'!O$27</f>
        <v>75</v>
      </c>
      <c r="F301" s="26">
        <f>'Sub Ref'!P$27</f>
        <v>25</v>
      </c>
      <c r="G301" s="26">
        <f t="shared" si="41"/>
        <v>100</v>
      </c>
      <c r="H301" s="26" t="e">
        <f>VLOOKUP('DATA ENTRY'!L301,'Sub Ref'!$L$30:$O$31,4,0)</f>
        <v>#N/A</v>
      </c>
      <c r="I301" s="26" t="e">
        <f>VLOOKUP('DATA ENTRY'!L301,'Sub Ref'!$L$30:$P$31,5,0)</f>
        <v>#N/A</v>
      </c>
      <c r="J301" s="26" t="e">
        <f t="shared" si="47"/>
        <v>#N/A</v>
      </c>
      <c r="K301" s="26" t="e">
        <f>VLOOKUP('DATA ENTRY'!O301,'Sub Ref'!$C$3:$G$11,4,0)</f>
        <v>#N/A</v>
      </c>
      <c r="L301" s="26" t="e">
        <f>VLOOKUP('DATA ENTRY'!O301,'Sub Ref'!$C$3:$G$11,5,0)</f>
        <v>#N/A</v>
      </c>
      <c r="M301" s="26" t="e">
        <f t="shared" si="42"/>
        <v>#N/A</v>
      </c>
      <c r="N301" s="26" t="e">
        <f>VLOOKUP('DATA ENTRY'!R301,'Sub Ref'!$L$3:$P$11,4,0)</f>
        <v>#N/A</v>
      </c>
      <c r="O301" s="26" t="e">
        <f>VLOOKUP('DATA ENTRY'!R301,'Sub Ref'!$L$3:$P$11,5,0)</f>
        <v>#N/A</v>
      </c>
      <c r="P301" s="26" t="e">
        <f t="shared" si="48"/>
        <v>#N/A</v>
      </c>
      <c r="Q301" s="26" t="e">
        <f>VLOOKUP('DATA ENTRY'!U301,'Sub Ref'!$C$14:$G$22,4,0)</f>
        <v>#N/A</v>
      </c>
      <c r="R301" s="26" t="e">
        <f>VLOOKUP('DATA ENTRY'!U301,'Sub Ref'!$C$14:$G$22,5,0)</f>
        <v>#N/A</v>
      </c>
      <c r="S301" s="26" t="e">
        <f t="shared" si="49"/>
        <v>#N/A</v>
      </c>
      <c r="T301" s="26" t="e">
        <f>INDEX('Sub Ref'!$O$14:$O$22,MATCH('DATA ENTRY'!X301,'Sub Ref'!$L$14:$L$22,0))</f>
        <v>#N/A</v>
      </c>
      <c r="U301" s="26" t="e">
        <f>INDEX('Sub Ref'!$P$14:$P$22,MATCH('DATA ENTRY'!X301,'Sub Ref'!$L$14:$L$22,0))</f>
        <v>#N/A</v>
      </c>
      <c r="V301" s="26" t="e">
        <f t="shared" si="43"/>
        <v>#N/A</v>
      </c>
      <c r="X301" s="26">
        <f>'DATA ENTRY'!A301</f>
        <v>0</v>
      </c>
      <c r="Y301" s="26">
        <f>'Sub Ref'!$D$27</f>
        <v>2.25</v>
      </c>
      <c r="Z301" s="26">
        <f>'Sub Ref'!$E$27</f>
        <v>0.75</v>
      </c>
      <c r="AA301" s="26">
        <f>'Sub Ref'!$M$27</f>
        <v>3</v>
      </c>
      <c r="AB301" s="26">
        <f>'Sub Ref'!$N$27</f>
        <v>1</v>
      </c>
      <c r="AC301" s="26">
        <f>IFERROR(VLOOKUP('DATA ENTRY'!L301,'Sub Ref'!$L$30:$N$31,2,0),0)</f>
        <v>0</v>
      </c>
      <c r="AD301" s="26">
        <f>IFERROR(VLOOKUP('DATA ENTRY'!L301,'Sub Ref'!$L$30:$N$31,3,0),0)</f>
        <v>0</v>
      </c>
      <c r="AE301" s="26">
        <f>IFERROR(VLOOKUP('DATA ENTRY'!O301,'Sub Ref'!$C$3:$E$11,2,0),0)</f>
        <v>0</v>
      </c>
      <c r="AF301" s="26">
        <f>IFERROR(VLOOKUP('DATA ENTRY'!O301,'Sub Ref'!$C$3:$E$11,3,0),0)</f>
        <v>0</v>
      </c>
      <c r="AG301" s="26">
        <f>IFERROR(VLOOKUP('DATA ENTRY'!R301,'Sub Ref'!$L$3:$N$24,2,0),0)</f>
        <v>0</v>
      </c>
      <c r="AH301" s="26">
        <f>IFERROR(VLOOKUP('DATA ENTRY'!R301,'Sub Ref'!$L$3:$N$24,3,0),0)</f>
        <v>0</v>
      </c>
      <c r="AI301" s="26">
        <f>IFERROR(VLOOKUP('DATA ENTRY'!U301,'Sub Ref'!$C$14:$E$22,2,0),0)</f>
        <v>0</v>
      </c>
      <c r="AJ301" s="26">
        <f>IFERROR(VLOOKUP('DATA ENTRY'!U301,'Sub Ref'!$C$14:$E$22,3,0),0)</f>
        <v>0</v>
      </c>
      <c r="AK301" s="26">
        <f>IFERROR(INDEX('Sub Ref'!$M$14:$M$23,MATCH('DATA ENTRY'!X301,'Sub Ref'!$L$14:$L$23,0)),0)</f>
        <v>0</v>
      </c>
      <c r="AL301" s="26">
        <f>IFERROR(INDEX('Sub Ref'!$N$14:$N$23,MATCH('DATA ENTRY'!X301,'Sub Ref'!$L$14:$L$23,0)),0)</f>
        <v>0</v>
      </c>
      <c r="AN301" s="26">
        <f t="shared" si="44"/>
        <v>7</v>
      </c>
      <c r="AP301" s="26">
        <f>IFERROR('MARK LOOKUP'!Y301*LEDGER!AR301,0)</f>
        <v>0</v>
      </c>
      <c r="AQ301" s="26">
        <f>IFERROR('MARK LOOKUP'!Z301*LEDGER!AS301,0)</f>
        <v>0</v>
      </c>
      <c r="AR301" s="26">
        <f>IFERROR(AA301*LEDGER!AU301,0)</f>
        <v>0</v>
      </c>
      <c r="AS301" s="26">
        <f>IFERROR(AB301*LEDGER!AV301,0)</f>
        <v>0</v>
      </c>
      <c r="AT301" s="26">
        <f>IFERROR(AC301*LEDGER!AU301,0)</f>
        <v>0</v>
      </c>
      <c r="AU301" s="26">
        <f>IFERROR(AD301*LEDGER!AV301,0)</f>
        <v>0</v>
      </c>
      <c r="AV301" s="26">
        <f>IFERROR(AE301*LEDGER!BA301,0)</f>
        <v>0</v>
      </c>
      <c r="AW301" s="26">
        <f>IFERROR(AF301*LEDGER!BB301,0)</f>
        <v>0</v>
      </c>
      <c r="AX301" s="26">
        <f>IFERROR(AG301*LEDGER!BD301,0)</f>
        <v>0</v>
      </c>
      <c r="AY301" s="26">
        <f>IFERROR(AH301*LEDGER!BE301,0)</f>
        <v>0</v>
      </c>
      <c r="AZ301" s="26">
        <f>IFERROR(AI301*LEDGER!BG301,0)</f>
        <v>0</v>
      </c>
      <c r="BA301" s="26">
        <f>IFERROR(AJ301*LEDGER!BH301,0)</f>
        <v>0</v>
      </c>
      <c r="BB301" s="26">
        <f>IFERROR(AK301*LEDGER!BJ301,0)</f>
        <v>0</v>
      </c>
      <c r="BC301" s="26">
        <f>IFERROR(AL301*LEDGER!BK301,0)</f>
        <v>0</v>
      </c>
      <c r="BD301" s="26">
        <f t="shared" si="45"/>
        <v>0</v>
      </c>
      <c r="BE301" s="26">
        <f t="shared" si="46"/>
        <v>0</v>
      </c>
    </row>
    <row r="302" spans="2:57" x14ac:dyDescent="0.2">
      <c r="B302" s="26">
        <f>'Sub Ref'!F$27</f>
        <v>75</v>
      </c>
      <c r="C302" s="26">
        <f>'Sub Ref'!G$27</f>
        <v>25</v>
      </c>
      <c r="D302" s="26">
        <f t="shared" si="40"/>
        <v>100</v>
      </c>
      <c r="E302" s="26">
        <f>'Sub Ref'!O$27</f>
        <v>75</v>
      </c>
      <c r="F302" s="26">
        <f>'Sub Ref'!P$27</f>
        <v>25</v>
      </c>
      <c r="G302" s="26">
        <f t="shared" si="41"/>
        <v>100</v>
      </c>
      <c r="H302" s="26" t="e">
        <f>VLOOKUP('DATA ENTRY'!L302,'Sub Ref'!$L$30:$O$31,4,0)</f>
        <v>#N/A</v>
      </c>
      <c r="I302" s="26" t="e">
        <f>VLOOKUP('DATA ENTRY'!L302,'Sub Ref'!$L$30:$P$31,5,0)</f>
        <v>#N/A</v>
      </c>
      <c r="J302" s="26" t="e">
        <f t="shared" si="47"/>
        <v>#N/A</v>
      </c>
      <c r="K302" s="26" t="e">
        <f>VLOOKUP('DATA ENTRY'!O302,'Sub Ref'!$C$3:$G$11,4,0)</f>
        <v>#N/A</v>
      </c>
      <c r="L302" s="26" t="e">
        <f>VLOOKUP('DATA ENTRY'!O302,'Sub Ref'!$C$3:$G$11,5,0)</f>
        <v>#N/A</v>
      </c>
      <c r="M302" s="26" t="e">
        <f t="shared" si="42"/>
        <v>#N/A</v>
      </c>
      <c r="N302" s="26" t="e">
        <f>VLOOKUP('DATA ENTRY'!R302,'Sub Ref'!$L$3:$P$11,4,0)</f>
        <v>#N/A</v>
      </c>
      <c r="O302" s="26" t="e">
        <f>VLOOKUP('DATA ENTRY'!R302,'Sub Ref'!$L$3:$P$11,5,0)</f>
        <v>#N/A</v>
      </c>
      <c r="P302" s="26" t="e">
        <f t="shared" si="48"/>
        <v>#N/A</v>
      </c>
      <c r="Q302" s="26" t="e">
        <f>VLOOKUP('DATA ENTRY'!U302,'Sub Ref'!$C$14:$G$22,4,0)</f>
        <v>#N/A</v>
      </c>
      <c r="R302" s="26" t="e">
        <f>VLOOKUP('DATA ENTRY'!U302,'Sub Ref'!$C$14:$G$22,5,0)</f>
        <v>#N/A</v>
      </c>
      <c r="S302" s="26" t="e">
        <f t="shared" si="49"/>
        <v>#N/A</v>
      </c>
      <c r="T302" s="26" t="e">
        <f>INDEX('Sub Ref'!$O$14:$O$22,MATCH('DATA ENTRY'!X302,'Sub Ref'!$L$14:$L$22,0))</f>
        <v>#N/A</v>
      </c>
      <c r="U302" s="26" t="e">
        <f>INDEX('Sub Ref'!$P$14:$P$22,MATCH('DATA ENTRY'!X302,'Sub Ref'!$L$14:$L$22,0))</f>
        <v>#N/A</v>
      </c>
      <c r="V302" s="26" t="e">
        <f t="shared" si="43"/>
        <v>#N/A</v>
      </c>
      <c r="X302" s="26">
        <f>'DATA ENTRY'!A302</f>
        <v>0</v>
      </c>
      <c r="Y302" s="26">
        <f>'Sub Ref'!$D$27</f>
        <v>2.25</v>
      </c>
      <c r="Z302" s="26">
        <f>'Sub Ref'!$E$27</f>
        <v>0.75</v>
      </c>
      <c r="AA302" s="26">
        <f>'Sub Ref'!$M$27</f>
        <v>3</v>
      </c>
      <c r="AB302" s="26">
        <f>'Sub Ref'!$N$27</f>
        <v>1</v>
      </c>
      <c r="AC302" s="26">
        <f>IFERROR(VLOOKUP('DATA ENTRY'!L302,'Sub Ref'!$L$30:$N$31,2,0),0)</f>
        <v>0</v>
      </c>
      <c r="AD302" s="26">
        <f>IFERROR(VLOOKUP('DATA ENTRY'!L302,'Sub Ref'!$L$30:$N$31,3,0),0)</f>
        <v>0</v>
      </c>
      <c r="AE302" s="26">
        <f>IFERROR(VLOOKUP('DATA ENTRY'!O302,'Sub Ref'!$C$3:$E$11,2,0),0)</f>
        <v>0</v>
      </c>
      <c r="AF302" s="26">
        <f>IFERROR(VLOOKUP('DATA ENTRY'!O302,'Sub Ref'!$C$3:$E$11,3,0),0)</f>
        <v>0</v>
      </c>
      <c r="AG302" s="26">
        <f>IFERROR(VLOOKUP('DATA ENTRY'!R302,'Sub Ref'!$L$3:$N$24,2,0),0)</f>
        <v>0</v>
      </c>
      <c r="AH302" s="26">
        <f>IFERROR(VLOOKUP('DATA ENTRY'!R302,'Sub Ref'!$L$3:$N$24,3,0),0)</f>
        <v>0</v>
      </c>
      <c r="AI302" s="26">
        <f>IFERROR(VLOOKUP('DATA ENTRY'!U302,'Sub Ref'!$C$14:$E$22,2,0),0)</f>
        <v>0</v>
      </c>
      <c r="AJ302" s="26">
        <f>IFERROR(VLOOKUP('DATA ENTRY'!U302,'Sub Ref'!$C$14:$E$22,3,0),0)</f>
        <v>0</v>
      </c>
      <c r="AK302" s="26">
        <f>IFERROR(INDEX('Sub Ref'!$M$14:$M$23,MATCH('DATA ENTRY'!X302,'Sub Ref'!$L$14:$L$23,0)),0)</f>
        <v>0</v>
      </c>
      <c r="AL302" s="26">
        <f>IFERROR(INDEX('Sub Ref'!$N$14:$N$23,MATCH('DATA ENTRY'!X302,'Sub Ref'!$L$14:$L$23,0)),0)</f>
        <v>0</v>
      </c>
      <c r="AN302" s="26">
        <f t="shared" si="44"/>
        <v>7</v>
      </c>
      <c r="AP302" s="26">
        <f>IFERROR('MARK LOOKUP'!Y302*LEDGER!AR302,0)</f>
        <v>0</v>
      </c>
      <c r="AQ302" s="26">
        <f>IFERROR('MARK LOOKUP'!Z302*LEDGER!AS302,0)</f>
        <v>0</v>
      </c>
      <c r="AR302" s="26">
        <f>IFERROR(AA302*LEDGER!AU302,0)</f>
        <v>0</v>
      </c>
      <c r="AS302" s="26">
        <f>IFERROR(AB302*LEDGER!AV302,0)</f>
        <v>0</v>
      </c>
      <c r="AT302" s="26">
        <f>IFERROR(AC302*LEDGER!AU302,0)</f>
        <v>0</v>
      </c>
      <c r="AU302" s="26">
        <f>IFERROR(AD302*LEDGER!AV302,0)</f>
        <v>0</v>
      </c>
      <c r="AV302" s="26">
        <f>IFERROR(AE302*LEDGER!BA302,0)</f>
        <v>0</v>
      </c>
      <c r="AW302" s="26">
        <f>IFERROR(AF302*LEDGER!BB302,0)</f>
        <v>0</v>
      </c>
      <c r="AX302" s="26">
        <f>IFERROR(AG302*LEDGER!BD302,0)</f>
        <v>0</v>
      </c>
      <c r="AY302" s="26">
        <f>IFERROR(AH302*LEDGER!BE302,0)</f>
        <v>0</v>
      </c>
      <c r="AZ302" s="26">
        <f>IFERROR(AI302*LEDGER!BG302,0)</f>
        <v>0</v>
      </c>
      <c r="BA302" s="26">
        <f>IFERROR(AJ302*LEDGER!BH302,0)</f>
        <v>0</v>
      </c>
      <c r="BB302" s="26">
        <f>IFERROR(AK302*LEDGER!BJ302,0)</f>
        <v>0</v>
      </c>
      <c r="BC302" s="26">
        <f>IFERROR(AL302*LEDGER!BK302,0)</f>
        <v>0</v>
      </c>
      <c r="BD302" s="26">
        <f t="shared" si="45"/>
        <v>0</v>
      </c>
      <c r="BE302" s="26">
        <f t="shared" si="46"/>
        <v>0</v>
      </c>
    </row>
    <row r="303" spans="2:57" x14ac:dyDescent="0.2">
      <c r="B303" s="26">
        <f>'Sub Ref'!F$27</f>
        <v>75</v>
      </c>
      <c r="C303" s="26">
        <f>'Sub Ref'!G$27</f>
        <v>25</v>
      </c>
      <c r="D303" s="26">
        <f t="shared" si="40"/>
        <v>100</v>
      </c>
      <c r="E303" s="26">
        <f>'Sub Ref'!O$27</f>
        <v>75</v>
      </c>
      <c r="F303" s="26">
        <f>'Sub Ref'!P$27</f>
        <v>25</v>
      </c>
      <c r="G303" s="26">
        <f t="shared" si="41"/>
        <v>100</v>
      </c>
      <c r="H303" s="26" t="e">
        <f>VLOOKUP('DATA ENTRY'!L303,'Sub Ref'!$L$30:$O$31,4,0)</f>
        <v>#N/A</v>
      </c>
      <c r="I303" s="26" t="e">
        <f>VLOOKUP('DATA ENTRY'!L303,'Sub Ref'!$L$30:$P$31,5,0)</f>
        <v>#N/A</v>
      </c>
      <c r="J303" s="26" t="e">
        <f t="shared" si="47"/>
        <v>#N/A</v>
      </c>
      <c r="K303" s="26" t="e">
        <f>VLOOKUP('DATA ENTRY'!O303,'Sub Ref'!$C$3:$G$11,4,0)</f>
        <v>#N/A</v>
      </c>
      <c r="L303" s="26" t="e">
        <f>VLOOKUP('DATA ENTRY'!O303,'Sub Ref'!$C$3:$G$11,5,0)</f>
        <v>#N/A</v>
      </c>
      <c r="M303" s="26" t="e">
        <f t="shared" si="42"/>
        <v>#N/A</v>
      </c>
      <c r="N303" s="26" t="e">
        <f>VLOOKUP('DATA ENTRY'!R303,'Sub Ref'!$L$3:$P$11,4,0)</f>
        <v>#N/A</v>
      </c>
      <c r="O303" s="26" t="e">
        <f>VLOOKUP('DATA ENTRY'!R303,'Sub Ref'!$L$3:$P$11,5,0)</f>
        <v>#N/A</v>
      </c>
      <c r="P303" s="26" t="e">
        <f t="shared" si="48"/>
        <v>#N/A</v>
      </c>
      <c r="Q303" s="26" t="e">
        <f>VLOOKUP('DATA ENTRY'!U303,'Sub Ref'!$C$14:$G$22,4,0)</f>
        <v>#N/A</v>
      </c>
      <c r="R303" s="26" t="e">
        <f>VLOOKUP('DATA ENTRY'!U303,'Sub Ref'!$C$14:$G$22,5,0)</f>
        <v>#N/A</v>
      </c>
      <c r="S303" s="26" t="e">
        <f t="shared" si="49"/>
        <v>#N/A</v>
      </c>
      <c r="T303" s="26" t="e">
        <f>INDEX('Sub Ref'!$O$14:$O$22,MATCH('DATA ENTRY'!X303,'Sub Ref'!$L$14:$L$22,0))</f>
        <v>#N/A</v>
      </c>
      <c r="U303" s="26" t="e">
        <f>INDEX('Sub Ref'!$P$14:$P$22,MATCH('DATA ENTRY'!X303,'Sub Ref'!$L$14:$L$22,0))</f>
        <v>#N/A</v>
      </c>
      <c r="V303" s="26" t="e">
        <f t="shared" si="43"/>
        <v>#N/A</v>
      </c>
      <c r="X303" s="26">
        <f>'DATA ENTRY'!A303</f>
        <v>0</v>
      </c>
      <c r="Y303" s="26">
        <f>'Sub Ref'!$D$27</f>
        <v>2.25</v>
      </c>
      <c r="Z303" s="26">
        <f>'Sub Ref'!$E$27</f>
        <v>0.75</v>
      </c>
      <c r="AA303" s="26">
        <f>'Sub Ref'!$M$27</f>
        <v>3</v>
      </c>
      <c r="AB303" s="26">
        <f>'Sub Ref'!$N$27</f>
        <v>1</v>
      </c>
      <c r="AC303" s="26">
        <f>IFERROR(VLOOKUP('DATA ENTRY'!L303,'Sub Ref'!$L$30:$N$31,2,0),0)</f>
        <v>0</v>
      </c>
      <c r="AD303" s="26">
        <f>IFERROR(VLOOKUP('DATA ENTRY'!L303,'Sub Ref'!$L$30:$N$31,3,0),0)</f>
        <v>0</v>
      </c>
      <c r="AE303" s="26">
        <f>IFERROR(VLOOKUP('DATA ENTRY'!O303,'Sub Ref'!$C$3:$E$11,2,0),0)</f>
        <v>0</v>
      </c>
      <c r="AF303" s="26">
        <f>IFERROR(VLOOKUP('DATA ENTRY'!O303,'Sub Ref'!$C$3:$E$11,3,0),0)</f>
        <v>0</v>
      </c>
      <c r="AG303" s="26">
        <f>IFERROR(VLOOKUP('DATA ENTRY'!R303,'Sub Ref'!$L$3:$N$24,2,0),0)</f>
        <v>0</v>
      </c>
      <c r="AH303" s="26">
        <f>IFERROR(VLOOKUP('DATA ENTRY'!R303,'Sub Ref'!$L$3:$N$24,3,0),0)</f>
        <v>0</v>
      </c>
      <c r="AI303" s="26">
        <f>IFERROR(VLOOKUP('DATA ENTRY'!U303,'Sub Ref'!$C$14:$E$22,2,0),0)</f>
        <v>0</v>
      </c>
      <c r="AJ303" s="26">
        <f>IFERROR(VLOOKUP('DATA ENTRY'!U303,'Sub Ref'!$C$14:$E$22,3,0),0)</f>
        <v>0</v>
      </c>
      <c r="AK303" s="26">
        <f>IFERROR(INDEX('Sub Ref'!$M$14:$M$23,MATCH('DATA ENTRY'!X303,'Sub Ref'!$L$14:$L$23,0)),0)</f>
        <v>0</v>
      </c>
      <c r="AL303" s="26">
        <f>IFERROR(INDEX('Sub Ref'!$N$14:$N$23,MATCH('DATA ENTRY'!X303,'Sub Ref'!$L$14:$L$23,0)),0)</f>
        <v>0</v>
      </c>
      <c r="AN303" s="26">
        <f t="shared" si="44"/>
        <v>7</v>
      </c>
      <c r="AP303" s="26">
        <f>IFERROR('MARK LOOKUP'!Y303*LEDGER!AR303,0)</f>
        <v>0</v>
      </c>
      <c r="AQ303" s="26">
        <f>IFERROR('MARK LOOKUP'!Z303*LEDGER!AS303,0)</f>
        <v>0</v>
      </c>
      <c r="AR303" s="26">
        <f>IFERROR(AA303*LEDGER!AU303,0)</f>
        <v>0</v>
      </c>
      <c r="AS303" s="26">
        <f>IFERROR(AB303*LEDGER!AV303,0)</f>
        <v>0</v>
      </c>
      <c r="AT303" s="26">
        <f>IFERROR(AC303*LEDGER!AU303,0)</f>
        <v>0</v>
      </c>
      <c r="AU303" s="26">
        <f>IFERROR(AD303*LEDGER!AV303,0)</f>
        <v>0</v>
      </c>
      <c r="AV303" s="26">
        <f>IFERROR(AE303*LEDGER!BA303,0)</f>
        <v>0</v>
      </c>
      <c r="AW303" s="26">
        <f>IFERROR(AF303*LEDGER!BB303,0)</f>
        <v>0</v>
      </c>
      <c r="AX303" s="26">
        <f>IFERROR(AG303*LEDGER!BD303,0)</f>
        <v>0</v>
      </c>
      <c r="AY303" s="26">
        <f>IFERROR(AH303*LEDGER!BE303,0)</f>
        <v>0</v>
      </c>
      <c r="AZ303" s="26">
        <f>IFERROR(AI303*LEDGER!BG303,0)</f>
        <v>0</v>
      </c>
      <c r="BA303" s="26">
        <f>IFERROR(AJ303*LEDGER!BH303,0)</f>
        <v>0</v>
      </c>
      <c r="BB303" s="26">
        <f>IFERROR(AK303*LEDGER!BJ303,0)</f>
        <v>0</v>
      </c>
      <c r="BC303" s="26">
        <f>IFERROR(AL303*LEDGER!BK303,0)</f>
        <v>0</v>
      </c>
      <c r="BD303" s="26">
        <f t="shared" si="45"/>
        <v>0</v>
      </c>
      <c r="BE303" s="26">
        <f t="shared" si="46"/>
        <v>0</v>
      </c>
    </row>
    <row r="304" spans="2:57" x14ac:dyDescent="0.2">
      <c r="B304" s="26">
        <f>'Sub Ref'!F$27</f>
        <v>75</v>
      </c>
      <c r="C304" s="26">
        <f>'Sub Ref'!G$27</f>
        <v>25</v>
      </c>
      <c r="D304" s="26">
        <f t="shared" si="40"/>
        <v>100</v>
      </c>
      <c r="E304" s="26">
        <f>'Sub Ref'!O$27</f>
        <v>75</v>
      </c>
      <c r="F304" s="26">
        <f>'Sub Ref'!P$27</f>
        <v>25</v>
      </c>
      <c r="G304" s="26">
        <f t="shared" si="41"/>
        <v>100</v>
      </c>
      <c r="H304" s="26" t="e">
        <f>VLOOKUP('DATA ENTRY'!L304,'Sub Ref'!$L$30:$O$31,4,0)</f>
        <v>#N/A</v>
      </c>
      <c r="I304" s="26" t="e">
        <f>VLOOKUP('DATA ENTRY'!L304,'Sub Ref'!$L$30:$P$31,5,0)</f>
        <v>#N/A</v>
      </c>
      <c r="J304" s="26" t="e">
        <f t="shared" si="47"/>
        <v>#N/A</v>
      </c>
      <c r="K304" s="26" t="e">
        <f>VLOOKUP('DATA ENTRY'!O304,'Sub Ref'!$C$3:$G$11,4,0)</f>
        <v>#N/A</v>
      </c>
      <c r="L304" s="26" t="e">
        <f>VLOOKUP('DATA ENTRY'!O304,'Sub Ref'!$C$3:$G$11,5,0)</f>
        <v>#N/A</v>
      </c>
      <c r="M304" s="26" t="e">
        <f t="shared" si="42"/>
        <v>#N/A</v>
      </c>
      <c r="N304" s="26" t="e">
        <f>VLOOKUP('DATA ENTRY'!R304,'Sub Ref'!$L$3:$P$11,4,0)</f>
        <v>#N/A</v>
      </c>
      <c r="O304" s="26" t="e">
        <f>VLOOKUP('DATA ENTRY'!R304,'Sub Ref'!$L$3:$P$11,5,0)</f>
        <v>#N/A</v>
      </c>
      <c r="P304" s="26" t="e">
        <f t="shared" si="48"/>
        <v>#N/A</v>
      </c>
      <c r="Q304" s="26" t="e">
        <f>VLOOKUP('DATA ENTRY'!U304,'Sub Ref'!$C$14:$G$22,4,0)</f>
        <v>#N/A</v>
      </c>
      <c r="R304" s="26" t="e">
        <f>VLOOKUP('DATA ENTRY'!U304,'Sub Ref'!$C$14:$G$22,5,0)</f>
        <v>#N/A</v>
      </c>
      <c r="S304" s="26" t="e">
        <f t="shared" si="49"/>
        <v>#N/A</v>
      </c>
      <c r="T304" s="26" t="e">
        <f>INDEX('Sub Ref'!$O$14:$O$22,MATCH('DATA ENTRY'!X304,'Sub Ref'!$L$14:$L$22,0))</f>
        <v>#N/A</v>
      </c>
      <c r="U304" s="26" t="e">
        <f>INDEX('Sub Ref'!$P$14:$P$22,MATCH('DATA ENTRY'!X304,'Sub Ref'!$L$14:$L$22,0))</f>
        <v>#N/A</v>
      </c>
      <c r="V304" s="26" t="e">
        <f t="shared" si="43"/>
        <v>#N/A</v>
      </c>
      <c r="X304" s="26">
        <f>'DATA ENTRY'!A304</f>
        <v>0</v>
      </c>
      <c r="Y304" s="26">
        <f>'Sub Ref'!$D$27</f>
        <v>2.25</v>
      </c>
      <c r="Z304" s="26">
        <f>'Sub Ref'!$E$27</f>
        <v>0.75</v>
      </c>
      <c r="AA304" s="26">
        <f>'Sub Ref'!$M$27</f>
        <v>3</v>
      </c>
      <c r="AB304" s="26">
        <f>'Sub Ref'!$N$27</f>
        <v>1</v>
      </c>
      <c r="AC304" s="26">
        <f>IFERROR(VLOOKUP('DATA ENTRY'!L304,'Sub Ref'!$L$30:$N$31,2,0),0)</f>
        <v>0</v>
      </c>
      <c r="AD304" s="26">
        <f>IFERROR(VLOOKUP('DATA ENTRY'!L304,'Sub Ref'!$L$30:$N$31,3,0),0)</f>
        <v>0</v>
      </c>
      <c r="AE304" s="26">
        <f>IFERROR(VLOOKUP('DATA ENTRY'!O304,'Sub Ref'!$C$3:$E$11,2,0),0)</f>
        <v>0</v>
      </c>
      <c r="AF304" s="26">
        <f>IFERROR(VLOOKUP('DATA ENTRY'!O304,'Sub Ref'!$C$3:$E$11,3,0),0)</f>
        <v>0</v>
      </c>
      <c r="AG304" s="26">
        <f>IFERROR(VLOOKUP('DATA ENTRY'!R304,'Sub Ref'!$L$3:$N$24,2,0),0)</f>
        <v>0</v>
      </c>
      <c r="AH304" s="26">
        <f>IFERROR(VLOOKUP('DATA ENTRY'!R304,'Sub Ref'!$L$3:$N$24,3,0),0)</f>
        <v>0</v>
      </c>
      <c r="AI304" s="26">
        <f>IFERROR(VLOOKUP('DATA ENTRY'!U304,'Sub Ref'!$C$14:$E$22,2,0),0)</f>
        <v>0</v>
      </c>
      <c r="AJ304" s="26">
        <f>IFERROR(VLOOKUP('DATA ENTRY'!U304,'Sub Ref'!$C$14:$E$22,3,0),0)</f>
        <v>0</v>
      </c>
      <c r="AK304" s="26">
        <f>IFERROR(INDEX('Sub Ref'!$M$14:$M$23,MATCH('DATA ENTRY'!X304,'Sub Ref'!$L$14:$L$23,0)),0)</f>
        <v>0</v>
      </c>
      <c r="AL304" s="26">
        <f>IFERROR(INDEX('Sub Ref'!$N$14:$N$23,MATCH('DATA ENTRY'!X304,'Sub Ref'!$L$14:$L$23,0)),0)</f>
        <v>0</v>
      </c>
      <c r="AN304" s="26">
        <f t="shared" si="44"/>
        <v>7</v>
      </c>
      <c r="AP304" s="26">
        <f>IFERROR('MARK LOOKUP'!Y304*LEDGER!AR304,0)</f>
        <v>0</v>
      </c>
      <c r="AQ304" s="26">
        <f>IFERROR('MARK LOOKUP'!Z304*LEDGER!AS304,0)</f>
        <v>0</v>
      </c>
      <c r="AR304" s="26">
        <f>IFERROR(AA304*LEDGER!AU304,0)</f>
        <v>0</v>
      </c>
      <c r="AS304" s="26">
        <f>IFERROR(AB304*LEDGER!AV304,0)</f>
        <v>0</v>
      </c>
      <c r="AT304" s="26">
        <f>IFERROR(AC304*LEDGER!AU304,0)</f>
        <v>0</v>
      </c>
      <c r="AU304" s="26">
        <f>IFERROR(AD304*LEDGER!AV304,0)</f>
        <v>0</v>
      </c>
      <c r="AV304" s="26">
        <f>IFERROR(AE304*LEDGER!BA304,0)</f>
        <v>0</v>
      </c>
      <c r="AW304" s="26">
        <f>IFERROR(AF304*LEDGER!BB304,0)</f>
        <v>0</v>
      </c>
      <c r="AX304" s="26">
        <f>IFERROR(AG304*LEDGER!BD304,0)</f>
        <v>0</v>
      </c>
      <c r="AY304" s="26">
        <f>IFERROR(AH304*LEDGER!BE304,0)</f>
        <v>0</v>
      </c>
      <c r="AZ304" s="26">
        <f>IFERROR(AI304*LEDGER!BG304,0)</f>
        <v>0</v>
      </c>
      <c r="BA304" s="26">
        <f>IFERROR(AJ304*LEDGER!BH304,0)</f>
        <v>0</v>
      </c>
      <c r="BB304" s="26">
        <f>IFERROR(AK304*LEDGER!BJ304,0)</f>
        <v>0</v>
      </c>
      <c r="BC304" s="26">
        <f>IFERROR(AL304*LEDGER!BK304,0)</f>
        <v>0</v>
      </c>
      <c r="BD304" s="26">
        <f t="shared" si="45"/>
        <v>0</v>
      </c>
      <c r="BE304" s="26">
        <f t="shared" si="46"/>
        <v>0</v>
      </c>
    </row>
    <row r="305" spans="2:57" x14ac:dyDescent="0.2">
      <c r="B305" s="26">
        <f>'Sub Ref'!F$27</f>
        <v>75</v>
      </c>
      <c r="C305" s="26">
        <f>'Sub Ref'!G$27</f>
        <v>25</v>
      </c>
      <c r="D305" s="26">
        <f t="shared" si="40"/>
        <v>100</v>
      </c>
      <c r="E305" s="26">
        <f>'Sub Ref'!O$27</f>
        <v>75</v>
      </c>
      <c r="F305" s="26">
        <f>'Sub Ref'!P$27</f>
        <v>25</v>
      </c>
      <c r="G305" s="26">
        <f t="shared" si="41"/>
        <v>100</v>
      </c>
      <c r="H305" s="26" t="e">
        <f>VLOOKUP('DATA ENTRY'!L305,'Sub Ref'!$L$30:$O$31,4,0)</f>
        <v>#N/A</v>
      </c>
      <c r="I305" s="26" t="e">
        <f>VLOOKUP('DATA ENTRY'!L305,'Sub Ref'!$L$30:$P$31,5,0)</f>
        <v>#N/A</v>
      </c>
      <c r="J305" s="26" t="e">
        <f t="shared" si="47"/>
        <v>#N/A</v>
      </c>
      <c r="K305" s="26" t="e">
        <f>VLOOKUP('DATA ENTRY'!O305,'Sub Ref'!$C$3:$G$11,4,0)</f>
        <v>#N/A</v>
      </c>
      <c r="L305" s="26" t="e">
        <f>VLOOKUP('DATA ENTRY'!O305,'Sub Ref'!$C$3:$G$11,5,0)</f>
        <v>#N/A</v>
      </c>
      <c r="M305" s="26" t="e">
        <f t="shared" si="42"/>
        <v>#N/A</v>
      </c>
      <c r="N305" s="26" t="e">
        <f>VLOOKUP('DATA ENTRY'!R305,'Sub Ref'!$L$3:$P$11,4,0)</f>
        <v>#N/A</v>
      </c>
      <c r="O305" s="26" t="e">
        <f>VLOOKUP('DATA ENTRY'!R305,'Sub Ref'!$L$3:$P$11,5,0)</f>
        <v>#N/A</v>
      </c>
      <c r="P305" s="26" t="e">
        <f t="shared" si="48"/>
        <v>#N/A</v>
      </c>
      <c r="Q305" s="26" t="e">
        <f>VLOOKUP('DATA ENTRY'!U305,'Sub Ref'!$C$14:$G$22,4,0)</f>
        <v>#N/A</v>
      </c>
      <c r="R305" s="26" t="e">
        <f>VLOOKUP('DATA ENTRY'!U305,'Sub Ref'!$C$14:$G$22,5,0)</f>
        <v>#N/A</v>
      </c>
      <c r="S305" s="26" t="e">
        <f t="shared" si="49"/>
        <v>#N/A</v>
      </c>
      <c r="T305" s="26" t="e">
        <f>INDEX('Sub Ref'!$O$14:$O$22,MATCH('DATA ENTRY'!X305,'Sub Ref'!$L$14:$L$22,0))</f>
        <v>#N/A</v>
      </c>
      <c r="U305" s="26" t="e">
        <f>INDEX('Sub Ref'!$P$14:$P$22,MATCH('DATA ENTRY'!X305,'Sub Ref'!$L$14:$L$22,0))</f>
        <v>#N/A</v>
      </c>
      <c r="V305" s="26" t="e">
        <f t="shared" si="43"/>
        <v>#N/A</v>
      </c>
      <c r="X305" s="26">
        <f>'DATA ENTRY'!A305</f>
        <v>0</v>
      </c>
      <c r="Y305" s="26">
        <f>'Sub Ref'!$D$27</f>
        <v>2.25</v>
      </c>
      <c r="Z305" s="26">
        <f>'Sub Ref'!$E$27</f>
        <v>0.75</v>
      </c>
      <c r="AA305" s="26">
        <f>'Sub Ref'!$M$27</f>
        <v>3</v>
      </c>
      <c r="AB305" s="26">
        <f>'Sub Ref'!$N$27</f>
        <v>1</v>
      </c>
      <c r="AC305" s="26">
        <f>IFERROR(VLOOKUP('DATA ENTRY'!L305,'Sub Ref'!$L$30:$N$31,2,0),0)</f>
        <v>0</v>
      </c>
      <c r="AD305" s="26">
        <f>IFERROR(VLOOKUP('DATA ENTRY'!L305,'Sub Ref'!$L$30:$N$31,3,0),0)</f>
        <v>0</v>
      </c>
      <c r="AE305" s="26">
        <f>IFERROR(VLOOKUP('DATA ENTRY'!O305,'Sub Ref'!$C$3:$E$11,2,0),0)</f>
        <v>0</v>
      </c>
      <c r="AF305" s="26">
        <f>IFERROR(VLOOKUP('DATA ENTRY'!O305,'Sub Ref'!$C$3:$E$11,3,0),0)</f>
        <v>0</v>
      </c>
      <c r="AG305" s="26">
        <f>IFERROR(VLOOKUP('DATA ENTRY'!R305,'Sub Ref'!$L$3:$N$24,2,0),0)</f>
        <v>0</v>
      </c>
      <c r="AH305" s="26">
        <f>IFERROR(VLOOKUP('DATA ENTRY'!R305,'Sub Ref'!$L$3:$N$24,3,0),0)</f>
        <v>0</v>
      </c>
      <c r="AI305" s="26">
        <f>IFERROR(VLOOKUP('DATA ENTRY'!U305,'Sub Ref'!$C$14:$E$22,2,0),0)</f>
        <v>0</v>
      </c>
      <c r="AJ305" s="26">
        <f>IFERROR(VLOOKUP('DATA ENTRY'!U305,'Sub Ref'!$C$14:$E$22,3,0),0)</f>
        <v>0</v>
      </c>
      <c r="AK305" s="26">
        <f>IFERROR(INDEX('Sub Ref'!$M$14:$M$23,MATCH('DATA ENTRY'!X305,'Sub Ref'!$L$14:$L$23,0)),0)</f>
        <v>0</v>
      </c>
      <c r="AL305" s="26">
        <f>IFERROR(INDEX('Sub Ref'!$N$14:$N$23,MATCH('DATA ENTRY'!X305,'Sub Ref'!$L$14:$L$23,0)),0)</f>
        <v>0</v>
      </c>
      <c r="AN305" s="26">
        <f t="shared" si="44"/>
        <v>7</v>
      </c>
      <c r="AP305" s="26">
        <f>IFERROR('MARK LOOKUP'!Y305*LEDGER!AR305,0)</f>
        <v>0</v>
      </c>
      <c r="AQ305" s="26">
        <f>IFERROR('MARK LOOKUP'!Z305*LEDGER!AS305,0)</f>
        <v>0</v>
      </c>
      <c r="AR305" s="26">
        <f>IFERROR(AA305*LEDGER!AU305,0)</f>
        <v>0</v>
      </c>
      <c r="AS305" s="26">
        <f>IFERROR(AB305*LEDGER!AV305,0)</f>
        <v>0</v>
      </c>
      <c r="AT305" s="26">
        <f>IFERROR(AC305*LEDGER!AU305,0)</f>
        <v>0</v>
      </c>
      <c r="AU305" s="26">
        <f>IFERROR(AD305*LEDGER!AV305,0)</f>
        <v>0</v>
      </c>
      <c r="AV305" s="26">
        <f>IFERROR(AE305*LEDGER!BA305,0)</f>
        <v>0</v>
      </c>
      <c r="AW305" s="26">
        <f>IFERROR(AF305*LEDGER!BB305,0)</f>
        <v>0</v>
      </c>
      <c r="AX305" s="26">
        <f>IFERROR(AG305*LEDGER!BD305,0)</f>
        <v>0</v>
      </c>
      <c r="AY305" s="26">
        <f>IFERROR(AH305*LEDGER!BE305,0)</f>
        <v>0</v>
      </c>
      <c r="AZ305" s="26">
        <f>IFERROR(AI305*LEDGER!BG305,0)</f>
        <v>0</v>
      </c>
      <c r="BA305" s="26">
        <f>IFERROR(AJ305*LEDGER!BH305,0)</f>
        <v>0</v>
      </c>
      <c r="BB305" s="26">
        <f>IFERROR(AK305*LEDGER!BJ305,0)</f>
        <v>0</v>
      </c>
      <c r="BC305" s="26">
        <f>IFERROR(AL305*LEDGER!BK305,0)</f>
        <v>0</v>
      </c>
      <c r="BD305" s="26">
        <f t="shared" si="45"/>
        <v>0</v>
      </c>
      <c r="BE305" s="26">
        <f t="shared" si="46"/>
        <v>0</v>
      </c>
    </row>
    <row r="306" spans="2:57" x14ac:dyDescent="0.2">
      <c r="B306" s="26">
        <f>'Sub Ref'!F$27</f>
        <v>75</v>
      </c>
      <c r="C306" s="26">
        <f>'Sub Ref'!G$27</f>
        <v>25</v>
      </c>
      <c r="D306" s="26">
        <f t="shared" si="40"/>
        <v>100</v>
      </c>
      <c r="E306" s="26">
        <f>'Sub Ref'!O$27</f>
        <v>75</v>
      </c>
      <c r="F306" s="26">
        <f>'Sub Ref'!P$27</f>
        <v>25</v>
      </c>
      <c r="G306" s="26">
        <f t="shared" si="41"/>
        <v>100</v>
      </c>
      <c r="H306" s="26" t="e">
        <f>VLOOKUP('DATA ENTRY'!L306,'Sub Ref'!$L$30:$O$31,4,0)</f>
        <v>#N/A</v>
      </c>
      <c r="I306" s="26" t="e">
        <f>VLOOKUP('DATA ENTRY'!L306,'Sub Ref'!$L$30:$P$31,5,0)</f>
        <v>#N/A</v>
      </c>
      <c r="J306" s="26" t="e">
        <f t="shared" si="47"/>
        <v>#N/A</v>
      </c>
      <c r="K306" s="26" t="e">
        <f>VLOOKUP('DATA ENTRY'!O306,'Sub Ref'!$C$3:$G$11,4,0)</f>
        <v>#N/A</v>
      </c>
      <c r="L306" s="26" t="e">
        <f>VLOOKUP('DATA ENTRY'!O306,'Sub Ref'!$C$3:$G$11,5,0)</f>
        <v>#N/A</v>
      </c>
      <c r="M306" s="26" t="e">
        <f t="shared" si="42"/>
        <v>#N/A</v>
      </c>
      <c r="N306" s="26" t="e">
        <f>VLOOKUP('DATA ENTRY'!R306,'Sub Ref'!$L$3:$P$11,4,0)</f>
        <v>#N/A</v>
      </c>
      <c r="O306" s="26" t="e">
        <f>VLOOKUP('DATA ENTRY'!R306,'Sub Ref'!$L$3:$P$11,5,0)</f>
        <v>#N/A</v>
      </c>
      <c r="P306" s="26" t="e">
        <f t="shared" si="48"/>
        <v>#N/A</v>
      </c>
      <c r="Q306" s="26" t="e">
        <f>VLOOKUP('DATA ENTRY'!U306,'Sub Ref'!$C$14:$G$22,4,0)</f>
        <v>#N/A</v>
      </c>
      <c r="R306" s="26" t="e">
        <f>VLOOKUP('DATA ENTRY'!U306,'Sub Ref'!$C$14:$G$22,5,0)</f>
        <v>#N/A</v>
      </c>
      <c r="S306" s="26" t="e">
        <f t="shared" si="49"/>
        <v>#N/A</v>
      </c>
      <c r="T306" s="26" t="e">
        <f>INDEX('Sub Ref'!$O$14:$O$22,MATCH('DATA ENTRY'!X306,'Sub Ref'!$L$14:$L$22,0))</f>
        <v>#N/A</v>
      </c>
      <c r="U306" s="26" t="e">
        <f>INDEX('Sub Ref'!$P$14:$P$22,MATCH('DATA ENTRY'!X306,'Sub Ref'!$L$14:$L$22,0))</f>
        <v>#N/A</v>
      </c>
      <c r="V306" s="26" t="e">
        <f t="shared" si="43"/>
        <v>#N/A</v>
      </c>
      <c r="X306" s="26">
        <f>'DATA ENTRY'!A306</f>
        <v>0</v>
      </c>
      <c r="Y306" s="26">
        <f>'Sub Ref'!$D$27</f>
        <v>2.25</v>
      </c>
      <c r="Z306" s="26">
        <f>'Sub Ref'!$E$27</f>
        <v>0.75</v>
      </c>
      <c r="AA306" s="26">
        <f>'Sub Ref'!$M$27</f>
        <v>3</v>
      </c>
      <c r="AB306" s="26">
        <f>'Sub Ref'!$N$27</f>
        <v>1</v>
      </c>
      <c r="AC306" s="26">
        <f>IFERROR(VLOOKUP('DATA ENTRY'!L306,'Sub Ref'!$L$30:$N$31,2,0),0)</f>
        <v>0</v>
      </c>
      <c r="AD306" s="26">
        <f>IFERROR(VLOOKUP('DATA ENTRY'!L306,'Sub Ref'!$L$30:$N$31,3,0),0)</f>
        <v>0</v>
      </c>
      <c r="AE306" s="26">
        <f>IFERROR(VLOOKUP('DATA ENTRY'!O306,'Sub Ref'!$C$3:$E$11,2,0),0)</f>
        <v>0</v>
      </c>
      <c r="AF306" s="26">
        <f>IFERROR(VLOOKUP('DATA ENTRY'!O306,'Sub Ref'!$C$3:$E$11,3,0),0)</f>
        <v>0</v>
      </c>
      <c r="AG306" s="26">
        <f>IFERROR(VLOOKUP('DATA ENTRY'!R306,'Sub Ref'!$L$3:$N$24,2,0),0)</f>
        <v>0</v>
      </c>
      <c r="AH306" s="26">
        <f>IFERROR(VLOOKUP('DATA ENTRY'!R306,'Sub Ref'!$L$3:$N$24,3,0),0)</f>
        <v>0</v>
      </c>
      <c r="AI306" s="26">
        <f>IFERROR(VLOOKUP('DATA ENTRY'!U306,'Sub Ref'!$C$14:$E$22,2,0),0)</f>
        <v>0</v>
      </c>
      <c r="AJ306" s="26">
        <f>IFERROR(VLOOKUP('DATA ENTRY'!U306,'Sub Ref'!$C$14:$E$22,3,0),0)</f>
        <v>0</v>
      </c>
      <c r="AK306" s="26">
        <f>IFERROR(INDEX('Sub Ref'!$M$14:$M$23,MATCH('DATA ENTRY'!X306,'Sub Ref'!$L$14:$L$23,0)),0)</f>
        <v>0</v>
      </c>
      <c r="AL306" s="26">
        <f>IFERROR(INDEX('Sub Ref'!$N$14:$N$23,MATCH('DATA ENTRY'!X306,'Sub Ref'!$L$14:$L$23,0)),0)</f>
        <v>0</v>
      </c>
      <c r="AN306" s="26">
        <f t="shared" si="44"/>
        <v>7</v>
      </c>
      <c r="AP306" s="26">
        <f>IFERROR('MARK LOOKUP'!Y306*LEDGER!AR306,0)</f>
        <v>0</v>
      </c>
      <c r="AQ306" s="26">
        <f>IFERROR('MARK LOOKUP'!Z306*LEDGER!AS306,0)</f>
        <v>0</v>
      </c>
      <c r="AR306" s="26">
        <f>IFERROR(AA306*LEDGER!AU306,0)</f>
        <v>0</v>
      </c>
      <c r="AS306" s="26">
        <f>IFERROR(AB306*LEDGER!AV306,0)</f>
        <v>0</v>
      </c>
      <c r="AT306" s="26">
        <f>IFERROR(AC306*LEDGER!AU306,0)</f>
        <v>0</v>
      </c>
      <c r="AU306" s="26">
        <f>IFERROR(AD306*LEDGER!AV306,0)</f>
        <v>0</v>
      </c>
      <c r="AV306" s="26">
        <f>IFERROR(AE306*LEDGER!BA306,0)</f>
        <v>0</v>
      </c>
      <c r="AW306" s="26">
        <f>IFERROR(AF306*LEDGER!BB306,0)</f>
        <v>0</v>
      </c>
      <c r="AX306" s="26">
        <f>IFERROR(AG306*LEDGER!BD306,0)</f>
        <v>0</v>
      </c>
      <c r="AY306" s="26">
        <f>IFERROR(AH306*LEDGER!BE306,0)</f>
        <v>0</v>
      </c>
      <c r="AZ306" s="26">
        <f>IFERROR(AI306*LEDGER!BG306,0)</f>
        <v>0</v>
      </c>
      <c r="BA306" s="26">
        <f>IFERROR(AJ306*LEDGER!BH306,0)</f>
        <v>0</v>
      </c>
      <c r="BB306" s="26">
        <f>IFERROR(AK306*LEDGER!BJ306,0)</f>
        <v>0</v>
      </c>
      <c r="BC306" s="26">
        <f>IFERROR(AL306*LEDGER!BK306,0)</f>
        <v>0</v>
      </c>
      <c r="BD306" s="26">
        <f t="shared" si="45"/>
        <v>0</v>
      </c>
      <c r="BE306" s="26">
        <f t="shared" si="46"/>
        <v>0</v>
      </c>
    </row>
    <row r="307" spans="2:57" x14ac:dyDescent="0.2">
      <c r="B307" s="26">
        <f>'Sub Ref'!F$27</f>
        <v>75</v>
      </c>
      <c r="C307" s="26">
        <f>'Sub Ref'!G$27</f>
        <v>25</v>
      </c>
      <c r="D307" s="26">
        <f t="shared" si="40"/>
        <v>100</v>
      </c>
      <c r="E307" s="26">
        <f>'Sub Ref'!O$27</f>
        <v>75</v>
      </c>
      <c r="F307" s="26">
        <f>'Sub Ref'!P$27</f>
        <v>25</v>
      </c>
      <c r="G307" s="26">
        <f t="shared" si="41"/>
        <v>100</v>
      </c>
      <c r="H307" s="26" t="e">
        <f>VLOOKUP('DATA ENTRY'!L307,'Sub Ref'!$L$30:$O$31,4,0)</f>
        <v>#N/A</v>
      </c>
      <c r="I307" s="26" t="e">
        <f>VLOOKUP('DATA ENTRY'!L307,'Sub Ref'!$L$30:$P$31,5,0)</f>
        <v>#N/A</v>
      </c>
      <c r="J307" s="26" t="e">
        <f t="shared" si="47"/>
        <v>#N/A</v>
      </c>
      <c r="K307" s="26" t="e">
        <f>VLOOKUP('DATA ENTRY'!O307,'Sub Ref'!$C$3:$G$11,4,0)</f>
        <v>#N/A</v>
      </c>
      <c r="L307" s="26" t="e">
        <f>VLOOKUP('DATA ENTRY'!O307,'Sub Ref'!$C$3:$G$11,5,0)</f>
        <v>#N/A</v>
      </c>
      <c r="M307" s="26" t="e">
        <f t="shared" si="42"/>
        <v>#N/A</v>
      </c>
      <c r="N307" s="26" t="e">
        <f>VLOOKUP('DATA ENTRY'!R307,'Sub Ref'!$L$3:$P$11,4,0)</f>
        <v>#N/A</v>
      </c>
      <c r="O307" s="26" t="e">
        <f>VLOOKUP('DATA ENTRY'!R307,'Sub Ref'!$L$3:$P$11,5,0)</f>
        <v>#N/A</v>
      </c>
      <c r="P307" s="26" t="e">
        <f t="shared" si="48"/>
        <v>#N/A</v>
      </c>
      <c r="Q307" s="26" t="e">
        <f>VLOOKUP('DATA ENTRY'!U307,'Sub Ref'!$C$14:$G$22,4,0)</f>
        <v>#N/A</v>
      </c>
      <c r="R307" s="26" t="e">
        <f>VLOOKUP('DATA ENTRY'!U307,'Sub Ref'!$C$14:$G$22,5,0)</f>
        <v>#N/A</v>
      </c>
      <c r="S307" s="26" t="e">
        <f t="shared" si="49"/>
        <v>#N/A</v>
      </c>
      <c r="T307" s="26" t="e">
        <f>INDEX('Sub Ref'!$O$14:$O$22,MATCH('DATA ENTRY'!X307,'Sub Ref'!$L$14:$L$22,0))</f>
        <v>#N/A</v>
      </c>
      <c r="U307" s="26" t="e">
        <f>INDEX('Sub Ref'!$P$14:$P$22,MATCH('DATA ENTRY'!X307,'Sub Ref'!$L$14:$L$22,0))</f>
        <v>#N/A</v>
      </c>
      <c r="V307" s="26" t="e">
        <f t="shared" si="43"/>
        <v>#N/A</v>
      </c>
      <c r="X307" s="26">
        <f>'DATA ENTRY'!A307</f>
        <v>0</v>
      </c>
      <c r="Y307" s="26">
        <f>'Sub Ref'!$D$27</f>
        <v>2.25</v>
      </c>
      <c r="Z307" s="26">
        <f>'Sub Ref'!$E$27</f>
        <v>0.75</v>
      </c>
      <c r="AA307" s="26">
        <f>'Sub Ref'!$M$27</f>
        <v>3</v>
      </c>
      <c r="AB307" s="26">
        <f>'Sub Ref'!$N$27</f>
        <v>1</v>
      </c>
      <c r="AC307" s="26">
        <f>IFERROR(VLOOKUP('DATA ENTRY'!L307,'Sub Ref'!$L$30:$N$31,2,0),0)</f>
        <v>0</v>
      </c>
      <c r="AD307" s="26">
        <f>IFERROR(VLOOKUP('DATA ENTRY'!L307,'Sub Ref'!$L$30:$N$31,3,0),0)</f>
        <v>0</v>
      </c>
      <c r="AE307" s="26">
        <f>IFERROR(VLOOKUP('DATA ENTRY'!O307,'Sub Ref'!$C$3:$E$11,2,0),0)</f>
        <v>0</v>
      </c>
      <c r="AF307" s="26">
        <f>IFERROR(VLOOKUP('DATA ENTRY'!O307,'Sub Ref'!$C$3:$E$11,3,0),0)</f>
        <v>0</v>
      </c>
      <c r="AG307" s="26">
        <f>IFERROR(VLOOKUP('DATA ENTRY'!R307,'Sub Ref'!$L$3:$N$24,2,0),0)</f>
        <v>0</v>
      </c>
      <c r="AH307" s="26">
        <f>IFERROR(VLOOKUP('DATA ENTRY'!R307,'Sub Ref'!$L$3:$N$24,3,0),0)</f>
        <v>0</v>
      </c>
      <c r="AI307" s="26">
        <f>IFERROR(VLOOKUP('DATA ENTRY'!U307,'Sub Ref'!$C$14:$E$22,2,0),0)</f>
        <v>0</v>
      </c>
      <c r="AJ307" s="26">
        <f>IFERROR(VLOOKUP('DATA ENTRY'!U307,'Sub Ref'!$C$14:$E$22,3,0),0)</f>
        <v>0</v>
      </c>
      <c r="AK307" s="26">
        <f>IFERROR(INDEX('Sub Ref'!$M$14:$M$23,MATCH('DATA ENTRY'!X307,'Sub Ref'!$L$14:$L$23,0)),0)</f>
        <v>0</v>
      </c>
      <c r="AL307" s="26">
        <f>IFERROR(INDEX('Sub Ref'!$N$14:$N$23,MATCH('DATA ENTRY'!X307,'Sub Ref'!$L$14:$L$23,0)),0)</f>
        <v>0</v>
      </c>
      <c r="AN307" s="26">
        <f t="shared" si="44"/>
        <v>7</v>
      </c>
      <c r="AP307" s="26">
        <f>IFERROR('MARK LOOKUP'!Y307*LEDGER!AR307,0)</f>
        <v>0</v>
      </c>
      <c r="AQ307" s="26">
        <f>IFERROR('MARK LOOKUP'!Z307*LEDGER!AS307,0)</f>
        <v>0</v>
      </c>
      <c r="AR307" s="26">
        <f>IFERROR(AA307*LEDGER!AU307,0)</f>
        <v>0</v>
      </c>
      <c r="AS307" s="26">
        <f>IFERROR(AB307*LEDGER!AV307,0)</f>
        <v>0</v>
      </c>
      <c r="AT307" s="26">
        <f>IFERROR(AC307*LEDGER!AU307,0)</f>
        <v>0</v>
      </c>
      <c r="AU307" s="26">
        <f>IFERROR(AD307*LEDGER!AV307,0)</f>
        <v>0</v>
      </c>
      <c r="AV307" s="26">
        <f>IFERROR(AE307*LEDGER!BA307,0)</f>
        <v>0</v>
      </c>
      <c r="AW307" s="26">
        <f>IFERROR(AF307*LEDGER!BB307,0)</f>
        <v>0</v>
      </c>
      <c r="AX307" s="26">
        <f>IFERROR(AG307*LEDGER!BD307,0)</f>
        <v>0</v>
      </c>
      <c r="AY307" s="26">
        <f>IFERROR(AH307*LEDGER!BE307,0)</f>
        <v>0</v>
      </c>
      <c r="AZ307" s="26">
        <f>IFERROR(AI307*LEDGER!BG307,0)</f>
        <v>0</v>
      </c>
      <c r="BA307" s="26">
        <f>IFERROR(AJ307*LEDGER!BH307,0)</f>
        <v>0</v>
      </c>
      <c r="BB307" s="26">
        <f>IFERROR(AK307*LEDGER!BJ307,0)</f>
        <v>0</v>
      </c>
      <c r="BC307" s="26">
        <f>IFERROR(AL307*LEDGER!BK307,0)</f>
        <v>0</v>
      </c>
      <c r="BD307" s="26">
        <f t="shared" si="45"/>
        <v>0</v>
      </c>
      <c r="BE307" s="26">
        <f t="shared" si="46"/>
        <v>0</v>
      </c>
    </row>
    <row r="308" spans="2:57" x14ac:dyDescent="0.2">
      <c r="B308" s="26">
        <f>'Sub Ref'!F$27</f>
        <v>75</v>
      </c>
      <c r="C308" s="26">
        <f>'Sub Ref'!G$27</f>
        <v>25</v>
      </c>
      <c r="D308" s="26">
        <f t="shared" si="40"/>
        <v>100</v>
      </c>
      <c r="E308" s="26">
        <f>'Sub Ref'!O$27</f>
        <v>75</v>
      </c>
      <c r="F308" s="26">
        <f>'Sub Ref'!P$27</f>
        <v>25</v>
      </c>
      <c r="G308" s="26">
        <f t="shared" si="41"/>
        <v>100</v>
      </c>
      <c r="H308" s="26" t="e">
        <f>VLOOKUP('DATA ENTRY'!L308,'Sub Ref'!$L$30:$O$31,4,0)</f>
        <v>#N/A</v>
      </c>
      <c r="I308" s="26" t="e">
        <f>VLOOKUP('DATA ENTRY'!L308,'Sub Ref'!$L$30:$P$31,5,0)</f>
        <v>#N/A</v>
      </c>
      <c r="J308" s="26" t="e">
        <f t="shared" si="47"/>
        <v>#N/A</v>
      </c>
      <c r="K308" s="26" t="e">
        <f>VLOOKUP('DATA ENTRY'!O308,'Sub Ref'!$C$3:$G$11,4,0)</f>
        <v>#N/A</v>
      </c>
      <c r="L308" s="26" t="e">
        <f>VLOOKUP('DATA ENTRY'!O308,'Sub Ref'!$C$3:$G$11,5,0)</f>
        <v>#N/A</v>
      </c>
      <c r="M308" s="26" t="e">
        <f t="shared" si="42"/>
        <v>#N/A</v>
      </c>
      <c r="N308" s="26" t="e">
        <f>VLOOKUP('DATA ENTRY'!R308,'Sub Ref'!$L$3:$P$11,4,0)</f>
        <v>#N/A</v>
      </c>
      <c r="O308" s="26" t="e">
        <f>VLOOKUP('DATA ENTRY'!R308,'Sub Ref'!$L$3:$P$11,5,0)</f>
        <v>#N/A</v>
      </c>
      <c r="P308" s="26" t="e">
        <f t="shared" si="48"/>
        <v>#N/A</v>
      </c>
      <c r="Q308" s="26" t="e">
        <f>VLOOKUP('DATA ENTRY'!U308,'Sub Ref'!$C$14:$G$22,4,0)</f>
        <v>#N/A</v>
      </c>
      <c r="R308" s="26" t="e">
        <f>VLOOKUP('DATA ENTRY'!U308,'Sub Ref'!$C$14:$G$22,5,0)</f>
        <v>#N/A</v>
      </c>
      <c r="S308" s="26" t="e">
        <f t="shared" si="49"/>
        <v>#N/A</v>
      </c>
      <c r="T308" s="26" t="e">
        <f>INDEX('Sub Ref'!$O$14:$O$22,MATCH('DATA ENTRY'!X308,'Sub Ref'!$L$14:$L$22,0))</f>
        <v>#N/A</v>
      </c>
      <c r="U308" s="26" t="e">
        <f>INDEX('Sub Ref'!$P$14:$P$22,MATCH('DATA ENTRY'!X308,'Sub Ref'!$L$14:$L$22,0))</f>
        <v>#N/A</v>
      </c>
      <c r="V308" s="26" t="e">
        <f t="shared" si="43"/>
        <v>#N/A</v>
      </c>
      <c r="X308" s="26">
        <f>'DATA ENTRY'!A308</f>
        <v>0</v>
      </c>
      <c r="Y308" s="26">
        <f>'Sub Ref'!$D$27</f>
        <v>2.25</v>
      </c>
      <c r="Z308" s="26">
        <f>'Sub Ref'!$E$27</f>
        <v>0.75</v>
      </c>
      <c r="AA308" s="26">
        <f>'Sub Ref'!$M$27</f>
        <v>3</v>
      </c>
      <c r="AB308" s="26">
        <f>'Sub Ref'!$N$27</f>
        <v>1</v>
      </c>
      <c r="AC308" s="26">
        <f>IFERROR(VLOOKUP('DATA ENTRY'!L308,'Sub Ref'!$L$30:$N$31,2,0),0)</f>
        <v>0</v>
      </c>
      <c r="AD308" s="26">
        <f>IFERROR(VLOOKUP('DATA ENTRY'!L308,'Sub Ref'!$L$30:$N$31,3,0),0)</f>
        <v>0</v>
      </c>
      <c r="AE308" s="26">
        <f>IFERROR(VLOOKUP('DATA ENTRY'!O308,'Sub Ref'!$C$3:$E$11,2,0),0)</f>
        <v>0</v>
      </c>
      <c r="AF308" s="26">
        <f>IFERROR(VLOOKUP('DATA ENTRY'!O308,'Sub Ref'!$C$3:$E$11,3,0),0)</f>
        <v>0</v>
      </c>
      <c r="AG308" s="26">
        <f>IFERROR(VLOOKUP('DATA ENTRY'!R308,'Sub Ref'!$L$3:$N$24,2,0),0)</f>
        <v>0</v>
      </c>
      <c r="AH308" s="26">
        <f>IFERROR(VLOOKUP('DATA ENTRY'!R308,'Sub Ref'!$L$3:$N$24,3,0),0)</f>
        <v>0</v>
      </c>
      <c r="AI308" s="26">
        <f>IFERROR(VLOOKUP('DATA ENTRY'!U308,'Sub Ref'!$C$14:$E$22,2,0),0)</f>
        <v>0</v>
      </c>
      <c r="AJ308" s="26">
        <f>IFERROR(VLOOKUP('DATA ENTRY'!U308,'Sub Ref'!$C$14:$E$22,3,0),0)</f>
        <v>0</v>
      </c>
      <c r="AK308" s="26">
        <f>IFERROR(INDEX('Sub Ref'!$M$14:$M$23,MATCH('DATA ENTRY'!X308,'Sub Ref'!$L$14:$L$23,0)),0)</f>
        <v>0</v>
      </c>
      <c r="AL308" s="26">
        <f>IFERROR(INDEX('Sub Ref'!$N$14:$N$23,MATCH('DATA ENTRY'!X308,'Sub Ref'!$L$14:$L$23,0)),0)</f>
        <v>0</v>
      </c>
      <c r="AN308" s="26">
        <f t="shared" si="44"/>
        <v>7</v>
      </c>
      <c r="AP308" s="26">
        <f>IFERROR('MARK LOOKUP'!Y308*LEDGER!AR308,0)</f>
        <v>0</v>
      </c>
      <c r="AQ308" s="26">
        <f>IFERROR('MARK LOOKUP'!Z308*LEDGER!AS308,0)</f>
        <v>0</v>
      </c>
      <c r="AR308" s="26">
        <f>IFERROR(AA308*LEDGER!AU308,0)</f>
        <v>0</v>
      </c>
      <c r="AS308" s="26">
        <f>IFERROR(AB308*LEDGER!AV308,0)</f>
        <v>0</v>
      </c>
      <c r="AT308" s="26">
        <f>IFERROR(AC308*LEDGER!AU308,0)</f>
        <v>0</v>
      </c>
      <c r="AU308" s="26">
        <f>IFERROR(AD308*LEDGER!AV308,0)</f>
        <v>0</v>
      </c>
      <c r="AV308" s="26">
        <f>IFERROR(AE308*LEDGER!BA308,0)</f>
        <v>0</v>
      </c>
      <c r="AW308" s="26">
        <f>IFERROR(AF308*LEDGER!BB308,0)</f>
        <v>0</v>
      </c>
      <c r="AX308" s="26">
        <f>IFERROR(AG308*LEDGER!BD308,0)</f>
        <v>0</v>
      </c>
      <c r="AY308" s="26">
        <f>IFERROR(AH308*LEDGER!BE308,0)</f>
        <v>0</v>
      </c>
      <c r="AZ308" s="26">
        <f>IFERROR(AI308*LEDGER!BG308,0)</f>
        <v>0</v>
      </c>
      <c r="BA308" s="26">
        <f>IFERROR(AJ308*LEDGER!BH308,0)</f>
        <v>0</v>
      </c>
      <c r="BB308" s="26">
        <f>IFERROR(AK308*LEDGER!BJ308,0)</f>
        <v>0</v>
      </c>
      <c r="BC308" s="26">
        <f>IFERROR(AL308*LEDGER!BK308,0)</f>
        <v>0</v>
      </c>
      <c r="BD308" s="26">
        <f t="shared" si="45"/>
        <v>0</v>
      </c>
      <c r="BE308" s="26">
        <f t="shared" si="46"/>
        <v>0</v>
      </c>
    </row>
    <row r="309" spans="2:57" x14ac:dyDescent="0.2">
      <c r="B309" s="26">
        <f>'Sub Ref'!F$27</f>
        <v>75</v>
      </c>
      <c r="C309" s="26">
        <f>'Sub Ref'!G$27</f>
        <v>25</v>
      </c>
      <c r="D309" s="26">
        <f t="shared" si="40"/>
        <v>100</v>
      </c>
      <c r="E309" s="26">
        <f>'Sub Ref'!O$27</f>
        <v>75</v>
      </c>
      <c r="F309" s="26">
        <f>'Sub Ref'!P$27</f>
        <v>25</v>
      </c>
      <c r="G309" s="26">
        <f t="shared" si="41"/>
        <v>100</v>
      </c>
      <c r="H309" s="26" t="e">
        <f>VLOOKUP('DATA ENTRY'!L309,'Sub Ref'!$L$30:$O$31,4,0)</f>
        <v>#N/A</v>
      </c>
      <c r="I309" s="26" t="e">
        <f>VLOOKUP('DATA ENTRY'!L309,'Sub Ref'!$L$30:$P$31,5,0)</f>
        <v>#N/A</v>
      </c>
      <c r="J309" s="26" t="e">
        <f t="shared" si="47"/>
        <v>#N/A</v>
      </c>
      <c r="K309" s="26" t="e">
        <f>VLOOKUP('DATA ENTRY'!O309,'Sub Ref'!$C$3:$G$11,4,0)</f>
        <v>#N/A</v>
      </c>
      <c r="L309" s="26" t="e">
        <f>VLOOKUP('DATA ENTRY'!O309,'Sub Ref'!$C$3:$G$11,5,0)</f>
        <v>#N/A</v>
      </c>
      <c r="M309" s="26" t="e">
        <f t="shared" si="42"/>
        <v>#N/A</v>
      </c>
      <c r="N309" s="26" t="e">
        <f>VLOOKUP('DATA ENTRY'!R309,'Sub Ref'!$L$3:$P$11,4,0)</f>
        <v>#N/A</v>
      </c>
      <c r="O309" s="26" t="e">
        <f>VLOOKUP('DATA ENTRY'!R309,'Sub Ref'!$L$3:$P$11,5,0)</f>
        <v>#N/A</v>
      </c>
      <c r="P309" s="26" t="e">
        <f t="shared" si="48"/>
        <v>#N/A</v>
      </c>
      <c r="Q309" s="26" t="e">
        <f>VLOOKUP('DATA ENTRY'!U309,'Sub Ref'!$C$14:$G$22,4,0)</f>
        <v>#N/A</v>
      </c>
      <c r="R309" s="26" t="e">
        <f>VLOOKUP('DATA ENTRY'!U309,'Sub Ref'!$C$14:$G$22,5,0)</f>
        <v>#N/A</v>
      </c>
      <c r="S309" s="26" t="e">
        <f t="shared" si="49"/>
        <v>#N/A</v>
      </c>
      <c r="T309" s="26" t="e">
        <f>INDEX('Sub Ref'!$O$14:$O$22,MATCH('DATA ENTRY'!X309,'Sub Ref'!$L$14:$L$22,0))</f>
        <v>#N/A</v>
      </c>
      <c r="U309" s="26" t="e">
        <f>INDEX('Sub Ref'!$P$14:$P$22,MATCH('DATA ENTRY'!X309,'Sub Ref'!$L$14:$L$22,0))</f>
        <v>#N/A</v>
      </c>
      <c r="V309" s="26" t="e">
        <f t="shared" si="43"/>
        <v>#N/A</v>
      </c>
      <c r="X309" s="26">
        <f>'DATA ENTRY'!A309</f>
        <v>0</v>
      </c>
      <c r="Y309" s="26">
        <f>'Sub Ref'!$D$27</f>
        <v>2.25</v>
      </c>
      <c r="Z309" s="26">
        <f>'Sub Ref'!$E$27</f>
        <v>0.75</v>
      </c>
      <c r="AA309" s="26">
        <f>'Sub Ref'!$M$27</f>
        <v>3</v>
      </c>
      <c r="AB309" s="26">
        <f>'Sub Ref'!$N$27</f>
        <v>1</v>
      </c>
      <c r="AC309" s="26">
        <f>IFERROR(VLOOKUP('DATA ENTRY'!L309,'Sub Ref'!$L$30:$N$31,2,0),0)</f>
        <v>0</v>
      </c>
      <c r="AD309" s="26">
        <f>IFERROR(VLOOKUP('DATA ENTRY'!L309,'Sub Ref'!$L$30:$N$31,3,0),0)</f>
        <v>0</v>
      </c>
      <c r="AE309" s="26">
        <f>IFERROR(VLOOKUP('DATA ENTRY'!O309,'Sub Ref'!$C$3:$E$11,2,0),0)</f>
        <v>0</v>
      </c>
      <c r="AF309" s="26">
        <f>IFERROR(VLOOKUP('DATA ENTRY'!O309,'Sub Ref'!$C$3:$E$11,3,0),0)</f>
        <v>0</v>
      </c>
      <c r="AG309" s="26">
        <f>IFERROR(VLOOKUP('DATA ENTRY'!R309,'Sub Ref'!$L$3:$N$24,2,0),0)</f>
        <v>0</v>
      </c>
      <c r="AH309" s="26">
        <f>IFERROR(VLOOKUP('DATA ENTRY'!R309,'Sub Ref'!$L$3:$N$24,3,0),0)</f>
        <v>0</v>
      </c>
      <c r="AI309" s="26">
        <f>IFERROR(VLOOKUP('DATA ENTRY'!U309,'Sub Ref'!$C$14:$E$22,2,0),0)</f>
        <v>0</v>
      </c>
      <c r="AJ309" s="26">
        <f>IFERROR(VLOOKUP('DATA ENTRY'!U309,'Sub Ref'!$C$14:$E$22,3,0),0)</f>
        <v>0</v>
      </c>
      <c r="AK309" s="26">
        <f>IFERROR(INDEX('Sub Ref'!$M$14:$M$23,MATCH('DATA ENTRY'!X309,'Sub Ref'!$L$14:$L$23,0)),0)</f>
        <v>0</v>
      </c>
      <c r="AL309" s="26">
        <f>IFERROR(INDEX('Sub Ref'!$N$14:$N$23,MATCH('DATA ENTRY'!X309,'Sub Ref'!$L$14:$L$23,0)),0)</f>
        <v>0</v>
      </c>
      <c r="AN309" s="26">
        <f t="shared" si="44"/>
        <v>7</v>
      </c>
      <c r="AP309" s="26">
        <f>IFERROR('MARK LOOKUP'!Y309*LEDGER!AR309,0)</f>
        <v>0</v>
      </c>
      <c r="AQ309" s="26">
        <f>IFERROR('MARK LOOKUP'!Z309*LEDGER!AS309,0)</f>
        <v>0</v>
      </c>
      <c r="AR309" s="26">
        <f>IFERROR(AA309*LEDGER!AU309,0)</f>
        <v>0</v>
      </c>
      <c r="AS309" s="26">
        <f>IFERROR(AB309*LEDGER!AV309,0)</f>
        <v>0</v>
      </c>
      <c r="AT309" s="26">
        <f>IFERROR(AC309*LEDGER!AU309,0)</f>
        <v>0</v>
      </c>
      <c r="AU309" s="26">
        <f>IFERROR(AD309*LEDGER!AV309,0)</f>
        <v>0</v>
      </c>
      <c r="AV309" s="26">
        <f>IFERROR(AE309*LEDGER!BA309,0)</f>
        <v>0</v>
      </c>
      <c r="AW309" s="26">
        <f>IFERROR(AF309*LEDGER!BB309,0)</f>
        <v>0</v>
      </c>
      <c r="AX309" s="26">
        <f>IFERROR(AG309*LEDGER!BD309,0)</f>
        <v>0</v>
      </c>
      <c r="AY309" s="26">
        <f>IFERROR(AH309*LEDGER!BE309,0)</f>
        <v>0</v>
      </c>
      <c r="AZ309" s="26">
        <f>IFERROR(AI309*LEDGER!BG309,0)</f>
        <v>0</v>
      </c>
      <c r="BA309" s="26">
        <f>IFERROR(AJ309*LEDGER!BH309,0)</f>
        <v>0</v>
      </c>
      <c r="BB309" s="26">
        <f>IFERROR(AK309*LEDGER!BJ309,0)</f>
        <v>0</v>
      </c>
      <c r="BC309" s="26">
        <f>IFERROR(AL309*LEDGER!BK309,0)</f>
        <v>0</v>
      </c>
      <c r="BD309" s="26">
        <f t="shared" si="45"/>
        <v>0</v>
      </c>
      <c r="BE309" s="26">
        <f t="shared" si="46"/>
        <v>0</v>
      </c>
    </row>
    <row r="310" spans="2:57" x14ac:dyDescent="0.2">
      <c r="B310" s="26">
        <f>'Sub Ref'!F$27</f>
        <v>75</v>
      </c>
      <c r="C310" s="26">
        <f>'Sub Ref'!G$27</f>
        <v>25</v>
      </c>
      <c r="D310" s="26">
        <f t="shared" si="40"/>
        <v>100</v>
      </c>
      <c r="E310" s="26">
        <f>'Sub Ref'!O$27</f>
        <v>75</v>
      </c>
      <c r="F310" s="26">
        <f>'Sub Ref'!P$27</f>
        <v>25</v>
      </c>
      <c r="G310" s="26">
        <f t="shared" si="41"/>
        <v>100</v>
      </c>
      <c r="H310" s="26" t="e">
        <f>VLOOKUP('DATA ENTRY'!L310,'Sub Ref'!$L$30:$O$31,4,0)</f>
        <v>#N/A</v>
      </c>
      <c r="I310" s="26" t="e">
        <f>VLOOKUP('DATA ENTRY'!L310,'Sub Ref'!$L$30:$P$31,5,0)</f>
        <v>#N/A</v>
      </c>
      <c r="J310" s="26" t="e">
        <f t="shared" si="47"/>
        <v>#N/A</v>
      </c>
      <c r="K310" s="26" t="e">
        <f>VLOOKUP('DATA ENTRY'!O310,'Sub Ref'!$C$3:$G$11,4,0)</f>
        <v>#N/A</v>
      </c>
      <c r="L310" s="26" t="e">
        <f>VLOOKUP('DATA ENTRY'!O310,'Sub Ref'!$C$3:$G$11,5,0)</f>
        <v>#N/A</v>
      </c>
      <c r="M310" s="26" t="e">
        <f t="shared" si="42"/>
        <v>#N/A</v>
      </c>
      <c r="N310" s="26" t="e">
        <f>VLOOKUP('DATA ENTRY'!R310,'Sub Ref'!$L$3:$P$11,4,0)</f>
        <v>#N/A</v>
      </c>
      <c r="O310" s="26" t="e">
        <f>VLOOKUP('DATA ENTRY'!R310,'Sub Ref'!$L$3:$P$11,5,0)</f>
        <v>#N/A</v>
      </c>
      <c r="P310" s="26" t="e">
        <f t="shared" si="48"/>
        <v>#N/A</v>
      </c>
      <c r="Q310" s="26" t="e">
        <f>VLOOKUP('DATA ENTRY'!U310,'Sub Ref'!$C$14:$G$22,4,0)</f>
        <v>#N/A</v>
      </c>
      <c r="R310" s="26" t="e">
        <f>VLOOKUP('DATA ENTRY'!U310,'Sub Ref'!$C$14:$G$22,5,0)</f>
        <v>#N/A</v>
      </c>
      <c r="S310" s="26" t="e">
        <f t="shared" si="49"/>
        <v>#N/A</v>
      </c>
      <c r="T310" s="26" t="e">
        <f>INDEX('Sub Ref'!$O$14:$O$22,MATCH('DATA ENTRY'!X310,'Sub Ref'!$L$14:$L$22,0))</f>
        <v>#N/A</v>
      </c>
      <c r="U310" s="26" t="e">
        <f>INDEX('Sub Ref'!$P$14:$P$22,MATCH('DATA ENTRY'!X310,'Sub Ref'!$L$14:$L$22,0))</f>
        <v>#N/A</v>
      </c>
      <c r="V310" s="26" t="e">
        <f t="shared" si="43"/>
        <v>#N/A</v>
      </c>
      <c r="X310" s="26">
        <f>'DATA ENTRY'!A310</f>
        <v>0</v>
      </c>
      <c r="Y310" s="26">
        <f>'Sub Ref'!$D$27</f>
        <v>2.25</v>
      </c>
      <c r="Z310" s="26">
        <f>'Sub Ref'!$E$27</f>
        <v>0.75</v>
      </c>
      <c r="AA310" s="26">
        <f>'Sub Ref'!$M$27</f>
        <v>3</v>
      </c>
      <c r="AB310" s="26">
        <f>'Sub Ref'!$N$27</f>
        <v>1</v>
      </c>
      <c r="AC310" s="26">
        <f>IFERROR(VLOOKUP('DATA ENTRY'!L310,'Sub Ref'!$L$30:$N$31,2,0),0)</f>
        <v>0</v>
      </c>
      <c r="AD310" s="26">
        <f>IFERROR(VLOOKUP('DATA ENTRY'!L310,'Sub Ref'!$L$30:$N$31,3,0),0)</f>
        <v>0</v>
      </c>
      <c r="AE310" s="26">
        <f>IFERROR(VLOOKUP('DATA ENTRY'!O310,'Sub Ref'!$C$3:$E$11,2,0),0)</f>
        <v>0</v>
      </c>
      <c r="AF310" s="26">
        <f>IFERROR(VLOOKUP('DATA ENTRY'!O310,'Sub Ref'!$C$3:$E$11,3,0),0)</f>
        <v>0</v>
      </c>
      <c r="AG310" s="26">
        <f>IFERROR(VLOOKUP('DATA ENTRY'!R310,'Sub Ref'!$L$3:$N$24,2,0),0)</f>
        <v>0</v>
      </c>
      <c r="AH310" s="26">
        <f>IFERROR(VLOOKUP('DATA ENTRY'!R310,'Sub Ref'!$L$3:$N$24,3,0),0)</f>
        <v>0</v>
      </c>
      <c r="AI310" s="26">
        <f>IFERROR(VLOOKUP('DATA ENTRY'!U310,'Sub Ref'!$C$14:$E$22,2,0),0)</f>
        <v>0</v>
      </c>
      <c r="AJ310" s="26">
        <f>IFERROR(VLOOKUP('DATA ENTRY'!U310,'Sub Ref'!$C$14:$E$22,3,0),0)</f>
        <v>0</v>
      </c>
      <c r="AK310" s="26">
        <f>IFERROR(INDEX('Sub Ref'!$M$14:$M$23,MATCH('DATA ENTRY'!X310,'Sub Ref'!$L$14:$L$23,0)),0)</f>
        <v>0</v>
      </c>
      <c r="AL310" s="26">
        <f>IFERROR(INDEX('Sub Ref'!$N$14:$N$23,MATCH('DATA ENTRY'!X310,'Sub Ref'!$L$14:$L$23,0)),0)</f>
        <v>0</v>
      </c>
      <c r="AN310" s="26">
        <f t="shared" si="44"/>
        <v>7</v>
      </c>
      <c r="AP310" s="26">
        <f>IFERROR('MARK LOOKUP'!Y310*LEDGER!AR310,0)</f>
        <v>0</v>
      </c>
      <c r="AQ310" s="26">
        <f>IFERROR('MARK LOOKUP'!Z310*LEDGER!AS310,0)</f>
        <v>0</v>
      </c>
      <c r="AR310" s="26">
        <f>IFERROR(AA310*LEDGER!AU310,0)</f>
        <v>0</v>
      </c>
      <c r="AS310" s="26">
        <f>IFERROR(AB310*LEDGER!AV310,0)</f>
        <v>0</v>
      </c>
      <c r="AT310" s="26">
        <f>IFERROR(AC310*LEDGER!AU310,0)</f>
        <v>0</v>
      </c>
      <c r="AU310" s="26">
        <f>IFERROR(AD310*LEDGER!AV310,0)</f>
        <v>0</v>
      </c>
      <c r="AV310" s="26">
        <f>IFERROR(AE310*LEDGER!BA310,0)</f>
        <v>0</v>
      </c>
      <c r="AW310" s="26">
        <f>IFERROR(AF310*LEDGER!BB310,0)</f>
        <v>0</v>
      </c>
      <c r="AX310" s="26">
        <f>IFERROR(AG310*LEDGER!BD310,0)</f>
        <v>0</v>
      </c>
      <c r="AY310" s="26">
        <f>IFERROR(AH310*LEDGER!BE310,0)</f>
        <v>0</v>
      </c>
      <c r="AZ310" s="26">
        <f>IFERROR(AI310*LEDGER!BG310,0)</f>
        <v>0</v>
      </c>
      <c r="BA310" s="26">
        <f>IFERROR(AJ310*LEDGER!BH310,0)</f>
        <v>0</v>
      </c>
      <c r="BB310" s="26">
        <f>IFERROR(AK310*LEDGER!BJ310,0)</f>
        <v>0</v>
      </c>
      <c r="BC310" s="26">
        <f>IFERROR(AL310*LEDGER!BK310,0)</f>
        <v>0</v>
      </c>
      <c r="BD310" s="26">
        <f t="shared" si="45"/>
        <v>0</v>
      </c>
      <c r="BE310" s="26">
        <f t="shared" si="46"/>
        <v>0</v>
      </c>
    </row>
    <row r="311" spans="2:57" x14ac:dyDescent="0.2">
      <c r="B311" s="26">
        <f>'Sub Ref'!F$27</f>
        <v>75</v>
      </c>
      <c r="C311" s="26">
        <f>'Sub Ref'!G$27</f>
        <v>25</v>
      </c>
      <c r="D311" s="26">
        <f t="shared" si="40"/>
        <v>100</v>
      </c>
      <c r="E311" s="26">
        <f>'Sub Ref'!O$27</f>
        <v>75</v>
      </c>
      <c r="F311" s="26">
        <f>'Sub Ref'!P$27</f>
        <v>25</v>
      </c>
      <c r="G311" s="26">
        <f t="shared" si="41"/>
        <v>100</v>
      </c>
      <c r="H311" s="26" t="e">
        <f>VLOOKUP('DATA ENTRY'!L311,'Sub Ref'!$L$30:$O$31,4,0)</f>
        <v>#N/A</v>
      </c>
      <c r="I311" s="26" t="e">
        <f>VLOOKUP('DATA ENTRY'!L311,'Sub Ref'!$L$30:$P$31,5,0)</f>
        <v>#N/A</v>
      </c>
      <c r="J311" s="26" t="e">
        <f t="shared" si="47"/>
        <v>#N/A</v>
      </c>
      <c r="K311" s="26" t="e">
        <f>VLOOKUP('DATA ENTRY'!O311,'Sub Ref'!$C$3:$G$11,4,0)</f>
        <v>#N/A</v>
      </c>
      <c r="L311" s="26" t="e">
        <f>VLOOKUP('DATA ENTRY'!O311,'Sub Ref'!$C$3:$G$11,5,0)</f>
        <v>#N/A</v>
      </c>
      <c r="M311" s="26" t="e">
        <f t="shared" si="42"/>
        <v>#N/A</v>
      </c>
      <c r="N311" s="26" t="e">
        <f>VLOOKUP('DATA ENTRY'!R311,'Sub Ref'!$L$3:$P$11,4,0)</f>
        <v>#N/A</v>
      </c>
      <c r="O311" s="26" t="e">
        <f>VLOOKUP('DATA ENTRY'!R311,'Sub Ref'!$L$3:$P$11,5,0)</f>
        <v>#N/A</v>
      </c>
      <c r="P311" s="26" t="e">
        <f t="shared" si="48"/>
        <v>#N/A</v>
      </c>
      <c r="Q311" s="26" t="e">
        <f>VLOOKUP('DATA ENTRY'!U311,'Sub Ref'!$C$14:$G$22,4,0)</f>
        <v>#N/A</v>
      </c>
      <c r="R311" s="26" t="e">
        <f>VLOOKUP('DATA ENTRY'!U311,'Sub Ref'!$C$14:$G$22,5,0)</f>
        <v>#N/A</v>
      </c>
      <c r="S311" s="26" t="e">
        <f t="shared" si="49"/>
        <v>#N/A</v>
      </c>
      <c r="T311" s="26" t="e">
        <f>INDEX('Sub Ref'!$O$14:$O$22,MATCH('DATA ENTRY'!X311,'Sub Ref'!$L$14:$L$22,0))</f>
        <v>#N/A</v>
      </c>
      <c r="U311" s="26" t="e">
        <f>INDEX('Sub Ref'!$P$14:$P$22,MATCH('DATA ENTRY'!X311,'Sub Ref'!$L$14:$L$22,0))</f>
        <v>#N/A</v>
      </c>
      <c r="V311" s="26" t="e">
        <f t="shared" si="43"/>
        <v>#N/A</v>
      </c>
      <c r="X311" s="26">
        <f>'DATA ENTRY'!A311</f>
        <v>0</v>
      </c>
      <c r="Y311" s="26">
        <f>'Sub Ref'!$D$27</f>
        <v>2.25</v>
      </c>
      <c r="Z311" s="26">
        <f>'Sub Ref'!$E$27</f>
        <v>0.75</v>
      </c>
      <c r="AA311" s="26">
        <f>'Sub Ref'!$M$27</f>
        <v>3</v>
      </c>
      <c r="AB311" s="26">
        <f>'Sub Ref'!$N$27</f>
        <v>1</v>
      </c>
      <c r="AC311" s="26">
        <f>IFERROR(VLOOKUP('DATA ENTRY'!L311,'Sub Ref'!$L$30:$N$31,2,0),0)</f>
        <v>0</v>
      </c>
      <c r="AD311" s="26">
        <f>IFERROR(VLOOKUP('DATA ENTRY'!L311,'Sub Ref'!$L$30:$N$31,3,0),0)</f>
        <v>0</v>
      </c>
      <c r="AE311" s="26">
        <f>IFERROR(VLOOKUP('DATA ENTRY'!O311,'Sub Ref'!$C$3:$E$11,2,0),0)</f>
        <v>0</v>
      </c>
      <c r="AF311" s="26">
        <f>IFERROR(VLOOKUP('DATA ENTRY'!O311,'Sub Ref'!$C$3:$E$11,3,0),0)</f>
        <v>0</v>
      </c>
      <c r="AG311" s="26">
        <f>IFERROR(VLOOKUP('DATA ENTRY'!R311,'Sub Ref'!$L$3:$N$24,2,0),0)</f>
        <v>0</v>
      </c>
      <c r="AH311" s="26">
        <f>IFERROR(VLOOKUP('DATA ENTRY'!R311,'Sub Ref'!$L$3:$N$24,3,0),0)</f>
        <v>0</v>
      </c>
      <c r="AI311" s="26">
        <f>IFERROR(VLOOKUP('DATA ENTRY'!U311,'Sub Ref'!$C$14:$E$22,2,0),0)</f>
        <v>0</v>
      </c>
      <c r="AJ311" s="26">
        <f>IFERROR(VLOOKUP('DATA ENTRY'!U311,'Sub Ref'!$C$14:$E$22,3,0),0)</f>
        <v>0</v>
      </c>
      <c r="AK311" s="26">
        <f>IFERROR(INDEX('Sub Ref'!$M$14:$M$23,MATCH('DATA ENTRY'!X311,'Sub Ref'!$L$14:$L$23,0)),0)</f>
        <v>0</v>
      </c>
      <c r="AL311" s="26">
        <f>IFERROR(INDEX('Sub Ref'!$N$14:$N$23,MATCH('DATA ENTRY'!X311,'Sub Ref'!$L$14:$L$23,0)),0)</f>
        <v>0</v>
      </c>
      <c r="AN311" s="26">
        <f t="shared" si="44"/>
        <v>7</v>
      </c>
      <c r="AP311" s="26">
        <f>IFERROR('MARK LOOKUP'!Y311*LEDGER!AR311,0)</f>
        <v>0</v>
      </c>
      <c r="AQ311" s="26">
        <f>IFERROR('MARK LOOKUP'!Z311*LEDGER!AS311,0)</f>
        <v>0</v>
      </c>
      <c r="AR311" s="26">
        <f>IFERROR(AA311*LEDGER!AU311,0)</f>
        <v>0</v>
      </c>
      <c r="AS311" s="26">
        <f>IFERROR(AB311*LEDGER!AV311,0)</f>
        <v>0</v>
      </c>
      <c r="AT311" s="26">
        <f>IFERROR(AC311*LEDGER!AU311,0)</f>
        <v>0</v>
      </c>
      <c r="AU311" s="26">
        <f>IFERROR(AD311*LEDGER!AV311,0)</f>
        <v>0</v>
      </c>
      <c r="AV311" s="26">
        <f>IFERROR(AE311*LEDGER!BA311,0)</f>
        <v>0</v>
      </c>
      <c r="AW311" s="26">
        <f>IFERROR(AF311*LEDGER!BB311,0)</f>
        <v>0</v>
      </c>
      <c r="AX311" s="26">
        <f>IFERROR(AG311*LEDGER!BD311,0)</f>
        <v>0</v>
      </c>
      <c r="AY311" s="26">
        <f>IFERROR(AH311*LEDGER!BE311,0)</f>
        <v>0</v>
      </c>
      <c r="AZ311" s="26">
        <f>IFERROR(AI311*LEDGER!BG311,0)</f>
        <v>0</v>
      </c>
      <c r="BA311" s="26">
        <f>IFERROR(AJ311*LEDGER!BH311,0)</f>
        <v>0</v>
      </c>
      <c r="BB311" s="26">
        <f>IFERROR(AK311*LEDGER!BJ311,0)</f>
        <v>0</v>
      </c>
      <c r="BC311" s="26">
        <f>IFERROR(AL311*LEDGER!BK311,0)</f>
        <v>0</v>
      </c>
      <c r="BD311" s="26">
        <f t="shared" si="45"/>
        <v>0</v>
      </c>
      <c r="BE311" s="26">
        <f t="shared" si="46"/>
        <v>0</v>
      </c>
    </row>
    <row r="312" spans="2:57" x14ac:dyDescent="0.2">
      <c r="B312" s="26">
        <f>'Sub Ref'!F$27</f>
        <v>75</v>
      </c>
      <c r="C312" s="26">
        <f>'Sub Ref'!G$27</f>
        <v>25</v>
      </c>
      <c r="D312" s="26">
        <f t="shared" si="40"/>
        <v>100</v>
      </c>
      <c r="E312" s="26">
        <f>'Sub Ref'!O$27</f>
        <v>75</v>
      </c>
      <c r="F312" s="26">
        <f>'Sub Ref'!P$27</f>
        <v>25</v>
      </c>
      <c r="G312" s="26">
        <f t="shared" si="41"/>
        <v>100</v>
      </c>
      <c r="H312" s="26" t="e">
        <f>VLOOKUP('DATA ENTRY'!L312,'Sub Ref'!$L$30:$O$31,4,0)</f>
        <v>#N/A</v>
      </c>
      <c r="I312" s="26" t="e">
        <f>VLOOKUP('DATA ENTRY'!L312,'Sub Ref'!$L$30:$P$31,5,0)</f>
        <v>#N/A</v>
      </c>
      <c r="J312" s="26" t="e">
        <f t="shared" si="47"/>
        <v>#N/A</v>
      </c>
      <c r="K312" s="26" t="e">
        <f>VLOOKUP('DATA ENTRY'!O312,'Sub Ref'!$C$3:$G$11,4,0)</f>
        <v>#N/A</v>
      </c>
      <c r="L312" s="26" t="e">
        <f>VLOOKUP('DATA ENTRY'!O312,'Sub Ref'!$C$3:$G$11,5,0)</f>
        <v>#N/A</v>
      </c>
      <c r="M312" s="26" t="e">
        <f t="shared" si="42"/>
        <v>#N/A</v>
      </c>
      <c r="N312" s="26" t="e">
        <f>VLOOKUP('DATA ENTRY'!R312,'Sub Ref'!$L$3:$P$11,4,0)</f>
        <v>#N/A</v>
      </c>
      <c r="O312" s="26" t="e">
        <f>VLOOKUP('DATA ENTRY'!R312,'Sub Ref'!$L$3:$P$11,5,0)</f>
        <v>#N/A</v>
      </c>
      <c r="P312" s="26" t="e">
        <f t="shared" si="48"/>
        <v>#N/A</v>
      </c>
      <c r="Q312" s="26" t="e">
        <f>VLOOKUP('DATA ENTRY'!U312,'Sub Ref'!$C$14:$G$22,4,0)</f>
        <v>#N/A</v>
      </c>
      <c r="R312" s="26" t="e">
        <f>VLOOKUP('DATA ENTRY'!U312,'Sub Ref'!$C$14:$G$22,5,0)</f>
        <v>#N/A</v>
      </c>
      <c r="S312" s="26" t="e">
        <f t="shared" si="49"/>
        <v>#N/A</v>
      </c>
      <c r="T312" s="26" t="e">
        <f>INDEX('Sub Ref'!$O$14:$O$22,MATCH('DATA ENTRY'!X312,'Sub Ref'!$L$14:$L$22,0))</f>
        <v>#N/A</v>
      </c>
      <c r="U312" s="26" t="e">
        <f>INDEX('Sub Ref'!$P$14:$P$22,MATCH('DATA ENTRY'!X312,'Sub Ref'!$L$14:$L$22,0))</f>
        <v>#N/A</v>
      </c>
      <c r="V312" s="26" t="e">
        <f t="shared" si="43"/>
        <v>#N/A</v>
      </c>
      <c r="X312" s="26">
        <f>'DATA ENTRY'!A312</f>
        <v>0</v>
      </c>
      <c r="Y312" s="26">
        <f>'Sub Ref'!$D$27</f>
        <v>2.25</v>
      </c>
      <c r="Z312" s="26">
        <f>'Sub Ref'!$E$27</f>
        <v>0.75</v>
      </c>
      <c r="AA312" s="26">
        <f>'Sub Ref'!$M$27</f>
        <v>3</v>
      </c>
      <c r="AB312" s="26">
        <f>'Sub Ref'!$N$27</f>
        <v>1</v>
      </c>
      <c r="AC312" s="26">
        <f>IFERROR(VLOOKUP('DATA ENTRY'!L312,'Sub Ref'!$L$30:$N$31,2,0),0)</f>
        <v>0</v>
      </c>
      <c r="AD312" s="26">
        <f>IFERROR(VLOOKUP('DATA ENTRY'!L312,'Sub Ref'!$L$30:$N$31,3,0),0)</f>
        <v>0</v>
      </c>
      <c r="AE312" s="26">
        <f>IFERROR(VLOOKUP('DATA ENTRY'!O312,'Sub Ref'!$C$3:$E$11,2,0),0)</f>
        <v>0</v>
      </c>
      <c r="AF312" s="26">
        <f>IFERROR(VLOOKUP('DATA ENTRY'!O312,'Sub Ref'!$C$3:$E$11,3,0),0)</f>
        <v>0</v>
      </c>
      <c r="AG312" s="26">
        <f>IFERROR(VLOOKUP('DATA ENTRY'!R312,'Sub Ref'!$L$3:$N$24,2,0),0)</f>
        <v>0</v>
      </c>
      <c r="AH312" s="26">
        <f>IFERROR(VLOOKUP('DATA ENTRY'!R312,'Sub Ref'!$L$3:$N$24,3,0),0)</f>
        <v>0</v>
      </c>
      <c r="AI312" s="26">
        <f>IFERROR(VLOOKUP('DATA ENTRY'!U312,'Sub Ref'!$C$14:$E$22,2,0),0)</f>
        <v>0</v>
      </c>
      <c r="AJ312" s="26">
        <f>IFERROR(VLOOKUP('DATA ENTRY'!U312,'Sub Ref'!$C$14:$E$22,3,0),0)</f>
        <v>0</v>
      </c>
      <c r="AK312" s="26">
        <f>IFERROR(INDEX('Sub Ref'!$M$14:$M$23,MATCH('DATA ENTRY'!X312,'Sub Ref'!$L$14:$L$23,0)),0)</f>
        <v>0</v>
      </c>
      <c r="AL312" s="26">
        <f>IFERROR(INDEX('Sub Ref'!$N$14:$N$23,MATCH('DATA ENTRY'!X312,'Sub Ref'!$L$14:$L$23,0)),0)</f>
        <v>0</v>
      </c>
      <c r="AN312" s="26">
        <f t="shared" si="44"/>
        <v>7</v>
      </c>
      <c r="AP312" s="26">
        <f>IFERROR('MARK LOOKUP'!Y312*LEDGER!AR312,0)</f>
        <v>0</v>
      </c>
      <c r="AQ312" s="26">
        <f>IFERROR('MARK LOOKUP'!Z312*LEDGER!AS312,0)</f>
        <v>0</v>
      </c>
      <c r="AR312" s="26">
        <f>IFERROR(AA312*LEDGER!AU312,0)</f>
        <v>0</v>
      </c>
      <c r="AS312" s="26">
        <f>IFERROR(AB312*LEDGER!AV312,0)</f>
        <v>0</v>
      </c>
      <c r="AT312" s="26">
        <f>IFERROR(AC312*LEDGER!AU312,0)</f>
        <v>0</v>
      </c>
      <c r="AU312" s="26">
        <f>IFERROR(AD312*LEDGER!AV312,0)</f>
        <v>0</v>
      </c>
      <c r="AV312" s="26">
        <f>IFERROR(AE312*LEDGER!BA312,0)</f>
        <v>0</v>
      </c>
      <c r="AW312" s="26">
        <f>IFERROR(AF312*LEDGER!BB312,0)</f>
        <v>0</v>
      </c>
      <c r="AX312" s="26">
        <f>IFERROR(AG312*LEDGER!BD312,0)</f>
        <v>0</v>
      </c>
      <c r="AY312" s="26">
        <f>IFERROR(AH312*LEDGER!BE312,0)</f>
        <v>0</v>
      </c>
      <c r="AZ312" s="26">
        <f>IFERROR(AI312*LEDGER!BG312,0)</f>
        <v>0</v>
      </c>
      <c r="BA312" s="26">
        <f>IFERROR(AJ312*LEDGER!BH312,0)</f>
        <v>0</v>
      </c>
      <c r="BB312" s="26">
        <f>IFERROR(AK312*LEDGER!BJ312,0)</f>
        <v>0</v>
      </c>
      <c r="BC312" s="26">
        <f>IFERROR(AL312*LEDGER!BK312,0)</f>
        <v>0</v>
      </c>
      <c r="BD312" s="26">
        <f t="shared" si="45"/>
        <v>0</v>
      </c>
      <c r="BE312" s="26">
        <f t="shared" si="46"/>
        <v>0</v>
      </c>
    </row>
    <row r="313" spans="2:57" x14ac:dyDescent="0.2">
      <c r="B313" s="26">
        <f>'Sub Ref'!F$27</f>
        <v>75</v>
      </c>
      <c r="C313" s="26">
        <f>'Sub Ref'!G$27</f>
        <v>25</v>
      </c>
      <c r="D313" s="26">
        <f t="shared" si="40"/>
        <v>100</v>
      </c>
      <c r="E313" s="26">
        <f>'Sub Ref'!O$27</f>
        <v>75</v>
      </c>
      <c r="F313" s="26">
        <f>'Sub Ref'!P$27</f>
        <v>25</v>
      </c>
      <c r="G313" s="26">
        <f t="shared" si="41"/>
        <v>100</v>
      </c>
      <c r="H313" s="26" t="e">
        <f>VLOOKUP('DATA ENTRY'!L313,'Sub Ref'!$L$30:$O$31,4,0)</f>
        <v>#N/A</v>
      </c>
      <c r="I313" s="26" t="e">
        <f>VLOOKUP('DATA ENTRY'!L313,'Sub Ref'!$L$30:$P$31,5,0)</f>
        <v>#N/A</v>
      </c>
      <c r="J313" s="26" t="e">
        <f t="shared" si="47"/>
        <v>#N/A</v>
      </c>
      <c r="K313" s="26" t="e">
        <f>VLOOKUP('DATA ENTRY'!O313,'Sub Ref'!$C$3:$G$11,4,0)</f>
        <v>#N/A</v>
      </c>
      <c r="L313" s="26" t="e">
        <f>VLOOKUP('DATA ENTRY'!O313,'Sub Ref'!$C$3:$G$11,5,0)</f>
        <v>#N/A</v>
      </c>
      <c r="M313" s="26" t="e">
        <f t="shared" si="42"/>
        <v>#N/A</v>
      </c>
      <c r="N313" s="26" t="e">
        <f>VLOOKUP('DATA ENTRY'!R313,'Sub Ref'!$L$3:$P$11,4,0)</f>
        <v>#N/A</v>
      </c>
      <c r="O313" s="26" t="e">
        <f>VLOOKUP('DATA ENTRY'!R313,'Sub Ref'!$L$3:$P$11,5,0)</f>
        <v>#N/A</v>
      </c>
      <c r="P313" s="26" t="e">
        <f t="shared" si="48"/>
        <v>#N/A</v>
      </c>
      <c r="Q313" s="26" t="e">
        <f>VLOOKUP('DATA ENTRY'!U313,'Sub Ref'!$C$14:$G$22,4,0)</f>
        <v>#N/A</v>
      </c>
      <c r="R313" s="26" t="e">
        <f>VLOOKUP('DATA ENTRY'!U313,'Sub Ref'!$C$14:$G$22,5,0)</f>
        <v>#N/A</v>
      </c>
      <c r="S313" s="26" t="e">
        <f t="shared" si="49"/>
        <v>#N/A</v>
      </c>
      <c r="T313" s="26" t="e">
        <f>INDEX('Sub Ref'!$O$14:$O$22,MATCH('DATA ENTRY'!X313,'Sub Ref'!$L$14:$L$22,0))</f>
        <v>#N/A</v>
      </c>
      <c r="U313" s="26" t="e">
        <f>INDEX('Sub Ref'!$P$14:$P$22,MATCH('DATA ENTRY'!X313,'Sub Ref'!$L$14:$L$22,0))</f>
        <v>#N/A</v>
      </c>
      <c r="V313" s="26" t="e">
        <f t="shared" si="43"/>
        <v>#N/A</v>
      </c>
      <c r="X313" s="26">
        <f>'DATA ENTRY'!A313</f>
        <v>0</v>
      </c>
      <c r="Y313" s="26">
        <f>'Sub Ref'!$D$27</f>
        <v>2.25</v>
      </c>
      <c r="Z313" s="26">
        <f>'Sub Ref'!$E$27</f>
        <v>0.75</v>
      </c>
      <c r="AA313" s="26">
        <f>'Sub Ref'!$M$27</f>
        <v>3</v>
      </c>
      <c r="AB313" s="26">
        <f>'Sub Ref'!$N$27</f>
        <v>1</v>
      </c>
      <c r="AC313" s="26">
        <f>IFERROR(VLOOKUP('DATA ENTRY'!L313,'Sub Ref'!$L$30:$N$31,2,0),0)</f>
        <v>0</v>
      </c>
      <c r="AD313" s="26">
        <f>IFERROR(VLOOKUP('DATA ENTRY'!L313,'Sub Ref'!$L$30:$N$31,3,0),0)</f>
        <v>0</v>
      </c>
      <c r="AE313" s="26">
        <f>IFERROR(VLOOKUP('DATA ENTRY'!O313,'Sub Ref'!$C$3:$E$11,2,0),0)</f>
        <v>0</v>
      </c>
      <c r="AF313" s="26">
        <f>IFERROR(VLOOKUP('DATA ENTRY'!O313,'Sub Ref'!$C$3:$E$11,3,0),0)</f>
        <v>0</v>
      </c>
      <c r="AG313" s="26">
        <f>IFERROR(VLOOKUP('DATA ENTRY'!R313,'Sub Ref'!$L$3:$N$24,2,0),0)</f>
        <v>0</v>
      </c>
      <c r="AH313" s="26">
        <f>IFERROR(VLOOKUP('DATA ENTRY'!R313,'Sub Ref'!$L$3:$N$24,3,0),0)</f>
        <v>0</v>
      </c>
      <c r="AI313" s="26">
        <f>IFERROR(VLOOKUP('DATA ENTRY'!U313,'Sub Ref'!$C$14:$E$22,2,0),0)</f>
        <v>0</v>
      </c>
      <c r="AJ313" s="26">
        <f>IFERROR(VLOOKUP('DATA ENTRY'!U313,'Sub Ref'!$C$14:$E$22,3,0),0)</f>
        <v>0</v>
      </c>
      <c r="AK313" s="26">
        <f>IFERROR(INDEX('Sub Ref'!$M$14:$M$23,MATCH('DATA ENTRY'!X313,'Sub Ref'!$L$14:$L$23,0)),0)</f>
        <v>0</v>
      </c>
      <c r="AL313" s="26">
        <f>IFERROR(INDEX('Sub Ref'!$N$14:$N$23,MATCH('DATA ENTRY'!X313,'Sub Ref'!$L$14:$L$23,0)),0)</f>
        <v>0</v>
      </c>
      <c r="AN313" s="26">
        <f t="shared" si="44"/>
        <v>7</v>
      </c>
      <c r="AP313" s="26">
        <f>IFERROR('MARK LOOKUP'!Y313*LEDGER!AR313,0)</f>
        <v>0</v>
      </c>
      <c r="AQ313" s="26">
        <f>IFERROR('MARK LOOKUP'!Z313*LEDGER!AS313,0)</f>
        <v>0</v>
      </c>
      <c r="AR313" s="26">
        <f>IFERROR(AA313*LEDGER!AU313,0)</f>
        <v>0</v>
      </c>
      <c r="AS313" s="26">
        <f>IFERROR(AB313*LEDGER!AV313,0)</f>
        <v>0</v>
      </c>
      <c r="AT313" s="26">
        <f>IFERROR(AC313*LEDGER!AU313,0)</f>
        <v>0</v>
      </c>
      <c r="AU313" s="26">
        <f>IFERROR(AD313*LEDGER!AV313,0)</f>
        <v>0</v>
      </c>
      <c r="AV313" s="26">
        <f>IFERROR(AE313*LEDGER!BA313,0)</f>
        <v>0</v>
      </c>
      <c r="AW313" s="26">
        <f>IFERROR(AF313*LEDGER!BB313,0)</f>
        <v>0</v>
      </c>
      <c r="AX313" s="26">
        <f>IFERROR(AG313*LEDGER!BD313,0)</f>
        <v>0</v>
      </c>
      <c r="AY313" s="26">
        <f>IFERROR(AH313*LEDGER!BE313,0)</f>
        <v>0</v>
      </c>
      <c r="AZ313" s="26">
        <f>IFERROR(AI313*LEDGER!BG313,0)</f>
        <v>0</v>
      </c>
      <c r="BA313" s="26">
        <f>IFERROR(AJ313*LEDGER!BH313,0)</f>
        <v>0</v>
      </c>
      <c r="BB313" s="26">
        <f>IFERROR(AK313*LEDGER!BJ313,0)</f>
        <v>0</v>
      </c>
      <c r="BC313" s="26">
        <f>IFERROR(AL313*LEDGER!BK313,0)</f>
        <v>0</v>
      </c>
      <c r="BD313" s="26">
        <f t="shared" si="45"/>
        <v>0</v>
      </c>
      <c r="BE313" s="26">
        <f t="shared" si="46"/>
        <v>0</v>
      </c>
    </row>
    <row r="314" spans="2:57" x14ac:dyDescent="0.2">
      <c r="B314" s="26">
        <f>'Sub Ref'!F$27</f>
        <v>75</v>
      </c>
      <c r="C314" s="26">
        <f>'Sub Ref'!G$27</f>
        <v>25</v>
      </c>
      <c r="D314" s="26">
        <f t="shared" si="40"/>
        <v>100</v>
      </c>
      <c r="E314" s="26">
        <f>'Sub Ref'!O$27</f>
        <v>75</v>
      </c>
      <c r="F314" s="26">
        <f>'Sub Ref'!P$27</f>
        <v>25</v>
      </c>
      <c r="G314" s="26">
        <f t="shared" si="41"/>
        <v>100</v>
      </c>
      <c r="H314" s="26" t="e">
        <f>VLOOKUP('DATA ENTRY'!L314,'Sub Ref'!$L$30:$O$31,4,0)</f>
        <v>#N/A</v>
      </c>
      <c r="I314" s="26" t="e">
        <f>VLOOKUP('DATA ENTRY'!L314,'Sub Ref'!$L$30:$P$31,5,0)</f>
        <v>#N/A</v>
      </c>
      <c r="J314" s="26" t="e">
        <f t="shared" si="47"/>
        <v>#N/A</v>
      </c>
      <c r="K314" s="26" t="e">
        <f>VLOOKUP('DATA ENTRY'!O314,'Sub Ref'!$C$3:$G$11,4,0)</f>
        <v>#N/A</v>
      </c>
      <c r="L314" s="26" t="e">
        <f>VLOOKUP('DATA ENTRY'!O314,'Sub Ref'!$C$3:$G$11,5,0)</f>
        <v>#N/A</v>
      </c>
      <c r="M314" s="26" t="e">
        <f t="shared" si="42"/>
        <v>#N/A</v>
      </c>
      <c r="N314" s="26" t="e">
        <f>VLOOKUP('DATA ENTRY'!R314,'Sub Ref'!$L$3:$P$11,4,0)</f>
        <v>#N/A</v>
      </c>
      <c r="O314" s="26" t="e">
        <f>VLOOKUP('DATA ENTRY'!R314,'Sub Ref'!$L$3:$P$11,5,0)</f>
        <v>#N/A</v>
      </c>
      <c r="P314" s="26" t="e">
        <f t="shared" si="48"/>
        <v>#N/A</v>
      </c>
      <c r="Q314" s="26" t="e">
        <f>VLOOKUP('DATA ENTRY'!U314,'Sub Ref'!$C$14:$G$22,4,0)</f>
        <v>#N/A</v>
      </c>
      <c r="R314" s="26" t="e">
        <f>VLOOKUP('DATA ENTRY'!U314,'Sub Ref'!$C$14:$G$22,5,0)</f>
        <v>#N/A</v>
      </c>
      <c r="S314" s="26" t="e">
        <f t="shared" si="49"/>
        <v>#N/A</v>
      </c>
      <c r="T314" s="26" t="e">
        <f>INDEX('Sub Ref'!$O$14:$O$22,MATCH('DATA ENTRY'!X314,'Sub Ref'!$L$14:$L$22,0))</f>
        <v>#N/A</v>
      </c>
      <c r="U314" s="26" t="e">
        <f>INDEX('Sub Ref'!$P$14:$P$22,MATCH('DATA ENTRY'!X314,'Sub Ref'!$L$14:$L$22,0))</f>
        <v>#N/A</v>
      </c>
      <c r="V314" s="26" t="e">
        <f t="shared" si="43"/>
        <v>#N/A</v>
      </c>
      <c r="X314" s="26">
        <f>'DATA ENTRY'!A314</f>
        <v>0</v>
      </c>
      <c r="Y314" s="26">
        <f>'Sub Ref'!$D$27</f>
        <v>2.25</v>
      </c>
      <c r="Z314" s="26">
        <f>'Sub Ref'!$E$27</f>
        <v>0.75</v>
      </c>
      <c r="AA314" s="26">
        <f>'Sub Ref'!$M$27</f>
        <v>3</v>
      </c>
      <c r="AB314" s="26">
        <f>'Sub Ref'!$N$27</f>
        <v>1</v>
      </c>
      <c r="AC314" s="26">
        <f>IFERROR(VLOOKUP('DATA ENTRY'!L314,'Sub Ref'!$L$30:$N$31,2,0),0)</f>
        <v>0</v>
      </c>
      <c r="AD314" s="26">
        <f>IFERROR(VLOOKUP('DATA ENTRY'!L314,'Sub Ref'!$L$30:$N$31,3,0),0)</f>
        <v>0</v>
      </c>
      <c r="AE314" s="26">
        <f>IFERROR(VLOOKUP('DATA ENTRY'!O314,'Sub Ref'!$C$3:$E$11,2,0),0)</f>
        <v>0</v>
      </c>
      <c r="AF314" s="26">
        <f>IFERROR(VLOOKUP('DATA ENTRY'!O314,'Sub Ref'!$C$3:$E$11,3,0),0)</f>
        <v>0</v>
      </c>
      <c r="AG314" s="26">
        <f>IFERROR(VLOOKUP('DATA ENTRY'!R314,'Sub Ref'!$L$3:$N$24,2,0),0)</f>
        <v>0</v>
      </c>
      <c r="AH314" s="26">
        <f>IFERROR(VLOOKUP('DATA ENTRY'!R314,'Sub Ref'!$L$3:$N$24,3,0),0)</f>
        <v>0</v>
      </c>
      <c r="AI314" s="26">
        <f>IFERROR(VLOOKUP('DATA ENTRY'!U314,'Sub Ref'!$C$14:$E$22,2,0),0)</f>
        <v>0</v>
      </c>
      <c r="AJ314" s="26">
        <f>IFERROR(VLOOKUP('DATA ENTRY'!U314,'Sub Ref'!$C$14:$E$22,3,0),0)</f>
        <v>0</v>
      </c>
      <c r="AK314" s="26">
        <f>IFERROR(INDEX('Sub Ref'!$M$14:$M$23,MATCH('DATA ENTRY'!X314,'Sub Ref'!$L$14:$L$23,0)),0)</f>
        <v>0</v>
      </c>
      <c r="AL314" s="26">
        <f>IFERROR(INDEX('Sub Ref'!$N$14:$N$23,MATCH('DATA ENTRY'!X314,'Sub Ref'!$L$14:$L$23,0)),0)</f>
        <v>0</v>
      </c>
      <c r="AN314" s="26">
        <f t="shared" si="44"/>
        <v>7</v>
      </c>
      <c r="AP314" s="26">
        <f>IFERROR('MARK LOOKUP'!Y314*LEDGER!AR314,0)</f>
        <v>0</v>
      </c>
      <c r="AQ314" s="26">
        <f>IFERROR('MARK LOOKUP'!Z314*LEDGER!AS314,0)</f>
        <v>0</v>
      </c>
      <c r="AR314" s="26">
        <f>IFERROR(AA314*LEDGER!AU314,0)</f>
        <v>0</v>
      </c>
      <c r="AS314" s="26">
        <f>IFERROR(AB314*LEDGER!AV314,0)</f>
        <v>0</v>
      </c>
      <c r="AT314" s="26">
        <f>IFERROR(AC314*LEDGER!AU314,0)</f>
        <v>0</v>
      </c>
      <c r="AU314" s="26">
        <f>IFERROR(AD314*LEDGER!AV314,0)</f>
        <v>0</v>
      </c>
      <c r="AV314" s="26">
        <f>IFERROR(AE314*LEDGER!BA314,0)</f>
        <v>0</v>
      </c>
      <c r="AW314" s="26">
        <f>IFERROR(AF314*LEDGER!BB314,0)</f>
        <v>0</v>
      </c>
      <c r="AX314" s="26">
        <f>IFERROR(AG314*LEDGER!BD314,0)</f>
        <v>0</v>
      </c>
      <c r="AY314" s="26">
        <f>IFERROR(AH314*LEDGER!BE314,0)</f>
        <v>0</v>
      </c>
      <c r="AZ314" s="26">
        <f>IFERROR(AI314*LEDGER!BG314,0)</f>
        <v>0</v>
      </c>
      <c r="BA314" s="26">
        <f>IFERROR(AJ314*LEDGER!BH314,0)</f>
        <v>0</v>
      </c>
      <c r="BB314" s="26">
        <f>IFERROR(AK314*LEDGER!BJ314,0)</f>
        <v>0</v>
      </c>
      <c r="BC314" s="26">
        <f>IFERROR(AL314*LEDGER!BK314,0)</f>
        <v>0</v>
      </c>
      <c r="BD314" s="26">
        <f t="shared" si="45"/>
        <v>0</v>
      </c>
      <c r="BE314" s="26">
        <f t="shared" si="46"/>
        <v>0</v>
      </c>
    </row>
    <row r="315" spans="2:57" x14ac:dyDescent="0.2">
      <c r="B315" s="26">
        <f>'Sub Ref'!F$27</f>
        <v>75</v>
      </c>
      <c r="C315" s="26">
        <f>'Sub Ref'!G$27</f>
        <v>25</v>
      </c>
      <c r="D315" s="26">
        <f t="shared" si="40"/>
        <v>100</v>
      </c>
      <c r="E315" s="26">
        <f>'Sub Ref'!O$27</f>
        <v>75</v>
      </c>
      <c r="F315" s="26">
        <f>'Sub Ref'!P$27</f>
        <v>25</v>
      </c>
      <c r="G315" s="26">
        <f t="shared" si="41"/>
        <v>100</v>
      </c>
      <c r="H315" s="26" t="e">
        <f>VLOOKUP('DATA ENTRY'!L315,'Sub Ref'!$L$30:$O$31,4,0)</f>
        <v>#N/A</v>
      </c>
      <c r="I315" s="26" t="e">
        <f>VLOOKUP('DATA ENTRY'!L315,'Sub Ref'!$L$30:$P$31,5,0)</f>
        <v>#N/A</v>
      </c>
      <c r="J315" s="26" t="e">
        <f t="shared" si="47"/>
        <v>#N/A</v>
      </c>
      <c r="K315" s="26" t="e">
        <f>VLOOKUP('DATA ENTRY'!O315,'Sub Ref'!$C$3:$G$11,4,0)</f>
        <v>#N/A</v>
      </c>
      <c r="L315" s="26" t="e">
        <f>VLOOKUP('DATA ENTRY'!O315,'Sub Ref'!$C$3:$G$11,5,0)</f>
        <v>#N/A</v>
      </c>
      <c r="M315" s="26" t="e">
        <f t="shared" si="42"/>
        <v>#N/A</v>
      </c>
      <c r="N315" s="26" t="e">
        <f>VLOOKUP('DATA ENTRY'!R315,'Sub Ref'!$L$3:$P$11,4,0)</f>
        <v>#N/A</v>
      </c>
      <c r="O315" s="26" t="e">
        <f>VLOOKUP('DATA ENTRY'!R315,'Sub Ref'!$L$3:$P$11,5,0)</f>
        <v>#N/A</v>
      </c>
      <c r="P315" s="26" t="e">
        <f t="shared" si="48"/>
        <v>#N/A</v>
      </c>
      <c r="Q315" s="26" t="e">
        <f>VLOOKUP('DATA ENTRY'!U315,'Sub Ref'!$C$14:$G$22,4,0)</f>
        <v>#N/A</v>
      </c>
      <c r="R315" s="26" t="e">
        <f>VLOOKUP('DATA ENTRY'!U315,'Sub Ref'!$C$14:$G$22,5,0)</f>
        <v>#N/A</v>
      </c>
      <c r="S315" s="26" t="e">
        <f t="shared" si="49"/>
        <v>#N/A</v>
      </c>
      <c r="T315" s="26" t="e">
        <f>INDEX('Sub Ref'!$O$14:$O$22,MATCH('DATA ENTRY'!X315,'Sub Ref'!$L$14:$L$22,0))</f>
        <v>#N/A</v>
      </c>
      <c r="U315" s="26" t="e">
        <f>INDEX('Sub Ref'!$P$14:$P$22,MATCH('DATA ENTRY'!X315,'Sub Ref'!$L$14:$L$22,0))</f>
        <v>#N/A</v>
      </c>
      <c r="V315" s="26" t="e">
        <f t="shared" si="43"/>
        <v>#N/A</v>
      </c>
      <c r="X315" s="26">
        <f>'DATA ENTRY'!A315</f>
        <v>0</v>
      </c>
      <c r="Y315" s="26">
        <f>'Sub Ref'!$D$27</f>
        <v>2.25</v>
      </c>
      <c r="Z315" s="26">
        <f>'Sub Ref'!$E$27</f>
        <v>0.75</v>
      </c>
      <c r="AA315" s="26">
        <f>'Sub Ref'!$M$27</f>
        <v>3</v>
      </c>
      <c r="AB315" s="26">
        <f>'Sub Ref'!$N$27</f>
        <v>1</v>
      </c>
      <c r="AC315" s="26">
        <f>IFERROR(VLOOKUP('DATA ENTRY'!L315,'Sub Ref'!$L$30:$N$31,2,0),0)</f>
        <v>0</v>
      </c>
      <c r="AD315" s="26">
        <f>IFERROR(VLOOKUP('DATA ENTRY'!L315,'Sub Ref'!$L$30:$N$31,3,0),0)</f>
        <v>0</v>
      </c>
      <c r="AE315" s="26">
        <f>IFERROR(VLOOKUP('DATA ENTRY'!O315,'Sub Ref'!$C$3:$E$11,2,0),0)</f>
        <v>0</v>
      </c>
      <c r="AF315" s="26">
        <f>IFERROR(VLOOKUP('DATA ENTRY'!O315,'Sub Ref'!$C$3:$E$11,3,0),0)</f>
        <v>0</v>
      </c>
      <c r="AG315" s="26">
        <f>IFERROR(VLOOKUP('DATA ENTRY'!R315,'Sub Ref'!$L$3:$N$24,2,0),0)</f>
        <v>0</v>
      </c>
      <c r="AH315" s="26">
        <f>IFERROR(VLOOKUP('DATA ENTRY'!R315,'Sub Ref'!$L$3:$N$24,3,0),0)</f>
        <v>0</v>
      </c>
      <c r="AI315" s="26">
        <f>IFERROR(VLOOKUP('DATA ENTRY'!U315,'Sub Ref'!$C$14:$E$22,2,0),0)</f>
        <v>0</v>
      </c>
      <c r="AJ315" s="26">
        <f>IFERROR(VLOOKUP('DATA ENTRY'!U315,'Sub Ref'!$C$14:$E$22,3,0),0)</f>
        <v>0</v>
      </c>
      <c r="AK315" s="26">
        <f>IFERROR(INDEX('Sub Ref'!$M$14:$M$23,MATCH('DATA ENTRY'!X315,'Sub Ref'!$L$14:$L$23,0)),0)</f>
        <v>0</v>
      </c>
      <c r="AL315" s="26">
        <f>IFERROR(INDEX('Sub Ref'!$N$14:$N$23,MATCH('DATA ENTRY'!X315,'Sub Ref'!$L$14:$L$23,0)),0)</f>
        <v>0</v>
      </c>
      <c r="AN315" s="26">
        <f t="shared" si="44"/>
        <v>7</v>
      </c>
      <c r="AP315" s="26">
        <f>IFERROR('MARK LOOKUP'!Y315*LEDGER!AR315,0)</f>
        <v>0</v>
      </c>
      <c r="AQ315" s="26">
        <f>IFERROR('MARK LOOKUP'!Z315*LEDGER!AS315,0)</f>
        <v>0</v>
      </c>
      <c r="AR315" s="26">
        <f>IFERROR(AA315*LEDGER!AU315,0)</f>
        <v>0</v>
      </c>
      <c r="AS315" s="26">
        <f>IFERROR(AB315*LEDGER!AV315,0)</f>
        <v>0</v>
      </c>
      <c r="AT315" s="26">
        <f>IFERROR(AC315*LEDGER!AU315,0)</f>
        <v>0</v>
      </c>
      <c r="AU315" s="26">
        <f>IFERROR(AD315*LEDGER!AV315,0)</f>
        <v>0</v>
      </c>
      <c r="AV315" s="26">
        <f>IFERROR(AE315*LEDGER!BA315,0)</f>
        <v>0</v>
      </c>
      <c r="AW315" s="26">
        <f>IFERROR(AF315*LEDGER!BB315,0)</f>
        <v>0</v>
      </c>
      <c r="AX315" s="26">
        <f>IFERROR(AG315*LEDGER!BD315,0)</f>
        <v>0</v>
      </c>
      <c r="AY315" s="26">
        <f>IFERROR(AH315*LEDGER!BE315,0)</f>
        <v>0</v>
      </c>
      <c r="AZ315" s="26">
        <f>IFERROR(AI315*LEDGER!BG315,0)</f>
        <v>0</v>
      </c>
      <c r="BA315" s="26">
        <f>IFERROR(AJ315*LEDGER!BH315,0)</f>
        <v>0</v>
      </c>
      <c r="BB315" s="26">
        <f>IFERROR(AK315*LEDGER!BJ315,0)</f>
        <v>0</v>
      </c>
      <c r="BC315" s="26">
        <f>IFERROR(AL315*LEDGER!BK315,0)</f>
        <v>0</v>
      </c>
      <c r="BD315" s="26">
        <f t="shared" si="45"/>
        <v>0</v>
      </c>
      <c r="BE315" s="26">
        <f t="shared" si="46"/>
        <v>0</v>
      </c>
    </row>
    <row r="316" spans="2:57" x14ac:dyDescent="0.2">
      <c r="B316" s="26">
        <f>'Sub Ref'!F$27</f>
        <v>75</v>
      </c>
      <c r="C316" s="26">
        <f>'Sub Ref'!G$27</f>
        <v>25</v>
      </c>
      <c r="D316" s="26">
        <f t="shared" si="40"/>
        <v>100</v>
      </c>
      <c r="E316" s="26">
        <f>'Sub Ref'!O$27</f>
        <v>75</v>
      </c>
      <c r="F316" s="26">
        <f>'Sub Ref'!P$27</f>
        <v>25</v>
      </c>
      <c r="G316" s="26">
        <f t="shared" si="41"/>
        <v>100</v>
      </c>
      <c r="H316" s="26" t="e">
        <f>VLOOKUP('DATA ENTRY'!L316,'Sub Ref'!$L$30:$O$31,4,0)</f>
        <v>#N/A</v>
      </c>
      <c r="I316" s="26" t="e">
        <f>VLOOKUP('DATA ENTRY'!L316,'Sub Ref'!$L$30:$P$31,5,0)</f>
        <v>#N/A</v>
      </c>
      <c r="J316" s="26" t="e">
        <f t="shared" si="47"/>
        <v>#N/A</v>
      </c>
      <c r="K316" s="26" t="e">
        <f>VLOOKUP('DATA ENTRY'!O316,'Sub Ref'!$C$3:$G$11,4,0)</f>
        <v>#N/A</v>
      </c>
      <c r="L316" s="26" t="e">
        <f>VLOOKUP('DATA ENTRY'!O316,'Sub Ref'!$C$3:$G$11,5,0)</f>
        <v>#N/A</v>
      </c>
      <c r="M316" s="26" t="e">
        <f t="shared" si="42"/>
        <v>#N/A</v>
      </c>
      <c r="N316" s="26" t="e">
        <f>VLOOKUP('DATA ENTRY'!R316,'Sub Ref'!$L$3:$P$11,4,0)</f>
        <v>#N/A</v>
      </c>
      <c r="O316" s="26" t="e">
        <f>VLOOKUP('DATA ENTRY'!R316,'Sub Ref'!$L$3:$P$11,5,0)</f>
        <v>#N/A</v>
      </c>
      <c r="P316" s="26" t="e">
        <f t="shared" si="48"/>
        <v>#N/A</v>
      </c>
      <c r="Q316" s="26" t="e">
        <f>VLOOKUP('DATA ENTRY'!U316,'Sub Ref'!$C$14:$G$22,4,0)</f>
        <v>#N/A</v>
      </c>
      <c r="R316" s="26" t="e">
        <f>VLOOKUP('DATA ENTRY'!U316,'Sub Ref'!$C$14:$G$22,5,0)</f>
        <v>#N/A</v>
      </c>
      <c r="S316" s="26" t="e">
        <f t="shared" si="49"/>
        <v>#N/A</v>
      </c>
      <c r="T316" s="26" t="e">
        <f>INDEX('Sub Ref'!$O$14:$O$22,MATCH('DATA ENTRY'!X316,'Sub Ref'!$L$14:$L$22,0))</f>
        <v>#N/A</v>
      </c>
      <c r="U316" s="26" t="e">
        <f>INDEX('Sub Ref'!$P$14:$P$22,MATCH('DATA ENTRY'!X316,'Sub Ref'!$L$14:$L$22,0))</f>
        <v>#N/A</v>
      </c>
      <c r="V316" s="26" t="e">
        <f t="shared" si="43"/>
        <v>#N/A</v>
      </c>
      <c r="X316" s="26">
        <f>'DATA ENTRY'!A316</f>
        <v>0</v>
      </c>
      <c r="Y316" s="26">
        <f>'Sub Ref'!$D$27</f>
        <v>2.25</v>
      </c>
      <c r="Z316" s="26">
        <f>'Sub Ref'!$E$27</f>
        <v>0.75</v>
      </c>
      <c r="AA316" s="26">
        <f>'Sub Ref'!$M$27</f>
        <v>3</v>
      </c>
      <c r="AB316" s="26">
        <f>'Sub Ref'!$N$27</f>
        <v>1</v>
      </c>
      <c r="AC316" s="26">
        <f>IFERROR(VLOOKUP('DATA ENTRY'!L316,'Sub Ref'!$L$30:$N$31,2,0),0)</f>
        <v>0</v>
      </c>
      <c r="AD316" s="26">
        <f>IFERROR(VLOOKUP('DATA ENTRY'!L316,'Sub Ref'!$L$30:$N$31,3,0),0)</f>
        <v>0</v>
      </c>
      <c r="AE316" s="26">
        <f>IFERROR(VLOOKUP('DATA ENTRY'!O316,'Sub Ref'!$C$3:$E$11,2,0),0)</f>
        <v>0</v>
      </c>
      <c r="AF316" s="26">
        <f>IFERROR(VLOOKUP('DATA ENTRY'!O316,'Sub Ref'!$C$3:$E$11,3,0),0)</f>
        <v>0</v>
      </c>
      <c r="AG316" s="26">
        <f>IFERROR(VLOOKUP('DATA ENTRY'!R316,'Sub Ref'!$L$3:$N$24,2,0),0)</f>
        <v>0</v>
      </c>
      <c r="AH316" s="26">
        <f>IFERROR(VLOOKUP('DATA ENTRY'!R316,'Sub Ref'!$L$3:$N$24,3,0),0)</f>
        <v>0</v>
      </c>
      <c r="AI316" s="26">
        <f>IFERROR(VLOOKUP('DATA ENTRY'!U316,'Sub Ref'!$C$14:$E$22,2,0),0)</f>
        <v>0</v>
      </c>
      <c r="AJ316" s="26">
        <f>IFERROR(VLOOKUP('DATA ENTRY'!U316,'Sub Ref'!$C$14:$E$22,3,0),0)</f>
        <v>0</v>
      </c>
      <c r="AK316" s="26">
        <f>IFERROR(INDEX('Sub Ref'!$M$14:$M$23,MATCH('DATA ENTRY'!X316,'Sub Ref'!$L$14:$L$23,0)),0)</f>
        <v>0</v>
      </c>
      <c r="AL316" s="26">
        <f>IFERROR(INDEX('Sub Ref'!$N$14:$N$23,MATCH('DATA ENTRY'!X316,'Sub Ref'!$L$14:$L$23,0)),0)</f>
        <v>0</v>
      </c>
      <c r="AN316" s="26">
        <f t="shared" si="44"/>
        <v>7</v>
      </c>
      <c r="AP316" s="26">
        <f>IFERROR('MARK LOOKUP'!Y316*LEDGER!AR316,0)</f>
        <v>0</v>
      </c>
      <c r="AQ316" s="26">
        <f>IFERROR('MARK LOOKUP'!Z316*LEDGER!AS316,0)</f>
        <v>0</v>
      </c>
      <c r="AR316" s="26">
        <f>IFERROR(AA316*LEDGER!AU316,0)</f>
        <v>0</v>
      </c>
      <c r="AS316" s="26">
        <f>IFERROR(AB316*LEDGER!AV316,0)</f>
        <v>0</v>
      </c>
      <c r="AT316" s="26">
        <f>IFERROR(AC316*LEDGER!AU316,0)</f>
        <v>0</v>
      </c>
      <c r="AU316" s="26">
        <f>IFERROR(AD316*LEDGER!AV316,0)</f>
        <v>0</v>
      </c>
      <c r="AV316" s="26">
        <f>IFERROR(AE316*LEDGER!BA316,0)</f>
        <v>0</v>
      </c>
      <c r="AW316" s="26">
        <f>IFERROR(AF316*LEDGER!BB316,0)</f>
        <v>0</v>
      </c>
      <c r="AX316" s="26">
        <f>IFERROR(AG316*LEDGER!BD316,0)</f>
        <v>0</v>
      </c>
      <c r="AY316" s="26">
        <f>IFERROR(AH316*LEDGER!BE316,0)</f>
        <v>0</v>
      </c>
      <c r="AZ316" s="26">
        <f>IFERROR(AI316*LEDGER!BG316,0)</f>
        <v>0</v>
      </c>
      <c r="BA316" s="26">
        <f>IFERROR(AJ316*LEDGER!BH316,0)</f>
        <v>0</v>
      </c>
      <c r="BB316" s="26">
        <f>IFERROR(AK316*LEDGER!BJ316,0)</f>
        <v>0</v>
      </c>
      <c r="BC316" s="26">
        <f>IFERROR(AL316*LEDGER!BK316,0)</f>
        <v>0</v>
      </c>
      <c r="BD316" s="26">
        <f t="shared" si="45"/>
        <v>0</v>
      </c>
      <c r="BE316" s="26">
        <f t="shared" si="46"/>
        <v>0</v>
      </c>
    </row>
    <row r="317" spans="2:57" x14ac:dyDescent="0.2">
      <c r="B317" s="26">
        <f>'Sub Ref'!F$27</f>
        <v>75</v>
      </c>
      <c r="C317" s="26">
        <f>'Sub Ref'!G$27</f>
        <v>25</v>
      </c>
      <c r="D317" s="26">
        <f t="shared" si="40"/>
        <v>100</v>
      </c>
      <c r="E317" s="26">
        <f>'Sub Ref'!O$27</f>
        <v>75</v>
      </c>
      <c r="F317" s="26">
        <f>'Sub Ref'!P$27</f>
        <v>25</v>
      </c>
      <c r="G317" s="26">
        <f t="shared" si="41"/>
        <v>100</v>
      </c>
      <c r="H317" s="26" t="e">
        <f>VLOOKUP('DATA ENTRY'!L317,'Sub Ref'!$L$30:$O$31,4,0)</f>
        <v>#N/A</v>
      </c>
      <c r="I317" s="26" t="e">
        <f>VLOOKUP('DATA ENTRY'!L317,'Sub Ref'!$L$30:$P$31,5,0)</f>
        <v>#N/A</v>
      </c>
      <c r="J317" s="26" t="e">
        <f t="shared" si="47"/>
        <v>#N/A</v>
      </c>
      <c r="K317" s="26" t="e">
        <f>VLOOKUP('DATA ENTRY'!O317,'Sub Ref'!$C$3:$G$11,4,0)</f>
        <v>#N/A</v>
      </c>
      <c r="L317" s="26" t="e">
        <f>VLOOKUP('DATA ENTRY'!O317,'Sub Ref'!$C$3:$G$11,5,0)</f>
        <v>#N/A</v>
      </c>
      <c r="M317" s="26" t="e">
        <f t="shared" si="42"/>
        <v>#N/A</v>
      </c>
      <c r="N317" s="26" t="e">
        <f>VLOOKUP('DATA ENTRY'!R317,'Sub Ref'!$L$3:$P$11,4,0)</f>
        <v>#N/A</v>
      </c>
      <c r="O317" s="26" t="e">
        <f>VLOOKUP('DATA ENTRY'!R317,'Sub Ref'!$L$3:$P$11,5,0)</f>
        <v>#N/A</v>
      </c>
      <c r="P317" s="26" t="e">
        <f t="shared" si="48"/>
        <v>#N/A</v>
      </c>
      <c r="Q317" s="26" t="e">
        <f>VLOOKUP('DATA ENTRY'!U317,'Sub Ref'!$C$14:$G$22,4,0)</f>
        <v>#N/A</v>
      </c>
      <c r="R317" s="26" t="e">
        <f>VLOOKUP('DATA ENTRY'!U317,'Sub Ref'!$C$14:$G$22,5,0)</f>
        <v>#N/A</v>
      </c>
      <c r="S317" s="26" t="e">
        <f t="shared" si="49"/>
        <v>#N/A</v>
      </c>
      <c r="T317" s="26" t="e">
        <f>INDEX('Sub Ref'!$O$14:$O$22,MATCH('DATA ENTRY'!X317,'Sub Ref'!$L$14:$L$22,0))</f>
        <v>#N/A</v>
      </c>
      <c r="U317" s="26" t="e">
        <f>INDEX('Sub Ref'!$P$14:$P$22,MATCH('DATA ENTRY'!X317,'Sub Ref'!$L$14:$L$22,0))</f>
        <v>#N/A</v>
      </c>
      <c r="V317" s="26" t="e">
        <f t="shared" si="43"/>
        <v>#N/A</v>
      </c>
      <c r="X317" s="26">
        <f>'DATA ENTRY'!A317</f>
        <v>0</v>
      </c>
      <c r="Y317" s="26">
        <f>'Sub Ref'!$D$27</f>
        <v>2.25</v>
      </c>
      <c r="Z317" s="26">
        <f>'Sub Ref'!$E$27</f>
        <v>0.75</v>
      </c>
      <c r="AA317" s="26">
        <f>'Sub Ref'!$M$27</f>
        <v>3</v>
      </c>
      <c r="AB317" s="26">
        <f>'Sub Ref'!$N$27</f>
        <v>1</v>
      </c>
      <c r="AC317" s="26">
        <f>IFERROR(VLOOKUP('DATA ENTRY'!L317,'Sub Ref'!$L$30:$N$31,2,0),0)</f>
        <v>0</v>
      </c>
      <c r="AD317" s="26">
        <f>IFERROR(VLOOKUP('DATA ENTRY'!L317,'Sub Ref'!$L$30:$N$31,3,0),0)</f>
        <v>0</v>
      </c>
      <c r="AE317" s="26">
        <f>IFERROR(VLOOKUP('DATA ENTRY'!O317,'Sub Ref'!$C$3:$E$11,2,0),0)</f>
        <v>0</v>
      </c>
      <c r="AF317" s="26">
        <f>IFERROR(VLOOKUP('DATA ENTRY'!O317,'Sub Ref'!$C$3:$E$11,3,0),0)</f>
        <v>0</v>
      </c>
      <c r="AG317" s="26">
        <f>IFERROR(VLOOKUP('DATA ENTRY'!R317,'Sub Ref'!$L$3:$N$24,2,0),0)</f>
        <v>0</v>
      </c>
      <c r="AH317" s="26">
        <f>IFERROR(VLOOKUP('DATA ENTRY'!R317,'Sub Ref'!$L$3:$N$24,3,0),0)</f>
        <v>0</v>
      </c>
      <c r="AI317" s="26">
        <f>IFERROR(VLOOKUP('DATA ENTRY'!U317,'Sub Ref'!$C$14:$E$22,2,0),0)</f>
        <v>0</v>
      </c>
      <c r="AJ317" s="26">
        <f>IFERROR(VLOOKUP('DATA ENTRY'!U317,'Sub Ref'!$C$14:$E$22,3,0),0)</f>
        <v>0</v>
      </c>
      <c r="AK317" s="26">
        <f>IFERROR(INDEX('Sub Ref'!$M$14:$M$23,MATCH('DATA ENTRY'!X317,'Sub Ref'!$L$14:$L$23,0)),0)</f>
        <v>0</v>
      </c>
      <c r="AL317" s="26">
        <f>IFERROR(INDEX('Sub Ref'!$N$14:$N$23,MATCH('DATA ENTRY'!X317,'Sub Ref'!$L$14:$L$23,0)),0)</f>
        <v>0</v>
      </c>
      <c r="AN317" s="26">
        <f t="shared" si="44"/>
        <v>7</v>
      </c>
      <c r="AP317" s="26">
        <f>IFERROR('MARK LOOKUP'!Y317*LEDGER!AR317,0)</f>
        <v>0</v>
      </c>
      <c r="AQ317" s="26">
        <f>IFERROR('MARK LOOKUP'!Z317*LEDGER!AS317,0)</f>
        <v>0</v>
      </c>
      <c r="AR317" s="26">
        <f>IFERROR(AA317*LEDGER!AU317,0)</f>
        <v>0</v>
      </c>
      <c r="AS317" s="26">
        <f>IFERROR(AB317*LEDGER!AV317,0)</f>
        <v>0</v>
      </c>
      <c r="AT317" s="26">
        <f>IFERROR(AC317*LEDGER!AU317,0)</f>
        <v>0</v>
      </c>
      <c r="AU317" s="26">
        <f>IFERROR(AD317*LEDGER!AV317,0)</f>
        <v>0</v>
      </c>
      <c r="AV317" s="26">
        <f>IFERROR(AE317*LEDGER!BA317,0)</f>
        <v>0</v>
      </c>
      <c r="AW317" s="26">
        <f>IFERROR(AF317*LEDGER!BB317,0)</f>
        <v>0</v>
      </c>
      <c r="AX317" s="26">
        <f>IFERROR(AG317*LEDGER!BD317,0)</f>
        <v>0</v>
      </c>
      <c r="AY317" s="26">
        <f>IFERROR(AH317*LEDGER!BE317,0)</f>
        <v>0</v>
      </c>
      <c r="AZ317" s="26">
        <f>IFERROR(AI317*LEDGER!BG317,0)</f>
        <v>0</v>
      </c>
      <c r="BA317" s="26">
        <f>IFERROR(AJ317*LEDGER!BH317,0)</f>
        <v>0</v>
      </c>
      <c r="BB317" s="26">
        <f>IFERROR(AK317*LEDGER!BJ317,0)</f>
        <v>0</v>
      </c>
      <c r="BC317" s="26">
        <f>IFERROR(AL317*LEDGER!BK317,0)</f>
        <v>0</v>
      </c>
      <c r="BD317" s="26">
        <f t="shared" si="45"/>
        <v>0</v>
      </c>
      <c r="BE317" s="26">
        <f t="shared" si="46"/>
        <v>0</v>
      </c>
    </row>
    <row r="318" spans="2:57" x14ac:dyDescent="0.2">
      <c r="B318" s="26">
        <f>'Sub Ref'!F$27</f>
        <v>75</v>
      </c>
      <c r="C318" s="26">
        <f>'Sub Ref'!G$27</f>
        <v>25</v>
      </c>
      <c r="D318" s="26">
        <f t="shared" si="40"/>
        <v>100</v>
      </c>
      <c r="E318" s="26">
        <f>'Sub Ref'!O$27</f>
        <v>75</v>
      </c>
      <c r="F318" s="26">
        <f>'Sub Ref'!P$27</f>
        <v>25</v>
      </c>
      <c r="G318" s="26">
        <f t="shared" si="41"/>
        <v>100</v>
      </c>
      <c r="H318" s="26" t="e">
        <f>VLOOKUP('DATA ENTRY'!L318,'Sub Ref'!$L$30:$O$31,4,0)</f>
        <v>#N/A</v>
      </c>
      <c r="I318" s="26" t="e">
        <f>VLOOKUP('DATA ENTRY'!L318,'Sub Ref'!$L$30:$P$31,5,0)</f>
        <v>#N/A</v>
      </c>
      <c r="J318" s="26" t="e">
        <f t="shared" si="47"/>
        <v>#N/A</v>
      </c>
      <c r="K318" s="26" t="e">
        <f>VLOOKUP('DATA ENTRY'!O318,'Sub Ref'!$C$3:$G$11,4,0)</f>
        <v>#N/A</v>
      </c>
      <c r="L318" s="26" t="e">
        <f>VLOOKUP('DATA ENTRY'!O318,'Sub Ref'!$C$3:$G$11,5,0)</f>
        <v>#N/A</v>
      </c>
      <c r="M318" s="26" t="e">
        <f t="shared" si="42"/>
        <v>#N/A</v>
      </c>
      <c r="N318" s="26" t="e">
        <f>VLOOKUP('DATA ENTRY'!R318,'Sub Ref'!$L$3:$P$11,4,0)</f>
        <v>#N/A</v>
      </c>
      <c r="O318" s="26" t="e">
        <f>VLOOKUP('DATA ENTRY'!R318,'Sub Ref'!$L$3:$P$11,5,0)</f>
        <v>#N/A</v>
      </c>
      <c r="P318" s="26" t="e">
        <f t="shared" si="48"/>
        <v>#N/A</v>
      </c>
      <c r="Q318" s="26" t="e">
        <f>VLOOKUP('DATA ENTRY'!U318,'Sub Ref'!$C$14:$G$22,4,0)</f>
        <v>#N/A</v>
      </c>
      <c r="R318" s="26" t="e">
        <f>VLOOKUP('DATA ENTRY'!U318,'Sub Ref'!$C$14:$G$22,5,0)</f>
        <v>#N/A</v>
      </c>
      <c r="S318" s="26" t="e">
        <f t="shared" si="49"/>
        <v>#N/A</v>
      </c>
      <c r="T318" s="26" t="e">
        <f>INDEX('Sub Ref'!$O$14:$O$22,MATCH('DATA ENTRY'!X318,'Sub Ref'!$L$14:$L$22,0))</f>
        <v>#N/A</v>
      </c>
      <c r="U318" s="26" t="e">
        <f>INDEX('Sub Ref'!$P$14:$P$22,MATCH('DATA ENTRY'!X318,'Sub Ref'!$L$14:$L$22,0))</f>
        <v>#N/A</v>
      </c>
      <c r="V318" s="26" t="e">
        <f t="shared" si="43"/>
        <v>#N/A</v>
      </c>
      <c r="X318" s="26">
        <f>'DATA ENTRY'!A318</f>
        <v>0</v>
      </c>
      <c r="Y318" s="26">
        <f>'Sub Ref'!$D$27</f>
        <v>2.25</v>
      </c>
      <c r="Z318" s="26">
        <f>'Sub Ref'!$E$27</f>
        <v>0.75</v>
      </c>
      <c r="AA318" s="26">
        <f>'Sub Ref'!$M$27</f>
        <v>3</v>
      </c>
      <c r="AB318" s="26">
        <f>'Sub Ref'!$N$27</f>
        <v>1</v>
      </c>
      <c r="AC318" s="26">
        <f>IFERROR(VLOOKUP('DATA ENTRY'!L318,'Sub Ref'!$L$30:$N$31,2,0),0)</f>
        <v>0</v>
      </c>
      <c r="AD318" s="26">
        <f>IFERROR(VLOOKUP('DATA ENTRY'!L318,'Sub Ref'!$L$30:$N$31,3,0),0)</f>
        <v>0</v>
      </c>
      <c r="AE318" s="26">
        <f>IFERROR(VLOOKUP('DATA ENTRY'!O318,'Sub Ref'!$C$3:$E$11,2,0),0)</f>
        <v>0</v>
      </c>
      <c r="AF318" s="26">
        <f>IFERROR(VLOOKUP('DATA ENTRY'!O318,'Sub Ref'!$C$3:$E$11,3,0),0)</f>
        <v>0</v>
      </c>
      <c r="AG318" s="26">
        <f>IFERROR(VLOOKUP('DATA ENTRY'!R318,'Sub Ref'!$L$3:$N$24,2,0),0)</f>
        <v>0</v>
      </c>
      <c r="AH318" s="26">
        <f>IFERROR(VLOOKUP('DATA ENTRY'!R318,'Sub Ref'!$L$3:$N$24,3,0),0)</f>
        <v>0</v>
      </c>
      <c r="AI318" s="26">
        <f>IFERROR(VLOOKUP('DATA ENTRY'!U318,'Sub Ref'!$C$14:$E$22,2,0),0)</f>
        <v>0</v>
      </c>
      <c r="AJ318" s="26">
        <f>IFERROR(VLOOKUP('DATA ENTRY'!U318,'Sub Ref'!$C$14:$E$22,3,0),0)</f>
        <v>0</v>
      </c>
      <c r="AK318" s="26">
        <f>IFERROR(INDEX('Sub Ref'!$M$14:$M$23,MATCH('DATA ENTRY'!X318,'Sub Ref'!$L$14:$L$23,0)),0)</f>
        <v>0</v>
      </c>
      <c r="AL318" s="26">
        <f>IFERROR(INDEX('Sub Ref'!$N$14:$N$23,MATCH('DATA ENTRY'!X318,'Sub Ref'!$L$14:$L$23,0)),0)</f>
        <v>0</v>
      </c>
      <c r="AN318" s="26">
        <f t="shared" si="44"/>
        <v>7</v>
      </c>
      <c r="AP318" s="26">
        <f>IFERROR('MARK LOOKUP'!Y318*LEDGER!AR318,0)</f>
        <v>0</v>
      </c>
      <c r="AQ318" s="26">
        <f>IFERROR('MARK LOOKUP'!Z318*LEDGER!AS318,0)</f>
        <v>0</v>
      </c>
      <c r="AR318" s="26">
        <f>IFERROR(AA318*LEDGER!AU318,0)</f>
        <v>0</v>
      </c>
      <c r="AS318" s="26">
        <f>IFERROR(AB318*LEDGER!AV318,0)</f>
        <v>0</v>
      </c>
      <c r="AT318" s="26">
        <f>IFERROR(AC318*LEDGER!AU318,0)</f>
        <v>0</v>
      </c>
      <c r="AU318" s="26">
        <f>IFERROR(AD318*LEDGER!AV318,0)</f>
        <v>0</v>
      </c>
      <c r="AV318" s="26">
        <f>IFERROR(AE318*LEDGER!BA318,0)</f>
        <v>0</v>
      </c>
      <c r="AW318" s="26">
        <f>IFERROR(AF318*LEDGER!BB318,0)</f>
        <v>0</v>
      </c>
      <c r="AX318" s="26">
        <f>IFERROR(AG318*LEDGER!BD318,0)</f>
        <v>0</v>
      </c>
      <c r="AY318" s="26">
        <f>IFERROR(AH318*LEDGER!BE318,0)</f>
        <v>0</v>
      </c>
      <c r="AZ318" s="26">
        <f>IFERROR(AI318*LEDGER!BG318,0)</f>
        <v>0</v>
      </c>
      <c r="BA318" s="26">
        <f>IFERROR(AJ318*LEDGER!BH318,0)</f>
        <v>0</v>
      </c>
      <c r="BB318" s="26">
        <f>IFERROR(AK318*LEDGER!BJ318,0)</f>
        <v>0</v>
      </c>
      <c r="BC318" s="26">
        <f>IFERROR(AL318*LEDGER!BK318,0)</f>
        <v>0</v>
      </c>
      <c r="BD318" s="26">
        <f t="shared" si="45"/>
        <v>0</v>
      </c>
      <c r="BE318" s="26">
        <f t="shared" si="46"/>
        <v>0</v>
      </c>
    </row>
    <row r="319" spans="2:57" x14ac:dyDescent="0.2">
      <c r="B319" s="26">
        <f>'Sub Ref'!F$27</f>
        <v>75</v>
      </c>
      <c r="C319" s="26">
        <f>'Sub Ref'!G$27</f>
        <v>25</v>
      </c>
      <c r="D319" s="26">
        <f t="shared" si="40"/>
        <v>100</v>
      </c>
      <c r="E319" s="26">
        <f>'Sub Ref'!O$27</f>
        <v>75</v>
      </c>
      <c r="F319" s="26">
        <f>'Sub Ref'!P$27</f>
        <v>25</v>
      </c>
      <c r="G319" s="26">
        <f t="shared" si="41"/>
        <v>100</v>
      </c>
      <c r="H319" s="26" t="e">
        <f>VLOOKUP('DATA ENTRY'!L319,'Sub Ref'!$L$30:$O$31,4,0)</f>
        <v>#N/A</v>
      </c>
      <c r="I319" s="26" t="e">
        <f>VLOOKUP('DATA ENTRY'!L319,'Sub Ref'!$L$30:$P$31,5,0)</f>
        <v>#N/A</v>
      </c>
      <c r="J319" s="26" t="e">
        <f t="shared" si="47"/>
        <v>#N/A</v>
      </c>
      <c r="K319" s="26" t="e">
        <f>VLOOKUP('DATA ENTRY'!O319,'Sub Ref'!$C$3:$G$11,4,0)</f>
        <v>#N/A</v>
      </c>
      <c r="L319" s="26" t="e">
        <f>VLOOKUP('DATA ENTRY'!O319,'Sub Ref'!$C$3:$G$11,5,0)</f>
        <v>#N/A</v>
      </c>
      <c r="M319" s="26" t="e">
        <f t="shared" si="42"/>
        <v>#N/A</v>
      </c>
      <c r="N319" s="26" t="e">
        <f>VLOOKUP('DATA ENTRY'!R319,'Sub Ref'!$L$3:$P$11,4,0)</f>
        <v>#N/A</v>
      </c>
      <c r="O319" s="26" t="e">
        <f>VLOOKUP('DATA ENTRY'!R319,'Sub Ref'!$L$3:$P$11,5,0)</f>
        <v>#N/A</v>
      </c>
      <c r="P319" s="26" t="e">
        <f t="shared" si="48"/>
        <v>#N/A</v>
      </c>
      <c r="Q319" s="26" t="e">
        <f>VLOOKUP('DATA ENTRY'!U319,'Sub Ref'!$C$14:$G$22,4,0)</f>
        <v>#N/A</v>
      </c>
      <c r="R319" s="26" t="e">
        <f>VLOOKUP('DATA ENTRY'!U319,'Sub Ref'!$C$14:$G$22,5,0)</f>
        <v>#N/A</v>
      </c>
      <c r="S319" s="26" t="e">
        <f t="shared" si="49"/>
        <v>#N/A</v>
      </c>
      <c r="T319" s="26" t="e">
        <f>INDEX('Sub Ref'!$O$14:$O$22,MATCH('DATA ENTRY'!X319,'Sub Ref'!$L$14:$L$22,0))</f>
        <v>#N/A</v>
      </c>
      <c r="U319" s="26" t="e">
        <f>INDEX('Sub Ref'!$P$14:$P$22,MATCH('DATA ENTRY'!X319,'Sub Ref'!$L$14:$L$22,0))</f>
        <v>#N/A</v>
      </c>
      <c r="V319" s="26" t="e">
        <f t="shared" si="43"/>
        <v>#N/A</v>
      </c>
      <c r="X319" s="26">
        <f>'DATA ENTRY'!A319</f>
        <v>0</v>
      </c>
      <c r="Y319" s="26">
        <f>'Sub Ref'!$D$27</f>
        <v>2.25</v>
      </c>
      <c r="Z319" s="26">
        <f>'Sub Ref'!$E$27</f>
        <v>0.75</v>
      </c>
      <c r="AA319" s="26">
        <f>'Sub Ref'!$M$27</f>
        <v>3</v>
      </c>
      <c r="AB319" s="26">
        <f>'Sub Ref'!$N$27</f>
        <v>1</v>
      </c>
      <c r="AC319" s="26">
        <f>IFERROR(VLOOKUP('DATA ENTRY'!L319,'Sub Ref'!$L$30:$N$31,2,0),0)</f>
        <v>0</v>
      </c>
      <c r="AD319" s="26">
        <f>IFERROR(VLOOKUP('DATA ENTRY'!L319,'Sub Ref'!$L$30:$N$31,3,0),0)</f>
        <v>0</v>
      </c>
      <c r="AE319" s="26">
        <f>IFERROR(VLOOKUP('DATA ENTRY'!O319,'Sub Ref'!$C$3:$E$11,2,0),0)</f>
        <v>0</v>
      </c>
      <c r="AF319" s="26">
        <f>IFERROR(VLOOKUP('DATA ENTRY'!O319,'Sub Ref'!$C$3:$E$11,3,0),0)</f>
        <v>0</v>
      </c>
      <c r="AG319" s="26">
        <f>IFERROR(VLOOKUP('DATA ENTRY'!R319,'Sub Ref'!$L$3:$N$24,2,0),0)</f>
        <v>0</v>
      </c>
      <c r="AH319" s="26">
        <f>IFERROR(VLOOKUP('DATA ENTRY'!R319,'Sub Ref'!$L$3:$N$24,3,0),0)</f>
        <v>0</v>
      </c>
      <c r="AI319" s="26">
        <f>IFERROR(VLOOKUP('DATA ENTRY'!U319,'Sub Ref'!$C$14:$E$22,2,0),0)</f>
        <v>0</v>
      </c>
      <c r="AJ319" s="26">
        <f>IFERROR(VLOOKUP('DATA ENTRY'!U319,'Sub Ref'!$C$14:$E$22,3,0),0)</f>
        <v>0</v>
      </c>
      <c r="AK319" s="26">
        <f>IFERROR(INDEX('Sub Ref'!$M$14:$M$23,MATCH('DATA ENTRY'!X319,'Sub Ref'!$L$14:$L$23,0)),0)</f>
        <v>0</v>
      </c>
      <c r="AL319" s="26">
        <f>IFERROR(INDEX('Sub Ref'!$N$14:$N$23,MATCH('DATA ENTRY'!X319,'Sub Ref'!$L$14:$L$23,0)),0)</f>
        <v>0</v>
      </c>
      <c r="AN319" s="26">
        <f t="shared" si="44"/>
        <v>7</v>
      </c>
      <c r="AP319" s="26">
        <f>IFERROR('MARK LOOKUP'!Y319*LEDGER!AR319,0)</f>
        <v>0</v>
      </c>
      <c r="AQ319" s="26">
        <f>IFERROR('MARK LOOKUP'!Z319*LEDGER!AS319,0)</f>
        <v>0</v>
      </c>
      <c r="AR319" s="26">
        <f>IFERROR(AA319*LEDGER!AU319,0)</f>
        <v>0</v>
      </c>
      <c r="AS319" s="26">
        <f>IFERROR(AB319*LEDGER!AV319,0)</f>
        <v>0</v>
      </c>
      <c r="AT319" s="26">
        <f>IFERROR(AC319*LEDGER!AU319,0)</f>
        <v>0</v>
      </c>
      <c r="AU319" s="26">
        <f>IFERROR(AD319*LEDGER!AV319,0)</f>
        <v>0</v>
      </c>
      <c r="AV319" s="26">
        <f>IFERROR(AE319*LEDGER!BA319,0)</f>
        <v>0</v>
      </c>
      <c r="AW319" s="26">
        <f>IFERROR(AF319*LEDGER!BB319,0)</f>
        <v>0</v>
      </c>
      <c r="AX319" s="26">
        <f>IFERROR(AG319*LEDGER!BD319,0)</f>
        <v>0</v>
      </c>
      <c r="AY319" s="26">
        <f>IFERROR(AH319*LEDGER!BE319,0)</f>
        <v>0</v>
      </c>
      <c r="AZ319" s="26">
        <f>IFERROR(AI319*LEDGER!BG319,0)</f>
        <v>0</v>
      </c>
      <c r="BA319" s="26">
        <f>IFERROR(AJ319*LEDGER!BH319,0)</f>
        <v>0</v>
      </c>
      <c r="BB319" s="26">
        <f>IFERROR(AK319*LEDGER!BJ319,0)</f>
        <v>0</v>
      </c>
      <c r="BC319" s="26">
        <f>IFERROR(AL319*LEDGER!BK319,0)</f>
        <v>0</v>
      </c>
      <c r="BD319" s="26">
        <f t="shared" si="45"/>
        <v>0</v>
      </c>
      <c r="BE319" s="26">
        <f t="shared" si="46"/>
        <v>0</v>
      </c>
    </row>
    <row r="320" spans="2:57" x14ac:dyDescent="0.2">
      <c r="B320" s="26">
        <f>'Sub Ref'!F$27</f>
        <v>75</v>
      </c>
      <c r="C320" s="26">
        <f>'Sub Ref'!G$27</f>
        <v>25</v>
      </c>
      <c r="D320" s="26">
        <f t="shared" si="40"/>
        <v>100</v>
      </c>
      <c r="E320" s="26">
        <f>'Sub Ref'!O$27</f>
        <v>75</v>
      </c>
      <c r="F320" s="26">
        <f>'Sub Ref'!P$27</f>
        <v>25</v>
      </c>
      <c r="G320" s="26">
        <f t="shared" si="41"/>
        <v>100</v>
      </c>
      <c r="H320" s="26" t="e">
        <f>VLOOKUP('DATA ENTRY'!L320,'Sub Ref'!$L$30:$O$31,4,0)</f>
        <v>#N/A</v>
      </c>
      <c r="I320" s="26" t="e">
        <f>VLOOKUP('DATA ENTRY'!L320,'Sub Ref'!$L$30:$P$31,5,0)</f>
        <v>#N/A</v>
      </c>
      <c r="J320" s="26" t="e">
        <f t="shared" si="47"/>
        <v>#N/A</v>
      </c>
      <c r="K320" s="26" t="e">
        <f>VLOOKUP('DATA ENTRY'!O320,'Sub Ref'!$C$3:$G$11,4,0)</f>
        <v>#N/A</v>
      </c>
      <c r="L320" s="26" t="e">
        <f>VLOOKUP('DATA ENTRY'!O320,'Sub Ref'!$C$3:$G$11,5,0)</f>
        <v>#N/A</v>
      </c>
      <c r="M320" s="26" t="e">
        <f t="shared" si="42"/>
        <v>#N/A</v>
      </c>
      <c r="N320" s="26" t="e">
        <f>VLOOKUP('DATA ENTRY'!R320,'Sub Ref'!$L$3:$P$11,4,0)</f>
        <v>#N/A</v>
      </c>
      <c r="O320" s="26" t="e">
        <f>VLOOKUP('DATA ENTRY'!R320,'Sub Ref'!$L$3:$P$11,5,0)</f>
        <v>#N/A</v>
      </c>
      <c r="P320" s="26" t="e">
        <f t="shared" si="48"/>
        <v>#N/A</v>
      </c>
      <c r="Q320" s="26" t="e">
        <f>VLOOKUP('DATA ENTRY'!U320,'Sub Ref'!$C$14:$G$22,4,0)</f>
        <v>#N/A</v>
      </c>
      <c r="R320" s="26" t="e">
        <f>VLOOKUP('DATA ENTRY'!U320,'Sub Ref'!$C$14:$G$22,5,0)</f>
        <v>#N/A</v>
      </c>
      <c r="S320" s="26" t="e">
        <f t="shared" si="49"/>
        <v>#N/A</v>
      </c>
      <c r="T320" s="26" t="e">
        <f>INDEX('Sub Ref'!$O$14:$O$22,MATCH('DATA ENTRY'!X320,'Sub Ref'!$L$14:$L$22,0))</f>
        <v>#N/A</v>
      </c>
      <c r="U320" s="26" t="e">
        <f>INDEX('Sub Ref'!$P$14:$P$22,MATCH('DATA ENTRY'!X320,'Sub Ref'!$L$14:$L$22,0))</f>
        <v>#N/A</v>
      </c>
      <c r="V320" s="26" t="e">
        <f t="shared" si="43"/>
        <v>#N/A</v>
      </c>
      <c r="X320" s="26">
        <f>'DATA ENTRY'!A320</f>
        <v>0</v>
      </c>
      <c r="Y320" s="26">
        <f>'Sub Ref'!$D$27</f>
        <v>2.25</v>
      </c>
      <c r="Z320" s="26">
        <f>'Sub Ref'!$E$27</f>
        <v>0.75</v>
      </c>
      <c r="AA320" s="26">
        <f>'Sub Ref'!$M$27</f>
        <v>3</v>
      </c>
      <c r="AB320" s="26">
        <f>'Sub Ref'!$N$27</f>
        <v>1</v>
      </c>
      <c r="AC320" s="26">
        <f>IFERROR(VLOOKUP('DATA ENTRY'!L320,'Sub Ref'!$L$30:$N$31,2,0),0)</f>
        <v>0</v>
      </c>
      <c r="AD320" s="26">
        <f>IFERROR(VLOOKUP('DATA ENTRY'!L320,'Sub Ref'!$L$30:$N$31,3,0),0)</f>
        <v>0</v>
      </c>
      <c r="AE320" s="26">
        <f>IFERROR(VLOOKUP('DATA ENTRY'!O320,'Sub Ref'!$C$3:$E$11,2,0),0)</f>
        <v>0</v>
      </c>
      <c r="AF320" s="26">
        <f>IFERROR(VLOOKUP('DATA ENTRY'!O320,'Sub Ref'!$C$3:$E$11,3,0),0)</f>
        <v>0</v>
      </c>
      <c r="AG320" s="26">
        <f>IFERROR(VLOOKUP('DATA ENTRY'!R320,'Sub Ref'!$L$3:$N$24,2,0),0)</f>
        <v>0</v>
      </c>
      <c r="AH320" s="26">
        <f>IFERROR(VLOOKUP('DATA ENTRY'!R320,'Sub Ref'!$L$3:$N$24,3,0),0)</f>
        <v>0</v>
      </c>
      <c r="AI320" s="26">
        <f>IFERROR(VLOOKUP('DATA ENTRY'!U320,'Sub Ref'!$C$14:$E$22,2,0),0)</f>
        <v>0</v>
      </c>
      <c r="AJ320" s="26">
        <f>IFERROR(VLOOKUP('DATA ENTRY'!U320,'Sub Ref'!$C$14:$E$22,3,0),0)</f>
        <v>0</v>
      </c>
      <c r="AK320" s="26">
        <f>IFERROR(INDEX('Sub Ref'!$M$14:$M$23,MATCH('DATA ENTRY'!X320,'Sub Ref'!$L$14:$L$23,0)),0)</f>
        <v>0</v>
      </c>
      <c r="AL320" s="26">
        <f>IFERROR(INDEX('Sub Ref'!$N$14:$N$23,MATCH('DATA ENTRY'!X320,'Sub Ref'!$L$14:$L$23,0)),0)</f>
        <v>0</v>
      </c>
      <c r="AN320" s="26">
        <f t="shared" si="44"/>
        <v>7</v>
      </c>
      <c r="AP320" s="26">
        <f>IFERROR('MARK LOOKUP'!Y320*LEDGER!AR320,0)</f>
        <v>0</v>
      </c>
      <c r="AQ320" s="26">
        <f>IFERROR('MARK LOOKUP'!Z320*LEDGER!AS320,0)</f>
        <v>0</v>
      </c>
      <c r="AR320" s="26">
        <f>IFERROR(AA320*LEDGER!AU320,0)</f>
        <v>0</v>
      </c>
      <c r="AS320" s="26">
        <f>IFERROR(AB320*LEDGER!AV320,0)</f>
        <v>0</v>
      </c>
      <c r="AT320" s="26">
        <f>IFERROR(AC320*LEDGER!AU320,0)</f>
        <v>0</v>
      </c>
      <c r="AU320" s="26">
        <f>IFERROR(AD320*LEDGER!AV320,0)</f>
        <v>0</v>
      </c>
      <c r="AV320" s="26">
        <f>IFERROR(AE320*LEDGER!BA320,0)</f>
        <v>0</v>
      </c>
      <c r="AW320" s="26">
        <f>IFERROR(AF320*LEDGER!BB320,0)</f>
        <v>0</v>
      </c>
      <c r="AX320" s="26">
        <f>IFERROR(AG320*LEDGER!BD320,0)</f>
        <v>0</v>
      </c>
      <c r="AY320" s="26">
        <f>IFERROR(AH320*LEDGER!BE320,0)</f>
        <v>0</v>
      </c>
      <c r="AZ320" s="26">
        <f>IFERROR(AI320*LEDGER!BG320,0)</f>
        <v>0</v>
      </c>
      <c r="BA320" s="26">
        <f>IFERROR(AJ320*LEDGER!BH320,0)</f>
        <v>0</v>
      </c>
      <c r="BB320" s="26">
        <f>IFERROR(AK320*LEDGER!BJ320,0)</f>
        <v>0</v>
      </c>
      <c r="BC320" s="26">
        <f>IFERROR(AL320*LEDGER!BK320,0)</f>
        <v>0</v>
      </c>
      <c r="BD320" s="26">
        <f t="shared" si="45"/>
        <v>0</v>
      </c>
      <c r="BE320" s="26">
        <f t="shared" si="46"/>
        <v>0</v>
      </c>
    </row>
    <row r="321" spans="2:57" x14ac:dyDescent="0.2">
      <c r="B321" s="26">
        <f>'Sub Ref'!F$27</f>
        <v>75</v>
      </c>
      <c r="C321" s="26">
        <f>'Sub Ref'!G$27</f>
        <v>25</v>
      </c>
      <c r="D321" s="26">
        <f t="shared" si="40"/>
        <v>100</v>
      </c>
      <c r="E321" s="26">
        <f>'Sub Ref'!O$27</f>
        <v>75</v>
      </c>
      <c r="F321" s="26">
        <f>'Sub Ref'!P$27</f>
        <v>25</v>
      </c>
      <c r="G321" s="26">
        <f t="shared" si="41"/>
        <v>100</v>
      </c>
      <c r="H321" s="26" t="e">
        <f>VLOOKUP('DATA ENTRY'!L321,'Sub Ref'!$L$30:$O$31,4,0)</f>
        <v>#N/A</v>
      </c>
      <c r="I321" s="26" t="e">
        <f>VLOOKUP('DATA ENTRY'!L321,'Sub Ref'!$L$30:$P$31,5,0)</f>
        <v>#N/A</v>
      </c>
      <c r="J321" s="26" t="e">
        <f t="shared" si="47"/>
        <v>#N/A</v>
      </c>
      <c r="K321" s="26" t="e">
        <f>VLOOKUP('DATA ENTRY'!O321,'Sub Ref'!$C$3:$G$11,4,0)</f>
        <v>#N/A</v>
      </c>
      <c r="L321" s="26" t="e">
        <f>VLOOKUP('DATA ENTRY'!O321,'Sub Ref'!$C$3:$G$11,5,0)</f>
        <v>#N/A</v>
      </c>
      <c r="M321" s="26" t="e">
        <f t="shared" si="42"/>
        <v>#N/A</v>
      </c>
      <c r="N321" s="26" t="e">
        <f>VLOOKUP('DATA ENTRY'!R321,'Sub Ref'!$L$3:$P$11,4,0)</f>
        <v>#N/A</v>
      </c>
      <c r="O321" s="26" t="e">
        <f>VLOOKUP('DATA ENTRY'!R321,'Sub Ref'!$L$3:$P$11,5,0)</f>
        <v>#N/A</v>
      </c>
      <c r="P321" s="26" t="e">
        <f t="shared" si="48"/>
        <v>#N/A</v>
      </c>
      <c r="Q321" s="26" t="e">
        <f>VLOOKUP('DATA ENTRY'!U321,'Sub Ref'!$C$14:$G$22,4,0)</f>
        <v>#N/A</v>
      </c>
      <c r="R321" s="26" t="e">
        <f>VLOOKUP('DATA ENTRY'!U321,'Sub Ref'!$C$14:$G$22,5,0)</f>
        <v>#N/A</v>
      </c>
      <c r="S321" s="26" t="e">
        <f t="shared" si="49"/>
        <v>#N/A</v>
      </c>
      <c r="T321" s="26" t="e">
        <f>INDEX('Sub Ref'!$O$14:$O$22,MATCH('DATA ENTRY'!X321,'Sub Ref'!$L$14:$L$22,0))</f>
        <v>#N/A</v>
      </c>
      <c r="U321" s="26" t="e">
        <f>INDEX('Sub Ref'!$P$14:$P$22,MATCH('DATA ENTRY'!X321,'Sub Ref'!$L$14:$L$22,0))</f>
        <v>#N/A</v>
      </c>
      <c r="V321" s="26" t="e">
        <f t="shared" si="43"/>
        <v>#N/A</v>
      </c>
      <c r="X321" s="26">
        <f>'DATA ENTRY'!A321</f>
        <v>0</v>
      </c>
      <c r="Y321" s="26">
        <f>'Sub Ref'!$D$27</f>
        <v>2.25</v>
      </c>
      <c r="Z321" s="26">
        <f>'Sub Ref'!$E$27</f>
        <v>0.75</v>
      </c>
      <c r="AA321" s="26">
        <f>'Sub Ref'!$M$27</f>
        <v>3</v>
      </c>
      <c r="AB321" s="26">
        <f>'Sub Ref'!$N$27</f>
        <v>1</v>
      </c>
      <c r="AC321" s="26">
        <f>IFERROR(VLOOKUP('DATA ENTRY'!L321,'Sub Ref'!$L$30:$N$31,2,0),0)</f>
        <v>0</v>
      </c>
      <c r="AD321" s="26">
        <f>IFERROR(VLOOKUP('DATA ENTRY'!L321,'Sub Ref'!$L$30:$N$31,3,0),0)</f>
        <v>0</v>
      </c>
      <c r="AE321" s="26">
        <f>IFERROR(VLOOKUP('DATA ENTRY'!O321,'Sub Ref'!$C$3:$E$11,2,0),0)</f>
        <v>0</v>
      </c>
      <c r="AF321" s="26">
        <f>IFERROR(VLOOKUP('DATA ENTRY'!O321,'Sub Ref'!$C$3:$E$11,3,0),0)</f>
        <v>0</v>
      </c>
      <c r="AG321" s="26">
        <f>IFERROR(VLOOKUP('DATA ENTRY'!R321,'Sub Ref'!$L$3:$N$24,2,0),0)</f>
        <v>0</v>
      </c>
      <c r="AH321" s="26">
        <f>IFERROR(VLOOKUP('DATA ENTRY'!R321,'Sub Ref'!$L$3:$N$24,3,0),0)</f>
        <v>0</v>
      </c>
      <c r="AI321" s="26">
        <f>IFERROR(VLOOKUP('DATA ENTRY'!U321,'Sub Ref'!$C$14:$E$22,2,0),0)</f>
        <v>0</v>
      </c>
      <c r="AJ321" s="26">
        <f>IFERROR(VLOOKUP('DATA ENTRY'!U321,'Sub Ref'!$C$14:$E$22,3,0),0)</f>
        <v>0</v>
      </c>
      <c r="AK321" s="26">
        <f>IFERROR(INDEX('Sub Ref'!$M$14:$M$23,MATCH('DATA ENTRY'!X321,'Sub Ref'!$L$14:$L$23,0)),0)</f>
        <v>0</v>
      </c>
      <c r="AL321" s="26">
        <f>IFERROR(INDEX('Sub Ref'!$N$14:$N$23,MATCH('DATA ENTRY'!X321,'Sub Ref'!$L$14:$L$23,0)),0)</f>
        <v>0</v>
      </c>
      <c r="AN321" s="26">
        <f t="shared" si="44"/>
        <v>7</v>
      </c>
      <c r="AP321" s="26">
        <f>IFERROR('MARK LOOKUP'!Y321*LEDGER!AR321,0)</f>
        <v>0</v>
      </c>
      <c r="AQ321" s="26">
        <f>IFERROR('MARK LOOKUP'!Z321*LEDGER!AS321,0)</f>
        <v>0</v>
      </c>
      <c r="AR321" s="26">
        <f>IFERROR(AA321*LEDGER!AU321,0)</f>
        <v>0</v>
      </c>
      <c r="AS321" s="26">
        <f>IFERROR(AB321*LEDGER!AV321,0)</f>
        <v>0</v>
      </c>
      <c r="AT321" s="26">
        <f>IFERROR(AC321*LEDGER!AU321,0)</f>
        <v>0</v>
      </c>
      <c r="AU321" s="26">
        <f>IFERROR(AD321*LEDGER!AV321,0)</f>
        <v>0</v>
      </c>
      <c r="AV321" s="26">
        <f>IFERROR(AE321*LEDGER!BA321,0)</f>
        <v>0</v>
      </c>
      <c r="AW321" s="26">
        <f>IFERROR(AF321*LEDGER!BB321,0)</f>
        <v>0</v>
      </c>
      <c r="AX321" s="26">
        <f>IFERROR(AG321*LEDGER!BD321,0)</f>
        <v>0</v>
      </c>
      <c r="AY321" s="26">
        <f>IFERROR(AH321*LEDGER!BE321,0)</f>
        <v>0</v>
      </c>
      <c r="AZ321" s="26">
        <f>IFERROR(AI321*LEDGER!BG321,0)</f>
        <v>0</v>
      </c>
      <c r="BA321" s="26">
        <f>IFERROR(AJ321*LEDGER!BH321,0)</f>
        <v>0</v>
      </c>
      <c r="BB321" s="26">
        <f>IFERROR(AK321*LEDGER!BJ321,0)</f>
        <v>0</v>
      </c>
      <c r="BC321" s="26">
        <f>IFERROR(AL321*LEDGER!BK321,0)</f>
        <v>0</v>
      </c>
      <c r="BD321" s="26">
        <f t="shared" si="45"/>
        <v>0</v>
      </c>
      <c r="BE321" s="26">
        <f t="shared" si="46"/>
        <v>0</v>
      </c>
    </row>
    <row r="322" spans="2:57" x14ac:dyDescent="0.2">
      <c r="B322" s="26">
        <f>'Sub Ref'!F$27</f>
        <v>75</v>
      </c>
      <c r="C322" s="26">
        <f>'Sub Ref'!G$27</f>
        <v>25</v>
      </c>
      <c r="D322" s="26">
        <f t="shared" si="40"/>
        <v>100</v>
      </c>
      <c r="E322" s="26">
        <f>'Sub Ref'!O$27</f>
        <v>75</v>
      </c>
      <c r="F322" s="26">
        <f>'Sub Ref'!P$27</f>
        <v>25</v>
      </c>
      <c r="G322" s="26">
        <f t="shared" si="41"/>
        <v>100</v>
      </c>
      <c r="H322" s="26" t="e">
        <f>VLOOKUP('DATA ENTRY'!L322,'Sub Ref'!$L$30:$O$31,4,0)</f>
        <v>#N/A</v>
      </c>
      <c r="I322" s="26" t="e">
        <f>VLOOKUP('DATA ENTRY'!L322,'Sub Ref'!$L$30:$P$31,5,0)</f>
        <v>#N/A</v>
      </c>
      <c r="J322" s="26" t="e">
        <f t="shared" si="47"/>
        <v>#N/A</v>
      </c>
      <c r="K322" s="26" t="e">
        <f>VLOOKUP('DATA ENTRY'!O322,'Sub Ref'!$C$3:$G$11,4,0)</f>
        <v>#N/A</v>
      </c>
      <c r="L322" s="26" t="e">
        <f>VLOOKUP('DATA ENTRY'!O322,'Sub Ref'!$C$3:$G$11,5,0)</f>
        <v>#N/A</v>
      </c>
      <c r="M322" s="26" t="e">
        <f t="shared" si="42"/>
        <v>#N/A</v>
      </c>
      <c r="N322" s="26" t="e">
        <f>VLOOKUP('DATA ENTRY'!R322,'Sub Ref'!$L$3:$P$11,4,0)</f>
        <v>#N/A</v>
      </c>
      <c r="O322" s="26" t="e">
        <f>VLOOKUP('DATA ENTRY'!R322,'Sub Ref'!$L$3:$P$11,5,0)</f>
        <v>#N/A</v>
      </c>
      <c r="P322" s="26" t="e">
        <f t="shared" si="48"/>
        <v>#N/A</v>
      </c>
      <c r="Q322" s="26" t="e">
        <f>VLOOKUP('DATA ENTRY'!U322,'Sub Ref'!$C$14:$G$22,4,0)</f>
        <v>#N/A</v>
      </c>
      <c r="R322" s="26" t="e">
        <f>VLOOKUP('DATA ENTRY'!U322,'Sub Ref'!$C$14:$G$22,5,0)</f>
        <v>#N/A</v>
      </c>
      <c r="S322" s="26" t="e">
        <f t="shared" si="49"/>
        <v>#N/A</v>
      </c>
      <c r="T322" s="26" t="e">
        <f>INDEX('Sub Ref'!$O$14:$O$22,MATCH('DATA ENTRY'!X322,'Sub Ref'!$L$14:$L$22,0))</f>
        <v>#N/A</v>
      </c>
      <c r="U322" s="26" t="e">
        <f>INDEX('Sub Ref'!$P$14:$P$22,MATCH('DATA ENTRY'!X322,'Sub Ref'!$L$14:$L$22,0))</f>
        <v>#N/A</v>
      </c>
      <c r="V322" s="26" t="e">
        <f t="shared" si="43"/>
        <v>#N/A</v>
      </c>
      <c r="X322" s="26">
        <f>'DATA ENTRY'!A322</f>
        <v>0</v>
      </c>
      <c r="Y322" s="26">
        <f>'Sub Ref'!$D$27</f>
        <v>2.25</v>
      </c>
      <c r="Z322" s="26">
        <f>'Sub Ref'!$E$27</f>
        <v>0.75</v>
      </c>
      <c r="AA322" s="26">
        <f>'Sub Ref'!$M$27</f>
        <v>3</v>
      </c>
      <c r="AB322" s="26">
        <f>'Sub Ref'!$N$27</f>
        <v>1</v>
      </c>
      <c r="AC322" s="26">
        <f>IFERROR(VLOOKUP('DATA ENTRY'!L322,'Sub Ref'!$L$30:$N$31,2,0),0)</f>
        <v>0</v>
      </c>
      <c r="AD322" s="26">
        <f>IFERROR(VLOOKUP('DATA ENTRY'!L322,'Sub Ref'!$L$30:$N$31,3,0),0)</f>
        <v>0</v>
      </c>
      <c r="AE322" s="26">
        <f>IFERROR(VLOOKUP('DATA ENTRY'!O322,'Sub Ref'!$C$3:$E$11,2,0),0)</f>
        <v>0</v>
      </c>
      <c r="AF322" s="26">
        <f>IFERROR(VLOOKUP('DATA ENTRY'!O322,'Sub Ref'!$C$3:$E$11,3,0),0)</f>
        <v>0</v>
      </c>
      <c r="AG322" s="26">
        <f>IFERROR(VLOOKUP('DATA ENTRY'!R322,'Sub Ref'!$L$3:$N$24,2,0),0)</f>
        <v>0</v>
      </c>
      <c r="AH322" s="26">
        <f>IFERROR(VLOOKUP('DATA ENTRY'!R322,'Sub Ref'!$L$3:$N$24,3,0),0)</f>
        <v>0</v>
      </c>
      <c r="AI322" s="26">
        <f>IFERROR(VLOOKUP('DATA ENTRY'!U322,'Sub Ref'!$C$14:$E$22,2,0),0)</f>
        <v>0</v>
      </c>
      <c r="AJ322" s="26">
        <f>IFERROR(VLOOKUP('DATA ENTRY'!U322,'Sub Ref'!$C$14:$E$22,3,0),0)</f>
        <v>0</v>
      </c>
      <c r="AK322" s="26">
        <f>IFERROR(INDEX('Sub Ref'!$M$14:$M$23,MATCH('DATA ENTRY'!X322,'Sub Ref'!$L$14:$L$23,0)),0)</f>
        <v>0</v>
      </c>
      <c r="AL322" s="26">
        <f>IFERROR(INDEX('Sub Ref'!$N$14:$N$23,MATCH('DATA ENTRY'!X322,'Sub Ref'!$L$14:$L$23,0)),0)</f>
        <v>0</v>
      </c>
      <c r="AN322" s="26">
        <f t="shared" si="44"/>
        <v>7</v>
      </c>
      <c r="AP322" s="26">
        <f>IFERROR('MARK LOOKUP'!Y322*LEDGER!AR322,0)</f>
        <v>0</v>
      </c>
      <c r="AQ322" s="26">
        <f>IFERROR('MARK LOOKUP'!Z322*LEDGER!AS322,0)</f>
        <v>0</v>
      </c>
      <c r="AR322" s="26">
        <f>IFERROR(AA322*LEDGER!AU322,0)</f>
        <v>0</v>
      </c>
      <c r="AS322" s="26">
        <f>IFERROR(AB322*LEDGER!AV322,0)</f>
        <v>0</v>
      </c>
      <c r="AT322" s="26">
        <f>IFERROR(AC322*LEDGER!AU322,0)</f>
        <v>0</v>
      </c>
      <c r="AU322" s="26">
        <f>IFERROR(AD322*LEDGER!AV322,0)</f>
        <v>0</v>
      </c>
      <c r="AV322" s="26">
        <f>IFERROR(AE322*LEDGER!BA322,0)</f>
        <v>0</v>
      </c>
      <c r="AW322" s="26">
        <f>IFERROR(AF322*LEDGER!BB322,0)</f>
        <v>0</v>
      </c>
      <c r="AX322" s="26">
        <f>IFERROR(AG322*LEDGER!BD322,0)</f>
        <v>0</v>
      </c>
      <c r="AY322" s="26">
        <f>IFERROR(AH322*LEDGER!BE322,0)</f>
        <v>0</v>
      </c>
      <c r="AZ322" s="26">
        <f>IFERROR(AI322*LEDGER!BG322,0)</f>
        <v>0</v>
      </c>
      <c r="BA322" s="26">
        <f>IFERROR(AJ322*LEDGER!BH322,0)</f>
        <v>0</v>
      </c>
      <c r="BB322" s="26">
        <f>IFERROR(AK322*LEDGER!BJ322,0)</f>
        <v>0</v>
      </c>
      <c r="BC322" s="26">
        <f>IFERROR(AL322*LEDGER!BK322,0)</f>
        <v>0</v>
      </c>
      <c r="BD322" s="26">
        <f t="shared" si="45"/>
        <v>0</v>
      </c>
      <c r="BE322" s="26">
        <f t="shared" si="46"/>
        <v>0</v>
      </c>
    </row>
    <row r="323" spans="2:57" x14ac:dyDescent="0.2">
      <c r="B323" s="26">
        <f>'Sub Ref'!F$27</f>
        <v>75</v>
      </c>
      <c r="C323" s="26">
        <f>'Sub Ref'!G$27</f>
        <v>25</v>
      </c>
      <c r="D323" s="26">
        <f t="shared" ref="D323:D386" si="50">SUM(B323:C323)</f>
        <v>100</v>
      </c>
      <c r="E323" s="26">
        <f>'Sub Ref'!O$27</f>
        <v>75</v>
      </c>
      <c r="F323" s="26">
        <f>'Sub Ref'!P$27</f>
        <v>25</v>
      </c>
      <c r="G323" s="26">
        <f t="shared" ref="G323:G386" si="51">SUM(E323:F323)</f>
        <v>100</v>
      </c>
      <c r="H323" s="26" t="e">
        <f>VLOOKUP('DATA ENTRY'!L323,'Sub Ref'!$L$30:$O$31,4,0)</f>
        <v>#N/A</v>
      </c>
      <c r="I323" s="26" t="e">
        <f>VLOOKUP('DATA ENTRY'!L323,'Sub Ref'!$L$30:$P$31,5,0)</f>
        <v>#N/A</v>
      </c>
      <c r="J323" s="26" t="e">
        <f t="shared" si="47"/>
        <v>#N/A</v>
      </c>
      <c r="K323" s="26" t="e">
        <f>VLOOKUP('DATA ENTRY'!O323,'Sub Ref'!$C$3:$G$11,4,0)</f>
        <v>#N/A</v>
      </c>
      <c r="L323" s="26" t="e">
        <f>VLOOKUP('DATA ENTRY'!O323,'Sub Ref'!$C$3:$G$11,5,0)</f>
        <v>#N/A</v>
      </c>
      <c r="M323" s="26" t="e">
        <f t="shared" ref="M323:M386" si="52">SUM(K323:L323)</f>
        <v>#N/A</v>
      </c>
      <c r="N323" s="26" t="e">
        <f>VLOOKUP('DATA ENTRY'!R323,'Sub Ref'!$L$3:$P$11,4,0)</f>
        <v>#N/A</v>
      </c>
      <c r="O323" s="26" t="e">
        <f>VLOOKUP('DATA ENTRY'!R323,'Sub Ref'!$L$3:$P$11,5,0)</f>
        <v>#N/A</v>
      </c>
      <c r="P323" s="26" t="e">
        <f t="shared" si="48"/>
        <v>#N/A</v>
      </c>
      <c r="Q323" s="26" t="e">
        <f>VLOOKUP('DATA ENTRY'!U323,'Sub Ref'!$C$14:$G$22,4,0)</f>
        <v>#N/A</v>
      </c>
      <c r="R323" s="26" t="e">
        <f>VLOOKUP('DATA ENTRY'!U323,'Sub Ref'!$C$14:$G$22,5,0)</f>
        <v>#N/A</v>
      </c>
      <c r="S323" s="26" t="e">
        <f t="shared" si="49"/>
        <v>#N/A</v>
      </c>
      <c r="T323" s="26" t="e">
        <f>INDEX('Sub Ref'!$O$14:$O$22,MATCH('DATA ENTRY'!X323,'Sub Ref'!$L$14:$L$22,0))</f>
        <v>#N/A</v>
      </c>
      <c r="U323" s="26" t="e">
        <f>INDEX('Sub Ref'!$P$14:$P$22,MATCH('DATA ENTRY'!X323,'Sub Ref'!$L$14:$L$22,0))</f>
        <v>#N/A</v>
      </c>
      <c r="V323" s="26" t="e">
        <f t="shared" ref="V323:V386" si="53">SUM(T323:U323)</f>
        <v>#N/A</v>
      </c>
      <c r="X323" s="26">
        <f>'DATA ENTRY'!A323</f>
        <v>0</v>
      </c>
      <c r="Y323" s="26">
        <f>'Sub Ref'!$D$27</f>
        <v>2.25</v>
      </c>
      <c r="Z323" s="26">
        <f>'Sub Ref'!$E$27</f>
        <v>0.75</v>
      </c>
      <c r="AA323" s="26">
        <f>'Sub Ref'!$M$27</f>
        <v>3</v>
      </c>
      <c r="AB323" s="26">
        <f>'Sub Ref'!$N$27</f>
        <v>1</v>
      </c>
      <c r="AC323" s="26">
        <f>IFERROR(VLOOKUP('DATA ENTRY'!L323,'Sub Ref'!$L$30:$N$31,2,0),0)</f>
        <v>0</v>
      </c>
      <c r="AD323" s="26">
        <f>IFERROR(VLOOKUP('DATA ENTRY'!L323,'Sub Ref'!$L$30:$N$31,3,0),0)</f>
        <v>0</v>
      </c>
      <c r="AE323" s="26">
        <f>IFERROR(VLOOKUP('DATA ENTRY'!O323,'Sub Ref'!$C$3:$E$11,2,0),0)</f>
        <v>0</v>
      </c>
      <c r="AF323" s="26">
        <f>IFERROR(VLOOKUP('DATA ENTRY'!O323,'Sub Ref'!$C$3:$E$11,3,0),0)</f>
        <v>0</v>
      </c>
      <c r="AG323" s="26">
        <f>IFERROR(VLOOKUP('DATA ENTRY'!R323,'Sub Ref'!$L$3:$N$24,2,0),0)</f>
        <v>0</v>
      </c>
      <c r="AH323" s="26">
        <f>IFERROR(VLOOKUP('DATA ENTRY'!R323,'Sub Ref'!$L$3:$N$24,3,0),0)</f>
        <v>0</v>
      </c>
      <c r="AI323" s="26">
        <f>IFERROR(VLOOKUP('DATA ENTRY'!U323,'Sub Ref'!$C$14:$E$22,2,0),0)</f>
        <v>0</v>
      </c>
      <c r="AJ323" s="26">
        <f>IFERROR(VLOOKUP('DATA ENTRY'!U323,'Sub Ref'!$C$14:$E$22,3,0),0)</f>
        <v>0</v>
      </c>
      <c r="AK323" s="26">
        <f>IFERROR(INDEX('Sub Ref'!$M$14:$M$23,MATCH('DATA ENTRY'!X323,'Sub Ref'!$L$14:$L$23,0)),0)</f>
        <v>0</v>
      </c>
      <c r="AL323" s="26">
        <f>IFERROR(INDEX('Sub Ref'!$N$14:$N$23,MATCH('DATA ENTRY'!X323,'Sub Ref'!$L$14:$L$23,0)),0)</f>
        <v>0</v>
      </c>
      <c r="AN323" s="26">
        <f t="shared" ref="AN323:AN386" si="54">SUM(Y323:AL323)</f>
        <v>7</v>
      </c>
      <c r="AP323" s="26">
        <f>IFERROR('MARK LOOKUP'!Y323*LEDGER!AR323,0)</f>
        <v>0</v>
      </c>
      <c r="AQ323" s="26">
        <f>IFERROR('MARK LOOKUP'!Z323*LEDGER!AS323,0)</f>
        <v>0</v>
      </c>
      <c r="AR323" s="26">
        <f>IFERROR(AA323*LEDGER!AU323,0)</f>
        <v>0</v>
      </c>
      <c r="AS323" s="26">
        <f>IFERROR(AB323*LEDGER!AV323,0)</f>
        <v>0</v>
      </c>
      <c r="AT323" s="26">
        <f>IFERROR(AC323*LEDGER!AU323,0)</f>
        <v>0</v>
      </c>
      <c r="AU323" s="26">
        <f>IFERROR(AD323*LEDGER!AV323,0)</f>
        <v>0</v>
      </c>
      <c r="AV323" s="26">
        <f>IFERROR(AE323*LEDGER!BA323,0)</f>
        <v>0</v>
      </c>
      <c r="AW323" s="26">
        <f>IFERROR(AF323*LEDGER!BB323,0)</f>
        <v>0</v>
      </c>
      <c r="AX323" s="26">
        <f>IFERROR(AG323*LEDGER!BD323,0)</f>
        <v>0</v>
      </c>
      <c r="AY323" s="26">
        <f>IFERROR(AH323*LEDGER!BE323,0)</f>
        <v>0</v>
      </c>
      <c r="AZ323" s="26">
        <f>IFERROR(AI323*LEDGER!BG323,0)</f>
        <v>0</v>
      </c>
      <c r="BA323" s="26">
        <f>IFERROR(AJ323*LEDGER!BH323,0)</f>
        <v>0</v>
      </c>
      <c r="BB323" s="26">
        <f>IFERROR(AK323*LEDGER!BJ323,0)</f>
        <v>0</v>
      </c>
      <c r="BC323" s="26">
        <f>IFERROR(AL323*LEDGER!BK323,0)</f>
        <v>0</v>
      </c>
      <c r="BD323" s="26">
        <f t="shared" ref="BD323:BD386" si="55">SUM(AP323:BC323)</f>
        <v>0</v>
      </c>
      <c r="BE323" s="26">
        <f t="shared" ref="BE323:BE386" si="56">BD323/AN323</f>
        <v>0</v>
      </c>
    </row>
    <row r="324" spans="2:57" x14ac:dyDescent="0.2">
      <c r="B324" s="26">
        <f>'Sub Ref'!F$27</f>
        <v>75</v>
      </c>
      <c r="C324" s="26">
        <f>'Sub Ref'!G$27</f>
        <v>25</v>
      </c>
      <c r="D324" s="26">
        <f t="shared" si="50"/>
        <v>100</v>
      </c>
      <c r="E324" s="26">
        <f>'Sub Ref'!O$27</f>
        <v>75</v>
      </c>
      <c r="F324" s="26">
        <f>'Sub Ref'!P$27</f>
        <v>25</v>
      </c>
      <c r="G324" s="26">
        <f t="shared" si="51"/>
        <v>100</v>
      </c>
      <c r="H324" s="26" t="e">
        <f>VLOOKUP('DATA ENTRY'!L324,'Sub Ref'!$L$30:$O$31,4,0)</f>
        <v>#N/A</v>
      </c>
      <c r="I324" s="26" t="e">
        <f>VLOOKUP('DATA ENTRY'!L324,'Sub Ref'!$L$30:$P$31,5,0)</f>
        <v>#N/A</v>
      </c>
      <c r="J324" s="26" t="e">
        <f t="shared" ref="J324:J387" si="57">SUM(H324:I324)</f>
        <v>#N/A</v>
      </c>
      <c r="K324" s="26" t="e">
        <f>VLOOKUP('DATA ENTRY'!O324,'Sub Ref'!$C$3:$G$11,4,0)</f>
        <v>#N/A</v>
      </c>
      <c r="L324" s="26" t="e">
        <f>VLOOKUP('DATA ENTRY'!O324,'Sub Ref'!$C$3:$G$11,5,0)</f>
        <v>#N/A</v>
      </c>
      <c r="M324" s="26" t="e">
        <f t="shared" si="52"/>
        <v>#N/A</v>
      </c>
      <c r="N324" s="26" t="e">
        <f>VLOOKUP('DATA ENTRY'!R324,'Sub Ref'!$L$3:$P$11,4,0)</f>
        <v>#N/A</v>
      </c>
      <c r="O324" s="26" t="e">
        <f>VLOOKUP('DATA ENTRY'!R324,'Sub Ref'!$L$3:$P$11,5,0)</f>
        <v>#N/A</v>
      </c>
      <c r="P324" s="26" t="e">
        <f t="shared" si="48"/>
        <v>#N/A</v>
      </c>
      <c r="Q324" s="26" t="e">
        <f>VLOOKUP('DATA ENTRY'!U324,'Sub Ref'!$C$14:$G$22,4,0)</f>
        <v>#N/A</v>
      </c>
      <c r="R324" s="26" t="e">
        <f>VLOOKUP('DATA ENTRY'!U324,'Sub Ref'!$C$14:$G$22,5,0)</f>
        <v>#N/A</v>
      </c>
      <c r="S324" s="26" t="e">
        <f t="shared" si="49"/>
        <v>#N/A</v>
      </c>
      <c r="T324" s="26" t="e">
        <f>INDEX('Sub Ref'!$O$14:$O$22,MATCH('DATA ENTRY'!X324,'Sub Ref'!$L$14:$L$22,0))</f>
        <v>#N/A</v>
      </c>
      <c r="U324" s="26" t="e">
        <f>INDEX('Sub Ref'!$P$14:$P$22,MATCH('DATA ENTRY'!X324,'Sub Ref'!$L$14:$L$22,0))</f>
        <v>#N/A</v>
      </c>
      <c r="V324" s="26" t="e">
        <f t="shared" si="53"/>
        <v>#N/A</v>
      </c>
      <c r="X324" s="26">
        <f>'DATA ENTRY'!A324</f>
        <v>0</v>
      </c>
      <c r="Y324" s="26">
        <f>'Sub Ref'!$D$27</f>
        <v>2.25</v>
      </c>
      <c r="Z324" s="26">
        <f>'Sub Ref'!$E$27</f>
        <v>0.75</v>
      </c>
      <c r="AA324" s="26">
        <f>'Sub Ref'!$M$27</f>
        <v>3</v>
      </c>
      <c r="AB324" s="26">
        <f>'Sub Ref'!$N$27</f>
        <v>1</v>
      </c>
      <c r="AC324" s="26">
        <f>IFERROR(VLOOKUP('DATA ENTRY'!L324,'Sub Ref'!$L$30:$N$31,2,0),0)</f>
        <v>0</v>
      </c>
      <c r="AD324" s="26">
        <f>IFERROR(VLOOKUP('DATA ENTRY'!L324,'Sub Ref'!$L$30:$N$31,3,0),0)</f>
        <v>0</v>
      </c>
      <c r="AE324" s="26">
        <f>IFERROR(VLOOKUP('DATA ENTRY'!O324,'Sub Ref'!$C$3:$E$11,2,0),0)</f>
        <v>0</v>
      </c>
      <c r="AF324" s="26">
        <f>IFERROR(VLOOKUP('DATA ENTRY'!O324,'Sub Ref'!$C$3:$E$11,3,0),0)</f>
        <v>0</v>
      </c>
      <c r="AG324" s="26">
        <f>IFERROR(VLOOKUP('DATA ENTRY'!R324,'Sub Ref'!$L$3:$N$24,2,0),0)</f>
        <v>0</v>
      </c>
      <c r="AH324" s="26">
        <f>IFERROR(VLOOKUP('DATA ENTRY'!R324,'Sub Ref'!$L$3:$N$24,3,0),0)</f>
        <v>0</v>
      </c>
      <c r="AI324" s="26">
        <f>IFERROR(VLOOKUP('DATA ENTRY'!U324,'Sub Ref'!$C$14:$E$22,2,0),0)</f>
        <v>0</v>
      </c>
      <c r="AJ324" s="26">
        <f>IFERROR(VLOOKUP('DATA ENTRY'!U324,'Sub Ref'!$C$14:$E$22,3,0),0)</f>
        <v>0</v>
      </c>
      <c r="AK324" s="26">
        <f>IFERROR(INDEX('Sub Ref'!$M$14:$M$23,MATCH('DATA ENTRY'!X324,'Sub Ref'!$L$14:$L$23,0)),0)</f>
        <v>0</v>
      </c>
      <c r="AL324" s="26">
        <f>IFERROR(INDEX('Sub Ref'!$N$14:$N$23,MATCH('DATA ENTRY'!X324,'Sub Ref'!$L$14:$L$23,0)),0)</f>
        <v>0</v>
      </c>
      <c r="AN324" s="26">
        <f t="shared" si="54"/>
        <v>7</v>
      </c>
      <c r="AP324" s="26">
        <f>IFERROR('MARK LOOKUP'!Y324*LEDGER!AR324,0)</f>
        <v>0</v>
      </c>
      <c r="AQ324" s="26">
        <f>IFERROR('MARK LOOKUP'!Z324*LEDGER!AS324,0)</f>
        <v>0</v>
      </c>
      <c r="AR324" s="26">
        <f>IFERROR(AA324*LEDGER!AU324,0)</f>
        <v>0</v>
      </c>
      <c r="AS324" s="26">
        <f>IFERROR(AB324*LEDGER!AV324,0)</f>
        <v>0</v>
      </c>
      <c r="AT324" s="26">
        <f>IFERROR(AC324*LEDGER!AU324,0)</f>
        <v>0</v>
      </c>
      <c r="AU324" s="26">
        <f>IFERROR(AD324*LEDGER!AV324,0)</f>
        <v>0</v>
      </c>
      <c r="AV324" s="26">
        <f>IFERROR(AE324*LEDGER!BA324,0)</f>
        <v>0</v>
      </c>
      <c r="AW324" s="26">
        <f>IFERROR(AF324*LEDGER!BB324,0)</f>
        <v>0</v>
      </c>
      <c r="AX324" s="26">
        <f>IFERROR(AG324*LEDGER!BD324,0)</f>
        <v>0</v>
      </c>
      <c r="AY324" s="26">
        <f>IFERROR(AH324*LEDGER!BE324,0)</f>
        <v>0</v>
      </c>
      <c r="AZ324" s="26">
        <f>IFERROR(AI324*LEDGER!BG324,0)</f>
        <v>0</v>
      </c>
      <c r="BA324" s="26">
        <f>IFERROR(AJ324*LEDGER!BH324,0)</f>
        <v>0</v>
      </c>
      <c r="BB324" s="26">
        <f>IFERROR(AK324*LEDGER!BJ324,0)</f>
        <v>0</v>
      </c>
      <c r="BC324" s="26">
        <f>IFERROR(AL324*LEDGER!BK324,0)</f>
        <v>0</v>
      </c>
      <c r="BD324" s="26">
        <f t="shared" si="55"/>
        <v>0</v>
      </c>
      <c r="BE324" s="26">
        <f t="shared" si="56"/>
        <v>0</v>
      </c>
    </row>
    <row r="325" spans="2:57" x14ac:dyDescent="0.2">
      <c r="B325" s="26">
        <f>'Sub Ref'!F$27</f>
        <v>75</v>
      </c>
      <c r="C325" s="26">
        <f>'Sub Ref'!G$27</f>
        <v>25</v>
      </c>
      <c r="D325" s="26">
        <f t="shared" si="50"/>
        <v>100</v>
      </c>
      <c r="E325" s="26">
        <f>'Sub Ref'!O$27</f>
        <v>75</v>
      </c>
      <c r="F325" s="26">
        <f>'Sub Ref'!P$27</f>
        <v>25</v>
      </c>
      <c r="G325" s="26">
        <f t="shared" si="51"/>
        <v>100</v>
      </c>
      <c r="H325" s="26" t="e">
        <f>VLOOKUP('DATA ENTRY'!L325,'Sub Ref'!$L$30:$O$31,4,0)</f>
        <v>#N/A</v>
      </c>
      <c r="I325" s="26" t="e">
        <f>VLOOKUP('DATA ENTRY'!L325,'Sub Ref'!$L$30:$P$31,5,0)</f>
        <v>#N/A</v>
      </c>
      <c r="J325" s="26" t="e">
        <f t="shared" si="57"/>
        <v>#N/A</v>
      </c>
      <c r="K325" s="26" t="e">
        <f>VLOOKUP('DATA ENTRY'!O325,'Sub Ref'!$C$3:$G$11,4,0)</f>
        <v>#N/A</v>
      </c>
      <c r="L325" s="26" t="e">
        <f>VLOOKUP('DATA ENTRY'!O325,'Sub Ref'!$C$3:$G$11,5,0)</f>
        <v>#N/A</v>
      </c>
      <c r="M325" s="26" t="e">
        <f t="shared" si="52"/>
        <v>#N/A</v>
      </c>
      <c r="N325" s="26" t="e">
        <f>VLOOKUP('DATA ENTRY'!R325,'Sub Ref'!$L$3:$P$11,4,0)</f>
        <v>#N/A</v>
      </c>
      <c r="O325" s="26" t="e">
        <f>VLOOKUP('DATA ENTRY'!R325,'Sub Ref'!$L$3:$P$11,5,0)</f>
        <v>#N/A</v>
      </c>
      <c r="P325" s="26" t="e">
        <f t="shared" si="48"/>
        <v>#N/A</v>
      </c>
      <c r="Q325" s="26" t="e">
        <f>VLOOKUP('DATA ENTRY'!U325,'Sub Ref'!$C$14:$G$22,4,0)</f>
        <v>#N/A</v>
      </c>
      <c r="R325" s="26" t="e">
        <f>VLOOKUP('DATA ENTRY'!U325,'Sub Ref'!$C$14:$G$22,5,0)</f>
        <v>#N/A</v>
      </c>
      <c r="S325" s="26" t="e">
        <f t="shared" si="49"/>
        <v>#N/A</v>
      </c>
      <c r="T325" s="26" t="e">
        <f>INDEX('Sub Ref'!$O$14:$O$22,MATCH('DATA ENTRY'!X325,'Sub Ref'!$L$14:$L$22,0))</f>
        <v>#N/A</v>
      </c>
      <c r="U325" s="26" t="e">
        <f>INDEX('Sub Ref'!$P$14:$P$22,MATCH('DATA ENTRY'!X325,'Sub Ref'!$L$14:$L$22,0))</f>
        <v>#N/A</v>
      </c>
      <c r="V325" s="26" t="e">
        <f t="shared" si="53"/>
        <v>#N/A</v>
      </c>
      <c r="X325" s="26">
        <f>'DATA ENTRY'!A325</f>
        <v>0</v>
      </c>
      <c r="Y325" s="26">
        <f>'Sub Ref'!$D$27</f>
        <v>2.25</v>
      </c>
      <c r="Z325" s="26">
        <f>'Sub Ref'!$E$27</f>
        <v>0.75</v>
      </c>
      <c r="AA325" s="26">
        <f>'Sub Ref'!$M$27</f>
        <v>3</v>
      </c>
      <c r="AB325" s="26">
        <f>'Sub Ref'!$N$27</f>
        <v>1</v>
      </c>
      <c r="AC325" s="26">
        <f>IFERROR(VLOOKUP('DATA ENTRY'!L325,'Sub Ref'!$L$30:$N$31,2,0),0)</f>
        <v>0</v>
      </c>
      <c r="AD325" s="26">
        <f>IFERROR(VLOOKUP('DATA ENTRY'!L325,'Sub Ref'!$L$30:$N$31,3,0),0)</f>
        <v>0</v>
      </c>
      <c r="AE325" s="26">
        <f>IFERROR(VLOOKUP('DATA ENTRY'!O325,'Sub Ref'!$C$3:$E$11,2,0),0)</f>
        <v>0</v>
      </c>
      <c r="AF325" s="26">
        <f>IFERROR(VLOOKUP('DATA ENTRY'!O325,'Sub Ref'!$C$3:$E$11,3,0),0)</f>
        <v>0</v>
      </c>
      <c r="AG325" s="26">
        <f>IFERROR(VLOOKUP('DATA ENTRY'!R325,'Sub Ref'!$L$3:$N$24,2,0),0)</f>
        <v>0</v>
      </c>
      <c r="AH325" s="26">
        <f>IFERROR(VLOOKUP('DATA ENTRY'!R325,'Sub Ref'!$L$3:$N$24,3,0),0)</f>
        <v>0</v>
      </c>
      <c r="AI325" s="26">
        <f>IFERROR(VLOOKUP('DATA ENTRY'!U325,'Sub Ref'!$C$14:$E$22,2,0),0)</f>
        <v>0</v>
      </c>
      <c r="AJ325" s="26">
        <f>IFERROR(VLOOKUP('DATA ENTRY'!U325,'Sub Ref'!$C$14:$E$22,3,0),0)</f>
        <v>0</v>
      </c>
      <c r="AK325" s="26">
        <f>IFERROR(INDEX('Sub Ref'!$M$14:$M$23,MATCH('DATA ENTRY'!X325,'Sub Ref'!$L$14:$L$23,0)),0)</f>
        <v>0</v>
      </c>
      <c r="AL325" s="26">
        <f>IFERROR(INDEX('Sub Ref'!$N$14:$N$23,MATCH('DATA ENTRY'!X325,'Sub Ref'!$L$14:$L$23,0)),0)</f>
        <v>0</v>
      </c>
      <c r="AN325" s="26">
        <f t="shared" si="54"/>
        <v>7</v>
      </c>
      <c r="AP325" s="26">
        <f>IFERROR('MARK LOOKUP'!Y325*LEDGER!AR325,0)</f>
        <v>0</v>
      </c>
      <c r="AQ325" s="26">
        <f>IFERROR('MARK LOOKUP'!Z325*LEDGER!AS325,0)</f>
        <v>0</v>
      </c>
      <c r="AR325" s="26">
        <f>IFERROR(AA325*LEDGER!AU325,0)</f>
        <v>0</v>
      </c>
      <c r="AS325" s="26">
        <f>IFERROR(AB325*LEDGER!AV325,0)</f>
        <v>0</v>
      </c>
      <c r="AT325" s="26">
        <f>IFERROR(AC325*LEDGER!AU325,0)</f>
        <v>0</v>
      </c>
      <c r="AU325" s="26">
        <f>IFERROR(AD325*LEDGER!AV325,0)</f>
        <v>0</v>
      </c>
      <c r="AV325" s="26">
        <f>IFERROR(AE325*LEDGER!BA325,0)</f>
        <v>0</v>
      </c>
      <c r="AW325" s="26">
        <f>IFERROR(AF325*LEDGER!BB325,0)</f>
        <v>0</v>
      </c>
      <c r="AX325" s="26">
        <f>IFERROR(AG325*LEDGER!BD325,0)</f>
        <v>0</v>
      </c>
      <c r="AY325" s="26">
        <f>IFERROR(AH325*LEDGER!BE325,0)</f>
        <v>0</v>
      </c>
      <c r="AZ325" s="26">
        <f>IFERROR(AI325*LEDGER!BG325,0)</f>
        <v>0</v>
      </c>
      <c r="BA325" s="26">
        <f>IFERROR(AJ325*LEDGER!BH325,0)</f>
        <v>0</v>
      </c>
      <c r="BB325" s="26">
        <f>IFERROR(AK325*LEDGER!BJ325,0)</f>
        <v>0</v>
      </c>
      <c r="BC325" s="26">
        <f>IFERROR(AL325*LEDGER!BK325,0)</f>
        <v>0</v>
      </c>
      <c r="BD325" s="26">
        <f t="shared" si="55"/>
        <v>0</v>
      </c>
      <c r="BE325" s="26">
        <f t="shared" si="56"/>
        <v>0</v>
      </c>
    </row>
    <row r="326" spans="2:57" x14ac:dyDescent="0.2">
      <c r="B326" s="26">
        <f>'Sub Ref'!F$27</f>
        <v>75</v>
      </c>
      <c r="C326" s="26">
        <f>'Sub Ref'!G$27</f>
        <v>25</v>
      </c>
      <c r="D326" s="26">
        <f t="shared" si="50"/>
        <v>100</v>
      </c>
      <c r="E326" s="26">
        <f>'Sub Ref'!O$27</f>
        <v>75</v>
      </c>
      <c r="F326" s="26">
        <f>'Sub Ref'!P$27</f>
        <v>25</v>
      </c>
      <c r="G326" s="26">
        <f t="shared" si="51"/>
        <v>100</v>
      </c>
      <c r="H326" s="26" t="e">
        <f>VLOOKUP('DATA ENTRY'!L326,'Sub Ref'!$L$30:$O$31,4,0)</f>
        <v>#N/A</v>
      </c>
      <c r="I326" s="26" t="e">
        <f>VLOOKUP('DATA ENTRY'!L326,'Sub Ref'!$L$30:$P$31,5,0)</f>
        <v>#N/A</v>
      </c>
      <c r="J326" s="26" t="e">
        <f t="shared" si="57"/>
        <v>#N/A</v>
      </c>
      <c r="K326" s="26" t="e">
        <f>VLOOKUP('DATA ENTRY'!O326,'Sub Ref'!$C$3:$G$11,4,0)</f>
        <v>#N/A</v>
      </c>
      <c r="L326" s="26" t="e">
        <f>VLOOKUP('DATA ENTRY'!O326,'Sub Ref'!$C$3:$G$11,5,0)</f>
        <v>#N/A</v>
      </c>
      <c r="M326" s="26" t="e">
        <f t="shared" si="52"/>
        <v>#N/A</v>
      </c>
      <c r="N326" s="26" t="e">
        <f>VLOOKUP('DATA ENTRY'!R326,'Sub Ref'!$L$3:$P$11,4,0)</f>
        <v>#N/A</v>
      </c>
      <c r="O326" s="26" t="e">
        <f>VLOOKUP('DATA ENTRY'!R326,'Sub Ref'!$L$3:$P$11,5,0)</f>
        <v>#N/A</v>
      </c>
      <c r="P326" s="26" t="e">
        <f t="shared" ref="P326:P389" si="58">SUM(N326:O326)</f>
        <v>#N/A</v>
      </c>
      <c r="Q326" s="26" t="e">
        <f>VLOOKUP('DATA ENTRY'!U326,'Sub Ref'!$C$14:$G$22,4,0)</f>
        <v>#N/A</v>
      </c>
      <c r="R326" s="26" t="e">
        <f>VLOOKUP('DATA ENTRY'!U326,'Sub Ref'!$C$14:$G$22,5,0)</f>
        <v>#N/A</v>
      </c>
      <c r="S326" s="26" t="e">
        <f t="shared" ref="S326:S389" si="59">SUM(Q326:R326)</f>
        <v>#N/A</v>
      </c>
      <c r="T326" s="26" t="e">
        <f>INDEX('Sub Ref'!$O$14:$O$22,MATCH('DATA ENTRY'!X326,'Sub Ref'!$L$14:$L$22,0))</f>
        <v>#N/A</v>
      </c>
      <c r="U326" s="26" t="e">
        <f>INDEX('Sub Ref'!$P$14:$P$22,MATCH('DATA ENTRY'!X326,'Sub Ref'!$L$14:$L$22,0))</f>
        <v>#N/A</v>
      </c>
      <c r="V326" s="26" t="e">
        <f t="shared" si="53"/>
        <v>#N/A</v>
      </c>
      <c r="X326" s="26">
        <f>'DATA ENTRY'!A326</f>
        <v>0</v>
      </c>
      <c r="Y326" s="26">
        <f>'Sub Ref'!$D$27</f>
        <v>2.25</v>
      </c>
      <c r="Z326" s="26">
        <f>'Sub Ref'!$E$27</f>
        <v>0.75</v>
      </c>
      <c r="AA326" s="26">
        <f>'Sub Ref'!$M$27</f>
        <v>3</v>
      </c>
      <c r="AB326" s="26">
        <f>'Sub Ref'!$N$27</f>
        <v>1</v>
      </c>
      <c r="AC326" s="26">
        <f>IFERROR(VLOOKUP('DATA ENTRY'!L326,'Sub Ref'!$L$30:$N$31,2,0),0)</f>
        <v>0</v>
      </c>
      <c r="AD326" s="26">
        <f>IFERROR(VLOOKUP('DATA ENTRY'!L326,'Sub Ref'!$L$30:$N$31,3,0),0)</f>
        <v>0</v>
      </c>
      <c r="AE326" s="26">
        <f>IFERROR(VLOOKUP('DATA ENTRY'!O326,'Sub Ref'!$C$3:$E$11,2,0),0)</f>
        <v>0</v>
      </c>
      <c r="AF326" s="26">
        <f>IFERROR(VLOOKUP('DATA ENTRY'!O326,'Sub Ref'!$C$3:$E$11,3,0),0)</f>
        <v>0</v>
      </c>
      <c r="AG326" s="26">
        <f>IFERROR(VLOOKUP('DATA ENTRY'!R326,'Sub Ref'!$L$3:$N$24,2,0),0)</f>
        <v>0</v>
      </c>
      <c r="AH326" s="26">
        <f>IFERROR(VLOOKUP('DATA ENTRY'!R326,'Sub Ref'!$L$3:$N$24,3,0),0)</f>
        <v>0</v>
      </c>
      <c r="AI326" s="26">
        <f>IFERROR(VLOOKUP('DATA ENTRY'!U326,'Sub Ref'!$C$14:$E$22,2,0),0)</f>
        <v>0</v>
      </c>
      <c r="AJ326" s="26">
        <f>IFERROR(VLOOKUP('DATA ENTRY'!U326,'Sub Ref'!$C$14:$E$22,3,0),0)</f>
        <v>0</v>
      </c>
      <c r="AK326" s="26">
        <f>IFERROR(INDEX('Sub Ref'!$M$14:$M$23,MATCH('DATA ENTRY'!X326,'Sub Ref'!$L$14:$L$23,0)),0)</f>
        <v>0</v>
      </c>
      <c r="AL326" s="26">
        <f>IFERROR(INDEX('Sub Ref'!$N$14:$N$23,MATCH('DATA ENTRY'!X326,'Sub Ref'!$L$14:$L$23,0)),0)</f>
        <v>0</v>
      </c>
      <c r="AN326" s="26">
        <f t="shared" si="54"/>
        <v>7</v>
      </c>
      <c r="AP326" s="26">
        <f>IFERROR('MARK LOOKUP'!Y326*LEDGER!AR326,0)</f>
        <v>0</v>
      </c>
      <c r="AQ326" s="26">
        <f>IFERROR('MARK LOOKUP'!Z326*LEDGER!AS326,0)</f>
        <v>0</v>
      </c>
      <c r="AR326" s="26">
        <f>IFERROR(AA326*LEDGER!AU326,0)</f>
        <v>0</v>
      </c>
      <c r="AS326" s="26">
        <f>IFERROR(AB326*LEDGER!AV326,0)</f>
        <v>0</v>
      </c>
      <c r="AT326" s="26">
        <f>IFERROR(AC326*LEDGER!AU326,0)</f>
        <v>0</v>
      </c>
      <c r="AU326" s="26">
        <f>IFERROR(AD326*LEDGER!AV326,0)</f>
        <v>0</v>
      </c>
      <c r="AV326" s="26">
        <f>IFERROR(AE326*LEDGER!BA326,0)</f>
        <v>0</v>
      </c>
      <c r="AW326" s="26">
        <f>IFERROR(AF326*LEDGER!BB326,0)</f>
        <v>0</v>
      </c>
      <c r="AX326" s="26">
        <f>IFERROR(AG326*LEDGER!BD326,0)</f>
        <v>0</v>
      </c>
      <c r="AY326" s="26">
        <f>IFERROR(AH326*LEDGER!BE326,0)</f>
        <v>0</v>
      </c>
      <c r="AZ326" s="26">
        <f>IFERROR(AI326*LEDGER!BG326,0)</f>
        <v>0</v>
      </c>
      <c r="BA326" s="26">
        <f>IFERROR(AJ326*LEDGER!BH326,0)</f>
        <v>0</v>
      </c>
      <c r="BB326" s="26">
        <f>IFERROR(AK326*LEDGER!BJ326,0)</f>
        <v>0</v>
      </c>
      <c r="BC326" s="26">
        <f>IFERROR(AL326*LEDGER!BK326,0)</f>
        <v>0</v>
      </c>
      <c r="BD326" s="26">
        <f t="shared" si="55"/>
        <v>0</v>
      </c>
      <c r="BE326" s="26">
        <f t="shared" si="56"/>
        <v>0</v>
      </c>
    </row>
    <row r="327" spans="2:57" x14ac:dyDescent="0.2">
      <c r="B327" s="26">
        <f>'Sub Ref'!F$27</f>
        <v>75</v>
      </c>
      <c r="C327" s="26">
        <f>'Sub Ref'!G$27</f>
        <v>25</v>
      </c>
      <c r="D327" s="26">
        <f t="shared" si="50"/>
        <v>100</v>
      </c>
      <c r="E327" s="26">
        <f>'Sub Ref'!O$27</f>
        <v>75</v>
      </c>
      <c r="F327" s="26">
        <f>'Sub Ref'!P$27</f>
        <v>25</v>
      </c>
      <c r="G327" s="26">
        <f t="shared" si="51"/>
        <v>100</v>
      </c>
      <c r="H327" s="26" t="e">
        <f>VLOOKUP('DATA ENTRY'!L327,'Sub Ref'!$L$30:$O$31,4,0)</f>
        <v>#N/A</v>
      </c>
      <c r="I327" s="26" t="e">
        <f>VLOOKUP('DATA ENTRY'!L327,'Sub Ref'!$L$30:$P$31,5,0)</f>
        <v>#N/A</v>
      </c>
      <c r="J327" s="26" t="e">
        <f t="shared" si="57"/>
        <v>#N/A</v>
      </c>
      <c r="K327" s="26" t="e">
        <f>VLOOKUP('DATA ENTRY'!O327,'Sub Ref'!$C$3:$G$11,4,0)</f>
        <v>#N/A</v>
      </c>
      <c r="L327" s="26" t="e">
        <f>VLOOKUP('DATA ENTRY'!O327,'Sub Ref'!$C$3:$G$11,5,0)</f>
        <v>#N/A</v>
      </c>
      <c r="M327" s="26" t="e">
        <f t="shared" si="52"/>
        <v>#N/A</v>
      </c>
      <c r="N327" s="26" t="e">
        <f>VLOOKUP('DATA ENTRY'!R327,'Sub Ref'!$L$3:$P$11,4,0)</f>
        <v>#N/A</v>
      </c>
      <c r="O327" s="26" t="e">
        <f>VLOOKUP('DATA ENTRY'!R327,'Sub Ref'!$L$3:$P$11,5,0)</f>
        <v>#N/A</v>
      </c>
      <c r="P327" s="26" t="e">
        <f t="shared" si="58"/>
        <v>#N/A</v>
      </c>
      <c r="Q327" s="26" t="e">
        <f>VLOOKUP('DATA ENTRY'!U327,'Sub Ref'!$C$14:$G$22,4,0)</f>
        <v>#N/A</v>
      </c>
      <c r="R327" s="26" t="e">
        <f>VLOOKUP('DATA ENTRY'!U327,'Sub Ref'!$C$14:$G$22,5,0)</f>
        <v>#N/A</v>
      </c>
      <c r="S327" s="26" t="e">
        <f t="shared" si="59"/>
        <v>#N/A</v>
      </c>
      <c r="T327" s="26" t="e">
        <f>INDEX('Sub Ref'!$O$14:$O$22,MATCH('DATA ENTRY'!X327,'Sub Ref'!$L$14:$L$22,0))</f>
        <v>#N/A</v>
      </c>
      <c r="U327" s="26" t="e">
        <f>INDEX('Sub Ref'!$P$14:$P$22,MATCH('DATA ENTRY'!X327,'Sub Ref'!$L$14:$L$22,0))</f>
        <v>#N/A</v>
      </c>
      <c r="V327" s="26" t="e">
        <f t="shared" si="53"/>
        <v>#N/A</v>
      </c>
      <c r="X327" s="26">
        <f>'DATA ENTRY'!A327</f>
        <v>0</v>
      </c>
      <c r="Y327" s="26">
        <f>'Sub Ref'!$D$27</f>
        <v>2.25</v>
      </c>
      <c r="Z327" s="26">
        <f>'Sub Ref'!$E$27</f>
        <v>0.75</v>
      </c>
      <c r="AA327" s="26">
        <f>'Sub Ref'!$M$27</f>
        <v>3</v>
      </c>
      <c r="AB327" s="26">
        <f>'Sub Ref'!$N$27</f>
        <v>1</v>
      </c>
      <c r="AC327" s="26">
        <f>IFERROR(VLOOKUP('DATA ENTRY'!L327,'Sub Ref'!$L$30:$N$31,2,0),0)</f>
        <v>0</v>
      </c>
      <c r="AD327" s="26">
        <f>IFERROR(VLOOKUP('DATA ENTRY'!L327,'Sub Ref'!$L$30:$N$31,3,0),0)</f>
        <v>0</v>
      </c>
      <c r="AE327" s="26">
        <f>IFERROR(VLOOKUP('DATA ENTRY'!O327,'Sub Ref'!$C$3:$E$11,2,0),0)</f>
        <v>0</v>
      </c>
      <c r="AF327" s="26">
        <f>IFERROR(VLOOKUP('DATA ENTRY'!O327,'Sub Ref'!$C$3:$E$11,3,0),0)</f>
        <v>0</v>
      </c>
      <c r="AG327" s="26">
        <f>IFERROR(VLOOKUP('DATA ENTRY'!R327,'Sub Ref'!$L$3:$N$24,2,0),0)</f>
        <v>0</v>
      </c>
      <c r="AH327" s="26">
        <f>IFERROR(VLOOKUP('DATA ENTRY'!R327,'Sub Ref'!$L$3:$N$24,3,0),0)</f>
        <v>0</v>
      </c>
      <c r="AI327" s="26">
        <f>IFERROR(VLOOKUP('DATA ENTRY'!U327,'Sub Ref'!$C$14:$E$22,2,0),0)</f>
        <v>0</v>
      </c>
      <c r="AJ327" s="26">
        <f>IFERROR(VLOOKUP('DATA ENTRY'!U327,'Sub Ref'!$C$14:$E$22,3,0),0)</f>
        <v>0</v>
      </c>
      <c r="AK327" s="26">
        <f>IFERROR(INDEX('Sub Ref'!$M$14:$M$23,MATCH('DATA ENTRY'!X327,'Sub Ref'!$L$14:$L$23,0)),0)</f>
        <v>0</v>
      </c>
      <c r="AL327" s="26">
        <f>IFERROR(INDEX('Sub Ref'!$N$14:$N$23,MATCH('DATA ENTRY'!X327,'Sub Ref'!$L$14:$L$23,0)),0)</f>
        <v>0</v>
      </c>
      <c r="AN327" s="26">
        <f t="shared" si="54"/>
        <v>7</v>
      </c>
      <c r="AP327" s="26">
        <f>IFERROR('MARK LOOKUP'!Y327*LEDGER!AR327,0)</f>
        <v>0</v>
      </c>
      <c r="AQ327" s="26">
        <f>IFERROR('MARK LOOKUP'!Z327*LEDGER!AS327,0)</f>
        <v>0</v>
      </c>
      <c r="AR327" s="26">
        <f>IFERROR(AA327*LEDGER!AU327,0)</f>
        <v>0</v>
      </c>
      <c r="AS327" s="26">
        <f>IFERROR(AB327*LEDGER!AV327,0)</f>
        <v>0</v>
      </c>
      <c r="AT327" s="26">
        <f>IFERROR(AC327*LEDGER!AU327,0)</f>
        <v>0</v>
      </c>
      <c r="AU327" s="26">
        <f>IFERROR(AD327*LEDGER!AV327,0)</f>
        <v>0</v>
      </c>
      <c r="AV327" s="26">
        <f>IFERROR(AE327*LEDGER!BA327,0)</f>
        <v>0</v>
      </c>
      <c r="AW327" s="26">
        <f>IFERROR(AF327*LEDGER!BB327,0)</f>
        <v>0</v>
      </c>
      <c r="AX327" s="26">
        <f>IFERROR(AG327*LEDGER!BD327,0)</f>
        <v>0</v>
      </c>
      <c r="AY327" s="26">
        <f>IFERROR(AH327*LEDGER!BE327,0)</f>
        <v>0</v>
      </c>
      <c r="AZ327" s="26">
        <f>IFERROR(AI327*LEDGER!BG327,0)</f>
        <v>0</v>
      </c>
      <c r="BA327" s="26">
        <f>IFERROR(AJ327*LEDGER!BH327,0)</f>
        <v>0</v>
      </c>
      <c r="BB327" s="26">
        <f>IFERROR(AK327*LEDGER!BJ327,0)</f>
        <v>0</v>
      </c>
      <c r="BC327" s="26">
        <f>IFERROR(AL327*LEDGER!BK327,0)</f>
        <v>0</v>
      </c>
      <c r="BD327" s="26">
        <f t="shared" si="55"/>
        <v>0</v>
      </c>
      <c r="BE327" s="26">
        <f t="shared" si="56"/>
        <v>0</v>
      </c>
    </row>
    <row r="328" spans="2:57" x14ac:dyDescent="0.2">
      <c r="B328" s="26">
        <f>'Sub Ref'!F$27</f>
        <v>75</v>
      </c>
      <c r="C328" s="26">
        <f>'Sub Ref'!G$27</f>
        <v>25</v>
      </c>
      <c r="D328" s="26">
        <f t="shared" si="50"/>
        <v>100</v>
      </c>
      <c r="E328" s="26">
        <f>'Sub Ref'!O$27</f>
        <v>75</v>
      </c>
      <c r="F328" s="26">
        <f>'Sub Ref'!P$27</f>
        <v>25</v>
      </c>
      <c r="G328" s="26">
        <f t="shared" si="51"/>
        <v>100</v>
      </c>
      <c r="H328" s="26" t="e">
        <f>VLOOKUP('DATA ENTRY'!L328,'Sub Ref'!$L$30:$O$31,4,0)</f>
        <v>#N/A</v>
      </c>
      <c r="I328" s="26" t="e">
        <f>VLOOKUP('DATA ENTRY'!L328,'Sub Ref'!$L$30:$P$31,5,0)</f>
        <v>#N/A</v>
      </c>
      <c r="J328" s="26" t="e">
        <f t="shared" si="57"/>
        <v>#N/A</v>
      </c>
      <c r="K328" s="26" t="e">
        <f>VLOOKUP('DATA ENTRY'!O328,'Sub Ref'!$C$3:$G$11,4,0)</f>
        <v>#N/A</v>
      </c>
      <c r="L328" s="26" t="e">
        <f>VLOOKUP('DATA ENTRY'!O328,'Sub Ref'!$C$3:$G$11,5,0)</f>
        <v>#N/A</v>
      </c>
      <c r="M328" s="26" t="e">
        <f t="shared" si="52"/>
        <v>#N/A</v>
      </c>
      <c r="N328" s="26" t="e">
        <f>VLOOKUP('DATA ENTRY'!R328,'Sub Ref'!$L$3:$P$11,4,0)</f>
        <v>#N/A</v>
      </c>
      <c r="O328" s="26" t="e">
        <f>VLOOKUP('DATA ENTRY'!R328,'Sub Ref'!$L$3:$P$11,5,0)</f>
        <v>#N/A</v>
      </c>
      <c r="P328" s="26" t="e">
        <f t="shared" si="58"/>
        <v>#N/A</v>
      </c>
      <c r="Q328" s="26" t="e">
        <f>VLOOKUP('DATA ENTRY'!U328,'Sub Ref'!$C$14:$G$22,4,0)</f>
        <v>#N/A</v>
      </c>
      <c r="R328" s="26" t="e">
        <f>VLOOKUP('DATA ENTRY'!U328,'Sub Ref'!$C$14:$G$22,5,0)</f>
        <v>#N/A</v>
      </c>
      <c r="S328" s="26" t="e">
        <f t="shared" si="59"/>
        <v>#N/A</v>
      </c>
      <c r="T328" s="26" t="e">
        <f>INDEX('Sub Ref'!$O$14:$O$22,MATCH('DATA ENTRY'!X328,'Sub Ref'!$L$14:$L$22,0))</f>
        <v>#N/A</v>
      </c>
      <c r="U328" s="26" t="e">
        <f>INDEX('Sub Ref'!$P$14:$P$22,MATCH('DATA ENTRY'!X328,'Sub Ref'!$L$14:$L$22,0))</f>
        <v>#N/A</v>
      </c>
      <c r="V328" s="26" t="e">
        <f t="shared" si="53"/>
        <v>#N/A</v>
      </c>
      <c r="X328" s="26">
        <f>'DATA ENTRY'!A328</f>
        <v>0</v>
      </c>
      <c r="Y328" s="26">
        <f>'Sub Ref'!$D$27</f>
        <v>2.25</v>
      </c>
      <c r="Z328" s="26">
        <f>'Sub Ref'!$E$27</f>
        <v>0.75</v>
      </c>
      <c r="AA328" s="26">
        <f>'Sub Ref'!$M$27</f>
        <v>3</v>
      </c>
      <c r="AB328" s="26">
        <f>'Sub Ref'!$N$27</f>
        <v>1</v>
      </c>
      <c r="AC328" s="26">
        <f>IFERROR(VLOOKUP('DATA ENTRY'!L328,'Sub Ref'!$L$30:$N$31,2,0),0)</f>
        <v>0</v>
      </c>
      <c r="AD328" s="26">
        <f>IFERROR(VLOOKUP('DATA ENTRY'!L328,'Sub Ref'!$L$30:$N$31,3,0),0)</f>
        <v>0</v>
      </c>
      <c r="AE328" s="26">
        <f>IFERROR(VLOOKUP('DATA ENTRY'!O328,'Sub Ref'!$C$3:$E$11,2,0),0)</f>
        <v>0</v>
      </c>
      <c r="AF328" s="26">
        <f>IFERROR(VLOOKUP('DATA ENTRY'!O328,'Sub Ref'!$C$3:$E$11,3,0),0)</f>
        <v>0</v>
      </c>
      <c r="AG328" s="26">
        <f>IFERROR(VLOOKUP('DATA ENTRY'!R328,'Sub Ref'!$L$3:$N$24,2,0),0)</f>
        <v>0</v>
      </c>
      <c r="AH328" s="26">
        <f>IFERROR(VLOOKUP('DATA ENTRY'!R328,'Sub Ref'!$L$3:$N$24,3,0),0)</f>
        <v>0</v>
      </c>
      <c r="AI328" s="26">
        <f>IFERROR(VLOOKUP('DATA ENTRY'!U328,'Sub Ref'!$C$14:$E$22,2,0),0)</f>
        <v>0</v>
      </c>
      <c r="AJ328" s="26">
        <f>IFERROR(VLOOKUP('DATA ENTRY'!U328,'Sub Ref'!$C$14:$E$22,3,0),0)</f>
        <v>0</v>
      </c>
      <c r="AK328" s="26">
        <f>IFERROR(INDEX('Sub Ref'!$M$14:$M$23,MATCH('DATA ENTRY'!X328,'Sub Ref'!$L$14:$L$23,0)),0)</f>
        <v>0</v>
      </c>
      <c r="AL328" s="26">
        <f>IFERROR(INDEX('Sub Ref'!$N$14:$N$23,MATCH('DATA ENTRY'!X328,'Sub Ref'!$L$14:$L$23,0)),0)</f>
        <v>0</v>
      </c>
      <c r="AN328" s="26">
        <f t="shared" si="54"/>
        <v>7</v>
      </c>
      <c r="AP328" s="26">
        <f>IFERROR('MARK LOOKUP'!Y328*LEDGER!AR328,0)</f>
        <v>0</v>
      </c>
      <c r="AQ328" s="26">
        <f>IFERROR('MARK LOOKUP'!Z328*LEDGER!AS328,0)</f>
        <v>0</v>
      </c>
      <c r="AR328" s="26">
        <f>IFERROR(AA328*LEDGER!AU328,0)</f>
        <v>0</v>
      </c>
      <c r="AS328" s="26">
        <f>IFERROR(AB328*LEDGER!AV328,0)</f>
        <v>0</v>
      </c>
      <c r="AT328" s="26">
        <f>IFERROR(AC328*LEDGER!AU328,0)</f>
        <v>0</v>
      </c>
      <c r="AU328" s="26">
        <f>IFERROR(AD328*LEDGER!AV328,0)</f>
        <v>0</v>
      </c>
      <c r="AV328" s="26">
        <f>IFERROR(AE328*LEDGER!BA328,0)</f>
        <v>0</v>
      </c>
      <c r="AW328" s="26">
        <f>IFERROR(AF328*LEDGER!BB328,0)</f>
        <v>0</v>
      </c>
      <c r="AX328" s="26">
        <f>IFERROR(AG328*LEDGER!BD328,0)</f>
        <v>0</v>
      </c>
      <c r="AY328" s="26">
        <f>IFERROR(AH328*LEDGER!BE328,0)</f>
        <v>0</v>
      </c>
      <c r="AZ328" s="26">
        <f>IFERROR(AI328*LEDGER!BG328,0)</f>
        <v>0</v>
      </c>
      <c r="BA328" s="26">
        <f>IFERROR(AJ328*LEDGER!BH328,0)</f>
        <v>0</v>
      </c>
      <c r="BB328" s="26">
        <f>IFERROR(AK328*LEDGER!BJ328,0)</f>
        <v>0</v>
      </c>
      <c r="BC328" s="26">
        <f>IFERROR(AL328*LEDGER!BK328,0)</f>
        <v>0</v>
      </c>
      <c r="BD328" s="26">
        <f t="shared" si="55"/>
        <v>0</v>
      </c>
      <c r="BE328" s="26">
        <f t="shared" si="56"/>
        <v>0</v>
      </c>
    </row>
    <row r="329" spans="2:57" x14ac:dyDescent="0.2">
      <c r="B329" s="26">
        <f>'Sub Ref'!F$27</f>
        <v>75</v>
      </c>
      <c r="C329" s="26">
        <f>'Sub Ref'!G$27</f>
        <v>25</v>
      </c>
      <c r="D329" s="26">
        <f t="shared" si="50"/>
        <v>100</v>
      </c>
      <c r="E329" s="26">
        <f>'Sub Ref'!O$27</f>
        <v>75</v>
      </c>
      <c r="F329" s="26">
        <f>'Sub Ref'!P$27</f>
        <v>25</v>
      </c>
      <c r="G329" s="26">
        <f t="shared" si="51"/>
        <v>100</v>
      </c>
      <c r="H329" s="26" t="e">
        <f>VLOOKUP('DATA ENTRY'!L329,'Sub Ref'!$L$30:$O$31,4,0)</f>
        <v>#N/A</v>
      </c>
      <c r="I329" s="26" t="e">
        <f>VLOOKUP('DATA ENTRY'!L329,'Sub Ref'!$L$30:$P$31,5,0)</f>
        <v>#N/A</v>
      </c>
      <c r="J329" s="26" t="e">
        <f t="shared" si="57"/>
        <v>#N/A</v>
      </c>
      <c r="K329" s="26" t="e">
        <f>VLOOKUP('DATA ENTRY'!O329,'Sub Ref'!$C$3:$G$11,4,0)</f>
        <v>#N/A</v>
      </c>
      <c r="L329" s="26" t="e">
        <f>VLOOKUP('DATA ENTRY'!O329,'Sub Ref'!$C$3:$G$11,5,0)</f>
        <v>#N/A</v>
      </c>
      <c r="M329" s="26" t="e">
        <f t="shared" si="52"/>
        <v>#N/A</v>
      </c>
      <c r="N329" s="26" t="e">
        <f>VLOOKUP('DATA ENTRY'!R329,'Sub Ref'!$L$3:$P$11,4,0)</f>
        <v>#N/A</v>
      </c>
      <c r="O329" s="26" t="e">
        <f>VLOOKUP('DATA ENTRY'!R329,'Sub Ref'!$L$3:$P$11,5,0)</f>
        <v>#N/A</v>
      </c>
      <c r="P329" s="26" t="e">
        <f t="shared" si="58"/>
        <v>#N/A</v>
      </c>
      <c r="Q329" s="26" t="e">
        <f>VLOOKUP('DATA ENTRY'!U329,'Sub Ref'!$C$14:$G$22,4,0)</f>
        <v>#N/A</v>
      </c>
      <c r="R329" s="26" t="e">
        <f>VLOOKUP('DATA ENTRY'!U329,'Sub Ref'!$C$14:$G$22,5,0)</f>
        <v>#N/A</v>
      </c>
      <c r="S329" s="26" t="e">
        <f t="shared" si="59"/>
        <v>#N/A</v>
      </c>
      <c r="T329" s="26" t="e">
        <f>INDEX('Sub Ref'!$O$14:$O$22,MATCH('DATA ENTRY'!X329,'Sub Ref'!$L$14:$L$22,0))</f>
        <v>#N/A</v>
      </c>
      <c r="U329" s="26" t="e">
        <f>INDEX('Sub Ref'!$P$14:$P$22,MATCH('DATA ENTRY'!X329,'Sub Ref'!$L$14:$L$22,0))</f>
        <v>#N/A</v>
      </c>
      <c r="V329" s="26" t="e">
        <f t="shared" si="53"/>
        <v>#N/A</v>
      </c>
      <c r="X329" s="26">
        <f>'DATA ENTRY'!A329</f>
        <v>0</v>
      </c>
      <c r="Y329" s="26">
        <f>'Sub Ref'!$D$27</f>
        <v>2.25</v>
      </c>
      <c r="Z329" s="26">
        <f>'Sub Ref'!$E$27</f>
        <v>0.75</v>
      </c>
      <c r="AA329" s="26">
        <f>'Sub Ref'!$M$27</f>
        <v>3</v>
      </c>
      <c r="AB329" s="26">
        <f>'Sub Ref'!$N$27</f>
        <v>1</v>
      </c>
      <c r="AC329" s="26">
        <f>IFERROR(VLOOKUP('DATA ENTRY'!L329,'Sub Ref'!$L$30:$N$31,2,0),0)</f>
        <v>0</v>
      </c>
      <c r="AD329" s="26">
        <f>IFERROR(VLOOKUP('DATA ENTRY'!L329,'Sub Ref'!$L$30:$N$31,3,0),0)</f>
        <v>0</v>
      </c>
      <c r="AE329" s="26">
        <f>IFERROR(VLOOKUP('DATA ENTRY'!O329,'Sub Ref'!$C$3:$E$11,2,0),0)</f>
        <v>0</v>
      </c>
      <c r="AF329" s="26">
        <f>IFERROR(VLOOKUP('DATA ENTRY'!O329,'Sub Ref'!$C$3:$E$11,3,0),0)</f>
        <v>0</v>
      </c>
      <c r="AG329" s="26">
        <f>IFERROR(VLOOKUP('DATA ENTRY'!R329,'Sub Ref'!$L$3:$N$24,2,0),0)</f>
        <v>0</v>
      </c>
      <c r="AH329" s="26">
        <f>IFERROR(VLOOKUP('DATA ENTRY'!R329,'Sub Ref'!$L$3:$N$24,3,0),0)</f>
        <v>0</v>
      </c>
      <c r="AI329" s="26">
        <f>IFERROR(VLOOKUP('DATA ENTRY'!U329,'Sub Ref'!$C$14:$E$22,2,0),0)</f>
        <v>0</v>
      </c>
      <c r="AJ329" s="26">
        <f>IFERROR(VLOOKUP('DATA ENTRY'!U329,'Sub Ref'!$C$14:$E$22,3,0),0)</f>
        <v>0</v>
      </c>
      <c r="AK329" s="26">
        <f>IFERROR(INDEX('Sub Ref'!$M$14:$M$23,MATCH('DATA ENTRY'!X329,'Sub Ref'!$L$14:$L$23,0)),0)</f>
        <v>0</v>
      </c>
      <c r="AL329" s="26">
        <f>IFERROR(INDEX('Sub Ref'!$N$14:$N$23,MATCH('DATA ENTRY'!X329,'Sub Ref'!$L$14:$L$23,0)),0)</f>
        <v>0</v>
      </c>
      <c r="AN329" s="26">
        <f t="shared" si="54"/>
        <v>7</v>
      </c>
      <c r="AP329" s="26">
        <f>IFERROR('MARK LOOKUP'!Y329*LEDGER!AR329,0)</f>
        <v>0</v>
      </c>
      <c r="AQ329" s="26">
        <f>IFERROR('MARK LOOKUP'!Z329*LEDGER!AS329,0)</f>
        <v>0</v>
      </c>
      <c r="AR329" s="26">
        <f>IFERROR(AA329*LEDGER!AU329,0)</f>
        <v>0</v>
      </c>
      <c r="AS329" s="26">
        <f>IFERROR(AB329*LEDGER!AV329,0)</f>
        <v>0</v>
      </c>
      <c r="AT329" s="26">
        <f>IFERROR(AC329*LEDGER!AU329,0)</f>
        <v>0</v>
      </c>
      <c r="AU329" s="26">
        <f>IFERROR(AD329*LEDGER!AV329,0)</f>
        <v>0</v>
      </c>
      <c r="AV329" s="26">
        <f>IFERROR(AE329*LEDGER!BA329,0)</f>
        <v>0</v>
      </c>
      <c r="AW329" s="26">
        <f>IFERROR(AF329*LEDGER!BB329,0)</f>
        <v>0</v>
      </c>
      <c r="AX329" s="26">
        <f>IFERROR(AG329*LEDGER!BD329,0)</f>
        <v>0</v>
      </c>
      <c r="AY329" s="26">
        <f>IFERROR(AH329*LEDGER!BE329,0)</f>
        <v>0</v>
      </c>
      <c r="AZ329" s="26">
        <f>IFERROR(AI329*LEDGER!BG329,0)</f>
        <v>0</v>
      </c>
      <c r="BA329" s="26">
        <f>IFERROR(AJ329*LEDGER!BH329,0)</f>
        <v>0</v>
      </c>
      <c r="BB329" s="26">
        <f>IFERROR(AK329*LEDGER!BJ329,0)</f>
        <v>0</v>
      </c>
      <c r="BC329" s="26">
        <f>IFERROR(AL329*LEDGER!BK329,0)</f>
        <v>0</v>
      </c>
      <c r="BD329" s="26">
        <f t="shared" si="55"/>
        <v>0</v>
      </c>
      <c r="BE329" s="26">
        <f t="shared" si="56"/>
        <v>0</v>
      </c>
    </row>
    <row r="330" spans="2:57" x14ac:dyDescent="0.2">
      <c r="B330" s="26">
        <f>'Sub Ref'!F$27</f>
        <v>75</v>
      </c>
      <c r="C330" s="26">
        <f>'Sub Ref'!G$27</f>
        <v>25</v>
      </c>
      <c r="D330" s="26">
        <f t="shared" si="50"/>
        <v>100</v>
      </c>
      <c r="E330" s="26">
        <f>'Sub Ref'!O$27</f>
        <v>75</v>
      </c>
      <c r="F330" s="26">
        <f>'Sub Ref'!P$27</f>
        <v>25</v>
      </c>
      <c r="G330" s="26">
        <f t="shared" si="51"/>
        <v>100</v>
      </c>
      <c r="H330" s="26" t="e">
        <f>VLOOKUP('DATA ENTRY'!L330,'Sub Ref'!$L$30:$O$31,4,0)</f>
        <v>#N/A</v>
      </c>
      <c r="I330" s="26" t="e">
        <f>VLOOKUP('DATA ENTRY'!L330,'Sub Ref'!$L$30:$P$31,5,0)</f>
        <v>#N/A</v>
      </c>
      <c r="J330" s="26" t="e">
        <f t="shared" si="57"/>
        <v>#N/A</v>
      </c>
      <c r="K330" s="26" t="e">
        <f>VLOOKUP('DATA ENTRY'!O330,'Sub Ref'!$C$3:$G$11,4,0)</f>
        <v>#N/A</v>
      </c>
      <c r="L330" s="26" t="e">
        <f>VLOOKUP('DATA ENTRY'!O330,'Sub Ref'!$C$3:$G$11,5,0)</f>
        <v>#N/A</v>
      </c>
      <c r="M330" s="26" t="e">
        <f t="shared" si="52"/>
        <v>#N/A</v>
      </c>
      <c r="N330" s="26" t="e">
        <f>VLOOKUP('DATA ENTRY'!R330,'Sub Ref'!$L$3:$P$11,4,0)</f>
        <v>#N/A</v>
      </c>
      <c r="O330" s="26" t="e">
        <f>VLOOKUP('DATA ENTRY'!R330,'Sub Ref'!$L$3:$P$11,5,0)</f>
        <v>#N/A</v>
      </c>
      <c r="P330" s="26" t="e">
        <f t="shared" si="58"/>
        <v>#N/A</v>
      </c>
      <c r="Q330" s="26" t="e">
        <f>VLOOKUP('DATA ENTRY'!U330,'Sub Ref'!$C$14:$G$22,4,0)</f>
        <v>#N/A</v>
      </c>
      <c r="R330" s="26" t="e">
        <f>VLOOKUP('DATA ENTRY'!U330,'Sub Ref'!$C$14:$G$22,5,0)</f>
        <v>#N/A</v>
      </c>
      <c r="S330" s="26" t="e">
        <f t="shared" si="59"/>
        <v>#N/A</v>
      </c>
      <c r="T330" s="26" t="e">
        <f>INDEX('Sub Ref'!$O$14:$O$22,MATCH('DATA ENTRY'!X330,'Sub Ref'!$L$14:$L$22,0))</f>
        <v>#N/A</v>
      </c>
      <c r="U330" s="26" t="e">
        <f>INDEX('Sub Ref'!$P$14:$P$22,MATCH('DATA ENTRY'!X330,'Sub Ref'!$L$14:$L$22,0))</f>
        <v>#N/A</v>
      </c>
      <c r="V330" s="26" t="e">
        <f t="shared" si="53"/>
        <v>#N/A</v>
      </c>
      <c r="X330" s="26">
        <f>'DATA ENTRY'!A330</f>
        <v>0</v>
      </c>
      <c r="Y330" s="26">
        <f>'Sub Ref'!$D$27</f>
        <v>2.25</v>
      </c>
      <c r="Z330" s="26">
        <f>'Sub Ref'!$E$27</f>
        <v>0.75</v>
      </c>
      <c r="AA330" s="26">
        <f>'Sub Ref'!$M$27</f>
        <v>3</v>
      </c>
      <c r="AB330" s="26">
        <f>'Sub Ref'!$N$27</f>
        <v>1</v>
      </c>
      <c r="AC330" s="26">
        <f>IFERROR(VLOOKUP('DATA ENTRY'!L330,'Sub Ref'!$L$30:$N$31,2,0),0)</f>
        <v>0</v>
      </c>
      <c r="AD330" s="26">
        <f>IFERROR(VLOOKUP('DATA ENTRY'!L330,'Sub Ref'!$L$30:$N$31,3,0),0)</f>
        <v>0</v>
      </c>
      <c r="AE330" s="26">
        <f>IFERROR(VLOOKUP('DATA ENTRY'!O330,'Sub Ref'!$C$3:$E$11,2,0),0)</f>
        <v>0</v>
      </c>
      <c r="AF330" s="26">
        <f>IFERROR(VLOOKUP('DATA ENTRY'!O330,'Sub Ref'!$C$3:$E$11,3,0),0)</f>
        <v>0</v>
      </c>
      <c r="AG330" s="26">
        <f>IFERROR(VLOOKUP('DATA ENTRY'!R330,'Sub Ref'!$L$3:$N$24,2,0),0)</f>
        <v>0</v>
      </c>
      <c r="AH330" s="26">
        <f>IFERROR(VLOOKUP('DATA ENTRY'!R330,'Sub Ref'!$L$3:$N$24,3,0),0)</f>
        <v>0</v>
      </c>
      <c r="AI330" s="26">
        <f>IFERROR(VLOOKUP('DATA ENTRY'!U330,'Sub Ref'!$C$14:$E$22,2,0),0)</f>
        <v>0</v>
      </c>
      <c r="AJ330" s="26">
        <f>IFERROR(VLOOKUP('DATA ENTRY'!U330,'Sub Ref'!$C$14:$E$22,3,0),0)</f>
        <v>0</v>
      </c>
      <c r="AK330" s="26">
        <f>IFERROR(INDEX('Sub Ref'!$M$14:$M$23,MATCH('DATA ENTRY'!X330,'Sub Ref'!$L$14:$L$23,0)),0)</f>
        <v>0</v>
      </c>
      <c r="AL330" s="26">
        <f>IFERROR(INDEX('Sub Ref'!$N$14:$N$23,MATCH('DATA ENTRY'!X330,'Sub Ref'!$L$14:$L$23,0)),0)</f>
        <v>0</v>
      </c>
      <c r="AN330" s="26">
        <f t="shared" si="54"/>
        <v>7</v>
      </c>
      <c r="AP330" s="26">
        <f>IFERROR('MARK LOOKUP'!Y330*LEDGER!AR330,0)</f>
        <v>0</v>
      </c>
      <c r="AQ330" s="26">
        <f>IFERROR('MARK LOOKUP'!Z330*LEDGER!AS330,0)</f>
        <v>0</v>
      </c>
      <c r="AR330" s="26">
        <f>IFERROR(AA330*LEDGER!AU330,0)</f>
        <v>0</v>
      </c>
      <c r="AS330" s="26">
        <f>IFERROR(AB330*LEDGER!AV330,0)</f>
        <v>0</v>
      </c>
      <c r="AT330" s="26">
        <f>IFERROR(AC330*LEDGER!AU330,0)</f>
        <v>0</v>
      </c>
      <c r="AU330" s="26">
        <f>IFERROR(AD330*LEDGER!AV330,0)</f>
        <v>0</v>
      </c>
      <c r="AV330" s="26">
        <f>IFERROR(AE330*LEDGER!BA330,0)</f>
        <v>0</v>
      </c>
      <c r="AW330" s="26">
        <f>IFERROR(AF330*LEDGER!BB330,0)</f>
        <v>0</v>
      </c>
      <c r="AX330" s="26">
        <f>IFERROR(AG330*LEDGER!BD330,0)</f>
        <v>0</v>
      </c>
      <c r="AY330" s="26">
        <f>IFERROR(AH330*LEDGER!BE330,0)</f>
        <v>0</v>
      </c>
      <c r="AZ330" s="26">
        <f>IFERROR(AI330*LEDGER!BG330,0)</f>
        <v>0</v>
      </c>
      <c r="BA330" s="26">
        <f>IFERROR(AJ330*LEDGER!BH330,0)</f>
        <v>0</v>
      </c>
      <c r="BB330" s="26">
        <f>IFERROR(AK330*LEDGER!BJ330,0)</f>
        <v>0</v>
      </c>
      <c r="BC330" s="26">
        <f>IFERROR(AL330*LEDGER!BK330,0)</f>
        <v>0</v>
      </c>
      <c r="BD330" s="26">
        <f t="shared" si="55"/>
        <v>0</v>
      </c>
      <c r="BE330" s="26">
        <f t="shared" si="56"/>
        <v>0</v>
      </c>
    </row>
    <row r="331" spans="2:57" x14ac:dyDescent="0.2">
      <c r="B331" s="26">
        <f>'Sub Ref'!F$27</f>
        <v>75</v>
      </c>
      <c r="C331" s="26">
        <f>'Sub Ref'!G$27</f>
        <v>25</v>
      </c>
      <c r="D331" s="26">
        <f t="shared" si="50"/>
        <v>100</v>
      </c>
      <c r="E331" s="26">
        <f>'Sub Ref'!O$27</f>
        <v>75</v>
      </c>
      <c r="F331" s="26">
        <f>'Sub Ref'!P$27</f>
        <v>25</v>
      </c>
      <c r="G331" s="26">
        <f t="shared" si="51"/>
        <v>100</v>
      </c>
      <c r="H331" s="26" t="e">
        <f>VLOOKUP('DATA ENTRY'!L331,'Sub Ref'!$L$30:$O$31,4,0)</f>
        <v>#N/A</v>
      </c>
      <c r="I331" s="26" t="e">
        <f>VLOOKUP('DATA ENTRY'!L331,'Sub Ref'!$L$30:$P$31,5,0)</f>
        <v>#N/A</v>
      </c>
      <c r="J331" s="26" t="e">
        <f t="shared" si="57"/>
        <v>#N/A</v>
      </c>
      <c r="K331" s="26" t="e">
        <f>VLOOKUP('DATA ENTRY'!O331,'Sub Ref'!$C$3:$G$11,4,0)</f>
        <v>#N/A</v>
      </c>
      <c r="L331" s="26" t="e">
        <f>VLOOKUP('DATA ENTRY'!O331,'Sub Ref'!$C$3:$G$11,5,0)</f>
        <v>#N/A</v>
      </c>
      <c r="M331" s="26" t="e">
        <f t="shared" si="52"/>
        <v>#N/A</v>
      </c>
      <c r="N331" s="26" t="e">
        <f>VLOOKUP('DATA ENTRY'!R331,'Sub Ref'!$L$3:$P$11,4,0)</f>
        <v>#N/A</v>
      </c>
      <c r="O331" s="26" t="e">
        <f>VLOOKUP('DATA ENTRY'!R331,'Sub Ref'!$L$3:$P$11,5,0)</f>
        <v>#N/A</v>
      </c>
      <c r="P331" s="26" t="e">
        <f t="shared" si="58"/>
        <v>#N/A</v>
      </c>
      <c r="Q331" s="26" t="e">
        <f>VLOOKUP('DATA ENTRY'!U331,'Sub Ref'!$C$14:$G$22,4,0)</f>
        <v>#N/A</v>
      </c>
      <c r="R331" s="26" t="e">
        <f>VLOOKUP('DATA ENTRY'!U331,'Sub Ref'!$C$14:$G$22,5,0)</f>
        <v>#N/A</v>
      </c>
      <c r="S331" s="26" t="e">
        <f t="shared" si="59"/>
        <v>#N/A</v>
      </c>
      <c r="T331" s="26" t="e">
        <f>INDEX('Sub Ref'!$O$14:$O$22,MATCH('DATA ENTRY'!X331,'Sub Ref'!$L$14:$L$22,0))</f>
        <v>#N/A</v>
      </c>
      <c r="U331" s="26" t="e">
        <f>INDEX('Sub Ref'!$P$14:$P$22,MATCH('DATA ENTRY'!X331,'Sub Ref'!$L$14:$L$22,0))</f>
        <v>#N/A</v>
      </c>
      <c r="V331" s="26" t="e">
        <f t="shared" si="53"/>
        <v>#N/A</v>
      </c>
      <c r="X331" s="26">
        <f>'DATA ENTRY'!A331</f>
        <v>0</v>
      </c>
      <c r="Y331" s="26">
        <f>'Sub Ref'!$D$27</f>
        <v>2.25</v>
      </c>
      <c r="Z331" s="26">
        <f>'Sub Ref'!$E$27</f>
        <v>0.75</v>
      </c>
      <c r="AA331" s="26">
        <f>'Sub Ref'!$M$27</f>
        <v>3</v>
      </c>
      <c r="AB331" s="26">
        <f>'Sub Ref'!$N$27</f>
        <v>1</v>
      </c>
      <c r="AC331" s="26">
        <f>IFERROR(VLOOKUP('DATA ENTRY'!L331,'Sub Ref'!$L$30:$N$31,2,0),0)</f>
        <v>0</v>
      </c>
      <c r="AD331" s="26">
        <f>IFERROR(VLOOKUP('DATA ENTRY'!L331,'Sub Ref'!$L$30:$N$31,3,0),0)</f>
        <v>0</v>
      </c>
      <c r="AE331" s="26">
        <f>IFERROR(VLOOKUP('DATA ENTRY'!O331,'Sub Ref'!$C$3:$E$11,2,0),0)</f>
        <v>0</v>
      </c>
      <c r="AF331" s="26">
        <f>IFERROR(VLOOKUP('DATA ENTRY'!O331,'Sub Ref'!$C$3:$E$11,3,0),0)</f>
        <v>0</v>
      </c>
      <c r="AG331" s="26">
        <f>IFERROR(VLOOKUP('DATA ENTRY'!R331,'Sub Ref'!$L$3:$N$24,2,0),0)</f>
        <v>0</v>
      </c>
      <c r="AH331" s="26">
        <f>IFERROR(VLOOKUP('DATA ENTRY'!R331,'Sub Ref'!$L$3:$N$24,3,0),0)</f>
        <v>0</v>
      </c>
      <c r="AI331" s="26">
        <f>IFERROR(VLOOKUP('DATA ENTRY'!U331,'Sub Ref'!$C$14:$E$22,2,0),0)</f>
        <v>0</v>
      </c>
      <c r="AJ331" s="26">
        <f>IFERROR(VLOOKUP('DATA ENTRY'!U331,'Sub Ref'!$C$14:$E$22,3,0),0)</f>
        <v>0</v>
      </c>
      <c r="AK331" s="26">
        <f>IFERROR(INDEX('Sub Ref'!$M$14:$M$23,MATCH('DATA ENTRY'!X331,'Sub Ref'!$L$14:$L$23,0)),0)</f>
        <v>0</v>
      </c>
      <c r="AL331" s="26">
        <f>IFERROR(INDEX('Sub Ref'!$N$14:$N$23,MATCH('DATA ENTRY'!X331,'Sub Ref'!$L$14:$L$23,0)),0)</f>
        <v>0</v>
      </c>
      <c r="AN331" s="26">
        <f t="shared" si="54"/>
        <v>7</v>
      </c>
      <c r="AP331" s="26">
        <f>IFERROR('MARK LOOKUP'!Y331*LEDGER!AR331,0)</f>
        <v>0</v>
      </c>
      <c r="AQ331" s="26">
        <f>IFERROR('MARK LOOKUP'!Z331*LEDGER!AS331,0)</f>
        <v>0</v>
      </c>
      <c r="AR331" s="26">
        <f>IFERROR(AA331*LEDGER!AU331,0)</f>
        <v>0</v>
      </c>
      <c r="AS331" s="26">
        <f>IFERROR(AB331*LEDGER!AV331,0)</f>
        <v>0</v>
      </c>
      <c r="AT331" s="26">
        <f>IFERROR(AC331*LEDGER!AU331,0)</f>
        <v>0</v>
      </c>
      <c r="AU331" s="26">
        <f>IFERROR(AD331*LEDGER!AV331,0)</f>
        <v>0</v>
      </c>
      <c r="AV331" s="26">
        <f>IFERROR(AE331*LEDGER!BA331,0)</f>
        <v>0</v>
      </c>
      <c r="AW331" s="26">
        <f>IFERROR(AF331*LEDGER!BB331,0)</f>
        <v>0</v>
      </c>
      <c r="AX331" s="26">
        <f>IFERROR(AG331*LEDGER!BD331,0)</f>
        <v>0</v>
      </c>
      <c r="AY331" s="26">
        <f>IFERROR(AH331*LEDGER!BE331,0)</f>
        <v>0</v>
      </c>
      <c r="AZ331" s="26">
        <f>IFERROR(AI331*LEDGER!BG331,0)</f>
        <v>0</v>
      </c>
      <c r="BA331" s="26">
        <f>IFERROR(AJ331*LEDGER!BH331,0)</f>
        <v>0</v>
      </c>
      <c r="BB331" s="26">
        <f>IFERROR(AK331*LEDGER!BJ331,0)</f>
        <v>0</v>
      </c>
      <c r="BC331" s="26">
        <f>IFERROR(AL331*LEDGER!BK331,0)</f>
        <v>0</v>
      </c>
      <c r="BD331" s="26">
        <f t="shared" si="55"/>
        <v>0</v>
      </c>
      <c r="BE331" s="26">
        <f t="shared" si="56"/>
        <v>0</v>
      </c>
    </row>
    <row r="332" spans="2:57" x14ac:dyDescent="0.2">
      <c r="B332" s="26">
        <f>'Sub Ref'!F$27</f>
        <v>75</v>
      </c>
      <c r="C332" s="26">
        <f>'Sub Ref'!G$27</f>
        <v>25</v>
      </c>
      <c r="D332" s="26">
        <f t="shared" si="50"/>
        <v>100</v>
      </c>
      <c r="E332" s="26">
        <f>'Sub Ref'!O$27</f>
        <v>75</v>
      </c>
      <c r="F332" s="26">
        <f>'Sub Ref'!P$27</f>
        <v>25</v>
      </c>
      <c r="G332" s="26">
        <f t="shared" si="51"/>
        <v>100</v>
      </c>
      <c r="H332" s="26" t="e">
        <f>VLOOKUP('DATA ENTRY'!L332,'Sub Ref'!$L$30:$O$31,4,0)</f>
        <v>#N/A</v>
      </c>
      <c r="I332" s="26" t="e">
        <f>VLOOKUP('DATA ENTRY'!L332,'Sub Ref'!$L$30:$P$31,5,0)</f>
        <v>#N/A</v>
      </c>
      <c r="J332" s="26" t="e">
        <f t="shared" si="57"/>
        <v>#N/A</v>
      </c>
      <c r="K332" s="26" t="e">
        <f>VLOOKUP('DATA ENTRY'!O332,'Sub Ref'!$C$3:$G$11,4,0)</f>
        <v>#N/A</v>
      </c>
      <c r="L332" s="26" t="e">
        <f>VLOOKUP('DATA ENTRY'!O332,'Sub Ref'!$C$3:$G$11,5,0)</f>
        <v>#N/A</v>
      </c>
      <c r="M332" s="26" t="e">
        <f t="shared" si="52"/>
        <v>#N/A</v>
      </c>
      <c r="N332" s="26" t="e">
        <f>VLOOKUP('DATA ENTRY'!R332,'Sub Ref'!$L$3:$P$11,4,0)</f>
        <v>#N/A</v>
      </c>
      <c r="O332" s="26" t="e">
        <f>VLOOKUP('DATA ENTRY'!R332,'Sub Ref'!$L$3:$P$11,5,0)</f>
        <v>#N/A</v>
      </c>
      <c r="P332" s="26" t="e">
        <f t="shared" si="58"/>
        <v>#N/A</v>
      </c>
      <c r="Q332" s="26" t="e">
        <f>VLOOKUP('DATA ENTRY'!U332,'Sub Ref'!$C$14:$G$22,4,0)</f>
        <v>#N/A</v>
      </c>
      <c r="R332" s="26" t="e">
        <f>VLOOKUP('DATA ENTRY'!U332,'Sub Ref'!$C$14:$G$22,5,0)</f>
        <v>#N/A</v>
      </c>
      <c r="S332" s="26" t="e">
        <f t="shared" si="59"/>
        <v>#N/A</v>
      </c>
      <c r="T332" s="26" t="e">
        <f>INDEX('Sub Ref'!$O$14:$O$22,MATCH('DATA ENTRY'!X332,'Sub Ref'!$L$14:$L$22,0))</f>
        <v>#N/A</v>
      </c>
      <c r="U332" s="26" t="e">
        <f>INDEX('Sub Ref'!$P$14:$P$22,MATCH('DATA ENTRY'!X332,'Sub Ref'!$L$14:$L$22,0))</f>
        <v>#N/A</v>
      </c>
      <c r="V332" s="26" t="e">
        <f t="shared" si="53"/>
        <v>#N/A</v>
      </c>
      <c r="X332" s="26">
        <f>'DATA ENTRY'!A332</f>
        <v>0</v>
      </c>
      <c r="Y332" s="26">
        <f>'Sub Ref'!$D$27</f>
        <v>2.25</v>
      </c>
      <c r="Z332" s="26">
        <f>'Sub Ref'!$E$27</f>
        <v>0.75</v>
      </c>
      <c r="AA332" s="26">
        <f>'Sub Ref'!$M$27</f>
        <v>3</v>
      </c>
      <c r="AB332" s="26">
        <f>'Sub Ref'!$N$27</f>
        <v>1</v>
      </c>
      <c r="AC332" s="26">
        <f>IFERROR(VLOOKUP('DATA ENTRY'!L332,'Sub Ref'!$L$30:$N$31,2,0),0)</f>
        <v>0</v>
      </c>
      <c r="AD332" s="26">
        <f>IFERROR(VLOOKUP('DATA ENTRY'!L332,'Sub Ref'!$L$30:$N$31,3,0),0)</f>
        <v>0</v>
      </c>
      <c r="AE332" s="26">
        <f>IFERROR(VLOOKUP('DATA ENTRY'!O332,'Sub Ref'!$C$3:$E$11,2,0),0)</f>
        <v>0</v>
      </c>
      <c r="AF332" s="26">
        <f>IFERROR(VLOOKUP('DATA ENTRY'!O332,'Sub Ref'!$C$3:$E$11,3,0),0)</f>
        <v>0</v>
      </c>
      <c r="AG332" s="26">
        <f>IFERROR(VLOOKUP('DATA ENTRY'!R332,'Sub Ref'!$L$3:$N$24,2,0),0)</f>
        <v>0</v>
      </c>
      <c r="AH332" s="26">
        <f>IFERROR(VLOOKUP('DATA ENTRY'!R332,'Sub Ref'!$L$3:$N$24,3,0),0)</f>
        <v>0</v>
      </c>
      <c r="AI332" s="26">
        <f>IFERROR(VLOOKUP('DATA ENTRY'!U332,'Sub Ref'!$C$14:$E$22,2,0),0)</f>
        <v>0</v>
      </c>
      <c r="AJ332" s="26">
        <f>IFERROR(VLOOKUP('DATA ENTRY'!U332,'Sub Ref'!$C$14:$E$22,3,0),0)</f>
        <v>0</v>
      </c>
      <c r="AK332" s="26">
        <f>IFERROR(INDEX('Sub Ref'!$M$14:$M$23,MATCH('DATA ENTRY'!X332,'Sub Ref'!$L$14:$L$23,0)),0)</f>
        <v>0</v>
      </c>
      <c r="AL332" s="26">
        <f>IFERROR(INDEX('Sub Ref'!$N$14:$N$23,MATCH('DATA ENTRY'!X332,'Sub Ref'!$L$14:$L$23,0)),0)</f>
        <v>0</v>
      </c>
      <c r="AN332" s="26">
        <f t="shared" si="54"/>
        <v>7</v>
      </c>
      <c r="AP332" s="26">
        <f>IFERROR('MARK LOOKUP'!Y332*LEDGER!AR332,0)</f>
        <v>0</v>
      </c>
      <c r="AQ332" s="26">
        <f>IFERROR('MARK LOOKUP'!Z332*LEDGER!AS332,0)</f>
        <v>0</v>
      </c>
      <c r="AR332" s="26">
        <f>IFERROR(AA332*LEDGER!AU332,0)</f>
        <v>0</v>
      </c>
      <c r="AS332" s="26">
        <f>IFERROR(AB332*LEDGER!AV332,0)</f>
        <v>0</v>
      </c>
      <c r="AT332" s="26">
        <f>IFERROR(AC332*LEDGER!AU332,0)</f>
        <v>0</v>
      </c>
      <c r="AU332" s="26">
        <f>IFERROR(AD332*LEDGER!AV332,0)</f>
        <v>0</v>
      </c>
      <c r="AV332" s="26">
        <f>IFERROR(AE332*LEDGER!BA332,0)</f>
        <v>0</v>
      </c>
      <c r="AW332" s="26">
        <f>IFERROR(AF332*LEDGER!BB332,0)</f>
        <v>0</v>
      </c>
      <c r="AX332" s="26">
        <f>IFERROR(AG332*LEDGER!BD332,0)</f>
        <v>0</v>
      </c>
      <c r="AY332" s="26">
        <f>IFERROR(AH332*LEDGER!BE332,0)</f>
        <v>0</v>
      </c>
      <c r="AZ332" s="26">
        <f>IFERROR(AI332*LEDGER!BG332,0)</f>
        <v>0</v>
      </c>
      <c r="BA332" s="26">
        <f>IFERROR(AJ332*LEDGER!BH332,0)</f>
        <v>0</v>
      </c>
      <c r="BB332" s="26">
        <f>IFERROR(AK332*LEDGER!BJ332,0)</f>
        <v>0</v>
      </c>
      <c r="BC332" s="26">
        <f>IFERROR(AL332*LEDGER!BK332,0)</f>
        <v>0</v>
      </c>
      <c r="BD332" s="26">
        <f t="shared" si="55"/>
        <v>0</v>
      </c>
      <c r="BE332" s="26">
        <f t="shared" si="56"/>
        <v>0</v>
      </c>
    </row>
    <row r="333" spans="2:57" x14ac:dyDescent="0.2">
      <c r="B333" s="26">
        <f>'Sub Ref'!F$27</f>
        <v>75</v>
      </c>
      <c r="C333" s="26">
        <f>'Sub Ref'!G$27</f>
        <v>25</v>
      </c>
      <c r="D333" s="26">
        <f t="shared" si="50"/>
        <v>100</v>
      </c>
      <c r="E333" s="26">
        <f>'Sub Ref'!O$27</f>
        <v>75</v>
      </c>
      <c r="F333" s="26">
        <f>'Sub Ref'!P$27</f>
        <v>25</v>
      </c>
      <c r="G333" s="26">
        <f t="shared" si="51"/>
        <v>100</v>
      </c>
      <c r="H333" s="26" t="e">
        <f>VLOOKUP('DATA ENTRY'!L333,'Sub Ref'!$L$30:$O$31,4,0)</f>
        <v>#N/A</v>
      </c>
      <c r="I333" s="26" t="e">
        <f>VLOOKUP('DATA ENTRY'!L333,'Sub Ref'!$L$30:$P$31,5,0)</f>
        <v>#N/A</v>
      </c>
      <c r="J333" s="26" t="e">
        <f t="shared" si="57"/>
        <v>#N/A</v>
      </c>
      <c r="K333" s="26" t="e">
        <f>VLOOKUP('DATA ENTRY'!O333,'Sub Ref'!$C$3:$G$11,4,0)</f>
        <v>#N/A</v>
      </c>
      <c r="L333" s="26" t="e">
        <f>VLOOKUP('DATA ENTRY'!O333,'Sub Ref'!$C$3:$G$11,5,0)</f>
        <v>#N/A</v>
      </c>
      <c r="M333" s="26" t="e">
        <f t="shared" si="52"/>
        <v>#N/A</v>
      </c>
      <c r="N333" s="26" t="e">
        <f>VLOOKUP('DATA ENTRY'!R333,'Sub Ref'!$L$3:$P$11,4,0)</f>
        <v>#N/A</v>
      </c>
      <c r="O333" s="26" t="e">
        <f>VLOOKUP('DATA ENTRY'!R333,'Sub Ref'!$L$3:$P$11,5,0)</f>
        <v>#N/A</v>
      </c>
      <c r="P333" s="26" t="e">
        <f t="shared" si="58"/>
        <v>#N/A</v>
      </c>
      <c r="Q333" s="26" t="e">
        <f>VLOOKUP('DATA ENTRY'!U333,'Sub Ref'!$C$14:$G$22,4,0)</f>
        <v>#N/A</v>
      </c>
      <c r="R333" s="26" t="e">
        <f>VLOOKUP('DATA ENTRY'!U333,'Sub Ref'!$C$14:$G$22,5,0)</f>
        <v>#N/A</v>
      </c>
      <c r="S333" s="26" t="e">
        <f t="shared" si="59"/>
        <v>#N/A</v>
      </c>
      <c r="T333" s="26" t="e">
        <f>INDEX('Sub Ref'!$O$14:$O$22,MATCH('DATA ENTRY'!X333,'Sub Ref'!$L$14:$L$22,0))</f>
        <v>#N/A</v>
      </c>
      <c r="U333" s="26" t="e">
        <f>INDEX('Sub Ref'!$P$14:$P$22,MATCH('DATA ENTRY'!X333,'Sub Ref'!$L$14:$L$22,0))</f>
        <v>#N/A</v>
      </c>
      <c r="V333" s="26" t="e">
        <f t="shared" si="53"/>
        <v>#N/A</v>
      </c>
      <c r="X333" s="26">
        <f>'DATA ENTRY'!A333</f>
        <v>0</v>
      </c>
      <c r="Y333" s="26">
        <f>'Sub Ref'!$D$27</f>
        <v>2.25</v>
      </c>
      <c r="Z333" s="26">
        <f>'Sub Ref'!$E$27</f>
        <v>0.75</v>
      </c>
      <c r="AA333" s="26">
        <f>'Sub Ref'!$M$27</f>
        <v>3</v>
      </c>
      <c r="AB333" s="26">
        <f>'Sub Ref'!$N$27</f>
        <v>1</v>
      </c>
      <c r="AC333" s="26">
        <f>IFERROR(VLOOKUP('DATA ENTRY'!L333,'Sub Ref'!$L$30:$N$31,2,0),0)</f>
        <v>0</v>
      </c>
      <c r="AD333" s="26">
        <f>IFERROR(VLOOKUP('DATA ENTRY'!L333,'Sub Ref'!$L$30:$N$31,3,0),0)</f>
        <v>0</v>
      </c>
      <c r="AE333" s="26">
        <f>IFERROR(VLOOKUP('DATA ENTRY'!O333,'Sub Ref'!$C$3:$E$11,2,0),0)</f>
        <v>0</v>
      </c>
      <c r="AF333" s="26">
        <f>IFERROR(VLOOKUP('DATA ENTRY'!O333,'Sub Ref'!$C$3:$E$11,3,0),0)</f>
        <v>0</v>
      </c>
      <c r="AG333" s="26">
        <f>IFERROR(VLOOKUP('DATA ENTRY'!R333,'Sub Ref'!$L$3:$N$24,2,0),0)</f>
        <v>0</v>
      </c>
      <c r="AH333" s="26">
        <f>IFERROR(VLOOKUP('DATA ENTRY'!R333,'Sub Ref'!$L$3:$N$24,3,0),0)</f>
        <v>0</v>
      </c>
      <c r="AI333" s="26">
        <f>IFERROR(VLOOKUP('DATA ENTRY'!U333,'Sub Ref'!$C$14:$E$22,2,0),0)</f>
        <v>0</v>
      </c>
      <c r="AJ333" s="26">
        <f>IFERROR(VLOOKUP('DATA ENTRY'!U333,'Sub Ref'!$C$14:$E$22,3,0),0)</f>
        <v>0</v>
      </c>
      <c r="AK333" s="26">
        <f>IFERROR(INDEX('Sub Ref'!$M$14:$M$23,MATCH('DATA ENTRY'!X333,'Sub Ref'!$L$14:$L$23,0)),0)</f>
        <v>0</v>
      </c>
      <c r="AL333" s="26">
        <f>IFERROR(INDEX('Sub Ref'!$N$14:$N$23,MATCH('DATA ENTRY'!X333,'Sub Ref'!$L$14:$L$23,0)),0)</f>
        <v>0</v>
      </c>
      <c r="AN333" s="26">
        <f t="shared" si="54"/>
        <v>7</v>
      </c>
      <c r="AP333" s="26">
        <f>IFERROR('MARK LOOKUP'!Y333*LEDGER!AR333,0)</f>
        <v>0</v>
      </c>
      <c r="AQ333" s="26">
        <f>IFERROR('MARK LOOKUP'!Z333*LEDGER!AS333,0)</f>
        <v>0</v>
      </c>
      <c r="AR333" s="26">
        <f>IFERROR(AA333*LEDGER!AU333,0)</f>
        <v>0</v>
      </c>
      <c r="AS333" s="26">
        <f>IFERROR(AB333*LEDGER!AV333,0)</f>
        <v>0</v>
      </c>
      <c r="AT333" s="26">
        <f>IFERROR(AC333*LEDGER!AU333,0)</f>
        <v>0</v>
      </c>
      <c r="AU333" s="26">
        <f>IFERROR(AD333*LEDGER!AV333,0)</f>
        <v>0</v>
      </c>
      <c r="AV333" s="26">
        <f>IFERROR(AE333*LEDGER!BA333,0)</f>
        <v>0</v>
      </c>
      <c r="AW333" s="26">
        <f>IFERROR(AF333*LEDGER!BB333,0)</f>
        <v>0</v>
      </c>
      <c r="AX333" s="26">
        <f>IFERROR(AG333*LEDGER!BD333,0)</f>
        <v>0</v>
      </c>
      <c r="AY333" s="26">
        <f>IFERROR(AH333*LEDGER!BE333,0)</f>
        <v>0</v>
      </c>
      <c r="AZ333" s="26">
        <f>IFERROR(AI333*LEDGER!BG333,0)</f>
        <v>0</v>
      </c>
      <c r="BA333" s="26">
        <f>IFERROR(AJ333*LEDGER!BH333,0)</f>
        <v>0</v>
      </c>
      <c r="BB333" s="26">
        <f>IFERROR(AK333*LEDGER!BJ333,0)</f>
        <v>0</v>
      </c>
      <c r="BC333" s="26">
        <f>IFERROR(AL333*LEDGER!BK333,0)</f>
        <v>0</v>
      </c>
      <c r="BD333" s="26">
        <f t="shared" si="55"/>
        <v>0</v>
      </c>
      <c r="BE333" s="26">
        <f t="shared" si="56"/>
        <v>0</v>
      </c>
    </row>
    <row r="334" spans="2:57" x14ac:dyDescent="0.2">
      <c r="B334" s="26">
        <f>'Sub Ref'!F$27</f>
        <v>75</v>
      </c>
      <c r="C334" s="26">
        <f>'Sub Ref'!G$27</f>
        <v>25</v>
      </c>
      <c r="D334" s="26">
        <f t="shared" si="50"/>
        <v>100</v>
      </c>
      <c r="E334" s="26">
        <f>'Sub Ref'!O$27</f>
        <v>75</v>
      </c>
      <c r="F334" s="26">
        <f>'Sub Ref'!P$27</f>
        <v>25</v>
      </c>
      <c r="G334" s="26">
        <f t="shared" si="51"/>
        <v>100</v>
      </c>
      <c r="H334" s="26" t="e">
        <f>VLOOKUP('DATA ENTRY'!L334,'Sub Ref'!$L$30:$O$31,4,0)</f>
        <v>#N/A</v>
      </c>
      <c r="I334" s="26" t="e">
        <f>VLOOKUP('DATA ENTRY'!L334,'Sub Ref'!$L$30:$P$31,5,0)</f>
        <v>#N/A</v>
      </c>
      <c r="J334" s="26" t="e">
        <f t="shared" si="57"/>
        <v>#N/A</v>
      </c>
      <c r="K334" s="26" t="e">
        <f>VLOOKUP('DATA ENTRY'!O334,'Sub Ref'!$C$3:$G$11,4,0)</f>
        <v>#N/A</v>
      </c>
      <c r="L334" s="26" t="e">
        <f>VLOOKUP('DATA ENTRY'!O334,'Sub Ref'!$C$3:$G$11,5,0)</f>
        <v>#N/A</v>
      </c>
      <c r="M334" s="26" t="e">
        <f t="shared" si="52"/>
        <v>#N/A</v>
      </c>
      <c r="N334" s="26" t="e">
        <f>VLOOKUP('DATA ENTRY'!R334,'Sub Ref'!$L$3:$P$11,4,0)</f>
        <v>#N/A</v>
      </c>
      <c r="O334" s="26" t="e">
        <f>VLOOKUP('DATA ENTRY'!R334,'Sub Ref'!$L$3:$P$11,5,0)</f>
        <v>#N/A</v>
      </c>
      <c r="P334" s="26" t="e">
        <f t="shared" si="58"/>
        <v>#N/A</v>
      </c>
      <c r="Q334" s="26" t="e">
        <f>VLOOKUP('DATA ENTRY'!U334,'Sub Ref'!$C$14:$G$22,4,0)</f>
        <v>#N/A</v>
      </c>
      <c r="R334" s="26" t="e">
        <f>VLOOKUP('DATA ENTRY'!U334,'Sub Ref'!$C$14:$G$22,5,0)</f>
        <v>#N/A</v>
      </c>
      <c r="S334" s="26" t="e">
        <f t="shared" si="59"/>
        <v>#N/A</v>
      </c>
      <c r="T334" s="26" t="e">
        <f>INDEX('Sub Ref'!$O$14:$O$22,MATCH('DATA ENTRY'!X334,'Sub Ref'!$L$14:$L$22,0))</f>
        <v>#N/A</v>
      </c>
      <c r="U334" s="26" t="e">
        <f>INDEX('Sub Ref'!$P$14:$P$22,MATCH('DATA ENTRY'!X334,'Sub Ref'!$L$14:$L$22,0))</f>
        <v>#N/A</v>
      </c>
      <c r="V334" s="26" t="e">
        <f t="shared" si="53"/>
        <v>#N/A</v>
      </c>
      <c r="X334" s="26">
        <f>'DATA ENTRY'!A334</f>
        <v>0</v>
      </c>
      <c r="Y334" s="26">
        <f>'Sub Ref'!$D$27</f>
        <v>2.25</v>
      </c>
      <c r="Z334" s="26">
        <f>'Sub Ref'!$E$27</f>
        <v>0.75</v>
      </c>
      <c r="AA334" s="26">
        <f>'Sub Ref'!$M$27</f>
        <v>3</v>
      </c>
      <c r="AB334" s="26">
        <f>'Sub Ref'!$N$27</f>
        <v>1</v>
      </c>
      <c r="AC334" s="26">
        <f>IFERROR(VLOOKUP('DATA ENTRY'!L334,'Sub Ref'!$L$30:$N$31,2,0),0)</f>
        <v>0</v>
      </c>
      <c r="AD334" s="26">
        <f>IFERROR(VLOOKUP('DATA ENTRY'!L334,'Sub Ref'!$L$30:$N$31,3,0),0)</f>
        <v>0</v>
      </c>
      <c r="AE334" s="26">
        <f>IFERROR(VLOOKUP('DATA ENTRY'!O334,'Sub Ref'!$C$3:$E$11,2,0),0)</f>
        <v>0</v>
      </c>
      <c r="AF334" s="26">
        <f>IFERROR(VLOOKUP('DATA ENTRY'!O334,'Sub Ref'!$C$3:$E$11,3,0),0)</f>
        <v>0</v>
      </c>
      <c r="AG334" s="26">
        <f>IFERROR(VLOOKUP('DATA ENTRY'!R334,'Sub Ref'!$L$3:$N$24,2,0),0)</f>
        <v>0</v>
      </c>
      <c r="AH334" s="26">
        <f>IFERROR(VLOOKUP('DATA ENTRY'!R334,'Sub Ref'!$L$3:$N$24,3,0),0)</f>
        <v>0</v>
      </c>
      <c r="AI334" s="26">
        <f>IFERROR(VLOOKUP('DATA ENTRY'!U334,'Sub Ref'!$C$14:$E$22,2,0),0)</f>
        <v>0</v>
      </c>
      <c r="AJ334" s="26">
        <f>IFERROR(VLOOKUP('DATA ENTRY'!U334,'Sub Ref'!$C$14:$E$22,3,0),0)</f>
        <v>0</v>
      </c>
      <c r="AK334" s="26">
        <f>IFERROR(INDEX('Sub Ref'!$M$14:$M$23,MATCH('DATA ENTRY'!X334,'Sub Ref'!$L$14:$L$23,0)),0)</f>
        <v>0</v>
      </c>
      <c r="AL334" s="26">
        <f>IFERROR(INDEX('Sub Ref'!$N$14:$N$23,MATCH('DATA ENTRY'!X334,'Sub Ref'!$L$14:$L$23,0)),0)</f>
        <v>0</v>
      </c>
      <c r="AN334" s="26">
        <f t="shared" si="54"/>
        <v>7</v>
      </c>
      <c r="AP334" s="26">
        <f>IFERROR('MARK LOOKUP'!Y334*LEDGER!AR334,0)</f>
        <v>0</v>
      </c>
      <c r="AQ334" s="26">
        <f>IFERROR('MARK LOOKUP'!Z334*LEDGER!AS334,0)</f>
        <v>0</v>
      </c>
      <c r="AR334" s="26">
        <f>IFERROR(AA334*LEDGER!AU334,0)</f>
        <v>0</v>
      </c>
      <c r="AS334" s="26">
        <f>IFERROR(AB334*LEDGER!AV334,0)</f>
        <v>0</v>
      </c>
      <c r="AT334" s="26">
        <f>IFERROR(AC334*LEDGER!AU334,0)</f>
        <v>0</v>
      </c>
      <c r="AU334" s="26">
        <f>IFERROR(AD334*LEDGER!AV334,0)</f>
        <v>0</v>
      </c>
      <c r="AV334" s="26">
        <f>IFERROR(AE334*LEDGER!BA334,0)</f>
        <v>0</v>
      </c>
      <c r="AW334" s="26">
        <f>IFERROR(AF334*LEDGER!BB334,0)</f>
        <v>0</v>
      </c>
      <c r="AX334" s="26">
        <f>IFERROR(AG334*LEDGER!BD334,0)</f>
        <v>0</v>
      </c>
      <c r="AY334" s="26">
        <f>IFERROR(AH334*LEDGER!BE334,0)</f>
        <v>0</v>
      </c>
      <c r="AZ334" s="26">
        <f>IFERROR(AI334*LEDGER!BG334,0)</f>
        <v>0</v>
      </c>
      <c r="BA334" s="26">
        <f>IFERROR(AJ334*LEDGER!BH334,0)</f>
        <v>0</v>
      </c>
      <c r="BB334" s="26">
        <f>IFERROR(AK334*LEDGER!BJ334,0)</f>
        <v>0</v>
      </c>
      <c r="BC334" s="26">
        <f>IFERROR(AL334*LEDGER!BK334,0)</f>
        <v>0</v>
      </c>
      <c r="BD334" s="26">
        <f t="shared" si="55"/>
        <v>0</v>
      </c>
      <c r="BE334" s="26">
        <f t="shared" si="56"/>
        <v>0</v>
      </c>
    </row>
    <row r="335" spans="2:57" x14ac:dyDescent="0.2">
      <c r="B335" s="26">
        <f>'Sub Ref'!F$27</f>
        <v>75</v>
      </c>
      <c r="C335" s="26">
        <f>'Sub Ref'!G$27</f>
        <v>25</v>
      </c>
      <c r="D335" s="26">
        <f t="shared" si="50"/>
        <v>100</v>
      </c>
      <c r="E335" s="26">
        <f>'Sub Ref'!O$27</f>
        <v>75</v>
      </c>
      <c r="F335" s="26">
        <f>'Sub Ref'!P$27</f>
        <v>25</v>
      </c>
      <c r="G335" s="26">
        <f t="shared" si="51"/>
        <v>100</v>
      </c>
      <c r="H335" s="26" t="e">
        <f>VLOOKUP('DATA ENTRY'!L335,'Sub Ref'!$L$30:$O$31,4,0)</f>
        <v>#N/A</v>
      </c>
      <c r="I335" s="26" t="e">
        <f>VLOOKUP('DATA ENTRY'!L335,'Sub Ref'!$L$30:$P$31,5,0)</f>
        <v>#N/A</v>
      </c>
      <c r="J335" s="26" t="e">
        <f t="shared" si="57"/>
        <v>#N/A</v>
      </c>
      <c r="K335" s="26" t="e">
        <f>VLOOKUP('DATA ENTRY'!O335,'Sub Ref'!$C$3:$G$11,4,0)</f>
        <v>#N/A</v>
      </c>
      <c r="L335" s="26" t="e">
        <f>VLOOKUP('DATA ENTRY'!O335,'Sub Ref'!$C$3:$G$11,5,0)</f>
        <v>#N/A</v>
      </c>
      <c r="M335" s="26" t="e">
        <f t="shared" si="52"/>
        <v>#N/A</v>
      </c>
      <c r="N335" s="26" t="e">
        <f>VLOOKUP('DATA ENTRY'!R335,'Sub Ref'!$L$3:$P$11,4,0)</f>
        <v>#N/A</v>
      </c>
      <c r="O335" s="26" t="e">
        <f>VLOOKUP('DATA ENTRY'!R335,'Sub Ref'!$L$3:$P$11,5,0)</f>
        <v>#N/A</v>
      </c>
      <c r="P335" s="26" t="e">
        <f t="shared" si="58"/>
        <v>#N/A</v>
      </c>
      <c r="Q335" s="26" t="e">
        <f>VLOOKUP('DATA ENTRY'!U335,'Sub Ref'!$C$14:$G$22,4,0)</f>
        <v>#N/A</v>
      </c>
      <c r="R335" s="26" t="e">
        <f>VLOOKUP('DATA ENTRY'!U335,'Sub Ref'!$C$14:$G$22,5,0)</f>
        <v>#N/A</v>
      </c>
      <c r="S335" s="26" t="e">
        <f t="shared" si="59"/>
        <v>#N/A</v>
      </c>
      <c r="T335" s="26" t="e">
        <f>INDEX('Sub Ref'!$O$14:$O$22,MATCH('DATA ENTRY'!X335,'Sub Ref'!$L$14:$L$22,0))</f>
        <v>#N/A</v>
      </c>
      <c r="U335" s="26" t="e">
        <f>INDEX('Sub Ref'!$P$14:$P$22,MATCH('DATA ENTRY'!X335,'Sub Ref'!$L$14:$L$22,0))</f>
        <v>#N/A</v>
      </c>
      <c r="V335" s="26" t="e">
        <f t="shared" si="53"/>
        <v>#N/A</v>
      </c>
      <c r="X335" s="26">
        <f>'DATA ENTRY'!A335</f>
        <v>0</v>
      </c>
      <c r="Y335" s="26">
        <f>'Sub Ref'!$D$27</f>
        <v>2.25</v>
      </c>
      <c r="Z335" s="26">
        <f>'Sub Ref'!$E$27</f>
        <v>0.75</v>
      </c>
      <c r="AA335" s="26">
        <f>'Sub Ref'!$M$27</f>
        <v>3</v>
      </c>
      <c r="AB335" s="26">
        <f>'Sub Ref'!$N$27</f>
        <v>1</v>
      </c>
      <c r="AC335" s="26">
        <f>IFERROR(VLOOKUP('DATA ENTRY'!L335,'Sub Ref'!$L$30:$N$31,2,0),0)</f>
        <v>0</v>
      </c>
      <c r="AD335" s="26">
        <f>IFERROR(VLOOKUP('DATA ENTRY'!L335,'Sub Ref'!$L$30:$N$31,3,0),0)</f>
        <v>0</v>
      </c>
      <c r="AE335" s="26">
        <f>IFERROR(VLOOKUP('DATA ENTRY'!O335,'Sub Ref'!$C$3:$E$11,2,0),0)</f>
        <v>0</v>
      </c>
      <c r="AF335" s="26">
        <f>IFERROR(VLOOKUP('DATA ENTRY'!O335,'Sub Ref'!$C$3:$E$11,3,0),0)</f>
        <v>0</v>
      </c>
      <c r="AG335" s="26">
        <f>IFERROR(VLOOKUP('DATA ENTRY'!R335,'Sub Ref'!$L$3:$N$24,2,0),0)</f>
        <v>0</v>
      </c>
      <c r="AH335" s="26">
        <f>IFERROR(VLOOKUP('DATA ENTRY'!R335,'Sub Ref'!$L$3:$N$24,3,0),0)</f>
        <v>0</v>
      </c>
      <c r="AI335" s="26">
        <f>IFERROR(VLOOKUP('DATA ENTRY'!U335,'Sub Ref'!$C$14:$E$22,2,0),0)</f>
        <v>0</v>
      </c>
      <c r="AJ335" s="26">
        <f>IFERROR(VLOOKUP('DATA ENTRY'!U335,'Sub Ref'!$C$14:$E$22,3,0),0)</f>
        <v>0</v>
      </c>
      <c r="AK335" s="26">
        <f>IFERROR(INDEX('Sub Ref'!$M$14:$M$23,MATCH('DATA ENTRY'!X335,'Sub Ref'!$L$14:$L$23,0)),0)</f>
        <v>0</v>
      </c>
      <c r="AL335" s="26">
        <f>IFERROR(INDEX('Sub Ref'!$N$14:$N$23,MATCH('DATA ENTRY'!X335,'Sub Ref'!$L$14:$L$23,0)),0)</f>
        <v>0</v>
      </c>
      <c r="AN335" s="26">
        <f t="shared" si="54"/>
        <v>7</v>
      </c>
      <c r="AP335" s="26">
        <f>IFERROR('MARK LOOKUP'!Y335*LEDGER!AR335,0)</f>
        <v>0</v>
      </c>
      <c r="AQ335" s="26">
        <f>IFERROR('MARK LOOKUP'!Z335*LEDGER!AS335,0)</f>
        <v>0</v>
      </c>
      <c r="AR335" s="26">
        <f>IFERROR(AA335*LEDGER!AU335,0)</f>
        <v>0</v>
      </c>
      <c r="AS335" s="26">
        <f>IFERROR(AB335*LEDGER!AV335,0)</f>
        <v>0</v>
      </c>
      <c r="AT335" s="26">
        <f>IFERROR(AC335*LEDGER!AU335,0)</f>
        <v>0</v>
      </c>
      <c r="AU335" s="26">
        <f>IFERROR(AD335*LEDGER!AV335,0)</f>
        <v>0</v>
      </c>
      <c r="AV335" s="26">
        <f>IFERROR(AE335*LEDGER!BA335,0)</f>
        <v>0</v>
      </c>
      <c r="AW335" s="26">
        <f>IFERROR(AF335*LEDGER!BB335,0)</f>
        <v>0</v>
      </c>
      <c r="AX335" s="26">
        <f>IFERROR(AG335*LEDGER!BD335,0)</f>
        <v>0</v>
      </c>
      <c r="AY335" s="26">
        <f>IFERROR(AH335*LEDGER!BE335,0)</f>
        <v>0</v>
      </c>
      <c r="AZ335" s="26">
        <f>IFERROR(AI335*LEDGER!BG335,0)</f>
        <v>0</v>
      </c>
      <c r="BA335" s="26">
        <f>IFERROR(AJ335*LEDGER!BH335,0)</f>
        <v>0</v>
      </c>
      <c r="BB335" s="26">
        <f>IFERROR(AK335*LEDGER!BJ335,0)</f>
        <v>0</v>
      </c>
      <c r="BC335" s="26">
        <f>IFERROR(AL335*LEDGER!BK335,0)</f>
        <v>0</v>
      </c>
      <c r="BD335" s="26">
        <f t="shared" si="55"/>
        <v>0</v>
      </c>
      <c r="BE335" s="26">
        <f t="shared" si="56"/>
        <v>0</v>
      </c>
    </row>
    <row r="336" spans="2:57" x14ac:dyDescent="0.2">
      <c r="B336" s="26">
        <f>'Sub Ref'!F$27</f>
        <v>75</v>
      </c>
      <c r="C336" s="26">
        <f>'Sub Ref'!G$27</f>
        <v>25</v>
      </c>
      <c r="D336" s="26">
        <f t="shared" si="50"/>
        <v>100</v>
      </c>
      <c r="E336" s="26">
        <f>'Sub Ref'!O$27</f>
        <v>75</v>
      </c>
      <c r="F336" s="26">
        <f>'Sub Ref'!P$27</f>
        <v>25</v>
      </c>
      <c r="G336" s="26">
        <f t="shared" si="51"/>
        <v>100</v>
      </c>
      <c r="H336" s="26" t="e">
        <f>VLOOKUP('DATA ENTRY'!L336,'Sub Ref'!$L$30:$O$31,4,0)</f>
        <v>#N/A</v>
      </c>
      <c r="I336" s="26" t="e">
        <f>VLOOKUP('DATA ENTRY'!L336,'Sub Ref'!$L$30:$P$31,5,0)</f>
        <v>#N/A</v>
      </c>
      <c r="J336" s="26" t="e">
        <f t="shared" si="57"/>
        <v>#N/A</v>
      </c>
      <c r="K336" s="26" t="e">
        <f>VLOOKUP('DATA ENTRY'!O336,'Sub Ref'!$C$3:$G$11,4,0)</f>
        <v>#N/A</v>
      </c>
      <c r="L336" s="26" t="e">
        <f>VLOOKUP('DATA ENTRY'!O336,'Sub Ref'!$C$3:$G$11,5,0)</f>
        <v>#N/A</v>
      </c>
      <c r="M336" s="26" t="e">
        <f t="shared" si="52"/>
        <v>#N/A</v>
      </c>
      <c r="N336" s="26" t="e">
        <f>VLOOKUP('DATA ENTRY'!R336,'Sub Ref'!$L$3:$P$11,4,0)</f>
        <v>#N/A</v>
      </c>
      <c r="O336" s="26" t="e">
        <f>VLOOKUP('DATA ENTRY'!R336,'Sub Ref'!$L$3:$P$11,5,0)</f>
        <v>#N/A</v>
      </c>
      <c r="P336" s="26" t="e">
        <f t="shared" si="58"/>
        <v>#N/A</v>
      </c>
      <c r="Q336" s="26" t="e">
        <f>VLOOKUP('DATA ENTRY'!U336,'Sub Ref'!$C$14:$G$22,4,0)</f>
        <v>#N/A</v>
      </c>
      <c r="R336" s="26" t="e">
        <f>VLOOKUP('DATA ENTRY'!U336,'Sub Ref'!$C$14:$G$22,5,0)</f>
        <v>#N/A</v>
      </c>
      <c r="S336" s="26" t="e">
        <f t="shared" si="59"/>
        <v>#N/A</v>
      </c>
      <c r="T336" s="26" t="e">
        <f>INDEX('Sub Ref'!$O$14:$O$22,MATCH('DATA ENTRY'!X336,'Sub Ref'!$L$14:$L$22,0))</f>
        <v>#N/A</v>
      </c>
      <c r="U336" s="26" t="e">
        <f>INDEX('Sub Ref'!$P$14:$P$22,MATCH('DATA ENTRY'!X336,'Sub Ref'!$L$14:$L$22,0))</f>
        <v>#N/A</v>
      </c>
      <c r="V336" s="26" t="e">
        <f t="shared" si="53"/>
        <v>#N/A</v>
      </c>
      <c r="X336" s="26">
        <f>'DATA ENTRY'!A336</f>
        <v>0</v>
      </c>
      <c r="Y336" s="26">
        <f>'Sub Ref'!$D$27</f>
        <v>2.25</v>
      </c>
      <c r="Z336" s="26">
        <f>'Sub Ref'!$E$27</f>
        <v>0.75</v>
      </c>
      <c r="AA336" s="26">
        <f>'Sub Ref'!$M$27</f>
        <v>3</v>
      </c>
      <c r="AB336" s="26">
        <f>'Sub Ref'!$N$27</f>
        <v>1</v>
      </c>
      <c r="AC336" s="26">
        <f>IFERROR(VLOOKUP('DATA ENTRY'!L336,'Sub Ref'!$L$30:$N$31,2,0),0)</f>
        <v>0</v>
      </c>
      <c r="AD336" s="26">
        <f>IFERROR(VLOOKUP('DATA ENTRY'!L336,'Sub Ref'!$L$30:$N$31,3,0),0)</f>
        <v>0</v>
      </c>
      <c r="AE336" s="26">
        <f>IFERROR(VLOOKUP('DATA ENTRY'!O336,'Sub Ref'!$C$3:$E$11,2,0),0)</f>
        <v>0</v>
      </c>
      <c r="AF336" s="26">
        <f>IFERROR(VLOOKUP('DATA ENTRY'!O336,'Sub Ref'!$C$3:$E$11,3,0),0)</f>
        <v>0</v>
      </c>
      <c r="AG336" s="26">
        <f>IFERROR(VLOOKUP('DATA ENTRY'!R336,'Sub Ref'!$L$3:$N$24,2,0),0)</f>
        <v>0</v>
      </c>
      <c r="AH336" s="26">
        <f>IFERROR(VLOOKUP('DATA ENTRY'!R336,'Sub Ref'!$L$3:$N$24,3,0),0)</f>
        <v>0</v>
      </c>
      <c r="AI336" s="26">
        <f>IFERROR(VLOOKUP('DATA ENTRY'!U336,'Sub Ref'!$C$14:$E$22,2,0),0)</f>
        <v>0</v>
      </c>
      <c r="AJ336" s="26">
        <f>IFERROR(VLOOKUP('DATA ENTRY'!U336,'Sub Ref'!$C$14:$E$22,3,0),0)</f>
        <v>0</v>
      </c>
      <c r="AK336" s="26">
        <f>IFERROR(INDEX('Sub Ref'!$M$14:$M$23,MATCH('DATA ENTRY'!X336,'Sub Ref'!$L$14:$L$23,0)),0)</f>
        <v>0</v>
      </c>
      <c r="AL336" s="26">
        <f>IFERROR(INDEX('Sub Ref'!$N$14:$N$23,MATCH('DATA ENTRY'!X336,'Sub Ref'!$L$14:$L$23,0)),0)</f>
        <v>0</v>
      </c>
      <c r="AN336" s="26">
        <f t="shared" si="54"/>
        <v>7</v>
      </c>
      <c r="AP336" s="26">
        <f>IFERROR('MARK LOOKUP'!Y336*LEDGER!AR336,0)</f>
        <v>0</v>
      </c>
      <c r="AQ336" s="26">
        <f>IFERROR('MARK LOOKUP'!Z336*LEDGER!AS336,0)</f>
        <v>0</v>
      </c>
      <c r="AR336" s="26">
        <f>IFERROR(AA336*LEDGER!AU336,0)</f>
        <v>0</v>
      </c>
      <c r="AS336" s="26">
        <f>IFERROR(AB336*LEDGER!AV336,0)</f>
        <v>0</v>
      </c>
      <c r="AT336" s="26">
        <f>IFERROR(AC336*LEDGER!AU336,0)</f>
        <v>0</v>
      </c>
      <c r="AU336" s="26">
        <f>IFERROR(AD336*LEDGER!AV336,0)</f>
        <v>0</v>
      </c>
      <c r="AV336" s="26">
        <f>IFERROR(AE336*LEDGER!BA336,0)</f>
        <v>0</v>
      </c>
      <c r="AW336" s="26">
        <f>IFERROR(AF336*LEDGER!BB336,0)</f>
        <v>0</v>
      </c>
      <c r="AX336" s="26">
        <f>IFERROR(AG336*LEDGER!BD336,0)</f>
        <v>0</v>
      </c>
      <c r="AY336" s="26">
        <f>IFERROR(AH336*LEDGER!BE336,0)</f>
        <v>0</v>
      </c>
      <c r="AZ336" s="26">
        <f>IFERROR(AI336*LEDGER!BG336,0)</f>
        <v>0</v>
      </c>
      <c r="BA336" s="26">
        <f>IFERROR(AJ336*LEDGER!BH336,0)</f>
        <v>0</v>
      </c>
      <c r="BB336" s="26">
        <f>IFERROR(AK336*LEDGER!BJ336,0)</f>
        <v>0</v>
      </c>
      <c r="BC336" s="26">
        <f>IFERROR(AL336*LEDGER!BK336,0)</f>
        <v>0</v>
      </c>
      <c r="BD336" s="26">
        <f t="shared" si="55"/>
        <v>0</v>
      </c>
      <c r="BE336" s="26">
        <f t="shared" si="56"/>
        <v>0</v>
      </c>
    </row>
    <row r="337" spans="2:57" x14ac:dyDescent="0.2">
      <c r="B337" s="26">
        <f>'Sub Ref'!F$27</f>
        <v>75</v>
      </c>
      <c r="C337" s="26">
        <f>'Sub Ref'!G$27</f>
        <v>25</v>
      </c>
      <c r="D337" s="26">
        <f t="shared" si="50"/>
        <v>100</v>
      </c>
      <c r="E337" s="26">
        <f>'Sub Ref'!O$27</f>
        <v>75</v>
      </c>
      <c r="F337" s="26">
        <f>'Sub Ref'!P$27</f>
        <v>25</v>
      </c>
      <c r="G337" s="26">
        <f t="shared" si="51"/>
        <v>100</v>
      </c>
      <c r="H337" s="26" t="e">
        <f>VLOOKUP('DATA ENTRY'!L337,'Sub Ref'!$L$30:$O$31,4,0)</f>
        <v>#N/A</v>
      </c>
      <c r="I337" s="26" t="e">
        <f>VLOOKUP('DATA ENTRY'!L337,'Sub Ref'!$L$30:$P$31,5,0)</f>
        <v>#N/A</v>
      </c>
      <c r="J337" s="26" t="e">
        <f t="shared" si="57"/>
        <v>#N/A</v>
      </c>
      <c r="K337" s="26" t="e">
        <f>VLOOKUP('DATA ENTRY'!O337,'Sub Ref'!$C$3:$G$11,4,0)</f>
        <v>#N/A</v>
      </c>
      <c r="L337" s="26" t="e">
        <f>VLOOKUP('DATA ENTRY'!O337,'Sub Ref'!$C$3:$G$11,5,0)</f>
        <v>#N/A</v>
      </c>
      <c r="M337" s="26" t="e">
        <f t="shared" si="52"/>
        <v>#N/A</v>
      </c>
      <c r="N337" s="26" t="e">
        <f>VLOOKUP('DATA ENTRY'!R337,'Sub Ref'!$L$3:$P$11,4,0)</f>
        <v>#N/A</v>
      </c>
      <c r="O337" s="26" t="e">
        <f>VLOOKUP('DATA ENTRY'!R337,'Sub Ref'!$L$3:$P$11,5,0)</f>
        <v>#N/A</v>
      </c>
      <c r="P337" s="26" t="e">
        <f t="shared" si="58"/>
        <v>#N/A</v>
      </c>
      <c r="Q337" s="26" t="e">
        <f>VLOOKUP('DATA ENTRY'!U337,'Sub Ref'!$C$14:$G$22,4,0)</f>
        <v>#N/A</v>
      </c>
      <c r="R337" s="26" t="e">
        <f>VLOOKUP('DATA ENTRY'!U337,'Sub Ref'!$C$14:$G$22,5,0)</f>
        <v>#N/A</v>
      </c>
      <c r="S337" s="26" t="e">
        <f t="shared" si="59"/>
        <v>#N/A</v>
      </c>
      <c r="T337" s="26" t="e">
        <f>INDEX('Sub Ref'!$O$14:$O$22,MATCH('DATA ENTRY'!X337,'Sub Ref'!$L$14:$L$22,0))</f>
        <v>#N/A</v>
      </c>
      <c r="U337" s="26" t="e">
        <f>INDEX('Sub Ref'!$P$14:$P$22,MATCH('DATA ENTRY'!X337,'Sub Ref'!$L$14:$L$22,0))</f>
        <v>#N/A</v>
      </c>
      <c r="V337" s="26" t="e">
        <f t="shared" si="53"/>
        <v>#N/A</v>
      </c>
      <c r="X337" s="26">
        <f>'DATA ENTRY'!A337</f>
        <v>0</v>
      </c>
      <c r="Y337" s="26">
        <f>'Sub Ref'!$D$27</f>
        <v>2.25</v>
      </c>
      <c r="Z337" s="26">
        <f>'Sub Ref'!$E$27</f>
        <v>0.75</v>
      </c>
      <c r="AA337" s="26">
        <f>'Sub Ref'!$M$27</f>
        <v>3</v>
      </c>
      <c r="AB337" s="26">
        <f>'Sub Ref'!$N$27</f>
        <v>1</v>
      </c>
      <c r="AC337" s="26">
        <f>IFERROR(VLOOKUP('DATA ENTRY'!L337,'Sub Ref'!$L$30:$N$31,2,0),0)</f>
        <v>0</v>
      </c>
      <c r="AD337" s="26">
        <f>IFERROR(VLOOKUP('DATA ENTRY'!L337,'Sub Ref'!$L$30:$N$31,3,0),0)</f>
        <v>0</v>
      </c>
      <c r="AE337" s="26">
        <f>IFERROR(VLOOKUP('DATA ENTRY'!O337,'Sub Ref'!$C$3:$E$11,2,0),0)</f>
        <v>0</v>
      </c>
      <c r="AF337" s="26">
        <f>IFERROR(VLOOKUP('DATA ENTRY'!O337,'Sub Ref'!$C$3:$E$11,3,0),0)</f>
        <v>0</v>
      </c>
      <c r="AG337" s="26">
        <f>IFERROR(VLOOKUP('DATA ENTRY'!R337,'Sub Ref'!$L$3:$N$24,2,0),0)</f>
        <v>0</v>
      </c>
      <c r="AH337" s="26">
        <f>IFERROR(VLOOKUP('DATA ENTRY'!R337,'Sub Ref'!$L$3:$N$24,3,0),0)</f>
        <v>0</v>
      </c>
      <c r="AI337" s="26">
        <f>IFERROR(VLOOKUP('DATA ENTRY'!U337,'Sub Ref'!$C$14:$E$22,2,0),0)</f>
        <v>0</v>
      </c>
      <c r="AJ337" s="26">
        <f>IFERROR(VLOOKUP('DATA ENTRY'!U337,'Sub Ref'!$C$14:$E$22,3,0),0)</f>
        <v>0</v>
      </c>
      <c r="AK337" s="26">
        <f>IFERROR(INDEX('Sub Ref'!$M$14:$M$23,MATCH('DATA ENTRY'!X337,'Sub Ref'!$L$14:$L$23,0)),0)</f>
        <v>0</v>
      </c>
      <c r="AL337" s="26">
        <f>IFERROR(INDEX('Sub Ref'!$N$14:$N$23,MATCH('DATA ENTRY'!X337,'Sub Ref'!$L$14:$L$23,0)),0)</f>
        <v>0</v>
      </c>
      <c r="AN337" s="26">
        <f t="shared" si="54"/>
        <v>7</v>
      </c>
      <c r="AP337" s="26">
        <f>IFERROR('MARK LOOKUP'!Y337*LEDGER!AR337,0)</f>
        <v>0</v>
      </c>
      <c r="AQ337" s="26">
        <f>IFERROR('MARK LOOKUP'!Z337*LEDGER!AS337,0)</f>
        <v>0</v>
      </c>
      <c r="AR337" s="26">
        <f>IFERROR(AA337*LEDGER!AU337,0)</f>
        <v>0</v>
      </c>
      <c r="AS337" s="26">
        <f>IFERROR(AB337*LEDGER!AV337,0)</f>
        <v>0</v>
      </c>
      <c r="AT337" s="26">
        <f>IFERROR(AC337*LEDGER!AU337,0)</f>
        <v>0</v>
      </c>
      <c r="AU337" s="26">
        <f>IFERROR(AD337*LEDGER!AV337,0)</f>
        <v>0</v>
      </c>
      <c r="AV337" s="26">
        <f>IFERROR(AE337*LEDGER!BA337,0)</f>
        <v>0</v>
      </c>
      <c r="AW337" s="26">
        <f>IFERROR(AF337*LEDGER!BB337,0)</f>
        <v>0</v>
      </c>
      <c r="AX337" s="26">
        <f>IFERROR(AG337*LEDGER!BD337,0)</f>
        <v>0</v>
      </c>
      <c r="AY337" s="26">
        <f>IFERROR(AH337*LEDGER!BE337,0)</f>
        <v>0</v>
      </c>
      <c r="AZ337" s="26">
        <f>IFERROR(AI337*LEDGER!BG337,0)</f>
        <v>0</v>
      </c>
      <c r="BA337" s="26">
        <f>IFERROR(AJ337*LEDGER!BH337,0)</f>
        <v>0</v>
      </c>
      <c r="BB337" s="26">
        <f>IFERROR(AK337*LEDGER!BJ337,0)</f>
        <v>0</v>
      </c>
      <c r="BC337" s="26">
        <f>IFERROR(AL337*LEDGER!BK337,0)</f>
        <v>0</v>
      </c>
      <c r="BD337" s="26">
        <f t="shared" si="55"/>
        <v>0</v>
      </c>
      <c r="BE337" s="26">
        <f t="shared" si="56"/>
        <v>0</v>
      </c>
    </row>
    <row r="338" spans="2:57" x14ac:dyDescent="0.2">
      <c r="B338" s="26">
        <f>'Sub Ref'!F$27</f>
        <v>75</v>
      </c>
      <c r="C338" s="26">
        <f>'Sub Ref'!G$27</f>
        <v>25</v>
      </c>
      <c r="D338" s="26">
        <f t="shared" si="50"/>
        <v>100</v>
      </c>
      <c r="E338" s="26">
        <f>'Sub Ref'!O$27</f>
        <v>75</v>
      </c>
      <c r="F338" s="26">
        <f>'Sub Ref'!P$27</f>
        <v>25</v>
      </c>
      <c r="G338" s="26">
        <f t="shared" si="51"/>
        <v>100</v>
      </c>
      <c r="H338" s="26" t="e">
        <f>VLOOKUP('DATA ENTRY'!L338,'Sub Ref'!$L$30:$O$31,4,0)</f>
        <v>#N/A</v>
      </c>
      <c r="I338" s="26" t="e">
        <f>VLOOKUP('DATA ENTRY'!L338,'Sub Ref'!$L$30:$P$31,5,0)</f>
        <v>#N/A</v>
      </c>
      <c r="J338" s="26" t="e">
        <f t="shared" si="57"/>
        <v>#N/A</v>
      </c>
      <c r="K338" s="26" t="e">
        <f>VLOOKUP('DATA ENTRY'!O338,'Sub Ref'!$C$3:$G$11,4,0)</f>
        <v>#N/A</v>
      </c>
      <c r="L338" s="26" t="e">
        <f>VLOOKUP('DATA ENTRY'!O338,'Sub Ref'!$C$3:$G$11,5,0)</f>
        <v>#N/A</v>
      </c>
      <c r="M338" s="26" t="e">
        <f t="shared" si="52"/>
        <v>#N/A</v>
      </c>
      <c r="N338" s="26" t="e">
        <f>VLOOKUP('DATA ENTRY'!R338,'Sub Ref'!$L$3:$P$11,4,0)</f>
        <v>#N/A</v>
      </c>
      <c r="O338" s="26" t="e">
        <f>VLOOKUP('DATA ENTRY'!R338,'Sub Ref'!$L$3:$P$11,5,0)</f>
        <v>#N/A</v>
      </c>
      <c r="P338" s="26" t="e">
        <f t="shared" si="58"/>
        <v>#N/A</v>
      </c>
      <c r="Q338" s="26" t="e">
        <f>VLOOKUP('DATA ENTRY'!U338,'Sub Ref'!$C$14:$G$22,4,0)</f>
        <v>#N/A</v>
      </c>
      <c r="R338" s="26" t="e">
        <f>VLOOKUP('DATA ENTRY'!U338,'Sub Ref'!$C$14:$G$22,5,0)</f>
        <v>#N/A</v>
      </c>
      <c r="S338" s="26" t="e">
        <f t="shared" si="59"/>
        <v>#N/A</v>
      </c>
      <c r="T338" s="26" t="e">
        <f>INDEX('Sub Ref'!$O$14:$O$22,MATCH('DATA ENTRY'!X338,'Sub Ref'!$L$14:$L$22,0))</f>
        <v>#N/A</v>
      </c>
      <c r="U338" s="26" t="e">
        <f>INDEX('Sub Ref'!$P$14:$P$22,MATCH('DATA ENTRY'!X338,'Sub Ref'!$L$14:$L$22,0))</f>
        <v>#N/A</v>
      </c>
      <c r="V338" s="26" t="e">
        <f t="shared" si="53"/>
        <v>#N/A</v>
      </c>
      <c r="X338" s="26">
        <f>'DATA ENTRY'!A338</f>
        <v>0</v>
      </c>
      <c r="Y338" s="26">
        <f>'Sub Ref'!$D$27</f>
        <v>2.25</v>
      </c>
      <c r="Z338" s="26">
        <f>'Sub Ref'!$E$27</f>
        <v>0.75</v>
      </c>
      <c r="AA338" s="26">
        <f>'Sub Ref'!$M$27</f>
        <v>3</v>
      </c>
      <c r="AB338" s="26">
        <f>'Sub Ref'!$N$27</f>
        <v>1</v>
      </c>
      <c r="AC338" s="26">
        <f>IFERROR(VLOOKUP('DATA ENTRY'!L338,'Sub Ref'!$L$30:$N$31,2,0),0)</f>
        <v>0</v>
      </c>
      <c r="AD338" s="26">
        <f>IFERROR(VLOOKUP('DATA ENTRY'!L338,'Sub Ref'!$L$30:$N$31,3,0),0)</f>
        <v>0</v>
      </c>
      <c r="AE338" s="26">
        <f>IFERROR(VLOOKUP('DATA ENTRY'!O338,'Sub Ref'!$C$3:$E$11,2,0),0)</f>
        <v>0</v>
      </c>
      <c r="AF338" s="26">
        <f>IFERROR(VLOOKUP('DATA ENTRY'!O338,'Sub Ref'!$C$3:$E$11,3,0),0)</f>
        <v>0</v>
      </c>
      <c r="AG338" s="26">
        <f>IFERROR(VLOOKUP('DATA ENTRY'!R338,'Sub Ref'!$L$3:$N$24,2,0),0)</f>
        <v>0</v>
      </c>
      <c r="AH338" s="26">
        <f>IFERROR(VLOOKUP('DATA ENTRY'!R338,'Sub Ref'!$L$3:$N$24,3,0),0)</f>
        <v>0</v>
      </c>
      <c r="AI338" s="26">
        <f>IFERROR(VLOOKUP('DATA ENTRY'!U338,'Sub Ref'!$C$14:$E$22,2,0),0)</f>
        <v>0</v>
      </c>
      <c r="AJ338" s="26">
        <f>IFERROR(VLOOKUP('DATA ENTRY'!U338,'Sub Ref'!$C$14:$E$22,3,0),0)</f>
        <v>0</v>
      </c>
      <c r="AK338" s="26">
        <f>IFERROR(INDEX('Sub Ref'!$M$14:$M$23,MATCH('DATA ENTRY'!X338,'Sub Ref'!$L$14:$L$23,0)),0)</f>
        <v>0</v>
      </c>
      <c r="AL338" s="26">
        <f>IFERROR(INDEX('Sub Ref'!$N$14:$N$23,MATCH('DATA ENTRY'!X338,'Sub Ref'!$L$14:$L$23,0)),0)</f>
        <v>0</v>
      </c>
      <c r="AN338" s="26">
        <f t="shared" si="54"/>
        <v>7</v>
      </c>
      <c r="AP338" s="26">
        <f>IFERROR('MARK LOOKUP'!Y338*LEDGER!AR338,0)</f>
        <v>0</v>
      </c>
      <c r="AQ338" s="26">
        <f>IFERROR('MARK LOOKUP'!Z338*LEDGER!AS338,0)</f>
        <v>0</v>
      </c>
      <c r="AR338" s="26">
        <f>IFERROR(AA338*LEDGER!AU338,0)</f>
        <v>0</v>
      </c>
      <c r="AS338" s="26">
        <f>IFERROR(AB338*LEDGER!AV338,0)</f>
        <v>0</v>
      </c>
      <c r="AT338" s="26">
        <f>IFERROR(AC338*LEDGER!AU338,0)</f>
        <v>0</v>
      </c>
      <c r="AU338" s="26">
        <f>IFERROR(AD338*LEDGER!AV338,0)</f>
        <v>0</v>
      </c>
      <c r="AV338" s="26">
        <f>IFERROR(AE338*LEDGER!BA338,0)</f>
        <v>0</v>
      </c>
      <c r="AW338" s="26">
        <f>IFERROR(AF338*LEDGER!BB338,0)</f>
        <v>0</v>
      </c>
      <c r="AX338" s="26">
        <f>IFERROR(AG338*LEDGER!BD338,0)</f>
        <v>0</v>
      </c>
      <c r="AY338" s="26">
        <f>IFERROR(AH338*LEDGER!BE338,0)</f>
        <v>0</v>
      </c>
      <c r="AZ338" s="26">
        <f>IFERROR(AI338*LEDGER!BG338,0)</f>
        <v>0</v>
      </c>
      <c r="BA338" s="26">
        <f>IFERROR(AJ338*LEDGER!BH338,0)</f>
        <v>0</v>
      </c>
      <c r="BB338" s="26">
        <f>IFERROR(AK338*LEDGER!BJ338,0)</f>
        <v>0</v>
      </c>
      <c r="BC338" s="26">
        <f>IFERROR(AL338*LEDGER!BK338,0)</f>
        <v>0</v>
      </c>
      <c r="BD338" s="26">
        <f t="shared" si="55"/>
        <v>0</v>
      </c>
      <c r="BE338" s="26">
        <f t="shared" si="56"/>
        <v>0</v>
      </c>
    </row>
    <row r="339" spans="2:57" x14ac:dyDescent="0.2">
      <c r="B339" s="26">
        <f>'Sub Ref'!F$27</f>
        <v>75</v>
      </c>
      <c r="C339" s="26">
        <f>'Sub Ref'!G$27</f>
        <v>25</v>
      </c>
      <c r="D339" s="26">
        <f t="shared" si="50"/>
        <v>100</v>
      </c>
      <c r="E339" s="26">
        <f>'Sub Ref'!O$27</f>
        <v>75</v>
      </c>
      <c r="F339" s="26">
        <f>'Sub Ref'!P$27</f>
        <v>25</v>
      </c>
      <c r="G339" s="26">
        <f t="shared" si="51"/>
        <v>100</v>
      </c>
      <c r="H339" s="26" t="e">
        <f>VLOOKUP('DATA ENTRY'!L339,'Sub Ref'!$L$30:$O$31,4,0)</f>
        <v>#N/A</v>
      </c>
      <c r="I339" s="26" t="e">
        <f>VLOOKUP('DATA ENTRY'!L339,'Sub Ref'!$L$30:$P$31,5,0)</f>
        <v>#N/A</v>
      </c>
      <c r="J339" s="26" t="e">
        <f t="shared" si="57"/>
        <v>#N/A</v>
      </c>
      <c r="K339" s="26" t="e">
        <f>VLOOKUP('DATA ENTRY'!O339,'Sub Ref'!$C$3:$G$11,4,0)</f>
        <v>#N/A</v>
      </c>
      <c r="L339" s="26" t="e">
        <f>VLOOKUP('DATA ENTRY'!O339,'Sub Ref'!$C$3:$G$11,5,0)</f>
        <v>#N/A</v>
      </c>
      <c r="M339" s="26" t="e">
        <f t="shared" si="52"/>
        <v>#N/A</v>
      </c>
      <c r="N339" s="26" t="e">
        <f>VLOOKUP('DATA ENTRY'!R339,'Sub Ref'!$L$3:$P$11,4,0)</f>
        <v>#N/A</v>
      </c>
      <c r="O339" s="26" t="e">
        <f>VLOOKUP('DATA ENTRY'!R339,'Sub Ref'!$L$3:$P$11,5,0)</f>
        <v>#N/A</v>
      </c>
      <c r="P339" s="26" t="e">
        <f t="shared" si="58"/>
        <v>#N/A</v>
      </c>
      <c r="Q339" s="26" t="e">
        <f>VLOOKUP('DATA ENTRY'!U339,'Sub Ref'!$C$14:$G$22,4,0)</f>
        <v>#N/A</v>
      </c>
      <c r="R339" s="26" t="e">
        <f>VLOOKUP('DATA ENTRY'!U339,'Sub Ref'!$C$14:$G$22,5,0)</f>
        <v>#N/A</v>
      </c>
      <c r="S339" s="26" t="e">
        <f t="shared" si="59"/>
        <v>#N/A</v>
      </c>
      <c r="T339" s="26" t="e">
        <f>INDEX('Sub Ref'!$O$14:$O$22,MATCH('DATA ENTRY'!X339,'Sub Ref'!$L$14:$L$22,0))</f>
        <v>#N/A</v>
      </c>
      <c r="U339" s="26" t="e">
        <f>INDEX('Sub Ref'!$P$14:$P$22,MATCH('DATA ENTRY'!X339,'Sub Ref'!$L$14:$L$22,0))</f>
        <v>#N/A</v>
      </c>
      <c r="V339" s="26" t="e">
        <f t="shared" si="53"/>
        <v>#N/A</v>
      </c>
      <c r="X339" s="26">
        <f>'DATA ENTRY'!A339</f>
        <v>0</v>
      </c>
      <c r="Y339" s="26">
        <f>'Sub Ref'!$D$27</f>
        <v>2.25</v>
      </c>
      <c r="Z339" s="26">
        <f>'Sub Ref'!$E$27</f>
        <v>0.75</v>
      </c>
      <c r="AA339" s="26">
        <f>'Sub Ref'!$M$27</f>
        <v>3</v>
      </c>
      <c r="AB339" s="26">
        <f>'Sub Ref'!$N$27</f>
        <v>1</v>
      </c>
      <c r="AC339" s="26">
        <f>IFERROR(VLOOKUP('DATA ENTRY'!L339,'Sub Ref'!$L$30:$N$31,2,0),0)</f>
        <v>0</v>
      </c>
      <c r="AD339" s="26">
        <f>IFERROR(VLOOKUP('DATA ENTRY'!L339,'Sub Ref'!$L$30:$N$31,3,0),0)</f>
        <v>0</v>
      </c>
      <c r="AE339" s="26">
        <f>IFERROR(VLOOKUP('DATA ENTRY'!O339,'Sub Ref'!$C$3:$E$11,2,0),0)</f>
        <v>0</v>
      </c>
      <c r="AF339" s="26">
        <f>IFERROR(VLOOKUP('DATA ENTRY'!O339,'Sub Ref'!$C$3:$E$11,3,0),0)</f>
        <v>0</v>
      </c>
      <c r="AG339" s="26">
        <f>IFERROR(VLOOKUP('DATA ENTRY'!R339,'Sub Ref'!$L$3:$N$24,2,0),0)</f>
        <v>0</v>
      </c>
      <c r="AH339" s="26">
        <f>IFERROR(VLOOKUP('DATA ENTRY'!R339,'Sub Ref'!$L$3:$N$24,3,0),0)</f>
        <v>0</v>
      </c>
      <c r="AI339" s="26">
        <f>IFERROR(VLOOKUP('DATA ENTRY'!U339,'Sub Ref'!$C$14:$E$22,2,0),0)</f>
        <v>0</v>
      </c>
      <c r="AJ339" s="26">
        <f>IFERROR(VLOOKUP('DATA ENTRY'!U339,'Sub Ref'!$C$14:$E$22,3,0),0)</f>
        <v>0</v>
      </c>
      <c r="AK339" s="26">
        <f>IFERROR(INDEX('Sub Ref'!$M$14:$M$23,MATCH('DATA ENTRY'!X339,'Sub Ref'!$L$14:$L$23,0)),0)</f>
        <v>0</v>
      </c>
      <c r="AL339" s="26">
        <f>IFERROR(INDEX('Sub Ref'!$N$14:$N$23,MATCH('DATA ENTRY'!X339,'Sub Ref'!$L$14:$L$23,0)),0)</f>
        <v>0</v>
      </c>
      <c r="AN339" s="26">
        <f t="shared" si="54"/>
        <v>7</v>
      </c>
      <c r="AP339" s="26">
        <f>IFERROR('MARK LOOKUP'!Y339*LEDGER!AR339,0)</f>
        <v>0</v>
      </c>
      <c r="AQ339" s="26">
        <f>IFERROR('MARK LOOKUP'!Z339*LEDGER!AS339,0)</f>
        <v>0</v>
      </c>
      <c r="AR339" s="26">
        <f>IFERROR(AA339*LEDGER!AU339,0)</f>
        <v>0</v>
      </c>
      <c r="AS339" s="26">
        <f>IFERROR(AB339*LEDGER!AV339,0)</f>
        <v>0</v>
      </c>
      <c r="AT339" s="26">
        <f>IFERROR(AC339*LEDGER!AU339,0)</f>
        <v>0</v>
      </c>
      <c r="AU339" s="26">
        <f>IFERROR(AD339*LEDGER!AV339,0)</f>
        <v>0</v>
      </c>
      <c r="AV339" s="26">
        <f>IFERROR(AE339*LEDGER!BA339,0)</f>
        <v>0</v>
      </c>
      <c r="AW339" s="26">
        <f>IFERROR(AF339*LEDGER!BB339,0)</f>
        <v>0</v>
      </c>
      <c r="AX339" s="26">
        <f>IFERROR(AG339*LEDGER!BD339,0)</f>
        <v>0</v>
      </c>
      <c r="AY339" s="26">
        <f>IFERROR(AH339*LEDGER!BE339,0)</f>
        <v>0</v>
      </c>
      <c r="AZ339" s="26">
        <f>IFERROR(AI339*LEDGER!BG339,0)</f>
        <v>0</v>
      </c>
      <c r="BA339" s="26">
        <f>IFERROR(AJ339*LEDGER!BH339,0)</f>
        <v>0</v>
      </c>
      <c r="BB339" s="26">
        <f>IFERROR(AK339*LEDGER!BJ339,0)</f>
        <v>0</v>
      </c>
      <c r="BC339" s="26">
        <f>IFERROR(AL339*LEDGER!BK339,0)</f>
        <v>0</v>
      </c>
      <c r="BD339" s="26">
        <f t="shared" si="55"/>
        <v>0</v>
      </c>
      <c r="BE339" s="26">
        <f t="shared" si="56"/>
        <v>0</v>
      </c>
    </row>
    <row r="340" spans="2:57" x14ac:dyDescent="0.2">
      <c r="B340" s="26">
        <f>'Sub Ref'!F$27</f>
        <v>75</v>
      </c>
      <c r="C340" s="26">
        <f>'Sub Ref'!G$27</f>
        <v>25</v>
      </c>
      <c r="D340" s="26">
        <f t="shared" si="50"/>
        <v>100</v>
      </c>
      <c r="E340" s="26">
        <f>'Sub Ref'!O$27</f>
        <v>75</v>
      </c>
      <c r="F340" s="26">
        <f>'Sub Ref'!P$27</f>
        <v>25</v>
      </c>
      <c r="G340" s="26">
        <f t="shared" si="51"/>
        <v>100</v>
      </c>
      <c r="H340" s="26" t="e">
        <f>VLOOKUP('DATA ENTRY'!L340,'Sub Ref'!$L$30:$O$31,4,0)</f>
        <v>#N/A</v>
      </c>
      <c r="I340" s="26" t="e">
        <f>VLOOKUP('DATA ENTRY'!L340,'Sub Ref'!$L$30:$P$31,5,0)</f>
        <v>#N/A</v>
      </c>
      <c r="J340" s="26" t="e">
        <f t="shared" si="57"/>
        <v>#N/A</v>
      </c>
      <c r="K340" s="26" t="e">
        <f>VLOOKUP('DATA ENTRY'!O340,'Sub Ref'!$C$3:$G$11,4,0)</f>
        <v>#N/A</v>
      </c>
      <c r="L340" s="26" t="e">
        <f>VLOOKUP('DATA ENTRY'!O340,'Sub Ref'!$C$3:$G$11,5,0)</f>
        <v>#N/A</v>
      </c>
      <c r="M340" s="26" t="e">
        <f t="shared" si="52"/>
        <v>#N/A</v>
      </c>
      <c r="N340" s="26" t="e">
        <f>VLOOKUP('DATA ENTRY'!R340,'Sub Ref'!$L$3:$P$11,4,0)</f>
        <v>#N/A</v>
      </c>
      <c r="O340" s="26" t="e">
        <f>VLOOKUP('DATA ENTRY'!R340,'Sub Ref'!$L$3:$P$11,5,0)</f>
        <v>#N/A</v>
      </c>
      <c r="P340" s="26" t="e">
        <f t="shared" si="58"/>
        <v>#N/A</v>
      </c>
      <c r="Q340" s="26" t="e">
        <f>VLOOKUP('DATA ENTRY'!U340,'Sub Ref'!$C$14:$G$22,4,0)</f>
        <v>#N/A</v>
      </c>
      <c r="R340" s="26" t="e">
        <f>VLOOKUP('DATA ENTRY'!U340,'Sub Ref'!$C$14:$G$22,5,0)</f>
        <v>#N/A</v>
      </c>
      <c r="S340" s="26" t="e">
        <f t="shared" si="59"/>
        <v>#N/A</v>
      </c>
      <c r="T340" s="26" t="e">
        <f>INDEX('Sub Ref'!$O$14:$O$22,MATCH('DATA ENTRY'!X340,'Sub Ref'!$L$14:$L$22,0))</f>
        <v>#N/A</v>
      </c>
      <c r="U340" s="26" t="e">
        <f>INDEX('Sub Ref'!$P$14:$P$22,MATCH('DATA ENTRY'!X340,'Sub Ref'!$L$14:$L$22,0))</f>
        <v>#N/A</v>
      </c>
      <c r="V340" s="26" t="e">
        <f t="shared" si="53"/>
        <v>#N/A</v>
      </c>
      <c r="X340" s="26">
        <f>'DATA ENTRY'!A340</f>
        <v>0</v>
      </c>
      <c r="Y340" s="26">
        <f>'Sub Ref'!$D$27</f>
        <v>2.25</v>
      </c>
      <c r="Z340" s="26">
        <f>'Sub Ref'!$E$27</f>
        <v>0.75</v>
      </c>
      <c r="AA340" s="26">
        <f>'Sub Ref'!$M$27</f>
        <v>3</v>
      </c>
      <c r="AB340" s="26">
        <f>'Sub Ref'!$N$27</f>
        <v>1</v>
      </c>
      <c r="AC340" s="26">
        <f>IFERROR(VLOOKUP('DATA ENTRY'!L340,'Sub Ref'!$L$30:$N$31,2,0),0)</f>
        <v>0</v>
      </c>
      <c r="AD340" s="26">
        <f>IFERROR(VLOOKUP('DATA ENTRY'!L340,'Sub Ref'!$L$30:$N$31,3,0),0)</f>
        <v>0</v>
      </c>
      <c r="AE340" s="26">
        <f>IFERROR(VLOOKUP('DATA ENTRY'!O340,'Sub Ref'!$C$3:$E$11,2,0),0)</f>
        <v>0</v>
      </c>
      <c r="AF340" s="26">
        <f>IFERROR(VLOOKUP('DATA ENTRY'!O340,'Sub Ref'!$C$3:$E$11,3,0),0)</f>
        <v>0</v>
      </c>
      <c r="AG340" s="26">
        <f>IFERROR(VLOOKUP('DATA ENTRY'!R340,'Sub Ref'!$L$3:$N$24,2,0),0)</f>
        <v>0</v>
      </c>
      <c r="AH340" s="26">
        <f>IFERROR(VLOOKUP('DATA ENTRY'!R340,'Sub Ref'!$L$3:$N$24,3,0),0)</f>
        <v>0</v>
      </c>
      <c r="AI340" s="26">
        <f>IFERROR(VLOOKUP('DATA ENTRY'!U340,'Sub Ref'!$C$14:$E$22,2,0),0)</f>
        <v>0</v>
      </c>
      <c r="AJ340" s="26">
        <f>IFERROR(VLOOKUP('DATA ENTRY'!U340,'Sub Ref'!$C$14:$E$22,3,0),0)</f>
        <v>0</v>
      </c>
      <c r="AK340" s="26">
        <f>IFERROR(INDEX('Sub Ref'!$M$14:$M$23,MATCH('DATA ENTRY'!X340,'Sub Ref'!$L$14:$L$23,0)),0)</f>
        <v>0</v>
      </c>
      <c r="AL340" s="26">
        <f>IFERROR(INDEX('Sub Ref'!$N$14:$N$23,MATCH('DATA ENTRY'!X340,'Sub Ref'!$L$14:$L$23,0)),0)</f>
        <v>0</v>
      </c>
      <c r="AN340" s="26">
        <f t="shared" si="54"/>
        <v>7</v>
      </c>
      <c r="AP340" s="26">
        <f>IFERROR('MARK LOOKUP'!Y340*LEDGER!AR340,0)</f>
        <v>0</v>
      </c>
      <c r="AQ340" s="26">
        <f>IFERROR('MARK LOOKUP'!Z340*LEDGER!AS340,0)</f>
        <v>0</v>
      </c>
      <c r="AR340" s="26">
        <f>IFERROR(AA340*LEDGER!AU340,0)</f>
        <v>0</v>
      </c>
      <c r="AS340" s="26">
        <f>IFERROR(AB340*LEDGER!AV340,0)</f>
        <v>0</v>
      </c>
      <c r="AT340" s="26">
        <f>IFERROR(AC340*LEDGER!AU340,0)</f>
        <v>0</v>
      </c>
      <c r="AU340" s="26">
        <f>IFERROR(AD340*LEDGER!AV340,0)</f>
        <v>0</v>
      </c>
      <c r="AV340" s="26">
        <f>IFERROR(AE340*LEDGER!BA340,0)</f>
        <v>0</v>
      </c>
      <c r="AW340" s="26">
        <f>IFERROR(AF340*LEDGER!BB340,0)</f>
        <v>0</v>
      </c>
      <c r="AX340" s="26">
        <f>IFERROR(AG340*LEDGER!BD340,0)</f>
        <v>0</v>
      </c>
      <c r="AY340" s="26">
        <f>IFERROR(AH340*LEDGER!BE340,0)</f>
        <v>0</v>
      </c>
      <c r="AZ340" s="26">
        <f>IFERROR(AI340*LEDGER!BG340,0)</f>
        <v>0</v>
      </c>
      <c r="BA340" s="26">
        <f>IFERROR(AJ340*LEDGER!BH340,0)</f>
        <v>0</v>
      </c>
      <c r="BB340" s="26">
        <f>IFERROR(AK340*LEDGER!BJ340,0)</f>
        <v>0</v>
      </c>
      <c r="BC340" s="26">
        <f>IFERROR(AL340*LEDGER!BK340,0)</f>
        <v>0</v>
      </c>
      <c r="BD340" s="26">
        <f t="shared" si="55"/>
        <v>0</v>
      </c>
      <c r="BE340" s="26">
        <f t="shared" si="56"/>
        <v>0</v>
      </c>
    </row>
    <row r="341" spans="2:57" x14ac:dyDescent="0.2">
      <c r="B341" s="26">
        <f>'Sub Ref'!F$27</f>
        <v>75</v>
      </c>
      <c r="C341" s="26">
        <f>'Sub Ref'!G$27</f>
        <v>25</v>
      </c>
      <c r="D341" s="26">
        <f t="shared" si="50"/>
        <v>100</v>
      </c>
      <c r="E341" s="26">
        <f>'Sub Ref'!O$27</f>
        <v>75</v>
      </c>
      <c r="F341" s="26">
        <f>'Sub Ref'!P$27</f>
        <v>25</v>
      </c>
      <c r="G341" s="26">
        <f t="shared" si="51"/>
        <v>100</v>
      </c>
      <c r="H341" s="26" t="e">
        <f>VLOOKUP('DATA ENTRY'!L341,'Sub Ref'!$L$30:$O$31,4,0)</f>
        <v>#N/A</v>
      </c>
      <c r="I341" s="26" t="e">
        <f>VLOOKUP('DATA ENTRY'!L341,'Sub Ref'!$L$30:$P$31,5,0)</f>
        <v>#N/A</v>
      </c>
      <c r="J341" s="26" t="e">
        <f t="shared" si="57"/>
        <v>#N/A</v>
      </c>
      <c r="K341" s="26" t="e">
        <f>VLOOKUP('DATA ENTRY'!O341,'Sub Ref'!$C$3:$G$11,4,0)</f>
        <v>#N/A</v>
      </c>
      <c r="L341" s="26" t="e">
        <f>VLOOKUP('DATA ENTRY'!O341,'Sub Ref'!$C$3:$G$11,5,0)</f>
        <v>#N/A</v>
      </c>
      <c r="M341" s="26" t="e">
        <f t="shared" si="52"/>
        <v>#N/A</v>
      </c>
      <c r="N341" s="26" t="e">
        <f>VLOOKUP('DATA ENTRY'!R341,'Sub Ref'!$L$3:$P$11,4,0)</f>
        <v>#N/A</v>
      </c>
      <c r="O341" s="26" t="e">
        <f>VLOOKUP('DATA ENTRY'!R341,'Sub Ref'!$L$3:$P$11,5,0)</f>
        <v>#N/A</v>
      </c>
      <c r="P341" s="26" t="e">
        <f t="shared" si="58"/>
        <v>#N/A</v>
      </c>
      <c r="Q341" s="26" t="e">
        <f>VLOOKUP('DATA ENTRY'!U341,'Sub Ref'!$C$14:$G$22,4,0)</f>
        <v>#N/A</v>
      </c>
      <c r="R341" s="26" t="e">
        <f>VLOOKUP('DATA ENTRY'!U341,'Sub Ref'!$C$14:$G$22,5,0)</f>
        <v>#N/A</v>
      </c>
      <c r="S341" s="26" t="e">
        <f t="shared" si="59"/>
        <v>#N/A</v>
      </c>
      <c r="T341" s="26" t="e">
        <f>INDEX('Sub Ref'!$O$14:$O$22,MATCH('DATA ENTRY'!X341,'Sub Ref'!$L$14:$L$22,0))</f>
        <v>#N/A</v>
      </c>
      <c r="U341" s="26" t="e">
        <f>INDEX('Sub Ref'!$P$14:$P$22,MATCH('DATA ENTRY'!X341,'Sub Ref'!$L$14:$L$22,0))</f>
        <v>#N/A</v>
      </c>
      <c r="V341" s="26" t="e">
        <f t="shared" si="53"/>
        <v>#N/A</v>
      </c>
      <c r="X341" s="26">
        <f>'DATA ENTRY'!A341</f>
        <v>0</v>
      </c>
      <c r="Y341" s="26">
        <f>'Sub Ref'!$D$27</f>
        <v>2.25</v>
      </c>
      <c r="Z341" s="26">
        <f>'Sub Ref'!$E$27</f>
        <v>0.75</v>
      </c>
      <c r="AA341" s="26">
        <f>'Sub Ref'!$M$27</f>
        <v>3</v>
      </c>
      <c r="AB341" s="26">
        <f>'Sub Ref'!$N$27</f>
        <v>1</v>
      </c>
      <c r="AC341" s="26">
        <f>IFERROR(VLOOKUP('DATA ENTRY'!L341,'Sub Ref'!$L$30:$N$31,2,0),0)</f>
        <v>0</v>
      </c>
      <c r="AD341" s="26">
        <f>IFERROR(VLOOKUP('DATA ENTRY'!L341,'Sub Ref'!$L$30:$N$31,3,0),0)</f>
        <v>0</v>
      </c>
      <c r="AE341" s="26">
        <f>IFERROR(VLOOKUP('DATA ENTRY'!O341,'Sub Ref'!$C$3:$E$11,2,0),0)</f>
        <v>0</v>
      </c>
      <c r="AF341" s="26">
        <f>IFERROR(VLOOKUP('DATA ENTRY'!O341,'Sub Ref'!$C$3:$E$11,3,0),0)</f>
        <v>0</v>
      </c>
      <c r="AG341" s="26">
        <f>IFERROR(VLOOKUP('DATA ENTRY'!R341,'Sub Ref'!$L$3:$N$24,2,0),0)</f>
        <v>0</v>
      </c>
      <c r="AH341" s="26">
        <f>IFERROR(VLOOKUP('DATA ENTRY'!R341,'Sub Ref'!$L$3:$N$24,3,0),0)</f>
        <v>0</v>
      </c>
      <c r="AI341" s="26">
        <f>IFERROR(VLOOKUP('DATA ENTRY'!U341,'Sub Ref'!$C$14:$E$22,2,0),0)</f>
        <v>0</v>
      </c>
      <c r="AJ341" s="26">
        <f>IFERROR(VLOOKUP('DATA ENTRY'!U341,'Sub Ref'!$C$14:$E$22,3,0),0)</f>
        <v>0</v>
      </c>
      <c r="AK341" s="26">
        <f>IFERROR(INDEX('Sub Ref'!$M$14:$M$23,MATCH('DATA ENTRY'!X341,'Sub Ref'!$L$14:$L$23,0)),0)</f>
        <v>0</v>
      </c>
      <c r="AL341" s="26">
        <f>IFERROR(INDEX('Sub Ref'!$N$14:$N$23,MATCH('DATA ENTRY'!X341,'Sub Ref'!$L$14:$L$23,0)),0)</f>
        <v>0</v>
      </c>
      <c r="AN341" s="26">
        <f t="shared" si="54"/>
        <v>7</v>
      </c>
      <c r="AP341" s="26">
        <f>IFERROR('MARK LOOKUP'!Y341*LEDGER!AR341,0)</f>
        <v>0</v>
      </c>
      <c r="AQ341" s="26">
        <f>IFERROR('MARK LOOKUP'!Z341*LEDGER!AS341,0)</f>
        <v>0</v>
      </c>
      <c r="AR341" s="26">
        <f>IFERROR(AA341*LEDGER!AU341,0)</f>
        <v>0</v>
      </c>
      <c r="AS341" s="26">
        <f>IFERROR(AB341*LEDGER!AV341,0)</f>
        <v>0</v>
      </c>
      <c r="AT341" s="26">
        <f>IFERROR(AC341*LEDGER!AU341,0)</f>
        <v>0</v>
      </c>
      <c r="AU341" s="26">
        <f>IFERROR(AD341*LEDGER!AV341,0)</f>
        <v>0</v>
      </c>
      <c r="AV341" s="26">
        <f>IFERROR(AE341*LEDGER!BA341,0)</f>
        <v>0</v>
      </c>
      <c r="AW341" s="26">
        <f>IFERROR(AF341*LEDGER!BB341,0)</f>
        <v>0</v>
      </c>
      <c r="AX341" s="26">
        <f>IFERROR(AG341*LEDGER!BD341,0)</f>
        <v>0</v>
      </c>
      <c r="AY341" s="26">
        <f>IFERROR(AH341*LEDGER!BE341,0)</f>
        <v>0</v>
      </c>
      <c r="AZ341" s="26">
        <f>IFERROR(AI341*LEDGER!BG341,0)</f>
        <v>0</v>
      </c>
      <c r="BA341" s="26">
        <f>IFERROR(AJ341*LEDGER!BH341,0)</f>
        <v>0</v>
      </c>
      <c r="BB341" s="26">
        <f>IFERROR(AK341*LEDGER!BJ341,0)</f>
        <v>0</v>
      </c>
      <c r="BC341" s="26">
        <f>IFERROR(AL341*LEDGER!BK341,0)</f>
        <v>0</v>
      </c>
      <c r="BD341" s="26">
        <f t="shared" si="55"/>
        <v>0</v>
      </c>
      <c r="BE341" s="26">
        <f t="shared" si="56"/>
        <v>0</v>
      </c>
    </row>
    <row r="342" spans="2:57" x14ac:dyDescent="0.2">
      <c r="B342" s="26">
        <f>'Sub Ref'!F$27</f>
        <v>75</v>
      </c>
      <c r="C342" s="26">
        <f>'Sub Ref'!G$27</f>
        <v>25</v>
      </c>
      <c r="D342" s="26">
        <f t="shared" si="50"/>
        <v>100</v>
      </c>
      <c r="E342" s="26">
        <f>'Sub Ref'!O$27</f>
        <v>75</v>
      </c>
      <c r="F342" s="26">
        <f>'Sub Ref'!P$27</f>
        <v>25</v>
      </c>
      <c r="G342" s="26">
        <f t="shared" si="51"/>
        <v>100</v>
      </c>
      <c r="H342" s="26" t="e">
        <f>VLOOKUP('DATA ENTRY'!L342,'Sub Ref'!$L$30:$O$31,4,0)</f>
        <v>#N/A</v>
      </c>
      <c r="I342" s="26" t="e">
        <f>VLOOKUP('DATA ENTRY'!L342,'Sub Ref'!$L$30:$P$31,5,0)</f>
        <v>#N/A</v>
      </c>
      <c r="J342" s="26" t="e">
        <f t="shared" si="57"/>
        <v>#N/A</v>
      </c>
      <c r="K342" s="26" t="e">
        <f>VLOOKUP('DATA ENTRY'!O342,'Sub Ref'!$C$3:$G$11,4,0)</f>
        <v>#N/A</v>
      </c>
      <c r="L342" s="26" t="e">
        <f>VLOOKUP('DATA ENTRY'!O342,'Sub Ref'!$C$3:$G$11,5,0)</f>
        <v>#N/A</v>
      </c>
      <c r="M342" s="26" t="e">
        <f t="shared" si="52"/>
        <v>#N/A</v>
      </c>
      <c r="N342" s="26" t="e">
        <f>VLOOKUP('DATA ENTRY'!R342,'Sub Ref'!$L$3:$P$11,4,0)</f>
        <v>#N/A</v>
      </c>
      <c r="O342" s="26" t="e">
        <f>VLOOKUP('DATA ENTRY'!R342,'Sub Ref'!$L$3:$P$11,5,0)</f>
        <v>#N/A</v>
      </c>
      <c r="P342" s="26" t="e">
        <f t="shared" si="58"/>
        <v>#N/A</v>
      </c>
      <c r="Q342" s="26" t="e">
        <f>VLOOKUP('DATA ENTRY'!U342,'Sub Ref'!$C$14:$G$22,4,0)</f>
        <v>#N/A</v>
      </c>
      <c r="R342" s="26" t="e">
        <f>VLOOKUP('DATA ENTRY'!U342,'Sub Ref'!$C$14:$G$22,5,0)</f>
        <v>#N/A</v>
      </c>
      <c r="S342" s="26" t="e">
        <f t="shared" si="59"/>
        <v>#N/A</v>
      </c>
      <c r="T342" s="26" t="e">
        <f>INDEX('Sub Ref'!$O$14:$O$22,MATCH('DATA ENTRY'!X342,'Sub Ref'!$L$14:$L$22,0))</f>
        <v>#N/A</v>
      </c>
      <c r="U342" s="26" t="e">
        <f>INDEX('Sub Ref'!$P$14:$P$22,MATCH('DATA ENTRY'!X342,'Sub Ref'!$L$14:$L$22,0))</f>
        <v>#N/A</v>
      </c>
      <c r="V342" s="26" t="e">
        <f t="shared" si="53"/>
        <v>#N/A</v>
      </c>
      <c r="X342" s="26">
        <f>'DATA ENTRY'!A342</f>
        <v>0</v>
      </c>
      <c r="Y342" s="26">
        <f>'Sub Ref'!$D$27</f>
        <v>2.25</v>
      </c>
      <c r="Z342" s="26">
        <f>'Sub Ref'!$E$27</f>
        <v>0.75</v>
      </c>
      <c r="AA342" s="26">
        <f>'Sub Ref'!$M$27</f>
        <v>3</v>
      </c>
      <c r="AB342" s="26">
        <f>'Sub Ref'!$N$27</f>
        <v>1</v>
      </c>
      <c r="AC342" s="26">
        <f>IFERROR(VLOOKUP('DATA ENTRY'!L342,'Sub Ref'!$L$30:$N$31,2,0),0)</f>
        <v>0</v>
      </c>
      <c r="AD342" s="26">
        <f>IFERROR(VLOOKUP('DATA ENTRY'!L342,'Sub Ref'!$L$30:$N$31,3,0),0)</f>
        <v>0</v>
      </c>
      <c r="AE342" s="26">
        <f>IFERROR(VLOOKUP('DATA ENTRY'!O342,'Sub Ref'!$C$3:$E$11,2,0),0)</f>
        <v>0</v>
      </c>
      <c r="AF342" s="26">
        <f>IFERROR(VLOOKUP('DATA ENTRY'!O342,'Sub Ref'!$C$3:$E$11,3,0),0)</f>
        <v>0</v>
      </c>
      <c r="AG342" s="26">
        <f>IFERROR(VLOOKUP('DATA ENTRY'!R342,'Sub Ref'!$L$3:$N$24,2,0),0)</f>
        <v>0</v>
      </c>
      <c r="AH342" s="26">
        <f>IFERROR(VLOOKUP('DATA ENTRY'!R342,'Sub Ref'!$L$3:$N$24,3,0),0)</f>
        <v>0</v>
      </c>
      <c r="AI342" s="26">
        <f>IFERROR(VLOOKUP('DATA ENTRY'!U342,'Sub Ref'!$C$14:$E$22,2,0),0)</f>
        <v>0</v>
      </c>
      <c r="AJ342" s="26">
        <f>IFERROR(VLOOKUP('DATA ENTRY'!U342,'Sub Ref'!$C$14:$E$22,3,0),0)</f>
        <v>0</v>
      </c>
      <c r="AK342" s="26">
        <f>IFERROR(INDEX('Sub Ref'!$M$14:$M$23,MATCH('DATA ENTRY'!X342,'Sub Ref'!$L$14:$L$23,0)),0)</f>
        <v>0</v>
      </c>
      <c r="AL342" s="26">
        <f>IFERROR(INDEX('Sub Ref'!$N$14:$N$23,MATCH('DATA ENTRY'!X342,'Sub Ref'!$L$14:$L$23,0)),0)</f>
        <v>0</v>
      </c>
      <c r="AN342" s="26">
        <f t="shared" si="54"/>
        <v>7</v>
      </c>
      <c r="AP342" s="26">
        <f>IFERROR('MARK LOOKUP'!Y342*LEDGER!AR342,0)</f>
        <v>0</v>
      </c>
      <c r="AQ342" s="26">
        <f>IFERROR('MARK LOOKUP'!Z342*LEDGER!AS342,0)</f>
        <v>0</v>
      </c>
      <c r="AR342" s="26">
        <f>IFERROR(AA342*LEDGER!AU342,0)</f>
        <v>0</v>
      </c>
      <c r="AS342" s="26">
        <f>IFERROR(AB342*LEDGER!AV342,0)</f>
        <v>0</v>
      </c>
      <c r="AT342" s="26">
        <f>IFERROR(AC342*LEDGER!AU342,0)</f>
        <v>0</v>
      </c>
      <c r="AU342" s="26">
        <f>IFERROR(AD342*LEDGER!AV342,0)</f>
        <v>0</v>
      </c>
      <c r="AV342" s="26">
        <f>IFERROR(AE342*LEDGER!BA342,0)</f>
        <v>0</v>
      </c>
      <c r="AW342" s="26">
        <f>IFERROR(AF342*LEDGER!BB342,0)</f>
        <v>0</v>
      </c>
      <c r="AX342" s="26">
        <f>IFERROR(AG342*LEDGER!BD342,0)</f>
        <v>0</v>
      </c>
      <c r="AY342" s="26">
        <f>IFERROR(AH342*LEDGER!BE342,0)</f>
        <v>0</v>
      </c>
      <c r="AZ342" s="26">
        <f>IFERROR(AI342*LEDGER!BG342,0)</f>
        <v>0</v>
      </c>
      <c r="BA342" s="26">
        <f>IFERROR(AJ342*LEDGER!BH342,0)</f>
        <v>0</v>
      </c>
      <c r="BB342" s="26">
        <f>IFERROR(AK342*LEDGER!BJ342,0)</f>
        <v>0</v>
      </c>
      <c r="BC342" s="26">
        <f>IFERROR(AL342*LEDGER!BK342,0)</f>
        <v>0</v>
      </c>
      <c r="BD342" s="26">
        <f t="shared" si="55"/>
        <v>0</v>
      </c>
      <c r="BE342" s="26">
        <f t="shared" si="56"/>
        <v>0</v>
      </c>
    </row>
    <row r="343" spans="2:57" x14ac:dyDescent="0.2">
      <c r="B343" s="26">
        <f>'Sub Ref'!F$27</f>
        <v>75</v>
      </c>
      <c r="C343" s="26">
        <f>'Sub Ref'!G$27</f>
        <v>25</v>
      </c>
      <c r="D343" s="26">
        <f t="shared" si="50"/>
        <v>100</v>
      </c>
      <c r="E343" s="26">
        <f>'Sub Ref'!O$27</f>
        <v>75</v>
      </c>
      <c r="F343" s="26">
        <f>'Sub Ref'!P$27</f>
        <v>25</v>
      </c>
      <c r="G343" s="26">
        <f t="shared" si="51"/>
        <v>100</v>
      </c>
      <c r="H343" s="26" t="e">
        <f>VLOOKUP('DATA ENTRY'!L343,'Sub Ref'!$L$30:$O$31,4,0)</f>
        <v>#N/A</v>
      </c>
      <c r="I343" s="26" t="e">
        <f>VLOOKUP('DATA ENTRY'!L343,'Sub Ref'!$L$30:$P$31,5,0)</f>
        <v>#N/A</v>
      </c>
      <c r="J343" s="26" t="e">
        <f t="shared" si="57"/>
        <v>#N/A</v>
      </c>
      <c r="K343" s="26" t="e">
        <f>VLOOKUP('DATA ENTRY'!O343,'Sub Ref'!$C$3:$G$11,4,0)</f>
        <v>#N/A</v>
      </c>
      <c r="L343" s="26" t="e">
        <f>VLOOKUP('DATA ENTRY'!O343,'Sub Ref'!$C$3:$G$11,5,0)</f>
        <v>#N/A</v>
      </c>
      <c r="M343" s="26" t="e">
        <f t="shared" si="52"/>
        <v>#N/A</v>
      </c>
      <c r="N343" s="26" t="e">
        <f>VLOOKUP('DATA ENTRY'!R343,'Sub Ref'!$L$3:$P$11,4,0)</f>
        <v>#N/A</v>
      </c>
      <c r="O343" s="26" t="e">
        <f>VLOOKUP('DATA ENTRY'!R343,'Sub Ref'!$L$3:$P$11,5,0)</f>
        <v>#N/A</v>
      </c>
      <c r="P343" s="26" t="e">
        <f t="shared" si="58"/>
        <v>#N/A</v>
      </c>
      <c r="Q343" s="26" t="e">
        <f>VLOOKUP('DATA ENTRY'!U343,'Sub Ref'!$C$14:$G$22,4,0)</f>
        <v>#N/A</v>
      </c>
      <c r="R343" s="26" t="e">
        <f>VLOOKUP('DATA ENTRY'!U343,'Sub Ref'!$C$14:$G$22,5,0)</f>
        <v>#N/A</v>
      </c>
      <c r="S343" s="26" t="e">
        <f t="shared" si="59"/>
        <v>#N/A</v>
      </c>
      <c r="T343" s="26" t="e">
        <f>INDEX('Sub Ref'!$O$14:$O$22,MATCH('DATA ENTRY'!X343,'Sub Ref'!$L$14:$L$22,0))</f>
        <v>#N/A</v>
      </c>
      <c r="U343" s="26" t="e">
        <f>INDEX('Sub Ref'!$P$14:$P$22,MATCH('DATA ENTRY'!X343,'Sub Ref'!$L$14:$L$22,0))</f>
        <v>#N/A</v>
      </c>
      <c r="V343" s="26" t="e">
        <f t="shared" si="53"/>
        <v>#N/A</v>
      </c>
      <c r="X343" s="26">
        <f>'DATA ENTRY'!A343</f>
        <v>0</v>
      </c>
      <c r="Y343" s="26">
        <f>'Sub Ref'!$D$27</f>
        <v>2.25</v>
      </c>
      <c r="Z343" s="26">
        <f>'Sub Ref'!$E$27</f>
        <v>0.75</v>
      </c>
      <c r="AA343" s="26">
        <f>'Sub Ref'!$M$27</f>
        <v>3</v>
      </c>
      <c r="AB343" s="26">
        <f>'Sub Ref'!$N$27</f>
        <v>1</v>
      </c>
      <c r="AC343" s="26">
        <f>IFERROR(VLOOKUP('DATA ENTRY'!L343,'Sub Ref'!$L$30:$N$31,2,0),0)</f>
        <v>0</v>
      </c>
      <c r="AD343" s="26">
        <f>IFERROR(VLOOKUP('DATA ENTRY'!L343,'Sub Ref'!$L$30:$N$31,3,0),0)</f>
        <v>0</v>
      </c>
      <c r="AE343" s="26">
        <f>IFERROR(VLOOKUP('DATA ENTRY'!O343,'Sub Ref'!$C$3:$E$11,2,0),0)</f>
        <v>0</v>
      </c>
      <c r="AF343" s="26">
        <f>IFERROR(VLOOKUP('DATA ENTRY'!O343,'Sub Ref'!$C$3:$E$11,3,0),0)</f>
        <v>0</v>
      </c>
      <c r="AG343" s="26">
        <f>IFERROR(VLOOKUP('DATA ENTRY'!R343,'Sub Ref'!$L$3:$N$24,2,0),0)</f>
        <v>0</v>
      </c>
      <c r="AH343" s="26">
        <f>IFERROR(VLOOKUP('DATA ENTRY'!R343,'Sub Ref'!$L$3:$N$24,3,0),0)</f>
        <v>0</v>
      </c>
      <c r="AI343" s="26">
        <f>IFERROR(VLOOKUP('DATA ENTRY'!U343,'Sub Ref'!$C$14:$E$22,2,0),0)</f>
        <v>0</v>
      </c>
      <c r="AJ343" s="26">
        <f>IFERROR(VLOOKUP('DATA ENTRY'!U343,'Sub Ref'!$C$14:$E$22,3,0),0)</f>
        <v>0</v>
      </c>
      <c r="AK343" s="26">
        <f>IFERROR(INDEX('Sub Ref'!$M$14:$M$23,MATCH('DATA ENTRY'!X343,'Sub Ref'!$L$14:$L$23,0)),0)</f>
        <v>0</v>
      </c>
      <c r="AL343" s="26">
        <f>IFERROR(INDEX('Sub Ref'!$N$14:$N$23,MATCH('DATA ENTRY'!X343,'Sub Ref'!$L$14:$L$23,0)),0)</f>
        <v>0</v>
      </c>
      <c r="AN343" s="26">
        <f t="shared" si="54"/>
        <v>7</v>
      </c>
      <c r="AP343" s="26">
        <f>IFERROR('MARK LOOKUP'!Y343*LEDGER!AR343,0)</f>
        <v>0</v>
      </c>
      <c r="AQ343" s="26">
        <f>IFERROR('MARK LOOKUP'!Z343*LEDGER!AS343,0)</f>
        <v>0</v>
      </c>
      <c r="AR343" s="26">
        <f>IFERROR(AA343*LEDGER!AU343,0)</f>
        <v>0</v>
      </c>
      <c r="AS343" s="26">
        <f>IFERROR(AB343*LEDGER!AV343,0)</f>
        <v>0</v>
      </c>
      <c r="AT343" s="26">
        <f>IFERROR(AC343*LEDGER!AU343,0)</f>
        <v>0</v>
      </c>
      <c r="AU343" s="26">
        <f>IFERROR(AD343*LEDGER!AV343,0)</f>
        <v>0</v>
      </c>
      <c r="AV343" s="26">
        <f>IFERROR(AE343*LEDGER!BA343,0)</f>
        <v>0</v>
      </c>
      <c r="AW343" s="26">
        <f>IFERROR(AF343*LEDGER!BB343,0)</f>
        <v>0</v>
      </c>
      <c r="AX343" s="26">
        <f>IFERROR(AG343*LEDGER!BD343,0)</f>
        <v>0</v>
      </c>
      <c r="AY343" s="26">
        <f>IFERROR(AH343*LEDGER!BE343,0)</f>
        <v>0</v>
      </c>
      <c r="AZ343" s="26">
        <f>IFERROR(AI343*LEDGER!BG343,0)</f>
        <v>0</v>
      </c>
      <c r="BA343" s="26">
        <f>IFERROR(AJ343*LEDGER!BH343,0)</f>
        <v>0</v>
      </c>
      <c r="BB343" s="26">
        <f>IFERROR(AK343*LEDGER!BJ343,0)</f>
        <v>0</v>
      </c>
      <c r="BC343" s="26">
        <f>IFERROR(AL343*LEDGER!BK343,0)</f>
        <v>0</v>
      </c>
      <c r="BD343" s="26">
        <f t="shared" si="55"/>
        <v>0</v>
      </c>
      <c r="BE343" s="26">
        <f t="shared" si="56"/>
        <v>0</v>
      </c>
    </row>
    <row r="344" spans="2:57" x14ac:dyDescent="0.2">
      <c r="B344" s="26">
        <f>'Sub Ref'!F$27</f>
        <v>75</v>
      </c>
      <c r="C344" s="26">
        <f>'Sub Ref'!G$27</f>
        <v>25</v>
      </c>
      <c r="D344" s="26">
        <f t="shared" si="50"/>
        <v>100</v>
      </c>
      <c r="E344" s="26">
        <f>'Sub Ref'!O$27</f>
        <v>75</v>
      </c>
      <c r="F344" s="26">
        <f>'Sub Ref'!P$27</f>
        <v>25</v>
      </c>
      <c r="G344" s="26">
        <f t="shared" si="51"/>
        <v>100</v>
      </c>
      <c r="H344" s="26" t="e">
        <f>VLOOKUP('DATA ENTRY'!L344,'Sub Ref'!$L$30:$O$31,4,0)</f>
        <v>#N/A</v>
      </c>
      <c r="I344" s="26" t="e">
        <f>VLOOKUP('DATA ENTRY'!L344,'Sub Ref'!$L$30:$P$31,5,0)</f>
        <v>#N/A</v>
      </c>
      <c r="J344" s="26" t="e">
        <f t="shared" si="57"/>
        <v>#N/A</v>
      </c>
      <c r="K344" s="26" t="e">
        <f>VLOOKUP('DATA ENTRY'!O344,'Sub Ref'!$C$3:$G$11,4,0)</f>
        <v>#N/A</v>
      </c>
      <c r="L344" s="26" t="e">
        <f>VLOOKUP('DATA ENTRY'!O344,'Sub Ref'!$C$3:$G$11,5,0)</f>
        <v>#N/A</v>
      </c>
      <c r="M344" s="26" t="e">
        <f t="shared" si="52"/>
        <v>#N/A</v>
      </c>
      <c r="N344" s="26" t="e">
        <f>VLOOKUP('DATA ENTRY'!R344,'Sub Ref'!$L$3:$P$11,4,0)</f>
        <v>#N/A</v>
      </c>
      <c r="O344" s="26" t="e">
        <f>VLOOKUP('DATA ENTRY'!R344,'Sub Ref'!$L$3:$P$11,5,0)</f>
        <v>#N/A</v>
      </c>
      <c r="P344" s="26" t="e">
        <f t="shared" si="58"/>
        <v>#N/A</v>
      </c>
      <c r="Q344" s="26" t="e">
        <f>VLOOKUP('DATA ENTRY'!U344,'Sub Ref'!$C$14:$G$22,4,0)</f>
        <v>#N/A</v>
      </c>
      <c r="R344" s="26" t="e">
        <f>VLOOKUP('DATA ENTRY'!U344,'Sub Ref'!$C$14:$G$22,5,0)</f>
        <v>#N/A</v>
      </c>
      <c r="S344" s="26" t="e">
        <f t="shared" si="59"/>
        <v>#N/A</v>
      </c>
      <c r="T344" s="26" t="e">
        <f>INDEX('Sub Ref'!$O$14:$O$22,MATCH('DATA ENTRY'!X344,'Sub Ref'!$L$14:$L$22,0))</f>
        <v>#N/A</v>
      </c>
      <c r="U344" s="26" t="e">
        <f>INDEX('Sub Ref'!$P$14:$P$22,MATCH('DATA ENTRY'!X344,'Sub Ref'!$L$14:$L$22,0))</f>
        <v>#N/A</v>
      </c>
      <c r="V344" s="26" t="e">
        <f t="shared" si="53"/>
        <v>#N/A</v>
      </c>
      <c r="X344" s="26">
        <f>'DATA ENTRY'!A344</f>
        <v>0</v>
      </c>
      <c r="Y344" s="26">
        <f>'Sub Ref'!$D$27</f>
        <v>2.25</v>
      </c>
      <c r="Z344" s="26">
        <f>'Sub Ref'!$E$27</f>
        <v>0.75</v>
      </c>
      <c r="AA344" s="26">
        <f>'Sub Ref'!$M$27</f>
        <v>3</v>
      </c>
      <c r="AB344" s="26">
        <f>'Sub Ref'!$N$27</f>
        <v>1</v>
      </c>
      <c r="AC344" s="26">
        <f>IFERROR(VLOOKUP('DATA ENTRY'!L344,'Sub Ref'!$L$30:$N$31,2,0),0)</f>
        <v>0</v>
      </c>
      <c r="AD344" s="26">
        <f>IFERROR(VLOOKUP('DATA ENTRY'!L344,'Sub Ref'!$L$30:$N$31,3,0),0)</f>
        <v>0</v>
      </c>
      <c r="AE344" s="26">
        <f>IFERROR(VLOOKUP('DATA ENTRY'!O344,'Sub Ref'!$C$3:$E$11,2,0),0)</f>
        <v>0</v>
      </c>
      <c r="AF344" s="26">
        <f>IFERROR(VLOOKUP('DATA ENTRY'!O344,'Sub Ref'!$C$3:$E$11,3,0),0)</f>
        <v>0</v>
      </c>
      <c r="AG344" s="26">
        <f>IFERROR(VLOOKUP('DATA ENTRY'!R344,'Sub Ref'!$L$3:$N$24,2,0),0)</f>
        <v>0</v>
      </c>
      <c r="AH344" s="26">
        <f>IFERROR(VLOOKUP('DATA ENTRY'!R344,'Sub Ref'!$L$3:$N$24,3,0),0)</f>
        <v>0</v>
      </c>
      <c r="AI344" s="26">
        <f>IFERROR(VLOOKUP('DATA ENTRY'!U344,'Sub Ref'!$C$14:$E$22,2,0),0)</f>
        <v>0</v>
      </c>
      <c r="AJ344" s="26">
        <f>IFERROR(VLOOKUP('DATA ENTRY'!U344,'Sub Ref'!$C$14:$E$22,3,0),0)</f>
        <v>0</v>
      </c>
      <c r="AK344" s="26">
        <f>IFERROR(INDEX('Sub Ref'!$M$14:$M$23,MATCH('DATA ENTRY'!X344,'Sub Ref'!$L$14:$L$23,0)),0)</f>
        <v>0</v>
      </c>
      <c r="AL344" s="26">
        <f>IFERROR(INDEX('Sub Ref'!$N$14:$N$23,MATCH('DATA ENTRY'!X344,'Sub Ref'!$L$14:$L$23,0)),0)</f>
        <v>0</v>
      </c>
      <c r="AN344" s="26">
        <f t="shared" si="54"/>
        <v>7</v>
      </c>
      <c r="AP344" s="26">
        <f>IFERROR('MARK LOOKUP'!Y344*LEDGER!AR344,0)</f>
        <v>0</v>
      </c>
      <c r="AQ344" s="26">
        <f>IFERROR('MARK LOOKUP'!Z344*LEDGER!AS344,0)</f>
        <v>0</v>
      </c>
      <c r="AR344" s="26">
        <f>IFERROR(AA344*LEDGER!AU344,0)</f>
        <v>0</v>
      </c>
      <c r="AS344" s="26">
        <f>IFERROR(AB344*LEDGER!AV344,0)</f>
        <v>0</v>
      </c>
      <c r="AT344" s="26">
        <f>IFERROR(AC344*LEDGER!AU344,0)</f>
        <v>0</v>
      </c>
      <c r="AU344" s="26">
        <f>IFERROR(AD344*LEDGER!AV344,0)</f>
        <v>0</v>
      </c>
      <c r="AV344" s="26">
        <f>IFERROR(AE344*LEDGER!BA344,0)</f>
        <v>0</v>
      </c>
      <c r="AW344" s="26">
        <f>IFERROR(AF344*LEDGER!BB344,0)</f>
        <v>0</v>
      </c>
      <c r="AX344" s="26">
        <f>IFERROR(AG344*LEDGER!BD344,0)</f>
        <v>0</v>
      </c>
      <c r="AY344" s="26">
        <f>IFERROR(AH344*LEDGER!BE344,0)</f>
        <v>0</v>
      </c>
      <c r="AZ344" s="26">
        <f>IFERROR(AI344*LEDGER!BG344,0)</f>
        <v>0</v>
      </c>
      <c r="BA344" s="26">
        <f>IFERROR(AJ344*LEDGER!BH344,0)</f>
        <v>0</v>
      </c>
      <c r="BB344" s="26">
        <f>IFERROR(AK344*LEDGER!BJ344,0)</f>
        <v>0</v>
      </c>
      <c r="BC344" s="26">
        <f>IFERROR(AL344*LEDGER!BK344,0)</f>
        <v>0</v>
      </c>
      <c r="BD344" s="26">
        <f t="shared" si="55"/>
        <v>0</v>
      </c>
      <c r="BE344" s="26">
        <f t="shared" si="56"/>
        <v>0</v>
      </c>
    </row>
    <row r="345" spans="2:57" x14ac:dyDescent="0.2">
      <c r="B345" s="26">
        <f>'Sub Ref'!F$27</f>
        <v>75</v>
      </c>
      <c r="C345" s="26">
        <f>'Sub Ref'!G$27</f>
        <v>25</v>
      </c>
      <c r="D345" s="26">
        <f t="shared" si="50"/>
        <v>100</v>
      </c>
      <c r="E345" s="26">
        <f>'Sub Ref'!O$27</f>
        <v>75</v>
      </c>
      <c r="F345" s="26">
        <f>'Sub Ref'!P$27</f>
        <v>25</v>
      </c>
      <c r="G345" s="26">
        <f t="shared" si="51"/>
        <v>100</v>
      </c>
      <c r="H345" s="26" t="e">
        <f>VLOOKUP('DATA ENTRY'!L345,'Sub Ref'!$L$30:$O$31,4,0)</f>
        <v>#N/A</v>
      </c>
      <c r="I345" s="26" t="e">
        <f>VLOOKUP('DATA ENTRY'!L345,'Sub Ref'!$L$30:$P$31,5,0)</f>
        <v>#N/A</v>
      </c>
      <c r="J345" s="26" t="e">
        <f t="shared" si="57"/>
        <v>#N/A</v>
      </c>
      <c r="K345" s="26" t="e">
        <f>VLOOKUP('DATA ENTRY'!O345,'Sub Ref'!$C$3:$G$11,4,0)</f>
        <v>#N/A</v>
      </c>
      <c r="L345" s="26" t="e">
        <f>VLOOKUP('DATA ENTRY'!O345,'Sub Ref'!$C$3:$G$11,5,0)</f>
        <v>#N/A</v>
      </c>
      <c r="M345" s="26" t="e">
        <f t="shared" si="52"/>
        <v>#N/A</v>
      </c>
      <c r="N345" s="26" t="e">
        <f>VLOOKUP('DATA ENTRY'!R345,'Sub Ref'!$L$3:$P$11,4,0)</f>
        <v>#N/A</v>
      </c>
      <c r="O345" s="26" t="e">
        <f>VLOOKUP('DATA ENTRY'!R345,'Sub Ref'!$L$3:$P$11,5,0)</f>
        <v>#N/A</v>
      </c>
      <c r="P345" s="26" t="e">
        <f t="shared" si="58"/>
        <v>#N/A</v>
      </c>
      <c r="Q345" s="26" t="e">
        <f>VLOOKUP('DATA ENTRY'!U345,'Sub Ref'!$C$14:$G$22,4,0)</f>
        <v>#N/A</v>
      </c>
      <c r="R345" s="26" t="e">
        <f>VLOOKUP('DATA ENTRY'!U345,'Sub Ref'!$C$14:$G$22,5,0)</f>
        <v>#N/A</v>
      </c>
      <c r="S345" s="26" t="e">
        <f t="shared" si="59"/>
        <v>#N/A</v>
      </c>
      <c r="T345" s="26" t="e">
        <f>INDEX('Sub Ref'!$O$14:$O$22,MATCH('DATA ENTRY'!X345,'Sub Ref'!$L$14:$L$22,0))</f>
        <v>#N/A</v>
      </c>
      <c r="U345" s="26" t="e">
        <f>INDEX('Sub Ref'!$P$14:$P$22,MATCH('DATA ENTRY'!X345,'Sub Ref'!$L$14:$L$22,0))</f>
        <v>#N/A</v>
      </c>
      <c r="V345" s="26" t="e">
        <f t="shared" si="53"/>
        <v>#N/A</v>
      </c>
      <c r="X345" s="26">
        <f>'DATA ENTRY'!A345</f>
        <v>0</v>
      </c>
      <c r="Y345" s="26">
        <f>'Sub Ref'!$D$27</f>
        <v>2.25</v>
      </c>
      <c r="Z345" s="26">
        <f>'Sub Ref'!$E$27</f>
        <v>0.75</v>
      </c>
      <c r="AA345" s="26">
        <f>'Sub Ref'!$M$27</f>
        <v>3</v>
      </c>
      <c r="AB345" s="26">
        <f>'Sub Ref'!$N$27</f>
        <v>1</v>
      </c>
      <c r="AC345" s="26">
        <f>IFERROR(VLOOKUP('DATA ENTRY'!L345,'Sub Ref'!$L$30:$N$31,2,0),0)</f>
        <v>0</v>
      </c>
      <c r="AD345" s="26">
        <f>IFERROR(VLOOKUP('DATA ENTRY'!L345,'Sub Ref'!$L$30:$N$31,3,0),0)</f>
        <v>0</v>
      </c>
      <c r="AE345" s="26">
        <f>IFERROR(VLOOKUP('DATA ENTRY'!O345,'Sub Ref'!$C$3:$E$11,2,0),0)</f>
        <v>0</v>
      </c>
      <c r="AF345" s="26">
        <f>IFERROR(VLOOKUP('DATA ENTRY'!O345,'Sub Ref'!$C$3:$E$11,3,0),0)</f>
        <v>0</v>
      </c>
      <c r="AG345" s="26">
        <f>IFERROR(VLOOKUP('DATA ENTRY'!R345,'Sub Ref'!$L$3:$N$24,2,0),0)</f>
        <v>0</v>
      </c>
      <c r="AH345" s="26">
        <f>IFERROR(VLOOKUP('DATA ENTRY'!R345,'Sub Ref'!$L$3:$N$24,3,0),0)</f>
        <v>0</v>
      </c>
      <c r="AI345" s="26">
        <f>IFERROR(VLOOKUP('DATA ENTRY'!U345,'Sub Ref'!$C$14:$E$22,2,0),0)</f>
        <v>0</v>
      </c>
      <c r="AJ345" s="26">
        <f>IFERROR(VLOOKUP('DATA ENTRY'!U345,'Sub Ref'!$C$14:$E$22,3,0),0)</f>
        <v>0</v>
      </c>
      <c r="AK345" s="26">
        <f>IFERROR(INDEX('Sub Ref'!$M$14:$M$23,MATCH('DATA ENTRY'!X345,'Sub Ref'!$L$14:$L$23,0)),0)</f>
        <v>0</v>
      </c>
      <c r="AL345" s="26">
        <f>IFERROR(INDEX('Sub Ref'!$N$14:$N$23,MATCH('DATA ENTRY'!X345,'Sub Ref'!$L$14:$L$23,0)),0)</f>
        <v>0</v>
      </c>
      <c r="AN345" s="26">
        <f t="shared" si="54"/>
        <v>7</v>
      </c>
      <c r="AP345" s="26">
        <f>IFERROR('MARK LOOKUP'!Y345*LEDGER!AR345,0)</f>
        <v>0</v>
      </c>
      <c r="AQ345" s="26">
        <f>IFERROR('MARK LOOKUP'!Z345*LEDGER!AS345,0)</f>
        <v>0</v>
      </c>
      <c r="AR345" s="26">
        <f>IFERROR(AA345*LEDGER!AU345,0)</f>
        <v>0</v>
      </c>
      <c r="AS345" s="26">
        <f>IFERROR(AB345*LEDGER!AV345,0)</f>
        <v>0</v>
      </c>
      <c r="AT345" s="26">
        <f>IFERROR(AC345*LEDGER!AU345,0)</f>
        <v>0</v>
      </c>
      <c r="AU345" s="26">
        <f>IFERROR(AD345*LEDGER!AV345,0)</f>
        <v>0</v>
      </c>
      <c r="AV345" s="26">
        <f>IFERROR(AE345*LEDGER!BA345,0)</f>
        <v>0</v>
      </c>
      <c r="AW345" s="26">
        <f>IFERROR(AF345*LEDGER!BB345,0)</f>
        <v>0</v>
      </c>
      <c r="AX345" s="26">
        <f>IFERROR(AG345*LEDGER!BD345,0)</f>
        <v>0</v>
      </c>
      <c r="AY345" s="26">
        <f>IFERROR(AH345*LEDGER!BE345,0)</f>
        <v>0</v>
      </c>
      <c r="AZ345" s="26">
        <f>IFERROR(AI345*LEDGER!BG345,0)</f>
        <v>0</v>
      </c>
      <c r="BA345" s="26">
        <f>IFERROR(AJ345*LEDGER!BH345,0)</f>
        <v>0</v>
      </c>
      <c r="BB345" s="26">
        <f>IFERROR(AK345*LEDGER!BJ345,0)</f>
        <v>0</v>
      </c>
      <c r="BC345" s="26">
        <f>IFERROR(AL345*LEDGER!BK345,0)</f>
        <v>0</v>
      </c>
      <c r="BD345" s="26">
        <f t="shared" si="55"/>
        <v>0</v>
      </c>
      <c r="BE345" s="26">
        <f t="shared" si="56"/>
        <v>0</v>
      </c>
    </row>
    <row r="346" spans="2:57" x14ac:dyDescent="0.2">
      <c r="B346" s="26">
        <f>'Sub Ref'!F$27</f>
        <v>75</v>
      </c>
      <c r="C346" s="26">
        <f>'Sub Ref'!G$27</f>
        <v>25</v>
      </c>
      <c r="D346" s="26">
        <f t="shared" si="50"/>
        <v>100</v>
      </c>
      <c r="E346" s="26">
        <f>'Sub Ref'!O$27</f>
        <v>75</v>
      </c>
      <c r="F346" s="26">
        <f>'Sub Ref'!P$27</f>
        <v>25</v>
      </c>
      <c r="G346" s="26">
        <f t="shared" si="51"/>
        <v>100</v>
      </c>
      <c r="H346" s="26" t="e">
        <f>VLOOKUP('DATA ENTRY'!L346,'Sub Ref'!$L$30:$O$31,4,0)</f>
        <v>#N/A</v>
      </c>
      <c r="I346" s="26" t="e">
        <f>VLOOKUP('DATA ENTRY'!L346,'Sub Ref'!$L$30:$P$31,5,0)</f>
        <v>#N/A</v>
      </c>
      <c r="J346" s="26" t="e">
        <f t="shared" si="57"/>
        <v>#N/A</v>
      </c>
      <c r="K346" s="26" t="e">
        <f>VLOOKUP('DATA ENTRY'!O346,'Sub Ref'!$C$3:$G$11,4,0)</f>
        <v>#N/A</v>
      </c>
      <c r="L346" s="26" t="e">
        <f>VLOOKUP('DATA ENTRY'!O346,'Sub Ref'!$C$3:$G$11,5,0)</f>
        <v>#N/A</v>
      </c>
      <c r="M346" s="26" t="e">
        <f t="shared" si="52"/>
        <v>#N/A</v>
      </c>
      <c r="N346" s="26" t="e">
        <f>VLOOKUP('DATA ENTRY'!R346,'Sub Ref'!$L$3:$P$11,4,0)</f>
        <v>#N/A</v>
      </c>
      <c r="O346" s="26" t="e">
        <f>VLOOKUP('DATA ENTRY'!R346,'Sub Ref'!$L$3:$P$11,5,0)</f>
        <v>#N/A</v>
      </c>
      <c r="P346" s="26" t="e">
        <f t="shared" si="58"/>
        <v>#N/A</v>
      </c>
      <c r="Q346" s="26" t="e">
        <f>VLOOKUP('DATA ENTRY'!U346,'Sub Ref'!$C$14:$G$22,4,0)</f>
        <v>#N/A</v>
      </c>
      <c r="R346" s="26" t="e">
        <f>VLOOKUP('DATA ENTRY'!U346,'Sub Ref'!$C$14:$G$22,5,0)</f>
        <v>#N/A</v>
      </c>
      <c r="S346" s="26" t="e">
        <f t="shared" si="59"/>
        <v>#N/A</v>
      </c>
      <c r="T346" s="26" t="e">
        <f>INDEX('Sub Ref'!$O$14:$O$22,MATCH('DATA ENTRY'!X346,'Sub Ref'!$L$14:$L$22,0))</f>
        <v>#N/A</v>
      </c>
      <c r="U346" s="26" t="e">
        <f>INDEX('Sub Ref'!$P$14:$P$22,MATCH('DATA ENTRY'!X346,'Sub Ref'!$L$14:$L$22,0))</f>
        <v>#N/A</v>
      </c>
      <c r="V346" s="26" t="e">
        <f t="shared" si="53"/>
        <v>#N/A</v>
      </c>
      <c r="X346" s="26">
        <f>'DATA ENTRY'!A346</f>
        <v>0</v>
      </c>
      <c r="Y346" s="26">
        <f>'Sub Ref'!$D$27</f>
        <v>2.25</v>
      </c>
      <c r="Z346" s="26">
        <f>'Sub Ref'!$E$27</f>
        <v>0.75</v>
      </c>
      <c r="AA346" s="26">
        <f>'Sub Ref'!$M$27</f>
        <v>3</v>
      </c>
      <c r="AB346" s="26">
        <f>'Sub Ref'!$N$27</f>
        <v>1</v>
      </c>
      <c r="AC346" s="26">
        <f>IFERROR(VLOOKUP('DATA ENTRY'!L346,'Sub Ref'!$L$30:$N$31,2,0),0)</f>
        <v>0</v>
      </c>
      <c r="AD346" s="26">
        <f>IFERROR(VLOOKUP('DATA ENTRY'!L346,'Sub Ref'!$L$30:$N$31,3,0),0)</f>
        <v>0</v>
      </c>
      <c r="AE346" s="26">
        <f>IFERROR(VLOOKUP('DATA ENTRY'!O346,'Sub Ref'!$C$3:$E$11,2,0),0)</f>
        <v>0</v>
      </c>
      <c r="AF346" s="26">
        <f>IFERROR(VLOOKUP('DATA ENTRY'!O346,'Sub Ref'!$C$3:$E$11,3,0),0)</f>
        <v>0</v>
      </c>
      <c r="AG346" s="26">
        <f>IFERROR(VLOOKUP('DATA ENTRY'!R346,'Sub Ref'!$L$3:$N$24,2,0),0)</f>
        <v>0</v>
      </c>
      <c r="AH346" s="26">
        <f>IFERROR(VLOOKUP('DATA ENTRY'!R346,'Sub Ref'!$L$3:$N$24,3,0),0)</f>
        <v>0</v>
      </c>
      <c r="AI346" s="26">
        <f>IFERROR(VLOOKUP('DATA ENTRY'!U346,'Sub Ref'!$C$14:$E$22,2,0),0)</f>
        <v>0</v>
      </c>
      <c r="AJ346" s="26">
        <f>IFERROR(VLOOKUP('DATA ENTRY'!U346,'Sub Ref'!$C$14:$E$22,3,0),0)</f>
        <v>0</v>
      </c>
      <c r="AK346" s="26">
        <f>IFERROR(INDEX('Sub Ref'!$M$14:$M$23,MATCH('DATA ENTRY'!X346,'Sub Ref'!$L$14:$L$23,0)),0)</f>
        <v>0</v>
      </c>
      <c r="AL346" s="26">
        <f>IFERROR(INDEX('Sub Ref'!$N$14:$N$23,MATCH('DATA ENTRY'!X346,'Sub Ref'!$L$14:$L$23,0)),0)</f>
        <v>0</v>
      </c>
      <c r="AN346" s="26">
        <f t="shared" si="54"/>
        <v>7</v>
      </c>
      <c r="AP346" s="26">
        <f>IFERROR('MARK LOOKUP'!Y346*LEDGER!AR346,0)</f>
        <v>0</v>
      </c>
      <c r="AQ346" s="26">
        <f>IFERROR('MARK LOOKUP'!Z346*LEDGER!AS346,0)</f>
        <v>0</v>
      </c>
      <c r="AR346" s="26">
        <f>IFERROR(AA346*LEDGER!AU346,0)</f>
        <v>0</v>
      </c>
      <c r="AS346" s="26">
        <f>IFERROR(AB346*LEDGER!AV346,0)</f>
        <v>0</v>
      </c>
      <c r="AT346" s="26">
        <f>IFERROR(AC346*LEDGER!AU346,0)</f>
        <v>0</v>
      </c>
      <c r="AU346" s="26">
        <f>IFERROR(AD346*LEDGER!AV346,0)</f>
        <v>0</v>
      </c>
      <c r="AV346" s="26">
        <f>IFERROR(AE346*LEDGER!BA346,0)</f>
        <v>0</v>
      </c>
      <c r="AW346" s="26">
        <f>IFERROR(AF346*LEDGER!BB346,0)</f>
        <v>0</v>
      </c>
      <c r="AX346" s="26">
        <f>IFERROR(AG346*LEDGER!BD346,0)</f>
        <v>0</v>
      </c>
      <c r="AY346" s="26">
        <f>IFERROR(AH346*LEDGER!BE346,0)</f>
        <v>0</v>
      </c>
      <c r="AZ346" s="26">
        <f>IFERROR(AI346*LEDGER!BG346,0)</f>
        <v>0</v>
      </c>
      <c r="BA346" s="26">
        <f>IFERROR(AJ346*LEDGER!BH346,0)</f>
        <v>0</v>
      </c>
      <c r="BB346" s="26">
        <f>IFERROR(AK346*LEDGER!BJ346,0)</f>
        <v>0</v>
      </c>
      <c r="BC346" s="26">
        <f>IFERROR(AL346*LEDGER!BK346,0)</f>
        <v>0</v>
      </c>
      <c r="BD346" s="26">
        <f t="shared" si="55"/>
        <v>0</v>
      </c>
      <c r="BE346" s="26">
        <f t="shared" si="56"/>
        <v>0</v>
      </c>
    </row>
    <row r="347" spans="2:57" x14ac:dyDescent="0.2">
      <c r="B347" s="26">
        <f>'Sub Ref'!F$27</f>
        <v>75</v>
      </c>
      <c r="C347" s="26">
        <f>'Sub Ref'!G$27</f>
        <v>25</v>
      </c>
      <c r="D347" s="26">
        <f t="shared" si="50"/>
        <v>100</v>
      </c>
      <c r="E347" s="26">
        <f>'Sub Ref'!O$27</f>
        <v>75</v>
      </c>
      <c r="F347" s="26">
        <f>'Sub Ref'!P$27</f>
        <v>25</v>
      </c>
      <c r="G347" s="26">
        <f t="shared" si="51"/>
        <v>100</v>
      </c>
      <c r="H347" s="26" t="e">
        <f>VLOOKUP('DATA ENTRY'!L347,'Sub Ref'!$L$30:$O$31,4,0)</f>
        <v>#N/A</v>
      </c>
      <c r="I347" s="26" t="e">
        <f>VLOOKUP('DATA ENTRY'!L347,'Sub Ref'!$L$30:$P$31,5,0)</f>
        <v>#N/A</v>
      </c>
      <c r="J347" s="26" t="e">
        <f t="shared" si="57"/>
        <v>#N/A</v>
      </c>
      <c r="K347" s="26" t="e">
        <f>VLOOKUP('DATA ENTRY'!O347,'Sub Ref'!$C$3:$G$11,4,0)</f>
        <v>#N/A</v>
      </c>
      <c r="L347" s="26" t="e">
        <f>VLOOKUP('DATA ENTRY'!O347,'Sub Ref'!$C$3:$G$11,5,0)</f>
        <v>#N/A</v>
      </c>
      <c r="M347" s="26" t="e">
        <f t="shared" si="52"/>
        <v>#N/A</v>
      </c>
      <c r="N347" s="26" t="e">
        <f>VLOOKUP('DATA ENTRY'!R347,'Sub Ref'!$L$3:$P$11,4,0)</f>
        <v>#N/A</v>
      </c>
      <c r="O347" s="26" t="e">
        <f>VLOOKUP('DATA ENTRY'!R347,'Sub Ref'!$L$3:$P$11,5,0)</f>
        <v>#N/A</v>
      </c>
      <c r="P347" s="26" t="e">
        <f t="shared" si="58"/>
        <v>#N/A</v>
      </c>
      <c r="Q347" s="26" t="e">
        <f>VLOOKUP('DATA ENTRY'!U347,'Sub Ref'!$C$14:$G$22,4,0)</f>
        <v>#N/A</v>
      </c>
      <c r="R347" s="26" t="e">
        <f>VLOOKUP('DATA ENTRY'!U347,'Sub Ref'!$C$14:$G$22,5,0)</f>
        <v>#N/A</v>
      </c>
      <c r="S347" s="26" t="e">
        <f t="shared" si="59"/>
        <v>#N/A</v>
      </c>
      <c r="T347" s="26" t="e">
        <f>INDEX('Sub Ref'!$O$14:$O$22,MATCH('DATA ENTRY'!X347,'Sub Ref'!$L$14:$L$22,0))</f>
        <v>#N/A</v>
      </c>
      <c r="U347" s="26" t="e">
        <f>INDEX('Sub Ref'!$P$14:$P$22,MATCH('DATA ENTRY'!X347,'Sub Ref'!$L$14:$L$22,0))</f>
        <v>#N/A</v>
      </c>
      <c r="V347" s="26" t="e">
        <f t="shared" si="53"/>
        <v>#N/A</v>
      </c>
      <c r="X347" s="26">
        <f>'DATA ENTRY'!A347</f>
        <v>0</v>
      </c>
      <c r="Y347" s="26">
        <f>'Sub Ref'!$D$27</f>
        <v>2.25</v>
      </c>
      <c r="Z347" s="26">
        <f>'Sub Ref'!$E$27</f>
        <v>0.75</v>
      </c>
      <c r="AA347" s="26">
        <f>'Sub Ref'!$M$27</f>
        <v>3</v>
      </c>
      <c r="AB347" s="26">
        <f>'Sub Ref'!$N$27</f>
        <v>1</v>
      </c>
      <c r="AC347" s="26">
        <f>IFERROR(VLOOKUP('DATA ENTRY'!L347,'Sub Ref'!$L$30:$N$31,2,0),0)</f>
        <v>0</v>
      </c>
      <c r="AD347" s="26">
        <f>IFERROR(VLOOKUP('DATA ENTRY'!L347,'Sub Ref'!$L$30:$N$31,3,0),0)</f>
        <v>0</v>
      </c>
      <c r="AE347" s="26">
        <f>IFERROR(VLOOKUP('DATA ENTRY'!O347,'Sub Ref'!$C$3:$E$11,2,0),0)</f>
        <v>0</v>
      </c>
      <c r="AF347" s="26">
        <f>IFERROR(VLOOKUP('DATA ENTRY'!O347,'Sub Ref'!$C$3:$E$11,3,0),0)</f>
        <v>0</v>
      </c>
      <c r="AG347" s="26">
        <f>IFERROR(VLOOKUP('DATA ENTRY'!R347,'Sub Ref'!$L$3:$N$24,2,0),0)</f>
        <v>0</v>
      </c>
      <c r="AH347" s="26">
        <f>IFERROR(VLOOKUP('DATA ENTRY'!R347,'Sub Ref'!$L$3:$N$24,3,0),0)</f>
        <v>0</v>
      </c>
      <c r="AI347" s="26">
        <f>IFERROR(VLOOKUP('DATA ENTRY'!U347,'Sub Ref'!$C$14:$E$22,2,0),0)</f>
        <v>0</v>
      </c>
      <c r="AJ347" s="26">
        <f>IFERROR(VLOOKUP('DATA ENTRY'!U347,'Sub Ref'!$C$14:$E$22,3,0),0)</f>
        <v>0</v>
      </c>
      <c r="AK347" s="26">
        <f>IFERROR(INDEX('Sub Ref'!$M$14:$M$23,MATCH('DATA ENTRY'!X347,'Sub Ref'!$L$14:$L$23,0)),0)</f>
        <v>0</v>
      </c>
      <c r="AL347" s="26">
        <f>IFERROR(INDEX('Sub Ref'!$N$14:$N$23,MATCH('DATA ENTRY'!X347,'Sub Ref'!$L$14:$L$23,0)),0)</f>
        <v>0</v>
      </c>
      <c r="AN347" s="26">
        <f t="shared" si="54"/>
        <v>7</v>
      </c>
      <c r="AP347" s="26">
        <f>IFERROR('MARK LOOKUP'!Y347*LEDGER!AR347,0)</f>
        <v>0</v>
      </c>
      <c r="AQ347" s="26">
        <f>IFERROR('MARK LOOKUP'!Z347*LEDGER!AS347,0)</f>
        <v>0</v>
      </c>
      <c r="AR347" s="26">
        <f>IFERROR(AA347*LEDGER!AU347,0)</f>
        <v>0</v>
      </c>
      <c r="AS347" s="26">
        <f>IFERROR(AB347*LEDGER!AV347,0)</f>
        <v>0</v>
      </c>
      <c r="AT347" s="26">
        <f>IFERROR(AC347*LEDGER!AU347,0)</f>
        <v>0</v>
      </c>
      <c r="AU347" s="26">
        <f>IFERROR(AD347*LEDGER!AV347,0)</f>
        <v>0</v>
      </c>
      <c r="AV347" s="26">
        <f>IFERROR(AE347*LEDGER!BA347,0)</f>
        <v>0</v>
      </c>
      <c r="AW347" s="26">
        <f>IFERROR(AF347*LEDGER!BB347,0)</f>
        <v>0</v>
      </c>
      <c r="AX347" s="26">
        <f>IFERROR(AG347*LEDGER!BD347,0)</f>
        <v>0</v>
      </c>
      <c r="AY347" s="26">
        <f>IFERROR(AH347*LEDGER!BE347,0)</f>
        <v>0</v>
      </c>
      <c r="AZ347" s="26">
        <f>IFERROR(AI347*LEDGER!BG347,0)</f>
        <v>0</v>
      </c>
      <c r="BA347" s="26">
        <f>IFERROR(AJ347*LEDGER!BH347,0)</f>
        <v>0</v>
      </c>
      <c r="BB347" s="26">
        <f>IFERROR(AK347*LEDGER!BJ347,0)</f>
        <v>0</v>
      </c>
      <c r="BC347" s="26">
        <f>IFERROR(AL347*LEDGER!BK347,0)</f>
        <v>0</v>
      </c>
      <c r="BD347" s="26">
        <f t="shared" si="55"/>
        <v>0</v>
      </c>
      <c r="BE347" s="26">
        <f t="shared" si="56"/>
        <v>0</v>
      </c>
    </row>
    <row r="348" spans="2:57" x14ac:dyDescent="0.2">
      <c r="B348" s="26">
        <f>'Sub Ref'!F$27</f>
        <v>75</v>
      </c>
      <c r="C348" s="26">
        <f>'Sub Ref'!G$27</f>
        <v>25</v>
      </c>
      <c r="D348" s="26">
        <f t="shared" si="50"/>
        <v>100</v>
      </c>
      <c r="E348" s="26">
        <f>'Sub Ref'!O$27</f>
        <v>75</v>
      </c>
      <c r="F348" s="26">
        <f>'Sub Ref'!P$27</f>
        <v>25</v>
      </c>
      <c r="G348" s="26">
        <f t="shared" si="51"/>
        <v>100</v>
      </c>
      <c r="H348" s="26" t="e">
        <f>VLOOKUP('DATA ENTRY'!L348,'Sub Ref'!$L$30:$O$31,4,0)</f>
        <v>#N/A</v>
      </c>
      <c r="I348" s="26" t="e">
        <f>VLOOKUP('DATA ENTRY'!L348,'Sub Ref'!$L$30:$P$31,5,0)</f>
        <v>#N/A</v>
      </c>
      <c r="J348" s="26" t="e">
        <f t="shared" si="57"/>
        <v>#N/A</v>
      </c>
      <c r="K348" s="26" t="e">
        <f>VLOOKUP('DATA ENTRY'!O348,'Sub Ref'!$C$3:$G$11,4,0)</f>
        <v>#N/A</v>
      </c>
      <c r="L348" s="26" t="e">
        <f>VLOOKUP('DATA ENTRY'!O348,'Sub Ref'!$C$3:$G$11,5,0)</f>
        <v>#N/A</v>
      </c>
      <c r="M348" s="26" t="e">
        <f t="shared" si="52"/>
        <v>#N/A</v>
      </c>
      <c r="N348" s="26" t="e">
        <f>VLOOKUP('DATA ENTRY'!R348,'Sub Ref'!$L$3:$P$11,4,0)</f>
        <v>#N/A</v>
      </c>
      <c r="O348" s="26" t="e">
        <f>VLOOKUP('DATA ENTRY'!R348,'Sub Ref'!$L$3:$P$11,5,0)</f>
        <v>#N/A</v>
      </c>
      <c r="P348" s="26" t="e">
        <f t="shared" si="58"/>
        <v>#N/A</v>
      </c>
      <c r="Q348" s="26" t="e">
        <f>VLOOKUP('DATA ENTRY'!U348,'Sub Ref'!$C$14:$G$22,4,0)</f>
        <v>#N/A</v>
      </c>
      <c r="R348" s="26" t="e">
        <f>VLOOKUP('DATA ENTRY'!U348,'Sub Ref'!$C$14:$G$22,5,0)</f>
        <v>#N/A</v>
      </c>
      <c r="S348" s="26" t="e">
        <f t="shared" si="59"/>
        <v>#N/A</v>
      </c>
      <c r="T348" s="26" t="e">
        <f>INDEX('Sub Ref'!$O$14:$O$22,MATCH('DATA ENTRY'!X348,'Sub Ref'!$L$14:$L$22,0))</f>
        <v>#N/A</v>
      </c>
      <c r="U348" s="26" t="e">
        <f>INDEX('Sub Ref'!$P$14:$P$22,MATCH('DATA ENTRY'!X348,'Sub Ref'!$L$14:$L$22,0))</f>
        <v>#N/A</v>
      </c>
      <c r="V348" s="26" t="e">
        <f t="shared" si="53"/>
        <v>#N/A</v>
      </c>
      <c r="X348" s="26">
        <f>'DATA ENTRY'!A348</f>
        <v>0</v>
      </c>
      <c r="Y348" s="26">
        <f>'Sub Ref'!$D$27</f>
        <v>2.25</v>
      </c>
      <c r="Z348" s="26">
        <f>'Sub Ref'!$E$27</f>
        <v>0.75</v>
      </c>
      <c r="AA348" s="26">
        <f>'Sub Ref'!$M$27</f>
        <v>3</v>
      </c>
      <c r="AB348" s="26">
        <f>'Sub Ref'!$N$27</f>
        <v>1</v>
      </c>
      <c r="AC348" s="26">
        <f>IFERROR(VLOOKUP('DATA ENTRY'!L348,'Sub Ref'!$L$30:$N$31,2,0),0)</f>
        <v>0</v>
      </c>
      <c r="AD348" s="26">
        <f>IFERROR(VLOOKUP('DATA ENTRY'!L348,'Sub Ref'!$L$30:$N$31,3,0),0)</f>
        <v>0</v>
      </c>
      <c r="AE348" s="26">
        <f>IFERROR(VLOOKUP('DATA ENTRY'!O348,'Sub Ref'!$C$3:$E$11,2,0),0)</f>
        <v>0</v>
      </c>
      <c r="AF348" s="26">
        <f>IFERROR(VLOOKUP('DATA ENTRY'!O348,'Sub Ref'!$C$3:$E$11,3,0),0)</f>
        <v>0</v>
      </c>
      <c r="AG348" s="26">
        <f>IFERROR(VLOOKUP('DATA ENTRY'!R348,'Sub Ref'!$L$3:$N$24,2,0),0)</f>
        <v>0</v>
      </c>
      <c r="AH348" s="26">
        <f>IFERROR(VLOOKUP('DATA ENTRY'!R348,'Sub Ref'!$L$3:$N$24,3,0),0)</f>
        <v>0</v>
      </c>
      <c r="AI348" s="26">
        <f>IFERROR(VLOOKUP('DATA ENTRY'!U348,'Sub Ref'!$C$14:$E$22,2,0),0)</f>
        <v>0</v>
      </c>
      <c r="AJ348" s="26">
        <f>IFERROR(VLOOKUP('DATA ENTRY'!U348,'Sub Ref'!$C$14:$E$22,3,0),0)</f>
        <v>0</v>
      </c>
      <c r="AK348" s="26">
        <f>IFERROR(INDEX('Sub Ref'!$M$14:$M$23,MATCH('DATA ENTRY'!X348,'Sub Ref'!$L$14:$L$23,0)),0)</f>
        <v>0</v>
      </c>
      <c r="AL348" s="26">
        <f>IFERROR(INDEX('Sub Ref'!$N$14:$N$23,MATCH('DATA ENTRY'!X348,'Sub Ref'!$L$14:$L$23,0)),0)</f>
        <v>0</v>
      </c>
      <c r="AN348" s="26">
        <f t="shared" si="54"/>
        <v>7</v>
      </c>
      <c r="AP348" s="26">
        <f>IFERROR('MARK LOOKUP'!Y348*LEDGER!AR348,0)</f>
        <v>0</v>
      </c>
      <c r="AQ348" s="26">
        <f>IFERROR('MARK LOOKUP'!Z348*LEDGER!AS348,0)</f>
        <v>0</v>
      </c>
      <c r="AR348" s="26">
        <f>IFERROR(AA348*LEDGER!AU348,0)</f>
        <v>0</v>
      </c>
      <c r="AS348" s="26">
        <f>IFERROR(AB348*LEDGER!AV348,0)</f>
        <v>0</v>
      </c>
      <c r="AT348" s="26">
        <f>IFERROR(AC348*LEDGER!AU348,0)</f>
        <v>0</v>
      </c>
      <c r="AU348" s="26">
        <f>IFERROR(AD348*LEDGER!AV348,0)</f>
        <v>0</v>
      </c>
      <c r="AV348" s="26">
        <f>IFERROR(AE348*LEDGER!BA348,0)</f>
        <v>0</v>
      </c>
      <c r="AW348" s="26">
        <f>IFERROR(AF348*LEDGER!BB348,0)</f>
        <v>0</v>
      </c>
      <c r="AX348" s="26">
        <f>IFERROR(AG348*LEDGER!BD348,0)</f>
        <v>0</v>
      </c>
      <c r="AY348" s="26">
        <f>IFERROR(AH348*LEDGER!BE348,0)</f>
        <v>0</v>
      </c>
      <c r="AZ348" s="26">
        <f>IFERROR(AI348*LEDGER!BG348,0)</f>
        <v>0</v>
      </c>
      <c r="BA348" s="26">
        <f>IFERROR(AJ348*LEDGER!BH348,0)</f>
        <v>0</v>
      </c>
      <c r="BB348" s="26">
        <f>IFERROR(AK348*LEDGER!BJ348,0)</f>
        <v>0</v>
      </c>
      <c r="BC348" s="26">
        <f>IFERROR(AL348*LEDGER!BK348,0)</f>
        <v>0</v>
      </c>
      <c r="BD348" s="26">
        <f t="shared" si="55"/>
        <v>0</v>
      </c>
      <c r="BE348" s="26">
        <f t="shared" si="56"/>
        <v>0</v>
      </c>
    </row>
    <row r="349" spans="2:57" x14ac:dyDescent="0.2">
      <c r="B349" s="26">
        <f>'Sub Ref'!F$27</f>
        <v>75</v>
      </c>
      <c r="C349" s="26">
        <f>'Sub Ref'!G$27</f>
        <v>25</v>
      </c>
      <c r="D349" s="26">
        <f t="shared" si="50"/>
        <v>100</v>
      </c>
      <c r="E349" s="26">
        <f>'Sub Ref'!O$27</f>
        <v>75</v>
      </c>
      <c r="F349" s="26">
        <f>'Sub Ref'!P$27</f>
        <v>25</v>
      </c>
      <c r="G349" s="26">
        <f t="shared" si="51"/>
        <v>100</v>
      </c>
      <c r="H349" s="26" t="e">
        <f>VLOOKUP('DATA ENTRY'!L349,'Sub Ref'!$L$30:$O$31,4,0)</f>
        <v>#N/A</v>
      </c>
      <c r="I349" s="26" t="e">
        <f>VLOOKUP('DATA ENTRY'!L349,'Sub Ref'!$L$30:$P$31,5,0)</f>
        <v>#N/A</v>
      </c>
      <c r="J349" s="26" t="e">
        <f t="shared" si="57"/>
        <v>#N/A</v>
      </c>
      <c r="K349" s="26" t="e">
        <f>VLOOKUP('DATA ENTRY'!O349,'Sub Ref'!$C$3:$G$11,4,0)</f>
        <v>#N/A</v>
      </c>
      <c r="L349" s="26" t="e">
        <f>VLOOKUP('DATA ENTRY'!O349,'Sub Ref'!$C$3:$G$11,5,0)</f>
        <v>#N/A</v>
      </c>
      <c r="M349" s="26" t="e">
        <f t="shared" si="52"/>
        <v>#N/A</v>
      </c>
      <c r="N349" s="26" t="e">
        <f>VLOOKUP('DATA ENTRY'!R349,'Sub Ref'!$L$3:$P$11,4,0)</f>
        <v>#N/A</v>
      </c>
      <c r="O349" s="26" t="e">
        <f>VLOOKUP('DATA ENTRY'!R349,'Sub Ref'!$L$3:$P$11,5,0)</f>
        <v>#N/A</v>
      </c>
      <c r="P349" s="26" t="e">
        <f t="shared" si="58"/>
        <v>#N/A</v>
      </c>
      <c r="Q349" s="26" t="e">
        <f>VLOOKUP('DATA ENTRY'!U349,'Sub Ref'!$C$14:$G$22,4,0)</f>
        <v>#N/A</v>
      </c>
      <c r="R349" s="26" t="e">
        <f>VLOOKUP('DATA ENTRY'!U349,'Sub Ref'!$C$14:$G$22,5,0)</f>
        <v>#N/A</v>
      </c>
      <c r="S349" s="26" t="e">
        <f t="shared" si="59"/>
        <v>#N/A</v>
      </c>
      <c r="T349" s="26" t="e">
        <f>INDEX('Sub Ref'!$O$14:$O$22,MATCH('DATA ENTRY'!X349,'Sub Ref'!$L$14:$L$22,0))</f>
        <v>#N/A</v>
      </c>
      <c r="U349" s="26" t="e">
        <f>INDEX('Sub Ref'!$P$14:$P$22,MATCH('DATA ENTRY'!X349,'Sub Ref'!$L$14:$L$22,0))</f>
        <v>#N/A</v>
      </c>
      <c r="V349" s="26" t="e">
        <f t="shared" si="53"/>
        <v>#N/A</v>
      </c>
      <c r="X349" s="26">
        <f>'DATA ENTRY'!A349</f>
        <v>0</v>
      </c>
      <c r="Y349" s="26">
        <f>'Sub Ref'!$D$27</f>
        <v>2.25</v>
      </c>
      <c r="Z349" s="26">
        <f>'Sub Ref'!$E$27</f>
        <v>0.75</v>
      </c>
      <c r="AA349" s="26">
        <f>'Sub Ref'!$M$27</f>
        <v>3</v>
      </c>
      <c r="AB349" s="26">
        <f>'Sub Ref'!$N$27</f>
        <v>1</v>
      </c>
      <c r="AC349" s="26">
        <f>IFERROR(VLOOKUP('DATA ENTRY'!L349,'Sub Ref'!$L$30:$N$31,2,0),0)</f>
        <v>0</v>
      </c>
      <c r="AD349" s="26">
        <f>IFERROR(VLOOKUP('DATA ENTRY'!L349,'Sub Ref'!$L$30:$N$31,3,0),0)</f>
        <v>0</v>
      </c>
      <c r="AE349" s="26">
        <f>IFERROR(VLOOKUP('DATA ENTRY'!O349,'Sub Ref'!$C$3:$E$11,2,0),0)</f>
        <v>0</v>
      </c>
      <c r="AF349" s="26">
        <f>IFERROR(VLOOKUP('DATA ENTRY'!O349,'Sub Ref'!$C$3:$E$11,3,0),0)</f>
        <v>0</v>
      </c>
      <c r="AG349" s="26">
        <f>IFERROR(VLOOKUP('DATA ENTRY'!R349,'Sub Ref'!$L$3:$N$24,2,0),0)</f>
        <v>0</v>
      </c>
      <c r="AH349" s="26">
        <f>IFERROR(VLOOKUP('DATA ENTRY'!R349,'Sub Ref'!$L$3:$N$24,3,0),0)</f>
        <v>0</v>
      </c>
      <c r="AI349" s="26">
        <f>IFERROR(VLOOKUP('DATA ENTRY'!U349,'Sub Ref'!$C$14:$E$22,2,0),0)</f>
        <v>0</v>
      </c>
      <c r="AJ349" s="26">
        <f>IFERROR(VLOOKUP('DATA ENTRY'!U349,'Sub Ref'!$C$14:$E$22,3,0),0)</f>
        <v>0</v>
      </c>
      <c r="AK349" s="26">
        <f>IFERROR(INDEX('Sub Ref'!$M$14:$M$23,MATCH('DATA ENTRY'!X349,'Sub Ref'!$L$14:$L$23,0)),0)</f>
        <v>0</v>
      </c>
      <c r="AL349" s="26">
        <f>IFERROR(INDEX('Sub Ref'!$N$14:$N$23,MATCH('DATA ENTRY'!X349,'Sub Ref'!$L$14:$L$23,0)),0)</f>
        <v>0</v>
      </c>
      <c r="AN349" s="26">
        <f t="shared" si="54"/>
        <v>7</v>
      </c>
      <c r="AP349" s="26">
        <f>IFERROR('MARK LOOKUP'!Y349*LEDGER!AR349,0)</f>
        <v>0</v>
      </c>
      <c r="AQ349" s="26">
        <f>IFERROR('MARK LOOKUP'!Z349*LEDGER!AS349,0)</f>
        <v>0</v>
      </c>
      <c r="AR349" s="26">
        <f>IFERROR(AA349*LEDGER!AU349,0)</f>
        <v>0</v>
      </c>
      <c r="AS349" s="26">
        <f>IFERROR(AB349*LEDGER!AV349,0)</f>
        <v>0</v>
      </c>
      <c r="AT349" s="26">
        <f>IFERROR(AC349*LEDGER!AU349,0)</f>
        <v>0</v>
      </c>
      <c r="AU349" s="26">
        <f>IFERROR(AD349*LEDGER!AV349,0)</f>
        <v>0</v>
      </c>
      <c r="AV349" s="26">
        <f>IFERROR(AE349*LEDGER!BA349,0)</f>
        <v>0</v>
      </c>
      <c r="AW349" s="26">
        <f>IFERROR(AF349*LEDGER!BB349,0)</f>
        <v>0</v>
      </c>
      <c r="AX349" s="26">
        <f>IFERROR(AG349*LEDGER!BD349,0)</f>
        <v>0</v>
      </c>
      <c r="AY349" s="26">
        <f>IFERROR(AH349*LEDGER!BE349,0)</f>
        <v>0</v>
      </c>
      <c r="AZ349" s="26">
        <f>IFERROR(AI349*LEDGER!BG349,0)</f>
        <v>0</v>
      </c>
      <c r="BA349" s="26">
        <f>IFERROR(AJ349*LEDGER!BH349,0)</f>
        <v>0</v>
      </c>
      <c r="BB349" s="26">
        <f>IFERROR(AK349*LEDGER!BJ349,0)</f>
        <v>0</v>
      </c>
      <c r="BC349" s="26">
        <f>IFERROR(AL349*LEDGER!BK349,0)</f>
        <v>0</v>
      </c>
      <c r="BD349" s="26">
        <f t="shared" si="55"/>
        <v>0</v>
      </c>
      <c r="BE349" s="26">
        <f t="shared" si="56"/>
        <v>0</v>
      </c>
    </row>
    <row r="350" spans="2:57" x14ac:dyDescent="0.2">
      <c r="B350" s="26">
        <f>'Sub Ref'!F$27</f>
        <v>75</v>
      </c>
      <c r="C350" s="26">
        <f>'Sub Ref'!G$27</f>
        <v>25</v>
      </c>
      <c r="D350" s="26">
        <f t="shared" si="50"/>
        <v>100</v>
      </c>
      <c r="E350" s="26">
        <f>'Sub Ref'!O$27</f>
        <v>75</v>
      </c>
      <c r="F350" s="26">
        <f>'Sub Ref'!P$27</f>
        <v>25</v>
      </c>
      <c r="G350" s="26">
        <f t="shared" si="51"/>
        <v>100</v>
      </c>
      <c r="H350" s="26" t="e">
        <f>VLOOKUP('DATA ENTRY'!L350,'Sub Ref'!$L$30:$O$31,4,0)</f>
        <v>#N/A</v>
      </c>
      <c r="I350" s="26" t="e">
        <f>VLOOKUP('DATA ENTRY'!L350,'Sub Ref'!$L$30:$P$31,5,0)</f>
        <v>#N/A</v>
      </c>
      <c r="J350" s="26" t="e">
        <f t="shared" si="57"/>
        <v>#N/A</v>
      </c>
      <c r="K350" s="26" t="e">
        <f>VLOOKUP('DATA ENTRY'!O350,'Sub Ref'!$C$3:$G$11,4,0)</f>
        <v>#N/A</v>
      </c>
      <c r="L350" s="26" t="e">
        <f>VLOOKUP('DATA ENTRY'!O350,'Sub Ref'!$C$3:$G$11,5,0)</f>
        <v>#N/A</v>
      </c>
      <c r="M350" s="26" t="e">
        <f t="shared" si="52"/>
        <v>#N/A</v>
      </c>
      <c r="N350" s="26" t="e">
        <f>VLOOKUP('DATA ENTRY'!R350,'Sub Ref'!$L$3:$P$11,4,0)</f>
        <v>#N/A</v>
      </c>
      <c r="O350" s="26" t="e">
        <f>VLOOKUP('DATA ENTRY'!R350,'Sub Ref'!$L$3:$P$11,5,0)</f>
        <v>#N/A</v>
      </c>
      <c r="P350" s="26" t="e">
        <f t="shared" si="58"/>
        <v>#N/A</v>
      </c>
      <c r="Q350" s="26" t="e">
        <f>VLOOKUP('DATA ENTRY'!U350,'Sub Ref'!$C$14:$G$22,4,0)</f>
        <v>#N/A</v>
      </c>
      <c r="R350" s="26" t="e">
        <f>VLOOKUP('DATA ENTRY'!U350,'Sub Ref'!$C$14:$G$22,5,0)</f>
        <v>#N/A</v>
      </c>
      <c r="S350" s="26" t="e">
        <f t="shared" si="59"/>
        <v>#N/A</v>
      </c>
      <c r="T350" s="26" t="e">
        <f>INDEX('Sub Ref'!$O$14:$O$22,MATCH('DATA ENTRY'!X350,'Sub Ref'!$L$14:$L$22,0))</f>
        <v>#N/A</v>
      </c>
      <c r="U350" s="26" t="e">
        <f>INDEX('Sub Ref'!$P$14:$P$22,MATCH('DATA ENTRY'!X350,'Sub Ref'!$L$14:$L$22,0))</f>
        <v>#N/A</v>
      </c>
      <c r="V350" s="26" t="e">
        <f t="shared" si="53"/>
        <v>#N/A</v>
      </c>
      <c r="X350" s="26">
        <f>'DATA ENTRY'!A350</f>
        <v>0</v>
      </c>
      <c r="Y350" s="26">
        <f>'Sub Ref'!$D$27</f>
        <v>2.25</v>
      </c>
      <c r="Z350" s="26">
        <f>'Sub Ref'!$E$27</f>
        <v>0.75</v>
      </c>
      <c r="AA350" s="26">
        <f>'Sub Ref'!$M$27</f>
        <v>3</v>
      </c>
      <c r="AB350" s="26">
        <f>'Sub Ref'!$N$27</f>
        <v>1</v>
      </c>
      <c r="AC350" s="26">
        <f>IFERROR(VLOOKUP('DATA ENTRY'!L350,'Sub Ref'!$L$30:$N$31,2,0),0)</f>
        <v>0</v>
      </c>
      <c r="AD350" s="26">
        <f>IFERROR(VLOOKUP('DATA ENTRY'!L350,'Sub Ref'!$L$30:$N$31,3,0),0)</f>
        <v>0</v>
      </c>
      <c r="AE350" s="26">
        <f>IFERROR(VLOOKUP('DATA ENTRY'!O350,'Sub Ref'!$C$3:$E$11,2,0),0)</f>
        <v>0</v>
      </c>
      <c r="AF350" s="26">
        <f>IFERROR(VLOOKUP('DATA ENTRY'!O350,'Sub Ref'!$C$3:$E$11,3,0),0)</f>
        <v>0</v>
      </c>
      <c r="AG350" s="26">
        <f>IFERROR(VLOOKUP('DATA ENTRY'!R350,'Sub Ref'!$L$3:$N$24,2,0),0)</f>
        <v>0</v>
      </c>
      <c r="AH350" s="26">
        <f>IFERROR(VLOOKUP('DATA ENTRY'!R350,'Sub Ref'!$L$3:$N$24,3,0),0)</f>
        <v>0</v>
      </c>
      <c r="AI350" s="26">
        <f>IFERROR(VLOOKUP('DATA ENTRY'!U350,'Sub Ref'!$C$14:$E$22,2,0),0)</f>
        <v>0</v>
      </c>
      <c r="AJ350" s="26">
        <f>IFERROR(VLOOKUP('DATA ENTRY'!U350,'Sub Ref'!$C$14:$E$22,3,0),0)</f>
        <v>0</v>
      </c>
      <c r="AK350" s="26">
        <f>IFERROR(INDEX('Sub Ref'!$M$14:$M$23,MATCH('DATA ENTRY'!X350,'Sub Ref'!$L$14:$L$23,0)),0)</f>
        <v>0</v>
      </c>
      <c r="AL350" s="26">
        <f>IFERROR(INDEX('Sub Ref'!$N$14:$N$23,MATCH('DATA ENTRY'!X350,'Sub Ref'!$L$14:$L$23,0)),0)</f>
        <v>0</v>
      </c>
      <c r="AN350" s="26">
        <f t="shared" si="54"/>
        <v>7</v>
      </c>
      <c r="AP350" s="26">
        <f>IFERROR('MARK LOOKUP'!Y350*LEDGER!AR350,0)</f>
        <v>0</v>
      </c>
      <c r="AQ350" s="26">
        <f>IFERROR('MARK LOOKUP'!Z350*LEDGER!AS350,0)</f>
        <v>0</v>
      </c>
      <c r="AR350" s="26">
        <f>IFERROR(AA350*LEDGER!AU350,0)</f>
        <v>0</v>
      </c>
      <c r="AS350" s="26">
        <f>IFERROR(AB350*LEDGER!AV350,0)</f>
        <v>0</v>
      </c>
      <c r="AT350" s="26">
        <f>IFERROR(AC350*LEDGER!AU350,0)</f>
        <v>0</v>
      </c>
      <c r="AU350" s="26">
        <f>IFERROR(AD350*LEDGER!AV350,0)</f>
        <v>0</v>
      </c>
      <c r="AV350" s="26">
        <f>IFERROR(AE350*LEDGER!BA350,0)</f>
        <v>0</v>
      </c>
      <c r="AW350" s="26">
        <f>IFERROR(AF350*LEDGER!BB350,0)</f>
        <v>0</v>
      </c>
      <c r="AX350" s="26">
        <f>IFERROR(AG350*LEDGER!BD350,0)</f>
        <v>0</v>
      </c>
      <c r="AY350" s="26">
        <f>IFERROR(AH350*LEDGER!BE350,0)</f>
        <v>0</v>
      </c>
      <c r="AZ350" s="26">
        <f>IFERROR(AI350*LEDGER!BG350,0)</f>
        <v>0</v>
      </c>
      <c r="BA350" s="26">
        <f>IFERROR(AJ350*LEDGER!BH350,0)</f>
        <v>0</v>
      </c>
      <c r="BB350" s="26">
        <f>IFERROR(AK350*LEDGER!BJ350,0)</f>
        <v>0</v>
      </c>
      <c r="BC350" s="26">
        <f>IFERROR(AL350*LEDGER!BK350,0)</f>
        <v>0</v>
      </c>
      <c r="BD350" s="26">
        <f t="shared" si="55"/>
        <v>0</v>
      </c>
      <c r="BE350" s="26">
        <f t="shared" si="56"/>
        <v>0</v>
      </c>
    </row>
    <row r="351" spans="2:57" x14ac:dyDescent="0.2">
      <c r="B351" s="26">
        <f>'Sub Ref'!F$27</f>
        <v>75</v>
      </c>
      <c r="C351" s="26">
        <f>'Sub Ref'!G$27</f>
        <v>25</v>
      </c>
      <c r="D351" s="26">
        <f t="shared" si="50"/>
        <v>100</v>
      </c>
      <c r="E351" s="26">
        <f>'Sub Ref'!O$27</f>
        <v>75</v>
      </c>
      <c r="F351" s="26">
        <f>'Sub Ref'!P$27</f>
        <v>25</v>
      </c>
      <c r="G351" s="26">
        <f t="shared" si="51"/>
        <v>100</v>
      </c>
      <c r="H351" s="26" t="e">
        <f>VLOOKUP('DATA ENTRY'!L351,'Sub Ref'!$L$30:$O$31,4,0)</f>
        <v>#N/A</v>
      </c>
      <c r="I351" s="26" t="e">
        <f>VLOOKUP('DATA ENTRY'!L351,'Sub Ref'!$L$30:$P$31,5,0)</f>
        <v>#N/A</v>
      </c>
      <c r="J351" s="26" t="e">
        <f t="shared" si="57"/>
        <v>#N/A</v>
      </c>
      <c r="K351" s="26" t="e">
        <f>VLOOKUP('DATA ENTRY'!O351,'Sub Ref'!$C$3:$G$11,4,0)</f>
        <v>#N/A</v>
      </c>
      <c r="L351" s="26" t="e">
        <f>VLOOKUP('DATA ENTRY'!O351,'Sub Ref'!$C$3:$G$11,5,0)</f>
        <v>#N/A</v>
      </c>
      <c r="M351" s="26" t="e">
        <f t="shared" si="52"/>
        <v>#N/A</v>
      </c>
      <c r="N351" s="26" t="e">
        <f>VLOOKUP('DATA ENTRY'!R351,'Sub Ref'!$L$3:$P$11,4,0)</f>
        <v>#N/A</v>
      </c>
      <c r="O351" s="26" t="e">
        <f>VLOOKUP('DATA ENTRY'!R351,'Sub Ref'!$L$3:$P$11,5,0)</f>
        <v>#N/A</v>
      </c>
      <c r="P351" s="26" t="e">
        <f t="shared" si="58"/>
        <v>#N/A</v>
      </c>
      <c r="Q351" s="26" t="e">
        <f>VLOOKUP('DATA ENTRY'!U351,'Sub Ref'!$C$14:$G$22,4,0)</f>
        <v>#N/A</v>
      </c>
      <c r="R351" s="26" t="e">
        <f>VLOOKUP('DATA ENTRY'!U351,'Sub Ref'!$C$14:$G$22,5,0)</f>
        <v>#N/A</v>
      </c>
      <c r="S351" s="26" t="e">
        <f t="shared" si="59"/>
        <v>#N/A</v>
      </c>
      <c r="T351" s="26" t="e">
        <f>INDEX('Sub Ref'!$O$14:$O$22,MATCH('DATA ENTRY'!X351,'Sub Ref'!$L$14:$L$22,0))</f>
        <v>#N/A</v>
      </c>
      <c r="U351" s="26" t="e">
        <f>INDEX('Sub Ref'!$P$14:$P$22,MATCH('DATA ENTRY'!X351,'Sub Ref'!$L$14:$L$22,0))</f>
        <v>#N/A</v>
      </c>
      <c r="V351" s="26" t="e">
        <f t="shared" si="53"/>
        <v>#N/A</v>
      </c>
      <c r="X351" s="26">
        <f>'DATA ENTRY'!A351</f>
        <v>0</v>
      </c>
      <c r="Y351" s="26">
        <f>'Sub Ref'!$D$27</f>
        <v>2.25</v>
      </c>
      <c r="Z351" s="26">
        <f>'Sub Ref'!$E$27</f>
        <v>0.75</v>
      </c>
      <c r="AA351" s="26">
        <f>'Sub Ref'!$M$27</f>
        <v>3</v>
      </c>
      <c r="AB351" s="26">
        <f>'Sub Ref'!$N$27</f>
        <v>1</v>
      </c>
      <c r="AC351" s="26">
        <f>IFERROR(VLOOKUP('DATA ENTRY'!L351,'Sub Ref'!$L$30:$N$31,2,0),0)</f>
        <v>0</v>
      </c>
      <c r="AD351" s="26">
        <f>IFERROR(VLOOKUP('DATA ENTRY'!L351,'Sub Ref'!$L$30:$N$31,3,0),0)</f>
        <v>0</v>
      </c>
      <c r="AE351" s="26">
        <f>IFERROR(VLOOKUP('DATA ENTRY'!O351,'Sub Ref'!$C$3:$E$11,2,0),0)</f>
        <v>0</v>
      </c>
      <c r="AF351" s="26">
        <f>IFERROR(VLOOKUP('DATA ENTRY'!O351,'Sub Ref'!$C$3:$E$11,3,0),0)</f>
        <v>0</v>
      </c>
      <c r="AG351" s="26">
        <f>IFERROR(VLOOKUP('DATA ENTRY'!R351,'Sub Ref'!$L$3:$N$24,2,0),0)</f>
        <v>0</v>
      </c>
      <c r="AH351" s="26">
        <f>IFERROR(VLOOKUP('DATA ENTRY'!R351,'Sub Ref'!$L$3:$N$24,3,0),0)</f>
        <v>0</v>
      </c>
      <c r="AI351" s="26">
        <f>IFERROR(VLOOKUP('DATA ENTRY'!U351,'Sub Ref'!$C$14:$E$22,2,0),0)</f>
        <v>0</v>
      </c>
      <c r="AJ351" s="26">
        <f>IFERROR(VLOOKUP('DATA ENTRY'!U351,'Sub Ref'!$C$14:$E$22,3,0),0)</f>
        <v>0</v>
      </c>
      <c r="AK351" s="26">
        <f>IFERROR(INDEX('Sub Ref'!$M$14:$M$23,MATCH('DATA ENTRY'!X351,'Sub Ref'!$L$14:$L$23,0)),0)</f>
        <v>0</v>
      </c>
      <c r="AL351" s="26">
        <f>IFERROR(INDEX('Sub Ref'!$N$14:$N$23,MATCH('DATA ENTRY'!X351,'Sub Ref'!$L$14:$L$23,0)),0)</f>
        <v>0</v>
      </c>
      <c r="AN351" s="26">
        <f t="shared" si="54"/>
        <v>7</v>
      </c>
      <c r="AP351" s="26">
        <f>IFERROR('MARK LOOKUP'!Y351*LEDGER!AR351,0)</f>
        <v>0</v>
      </c>
      <c r="AQ351" s="26">
        <f>IFERROR('MARK LOOKUP'!Z351*LEDGER!AS351,0)</f>
        <v>0</v>
      </c>
      <c r="AR351" s="26">
        <f>IFERROR(AA351*LEDGER!AU351,0)</f>
        <v>0</v>
      </c>
      <c r="AS351" s="26">
        <f>IFERROR(AB351*LEDGER!AV351,0)</f>
        <v>0</v>
      </c>
      <c r="AT351" s="26">
        <f>IFERROR(AC351*LEDGER!AU351,0)</f>
        <v>0</v>
      </c>
      <c r="AU351" s="26">
        <f>IFERROR(AD351*LEDGER!AV351,0)</f>
        <v>0</v>
      </c>
      <c r="AV351" s="26">
        <f>IFERROR(AE351*LEDGER!BA351,0)</f>
        <v>0</v>
      </c>
      <c r="AW351" s="26">
        <f>IFERROR(AF351*LEDGER!BB351,0)</f>
        <v>0</v>
      </c>
      <c r="AX351" s="26">
        <f>IFERROR(AG351*LEDGER!BD351,0)</f>
        <v>0</v>
      </c>
      <c r="AY351" s="26">
        <f>IFERROR(AH351*LEDGER!BE351,0)</f>
        <v>0</v>
      </c>
      <c r="AZ351" s="26">
        <f>IFERROR(AI351*LEDGER!BG351,0)</f>
        <v>0</v>
      </c>
      <c r="BA351" s="26">
        <f>IFERROR(AJ351*LEDGER!BH351,0)</f>
        <v>0</v>
      </c>
      <c r="BB351" s="26">
        <f>IFERROR(AK351*LEDGER!BJ351,0)</f>
        <v>0</v>
      </c>
      <c r="BC351" s="26">
        <f>IFERROR(AL351*LEDGER!BK351,0)</f>
        <v>0</v>
      </c>
      <c r="BD351" s="26">
        <f t="shared" si="55"/>
        <v>0</v>
      </c>
      <c r="BE351" s="26">
        <f t="shared" si="56"/>
        <v>0</v>
      </c>
    </row>
    <row r="352" spans="2:57" x14ac:dyDescent="0.2">
      <c r="B352" s="26">
        <f>'Sub Ref'!F$27</f>
        <v>75</v>
      </c>
      <c r="C352" s="26">
        <f>'Sub Ref'!G$27</f>
        <v>25</v>
      </c>
      <c r="D352" s="26">
        <f t="shared" si="50"/>
        <v>100</v>
      </c>
      <c r="E352" s="26">
        <f>'Sub Ref'!O$27</f>
        <v>75</v>
      </c>
      <c r="F352" s="26">
        <f>'Sub Ref'!P$27</f>
        <v>25</v>
      </c>
      <c r="G352" s="26">
        <f t="shared" si="51"/>
        <v>100</v>
      </c>
      <c r="H352" s="26" t="e">
        <f>VLOOKUP('DATA ENTRY'!L352,'Sub Ref'!$L$30:$O$31,4,0)</f>
        <v>#N/A</v>
      </c>
      <c r="I352" s="26" t="e">
        <f>VLOOKUP('DATA ENTRY'!L352,'Sub Ref'!$L$30:$P$31,5,0)</f>
        <v>#N/A</v>
      </c>
      <c r="J352" s="26" t="e">
        <f t="shared" si="57"/>
        <v>#N/A</v>
      </c>
      <c r="K352" s="26" t="e">
        <f>VLOOKUP('DATA ENTRY'!O352,'Sub Ref'!$C$3:$G$11,4,0)</f>
        <v>#N/A</v>
      </c>
      <c r="L352" s="26" t="e">
        <f>VLOOKUP('DATA ENTRY'!O352,'Sub Ref'!$C$3:$G$11,5,0)</f>
        <v>#N/A</v>
      </c>
      <c r="M352" s="26" t="e">
        <f t="shared" si="52"/>
        <v>#N/A</v>
      </c>
      <c r="N352" s="26" t="e">
        <f>VLOOKUP('DATA ENTRY'!R352,'Sub Ref'!$L$3:$P$11,4,0)</f>
        <v>#N/A</v>
      </c>
      <c r="O352" s="26" t="e">
        <f>VLOOKUP('DATA ENTRY'!R352,'Sub Ref'!$L$3:$P$11,5,0)</f>
        <v>#N/A</v>
      </c>
      <c r="P352" s="26" t="e">
        <f t="shared" si="58"/>
        <v>#N/A</v>
      </c>
      <c r="Q352" s="26" t="e">
        <f>VLOOKUP('DATA ENTRY'!U352,'Sub Ref'!$C$14:$G$22,4,0)</f>
        <v>#N/A</v>
      </c>
      <c r="R352" s="26" t="e">
        <f>VLOOKUP('DATA ENTRY'!U352,'Sub Ref'!$C$14:$G$22,5,0)</f>
        <v>#N/A</v>
      </c>
      <c r="S352" s="26" t="e">
        <f t="shared" si="59"/>
        <v>#N/A</v>
      </c>
      <c r="T352" s="26" t="e">
        <f>INDEX('Sub Ref'!$O$14:$O$22,MATCH('DATA ENTRY'!X352,'Sub Ref'!$L$14:$L$22,0))</f>
        <v>#N/A</v>
      </c>
      <c r="U352" s="26" t="e">
        <f>INDEX('Sub Ref'!$P$14:$P$22,MATCH('DATA ENTRY'!X352,'Sub Ref'!$L$14:$L$22,0))</f>
        <v>#N/A</v>
      </c>
      <c r="V352" s="26" t="e">
        <f t="shared" si="53"/>
        <v>#N/A</v>
      </c>
      <c r="X352" s="26">
        <f>'DATA ENTRY'!A352</f>
        <v>0</v>
      </c>
      <c r="Y352" s="26">
        <f>'Sub Ref'!$D$27</f>
        <v>2.25</v>
      </c>
      <c r="Z352" s="26">
        <f>'Sub Ref'!$E$27</f>
        <v>0.75</v>
      </c>
      <c r="AA352" s="26">
        <f>'Sub Ref'!$M$27</f>
        <v>3</v>
      </c>
      <c r="AB352" s="26">
        <f>'Sub Ref'!$N$27</f>
        <v>1</v>
      </c>
      <c r="AC352" s="26">
        <f>IFERROR(VLOOKUP('DATA ENTRY'!L352,'Sub Ref'!$L$30:$N$31,2,0),0)</f>
        <v>0</v>
      </c>
      <c r="AD352" s="26">
        <f>IFERROR(VLOOKUP('DATA ENTRY'!L352,'Sub Ref'!$L$30:$N$31,3,0),0)</f>
        <v>0</v>
      </c>
      <c r="AE352" s="26">
        <f>IFERROR(VLOOKUP('DATA ENTRY'!O352,'Sub Ref'!$C$3:$E$11,2,0),0)</f>
        <v>0</v>
      </c>
      <c r="AF352" s="26">
        <f>IFERROR(VLOOKUP('DATA ENTRY'!O352,'Sub Ref'!$C$3:$E$11,3,0),0)</f>
        <v>0</v>
      </c>
      <c r="AG352" s="26">
        <f>IFERROR(VLOOKUP('DATA ENTRY'!R352,'Sub Ref'!$L$3:$N$24,2,0),0)</f>
        <v>0</v>
      </c>
      <c r="AH352" s="26">
        <f>IFERROR(VLOOKUP('DATA ENTRY'!R352,'Sub Ref'!$L$3:$N$24,3,0),0)</f>
        <v>0</v>
      </c>
      <c r="AI352" s="26">
        <f>IFERROR(VLOOKUP('DATA ENTRY'!U352,'Sub Ref'!$C$14:$E$22,2,0),0)</f>
        <v>0</v>
      </c>
      <c r="AJ352" s="26">
        <f>IFERROR(VLOOKUP('DATA ENTRY'!U352,'Sub Ref'!$C$14:$E$22,3,0),0)</f>
        <v>0</v>
      </c>
      <c r="AK352" s="26">
        <f>IFERROR(INDEX('Sub Ref'!$M$14:$M$23,MATCH('DATA ENTRY'!X352,'Sub Ref'!$L$14:$L$23,0)),0)</f>
        <v>0</v>
      </c>
      <c r="AL352" s="26">
        <f>IFERROR(INDEX('Sub Ref'!$N$14:$N$23,MATCH('DATA ENTRY'!X352,'Sub Ref'!$L$14:$L$23,0)),0)</f>
        <v>0</v>
      </c>
      <c r="AN352" s="26">
        <f t="shared" si="54"/>
        <v>7</v>
      </c>
      <c r="AP352" s="26">
        <f>IFERROR('MARK LOOKUP'!Y352*LEDGER!AR352,0)</f>
        <v>0</v>
      </c>
      <c r="AQ352" s="26">
        <f>IFERROR('MARK LOOKUP'!Z352*LEDGER!AS352,0)</f>
        <v>0</v>
      </c>
      <c r="AR352" s="26">
        <f>IFERROR(AA352*LEDGER!AU352,0)</f>
        <v>0</v>
      </c>
      <c r="AS352" s="26">
        <f>IFERROR(AB352*LEDGER!AV352,0)</f>
        <v>0</v>
      </c>
      <c r="AT352" s="26">
        <f>IFERROR(AC352*LEDGER!AU352,0)</f>
        <v>0</v>
      </c>
      <c r="AU352" s="26">
        <f>IFERROR(AD352*LEDGER!AV352,0)</f>
        <v>0</v>
      </c>
      <c r="AV352" s="26">
        <f>IFERROR(AE352*LEDGER!BA352,0)</f>
        <v>0</v>
      </c>
      <c r="AW352" s="26">
        <f>IFERROR(AF352*LEDGER!BB352,0)</f>
        <v>0</v>
      </c>
      <c r="AX352" s="26">
        <f>IFERROR(AG352*LEDGER!BD352,0)</f>
        <v>0</v>
      </c>
      <c r="AY352" s="26">
        <f>IFERROR(AH352*LEDGER!BE352,0)</f>
        <v>0</v>
      </c>
      <c r="AZ352" s="26">
        <f>IFERROR(AI352*LEDGER!BG352,0)</f>
        <v>0</v>
      </c>
      <c r="BA352" s="26">
        <f>IFERROR(AJ352*LEDGER!BH352,0)</f>
        <v>0</v>
      </c>
      <c r="BB352" s="26">
        <f>IFERROR(AK352*LEDGER!BJ352,0)</f>
        <v>0</v>
      </c>
      <c r="BC352" s="26">
        <f>IFERROR(AL352*LEDGER!BK352,0)</f>
        <v>0</v>
      </c>
      <c r="BD352" s="26">
        <f t="shared" si="55"/>
        <v>0</v>
      </c>
      <c r="BE352" s="26">
        <f t="shared" si="56"/>
        <v>0</v>
      </c>
    </row>
    <row r="353" spans="2:57" x14ac:dyDescent="0.2">
      <c r="B353" s="26">
        <f>'Sub Ref'!F$27</f>
        <v>75</v>
      </c>
      <c r="C353" s="26">
        <f>'Sub Ref'!G$27</f>
        <v>25</v>
      </c>
      <c r="D353" s="26">
        <f t="shared" si="50"/>
        <v>100</v>
      </c>
      <c r="E353" s="26">
        <f>'Sub Ref'!O$27</f>
        <v>75</v>
      </c>
      <c r="F353" s="26">
        <f>'Sub Ref'!P$27</f>
        <v>25</v>
      </c>
      <c r="G353" s="26">
        <f t="shared" si="51"/>
        <v>100</v>
      </c>
      <c r="H353" s="26" t="e">
        <f>VLOOKUP('DATA ENTRY'!L353,'Sub Ref'!$L$30:$O$31,4,0)</f>
        <v>#N/A</v>
      </c>
      <c r="I353" s="26" t="e">
        <f>VLOOKUP('DATA ENTRY'!L353,'Sub Ref'!$L$30:$P$31,5,0)</f>
        <v>#N/A</v>
      </c>
      <c r="J353" s="26" t="e">
        <f t="shared" si="57"/>
        <v>#N/A</v>
      </c>
      <c r="K353" s="26" t="e">
        <f>VLOOKUP('DATA ENTRY'!O353,'Sub Ref'!$C$3:$G$11,4,0)</f>
        <v>#N/A</v>
      </c>
      <c r="L353" s="26" t="e">
        <f>VLOOKUP('DATA ENTRY'!O353,'Sub Ref'!$C$3:$G$11,5,0)</f>
        <v>#N/A</v>
      </c>
      <c r="M353" s="26" t="e">
        <f t="shared" si="52"/>
        <v>#N/A</v>
      </c>
      <c r="N353" s="26" t="e">
        <f>VLOOKUP('DATA ENTRY'!R353,'Sub Ref'!$L$3:$P$11,4,0)</f>
        <v>#N/A</v>
      </c>
      <c r="O353" s="26" t="e">
        <f>VLOOKUP('DATA ENTRY'!R353,'Sub Ref'!$L$3:$P$11,5,0)</f>
        <v>#N/A</v>
      </c>
      <c r="P353" s="26" t="e">
        <f t="shared" si="58"/>
        <v>#N/A</v>
      </c>
      <c r="Q353" s="26" t="e">
        <f>VLOOKUP('DATA ENTRY'!U353,'Sub Ref'!$C$14:$G$22,4,0)</f>
        <v>#N/A</v>
      </c>
      <c r="R353" s="26" t="e">
        <f>VLOOKUP('DATA ENTRY'!U353,'Sub Ref'!$C$14:$G$22,5,0)</f>
        <v>#N/A</v>
      </c>
      <c r="S353" s="26" t="e">
        <f t="shared" si="59"/>
        <v>#N/A</v>
      </c>
      <c r="T353" s="26" t="e">
        <f>INDEX('Sub Ref'!$O$14:$O$22,MATCH('DATA ENTRY'!X353,'Sub Ref'!$L$14:$L$22,0))</f>
        <v>#N/A</v>
      </c>
      <c r="U353" s="26" t="e">
        <f>INDEX('Sub Ref'!$P$14:$P$22,MATCH('DATA ENTRY'!X353,'Sub Ref'!$L$14:$L$22,0))</f>
        <v>#N/A</v>
      </c>
      <c r="V353" s="26" t="e">
        <f t="shared" si="53"/>
        <v>#N/A</v>
      </c>
      <c r="X353" s="26">
        <f>'DATA ENTRY'!A353</f>
        <v>0</v>
      </c>
      <c r="Y353" s="26">
        <f>'Sub Ref'!$D$27</f>
        <v>2.25</v>
      </c>
      <c r="Z353" s="26">
        <f>'Sub Ref'!$E$27</f>
        <v>0.75</v>
      </c>
      <c r="AA353" s="26">
        <f>'Sub Ref'!$M$27</f>
        <v>3</v>
      </c>
      <c r="AB353" s="26">
        <f>'Sub Ref'!$N$27</f>
        <v>1</v>
      </c>
      <c r="AC353" s="26">
        <f>IFERROR(VLOOKUP('DATA ENTRY'!L353,'Sub Ref'!$L$30:$N$31,2,0),0)</f>
        <v>0</v>
      </c>
      <c r="AD353" s="26">
        <f>IFERROR(VLOOKUP('DATA ENTRY'!L353,'Sub Ref'!$L$30:$N$31,3,0),0)</f>
        <v>0</v>
      </c>
      <c r="AE353" s="26">
        <f>IFERROR(VLOOKUP('DATA ENTRY'!O353,'Sub Ref'!$C$3:$E$11,2,0),0)</f>
        <v>0</v>
      </c>
      <c r="AF353" s="26">
        <f>IFERROR(VLOOKUP('DATA ENTRY'!O353,'Sub Ref'!$C$3:$E$11,3,0),0)</f>
        <v>0</v>
      </c>
      <c r="AG353" s="26">
        <f>IFERROR(VLOOKUP('DATA ENTRY'!R353,'Sub Ref'!$L$3:$N$24,2,0),0)</f>
        <v>0</v>
      </c>
      <c r="AH353" s="26">
        <f>IFERROR(VLOOKUP('DATA ENTRY'!R353,'Sub Ref'!$L$3:$N$24,3,0),0)</f>
        <v>0</v>
      </c>
      <c r="AI353" s="26">
        <f>IFERROR(VLOOKUP('DATA ENTRY'!U353,'Sub Ref'!$C$14:$E$22,2,0),0)</f>
        <v>0</v>
      </c>
      <c r="AJ353" s="26">
        <f>IFERROR(VLOOKUP('DATA ENTRY'!U353,'Sub Ref'!$C$14:$E$22,3,0),0)</f>
        <v>0</v>
      </c>
      <c r="AK353" s="26">
        <f>IFERROR(INDEX('Sub Ref'!$M$14:$M$23,MATCH('DATA ENTRY'!X353,'Sub Ref'!$L$14:$L$23,0)),0)</f>
        <v>0</v>
      </c>
      <c r="AL353" s="26">
        <f>IFERROR(INDEX('Sub Ref'!$N$14:$N$23,MATCH('DATA ENTRY'!X353,'Sub Ref'!$L$14:$L$23,0)),0)</f>
        <v>0</v>
      </c>
      <c r="AN353" s="26">
        <f t="shared" si="54"/>
        <v>7</v>
      </c>
      <c r="AP353" s="26">
        <f>IFERROR('MARK LOOKUP'!Y353*LEDGER!AR353,0)</f>
        <v>0</v>
      </c>
      <c r="AQ353" s="26">
        <f>IFERROR('MARK LOOKUP'!Z353*LEDGER!AS353,0)</f>
        <v>0</v>
      </c>
      <c r="AR353" s="26">
        <f>IFERROR(AA353*LEDGER!AU353,0)</f>
        <v>0</v>
      </c>
      <c r="AS353" s="26">
        <f>IFERROR(AB353*LEDGER!AV353,0)</f>
        <v>0</v>
      </c>
      <c r="AT353" s="26">
        <f>IFERROR(AC353*LEDGER!AU353,0)</f>
        <v>0</v>
      </c>
      <c r="AU353" s="26">
        <f>IFERROR(AD353*LEDGER!AV353,0)</f>
        <v>0</v>
      </c>
      <c r="AV353" s="26">
        <f>IFERROR(AE353*LEDGER!BA353,0)</f>
        <v>0</v>
      </c>
      <c r="AW353" s="26">
        <f>IFERROR(AF353*LEDGER!BB353,0)</f>
        <v>0</v>
      </c>
      <c r="AX353" s="26">
        <f>IFERROR(AG353*LEDGER!BD353,0)</f>
        <v>0</v>
      </c>
      <c r="AY353" s="26">
        <f>IFERROR(AH353*LEDGER!BE353,0)</f>
        <v>0</v>
      </c>
      <c r="AZ353" s="26">
        <f>IFERROR(AI353*LEDGER!BG353,0)</f>
        <v>0</v>
      </c>
      <c r="BA353" s="26">
        <f>IFERROR(AJ353*LEDGER!BH353,0)</f>
        <v>0</v>
      </c>
      <c r="BB353" s="26">
        <f>IFERROR(AK353*LEDGER!BJ353,0)</f>
        <v>0</v>
      </c>
      <c r="BC353" s="26">
        <f>IFERROR(AL353*LEDGER!BK353,0)</f>
        <v>0</v>
      </c>
      <c r="BD353" s="26">
        <f t="shared" si="55"/>
        <v>0</v>
      </c>
      <c r="BE353" s="26">
        <f t="shared" si="56"/>
        <v>0</v>
      </c>
    </row>
    <row r="354" spans="2:57" x14ac:dyDescent="0.2">
      <c r="B354" s="26">
        <f>'Sub Ref'!F$27</f>
        <v>75</v>
      </c>
      <c r="C354" s="26">
        <f>'Sub Ref'!G$27</f>
        <v>25</v>
      </c>
      <c r="D354" s="26">
        <f t="shared" si="50"/>
        <v>100</v>
      </c>
      <c r="E354" s="26">
        <f>'Sub Ref'!O$27</f>
        <v>75</v>
      </c>
      <c r="F354" s="26">
        <f>'Sub Ref'!P$27</f>
        <v>25</v>
      </c>
      <c r="G354" s="26">
        <f t="shared" si="51"/>
        <v>100</v>
      </c>
      <c r="H354" s="26" t="e">
        <f>VLOOKUP('DATA ENTRY'!L354,'Sub Ref'!$L$30:$O$31,4,0)</f>
        <v>#N/A</v>
      </c>
      <c r="I354" s="26" t="e">
        <f>VLOOKUP('DATA ENTRY'!L354,'Sub Ref'!$L$30:$P$31,5,0)</f>
        <v>#N/A</v>
      </c>
      <c r="J354" s="26" t="e">
        <f t="shared" si="57"/>
        <v>#N/A</v>
      </c>
      <c r="K354" s="26" t="e">
        <f>VLOOKUP('DATA ENTRY'!O354,'Sub Ref'!$C$3:$G$11,4,0)</f>
        <v>#N/A</v>
      </c>
      <c r="L354" s="26" t="e">
        <f>VLOOKUP('DATA ENTRY'!O354,'Sub Ref'!$C$3:$G$11,5,0)</f>
        <v>#N/A</v>
      </c>
      <c r="M354" s="26" t="e">
        <f t="shared" si="52"/>
        <v>#N/A</v>
      </c>
      <c r="N354" s="26" t="e">
        <f>VLOOKUP('DATA ENTRY'!R354,'Sub Ref'!$L$3:$P$11,4,0)</f>
        <v>#N/A</v>
      </c>
      <c r="O354" s="26" t="e">
        <f>VLOOKUP('DATA ENTRY'!R354,'Sub Ref'!$L$3:$P$11,5,0)</f>
        <v>#N/A</v>
      </c>
      <c r="P354" s="26" t="e">
        <f t="shared" si="58"/>
        <v>#N/A</v>
      </c>
      <c r="Q354" s="26" t="e">
        <f>VLOOKUP('DATA ENTRY'!U354,'Sub Ref'!$C$14:$G$22,4,0)</f>
        <v>#N/A</v>
      </c>
      <c r="R354" s="26" t="e">
        <f>VLOOKUP('DATA ENTRY'!U354,'Sub Ref'!$C$14:$G$22,5,0)</f>
        <v>#N/A</v>
      </c>
      <c r="S354" s="26" t="e">
        <f t="shared" si="59"/>
        <v>#N/A</v>
      </c>
      <c r="T354" s="26" t="e">
        <f>INDEX('Sub Ref'!$O$14:$O$22,MATCH('DATA ENTRY'!X354,'Sub Ref'!$L$14:$L$22,0))</f>
        <v>#N/A</v>
      </c>
      <c r="U354" s="26" t="e">
        <f>INDEX('Sub Ref'!$P$14:$P$22,MATCH('DATA ENTRY'!X354,'Sub Ref'!$L$14:$L$22,0))</f>
        <v>#N/A</v>
      </c>
      <c r="V354" s="26" t="e">
        <f t="shared" si="53"/>
        <v>#N/A</v>
      </c>
      <c r="X354" s="26">
        <f>'DATA ENTRY'!A354</f>
        <v>0</v>
      </c>
      <c r="Y354" s="26">
        <f>'Sub Ref'!$D$27</f>
        <v>2.25</v>
      </c>
      <c r="Z354" s="26">
        <f>'Sub Ref'!$E$27</f>
        <v>0.75</v>
      </c>
      <c r="AA354" s="26">
        <f>'Sub Ref'!$M$27</f>
        <v>3</v>
      </c>
      <c r="AB354" s="26">
        <f>'Sub Ref'!$N$27</f>
        <v>1</v>
      </c>
      <c r="AC354" s="26">
        <f>IFERROR(VLOOKUP('DATA ENTRY'!L354,'Sub Ref'!$L$30:$N$31,2,0),0)</f>
        <v>0</v>
      </c>
      <c r="AD354" s="26">
        <f>IFERROR(VLOOKUP('DATA ENTRY'!L354,'Sub Ref'!$L$30:$N$31,3,0),0)</f>
        <v>0</v>
      </c>
      <c r="AE354" s="26">
        <f>IFERROR(VLOOKUP('DATA ENTRY'!O354,'Sub Ref'!$C$3:$E$11,2,0),0)</f>
        <v>0</v>
      </c>
      <c r="AF354" s="26">
        <f>IFERROR(VLOOKUP('DATA ENTRY'!O354,'Sub Ref'!$C$3:$E$11,3,0),0)</f>
        <v>0</v>
      </c>
      <c r="AG354" s="26">
        <f>IFERROR(VLOOKUP('DATA ENTRY'!R354,'Sub Ref'!$L$3:$N$24,2,0),0)</f>
        <v>0</v>
      </c>
      <c r="AH354" s="26">
        <f>IFERROR(VLOOKUP('DATA ENTRY'!R354,'Sub Ref'!$L$3:$N$24,3,0),0)</f>
        <v>0</v>
      </c>
      <c r="AI354" s="26">
        <f>IFERROR(VLOOKUP('DATA ENTRY'!U354,'Sub Ref'!$C$14:$E$22,2,0),0)</f>
        <v>0</v>
      </c>
      <c r="AJ354" s="26">
        <f>IFERROR(VLOOKUP('DATA ENTRY'!U354,'Sub Ref'!$C$14:$E$22,3,0),0)</f>
        <v>0</v>
      </c>
      <c r="AK354" s="26">
        <f>IFERROR(INDEX('Sub Ref'!$M$14:$M$23,MATCH('DATA ENTRY'!X354,'Sub Ref'!$L$14:$L$23,0)),0)</f>
        <v>0</v>
      </c>
      <c r="AL354" s="26">
        <f>IFERROR(INDEX('Sub Ref'!$N$14:$N$23,MATCH('DATA ENTRY'!X354,'Sub Ref'!$L$14:$L$23,0)),0)</f>
        <v>0</v>
      </c>
      <c r="AN354" s="26">
        <f t="shared" si="54"/>
        <v>7</v>
      </c>
      <c r="AP354" s="26">
        <f>IFERROR('MARK LOOKUP'!Y354*LEDGER!AR354,0)</f>
        <v>0</v>
      </c>
      <c r="AQ354" s="26">
        <f>IFERROR('MARK LOOKUP'!Z354*LEDGER!AS354,0)</f>
        <v>0</v>
      </c>
      <c r="AR354" s="26">
        <f>IFERROR(AA354*LEDGER!AU354,0)</f>
        <v>0</v>
      </c>
      <c r="AS354" s="26">
        <f>IFERROR(AB354*LEDGER!AV354,0)</f>
        <v>0</v>
      </c>
      <c r="AT354" s="26">
        <f>IFERROR(AC354*LEDGER!AU354,0)</f>
        <v>0</v>
      </c>
      <c r="AU354" s="26">
        <f>IFERROR(AD354*LEDGER!AV354,0)</f>
        <v>0</v>
      </c>
      <c r="AV354" s="26">
        <f>IFERROR(AE354*LEDGER!BA354,0)</f>
        <v>0</v>
      </c>
      <c r="AW354" s="26">
        <f>IFERROR(AF354*LEDGER!BB354,0)</f>
        <v>0</v>
      </c>
      <c r="AX354" s="26">
        <f>IFERROR(AG354*LEDGER!BD354,0)</f>
        <v>0</v>
      </c>
      <c r="AY354" s="26">
        <f>IFERROR(AH354*LEDGER!BE354,0)</f>
        <v>0</v>
      </c>
      <c r="AZ354" s="26">
        <f>IFERROR(AI354*LEDGER!BG354,0)</f>
        <v>0</v>
      </c>
      <c r="BA354" s="26">
        <f>IFERROR(AJ354*LEDGER!BH354,0)</f>
        <v>0</v>
      </c>
      <c r="BB354" s="26">
        <f>IFERROR(AK354*LEDGER!BJ354,0)</f>
        <v>0</v>
      </c>
      <c r="BC354" s="26">
        <f>IFERROR(AL354*LEDGER!BK354,0)</f>
        <v>0</v>
      </c>
      <c r="BD354" s="26">
        <f t="shared" si="55"/>
        <v>0</v>
      </c>
      <c r="BE354" s="26">
        <f t="shared" si="56"/>
        <v>0</v>
      </c>
    </row>
    <row r="355" spans="2:57" x14ac:dyDescent="0.2">
      <c r="B355" s="26">
        <f>'Sub Ref'!F$27</f>
        <v>75</v>
      </c>
      <c r="C355" s="26">
        <f>'Sub Ref'!G$27</f>
        <v>25</v>
      </c>
      <c r="D355" s="26">
        <f t="shared" si="50"/>
        <v>100</v>
      </c>
      <c r="E355" s="26">
        <f>'Sub Ref'!O$27</f>
        <v>75</v>
      </c>
      <c r="F355" s="26">
        <f>'Sub Ref'!P$27</f>
        <v>25</v>
      </c>
      <c r="G355" s="26">
        <f t="shared" si="51"/>
        <v>100</v>
      </c>
      <c r="H355" s="26" t="e">
        <f>VLOOKUP('DATA ENTRY'!L355,'Sub Ref'!$L$30:$O$31,4,0)</f>
        <v>#N/A</v>
      </c>
      <c r="I355" s="26" t="e">
        <f>VLOOKUP('DATA ENTRY'!L355,'Sub Ref'!$L$30:$P$31,5,0)</f>
        <v>#N/A</v>
      </c>
      <c r="J355" s="26" t="e">
        <f t="shared" si="57"/>
        <v>#N/A</v>
      </c>
      <c r="K355" s="26" t="e">
        <f>VLOOKUP('DATA ENTRY'!O355,'Sub Ref'!$C$3:$G$11,4,0)</f>
        <v>#N/A</v>
      </c>
      <c r="L355" s="26" t="e">
        <f>VLOOKUP('DATA ENTRY'!O355,'Sub Ref'!$C$3:$G$11,5,0)</f>
        <v>#N/A</v>
      </c>
      <c r="M355" s="26" t="e">
        <f t="shared" si="52"/>
        <v>#N/A</v>
      </c>
      <c r="N355" s="26" t="e">
        <f>VLOOKUP('DATA ENTRY'!R355,'Sub Ref'!$L$3:$P$11,4,0)</f>
        <v>#N/A</v>
      </c>
      <c r="O355" s="26" t="e">
        <f>VLOOKUP('DATA ENTRY'!R355,'Sub Ref'!$L$3:$P$11,5,0)</f>
        <v>#N/A</v>
      </c>
      <c r="P355" s="26" t="e">
        <f t="shared" si="58"/>
        <v>#N/A</v>
      </c>
      <c r="Q355" s="26" t="e">
        <f>VLOOKUP('DATA ENTRY'!U355,'Sub Ref'!$C$14:$G$22,4,0)</f>
        <v>#N/A</v>
      </c>
      <c r="R355" s="26" t="e">
        <f>VLOOKUP('DATA ENTRY'!U355,'Sub Ref'!$C$14:$G$22,5,0)</f>
        <v>#N/A</v>
      </c>
      <c r="S355" s="26" t="e">
        <f t="shared" si="59"/>
        <v>#N/A</v>
      </c>
      <c r="T355" s="26" t="e">
        <f>INDEX('Sub Ref'!$O$14:$O$22,MATCH('DATA ENTRY'!X355,'Sub Ref'!$L$14:$L$22,0))</f>
        <v>#N/A</v>
      </c>
      <c r="U355" s="26" t="e">
        <f>INDEX('Sub Ref'!$P$14:$P$22,MATCH('DATA ENTRY'!X355,'Sub Ref'!$L$14:$L$22,0))</f>
        <v>#N/A</v>
      </c>
      <c r="V355" s="26" t="e">
        <f t="shared" si="53"/>
        <v>#N/A</v>
      </c>
      <c r="X355" s="26">
        <f>'DATA ENTRY'!A355</f>
        <v>0</v>
      </c>
      <c r="Y355" s="26">
        <f>'Sub Ref'!$D$27</f>
        <v>2.25</v>
      </c>
      <c r="Z355" s="26">
        <f>'Sub Ref'!$E$27</f>
        <v>0.75</v>
      </c>
      <c r="AA355" s="26">
        <f>'Sub Ref'!$M$27</f>
        <v>3</v>
      </c>
      <c r="AB355" s="26">
        <f>'Sub Ref'!$N$27</f>
        <v>1</v>
      </c>
      <c r="AC355" s="26">
        <f>IFERROR(VLOOKUP('DATA ENTRY'!L355,'Sub Ref'!$L$30:$N$31,2,0),0)</f>
        <v>0</v>
      </c>
      <c r="AD355" s="26">
        <f>IFERROR(VLOOKUP('DATA ENTRY'!L355,'Sub Ref'!$L$30:$N$31,3,0),0)</f>
        <v>0</v>
      </c>
      <c r="AE355" s="26">
        <f>IFERROR(VLOOKUP('DATA ENTRY'!O355,'Sub Ref'!$C$3:$E$11,2,0),0)</f>
        <v>0</v>
      </c>
      <c r="AF355" s="26">
        <f>IFERROR(VLOOKUP('DATA ENTRY'!O355,'Sub Ref'!$C$3:$E$11,3,0),0)</f>
        <v>0</v>
      </c>
      <c r="AG355" s="26">
        <f>IFERROR(VLOOKUP('DATA ENTRY'!R355,'Sub Ref'!$L$3:$N$24,2,0),0)</f>
        <v>0</v>
      </c>
      <c r="AH355" s="26">
        <f>IFERROR(VLOOKUP('DATA ENTRY'!R355,'Sub Ref'!$L$3:$N$24,3,0),0)</f>
        <v>0</v>
      </c>
      <c r="AI355" s="26">
        <f>IFERROR(VLOOKUP('DATA ENTRY'!U355,'Sub Ref'!$C$14:$E$22,2,0),0)</f>
        <v>0</v>
      </c>
      <c r="AJ355" s="26">
        <f>IFERROR(VLOOKUP('DATA ENTRY'!U355,'Sub Ref'!$C$14:$E$22,3,0),0)</f>
        <v>0</v>
      </c>
      <c r="AK355" s="26">
        <f>IFERROR(INDEX('Sub Ref'!$M$14:$M$23,MATCH('DATA ENTRY'!X355,'Sub Ref'!$L$14:$L$23,0)),0)</f>
        <v>0</v>
      </c>
      <c r="AL355" s="26">
        <f>IFERROR(INDEX('Sub Ref'!$N$14:$N$23,MATCH('DATA ENTRY'!X355,'Sub Ref'!$L$14:$L$23,0)),0)</f>
        <v>0</v>
      </c>
      <c r="AN355" s="26">
        <f t="shared" si="54"/>
        <v>7</v>
      </c>
      <c r="AP355" s="26">
        <f>IFERROR('MARK LOOKUP'!Y355*LEDGER!AR355,0)</f>
        <v>0</v>
      </c>
      <c r="AQ355" s="26">
        <f>IFERROR('MARK LOOKUP'!Z355*LEDGER!AS355,0)</f>
        <v>0</v>
      </c>
      <c r="AR355" s="26">
        <f>IFERROR(AA355*LEDGER!AU355,0)</f>
        <v>0</v>
      </c>
      <c r="AS355" s="26">
        <f>IFERROR(AB355*LEDGER!AV355,0)</f>
        <v>0</v>
      </c>
      <c r="AT355" s="26">
        <f>IFERROR(AC355*LEDGER!AU355,0)</f>
        <v>0</v>
      </c>
      <c r="AU355" s="26">
        <f>IFERROR(AD355*LEDGER!AV355,0)</f>
        <v>0</v>
      </c>
      <c r="AV355" s="26">
        <f>IFERROR(AE355*LEDGER!BA355,0)</f>
        <v>0</v>
      </c>
      <c r="AW355" s="26">
        <f>IFERROR(AF355*LEDGER!BB355,0)</f>
        <v>0</v>
      </c>
      <c r="AX355" s="26">
        <f>IFERROR(AG355*LEDGER!BD355,0)</f>
        <v>0</v>
      </c>
      <c r="AY355" s="26">
        <f>IFERROR(AH355*LEDGER!BE355,0)</f>
        <v>0</v>
      </c>
      <c r="AZ355" s="26">
        <f>IFERROR(AI355*LEDGER!BG355,0)</f>
        <v>0</v>
      </c>
      <c r="BA355" s="26">
        <f>IFERROR(AJ355*LEDGER!BH355,0)</f>
        <v>0</v>
      </c>
      <c r="BB355" s="26">
        <f>IFERROR(AK355*LEDGER!BJ355,0)</f>
        <v>0</v>
      </c>
      <c r="BC355" s="26">
        <f>IFERROR(AL355*LEDGER!BK355,0)</f>
        <v>0</v>
      </c>
      <c r="BD355" s="26">
        <f t="shared" si="55"/>
        <v>0</v>
      </c>
      <c r="BE355" s="26">
        <f t="shared" si="56"/>
        <v>0</v>
      </c>
    </row>
    <row r="356" spans="2:57" x14ac:dyDescent="0.2">
      <c r="B356" s="26">
        <f>'Sub Ref'!F$27</f>
        <v>75</v>
      </c>
      <c r="C356" s="26">
        <f>'Sub Ref'!G$27</f>
        <v>25</v>
      </c>
      <c r="D356" s="26">
        <f t="shared" si="50"/>
        <v>100</v>
      </c>
      <c r="E356" s="26">
        <f>'Sub Ref'!O$27</f>
        <v>75</v>
      </c>
      <c r="F356" s="26">
        <f>'Sub Ref'!P$27</f>
        <v>25</v>
      </c>
      <c r="G356" s="26">
        <f t="shared" si="51"/>
        <v>100</v>
      </c>
      <c r="H356" s="26" t="e">
        <f>VLOOKUP('DATA ENTRY'!L356,'Sub Ref'!$L$30:$O$31,4,0)</f>
        <v>#N/A</v>
      </c>
      <c r="I356" s="26" t="e">
        <f>VLOOKUP('DATA ENTRY'!L356,'Sub Ref'!$L$30:$P$31,5,0)</f>
        <v>#N/A</v>
      </c>
      <c r="J356" s="26" t="e">
        <f t="shared" si="57"/>
        <v>#N/A</v>
      </c>
      <c r="K356" s="26" t="e">
        <f>VLOOKUP('DATA ENTRY'!O356,'Sub Ref'!$C$3:$G$11,4,0)</f>
        <v>#N/A</v>
      </c>
      <c r="L356" s="26" t="e">
        <f>VLOOKUP('DATA ENTRY'!O356,'Sub Ref'!$C$3:$G$11,5,0)</f>
        <v>#N/A</v>
      </c>
      <c r="M356" s="26" t="e">
        <f t="shared" si="52"/>
        <v>#N/A</v>
      </c>
      <c r="N356" s="26" t="e">
        <f>VLOOKUP('DATA ENTRY'!R356,'Sub Ref'!$L$3:$P$11,4,0)</f>
        <v>#N/A</v>
      </c>
      <c r="O356" s="26" t="e">
        <f>VLOOKUP('DATA ENTRY'!R356,'Sub Ref'!$L$3:$P$11,5,0)</f>
        <v>#N/A</v>
      </c>
      <c r="P356" s="26" t="e">
        <f t="shared" si="58"/>
        <v>#N/A</v>
      </c>
      <c r="Q356" s="26" t="e">
        <f>VLOOKUP('DATA ENTRY'!U356,'Sub Ref'!$C$14:$G$22,4,0)</f>
        <v>#N/A</v>
      </c>
      <c r="R356" s="26" t="e">
        <f>VLOOKUP('DATA ENTRY'!U356,'Sub Ref'!$C$14:$G$22,5,0)</f>
        <v>#N/A</v>
      </c>
      <c r="S356" s="26" t="e">
        <f t="shared" si="59"/>
        <v>#N/A</v>
      </c>
      <c r="T356" s="26" t="e">
        <f>INDEX('Sub Ref'!$O$14:$O$22,MATCH('DATA ENTRY'!X356,'Sub Ref'!$L$14:$L$22,0))</f>
        <v>#N/A</v>
      </c>
      <c r="U356" s="26" t="e">
        <f>INDEX('Sub Ref'!$P$14:$P$22,MATCH('DATA ENTRY'!X356,'Sub Ref'!$L$14:$L$22,0))</f>
        <v>#N/A</v>
      </c>
      <c r="V356" s="26" t="e">
        <f t="shared" si="53"/>
        <v>#N/A</v>
      </c>
      <c r="X356" s="26">
        <f>'DATA ENTRY'!A356</f>
        <v>0</v>
      </c>
      <c r="Y356" s="26">
        <f>'Sub Ref'!$D$27</f>
        <v>2.25</v>
      </c>
      <c r="Z356" s="26">
        <f>'Sub Ref'!$E$27</f>
        <v>0.75</v>
      </c>
      <c r="AA356" s="26">
        <f>'Sub Ref'!$M$27</f>
        <v>3</v>
      </c>
      <c r="AB356" s="26">
        <f>'Sub Ref'!$N$27</f>
        <v>1</v>
      </c>
      <c r="AC356" s="26">
        <f>IFERROR(VLOOKUP('DATA ENTRY'!L356,'Sub Ref'!$L$30:$N$31,2,0),0)</f>
        <v>0</v>
      </c>
      <c r="AD356" s="26">
        <f>IFERROR(VLOOKUP('DATA ENTRY'!L356,'Sub Ref'!$L$30:$N$31,3,0),0)</f>
        <v>0</v>
      </c>
      <c r="AE356" s="26">
        <f>IFERROR(VLOOKUP('DATA ENTRY'!O356,'Sub Ref'!$C$3:$E$11,2,0),0)</f>
        <v>0</v>
      </c>
      <c r="AF356" s="26">
        <f>IFERROR(VLOOKUP('DATA ENTRY'!O356,'Sub Ref'!$C$3:$E$11,3,0),0)</f>
        <v>0</v>
      </c>
      <c r="AG356" s="26">
        <f>IFERROR(VLOOKUP('DATA ENTRY'!R356,'Sub Ref'!$L$3:$N$24,2,0),0)</f>
        <v>0</v>
      </c>
      <c r="AH356" s="26">
        <f>IFERROR(VLOOKUP('DATA ENTRY'!R356,'Sub Ref'!$L$3:$N$24,3,0),0)</f>
        <v>0</v>
      </c>
      <c r="AI356" s="26">
        <f>IFERROR(VLOOKUP('DATA ENTRY'!U356,'Sub Ref'!$C$14:$E$22,2,0),0)</f>
        <v>0</v>
      </c>
      <c r="AJ356" s="26">
        <f>IFERROR(VLOOKUP('DATA ENTRY'!U356,'Sub Ref'!$C$14:$E$22,3,0),0)</f>
        <v>0</v>
      </c>
      <c r="AK356" s="26">
        <f>IFERROR(INDEX('Sub Ref'!$M$14:$M$23,MATCH('DATA ENTRY'!X356,'Sub Ref'!$L$14:$L$23,0)),0)</f>
        <v>0</v>
      </c>
      <c r="AL356" s="26">
        <f>IFERROR(INDEX('Sub Ref'!$N$14:$N$23,MATCH('DATA ENTRY'!X356,'Sub Ref'!$L$14:$L$23,0)),0)</f>
        <v>0</v>
      </c>
      <c r="AN356" s="26">
        <f t="shared" si="54"/>
        <v>7</v>
      </c>
      <c r="AP356" s="26">
        <f>IFERROR('MARK LOOKUP'!Y356*LEDGER!AR356,0)</f>
        <v>0</v>
      </c>
      <c r="AQ356" s="26">
        <f>IFERROR('MARK LOOKUP'!Z356*LEDGER!AS356,0)</f>
        <v>0</v>
      </c>
      <c r="AR356" s="26">
        <f>IFERROR(AA356*LEDGER!AU356,0)</f>
        <v>0</v>
      </c>
      <c r="AS356" s="26">
        <f>IFERROR(AB356*LEDGER!AV356,0)</f>
        <v>0</v>
      </c>
      <c r="AT356" s="26">
        <f>IFERROR(AC356*LEDGER!AU356,0)</f>
        <v>0</v>
      </c>
      <c r="AU356" s="26">
        <f>IFERROR(AD356*LEDGER!AV356,0)</f>
        <v>0</v>
      </c>
      <c r="AV356" s="26">
        <f>IFERROR(AE356*LEDGER!BA356,0)</f>
        <v>0</v>
      </c>
      <c r="AW356" s="26">
        <f>IFERROR(AF356*LEDGER!BB356,0)</f>
        <v>0</v>
      </c>
      <c r="AX356" s="26">
        <f>IFERROR(AG356*LEDGER!BD356,0)</f>
        <v>0</v>
      </c>
      <c r="AY356" s="26">
        <f>IFERROR(AH356*LEDGER!BE356,0)</f>
        <v>0</v>
      </c>
      <c r="AZ356" s="26">
        <f>IFERROR(AI356*LEDGER!BG356,0)</f>
        <v>0</v>
      </c>
      <c r="BA356" s="26">
        <f>IFERROR(AJ356*LEDGER!BH356,0)</f>
        <v>0</v>
      </c>
      <c r="BB356" s="26">
        <f>IFERROR(AK356*LEDGER!BJ356,0)</f>
        <v>0</v>
      </c>
      <c r="BC356" s="26">
        <f>IFERROR(AL356*LEDGER!BK356,0)</f>
        <v>0</v>
      </c>
      <c r="BD356" s="26">
        <f t="shared" si="55"/>
        <v>0</v>
      </c>
      <c r="BE356" s="26">
        <f t="shared" si="56"/>
        <v>0</v>
      </c>
    </row>
    <row r="357" spans="2:57" x14ac:dyDescent="0.2">
      <c r="B357" s="26">
        <f>'Sub Ref'!F$27</f>
        <v>75</v>
      </c>
      <c r="C357" s="26">
        <f>'Sub Ref'!G$27</f>
        <v>25</v>
      </c>
      <c r="D357" s="26">
        <f t="shared" si="50"/>
        <v>100</v>
      </c>
      <c r="E357" s="26">
        <f>'Sub Ref'!O$27</f>
        <v>75</v>
      </c>
      <c r="F357" s="26">
        <f>'Sub Ref'!P$27</f>
        <v>25</v>
      </c>
      <c r="G357" s="26">
        <f t="shared" si="51"/>
        <v>100</v>
      </c>
      <c r="H357" s="26" t="e">
        <f>VLOOKUP('DATA ENTRY'!L357,'Sub Ref'!$L$30:$O$31,4,0)</f>
        <v>#N/A</v>
      </c>
      <c r="I357" s="26" t="e">
        <f>VLOOKUP('DATA ENTRY'!L357,'Sub Ref'!$L$30:$P$31,5,0)</f>
        <v>#N/A</v>
      </c>
      <c r="J357" s="26" t="e">
        <f t="shared" si="57"/>
        <v>#N/A</v>
      </c>
      <c r="K357" s="26" t="e">
        <f>VLOOKUP('DATA ENTRY'!O357,'Sub Ref'!$C$3:$G$11,4,0)</f>
        <v>#N/A</v>
      </c>
      <c r="L357" s="26" t="e">
        <f>VLOOKUP('DATA ENTRY'!O357,'Sub Ref'!$C$3:$G$11,5,0)</f>
        <v>#N/A</v>
      </c>
      <c r="M357" s="26" t="e">
        <f t="shared" si="52"/>
        <v>#N/A</v>
      </c>
      <c r="N357" s="26" t="e">
        <f>VLOOKUP('DATA ENTRY'!R357,'Sub Ref'!$L$3:$P$11,4,0)</f>
        <v>#N/A</v>
      </c>
      <c r="O357" s="26" t="e">
        <f>VLOOKUP('DATA ENTRY'!R357,'Sub Ref'!$L$3:$P$11,5,0)</f>
        <v>#N/A</v>
      </c>
      <c r="P357" s="26" t="e">
        <f t="shared" si="58"/>
        <v>#N/A</v>
      </c>
      <c r="Q357" s="26" t="e">
        <f>VLOOKUP('DATA ENTRY'!U357,'Sub Ref'!$C$14:$G$22,4,0)</f>
        <v>#N/A</v>
      </c>
      <c r="R357" s="26" t="e">
        <f>VLOOKUP('DATA ENTRY'!U357,'Sub Ref'!$C$14:$G$22,5,0)</f>
        <v>#N/A</v>
      </c>
      <c r="S357" s="26" t="e">
        <f t="shared" si="59"/>
        <v>#N/A</v>
      </c>
      <c r="T357" s="26" t="e">
        <f>INDEX('Sub Ref'!$O$14:$O$22,MATCH('DATA ENTRY'!X357,'Sub Ref'!$L$14:$L$22,0))</f>
        <v>#N/A</v>
      </c>
      <c r="U357" s="26" t="e">
        <f>INDEX('Sub Ref'!$P$14:$P$22,MATCH('DATA ENTRY'!X357,'Sub Ref'!$L$14:$L$22,0))</f>
        <v>#N/A</v>
      </c>
      <c r="V357" s="26" t="e">
        <f t="shared" si="53"/>
        <v>#N/A</v>
      </c>
      <c r="X357" s="26">
        <f>'DATA ENTRY'!A357</f>
        <v>0</v>
      </c>
      <c r="Y357" s="26">
        <f>'Sub Ref'!$D$27</f>
        <v>2.25</v>
      </c>
      <c r="Z357" s="26">
        <f>'Sub Ref'!$E$27</f>
        <v>0.75</v>
      </c>
      <c r="AA357" s="26">
        <f>'Sub Ref'!$M$27</f>
        <v>3</v>
      </c>
      <c r="AB357" s="26">
        <f>'Sub Ref'!$N$27</f>
        <v>1</v>
      </c>
      <c r="AC357" s="26">
        <f>IFERROR(VLOOKUP('DATA ENTRY'!L357,'Sub Ref'!$L$30:$N$31,2,0),0)</f>
        <v>0</v>
      </c>
      <c r="AD357" s="26">
        <f>IFERROR(VLOOKUP('DATA ENTRY'!L357,'Sub Ref'!$L$30:$N$31,3,0),0)</f>
        <v>0</v>
      </c>
      <c r="AE357" s="26">
        <f>IFERROR(VLOOKUP('DATA ENTRY'!O357,'Sub Ref'!$C$3:$E$11,2,0),0)</f>
        <v>0</v>
      </c>
      <c r="AF357" s="26">
        <f>IFERROR(VLOOKUP('DATA ENTRY'!O357,'Sub Ref'!$C$3:$E$11,3,0),0)</f>
        <v>0</v>
      </c>
      <c r="AG357" s="26">
        <f>IFERROR(VLOOKUP('DATA ENTRY'!R357,'Sub Ref'!$L$3:$N$24,2,0),0)</f>
        <v>0</v>
      </c>
      <c r="AH357" s="26">
        <f>IFERROR(VLOOKUP('DATA ENTRY'!R357,'Sub Ref'!$L$3:$N$24,3,0),0)</f>
        <v>0</v>
      </c>
      <c r="AI357" s="26">
        <f>IFERROR(VLOOKUP('DATA ENTRY'!U357,'Sub Ref'!$C$14:$E$22,2,0),0)</f>
        <v>0</v>
      </c>
      <c r="AJ357" s="26">
        <f>IFERROR(VLOOKUP('DATA ENTRY'!U357,'Sub Ref'!$C$14:$E$22,3,0),0)</f>
        <v>0</v>
      </c>
      <c r="AK357" s="26">
        <f>IFERROR(INDEX('Sub Ref'!$M$14:$M$23,MATCH('DATA ENTRY'!X357,'Sub Ref'!$L$14:$L$23,0)),0)</f>
        <v>0</v>
      </c>
      <c r="AL357" s="26">
        <f>IFERROR(INDEX('Sub Ref'!$N$14:$N$23,MATCH('DATA ENTRY'!X357,'Sub Ref'!$L$14:$L$23,0)),0)</f>
        <v>0</v>
      </c>
      <c r="AN357" s="26">
        <f t="shared" si="54"/>
        <v>7</v>
      </c>
      <c r="AP357" s="26">
        <f>IFERROR('MARK LOOKUP'!Y357*LEDGER!AR357,0)</f>
        <v>0</v>
      </c>
      <c r="AQ357" s="26">
        <f>IFERROR('MARK LOOKUP'!Z357*LEDGER!AS357,0)</f>
        <v>0</v>
      </c>
      <c r="AR357" s="26">
        <f>IFERROR(AA357*LEDGER!AU357,0)</f>
        <v>0</v>
      </c>
      <c r="AS357" s="26">
        <f>IFERROR(AB357*LEDGER!AV357,0)</f>
        <v>0</v>
      </c>
      <c r="AT357" s="26">
        <f>IFERROR(AC357*LEDGER!AU357,0)</f>
        <v>0</v>
      </c>
      <c r="AU357" s="26">
        <f>IFERROR(AD357*LEDGER!AV357,0)</f>
        <v>0</v>
      </c>
      <c r="AV357" s="26">
        <f>IFERROR(AE357*LEDGER!BA357,0)</f>
        <v>0</v>
      </c>
      <c r="AW357" s="26">
        <f>IFERROR(AF357*LEDGER!BB357,0)</f>
        <v>0</v>
      </c>
      <c r="AX357" s="26">
        <f>IFERROR(AG357*LEDGER!BD357,0)</f>
        <v>0</v>
      </c>
      <c r="AY357" s="26">
        <f>IFERROR(AH357*LEDGER!BE357,0)</f>
        <v>0</v>
      </c>
      <c r="AZ357" s="26">
        <f>IFERROR(AI357*LEDGER!BG357,0)</f>
        <v>0</v>
      </c>
      <c r="BA357" s="26">
        <f>IFERROR(AJ357*LEDGER!BH357,0)</f>
        <v>0</v>
      </c>
      <c r="BB357" s="26">
        <f>IFERROR(AK357*LEDGER!BJ357,0)</f>
        <v>0</v>
      </c>
      <c r="BC357" s="26">
        <f>IFERROR(AL357*LEDGER!BK357,0)</f>
        <v>0</v>
      </c>
      <c r="BD357" s="26">
        <f t="shared" si="55"/>
        <v>0</v>
      </c>
      <c r="BE357" s="26">
        <f t="shared" si="56"/>
        <v>0</v>
      </c>
    </row>
    <row r="358" spans="2:57" x14ac:dyDescent="0.2">
      <c r="B358" s="26">
        <f>'Sub Ref'!F$27</f>
        <v>75</v>
      </c>
      <c r="C358" s="26">
        <f>'Sub Ref'!G$27</f>
        <v>25</v>
      </c>
      <c r="D358" s="26">
        <f t="shared" si="50"/>
        <v>100</v>
      </c>
      <c r="E358" s="26">
        <f>'Sub Ref'!O$27</f>
        <v>75</v>
      </c>
      <c r="F358" s="26">
        <f>'Sub Ref'!P$27</f>
        <v>25</v>
      </c>
      <c r="G358" s="26">
        <f t="shared" si="51"/>
        <v>100</v>
      </c>
      <c r="H358" s="26" t="e">
        <f>VLOOKUP('DATA ENTRY'!L358,'Sub Ref'!$L$30:$O$31,4,0)</f>
        <v>#N/A</v>
      </c>
      <c r="I358" s="26" t="e">
        <f>VLOOKUP('DATA ENTRY'!L358,'Sub Ref'!$L$30:$P$31,5,0)</f>
        <v>#N/A</v>
      </c>
      <c r="J358" s="26" t="e">
        <f t="shared" si="57"/>
        <v>#N/A</v>
      </c>
      <c r="K358" s="26" t="e">
        <f>VLOOKUP('DATA ENTRY'!O358,'Sub Ref'!$C$3:$G$11,4,0)</f>
        <v>#N/A</v>
      </c>
      <c r="L358" s="26" t="e">
        <f>VLOOKUP('DATA ENTRY'!O358,'Sub Ref'!$C$3:$G$11,5,0)</f>
        <v>#N/A</v>
      </c>
      <c r="M358" s="26" t="e">
        <f t="shared" si="52"/>
        <v>#N/A</v>
      </c>
      <c r="N358" s="26" t="e">
        <f>VLOOKUP('DATA ENTRY'!R358,'Sub Ref'!$L$3:$P$11,4,0)</f>
        <v>#N/A</v>
      </c>
      <c r="O358" s="26" t="e">
        <f>VLOOKUP('DATA ENTRY'!R358,'Sub Ref'!$L$3:$P$11,5,0)</f>
        <v>#N/A</v>
      </c>
      <c r="P358" s="26" t="e">
        <f t="shared" si="58"/>
        <v>#N/A</v>
      </c>
      <c r="Q358" s="26" t="e">
        <f>VLOOKUP('DATA ENTRY'!U358,'Sub Ref'!$C$14:$G$22,4,0)</f>
        <v>#N/A</v>
      </c>
      <c r="R358" s="26" t="e">
        <f>VLOOKUP('DATA ENTRY'!U358,'Sub Ref'!$C$14:$G$22,5,0)</f>
        <v>#N/A</v>
      </c>
      <c r="S358" s="26" t="e">
        <f t="shared" si="59"/>
        <v>#N/A</v>
      </c>
      <c r="T358" s="26" t="e">
        <f>INDEX('Sub Ref'!$O$14:$O$22,MATCH('DATA ENTRY'!X358,'Sub Ref'!$L$14:$L$22,0))</f>
        <v>#N/A</v>
      </c>
      <c r="U358" s="26" t="e">
        <f>INDEX('Sub Ref'!$P$14:$P$22,MATCH('DATA ENTRY'!X358,'Sub Ref'!$L$14:$L$22,0))</f>
        <v>#N/A</v>
      </c>
      <c r="V358" s="26" t="e">
        <f t="shared" si="53"/>
        <v>#N/A</v>
      </c>
      <c r="X358" s="26">
        <f>'DATA ENTRY'!A358</f>
        <v>0</v>
      </c>
      <c r="Y358" s="26">
        <f>'Sub Ref'!$D$27</f>
        <v>2.25</v>
      </c>
      <c r="Z358" s="26">
        <f>'Sub Ref'!$E$27</f>
        <v>0.75</v>
      </c>
      <c r="AA358" s="26">
        <f>'Sub Ref'!$M$27</f>
        <v>3</v>
      </c>
      <c r="AB358" s="26">
        <f>'Sub Ref'!$N$27</f>
        <v>1</v>
      </c>
      <c r="AC358" s="26">
        <f>IFERROR(VLOOKUP('DATA ENTRY'!L358,'Sub Ref'!$L$30:$N$31,2,0),0)</f>
        <v>0</v>
      </c>
      <c r="AD358" s="26">
        <f>IFERROR(VLOOKUP('DATA ENTRY'!L358,'Sub Ref'!$L$30:$N$31,3,0),0)</f>
        <v>0</v>
      </c>
      <c r="AE358" s="26">
        <f>IFERROR(VLOOKUP('DATA ENTRY'!O358,'Sub Ref'!$C$3:$E$11,2,0),0)</f>
        <v>0</v>
      </c>
      <c r="AF358" s="26">
        <f>IFERROR(VLOOKUP('DATA ENTRY'!O358,'Sub Ref'!$C$3:$E$11,3,0),0)</f>
        <v>0</v>
      </c>
      <c r="AG358" s="26">
        <f>IFERROR(VLOOKUP('DATA ENTRY'!R358,'Sub Ref'!$L$3:$N$24,2,0),0)</f>
        <v>0</v>
      </c>
      <c r="AH358" s="26">
        <f>IFERROR(VLOOKUP('DATA ENTRY'!R358,'Sub Ref'!$L$3:$N$24,3,0),0)</f>
        <v>0</v>
      </c>
      <c r="AI358" s="26">
        <f>IFERROR(VLOOKUP('DATA ENTRY'!U358,'Sub Ref'!$C$14:$E$22,2,0),0)</f>
        <v>0</v>
      </c>
      <c r="AJ358" s="26">
        <f>IFERROR(VLOOKUP('DATA ENTRY'!U358,'Sub Ref'!$C$14:$E$22,3,0),0)</f>
        <v>0</v>
      </c>
      <c r="AK358" s="26">
        <f>IFERROR(INDEX('Sub Ref'!$M$14:$M$23,MATCH('DATA ENTRY'!X358,'Sub Ref'!$L$14:$L$23,0)),0)</f>
        <v>0</v>
      </c>
      <c r="AL358" s="26">
        <f>IFERROR(INDEX('Sub Ref'!$N$14:$N$23,MATCH('DATA ENTRY'!X358,'Sub Ref'!$L$14:$L$23,0)),0)</f>
        <v>0</v>
      </c>
      <c r="AN358" s="26">
        <f t="shared" si="54"/>
        <v>7</v>
      </c>
      <c r="AP358" s="26">
        <f>IFERROR('MARK LOOKUP'!Y358*LEDGER!AR358,0)</f>
        <v>0</v>
      </c>
      <c r="AQ358" s="26">
        <f>IFERROR('MARK LOOKUP'!Z358*LEDGER!AS358,0)</f>
        <v>0</v>
      </c>
      <c r="AR358" s="26">
        <f>IFERROR(AA358*LEDGER!AU358,0)</f>
        <v>0</v>
      </c>
      <c r="AS358" s="26">
        <f>IFERROR(AB358*LEDGER!AV358,0)</f>
        <v>0</v>
      </c>
      <c r="AT358" s="26">
        <f>IFERROR(AC358*LEDGER!AU358,0)</f>
        <v>0</v>
      </c>
      <c r="AU358" s="26">
        <f>IFERROR(AD358*LEDGER!AV358,0)</f>
        <v>0</v>
      </c>
      <c r="AV358" s="26">
        <f>IFERROR(AE358*LEDGER!BA358,0)</f>
        <v>0</v>
      </c>
      <c r="AW358" s="26">
        <f>IFERROR(AF358*LEDGER!BB358,0)</f>
        <v>0</v>
      </c>
      <c r="AX358" s="26">
        <f>IFERROR(AG358*LEDGER!BD358,0)</f>
        <v>0</v>
      </c>
      <c r="AY358" s="26">
        <f>IFERROR(AH358*LEDGER!BE358,0)</f>
        <v>0</v>
      </c>
      <c r="AZ358" s="26">
        <f>IFERROR(AI358*LEDGER!BG358,0)</f>
        <v>0</v>
      </c>
      <c r="BA358" s="26">
        <f>IFERROR(AJ358*LEDGER!BH358,0)</f>
        <v>0</v>
      </c>
      <c r="BB358" s="26">
        <f>IFERROR(AK358*LEDGER!BJ358,0)</f>
        <v>0</v>
      </c>
      <c r="BC358" s="26">
        <f>IFERROR(AL358*LEDGER!BK358,0)</f>
        <v>0</v>
      </c>
      <c r="BD358" s="26">
        <f t="shared" si="55"/>
        <v>0</v>
      </c>
      <c r="BE358" s="26">
        <f t="shared" si="56"/>
        <v>0</v>
      </c>
    </row>
    <row r="359" spans="2:57" x14ac:dyDescent="0.2">
      <c r="B359" s="26">
        <f>'Sub Ref'!F$27</f>
        <v>75</v>
      </c>
      <c r="C359" s="26">
        <f>'Sub Ref'!G$27</f>
        <v>25</v>
      </c>
      <c r="D359" s="26">
        <f t="shared" si="50"/>
        <v>100</v>
      </c>
      <c r="E359" s="26">
        <f>'Sub Ref'!O$27</f>
        <v>75</v>
      </c>
      <c r="F359" s="26">
        <f>'Sub Ref'!P$27</f>
        <v>25</v>
      </c>
      <c r="G359" s="26">
        <f t="shared" si="51"/>
        <v>100</v>
      </c>
      <c r="H359" s="26" t="e">
        <f>VLOOKUP('DATA ENTRY'!L359,'Sub Ref'!$L$30:$O$31,4,0)</f>
        <v>#N/A</v>
      </c>
      <c r="I359" s="26" t="e">
        <f>VLOOKUP('DATA ENTRY'!L359,'Sub Ref'!$L$30:$P$31,5,0)</f>
        <v>#N/A</v>
      </c>
      <c r="J359" s="26" t="e">
        <f t="shared" si="57"/>
        <v>#N/A</v>
      </c>
      <c r="K359" s="26" t="e">
        <f>VLOOKUP('DATA ENTRY'!O359,'Sub Ref'!$C$3:$G$11,4,0)</f>
        <v>#N/A</v>
      </c>
      <c r="L359" s="26" t="e">
        <f>VLOOKUP('DATA ENTRY'!O359,'Sub Ref'!$C$3:$G$11,5,0)</f>
        <v>#N/A</v>
      </c>
      <c r="M359" s="26" t="e">
        <f t="shared" si="52"/>
        <v>#N/A</v>
      </c>
      <c r="N359" s="26" t="e">
        <f>VLOOKUP('DATA ENTRY'!R359,'Sub Ref'!$L$3:$P$11,4,0)</f>
        <v>#N/A</v>
      </c>
      <c r="O359" s="26" t="e">
        <f>VLOOKUP('DATA ENTRY'!R359,'Sub Ref'!$L$3:$P$11,5,0)</f>
        <v>#N/A</v>
      </c>
      <c r="P359" s="26" t="e">
        <f t="shared" si="58"/>
        <v>#N/A</v>
      </c>
      <c r="Q359" s="26" t="e">
        <f>VLOOKUP('DATA ENTRY'!U359,'Sub Ref'!$C$14:$G$22,4,0)</f>
        <v>#N/A</v>
      </c>
      <c r="R359" s="26" t="e">
        <f>VLOOKUP('DATA ENTRY'!U359,'Sub Ref'!$C$14:$G$22,5,0)</f>
        <v>#N/A</v>
      </c>
      <c r="S359" s="26" t="e">
        <f t="shared" si="59"/>
        <v>#N/A</v>
      </c>
      <c r="T359" s="26" t="e">
        <f>INDEX('Sub Ref'!$O$14:$O$22,MATCH('DATA ENTRY'!X359,'Sub Ref'!$L$14:$L$22,0))</f>
        <v>#N/A</v>
      </c>
      <c r="U359" s="26" t="e">
        <f>INDEX('Sub Ref'!$P$14:$P$22,MATCH('DATA ENTRY'!X359,'Sub Ref'!$L$14:$L$22,0))</f>
        <v>#N/A</v>
      </c>
      <c r="V359" s="26" t="e">
        <f t="shared" si="53"/>
        <v>#N/A</v>
      </c>
      <c r="X359" s="26">
        <f>'DATA ENTRY'!A359</f>
        <v>0</v>
      </c>
      <c r="Y359" s="26">
        <f>'Sub Ref'!$D$27</f>
        <v>2.25</v>
      </c>
      <c r="Z359" s="26">
        <f>'Sub Ref'!$E$27</f>
        <v>0.75</v>
      </c>
      <c r="AA359" s="26">
        <f>'Sub Ref'!$M$27</f>
        <v>3</v>
      </c>
      <c r="AB359" s="26">
        <f>'Sub Ref'!$N$27</f>
        <v>1</v>
      </c>
      <c r="AC359" s="26">
        <f>IFERROR(VLOOKUP('DATA ENTRY'!L359,'Sub Ref'!$L$30:$N$31,2,0),0)</f>
        <v>0</v>
      </c>
      <c r="AD359" s="26">
        <f>IFERROR(VLOOKUP('DATA ENTRY'!L359,'Sub Ref'!$L$30:$N$31,3,0),0)</f>
        <v>0</v>
      </c>
      <c r="AE359" s="26">
        <f>IFERROR(VLOOKUP('DATA ENTRY'!O359,'Sub Ref'!$C$3:$E$11,2,0),0)</f>
        <v>0</v>
      </c>
      <c r="AF359" s="26">
        <f>IFERROR(VLOOKUP('DATA ENTRY'!O359,'Sub Ref'!$C$3:$E$11,3,0),0)</f>
        <v>0</v>
      </c>
      <c r="AG359" s="26">
        <f>IFERROR(VLOOKUP('DATA ENTRY'!R359,'Sub Ref'!$L$3:$N$24,2,0),0)</f>
        <v>0</v>
      </c>
      <c r="AH359" s="26">
        <f>IFERROR(VLOOKUP('DATA ENTRY'!R359,'Sub Ref'!$L$3:$N$24,3,0),0)</f>
        <v>0</v>
      </c>
      <c r="AI359" s="26">
        <f>IFERROR(VLOOKUP('DATA ENTRY'!U359,'Sub Ref'!$C$14:$E$22,2,0),0)</f>
        <v>0</v>
      </c>
      <c r="AJ359" s="26">
        <f>IFERROR(VLOOKUP('DATA ENTRY'!U359,'Sub Ref'!$C$14:$E$22,3,0),0)</f>
        <v>0</v>
      </c>
      <c r="AK359" s="26">
        <f>IFERROR(INDEX('Sub Ref'!$M$14:$M$23,MATCH('DATA ENTRY'!X359,'Sub Ref'!$L$14:$L$23,0)),0)</f>
        <v>0</v>
      </c>
      <c r="AL359" s="26">
        <f>IFERROR(INDEX('Sub Ref'!$N$14:$N$23,MATCH('DATA ENTRY'!X359,'Sub Ref'!$L$14:$L$23,0)),0)</f>
        <v>0</v>
      </c>
      <c r="AN359" s="26">
        <f t="shared" si="54"/>
        <v>7</v>
      </c>
      <c r="AP359" s="26">
        <f>IFERROR('MARK LOOKUP'!Y359*LEDGER!AR359,0)</f>
        <v>0</v>
      </c>
      <c r="AQ359" s="26">
        <f>IFERROR('MARK LOOKUP'!Z359*LEDGER!AS359,0)</f>
        <v>0</v>
      </c>
      <c r="AR359" s="26">
        <f>IFERROR(AA359*LEDGER!AU359,0)</f>
        <v>0</v>
      </c>
      <c r="AS359" s="26">
        <f>IFERROR(AB359*LEDGER!AV359,0)</f>
        <v>0</v>
      </c>
      <c r="AT359" s="26">
        <f>IFERROR(AC359*LEDGER!AU359,0)</f>
        <v>0</v>
      </c>
      <c r="AU359" s="26">
        <f>IFERROR(AD359*LEDGER!AV359,0)</f>
        <v>0</v>
      </c>
      <c r="AV359" s="26">
        <f>IFERROR(AE359*LEDGER!BA359,0)</f>
        <v>0</v>
      </c>
      <c r="AW359" s="26">
        <f>IFERROR(AF359*LEDGER!BB359,0)</f>
        <v>0</v>
      </c>
      <c r="AX359" s="26">
        <f>IFERROR(AG359*LEDGER!BD359,0)</f>
        <v>0</v>
      </c>
      <c r="AY359" s="26">
        <f>IFERROR(AH359*LEDGER!BE359,0)</f>
        <v>0</v>
      </c>
      <c r="AZ359" s="26">
        <f>IFERROR(AI359*LEDGER!BG359,0)</f>
        <v>0</v>
      </c>
      <c r="BA359" s="26">
        <f>IFERROR(AJ359*LEDGER!BH359,0)</f>
        <v>0</v>
      </c>
      <c r="BB359" s="26">
        <f>IFERROR(AK359*LEDGER!BJ359,0)</f>
        <v>0</v>
      </c>
      <c r="BC359" s="26">
        <f>IFERROR(AL359*LEDGER!BK359,0)</f>
        <v>0</v>
      </c>
      <c r="BD359" s="26">
        <f t="shared" si="55"/>
        <v>0</v>
      </c>
      <c r="BE359" s="26">
        <f t="shared" si="56"/>
        <v>0</v>
      </c>
    </row>
    <row r="360" spans="2:57" x14ac:dyDescent="0.2">
      <c r="B360" s="26">
        <f>'Sub Ref'!F$27</f>
        <v>75</v>
      </c>
      <c r="C360" s="26">
        <f>'Sub Ref'!G$27</f>
        <v>25</v>
      </c>
      <c r="D360" s="26">
        <f t="shared" si="50"/>
        <v>100</v>
      </c>
      <c r="E360" s="26">
        <f>'Sub Ref'!O$27</f>
        <v>75</v>
      </c>
      <c r="F360" s="26">
        <f>'Sub Ref'!P$27</f>
        <v>25</v>
      </c>
      <c r="G360" s="26">
        <f t="shared" si="51"/>
        <v>100</v>
      </c>
      <c r="H360" s="26" t="e">
        <f>VLOOKUP('DATA ENTRY'!L360,'Sub Ref'!$L$30:$O$31,4,0)</f>
        <v>#N/A</v>
      </c>
      <c r="I360" s="26" t="e">
        <f>VLOOKUP('DATA ENTRY'!L360,'Sub Ref'!$L$30:$P$31,5,0)</f>
        <v>#N/A</v>
      </c>
      <c r="J360" s="26" t="e">
        <f t="shared" si="57"/>
        <v>#N/A</v>
      </c>
      <c r="K360" s="26" t="e">
        <f>VLOOKUP('DATA ENTRY'!O360,'Sub Ref'!$C$3:$G$11,4,0)</f>
        <v>#N/A</v>
      </c>
      <c r="L360" s="26" t="e">
        <f>VLOOKUP('DATA ENTRY'!O360,'Sub Ref'!$C$3:$G$11,5,0)</f>
        <v>#N/A</v>
      </c>
      <c r="M360" s="26" t="e">
        <f t="shared" si="52"/>
        <v>#N/A</v>
      </c>
      <c r="N360" s="26" t="e">
        <f>VLOOKUP('DATA ENTRY'!R360,'Sub Ref'!$L$3:$P$11,4,0)</f>
        <v>#N/A</v>
      </c>
      <c r="O360" s="26" t="e">
        <f>VLOOKUP('DATA ENTRY'!R360,'Sub Ref'!$L$3:$P$11,5,0)</f>
        <v>#N/A</v>
      </c>
      <c r="P360" s="26" t="e">
        <f t="shared" si="58"/>
        <v>#N/A</v>
      </c>
      <c r="Q360" s="26" t="e">
        <f>VLOOKUP('DATA ENTRY'!U360,'Sub Ref'!$C$14:$G$22,4,0)</f>
        <v>#N/A</v>
      </c>
      <c r="R360" s="26" t="e">
        <f>VLOOKUP('DATA ENTRY'!U360,'Sub Ref'!$C$14:$G$22,5,0)</f>
        <v>#N/A</v>
      </c>
      <c r="S360" s="26" t="e">
        <f t="shared" si="59"/>
        <v>#N/A</v>
      </c>
      <c r="T360" s="26" t="e">
        <f>INDEX('Sub Ref'!$O$14:$O$22,MATCH('DATA ENTRY'!X360,'Sub Ref'!$L$14:$L$22,0))</f>
        <v>#N/A</v>
      </c>
      <c r="U360" s="26" t="e">
        <f>INDEX('Sub Ref'!$P$14:$P$22,MATCH('DATA ENTRY'!X360,'Sub Ref'!$L$14:$L$22,0))</f>
        <v>#N/A</v>
      </c>
      <c r="V360" s="26" t="e">
        <f t="shared" si="53"/>
        <v>#N/A</v>
      </c>
      <c r="X360" s="26">
        <f>'DATA ENTRY'!A360</f>
        <v>0</v>
      </c>
      <c r="Y360" s="26">
        <f>'Sub Ref'!$D$27</f>
        <v>2.25</v>
      </c>
      <c r="Z360" s="26">
        <f>'Sub Ref'!$E$27</f>
        <v>0.75</v>
      </c>
      <c r="AA360" s="26">
        <f>'Sub Ref'!$M$27</f>
        <v>3</v>
      </c>
      <c r="AB360" s="26">
        <f>'Sub Ref'!$N$27</f>
        <v>1</v>
      </c>
      <c r="AC360" s="26">
        <f>IFERROR(VLOOKUP('DATA ENTRY'!L360,'Sub Ref'!$L$30:$N$31,2,0),0)</f>
        <v>0</v>
      </c>
      <c r="AD360" s="26">
        <f>IFERROR(VLOOKUP('DATA ENTRY'!L360,'Sub Ref'!$L$30:$N$31,3,0),0)</f>
        <v>0</v>
      </c>
      <c r="AE360" s="26">
        <f>IFERROR(VLOOKUP('DATA ENTRY'!O360,'Sub Ref'!$C$3:$E$11,2,0),0)</f>
        <v>0</v>
      </c>
      <c r="AF360" s="26">
        <f>IFERROR(VLOOKUP('DATA ENTRY'!O360,'Sub Ref'!$C$3:$E$11,3,0),0)</f>
        <v>0</v>
      </c>
      <c r="AG360" s="26">
        <f>IFERROR(VLOOKUP('DATA ENTRY'!R360,'Sub Ref'!$L$3:$N$24,2,0),0)</f>
        <v>0</v>
      </c>
      <c r="AH360" s="26">
        <f>IFERROR(VLOOKUP('DATA ENTRY'!R360,'Sub Ref'!$L$3:$N$24,3,0),0)</f>
        <v>0</v>
      </c>
      <c r="AI360" s="26">
        <f>IFERROR(VLOOKUP('DATA ENTRY'!U360,'Sub Ref'!$C$14:$E$22,2,0),0)</f>
        <v>0</v>
      </c>
      <c r="AJ360" s="26">
        <f>IFERROR(VLOOKUP('DATA ENTRY'!U360,'Sub Ref'!$C$14:$E$22,3,0),0)</f>
        <v>0</v>
      </c>
      <c r="AK360" s="26">
        <f>IFERROR(INDEX('Sub Ref'!$M$14:$M$23,MATCH('DATA ENTRY'!X360,'Sub Ref'!$L$14:$L$23,0)),0)</f>
        <v>0</v>
      </c>
      <c r="AL360" s="26">
        <f>IFERROR(INDEX('Sub Ref'!$N$14:$N$23,MATCH('DATA ENTRY'!X360,'Sub Ref'!$L$14:$L$23,0)),0)</f>
        <v>0</v>
      </c>
      <c r="AN360" s="26">
        <f t="shared" si="54"/>
        <v>7</v>
      </c>
      <c r="AP360" s="26">
        <f>IFERROR('MARK LOOKUP'!Y360*LEDGER!AR360,0)</f>
        <v>0</v>
      </c>
      <c r="AQ360" s="26">
        <f>IFERROR('MARK LOOKUP'!Z360*LEDGER!AS360,0)</f>
        <v>0</v>
      </c>
      <c r="AR360" s="26">
        <f>IFERROR(AA360*LEDGER!AU360,0)</f>
        <v>0</v>
      </c>
      <c r="AS360" s="26">
        <f>IFERROR(AB360*LEDGER!AV360,0)</f>
        <v>0</v>
      </c>
      <c r="AT360" s="26">
        <f>IFERROR(AC360*LEDGER!AU360,0)</f>
        <v>0</v>
      </c>
      <c r="AU360" s="26">
        <f>IFERROR(AD360*LEDGER!AV360,0)</f>
        <v>0</v>
      </c>
      <c r="AV360" s="26">
        <f>IFERROR(AE360*LEDGER!BA360,0)</f>
        <v>0</v>
      </c>
      <c r="AW360" s="26">
        <f>IFERROR(AF360*LEDGER!BB360,0)</f>
        <v>0</v>
      </c>
      <c r="AX360" s="26">
        <f>IFERROR(AG360*LEDGER!BD360,0)</f>
        <v>0</v>
      </c>
      <c r="AY360" s="26">
        <f>IFERROR(AH360*LEDGER!BE360,0)</f>
        <v>0</v>
      </c>
      <c r="AZ360" s="26">
        <f>IFERROR(AI360*LEDGER!BG360,0)</f>
        <v>0</v>
      </c>
      <c r="BA360" s="26">
        <f>IFERROR(AJ360*LEDGER!BH360,0)</f>
        <v>0</v>
      </c>
      <c r="BB360" s="26">
        <f>IFERROR(AK360*LEDGER!BJ360,0)</f>
        <v>0</v>
      </c>
      <c r="BC360" s="26">
        <f>IFERROR(AL360*LEDGER!BK360,0)</f>
        <v>0</v>
      </c>
      <c r="BD360" s="26">
        <f t="shared" si="55"/>
        <v>0</v>
      </c>
      <c r="BE360" s="26">
        <f t="shared" si="56"/>
        <v>0</v>
      </c>
    </row>
    <row r="361" spans="2:57" x14ac:dyDescent="0.2">
      <c r="B361" s="26">
        <f>'Sub Ref'!F$27</f>
        <v>75</v>
      </c>
      <c r="C361" s="26">
        <f>'Sub Ref'!G$27</f>
        <v>25</v>
      </c>
      <c r="D361" s="26">
        <f t="shared" si="50"/>
        <v>100</v>
      </c>
      <c r="E361" s="26">
        <f>'Sub Ref'!O$27</f>
        <v>75</v>
      </c>
      <c r="F361" s="26">
        <f>'Sub Ref'!P$27</f>
        <v>25</v>
      </c>
      <c r="G361" s="26">
        <f t="shared" si="51"/>
        <v>100</v>
      </c>
      <c r="H361" s="26" t="e">
        <f>VLOOKUP('DATA ENTRY'!L361,'Sub Ref'!$L$30:$O$31,4,0)</f>
        <v>#N/A</v>
      </c>
      <c r="I361" s="26" t="e">
        <f>VLOOKUP('DATA ENTRY'!L361,'Sub Ref'!$L$30:$P$31,5,0)</f>
        <v>#N/A</v>
      </c>
      <c r="J361" s="26" t="e">
        <f t="shared" si="57"/>
        <v>#N/A</v>
      </c>
      <c r="K361" s="26" t="e">
        <f>VLOOKUP('DATA ENTRY'!O361,'Sub Ref'!$C$3:$G$11,4,0)</f>
        <v>#N/A</v>
      </c>
      <c r="L361" s="26" t="e">
        <f>VLOOKUP('DATA ENTRY'!O361,'Sub Ref'!$C$3:$G$11,5,0)</f>
        <v>#N/A</v>
      </c>
      <c r="M361" s="26" t="e">
        <f t="shared" si="52"/>
        <v>#N/A</v>
      </c>
      <c r="N361" s="26" t="e">
        <f>VLOOKUP('DATA ENTRY'!R361,'Sub Ref'!$L$3:$P$11,4,0)</f>
        <v>#N/A</v>
      </c>
      <c r="O361" s="26" t="e">
        <f>VLOOKUP('DATA ENTRY'!R361,'Sub Ref'!$L$3:$P$11,5,0)</f>
        <v>#N/A</v>
      </c>
      <c r="P361" s="26" t="e">
        <f t="shared" si="58"/>
        <v>#N/A</v>
      </c>
      <c r="Q361" s="26" t="e">
        <f>VLOOKUP('DATA ENTRY'!U361,'Sub Ref'!$C$14:$G$22,4,0)</f>
        <v>#N/A</v>
      </c>
      <c r="R361" s="26" t="e">
        <f>VLOOKUP('DATA ENTRY'!U361,'Sub Ref'!$C$14:$G$22,5,0)</f>
        <v>#N/A</v>
      </c>
      <c r="S361" s="26" t="e">
        <f t="shared" si="59"/>
        <v>#N/A</v>
      </c>
      <c r="T361" s="26" t="e">
        <f>INDEX('Sub Ref'!$O$14:$O$22,MATCH('DATA ENTRY'!X361,'Sub Ref'!$L$14:$L$22,0))</f>
        <v>#N/A</v>
      </c>
      <c r="U361" s="26" t="e">
        <f>INDEX('Sub Ref'!$P$14:$P$22,MATCH('DATA ENTRY'!X361,'Sub Ref'!$L$14:$L$22,0))</f>
        <v>#N/A</v>
      </c>
      <c r="V361" s="26" t="e">
        <f t="shared" si="53"/>
        <v>#N/A</v>
      </c>
      <c r="X361" s="26">
        <f>'DATA ENTRY'!A361</f>
        <v>0</v>
      </c>
      <c r="Y361" s="26">
        <f>'Sub Ref'!$D$27</f>
        <v>2.25</v>
      </c>
      <c r="Z361" s="26">
        <f>'Sub Ref'!$E$27</f>
        <v>0.75</v>
      </c>
      <c r="AA361" s="26">
        <f>'Sub Ref'!$M$27</f>
        <v>3</v>
      </c>
      <c r="AB361" s="26">
        <f>'Sub Ref'!$N$27</f>
        <v>1</v>
      </c>
      <c r="AC361" s="26">
        <f>IFERROR(VLOOKUP('DATA ENTRY'!L361,'Sub Ref'!$L$30:$N$31,2,0),0)</f>
        <v>0</v>
      </c>
      <c r="AD361" s="26">
        <f>IFERROR(VLOOKUP('DATA ENTRY'!L361,'Sub Ref'!$L$30:$N$31,3,0),0)</f>
        <v>0</v>
      </c>
      <c r="AE361" s="26">
        <f>IFERROR(VLOOKUP('DATA ENTRY'!O361,'Sub Ref'!$C$3:$E$11,2,0),0)</f>
        <v>0</v>
      </c>
      <c r="AF361" s="26">
        <f>IFERROR(VLOOKUP('DATA ENTRY'!O361,'Sub Ref'!$C$3:$E$11,3,0),0)</f>
        <v>0</v>
      </c>
      <c r="AG361" s="26">
        <f>IFERROR(VLOOKUP('DATA ENTRY'!R361,'Sub Ref'!$L$3:$N$24,2,0),0)</f>
        <v>0</v>
      </c>
      <c r="AH361" s="26">
        <f>IFERROR(VLOOKUP('DATA ENTRY'!R361,'Sub Ref'!$L$3:$N$24,3,0),0)</f>
        <v>0</v>
      </c>
      <c r="AI361" s="26">
        <f>IFERROR(VLOOKUP('DATA ENTRY'!U361,'Sub Ref'!$C$14:$E$22,2,0),0)</f>
        <v>0</v>
      </c>
      <c r="AJ361" s="26">
        <f>IFERROR(VLOOKUP('DATA ENTRY'!U361,'Sub Ref'!$C$14:$E$22,3,0),0)</f>
        <v>0</v>
      </c>
      <c r="AK361" s="26">
        <f>IFERROR(INDEX('Sub Ref'!$M$14:$M$23,MATCH('DATA ENTRY'!X361,'Sub Ref'!$L$14:$L$23,0)),0)</f>
        <v>0</v>
      </c>
      <c r="AL361" s="26">
        <f>IFERROR(INDEX('Sub Ref'!$N$14:$N$23,MATCH('DATA ENTRY'!X361,'Sub Ref'!$L$14:$L$23,0)),0)</f>
        <v>0</v>
      </c>
      <c r="AN361" s="26">
        <f t="shared" si="54"/>
        <v>7</v>
      </c>
      <c r="AP361" s="26">
        <f>IFERROR('MARK LOOKUP'!Y361*LEDGER!AR361,0)</f>
        <v>0</v>
      </c>
      <c r="AQ361" s="26">
        <f>IFERROR('MARK LOOKUP'!Z361*LEDGER!AS361,0)</f>
        <v>0</v>
      </c>
      <c r="AR361" s="26">
        <f>IFERROR(AA361*LEDGER!AU361,0)</f>
        <v>0</v>
      </c>
      <c r="AS361" s="26">
        <f>IFERROR(AB361*LEDGER!AV361,0)</f>
        <v>0</v>
      </c>
      <c r="AT361" s="26">
        <f>IFERROR(AC361*LEDGER!AU361,0)</f>
        <v>0</v>
      </c>
      <c r="AU361" s="26">
        <f>IFERROR(AD361*LEDGER!AV361,0)</f>
        <v>0</v>
      </c>
      <c r="AV361" s="26">
        <f>IFERROR(AE361*LEDGER!BA361,0)</f>
        <v>0</v>
      </c>
      <c r="AW361" s="26">
        <f>IFERROR(AF361*LEDGER!BB361,0)</f>
        <v>0</v>
      </c>
      <c r="AX361" s="26">
        <f>IFERROR(AG361*LEDGER!BD361,0)</f>
        <v>0</v>
      </c>
      <c r="AY361" s="26">
        <f>IFERROR(AH361*LEDGER!BE361,0)</f>
        <v>0</v>
      </c>
      <c r="AZ361" s="26">
        <f>IFERROR(AI361*LEDGER!BG361,0)</f>
        <v>0</v>
      </c>
      <c r="BA361" s="26">
        <f>IFERROR(AJ361*LEDGER!BH361,0)</f>
        <v>0</v>
      </c>
      <c r="BB361" s="26">
        <f>IFERROR(AK361*LEDGER!BJ361,0)</f>
        <v>0</v>
      </c>
      <c r="BC361" s="26">
        <f>IFERROR(AL361*LEDGER!BK361,0)</f>
        <v>0</v>
      </c>
      <c r="BD361" s="26">
        <f t="shared" si="55"/>
        <v>0</v>
      </c>
      <c r="BE361" s="26">
        <f t="shared" si="56"/>
        <v>0</v>
      </c>
    </row>
    <row r="362" spans="2:57" x14ac:dyDescent="0.2">
      <c r="B362" s="26">
        <f>'Sub Ref'!F$27</f>
        <v>75</v>
      </c>
      <c r="C362" s="26">
        <f>'Sub Ref'!G$27</f>
        <v>25</v>
      </c>
      <c r="D362" s="26">
        <f t="shared" si="50"/>
        <v>100</v>
      </c>
      <c r="E362" s="26">
        <f>'Sub Ref'!O$27</f>
        <v>75</v>
      </c>
      <c r="F362" s="26">
        <f>'Sub Ref'!P$27</f>
        <v>25</v>
      </c>
      <c r="G362" s="26">
        <f t="shared" si="51"/>
        <v>100</v>
      </c>
      <c r="H362" s="26" t="e">
        <f>VLOOKUP('DATA ENTRY'!L362,'Sub Ref'!$L$30:$O$31,4,0)</f>
        <v>#N/A</v>
      </c>
      <c r="I362" s="26" t="e">
        <f>VLOOKUP('DATA ENTRY'!L362,'Sub Ref'!$L$30:$P$31,5,0)</f>
        <v>#N/A</v>
      </c>
      <c r="J362" s="26" t="e">
        <f t="shared" si="57"/>
        <v>#N/A</v>
      </c>
      <c r="K362" s="26" t="e">
        <f>VLOOKUP('DATA ENTRY'!O362,'Sub Ref'!$C$3:$G$11,4,0)</f>
        <v>#N/A</v>
      </c>
      <c r="L362" s="26" t="e">
        <f>VLOOKUP('DATA ENTRY'!O362,'Sub Ref'!$C$3:$G$11,5,0)</f>
        <v>#N/A</v>
      </c>
      <c r="M362" s="26" t="e">
        <f t="shared" si="52"/>
        <v>#N/A</v>
      </c>
      <c r="N362" s="26" t="e">
        <f>VLOOKUP('DATA ENTRY'!R362,'Sub Ref'!$L$3:$P$11,4,0)</f>
        <v>#N/A</v>
      </c>
      <c r="O362" s="26" t="e">
        <f>VLOOKUP('DATA ENTRY'!R362,'Sub Ref'!$L$3:$P$11,5,0)</f>
        <v>#N/A</v>
      </c>
      <c r="P362" s="26" t="e">
        <f t="shared" si="58"/>
        <v>#N/A</v>
      </c>
      <c r="Q362" s="26" t="e">
        <f>VLOOKUP('DATA ENTRY'!U362,'Sub Ref'!$C$14:$G$22,4,0)</f>
        <v>#N/A</v>
      </c>
      <c r="R362" s="26" t="e">
        <f>VLOOKUP('DATA ENTRY'!U362,'Sub Ref'!$C$14:$G$22,5,0)</f>
        <v>#N/A</v>
      </c>
      <c r="S362" s="26" t="e">
        <f t="shared" si="59"/>
        <v>#N/A</v>
      </c>
      <c r="T362" s="26" t="e">
        <f>INDEX('Sub Ref'!$O$14:$O$22,MATCH('DATA ENTRY'!X362,'Sub Ref'!$L$14:$L$22,0))</f>
        <v>#N/A</v>
      </c>
      <c r="U362" s="26" t="e">
        <f>INDEX('Sub Ref'!$P$14:$P$22,MATCH('DATA ENTRY'!X362,'Sub Ref'!$L$14:$L$22,0))</f>
        <v>#N/A</v>
      </c>
      <c r="V362" s="26" t="e">
        <f t="shared" si="53"/>
        <v>#N/A</v>
      </c>
      <c r="X362" s="26">
        <f>'DATA ENTRY'!A362</f>
        <v>0</v>
      </c>
      <c r="Y362" s="26">
        <f>'Sub Ref'!$D$27</f>
        <v>2.25</v>
      </c>
      <c r="Z362" s="26">
        <f>'Sub Ref'!$E$27</f>
        <v>0.75</v>
      </c>
      <c r="AA362" s="26">
        <f>'Sub Ref'!$M$27</f>
        <v>3</v>
      </c>
      <c r="AB362" s="26">
        <f>'Sub Ref'!$N$27</f>
        <v>1</v>
      </c>
      <c r="AC362" s="26">
        <f>IFERROR(VLOOKUP('DATA ENTRY'!L362,'Sub Ref'!$L$30:$N$31,2,0),0)</f>
        <v>0</v>
      </c>
      <c r="AD362" s="26">
        <f>IFERROR(VLOOKUP('DATA ENTRY'!L362,'Sub Ref'!$L$30:$N$31,3,0),0)</f>
        <v>0</v>
      </c>
      <c r="AE362" s="26">
        <f>IFERROR(VLOOKUP('DATA ENTRY'!O362,'Sub Ref'!$C$3:$E$11,2,0),0)</f>
        <v>0</v>
      </c>
      <c r="AF362" s="26">
        <f>IFERROR(VLOOKUP('DATA ENTRY'!O362,'Sub Ref'!$C$3:$E$11,3,0),0)</f>
        <v>0</v>
      </c>
      <c r="AG362" s="26">
        <f>IFERROR(VLOOKUP('DATA ENTRY'!R362,'Sub Ref'!$L$3:$N$24,2,0),0)</f>
        <v>0</v>
      </c>
      <c r="AH362" s="26">
        <f>IFERROR(VLOOKUP('DATA ENTRY'!R362,'Sub Ref'!$L$3:$N$24,3,0),0)</f>
        <v>0</v>
      </c>
      <c r="AI362" s="26">
        <f>IFERROR(VLOOKUP('DATA ENTRY'!U362,'Sub Ref'!$C$14:$E$22,2,0),0)</f>
        <v>0</v>
      </c>
      <c r="AJ362" s="26">
        <f>IFERROR(VLOOKUP('DATA ENTRY'!U362,'Sub Ref'!$C$14:$E$22,3,0),0)</f>
        <v>0</v>
      </c>
      <c r="AK362" s="26">
        <f>IFERROR(INDEX('Sub Ref'!$M$14:$M$23,MATCH('DATA ENTRY'!X362,'Sub Ref'!$L$14:$L$23,0)),0)</f>
        <v>0</v>
      </c>
      <c r="AL362" s="26">
        <f>IFERROR(INDEX('Sub Ref'!$N$14:$N$23,MATCH('DATA ENTRY'!X362,'Sub Ref'!$L$14:$L$23,0)),0)</f>
        <v>0</v>
      </c>
      <c r="AN362" s="26">
        <f t="shared" si="54"/>
        <v>7</v>
      </c>
      <c r="AP362" s="26">
        <f>IFERROR('MARK LOOKUP'!Y362*LEDGER!AR362,0)</f>
        <v>0</v>
      </c>
      <c r="AQ362" s="26">
        <f>IFERROR('MARK LOOKUP'!Z362*LEDGER!AS362,0)</f>
        <v>0</v>
      </c>
      <c r="AR362" s="26">
        <f>IFERROR(AA362*LEDGER!AU362,0)</f>
        <v>0</v>
      </c>
      <c r="AS362" s="26">
        <f>IFERROR(AB362*LEDGER!AV362,0)</f>
        <v>0</v>
      </c>
      <c r="AT362" s="26">
        <f>IFERROR(AC362*LEDGER!AU362,0)</f>
        <v>0</v>
      </c>
      <c r="AU362" s="26">
        <f>IFERROR(AD362*LEDGER!AV362,0)</f>
        <v>0</v>
      </c>
      <c r="AV362" s="26">
        <f>IFERROR(AE362*LEDGER!BA362,0)</f>
        <v>0</v>
      </c>
      <c r="AW362" s="26">
        <f>IFERROR(AF362*LEDGER!BB362,0)</f>
        <v>0</v>
      </c>
      <c r="AX362" s="26">
        <f>IFERROR(AG362*LEDGER!BD362,0)</f>
        <v>0</v>
      </c>
      <c r="AY362" s="26">
        <f>IFERROR(AH362*LEDGER!BE362,0)</f>
        <v>0</v>
      </c>
      <c r="AZ362" s="26">
        <f>IFERROR(AI362*LEDGER!BG362,0)</f>
        <v>0</v>
      </c>
      <c r="BA362" s="26">
        <f>IFERROR(AJ362*LEDGER!BH362,0)</f>
        <v>0</v>
      </c>
      <c r="BB362" s="26">
        <f>IFERROR(AK362*LEDGER!BJ362,0)</f>
        <v>0</v>
      </c>
      <c r="BC362" s="26">
        <f>IFERROR(AL362*LEDGER!BK362,0)</f>
        <v>0</v>
      </c>
      <c r="BD362" s="26">
        <f t="shared" si="55"/>
        <v>0</v>
      </c>
      <c r="BE362" s="26">
        <f t="shared" si="56"/>
        <v>0</v>
      </c>
    </row>
    <row r="363" spans="2:57" x14ac:dyDescent="0.2">
      <c r="B363" s="26">
        <f>'Sub Ref'!F$27</f>
        <v>75</v>
      </c>
      <c r="C363" s="26">
        <f>'Sub Ref'!G$27</f>
        <v>25</v>
      </c>
      <c r="D363" s="26">
        <f t="shared" si="50"/>
        <v>100</v>
      </c>
      <c r="E363" s="26">
        <f>'Sub Ref'!O$27</f>
        <v>75</v>
      </c>
      <c r="F363" s="26">
        <f>'Sub Ref'!P$27</f>
        <v>25</v>
      </c>
      <c r="G363" s="26">
        <f t="shared" si="51"/>
        <v>100</v>
      </c>
      <c r="H363" s="26" t="e">
        <f>VLOOKUP('DATA ENTRY'!L363,'Sub Ref'!$L$30:$O$31,4,0)</f>
        <v>#N/A</v>
      </c>
      <c r="I363" s="26" t="e">
        <f>VLOOKUP('DATA ENTRY'!L363,'Sub Ref'!$L$30:$P$31,5,0)</f>
        <v>#N/A</v>
      </c>
      <c r="J363" s="26" t="e">
        <f t="shared" si="57"/>
        <v>#N/A</v>
      </c>
      <c r="K363" s="26" t="e">
        <f>VLOOKUP('DATA ENTRY'!O363,'Sub Ref'!$C$3:$G$11,4,0)</f>
        <v>#N/A</v>
      </c>
      <c r="L363" s="26" t="e">
        <f>VLOOKUP('DATA ENTRY'!O363,'Sub Ref'!$C$3:$G$11,5,0)</f>
        <v>#N/A</v>
      </c>
      <c r="M363" s="26" t="e">
        <f t="shared" si="52"/>
        <v>#N/A</v>
      </c>
      <c r="N363" s="26" t="e">
        <f>VLOOKUP('DATA ENTRY'!R363,'Sub Ref'!$L$3:$P$11,4,0)</f>
        <v>#N/A</v>
      </c>
      <c r="O363" s="26" t="e">
        <f>VLOOKUP('DATA ENTRY'!R363,'Sub Ref'!$L$3:$P$11,5,0)</f>
        <v>#N/A</v>
      </c>
      <c r="P363" s="26" t="e">
        <f t="shared" si="58"/>
        <v>#N/A</v>
      </c>
      <c r="Q363" s="26" t="e">
        <f>VLOOKUP('DATA ENTRY'!U363,'Sub Ref'!$C$14:$G$22,4,0)</f>
        <v>#N/A</v>
      </c>
      <c r="R363" s="26" t="e">
        <f>VLOOKUP('DATA ENTRY'!U363,'Sub Ref'!$C$14:$G$22,5,0)</f>
        <v>#N/A</v>
      </c>
      <c r="S363" s="26" t="e">
        <f t="shared" si="59"/>
        <v>#N/A</v>
      </c>
      <c r="T363" s="26" t="e">
        <f>INDEX('Sub Ref'!$O$14:$O$22,MATCH('DATA ENTRY'!X363,'Sub Ref'!$L$14:$L$22,0))</f>
        <v>#N/A</v>
      </c>
      <c r="U363" s="26" t="e">
        <f>INDEX('Sub Ref'!$P$14:$P$22,MATCH('DATA ENTRY'!X363,'Sub Ref'!$L$14:$L$22,0))</f>
        <v>#N/A</v>
      </c>
      <c r="V363" s="26" t="e">
        <f t="shared" si="53"/>
        <v>#N/A</v>
      </c>
      <c r="X363" s="26">
        <f>'DATA ENTRY'!A363</f>
        <v>0</v>
      </c>
      <c r="Y363" s="26">
        <f>'Sub Ref'!$D$27</f>
        <v>2.25</v>
      </c>
      <c r="Z363" s="26">
        <f>'Sub Ref'!$E$27</f>
        <v>0.75</v>
      </c>
      <c r="AA363" s="26">
        <f>'Sub Ref'!$M$27</f>
        <v>3</v>
      </c>
      <c r="AB363" s="26">
        <f>'Sub Ref'!$N$27</f>
        <v>1</v>
      </c>
      <c r="AC363" s="26">
        <f>IFERROR(VLOOKUP('DATA ENTRY'!L363,'Sub Ref'!$L$30:$N$31,2,0),0)</f>
        <v>0</v>
      </c>
      <c r="AD363" s="26">
        <f>IFERROR(VLOOKUP('DATA ENTRY'!L363,'Sub Ref'!$L$30:$N$31,3,0),0)</f>
        <v>0</v>
      </c>
      <c r="AE363" s="26">
        <f>IFERROR(VLOOKUP('DATA ENTRY'!O363,'Sub Ref'!$C$3:$E$11,2,0),0)</f>
        <v>0</v>
      </c>
      <c r="AF363" s="26">
        <f>IFERROR(VLOOKUP('DATA ENTRY'!O363,'Sub Ref'!$C$3:$E$11,3,0),0)</f>
        <v>0</v>
      </c>
      <c r="AG363" s="26">
        <f>IFERROR(VLOOKUP('DATA ENTRY'!R363,'Sub Ref'!$L$3:$N$24,2,0),0)</f>
        <v>0</v>
      </c>
      <c r="AH363" s="26">
        <f>IFERROR(VLOOKUP('DATA ENTRY'!R363,'Sub Ref'!$L$3:$N$24,3,0),0)</f>
        <v>0</v>
      </c>
      <c r="AI363" s="26">
        <f>IFERROR(VLOOKUP('DATA ENTRY'!U363,'Sub Ref'!$C$14:$E$22,2,0),0)</f>
        <v>0</v>
      </c>
      <c r="AJ363" s="26">
        <f>IFERROR(VLOOKUP('DATA ENTRY'!U363,'Sub Ref'!$C$14:$E$22,3,0),0)</f>
        <v>0</v>
      </c>
      <c r="AK363" s="26">
        <f>IFERROR(INDEX('Sub Ref'!$M$14:$M$23,MATCH('DATA ENTRY'!X363,'Sub Ref'!$L$14:$L$23,0)),0)</f>
        <v>0</v>
      </c>
      <c r="AL363" s="26">
        <f>IFERROR(INDEX('Sub Ref'!$N$14:$N$23,MATCH('DATA ENTRY'!X363,'Sub Ref'!$L$14:$L$23,0)),0)</f>
        <v>0</v>
      </c>
      <c r="AN363" s="26">
        <f t="shared" si="54"/>
        <v>7</v>
      </c>
      <c r="AP363" s="26">
        <f>IFERROR('MARK LOOKUP'!Y363*LEDGER!AR363,0)</f>
        <v>0</v>
      </c>
      <c r="AQ363" s="26">
        <f>IFERROR('MARK LOOKUP'!Z363*LEDGER!AS363,0)</f>
        <v>0</v>
      </c>
      <c r="AR363" s="26">
        <f>IFERROR(AA363*LEDGER!AU363,0)</f>
        <v>0</v>
      </c>
      <c r="AS363" s="26">
        <f>IFERROR(AB363*LEDGER!AV363,0)</f>
        <v>0</v>
      </c>
      <c r="AT363" s="26">
        <f>IFERROR(AC363*LEDGER!AU363,0)</f>
        <v>0</v>
      </c>
      <c r="AU363" s="26">
        <f>IFERROR(AD363*LEDGER!AV363,0)</f>
        <v>0</v>
      </c>
      <c r="AV363" s="26">
        <f>IFERROR(AE363*LEDGER!BA363,0)</f>
        <v>0</v>
      </c>
      <c r="AW363" s="26">
        <f>IFERROR(AF363*LEDGER!BB363,0)</f>
        <v>0</v>
      </c>
      <c r="AX363" s="26">
        <f>IFERROR(AG363*LEDGER!BD363,0)</f>
        <v>0</v>
      </c>
      <c r="AY363" s="26">
        <f>IFERROR(AH363*LEDGER!BE363,0)</f>
        <v>0</v>
      </c>
      <c r="AZ363" s="26">
        <f>IFERROR(AI363*LEDGER!BG363,0)</f>
        <v>0</v>
      </c>
      <c r="BA363" s="26">
        <f>IFERROR(AJ363*LEDGER!BH363,0)</f>
        <v>0</v>
      </c>
      <c r="BB363" s="26">
        <f>IFERROR(AK363*LEDGER!BJ363,0)</f>
        <v>0</v>
      </c>
      <c r="BC363" s="26">
        <f>IFERROR(AL363*LEDGER!BK363,0)</f>
        <v>0</v>
      </c>
      <c r="BD363" s="26">
        <f t="shared" si="55"/>
        <v>0</v>
      </c>
      <c r="BE363" s="26">
        <f t="shared" si="56"/>
        <v>0</v>
      </c>
    </row>
    <row r="364" spans="2:57" x14ac:dyDescent="0.2">
      <c r="B364" s="26">
        <f>'Sub Ref'!F$27</f>
        <v>75</v>
      </c>
      <c r="C364" s="26">
        <f>'Sub Ref'!G$27</f>
        <v>25</v>
      </c>
      <c r="D364" s="26">
        <f t="shared" si="50"/>
        <v>100</v>
      </c>
      <c r="E364" s="26">
        <f>'Sub Ref'!O$27</f>
        <v>75</v>
      </c>
      <c r="F364" s="26">
        <f>'Sub Ref'!P$27</f>
        <v>25</v>
      </c>
      <c r="G364" s="26">
        <f t="shared" si="51"/>
        <v>100</v>
      </c>
      <c r="H364" s="26" t="e">
        <f>VLOOKUP('DATA ENTRY'!L364,'Sub Ref'!$L$30:$O$31,4,0)</f>
        <v>#N/A</v>
      </c>
      <c r="I364" s="26" t="e">
        <f>VLOOKUP('DATA ENTRY'!L364,'Sub Ref'!$L$30:$P$31,5,0)</f>
        <v>#N/A</v>
      </c>
      <c r="J364" s="26" t="e">
        <f t="shared" si="57"/>
        <v>#N/A</v>
      </c>
      <c r="K364" s="26" t="e">
        <f>VLOOKUP('DATA ENTRY'!O364,'Sub Ref'!$C$3:$G$11,4,0)</f>
        <v>#N/A</v>
      </c>
      <c r="L364" s="26" t="e">
        <f>VLOOKUP('DATA ENTRY'!O364,'Sub Ref'!$C$3:$G$11,5,0)</f>
        <v>#N/A</v>
      </c>
      <c r="M364" s="26" t="e">
        <f t="shared" si="52"/>
        <v>#N/A</v>
      </c>
      <c r="N364" s="26" t="e">
        <f>VLOOKUP('DATA ENTRY'!R364,'Sub Ref'!$L$3:$P$11,4,0)</f>
        <v>#N/A</v>
      </c>
      <c r="O364" s="26" t="e">
        <f>VLOOKUP('DATA ENTRY'!R364,'Sub Ref'!$L$3:$P$11,5,0)</f>
        <v>#N/A</v>
      </c>
      <c r="P364" s="26" t="e">
        <f t="shared" si="58"/>
        <v>#N/A</v>
      </c>
      <c r="Q364" s="26" t="e">
        <f>VLOOKUP('DATA ENTRY'!U364,'Sub Ref'!$C$14:$G$22,4,0)</f>
        <v>#N/A</v>
      </c>
      <c r="R364" s="26" t="e">
        <f>VLOOKUP('DATA ENTRY'!U364,'Sub Ref'!$C$14:$G$22,5,0)</f>
        <v>#N/A</v>
      </c>
      <c r="S364" s="26" t="e">
        <f t="shared" si="59"/>
        <v>#N/A</v>
      </c>
      <c r="T364" s="26" t="e">
        <f>INDEX('Sub Ref'!$O$14:$O$22,MATCH('DATA ENTRY'!X364,'Sub Ref'!$L$14:$L$22,0))</f>
        <v>#N/A</v>
      </c>
      <c r="U364" s="26" t="e">
        <f>INDEX('Sub Ref'!$P$14:$P$22,MATCH('DATA ENTRY'!X364,'Sub Ref'!$L$14:$L$22,0))</f>
        <v>#N/A</v>
      </c>
      <c r="V364" s="26" t="e">
        <f t="shared" si="53"/>
        <v>#N/A</v>
      </c>
      <c r="X364" s="26">
        <f>'DATA ENTRY'!A364</f>
        <v>0</v>
      </c>
      <c r="Y364" s="26">
        <f>'Sub Ref'!$D$27</f>
        <v>2.25</v>
      </c>
      <c r="Z364" s="26">
        <f>'Sub Ref'!$E$27</f>
        <v>0.75</v>
      </c>
      <c r="AA364" s="26">
        <f>'Sub Ref'!$M$27</f>
        <v>3</v>
      </c>
      <c r="AB364" s="26">
        <f>'Sub Ref'!$N$27</f>
        <v>1</v>
      </c>
      <c r="AC364" s="26">
        <f>IFERROR(VLOOKUP('DATA ENTRY'!L364,'Sub Ref'!$L$30:$N$31,2,0),0)</f>
        <v>0</v>
      </c>
      <c r="AD364" s="26">
        <f>IFERROR(VLOOKUP('DATA ENTRY'!L364,'Sub Ref'!$L$30:$N$31,3,0),0)</f>
        <v>0</v>
      </c>
      <c r="AE364" s="26">
        <f>IFERROR(VLOOKUP('DATA ENTRY'!O364,'Sub Ref'!$C$3:$E$11,2,0),0)</f>
        <v>0</v>
      </c>
      <c r="AF364" s="26">
        <f>IFERROR(VLOOKUP('DATA ENTRY'!O364,'Sub Ref'!$C$3:$E$11,3,0),0)</f>
        <v>0</v>
      </c>
      <c r="AG364" s="26">
        <f>IFERROR(VLOOKUP('DATA ENTRY'!R364,'Sub Ref'!$L$3:$N$24,2,0),0)</f>
        <v>0</v>
      </c>
      <c r="AH364" s="26">
        <f>IFERROR(VLOOKUP('DATA ENTRY'!R364,'Sub Ref'!$L$3:$N$24,3,0),0)</f>
        <v>0</v>
      </c>
      <c r="AI364" s="26">
        <f>IFERROR(VLOOKUP('DATA ENTRY'!U364,'Sub Ref'!$C$14:$E$22,2,0),0)</f>
        <v>0</v>
      </c>
      <c r="AJ364" s="26">
        <f>IFERROR(VLOOKUP('DATA ENTRY'!U364,'Sub Ref'!$C$14:$E$22,3,0),0)</f>
        <v>0</v>
      </c>
      <c r="AK364" s="26">
        <f>IFERROR(INDEX('Sub Ref'!$M$14:$M$23,MATCH('DATA ENTRY'!X364,'Sub Ref'!$L$14:$L$23,0)),0)</f>
        <v>0</v>
      </c>
      <c r="AL364" s="26">
        <f>IFERROR(INDEX('Sub Ref'!$N$14:$N$23,MATCH('DATA ENTRY'!X364,'Sub Ref'!$L$14:$L$23,0)),0)</f>
        <v>0</v>
      </c>
      <c r="AN364" s="26">
        <f t="shared" si="54"/>
        <v>7</v>
      </c>
      <c r="AP364" s="26">
        <f>IFERROR('MARK LOOKUP'!Y364*LEDGER!AR364,0)</f>
        <v>0</v>
      </c>
      <c r="AQ364" s="26">
        <f>IFERROR('MARK LOOKUP'!Z364*LEDGER!AS364,0)</f>
        <v>0</v>
      </c>
      <c r="AR364" s="26">
        <f>IFERROR(AA364*LEDGER!AU364,0)</f>
        <v>0</v>
      </c>
      <c r="AS364" s="26">
        <f>IFERROR(AB364*LEDGER!AV364,0)</f>
        <v>0</v>
      </c>
      <c r="AT364" s="26">
        <f>IFERROR(AC364*LEDGER!AU364,0)</f>
        <v>0</v>
      </c>
      <c r="AU364" s="26">
        <f>IFERROR(AD364*LEDGER!AV364,0)</f>
        <v>0</v>
      </c>
      <c r="AV364" s="26">
        <f>IFERROR(AE364*LEDGER!BA364,0)</f>
        <v>0</v>
      </c>
      <c r="AW364" s="26">
        <f>IFERROR(AF364*LEDGER!BB364,0)</f>
        <v>0</v>
      </c>
      <c r="AX364" s="26">
        <f>IFERROR(AG364*LEDGER!BD364,0)</f>
        <v>0</v>
      </c>
      <c r="AY364" s="26">
        <f>IFERROR(AH364*LEDGER!BE364,0)</f>
        <v>0</v>
      </c>
      <c r="AZ364" s="26">
        <f>IFERROR(AI364*LEDGER!BG364,0)</f>
        <v>0</v>
      </c>
      <c r="BA364" s="26">
        <f>IFERROR(AJ364*LEDGER!BH364,0)</f>
        <v>0</v>
      </c>
      <c r="BB364" s="26">
        <f>IFERROR(AK364*LEDGER!BJ364,0)</f>
        <v>0</v>
      </c>
      <c r="BC364" s="26">
        <f>IFERROR(AL364*LEDGER!BK364,0)</f>
        <v>0</v>
      </c>
      <c r="BD364" s="26">
        <f t="shared" si="55"/>
        <v>0</v>
      </c>
      <c r="BE364" s="26">
        <f t="shared" si="56"/>
        <v>0</v>
      </c>
    </row>
    <row r="365" spans="2:57" x14ac:dyDescent="0.2">
      <c r="B365" s="26">
        <f>'Sub Ref'!F$27</f>
        <v>75</v>
      </c>
      <c r="C365" s="26">
        <f>'Sub Ref'!G$27</f>
        <v>25</v>
      </c>
      <c r="D365" s="26">
        <f t="shared" si="50"/>
        <v>100</v>
      </c>
      <c r="E365" s="26">
        <f>'Sub Ref'!O$27</f>
        <v>75</v>
      </c>
      <c r="F365" s="26">
        <f>'Sub Ref'!P$27</f>
        <v>25</v>
      </c>
      <c r="G365" s="26">
        <f t="shared" si="51"/>
        <v>100</v>
      </c>
      <c r="H365" s="26" t="e">
        <f>VLOOKUP('DATA ENTRY'!L365,'Sub Ref'!$L$30:$O$31,4,0)</f>
        <v>#N/A</v>
      </c>
      <c r="I365" s="26" t="e">
        <f>VLOOKUP('DATA ENTRY'!L365,'Sub Ref'!$L$30:$P$31,5,0)</f>
        <v>#N/A</v>
      </c>
      <c r="J365" s="26" t="e">
        <f t="shared" si="57"/>
        <v>#N/A</v>
      </c>
      <c r="K365" s="26" t="e">
        <f>VLOOKUP('DATA ENTRY'!O365,'Sub Ref'!$C$3:$G$11,4,0)</f>
        <v>#N/A</v>
      </c>
      <c r="L365" s="26" t="e">
        <f>VLOOKUP('DATA ENTRY'!O365,'Sub Ref'!$C$3:$G$11,5,0)</f>
        <v>#N/A</v>
      </c>
      <c r="M365" s="26" t="e">
        <f t="shared" si="52"/>
        <v>#N/A</v>
      </c>
      <c r="N365" s="26" t="e">
        <f>VLOOKUP('DATA ENTRY'!R365,'Sub Ref'!$L$3:$P$11,4,0)</f>
        <v>#N/A</v>
      </c>
      <c r="O365" s="26" t="e">
        <f>VLOOKUP('DATA ENTRY'!R365,'Sub Ref'!$L$3:$P$11,5,0)</f>
        <v>#N/A</v>
      </c>
      <c r="P365" s="26" t="e">
        <f t="shared" si="58"/>
        <v>#N/A</v>
      </c>
      <c r="Q365" s="26" t="e">
        <f>VLOOKUP('DATA ENTRY'!U365,'Sub Ref'!$C$14:$G$22,4,0)</f>
        <v>#N/A</v>
      </c>
      <c r="R365" s="26" t="e">
        <f>VLOOKUP('DATA ENTRY'!U365,'Sub Ref'!$C$14:$G$22,5,0)</f>
        <v>#N/A</v>
      </c>
      <c r="S365" s="26" t="e">
        <f t="shared" si="59"/>
        <v>#N/A</v>
      </c>
      <c r="T365" s="26" t="e">
        <f>INDEX('Sub Ref'!$O$14:$O$22,MATCH('DATA ENTRY'!X365,'Sub Ref'!$L$14:$L$22,0))</f>
        <v>#N/A</v>
      </c>
      <c r="U365" s="26" t="e">
        <f>INDEX('Sub Ref'!$P$14:$P$22,MATCH('DATA ENTRY'!X365,'Sub Ref'!$L$14:$L$22,0))</f>
        <v>#N/A</v>
      </c>
      <c r="V365" s="26" t="e">
        <f t="shared" si="53"/>
        <v>#N/A</v>
      </c>
      <c r="X365" s="26">
        <f>'DATA ENTRY'!A365</f>
        <v>0</v>
      </c>
      <c r="Y365" s="26">
        <f>'Sub Ref'!$D$27</f>
        <v>2.25</v>
      </c>
      <c r="Z365" s="26">
        <f>'Sub Ref'!$E$27</f>
        <v>0.75</v>
      </c>
      <c r="AA365" s="26">
        <f>'Sub Ref'!$M$27</f>
        <v>3</v>
      </c>
      <c r="AB365" s="26">
        <f>'Sub Ref'!$N$27</f>
        <v>1</v>
      </c>
      <c r="AC365" s="26">
        <f>IFERROR(VLOOKUP('DATA ENTRY'!L365,'Sub Ref'!$L$30:$N$31,2,0),0)</f>
        <v>0</v>
      </c>
      <c r="AD365" s="26">
        <f>IFERROR(VLOOKUP('DATA ENTRY'!L365,'Sub Ref'!$L$30:$N$31,3,0),0)</f>
        <v>0</v>
      </c>
      <c r="AE365" s="26">
        <f>IFERROR(VLOOKUP('DATA ENTRY'!O365,'Sub Ref'!$C$3:$E$11,2,0),0)</f>
        <v>0</v>
      </c>
      <c r="AF365" s="26">
        <f>IFERROR(VLOOKUP('DATA ENTRY'!O365,'Sub Ref'!$C$3:$E$11,3,0),0)</f>
        <v>0</v>
      </c>
      <c r="AG365" s="26">
        <f>IFERROR(VLOOKUP('DATA ENTRY'!R365,'Sub Ref'!$L$3:$N$24,2,0),0)</f>
        <v>0</v>
      </c>
      <c r="AH365" s="26">
        <f>IFERROR(VLOOKUP('DATA ENTRY'!R365,'Sub Ref'!$L$3:$N$24,3,0),0)</f>
        <v>0</v>
      </c>
      <c r="AI365" s="26">
        <f>IFERROR(VLOOKUP('DATA ENTRY'!U365,'Sub Ref'!$C$14:$E$22,2,0),0)</f>
        <v>0</v>
      </c>
      <c r="AJ365" s="26">
        <f>IFERROR(VLOOKUP('DATA ENTRY'!U365,'Sub Ref'!$C$14:$E$22,3,0),0)</f>
        <v>0</v>
      </c>
      <c r="AK365" s="26">
        <f>IFERROR(INDEX('Sub Ref'!$M$14:$M$23,MATCH('DATA ENTRY'!X365,'Sub Ref'!$L$14:$L$23,0)),0)</f>
        <v>0</v>
      </c>
      <c r="AL365" s="26">
        <f>IFERROR(INDEX('Sub Ref'!$N$14:$N$23,MATCH('DATA ENTRY'!X365,'Sub Ref'!$L$14:$L$23,0)),0)</f>
        <v>0</v>
      </c>
      <c r="AN365" s="26">
        <f t="shared" si="54"/>
        <v>7</v>
      </c>
      <c r="AP365" s="26">
        <f>IFERROR('MARK LOOKUP'!Y365*LEDGER!AR365,0)</f>
        <v>0</v>
      </c>
      <c r="AQ365" s="26">
        <f>IFERROR('MARK LOOKUP'!Z365*LEDGER!AS365,0)</f>
        <v>0</v>
      </c>
      <c r="AR365" s="26">
        <f>IFERROR(AA365*LEDGER!AU365,0)</f>
        <v>0</v>
      </c>
      <c r="AS365" s="26">
        <f>IFERROR(AB365*LEDGER!AV365,0)</f>
        <v>0</v>
      </c>
      <c r="AT365" s="26">
        <f>IFERROR(AC365*LEDGER!AU365,0)</f>
        <v>0</v>
      </c>
      <c r="AU365" s="26">
        <f>IFERROR(AD365*LEDGER!AV365,0)</f>
        <v>0</v>
      </c>
      <c r="AV365" s="26">
        <f>IFERROR(AE365*LEDGER!BA365,0)</f>
        <v>0</v>
      </c>
      <c r="AW365" s="26">
        <f>IFERROR(AF365*LEDGER!BB365,0)</f>
        <v>0</v>
      </c>
      <c r="AX365" s="26">
        <f>IFERROR(AG365*LEDGER!BD365,0)</f>
        <v>0</v>
      </c>
      <c r="AY365" s="26">
        <f>IFERROR(AH365*LEDGER!BE365,0)</f>
        <v>0</v>
      </c>
      <c r="AZ365" s="26">
        <f>IFERROR(AI365*LEDGER!BG365,0)</f>
        <v>0</v>
      </c>
      <c r="BA365" s="26">
        <f>IFERROR(AJ365*LEDGER!BH365,0)</f>
        <v>0</v>
      </c>
      <c r="BB365" s="26">
        <f>IFERROR(AK365*LEDGER!BJ365,0)</f>
        <v>0</v>
      </c>
      <c r="BC365" s="26">
        <f>IFERROR(AL365*LEDGER!BK365,0)</f>
        <v>0</v>
      </c>
      <c r="BD365" s="26">
        <f t="shared" si="55"/>
        <v>0</v>
      </c>
      <c r="BE365" s="26">
        <f t="shared" si="56"/>
        <v>0</v>
      </c>
    </row>
    <row r="366" spans="2:57" x14ac:dyDescent="0.2">
      <c r="B366" s="26">
        <f>'Sub Ref'!F$27</f>
        <v>75</v>
      </c>
      <c r="C366" s="26">
        <f>'Sub Ref'!G$27</f>
        <v>25</v>
      </c>
      <c r="D366" s="26">
        <f t="shared" si="50"/>
        <v>100</v>
      </c>
      <c r="E366" s="26">
        <f>'Sub Ref'!O$27</f>
        <v>75</v>
      </c>
      <c r="F366" s="26">
        <f>'Sub Ref'!P$27</f>
        <v>25</v>
      </c>
      <c r="G366" s="26">
        <f t="shared" si="51"/>
        <v>100</v>
      </c>
      <c r="H366" s="26" t="e">
        <f>VLOOKUP('DATA ENTRY'!L366,'Sub Ref'!$L$30:$O$31,4,0)</f>
        <v>#N/A</v>
      </c>
      <c r="I366" s="26" t="e">
        <f>VLOOKUP('DATA ENTRY'!L366,'Sub Ref'!$L$30:$P$31,5,0)</f>
        <v>#N/A</v>
      </c>
      <c r="J366" s="26" t="e">
        <f t="shared" si="57"/>
        <v>#N/A</v>
      </c>
      <c r="K366" s="26" t="e">
        <f>VLOOKUP('DATA ENTRY'!O366,'Sub Ref'!$C$3:$G$11,4,0)</f>
        <v>#N/A</v>
      </c>
      <c r="L366" s="26" t="e">
        <f>VLOOKUP('DATA ENTRY'!O366,'Sub Ref'!$C$3:$G$11,5,0)</f>
        <v>#N/A</v>
      </c>
      <c r="M366" s="26" t="e">
        <f t="shared" si="52"/>
        <v>#N/A</v>
      </c>
      <c r="N366" s="26" t="e">
        <f>VLOOKUP('DATA ENTRY'!R366,'Sub Ref'!$L$3:$P$11,4,0)</f>
        <v>#N/A</v>
      </c>
      <c r="O366" s="26" t="e">
        <f>VLOOKUP('DATA ENTRY'!R366,'Sub Ref'!$L$3:$P$11,5,0)</f>
        <v>#N/A</v>
      </c>
      <c r="P366" s="26" t="e">
        <f t="shared" si="58"/>
        <v>#N/A</v>
      </c>
      <c r="Q366" s="26" t="e">
        <f>VLOOKUP('DATA ENTRY'!U366,'Sub Ref'!$C$14:$G$22,4,0)</f>
        <v>#N/A</v>
      </c>
      <c r="R366" s="26" t="e">
        <f>VLOOKUP('DATA ENTRY'!U366,'Sub Ref'!$C$14:$G$22,5,0)</f>
        <v>#N/A</v>
      </c>
      <c r="S366" s="26" t="e">
        <f t="shared" si="59"/>
        <v>#N/A</v>
      </c>
      <c r="T366" s="26" t="e">
        <f>INDEX('Sub Ref'!$O$14:$O$22,MATCH('DATA ENTRY'!X366,'Sub Ref'!$L$14:$L$22,0))</f>
        <v>#N/A</v>
      </c>
      <c r="U366" s="26" t="e">
        <f>INDEX('Sub Ref'!$P$14:$P$22,MATCH('DATA ENTRY'!X366,'Sub Ref'!$L$14:$L$22,0))</f>
        <v>#N/A</v>
      </c>
      <c r="V366" s="26" t="e">
        <f t="shared" si="53"/>
        <v>#N/A</v>
      </c>
      <c r="X366" s="26">
        <f>'DATA ENTRY'!A366</f>
        <v>0</v>
      </c>
      <c r="Y366" s="26">
        <f>'Sub Ref'!$D$27</f>
        <v>2.25</v>
      </c>
      <c r="Z366" s="26">
        <f>'Sub Ref'!$E$27</f>
        <v>0.75</v>
      </c>
      <c r="AA366" s="26">
        <f>'Sub Ref'!$M$27</f>
        <v>3</v>
      </c>
      <c r="AB366" s="26">
        <f>'Sub Ref'!$N$27</f>
        <v>1</v>
      </c>
      <c r="AC366" s="26">
        <f>IFERROR(VLOOKUP('DATA ENTRY'!L366,'Sub Ref'!$L$30:$N$31,2,0),0)</f>
        <v>0</v>
      </c>
      <c r="AD366" s="26">
        <f>IFERROR(VLOOKUP('DATA ENTRY'!L366,'Sub Ref'!$L$30:$N$31,3,0),0)</f>
        <v>0</v>
      </c>
      <c r="AE366" s="26">
        <f>IFERROR(VLOOKUP('DATA ENTRY'!O366,'Sub Ref'!$C$3:$E$11,2,0),0)</f>
        <v>0</v>
      </c>
      <c r="AF366" s="26">
        <f>IFERROR(VLOOKUP('DATA ENTRY'!O366,'Sub Ref'!$C$3:$E$11,3,0),0)</f>
        <v>0</v>
      </c>
      <c r="AG366" s="26">
        <f>IFERROR(VLOOKUP('DATA ENTRY'!R366,'Sub Ref'!$L$3:$N$24,2,0),0)</f>
        <v>0</v>
      </c>
      <c r="AH366" s="26">
        <f>IFERROR(VLOOKUP('DATA ENTRY'!R366,'Sub Ref'!$L$3:$N$24,3,0),0)</f>
        <v>0</v>
      </c>
      <c r="AI366" s="26">
        <f>IFERROR(VLOOKUP('DATA ENTRY'!U366,'Sub Ref'!$C$14:$E$22,2,0),0)</f>
        <v>0</v>
      </c>
      <c r="AJ366" s="26">
        <f>IFERROR(VLOOKUP('DATA ENTRY'!U366,'Sub Ref'!$C$14:$E$22,3,0),0)</f>
        <v>0</v>
      </c>
      <c r="AK366" s="26">
        <f>IFERROR(INDEX('Sub Ref'!$M$14:$M$23,MATCH('DATA ENTRY'!X366,'Sub Ref'!$L$14:$L$23,0)),0)</f>
        <v>0</v>
      </c>
      <c r="AL366" s="26">
        <f>IFERROR(INDEX('Sub Ref'!$N$14:$N$23,MATCH('DATA ENTRY'!X366,'Sub Ref'!$L$14:$L$23,0)),0)</f>
        <v>0</v>
      </c>
      <c r="AN366" s="26">
        <f t="shared" si="54"/>
        <v>7</v>
      </c>
      <c r="AP366" s="26">
        <f>IFERROR('MARK LOOKUP'!Y366*LEDGER!AR366,0)</f>
        <v>0</v>
      </c>
      <c r="AQ366" s="26">
        <f>IFERROR('MARK LOOKUP'!Z366*LEDGER!AS366,0)</f>
        <v>0</v>
      </c>
      <c r="AR366" s="26">
        <f>IFERROR(AA366*LEDGER!AU366,0)</f>
        <v>0</v>
      </c>
      <c r="AS366" s="26">
        <f>IFERROR(AB366*LEDGER!AV366,0)</f>
        <v>0</v>
      </c>
      <c r="AT366" s="26">
        <f>IFERROR(AC366*LEDGER!AU366,0)</f>
        <v>0</v>
      </c>
      <c r="AU366" s="26">
        <f>IFERROR(AD366*LEDGER!AV366,0)</f>
        <v>0</v>
      </c>
      <c r="AV366" s="26">
        <f>IFERROR(AE366*LEDGER!BA366,0)</f>
        <v>0</v>
      </c>
      <c r="AW366" s="26">
        <f>IFERROR(AF366*LEDGER!BB366,0)</f>
        <v>0</v>
      </c>
      <c r="AX366" s="26">
        <f>IFERROR(AG366*LEDGER!BD366,0)</f>
        <v>0</v>
      </c>
      <c r="AY366" s="26">
        <f>IFERROR(AH366*LEDGER!BE366,0)</f>
        <v>0</v>
      </c>
      <c r="AZ366" s="26">
        <f>IFERROR(AI366*LEDGER!BG366,0)</f>
        <v>0</v>
      </c>
      <c r="BA366" s="26">
        <f>IFERROR(AJ366*LEDGER!BH366,0)</f>
        <v>0</v>
      </c>
      <c r="BB366" s="26">
        <f>IFERROR(AK366*LEDGER!BJ366,0)</f>
        <v>0</v>
      </c>
      <c r="BC366" s="26">
        <f>IFERROR(AL366*LEDGER!BK366,0)</f>
        <v>0</v>
      </c>
      <c r="BD366" s="26">
        <f t="shared" si="55"/>
        <v>0</v>
      </c>
      <c r="BE366" s="26">
        <f t="shared" si="56"/>
        <v>0</v>
      </c>
    </row>
    <row r="367" spans="2:57" x14ac:dyDescent="0.2">
      <c r="B367" s="26">
        <f>'Sub Ref'!F$27</f>
        <v>75</v>
      </c>
      <c r="C367" s="26">
        <f>'Sub Ref'!G$27</f>
        <v>25</v>
      </c>
      <c r="D367" s="26">
        <f t="shared" si="50"/>
        <v>100</v>
      </c>
      <c r="E367" s="26">
        <f>'Sub Ref'!O$27</f>
        <v>75</v>
      </c>
      <c r="F367" s="26">
        <f>'Sub Ref'!P$27</f>
        <v>25</v>
      </c>
      <c r="G367" s="26">
        <f t="shared" si="51"/>
        <v>100</v>
      </c>
      <c r="H367" s="26" t="e">
        <f>VLOOKUP('DATA ENTRY'!L367,'Sub Ref'!$L$30:$O$31,4,0)</f>
        <v>#N/A</v>
      </c>
      <c r="I367" s="26" t="e">
        <f>VLOOKUP('DATA ENTRY'!L367,'Sub Ref'!$L$30:$P$31,5,0)</f>
        <v>#N/A</v>
      </c>
      <c r="J367" s="26" t="e">
        <f t="shared" si="57"/>
        <v>#N/A</v>
      </c>
      <c r="K367" s="26" t="e">
        <f>VLOOKUP('DATA ENTRY'!O367,'Sub Ref'!$C$3:$G$11,4,0)</f>
        <v>#N/A</v>
      </c>
      <c r="L367" s="26" t="e">
        <f>VLOOKUP('DATA ENTRY'!O367,'Sub Ref'!$C$3:$G$11,5,0)</f>
        <v>#N/A</v>
      </c>
      <c r="M367" s="26" t="e">
        <f t="shared" si="52"/>
        <v>#N/A</v>
      </c>
      <c r="N367" s="26" t="e">
        <f>VLOOKUP('DATA ENTRY'!R367,'Sub Ref'!$L$3:$P$11,4,0)</f>
        <v>#N/A</v>
      </c>
      <c r="O367" s="26" t="e">
        <f>VLOOKUP('DATA ENTRY'!R367,'Sub Ref'!$L$3:$P$11,5,0)</f>
        <v>#N/A</v>
      </c>
      <c r="P367" s="26" t="e">
        <f t="shared" si="58"/>
        <v>#N/A</v>
      </c>
      <c r="Q367" s="26" t="e">
        <f>VLOOKUP('DATA ENTRY'!U367,'Sub Ref'!$C$14:$G$22,4,0)</f>
        <v>#N/A</v>
      </c>
      <c r="R367" s="26" t="e">
        <f>VLOOKUP('DATA ENTRY'!U367,'Sub Ref'!$C$14:$G$22,5,0)</f>
        <v>#N/A</v>
      </c>
      <c r="S367" s="26" t="e">
        <f t="shared" si="59"/>
        <v>#N/A</v>
      </c>
      <c r="T367" s="26" t="e">
        <f>INDEX('Sub Ref'!$O$14:$O$22,MATCH('DATA ENTRY'!X367,'Sub Ref'!$L$14:$L$22,0))</f>
        <v>#N/A</v>
      </c>
      <c r="U367" s="26" t="e">
        <f>INDEX('Sub Ref'!$P$14:$P$22,MATCH('DATA ENTRY'!X367,'Sub Ref'!$L$14:$L$22,0))</f>
        <v>#N/A</v>
      </c>
      <c r="V367" s="26" t="e">
        <f t="shared" si="53"/>
        <v>#N/A</v>
      </c>
      <c r="X367" s="26">
        <f>'DATA ENTRY'!A367</f>
        <v>0</v>
      </c>
      <c r="Y367" s="26">
        <f>'Sub Ref'!$D$27</f>
        <v>2.25</v>
      </c>
      <c r="Z367" s="26">
        <f>'Sub Ref'!$E$27</f>
        <v>0.75</v>
      </c>
      <c r="AA367" s="26">
        <f>'Sub Ref'!$M$27</f>
        <v>3</v>
      </c>
      <c r="AB367" s="26">
        <f>'Sub Ref'!$N$27</f>
        <v>1</v>
      </c>
      <c r="AC367" s="26">
        <f>IFERROR(VLOOKUP('DATA ENTRY'!L367,'Sub Ref'!$L$30:$N$31,2,0),0)</f>
        <v>0</v>
      </c>
      <c r="AD367" s="26">
        <f>IFERROR(VLOOKUP('DATA ENTRY'!L367,'Sub Ref'!$L$30:$N$31,3,0),0)</f>
        <v>0</v>
      </c>
      <c r="AE367" s="26">
        <f>IFERROR(VLOOKUP('DATA ENTRY'!O367,'Sub Ref'!$C$3:$E$11,2,0),0)</f>
        <v>0</v>
      </c>
      <c r="AF367" s="26">
        <f>IFERROR(VLOOKUP('DATA ENTRY'!O367,'Sub Ref'!$C$3:$E$11,3,0),0)</f>
        <v>0</v>
      </c>
      <c r="AG367" s="26">
        <f>IFERROR(VLOOKUP('DATA ENTRY'!R367,'Sub Ref'!$L$3:$N$24,2,0),0)</f>
        <v>0</v>
      </c>
      <c r="AH367" s="26">
        <f>IFERROR(VLOOKUP('DATA ENTRY'!R367,'Sub Ref'!$L$3:$N$24,3,0),0)</f>
        <v>0</v>
      </c>
      <c r="AI367" s="26">
        <f>IFERROR(VLOOKUP('DATA ENTRY'!U367,'Sub Ref'!$C$14:$E$22,2,0),0)</f>
        <v>0</v>
      </c>
      <c r="AJ367" s="26">
        <f>IFERROR(VLOOKUP('DATA ENTRY'!U367,'Sub Ref'!$C$14:$E$22,3,0),0)</f>
        <v>0</v>
      </c>
      <c r="AK367" s="26">
        <f>IFERROR(INDEX('Sub Ref'!$M$14:$M$23,MATCH('DATA ENTRY'!X367,'Sub Ref'!$L$14:$L$23,0)),0)</f>
        <v>0</v>
      </c>
      <c r="AL367" s="26">
        <f>IFERROR(INDEX('Sub Ref'!$N$14:$N$23,MATCH('DATA ENTRY'!X367,'Sub Ref'!$L$14:$L$23,0)),0)</f>
        <v>0</v>
      </c>
      <c r="AN367" s="26">
        <f t="shared" si="54"/>
        <v>7</v>
      </c>
      <c r="AP367" s="26">
        <f>IFERROR('MARK LOOKUP'!Y367*LEDGER!AR367,0)</f>
        <v>0</v>
      </c>
      <c r="AQ367" s="26">
        <f>IFERROR('MARK LOOKUP'!Z367*LEDGER!AS367,0)</f>
        <v>0</v>
      </c>
      <c r="AR367" s="26">
        <f>IFERROR(AA367*LEDGER!AU367,0)</f>
        <v>0</v>
      </c>
      <c r="AS367" s="26">
        <f>IFERROR(AB367*LEDGER!AV367,0)</f>
        <v>0</v>
      </c>
      <c r="AT367" s="26">
        <f>IFERROR(AC367*LEDGER!AU367,0)</f>
        <v>0</v>
      </c>
      <c r="AU367" s="26">
        <f>IFERROR(AD367*LEDGER!AV367,0)</f>
        <v>0</v>
      </c>
      <c r="AV367" s="26">
        <f>IFERROR(AE367*LEDGER!BA367,0)</f>
        <v>0</v>
      </c>
      <c r="AW367" s="26">
        <f>IFERROR(AF367*LEDGER!BB367,0)</f>
        <v>0</v>
      </c>
      <c r="AX367" s="26">
        <f>IFERROR(AG367*LEDGER!BD367,0)</f>
        <v>0</v>
      </c>
      <c r="AY367" s="26">
        <f>IFERROR(AH367*LEDGER!BE367,0)</f>
        <v>0</v>
      </c>
      <c r="AZ367" s="26">
        <f>IFERROR(AI367*LEDGER!BG367,0)</f>
        <v>0</v>
      </c>
      <c r="BA367" s="26">
        <f>IFERROR(AJ367*LEDGER!BH367,0)</f>
        <v>0</v>
      </c>
      <c r="BB367" s="26">
        <f>IFERROR(AK367*LEDGER!BJ367,0)</f>
        <v>0</v>
      </c>
      <c r="BC367" s="26">
        <f>IFERROR(AL367*LEDGER!BK367,0)</f>
        <v>0</v>
      </c>
      <c r="BD367" s="26">
        <f t="shared" si="55"/>
        <v>0</v>
      </c>
      <c r="BE367" s="26">
        <f t="shared" si="56"/>
        <v>0</v>
      </c>
    </row>
    <row r="368" spans="2:57" x14ac:dyDescent="0.2">
      <c r="B368" s="26">
        <f>'Sub Ref'!F$27</f>
        <v>75</v>
      </c>
      <c r="C368" s="26">
        <f>'Sub Ref'!G$27</f>
        <v>25</v>
      </c>
      <c r="D368" s="26">
        <f t="shared" si="50"/>
        <v>100</v>
      </c>
      <c r="E368" s="26">
        <f>'Sub Ref'!O$27</f>
        <v>75</v>
      </c>
      <c r="F368" s="26">
        <f>'Sub Ref'!P$27</f>
        <v>25</v>
      </c>
      <c r="G368" s="26">
        <f t="shared" si="51"/>
        <v>100</v>
      </c>
      <c r="H368" s="26" t="e">
        <f>VLOOKUP('DATA ENTRY'!L368,'Sub Ref'!$L$30:$O$31,4,0)</f>
        <v>#N/A</v>
      </c>
      <c r="I368" s="26" t="e">
        <f>VLOOKUP('DATA ENTRY'!L368,'Sub Ref'!$L$30:$P$31,5,0)</f>
        <v>#N/A</v>
      </c>
      <c r="J368" s="26" t="e">
        <f t="shared" si="57"/>
        <v>#N/A</v>
      </c>
      <c r="K368" s="26" t="e">
        <f>VLOOKUP('DATA ENTRY'!O368,'Sub Ref'!$C$3:$G$11,4,0)</f>
        <v>#N/A</v>
      </c>
      <c r="L368" s="26" t="e">
        <f>VLOOKUP('DATA ENTRY'!O368,'Sub Ref'!$C$3:$G$11,5,0)</f>
        <v>#N/A</v>
      </c>
      <c r="M368" s="26" t="e">
        <f t="shared" si="52"/>
        <v>#N/A</v>
      </c>
      <c r="N368" s="26" t="e">
        <f>VLOOKUP('DATA ENTRY'!R368,'Sub Ref'!$L$3:$P$11,4,0)</f>
        <v>#N/A</v>
      </c>
      <c r="O368" s="26" t="e">
        <f>VLOOKUP('DATA ENTRY'!R368,'Sub Ref'!$L$3:$P$11,5,0)</f>
        <v>#N/A</v>
      </c>
      <c r="P368" s="26" t="e">
        <f t="shared" si="58"/>
        <v>#N/A</v>
      </c>
      <c r="Q368" s="26" t="e">
        <f>VLOOKUP('DATA ENTRY'!U368,'Sub Ref'!$C$14:$G$22,4,0)</f>
        <v>#N/A</v>
      </c>
      <c r="R368" s="26" t="e">
        <f>VLOOKUP('DATA ENTRY'!U368,'Sub Ref'!$C$14:$G$22,5,0)</f>
        <v>#N/A</v>
      </c>
      <c r="S368" s="26" t="e">
        <f t="shared" si="59"/>
        <v>#N/A</v>
      </c>
      <c r="T368" s="26" t="e">
        <f>INDEX('Sub Ref'!$O$14:$O$22,MATCH('DATA ENTRY'!X368,'Sub Ref'!$L$14:$L$22,0))</f>
        <v>#N/A</v>
      </c>
      <c r="U368" s="26" t="e">
        <f>INDEX('Sub Ref'!$P$14:$P$22,MATCH('DATA ENTRY'!X368,'Sub Ref'!$L$14:$L$22,0))</f>
        <v>#N/A</v>
      </c>
      <c r="V368" s="26" t="e">
        <f t="shared" si="53"/>
        <v>#N/A</v>
      </c>
      <c r="X368" s="26">
        <f>'DATA ENTRY'!A368</f>
        <v>0</v>
      </c>
      <c r="Y368" s="26">
        <f>'Sub Ref'!$D$27</f>
        <v>2.25</v>
      </c>
      <c r="Z368" s="26">
        <f>'Sub Ref'!$E$27</f>
        <v>0.75</v>
      </c>
      <c r="AA368" s="26">
        <f>'Sub Ref'!$M$27</f>
        <v>3</v>
      </c>
      <c r="AB368" s="26">
        <f>'Sub Ref'!$N$27</f>
        <v>1</v>
      </c>
      <c r="AC368" s="26">
        <f>IFERROR(VLOOKUP('DATA ENTRY'!L368,'Sub Ref'!$L$30:$N$31,2,0),0)</f>
        <v>0</v>
      </c>
      <c r="AD368" s="26">
        <f>IFERROR(VLOOKUP('DATA ENTRY'!L368,'Sub Ref'!$L$30:$N$31,3,0),0)</f>
        <v>0</v>
      </c>
      <c r="AE368" s="26">
        <f>IFERROR(VLOOKUP('DATA ENTRY'!O368,'Sub Ref'!$C$3:$E$11,2,0),0)</f>
        <v>0</v>
      </c>
      <c r="AF368" s="26">
        <f>IFERROR(VLOOKUP('DATA ENTRY'!O368,'Sub Ref'!$C$3:$E$11,3,0),0)</f>
        <v>0</v>
      </c>
      <c r="AG368" s="26">
        <f>IFERROR(VLOOKUP('DATA ENTRY'!R368,'Sub Ref'!$L$3:$N$24,2,0),0)</f>
        <v>0</v>
      </c>
      <c r="AH368" s="26">
        <f>IFERROR(VLOOKUP('DATA ENTRY'!R368,'Sub Ref'!$L$3:$N$24,3,0),0)</f>
        <v>0</v>
      </c>
      <c r="AI368" s="26">
        <f>IFERROR(VLOOKUP('DATA ENTRY'!U368,'Sub Ref'!$C$14:$E$22,2,0),0)</f>
        <v>0</v>
      </c>
      <c r="AJ368" s="26">
        <f>IFERROR(VLOOKUP('DATA ENTRY'!U368,'Sub Ref'!$C$14:$E$22,3,0),0)</f>
        <v>0</v>
      </c>
      <c r="AK368" s="26">
        <f>IFERROR(INDEX('Sub Ref'!$M$14:$M$23,MATCH('DATA ENTRY'!X368,'Sub Ref'!$L$14:$L$23,0)),0)</f>
        <v>0</v>
      </c>
      <c r="AL368" s="26">
        <f>IFERROR(INDEX('Sub Ref'!$N$14:$N$23,MATCH('DATA ENTRY'!X368,'Sub Ref'!$L$14:$L$23,0)),0)</f>
        <v>0</v>
      </c>
      <c r="AN368" s="26">
        <f t="shared" si="54"/>
        <v>7</v>
      </c>
      <c r="AP368" s="26">
        <f>IFERROR('MARK LOOKUP'!Y368*LEDGER!AR368,0)</f>
        <v>0</v>
      </c>
      <c r="AQ368" s="26">
        <f>IFERROR('MARK LOOKUP'!Z368*LEDGER!AS368,0)</f>
        <v>0</v>
      </c>
      <c r="AR368" s="26">
        <f>IFERROR(AA368*LEDGER!AU368,0)</f>
        <v>0</v>
      </c>
      <c r="AS368" s="26">
        <f>IFERROR(AB368*LEDGER!AV368,0)</f>
        <v>0</v>
      </c>
      <c r="AT368" s="26">
        <f>IFERROR(AC368*LEDGER!AU368,0)</f>
        <v>0</v>
      </c>
      <c r="AU368" s="26">
        <f>IFERROR(AD368*LEDGER!AV368,0)</f>
        <v>0</v>
      </c>
      <c r="AV368" s="26">
        <f>IFERROR(AE368*LEDGER!BA368,0)</f>
        <v>0</v>
      </c>
      <c r="AW368" s="26">
        <f>IFERROR(AF368*LEDGER!BB368,0)</f>
        <v>0</v>
      </c>
      <c r="AX368" s="26">
        <f>IFERROR(AG368*LEDGER!BD368,0)</f>
        <v>0</v>
      </c>
      <c r="AY368" s="26">
        <f>IFERROR(AH368*LEDGER!BE368,0)</f>
        <v>0</v>
      </c>
      <c r="AZ368" s="26">
        <f>IFERROR(AI368*LEDGER!BG368,0)</f>
        <v>0</v>
      </c>
      <c r="BA368" s="26">
        <f>IFERROR(AJ368*LEDGER!BH368,0)</f>
        <v>0</v>
      </c>
      <c r="BB368" s="26">
        <f>IFERROR(AK368*LEDGER!BJ368,0)</f>
        <v>0</v>
      </c>
      <c r="BC368" s="26">
        <f>IFERROR(AL368*LEDGER!BK368,0)</f>
        <v>0</v>
      </c>
      <c r="BD368" s="26">
        <f t="shared" si="55"/>
        <v>0</v>
      </c>
      <c r="BE368" s="26">
        <f t="shared" si="56"/>
        <v>0</v>
      </c>
    </row>
    <row r="369" spans="2:57" x14ac:dyDescent="0.2">
      <c r="B369" s="26">
        <f>'Sub Ref'!F$27</f>
        <v>75</v>
      </c>
      <c r="C369" s="26">
        <f>'Sub Ref'!G$27</f>
        <v>25</v>
      </c>
      <c r="D369" s="26">
        <f t="shared" si="50"/>
        <v>100</v>
      </c>
      <c r="E369" s="26">
        <f>'Sub Ref'!O$27</f>
        <v>75</v>
      </c>
      <c r="F369" s="26">
        <f>'Sub Ref'!P$27</f>
        <v>25</v>
      </c>
      <c r="G369" s="26">
        <f t="shared" si="51"/>
        <v>100</v>
      </c>
      <c r="H369" s="26" t="e">
        <f>VLOOKUP('DATA ENTRY'!L369,'Sub Ref'!$L$30:$O$31,4,0)</f>
        <v>#N/A</v>
      </c>
      <c r="I369" s="26" t="e">
        <f>VLOOKUP('DATA ENTRY'!L369,'Sub Ref'!$L$30:$P$31,5,0)</f>
        <v>#N/A</v>
      </c>
      <c r="J369" s="26" t="e">
        <f t="shared" si="57"/>
        <v>#N/A</v>
      </c>
      <c r="K369" s="26" t="e">
        <f>VLOOKUP('DATA ENTRY'!O369,'Sub Ref'!$C$3:$G$11,4,0)</f>
        <v>#N/A</v>
      </c>
      <c r="L369" s="26" t="e">
        <f>VLOOKUP('DATA ENTRY'!O369,'Sub Ref'!$C$3:$G$11,5,0)</f>
        <v>#N/A</v>
      </c>
      <c r="M369" s="26" t="e">
        <f t="shared" si="52"/>
        <v>#N/A</v>
      </c>
      <c r="N369" s="26" t="e">
        <f>VLOOKUP('DATA ENTRY'!R369,'Sub Ref'!$L$3:$P$11,4,0)</f>
        <v>#N/A</v>
      </c>
      <c r="O369" s="26" t="e">
        <f>VLOOKUP('DATA ENTRY'!R369,'Sub Ref'!$L$3:$P$11,5,0)</f>
        <v>#N/A</v>
      </c>
      <c r="P369" s="26" t="e">
        <f t="shared" si="58"/>
        <v>#N/A</v>
      </c>
      <c r="Q369" s="26" t="e">
        <f>VLOOKUP('DATA ENTRY'!U369,'Sub Ref'!$C$14:$G$22,4,0)</f>
        <v>#N/A</v>
      </c>
      <c r="R369" s="26" t="e">
        <f>VLOOKUP('DATA ENTRY'!U369,'Sub Ref'!$C$14:$G$22,5,0)</f>
        <v>#N/A</v>
      </c>
      <c r="S369" s="26" t="e">
        <f t="shared" si="59"/>
        <v>#N/A</v>
      </c>
      <c r="T369" s="26" t="e">
        <f>INDEX('Sub Ref'!$O$14:$O$22,MATCH('DATA ENTRY'!X369,'Sub Ref'!$L$14:$L$22,0))</f>
        <v>#N/A</v>
      </c>
      <c r="U369" s="26" t="e">
        <f>INDEX('Sub Ref'!$P$14:$P$22,MATCH('DATA ENTRY'!X369,'Sub Ref'!$L$14:$L$22,0))</f>
        <v>#N/A</v>
      </c>
      <c r="V369" s="26" t="e">
        <f t="shared" si="53"/>
        <v>#N/A</v>
      </c>
      <c r="X369" s="26">
        <f>'DATA ENTRY'!A369</f>
        <v>0</v>
      </c>
      <c r="Y369" s="26">
        <f>'Sub Ref'!$D$27</f>
        <v>2.25</v>
      </c>
      <c r="Z369" s="26">
        <f>'Sub Ref'!$E$27</f>
        <v>0.75</v>
      </c>
      <c r="AA369" s="26">
        <f>'Sub Ref'!$M$27</f>
        <v>3</v>
      </c>
      <c r="AB369" s="26">
        <f>'Sub Ref'!$N$27</f>
        <v>1</v>
      </c>
      <c r="AC369" s="26">
        <f>IFERROR(VLOOKUP('DATA ENTRY'!L369,'Sub Ref'!$L$30:$N$31,2,0),0)</f>
        <v>0</v>
      </c>
      <c r="AD369" s="26">
        <f>IFERROR(VLOOKUP('DATA ENTRY'!L369,'Sub Ref'!$L$30:$N$31,3,0),0)</f>
        <v>0</v>
      </c>
      <c r="AE369" s="26">
        <f>IFERROR(VLOOKUP('DATA ENTRY'!O369,'Sub Ref'!$C$3:$E$11,2,0),0)</f>
        <v>0</v>
      </c>
      <c r="AF369" s="26">
        <f>IFERROR(VLOOKUP('DATA ENTRY'!O369,'Sub Ref'!$C$3:$E$11,3,0),0)</f>
        <v>0</v>
      </c>
      <c r="AG369" s="26">
        <f>IFERROR(VLOOKUP('DATA ENTRY'!R369,'Sub Ref'!$L$3:$N$24,2,0),0)</f>
        <v>0</v>
      </c>
      <c r="AH369" s="26">
        <f>IFERROR(VLOOKUP('DATA ENTRY'!R369,'Sub Ref'!$L$3:$N$24,3,0),0)</f>
        <v>0</v>
      </c>
      <c r="AI369" s="26">
        <f>IFERROR(VLOOKUP('DATA ENTRY'!U369,'Sub Ref'!$C$14:$E$22,2,0),0)</f>
        <v>0</v>
      </c>
      <c r="AJ369" s="26">
        <f>IFERROR(VLOOKUP('DATA ENTRY'!U369,'Sub Ref'!$C$14:$E$22,3,0),0)</f>
        <v>0</v>
      </c>
      <c r="AK369" s="26">
        <f>IFERROR(INDEX('Sub Ref'!$M$14:$M$23,MATCH('DATA ENTRY'!X369,'Sub Ref'!$L$14:$L$23,0)),0)</f>
        <v>0</v>
      </c>
      <c r="AL369" s="26">
        <f>IFERROR(INDEX('Sub Ref'!$N$14:$N$23,MATCH('DATA ENTRY'!X369,'Sub Ref'!$L$14:$L$23,0)),0)</f>
        <v>0</v>
      </c>
      <c r="AN369" s="26">
        <f t="shared" si="54"/>
        <v>7</v>
      </c>
      <c r="AP369" s="26">
        <f>IFERROR('MARK LOOKUP'!Y369*LEDGER!AR369,0)</f>
        <v>0</v>
      </c>
      <c r="AQ369" s="26">
        <f>IFERROR('MARK LOOKUP'!Z369*LEDGER!AS369,0)</f>
        <v>0</v>
      </c>
      <c r="AR369" s="26">
        <f>IFERROR(AA369*LEDGER!AU369,0)</f>
        <v>0</v>
      </c>
      <c r="AS369" s="26">
        <f>IFERROR(AB369*LEDGER!AV369,0)</f>
        <v>0</v>
      </c>
      <c r="AT369" s="26">
        <f>IFERROR(AC369*LEDGER!AU369,0)</f>
        <v>0</v>
      </c>
      <c r="AU369" s="26">
        <f>IFERROR(AD369*LEDGER!AV369,0)</f>
        <v>0</v>
      </c>
      <c r="AV369" s="26">
        <f>IFERROR(AE369*LEDGER!BA369,0)</f>
        <v>0</v>
      </c>
      <c r="AW369" s="26">
        <f>IFERROR(AF369*LEDGER!BB369,0)</f>
        <v>0</v>
      </c>
      <c r="AX369" s="26">
        <f>IFERROR(AG369*LEDGER!BD369,0)</f>
        <v>0</v>
      </c>
      <c r="AY369" s="26">
        <f>IFERROR(AH369*LEDGER!BE369,0)</f>
        <v>0</v>
      </c>
      <c r="AZ369" s="26">
        <f>IFERROR(AI369*LEDGER!BG369,0)</f>
        <v>0</v>
      </c>
      <c r="BA369" s="26">
        <f>IFERROR(AJ369*LEDGER!BH369,0)</f>
        <v>0</v>
      </c>
      <c r="BB369" s="26">
        <f>IFERROR(AK369*LEDGER!BJ369,0)</f>
        <v>0</v>
      </c>
      <c r="BC369" s="26">
        <f>IFERROR(AL369*LEDGER!BK369,0)</f>
        <v>0</v>
      </c>
      <c r="BD369" s="26">
        <f t="shared" si="55"/>
        <v>0</v>
      </c>
      <c r="BE369" s="26">
        <f t="shared" si="56"/>
        <v>0</v>
      </c>
    </row>
    <row r="370" spans="2:57" x14ac:dyDescent="0.2">
      <c r="B370" s="26">
        <f>'Sub Ref'!F$27</f>
        <v>75</v>
      </c>
      <c r="C370" s="26">
        <f>'Sub Ref'!G$27</f>
        <v>25</v>
      </c>
      <c r="D370" s="26">
        <f t="shared" si="50"/>
        <v>100</v>
      </c>
      <c r="E370" s="26">
        <f>'Sub Ref'!O$27</f>
        <v>75</v>
      </c>
      <c r="F370" s="26">
        <f>'Sub Ref'!P$27</f>
        <v>25</v>
      </c>
      <c r="G370" s="26">
        <f t="shared" si="51"/>
        <v>100</v>
      </c>
      <c r="H370" s="26" t="e">
        <f>VLOOKUP('DATA ENTRY'!L370,'Sub Ref'!$L$30:$O$31,4,0)</f>
        <v>#N/A</v>
      </c>
      <c r="I370" s="26" t="e">
        <f>VLOOKUP('DATA ENTRY'!L370,'Sub Ref'!$L$30:$P$31,5,0)</f>
        <v>#N/A</v>
      </c>
      <c r="J370" s="26" t="e">
        <f t="shared" si="57"/>
        <v>#N/A</v>
      </c>
      <c r="K370" s="26" t="e">
        <f>VLOOKUP('DATA ENTRY'!O370,'Sub Ref'!$C$3:$G$11,4,0)</f>
        <v>#N/A</v>
      </c>
      <c r="L370" s="26" t="e">
        <f>VLOOKUP('DATA ENTRY'!O370,'Sub Ref'!$C$3:$G$11,5,0)</f>
        <v>#N/A</v>
      </c>
      <c r="M370" s="26" t="e">
        <f t="shared" si="52"/>
        <v>#N/A</v>
      </c>
      <c r="N370" s="26" t="e">
        <f>VLOOKUP('DATA ENTRY'!R370,'Sub Ref'!$L$3:$P$11,4,0)</f>
        <v>#N/A</v>
      </c>
      <c r="O370" s="26" t="e">
        <f>VLOOKUP('DATA ENTRY'!R370,'Sub Ref'!$L$3:$P$11,5,0)</f>
        <v>#N/A</v>
      </c>
      <c r="P370" s="26" t="e">
        <f t="shared" si="58"/>
        <v>#N/A</v>
      </c>
      <c r="Q370" s="26" t="e">
        <f>VLOOKUP('DATA ENTRY'!U370,'Sub Ref'!$C$14:$G$22,4,0)</f>
        <v>#N/A</v>
      </c>
      <c r="R370" s="26" t="e">
        <f>VLOOKUP('DATA ENTRY'!U370,'Sub Ref'!$C$14:$G$22,5,0)</f>
        <v>#N/A</v>
      </c>
      <c r="S370" s="26" t="e">
        <f t="shared" si="59"/>
        <v>#N/A</v>
      </c>
      <c r="T370" s="26" t="e">
        <f>INDEX('Sub Ref'!$O$14:$O$22,MATCH('DATA ENTRY'!X370,'Sub Ref'!$L$14:$L$22,0))</f>
        <v>#N/A</v>
      </c>
      <c r="U370" s="26" t="e">
        <f>INDEX('Sub Ref'!$P$14:$P$22,MATCH('DATA ENTRY'!X370,'Sub Ref'!$L$14:$L$22,0))</f>
        <v>#N/A</v>
      </c>
      <c r="V370" s="26" t="e">
        <f t="shared" si="53"/>
        <v>#N/A</v>
      </c>
      <c r="X370" s="26">
        <f>'DATA ENTRY'!A370</f>
        <v>0</v>
      </c>
      <c r="Y370" s="26">
        <f>'Sub Ref'!$D$27</f>
        <v>2.25</v>
      </c>
      <c r="Z370" s="26">
        <f>'Sub Ref'!$E$27</f>
        <v>0.75</v>
      </c>
      <c r="AA370" s="26">
        <f>'Sub Ref'!$M$27</f>
        <v>3</v>
      </c>
      <c r="AB370" s="26">
        <f>'Sub Ref'!$N$27</f>
        <v>1</v>
      </c>
      <c r="AC370" s="26">
        <f>IFERROR(VLOOKUP('DATA ENTRY'!L370,'Sub Ref'!$L$30:$N$31,2,0),0)</f>
        <v>0</v>
      </c>
      <c r="AD370" s="26">
        <f>IFERROR(VLOOKUP('DATA ENTRY'!L370,'Sub Ref'!$L$30:$N$31,3,0),0)</f>
        <v>0</v>
      </c>
      <c r="AE370" s="26">
        <f>IFERROR(VLOOKUP('DATA ENTRY'!O370,'Sub Ref'!$C$3:$E$11,2,0),0)</f>
        <v>0</v>
      </c>
      <c r="AF370" s="26">
        <f>IFERROR(VLOOKUP('DATA ENTRY'!O370,'Sub Ref'!$C$3:$E$11,3,0),0)</f>
        <v>0</v>
      </c>
      <c r="AG370" s="26">
        <f>IFERROR(VLOOKUP('DATA ENTRY'!R370,'Sub Ref'!$L$3:$N$24,2,0),0)</f>
        <v>0</v>
      </c>
      <c r="AH370" s="26">
        <f>IFERROR(VLOOKUP('DATA ENTRY'!R370,'Sub Ref'!$L$3:$N$24,3,0),0)</f>
        <v>0</v>
      </c>
      <c r="AI370" s="26">
        <f>IFERROR(VLOOKUP('DATA ENTRY'!U370,'Sub Ref'!$C$14:$E$22,2,0),0)</f>
        <v>0</v>
      </c>
      <c r="AJ370" s="26">
        <f>IFERROR(VLOOKUP('DATA ENTRY'!U370,'Sub Ref'!$C$14:$E$22,3,0),0)</f>
        <v>0</v>
      </c>
      <c r="AK370" s="26">
        <f>IFERROR(INDEX('Sub Ref'!$M$14:$M$23,MATCH('DATA ENTRY'!X370,'Sub Ref'!$L$14:$L$23,0)),0)</f>
        <v>0</v>
      </c>
      <c r="AL370" s="26">
        <f>IFERROR(INDEX('Sub Ref'!$N$14:$N$23,MATCH('DATA ENTRY'!X370,'Sub Ref'!$L$14:$L$23,0)),0)</f>
        <v>0</v>
      </c>
      <c r="AN370" s="26">
        <f t="shared" si="54"/>
        <v>7</v>
      </c>
      <c r="AP370" s="26">
        <f>IFERROR('MARK LOOKUP'!Y370*LEDGER!AR370,0)</f>
        <v>0</v>
      </c>
      <c r="AQ370" s="26">
        <f>IFERROR('MARK LOOKUP'!Z370*LEDGER!AS370,0)</f>
        <v>0</v>
      </c>
      <c r="AR370" s="26">
        <f>IFERROR(AA370*LEDGER!AU370,0)</f>
        <v>0</v>
      </c>
      <c r="AS370" s="26">
        <f>IFERROR(AB370*LEDGER!AV370,0)</f>
        <v>0</v>
      </c>
      <c r="AT370" s="26">
        <f>IFERROR(AC370*LEDGER!AU370,0)</f>
        <v>0</v>
      </c>
      <c r="AU370" s="26">
        <f>IFERROR(AD370*LEDGER!AV370,0)</f>
        <v>0</v>
      </c>
      <c r="AV370" s="26">
        <f>IFERROR(AE370*LEDGER!BA370,0)</f>
        <v>0</v>
      </c>
      <c r="AW370" s="26">
        <f>IFERROR(AF370*LEDGER!BB370,0)</f>
        <v>0</v>
      </c>
      <c r="AX370" s="26">
        <f>IFERROR(AG370*LEDGER!BD370,0)</f>
        <v>0</v>
      </c>
      <c r="AY370" s="26">
        <f>IFERROR(AH370*LEDGER!BE370,0)</f>
        <v>0</v>
      </c>
      <c r="AZ370" s="26">
        <f>IFERROR(AI370*LEDGER!BG370,0)</f>
        <v>0</v>
      </c>
      <c r="BA370" s="26">
        <f>IFERROR(AJ370*LEDGER!BH370,0)</f>
        <v>0</v>
      </c>
      <c r="BB370" s="26">
        <f>IFERROR(AK370*LEDGER!BJ370,0)</f>
        <v>0</v>
      </c>
      <c r="BC370" s="26">
        <f>IFERROR(AL370*LEDGER!BK370,0)</f>
        <v>0</v>
      </c>
      <c r="BD370" s="26">
        <f t="shared" si="55"/>
        <v>0</v>
      </c>
      <c r="BE370" s="26">
        <f t="shared" si="56"/>
        <v>0</v>
      </c>
    </row>
    <row r="371" spans="2:57" x14ac:dyDescent="0.2">
      <c r="B371" s="26">
        <f>'Sub Ref'!F$27</f>
        <v>75</v>
      </c>
      <c r="C371" s="26">
        <f>'Sub Ref'!G$27</f>
        <v>25</v>
      </c>
      <c r="D371" s="26">
        <f t="shared" si="50"/>
        <v>100</v>
      </c>
      <c r="E371" s="26">
        <f>'Sub Ref'!O$27</f>
        <v>75</v>
      </c>
      <c r="F371" s="26">
        <f>'Sub Ref'!P$27</f>
        <v>25</v>
      </c>
      <c r="G371" s="26">
        <f t="shared" si="51"/>
        <v>100</v>
      </c>
      <c r="H371" s="26" t="e">
        <f>VLOOKUP('DATA ENTRY'!L371,'Sub Ref'!$L$30:$O$31,4,0)</f>
        <v>#N/A</v>
      </c>
      <c r="I371" s="26" t="e">
        <f>VLOOKUP('DATA ENTRY'!L371,'Sub Ref'!$L$30:$P$31,5,0)</f>
        <v>#N/A</v>
      </c>
      <c r="J371" s="26" t="e">
        <f t="shared" si="57"/>
        <v>#N/A</v>
      </c>
      <c r="K371" s="26" t="e">
        <f>VLOOKUP('DATA ENTRY'!O371,'Sub Ref'!$C$3:$G$11,4,0)</f>
        <v>#N/A</v>
      </c>
      <c r="L371" s="26" t="e">
        <f>VLOOKUP('DATA ENTRY'!O371,'Sub Ref'!$C$3:$G$11,5,0)</f>
        <v>#N/A</v>
      </c>
      <c r="M371" s="26" t="e">
        <f t="shared" si="52"/>
        <v>#N/A</v>
      </c>
      <c r="N371" s="26" t="e">
        <f>VLOOKUP('DATA ENTRY'!R371,'Sub Ref'!$L$3:$P$11,4,0)</f>
        <v>#N/A</v>
      </c>
      <c r="O371" s="26" t="e">
        <f>VLOOKUP('DATA ENTRY'!R371,'Sub Ref'!$L$3:$P$11,5,0)</f>
        <v>#N/A</v>
      </c>
      <c r="P371" s="26" t="e">
        <f t="shared" si="58"/>
        <v>#N/A</v>
      </c>
      <c r="Q371" s="26" t="e">
        <f>VLOOKUP('DATA ENTRY'!U371,'Sub Ref'!$C$14:$G$22,4,0)</f>
        <v>#N/A</v>
      </c>
      <c r="R371" s="26" t="e">
        <f>VLOOKUP('DATA ENTRY'!U371,'Sub Ref'!$C$14:$G$22,5,0)</f>
        <v>#N/A</v>
      </c>
      <c r="S371" s="26" t="e">
        <f t="shared" si="59"/>
        <v>#N/A</v>
      </c>
      <c r="T371" s="26" t="e">
        <f>INDEX('Sub Ref'!$O$14:$O$22,MATCH('DATA ENTRY'!X371,'Sub Ref'!$L$14:$L$22,0))</f>
        <v>#N/A</v>
      </c>
      <c r="U371" s="26" t="e">
        <f>INDEX('Sub Ref'!$P$14:$P$22,MATCH('DATA ENTRY'!X371,'Sub Ref'!$L$14:$L$22,0))</f>
        <v>#N/A</v>
      </c>
      <c r="V371" s="26" t="e">
        <f t="shared" si="53"/>
        <v>#N/A</v>
      </c>
      <c r="X371" s="26">
        <f>'DATA ENTRY'!A371</f>
        <v>0</v>
      </c>
      <c r="Y371" s="26">
        <f>'Sub Ref'!$D$27</f>
        <v>2.25</v>
      </c>
      <c r="Z371" s="26">
        <f>'Sub Ref'!$E$27</f>
        <v>0.75</v>
      </c>
      <c r="AA371" s="26">
        <f>'Sub Ref'!$M$27</f>
        <v>3</v>
      </c>
      <c r="AB371" s="26">
        <f>'Sub Ref'!$N$27</f>
        <v>1</v>
      </c>
      <c r="AC371" s="26">
        <f>IFERROR(VLOOKUP('DATA ENTRY'!L371,'Sub Ref'!$L$30:$N$31,2,0),0)</f>
        <v>0</v>
      </c>
      <c r="AD371" s="26">
        <f>IFERROR(VLOOKUP('DATA ENTRY'!L371,'Sub Ref'!$L$30:$N$31,3,0),0)</f>
        <v>0</v>
      </c>
      <c r="AE371" s="26">
        <f>IFERROR(VLOOKUP('DATA ENTRY'!O371,'Sub Ref'!$C$3:$E$11,2,0),0)</f>
        <v>0</v>
      </c>
      <c r="AF371" s="26">
        <f>IFERROR(VLOOKUP('DATA ENTRY'!O371,'Sub Ref'!$C$3:$E$11,3,0),0)</f>
        <v>0</v>
      </c>
      <c r="AG371" s="26">
        <f>IFERROR(VLOOKUP('DATA ENTRY'!R371,'Sub Ref'!$L$3:$N$24,2,0),0)</f>
        <v>0</v>
      </c>
      <c r="AH371" s="26">
        <f>IFERROR(VLOOKUP('DATA ENTRY'!R371,'Sub Ref'!$L$3:$N$24,3,0),0)</f>
        <v>0</v>
      </c>
      <c r="AI371" s="26">
        <f>IFERROR(VLOOKUP('DATA ENTRY'!U371,'Sub Ref'!$C$14:$E$22,2,0),0)</f>
        <v>0</v>
      </c>
      <c r="AJ371" s="26">
        <f>IFERROR(VLOOKUP('DATA ENTRY'!U371,'Sub Ref'!$C$14:$E$22,3,0),0)</f>
        <v>0</v>
      </c>
      <c r="AK371" s="26">
        <f>IFERROR(INDEX('Sub Ref'!$M$14:$M$23,MATCH('DATA ENTRY'!X371,'Sub Ref'!$L$14:$L$23,0)),0)</f>
        <v>0</v>
      </c>
      <c r="AL371" s="26">
        <f>IFERROR(INDEX('Sub Ref'!$N$14:$N$23,MATCH('DATA ENTRY'!X371,'Sub Ref'!$L$14:$L$23,0)),0)</f>
        <v>0</v>
      </c>
      <c r="AN371" s="26">
        <f t="shared" si="54"/>
        <v>7</v>
      </c>
      <c r="AP371" s="26">
        <f>IFERROR('MARK LOOKUP'!Y371*LEDGER!AR371,0)</f>
        <v>0</v>
      </c>
      <c r="AQ371" s="26">
        <f>IFERROR('MARK LOOKUP'!Z371*LEDGER!AS371,0)</f>
        <v>0</v>
      </c>
      <c r="AR371" s="26">
        <f>IFERROR(AA371*LEDGER!AU371,0)</f>
        <v>0</v>
      </c>
      <c r="AS371" s="26">
        <f>IFERROR(AB371*LEDGER!AV371,0)</f>
        <v>0</v>
      </c>
      <c r="AT371" s="26">
        <f>IFERROR(AC371*LEDGER!AU371,0)</f>
        <v>0</v>
      </c>
      <c r="AU371" s="26">
        <f>IFERROR(AD371*LEDGER!AV371,0)</f>
        <v>0</v>
      </c>
      <c r="AV371" s="26">
        <f>IFERROR(AE371*LEDGER!BA371,0)</f>
        <v>0</v>
      </c>
      <c r="AW371" s="26">
        <f>IFERROR(AF371*LEDGER!BB371,0)</f>
        <v>0</v>
      </c>
      <c r="AX371" s="26">
        <f>IFERROR(AG371*LEDGER!BD371,0)</f>
        <v>0</v>
      </c>
      <c r="AY371" s="26">
        <f>IFERROR(AH371*LEDGER!BE371,0)</f>
        <v>0</v>
      </c>
      <c r="AZ371" s="26">
        <f>IFERROR(AI371*LEDGER!BG371,0)</f>
        <v>0</v>
      </c>
      <c r="BA371" s="26">
        <f>IFERROR(AJ371*LEDGER!BH371,0)</f>
        <v>0</v>
      </c>
      <c r="BB371" s="26">
        <f>IFERROR(AK371*LEDGER!BJ371,0)</f>
        <v>0</v>
      </c>
      <c r="BC371" s="26">
        <f>IFERROR(AL371*LEDGER!BK371,0)</f>
        <v>0</v>
      </c>
      <c r="BD371" s="26">
        <f t="shared" si="55"/>
        <v>0</v>
      </c>
      <c r="BE371" s="26">
        <f t="shared" si="56"/>
        <v>0</v>
      </c>
    </row>
    <row r="372" spans="2:57" x14ac:dyDescent="0.2">
      <c r="B372" s="26">
        <f>'Sub Ref'!F$27</f>
        <v>75</v>
      </c>
      <c r="C372" s="26">
        <f>'Sub Ref'!G$27</f>
        <v>25</v>
      </c>
      <c r="D372" s="26">
        <f t="shared" si="50"/>
        <v>100</v>
      </c>
      <c r="E372" s="26">
        <f>'Sub Ref'!O$27</f>
        <v>75</v>
      </c>
      <c r="F372" s="26">
        <f>'Sub Ref'!P$27</f>
        <v>25</v>
      </c>
      <c r="G372" s="26">
        <f t="shared" si="51"/>
        <v>100</v>
      </c>
      <c r="H372" s="26" t="e">
        <f>VLOOKUP('DATA ENTRY'!L372,'Sub Ref'!$L$30:$O$31,4,0)</f>
        <v>#N/A</v>
      </c>
      <c r="I372" s="26" t="e">
        <f>VLOOKUP('DATA ENTRY'!L372,'Sub Ref'!$L$30:$P$31,5,0)</f>
        <v>#N/A</v>
      </c>
      <c r="J372" s="26" t="e">
        <f t="shared" si="57"/>
        <v>#N/A</v>
      </c>
      <c r="K372" s="26" t="e">
        <f>VLOOKUP('DATA ENTRY'!O372,'Sub Ref'!$C$3:$G$11,4,0)</f>
        <v>#N/A</v>
      </c>
      <c r="L372" s="26" t="e">
        <f>VLOOKUP('DATA ENTRY'!O372,'Sub Ref'!$C$3:$G$11,5,0)</f>
        <v>#N/A</v>
      </c>
      <c r="M372" s="26" t="e">
        <f t="shared" si="52"/>
        <v>#N/A</v>
      </c>
      <c r="N372" s="26" t="e">
        <f>VLOOKUP('DATA ENTRY'!R372,'Sub Ref'!$L$3:$P$11,4,0)</f>
        <v>#N/A</v>
      </c>
      <c r="O372" s="26" t="e">
        <f>VLOOKUP('DATA ENTRY'!R372,'Sub Ref'!$L$3:$P$11,5,0)</f>
        <v>#N/A</v>
      </c>
      <c r="P372" s="26" t="e">
        <f t="shared" si="58"/>
        <v>#N/A</v>
      </c>
      <c r="Q372" s="26" t="e">
        <f>VLOOKUP('DATA ENTRY'!U372,'Sub Ref'!$C$14:$G$22,4,0)</f>
        <v>#N/A</v>
      </c>
      <c r="R372" s="26" t="e">
        <f>VLOOKUP('DATA ENTRY'!U372,'Sub Ref'!$C$14:$G$22,5,0)</f>
        <v>#N/A</v>
      </c>
      <c r="S372" s="26" t="e">
        <f t="shared" si="59"/>
        <v>#N/A</v>
      </c>
      <c r="T372" s="26" t="e">
        <f>INDEX('Sub Ref'!$O$14:$O$22,MATCH('DATA ENTRY'!X372,'Sub Ref'!$L$14:$L$22,0))</f>
        <v>#N/A</v>
      </c>
      <c r="U372" s="26" t="e">
        <f>INDEX('Sub Ref'!$P$14:$P$22,MATCH('DATA ENTRY'!X372,'Sub Ref'!$L$14:$L$22,0))</f>
        <v>#N/A</v>
      </c>
      <c r="V372" s="26" t="e">
        <f t="shared" si="53"/>
        <v>#N/A</v>
      </c>
      <c r="X372" s="26">
        <f>'DATA ENTRY'!A372</f>
        <v>0</v>
      </c>
      <c r="Y372" s="26">
        <f>'Sub Ref'!$D$27</f>
        <v>2.25</v>
      </c>
      <c r="Z372" s="26">
        <f>'Sub Ref'!$E$27</f>
        <v>0.75</v>
      </c>
      <c r="AA372" s="26">
        <f>'Sub Ref'!$M$27</f>
        <v>3</v>
      </c>
      <c r="AB372" s="26">
        <f>'Sub Ref'!$N$27</f>
        <v>1</v>
      </c>
      <c r="AC372" s="26">
        <f>IFERROR(VLOOKUP('DATA ENTRY'!L372,'Sub Ref'!$L$30:$N$31,2,0),0)</f>
        <v>0</v>
      </c>
      <c r="AD372" s="26">
        <f>IFERROR(VLOOKUP('DATA ENTRY'!L372,'Sub Ref'!$L$30:$N$31,3,0),0)</f>
        <v>0</v>
      </c>
      <c r="AE372" s="26">
        <f>IFERROR(VLOOKUP('DATA ENTRY'!O372,'Sub Ref'!$C$3:$E$11,2,0),0)</f>
        <v>0</v>
      </c>
      <c r="AF372" s="26">
        <f>IFERROR(VLOOKUP('DATA ENTRY'!O372,'Sub Ref'!$C$3:$E$11,3,0),0)</f>
        <v>0</v>
      </c>
      <c r="AG372" s="26">
        <f>IFERROR(VLOOKUP('DATA ENTRY'!R372,'Sub Ref'!$L$3:$N$24,2,0),0)</f>
        <v>0</v>
      </c>
      <c r="AH372" s="26">
        <f>IFERROR(VLOOKUP('DATA ENTRY'!R372,'Sub Ref'!$L$3:$N$24,3,0),0)</f>
        <v>0</v>
      </c>
      <c r="AI372" s="26">
        <f>IFERROR(VLOOKUP('DATA ENTRY'!U372,'Sub Ref'!$C$14:$E$22,2,0),0)</f>
        <v>0</v>
      </c>
      <c r="AJ372" s="26">
        <f>IFERROR(VLOOKUP('DATA ENTRY'!U372,'Sub Ref'!$C$14:$E$22,3,0),0)</f>
        <v>0</v>
      </c>
      <c r="AK372" s="26">
        <f>IFERROR(INDEX('Sub Ref'!$M$14:$M$23,MATCH('DATA ENTRY'!X372,'Sub Ref'!$L$14:$L$23,0)),0)</f>
        <v>0</v>
      </c>
      <c r="AL372" s="26">
        <f>IFERROR(INDEX('Sub Ref'!$N$14:$N$23,MATCH('DATA ENTRY'!X372,'Sub Ref'!$L$14:$L$23,0)),0)</f>
        <v>0</v>
      </c>
      <c r="AN372" s="26">
        <f t="shared" si="54"/>
        <v>7</v>
      </c>
      <c r="AP372" s="26">
        <f>IFERROR('MARK LOOKUP'!Y372*LEDGER!AR372,0)</f>
        <v>0</v>
      </c>
      <c r="AQ372" s="26">
        <f>IFERROR('MARK LOOKUP'!Z372*LEDGER!AS372,0)</f>
        <v>0</v>
      </c>
      <c r="AR372" s="26">
        <f>IFERROR(AA372*LEDGER!AU372,0)</f>
        <v>0</v>
      </c>
      <c r="AS372" s="26">
        <f>IFERROR(AB372*LEDGER!AV372,0)</f>
        <v>0</v>
      </c>
      <c r="AT372" s="26">
        <f>IFERROR(AC372*LEDGER!AU372,0)</f>
        <v>0</v>
      </c>
      <c r="AU372" s="26">
        <f>IFERROR(AD372*LEDGER!AV372,0)</f>
        <v>0</v>
      </c>
      <c r="AV372" s="26">
        <f>IFERROR(AE372*LEDGER!BA372,0)</f>
        <v>0</v>
      </c>
      <c r="AW372" s="26">
        <f>IFERROR(AF372*LEDGER!BB372,0)</f>
        <v>0</v>
      </c>
      <c r="AX372" s="26">
        <f>IFERROR(AG372*LEDGER!BD372,0)</f>
        <v>0</v>
      </c>
      <c r="AY372" s="26">
        <f>IFERROR(AH372*LEDGER!BE372,0)</f>
        <v>0</v>
      </c>
      <c r="AZ372" s="26">
        <f>IFERROR(AI372*LEDGER!BG372,0)</f>
        <v>0</v>
      </c>
      <c r="BA372" s="26">
        <f>IFERROR(AJ372*LEDGER!BH372,0)</f>
        <v>0</v>
      </c>
      <c r="BB372" s="26">
        <f>IFERROR(AK372*LEDGER!BJ372,0)</f>
        <v>0</v>
      </c>
      <c r="BC372" s="26">
        <f>IFERROR(AL372*LEDGER!BK372,0)</f>
        <v>0</v>
      </c>
      <c r="BD372" s="26">
        <f t="shared" si="55"/>
        <v>0</v>
      </c>
      <c r="BE372" s="26">
        <f t="shared" si="56"/>
        <v>0</v>
      </c>
    </row>
    <row r="373" spans="2:57" x14ac:dyDescent="0.2">
      <c r="B373" s="26">
        <f>'Sub Ref'!F$27</f>
        <v>75</v>
      </c>
      <c r="C373" s="26">
        <f>'Sub Ref'!G$27</f>
        <v>25</v>
      </c>
      <c r="D373" s="26">
        <f t="shared" si="50"/>
        <v>100</v>
      </c>
      <c r="E373" s="26">
        <f>'Sub Ref'!O$27</f>
        <v>75</v>
      </c>
      <c r="F373" s="26">
        <f>'Sub Ref'!P$27</f>
        <v>25</v>
      </c>
      <c r="G373" s="26">
        <f t="shared" si="51"/>
        <v>100</v>
      </c>
      <c r="H373" s="26" t="e">
        <f>VLOOKUP('DATA ENTRY'!L373,'Sub Ref'!$L$30:$O$31,4,0)</f>
        <v>#N/A</v>
      </c>
      <c r="I373" s="26" t="e">
        <f>VLOOKUP('DATA ENTRY'!L373,'Sub Ref'!$L$30:$P$31,5,0)</f>
        <v>#N/A</v>
      </c>
      <c r="J373" s="26" t="e">
        <f t="shared" si="57"/>
        <v>#N/A</v>
      </c>
      <c r="K373" s="26" t="e">
        <f>VLOOKUP('DATA ENTRY'!O373,'Sub Ref'!$C$3:$G$11,4,0)</f>
        <v>#N/A</v>
      </c>
      <c r="L373" s="26" t="e">
        <f>VLOOKUP('DATA ENTRY'!O373,'Sub Ref'!$C$3:$G$11,5,0)</f>
        <v>#N/A</v>
      </c>
      <c r="M373" s="26" t="e">
        <f t="shared" si="52"/>
        <v>#N/A</v>
      </c>
      <c r="N373" s="26" t="e">
        <f>VLOOKUP('DATA ENTRY'!R373,'Sub Ref'!$L$3:$P$11,4,0)</f>
        <v>#N/A</v>
      </c>
      <c r="O373" s="26" t="e">
        <f>VLOOKUP('DATA ENTRY'!R373,'Sub Ref'!$L$3:$P$11,5,0)</f>
        <v>#N/A</v>
      </c>
      <c r="P373" s="26" t="e">
        <f t="shared" si="58"/>
        <v>#N/A</v>
      </c>
      <c r="Q373" s="26" t="e">
        <f>VLOOKUP('DATA ENTRY'!U373,'Sub Ref'!$C$14:$G$22,4,0)</f>
        <v>#N/A</v>
      </c>
      <c r="R373" s="26" t="e">
        <f>VLOOKUP('DATA ENTRY'!U373,'Sub Ref'!$C$14:$G$22,5,0)</f>
        <v>#N/A</v>
      </c>
      <c r="S373" s="26" t="e">
        <f t="shared" si="59"/>
        <v>#N/A</v>
      </c>
      <c r="T373" s="26" t="e">
        <f>INDEX('Sub Ref'!$O$14:$O$22,MATCH('DATA ENTRY'!X373,'Sub Ref'!$L$14:$L$22,0))</f>
        <v>#N/A</v>
      </c>
      <c r="U373" s="26" t="e">
        <f>INDEX('Sub Ref'!$P$14:$P$22,MATCH('DATA ENTRY'!X373,'Sub Ref'!$L$14:$L$22,0))</f>
        <v>#N/A</v>
      </c>
      <c r="V373" s="26" t="e">
        <f t="shared" si="53"/>
        <v>#N/A</v>
      </c>
      <c r="X373" s="26">
        <f>'DATA ENTRY'!A373</f>
        <v>0</v>
      </c>
      <c r="Y373" s="26">
        <f>'Sub Ref'!$D$27</f>
        <v>2.25</v>
      </c>
      <c r="Z373" s="26">
        <f>'Sub Ref'!$E$27</f>
        <v>0.75</v>
      </c>
      <c r="AA373" s="26">
        <f>'Sub Ref'!$M$27</f>
        <v>3</v>
      </c>
      <c r="AB373" s="26">
        <f>'Sub Ref'!$N$27</f>
        <v>1</v>
      </c>
      <c r="AC373" s="26">
        <f>IFERROR(VLOOKUP('DATA ENTRY'!L373,'Sub Ref'!$L$30:$N$31,2,0),0)</f>
        <v>0</v>
      </c>
      <c r="AD373" s="26">
        <f>IFERROR(VLOOKUP('DATA ENTRY'!L373,'Sub Ref'!$L$30:$N$31,3,0),0)</f>
        <v>0</v>
      </c>
      <c r="AE373" s="26">
        <f>IFERROR(VLOOKUP('DATA ENTRY'!O373,'Sub Ref'!$C$3:$E$11,2,0),0)</f>
        <v>0</v>
      </c>
      <c r="AF373" s="26">
        <f>IFERROR(VLOOKUP('DATA ENTRY'!O373,'Sub Ref'!$C$3:$E$11,3,0),0)</f>
        <v>0</v>
      </c>
      <c r="AG373" s="26">
        <f>IFERROR(VLOOKUP('DATA ENTRY'!R373,'Sub Ref'!$L$3:$N$24,2,0),0)</f>
        <v>0</v>
      </c>
      <c r="AH373" s="26">
        <f>IFERROR(VLOOKUP('DATA ENTRY'!R373,'Sub Ref'!$L$3:$N$24,3,0),0)</f>
        <v>0</v>
      </c>
      <c r="AI373" s="26">
        <f>IFERROR(VLOOKUP('DATA ENTRY'!U373,'Sub Ref'!$C$14:$E$22,2,0),0)</f>
        <v>0</v>
      </c>
      <c r="AJ373" s="26">
        <f>IFERROR(VLOOKUP('DATA ENTRY'!U373,'Sub Ref'!$C$14:$E$22,3,0),0)</f>
        <v>0</v>
      </c>
      <c r="AK373" s="26">
        <f>IFERROR(INDEX('Sub Ref'!$M$14:$M$23,MATCH('DATA ENTRY'!X373,'Sub Ref'!$L$14:$L$23,0)),0)</f>
        <v>0</v>
      </c>
      <c r="AL373" s="26">
        <f>IFERROR(INDEX('Sub Ref'!$N$14:$N$23,MATCH('DATA ENTRY'!X373,'Sub Ref'!$L$14:$L$23,0)),0)</f>
        <v>0</v>
      </c>
      <c r="AN373" s="26">
        <f t="shared" si="54"/>
        <v>7</v>
      </c>
      <c r="AP373" s="26">
        <f>IFERROR('MARK LOOKUP'!Y373*LEDGER!AR373,0)</f>
        <v>0</v>
      </c>
      <c r="AQ373" s="26">
        <f>IFERROR('MARK LOOKUP'!Z373*LEDGER!AS373,0)</f>
        <v>0</v>
      </c>
      <c r="AR373" s="26">
        <f>IFERROR(AA373*LEDGER!AU373,0)</f>
        <v>0</v>
      </c>
      <c r="AS373" s="26">
        <f>IFERROR(AB373*LEDGER!AV373,0)</f>
        <v>0</v>
      </c>
      <c r="AT373" s="26">
        <f>IFERROR(AC373*LEDGER!AU373,0)</f>
        <v>0</v>
      </c>
      <c r="AU373" s="26">
        <f>IFERROR(AD373*LEDGER!AV373,0)</f>
        <v>0</v>
      </c>
      <c r="AV373" s="26">
        <f>IFERROR(AE373*LEDGER!BA373,0)</f>
        <v>0</v>
      </c>
      <c r="AW373" s="26">
        <f>IFERROR(AF373*LEDGER!BB373,0)</f>
        <v>0</v>
      </c>
      <c r="AX373" s="26">
        <f>IFERROR(AG373*LEDGER!BD373,0)</f>
        <v>0</v>
      </c>
      <c r="AY373" s="26">
        <f>IFERROR(AH373*LEDGER!BE373,0)</f>
        <v>0</v>
      </c>
      <c r="AZ373" s="26">
        <f>IFERROR(AI373*LEDGER!BG373,0)</f>
        <v>0</v>
      </c>
      <c r="BA373" s="26">
        <f>IFERROR(AJ373*LEDGER!BH373,0)</f>
        <v>0</v>
      </c>
      <c r="BB373" s="26">
        <f>IFERROR(AK373*LEDGER!BJ373,0)</f>
        <v>0</v>
      </c>
      <c r="BC373" s="26">
        <f>IFERROR(AL373*LEDGER!BK373,0)</f>
        <v>0</v>
      </c>
      <c r="BD373" s="26">
        <f t="shared" si="55"/>
        <v>0</v>
      </c>
      <c r="BE373" s="26">
        <f t="shared" si="56"/>
        <v>0</v>
      </c>
    </row>
    <row r="374" spans="2:57" x14ac:dyDescent="0.2">
      <c r="B374" s="26">
        <f>'Sub Ref'!F$27</f>
        <v>75</v>
      </c>
      <c r="C374" s="26">
        <f>'Sub Ref'!G$27</f>
        <v>25</v>
      </c>
      <c r="D374" s="26">
        <f t="shared" si="50"/>
        <v>100</v>
      </c>
      <c r="E374" s="26">
        <f>'Sub Ref'!O$27</f>
        <v>75</v>
      </c>
      <c r="F374" s="26">
        <f>'Sub Ref'!P$27</f>
        <v>25</v>
      </c>
      <c r="G374" s="26">
        <f t="shared" si="51"/>
        <v>100</v>
      </c>
      <c r="H374" s="26" t="e">
        <f>VLOOKUP('DATA ENTRY'!L374,'Sub Ref'!$L$30:$O$31,4,0)</f>
        <v>#N/A</v>
      </c>
      <c r="I374" s="26" t="e">
        <f>VLOOKUP('DATA ENTRY'!L374,'Sub Ref'!$L$30:$P$31,5,0)</f>
        <v>#N/A</v>
      </c>
      <c r="J374" s="26" t="e">
        <f t="shared" si="57"/>
        <v>#N/A</v>
      </c>
      <c r="K374" s="26" t="e">
        <f>VLOOKUP('DATA ENTRY'!O374,'Sub Ref'!$C$3:$G$11,4,0)</f>
        <v>#N/A</v>
      </c>
      <c r="L374" s="26" t="e">
        <f>VLOOKUP('DATA ENTRY'!O374,'Sub Ref'!$C$3:$G$11,5,0)</f>
        <v>#N/A</v>
      </c>
      <c r="M374" s="26" t="e">
        <f t="shared" si="52"/>
        <v>#N/A</v>
      </c>
      <c r="N374" s="26" t="e">
        <f>VLOOKUP('DATA ENTRY'!R374,'Sub Ref'!$L$3:$P$11,4,0)</f>
        <v>#N/A</v>
      </c>
      <c r="O374" s="26" t="e">
        <f>VLOOKUP('DATA ENTRY'!R374,'Sub Ref'!$L$3:$P$11,5,0)</f>
        <v>#N/A</v>
      </c>
      <c r="P374" s="26" t="e">
        <f t="shared" si="58"/>
        <v>#N/A</v>
      </c>
      <c r="Q374" s="26" t="e">
        <f>VLOOKUP('DATA ENTRY'!U374,'Sub Ref'!$C$14:$G$22,4,0)</f>
        <v>#N/A</v>
      </c>
      <c r="R374" s="26" t="e">
        <f>VLOOKUP('DATA ENTRY'!U374,'Sub Ref'!$C$14:$G$22,5,0)</f>
        <v>#N/A</v>
      </c>
      <c r="S374" s="26" t="e">
        <f t="shared" si="59"/>
        <v>#N/A</v>
      </c>
      <c r="T374" s="26" t="e">
        <f>INDEX('Sub Ref'!$O$14:$O$22,MATCH('DATA ENTRY'!X374,'Sub Ref'!$L$14:$L$22,0))</f>
        <v>#N/A</v>
      </c>
      <c r="U374" s="26" t="e">
        <f>INDEX('Sub Ref'!$P$14:$P$22,MATCH('DATA ENTRY'!X374,'Sub Ref'!$L$14:$L$22,0))</f>
        <v>#N/A</v>
      </c>
      <c r="V374" s="26" t="e">
        <f t="shared" si="53"/>
        <v>#N/A</v>
      </c>
      <c r="X374" s="26">
        <f>'DATA ENTRY'!A374</f>
        <v>0</v>
      </c>
      <c r="Y374" s="26">
        <f>'Sub Ref'!$D$27</f>
        <v>2.25</v>
      </c>
      <c r="Z374" s="26">
        <f>'Sub Ref'!$E$27</f>
        <v>0.75</v>
      </c>
      <c r="AA374" s="26">
        <f>'Sub Ref'!$M$27</f>
        <v>3</v>
      </c>
      <c r="AB374" s="26">
        <f>'Sub Ref'!$N$27</f>
        <v>1</v>
      </c>
      <c r="AC374" s="26">
        <f>IFERROR(VLOOKUP('DATA ENTRY'!L374,'Sub Ref'!$L$30:$N$31,2,0),0)</f>
        <v>0</v>
      </c>
      <c r="AD374" s="26">
        <f>IFERROR(VLOOKUP('DATA ENTRY'!L374,'Sub Ref'!$L$30:$N$31,3,0),0)</f>
        <v>0</v>
      </c>
      <c r="AE374" s="26">
        <f>IFERROR(VLOOKUP('DATA ENTRY'!O374,'Sub Ref'!$C$3:$E$11,2,0),0)</f>
        <v>0</v>
      </c>
      <c r="AF374" s="26">
        <f>IFERROR(VLOOKUP('DATA ENTRY'!O374,'Sub Ref'!$C$3:$E$11,3,0),0)</f>
        <v>0</v>
      </c>
      <c r="AG374" s="26">
        <f>IFERROR(VLOOKUP('DATA ENTRY'!R374,'Sub Ref'!$L$3:$N$24,2,0),0)</f>
        <v>0</v>
      </c>
      <c r="AH374" s="26">
        <f>IFERROR(VLOOKUP('DATA ENTRY'!R374,'Sub Ref'!$L$3:$N$24,3,0),0)</f>
        <v>0</v>
      </c>
      <c r="AI374" s="26">
        <f>IFERROR(VLOOKUP('DATA ENTRY'!U374,'Sub Ref'!$C$14:$E$22,2,0),0)</f>
        <v>0</v>
      </c>
      <c r="AJ374" s="26">
        <f>IFERROR(VLOOKUP('DATA ENTRY'!U374,'Sub Ref'!$C$14:$E$22,3,0),0)</f>
        <v>0</v>
      </c>
      <c r="AK374" s="26">
        <f>IFERROR(INDEX('Sub Ref'!$M$14:$M$23,MATCH('DATA ENTRY'!X374,'Sub Ref'!$L$14:$L$23,0)),0)</f>
        <v>0</v>
      </c>
      <c r="AL374" s="26">
        <f>IFERROR(INDEX('Sub Ref'!$N$14:$N$23,MATCH('DATA ENTRY'!X374,'Sub Ref'!$L$14:$L$23,0)),0)</f>
        <v>0</v>
      </c>
      <c r="AN374" s="26">
        <f t="shared" si="54"/>
        <v>7</v>
      </c>
      <c r="AP374" s="26">
        <f>IFERROR('MARK LOOKUP'!Y374*LEDGER!AR374,0)</f>
        <v>0</v>
      </c>
      <c r="AQ374" s="26">
        <f>IFERROR('MARK LOOKUP'!Z374*LEDGER!AS374,0)</f>
        <v>0</v>
      </c>
      <c r="AR374" s="26">
        <f>IFERROR(AA374*LEDGER!AU374,0)</f>
        <v>0</v>
      </c>
      <c r="AS374" s="26">
        <f>IFERROR(AB374*LEDGER!AV374,0)</f>
        <v>0</v>
      </c>
      <c r="AT374" s="26">
        <f>IFERROR(AC374*LEDGER!AU374,0)</f>
        <v>0</v>
      </c>
      <c r="AU374" s="26">
        <f>IFERROR(AD374*LEDGER!AV374,0)</f>
        <v>0</v>
      </c>
      <c r="AV374" s="26">
        <f>IFERROR(AE374*LEDGER!BA374,0)</f>
        <v>0</v>
      </c>
      <c r="AW374" s="26">
        <f>IFERROR(AF374*LEDGER!BB374,0)</f>
        <v>0</v>
      </c>
      <c r="AX374" s="26">
        <f>IFERROR(AG374*LEDGER!BD374,0)</f>
        <v>0</v>
      </c>
      <c r="AY374" s="26">
        <f>IFERROR(AH374*LEDGER!BE374,0)</f>
        <v>0</v>
      </c>
      <c r="AZ374" s="26">
        <f>IFERROR(AI374*LEDGER!BG374,0)</f>
        <v>0</v>
      </c>
      <c r="BA374" s="26">
        <f>IFERROR(AJ374*LEDGER!BH374,0)</f>
        <v>0</v>
      </c>
      <c r="BB374" s="26">
        <f>IFERROR(AK374*LEDGER!BJ374,0)</f>
        <v>0</v>
      </c>
      <c r="BC374" s="26">
        <f>IFERROR(AL374*LEDGER!BK374,0)</f>
        <v>0</v>
      </c>
      <c r="BD374" s="26">
        <f t="shared" si="55"/>
        <v>0</v>
      </c>
      <c r="BE374" s="26">
        <f t="shared" si="56"/>
        <v>0</v>
      </c>
    </row>
    <row r="375" spans="2:57" x14ac:dyDescent="0.2">
      <c r="B375" s="26">
        <f>'Sub Ref'!F$27</f>
        <v>75</v>
      </c>
      <c r="C375" s="26">
        <f>'Sub Ref'!G$27</f>
        <v>25</v>
      </c>
      <c r="D375" s="26">
        <f t="shared" si="50"/>
        <v>100</v>
      </c>
      <c r="E375" s="26">
        <f>'Sub Ref'!O$27</f>
        <v>75</v>
      </c>
      <c r="F375" s="26">
        <f>'Sub Ref'!P$27</f>
        <v>25</v>
      </c>
      <c r="G375" s="26">
        <f t="shared" si="51"/>
        <v>100</v>
      </c>
      <c r="H375" s="26" t="e">
        <f>VLOOKUP('DATA ENTRY'!L375,'Sub Ref'!$L$30:$O$31,4,0)</f>
        <v>#N/A</v>
      </c>
      <c r="I375" s="26" t="e">
        <f>VLOOKUP('DATA ENTRY'!L375,'Sub Ref'!$L$30:$P$31,5,0)</f>
        <v>#N/A</v>
      </c>
      <c r="J375" s="26" t="e">
        <f t="shared" si="57"/>
        <v>#N/A</v>
      </c>
      <c r="K375" s="26" t="e">
        <f>VLOOKUP('DATA ENTRY'!O375,'Sub Ref'!$C$3:$G$11,4,0)</f>
        <v>#N/A</v>
      </c>
      <c r="L375" s="26" t="e">
        <f>VLOOKUP('DATA ENTRY'!O375,'Sub Ref'!$C$3:$G$11,5,0)</f>
        <v>#N/A</v>
      </c>
      <c r="M375" s="26" t="e">
        <f t="shared" si="52"/>
        <v>#N/A</v>
      </c>
      <c r="N375" s="26" t="e">
        <f>VLOOKUP('DATA ENTRY'!R375,'Sub Ref'!$L$3:$P$11,4,0)</f>
        <v>#N/A</v>
      </c>
      <c r="O375" s="26" t="e">
        <f>VLOOKUP('DATA ENTRY'!R375,'Sub Ref'!$L$3:$P$11,5,0)</f>
        <v>#N/A</v>
      </c>
      <c r="P375" s="26" t="e">
        <f t="shared" si="58"/>
        <v>#N/A</v>
      </c>
      <c r="Q375" s="26" t="e">
        <f>VLOOKUP('DATA ENTRY'!U375,'Sub Ref'!$C$14:$G$22,4,0)</f>
        <v>#N/A</v>
      </c>
      <c r="R375" s="26" t="e">
        <f>VLOOKUP('DATA ENTRY'!U375,'Sub Ref'!$C$14:$G$22,5,0)</f>
        <v>#N/A</v>
      </c>
      <c r="S375" s="26" t="e">
        <f t="shared" si="59"/>
        <v>#N/A</v>
      </c>
      <c r="T375" s="26" t="e">
        <f>INDEX('Sub Ref'!$O$14:$O$22,MATCH('DATA ENTRY'!X375,'Sub Ref'!$L$14:$L$22,0))</f>
        <v>#N/A</v>
      </c>
      <c r="U375" s="26" t="e">
        <f>INDEX('Sub Ref'!$P$14:$P$22,MATCH('DATA ENTRY'!X375,'Sub Ref'!$L$14:$L$22,0))</f>
        <v>#N/A</v>
      </c>
      <c r="V375" s="26" t="e">
        <f t="shared" si="53"/>
        <v>#N/A</v>
      </c>
      <c r="X375" s="26">
        <f>'DATA ENTRY'!A375</f>
        <v>0</v>
      </c>
      <c r="Y375" s="26">
        <f>'Sub Ref'!$D$27</f>
        <v>2.25</v>
      </c>
      <c r="Z375" s="26">
        <f>'Sub Ref'!$E$27</f>
        <v>0.75</v>
      </c>
      <c r="AA375" s="26">
        <f>'Sub Ref'!$M$27</f>
        <v>3</v>
      </c>
      <c r="AB375" s="26">
        <f>'Sub Ref'!$N$27</f>
        <v>1</v>
      </c>
      <c r="AC375" s="26">
        <f>IFERROR(VLOOKUP('DATA ENTRY'!L375,'Sub Ref'!$L$30:$N$31,2,0),0)</f>
        <v>0</v>
      </c>
      <c r="AD375" s="26">
        <f>IFERROR(VLOOKUP('DATA ENTRY'!L375,'Sub Ref'!$L$30:$N$31,3,0),0)</f>
        <v>0</v>
      </c>
      <c r="AE375" s="26">
        <f>IFERROR(VLOOKUP('DATA ENTRY'!O375,'Sub Ref'!$C$3:$E$11,2,0),0)</f>
        <v>0</v>
      </c>
      <c r="AF375" s="26">
        <f>IFERROR(VLOOKUP('DATA ENTRY'!O375,'Sub Ref'!$C$3:$E$11,3,0),0)</f>
        <v>0</v>
      </c>
      <c r="AG375" s="26">
        <f>IFERROR(VLOOKUP('DATA ENTRY'!R375,'Sub Ref'!$L$3:$N$24,2,0),0)</f>
        <v>0</v>
      </c>
      <c r="AH375" s="26">
        <f>IFERROR(VLOOKUP('DATA ENTRY'!R375,'Sub Ref'!$L$3:$N$24,3,0),0)</f>
        <v>0</v>
      </c>
      <c r="AI375" s="26">
        <f>IFERROR(VLOOKUP('DATA ENTRY'!U375,'Sub Ref'!$C$14:$E$22,2,0),0)</f>
        <v>0</v>
      </c>
      <c r="AJ375" s="26">
        <f>IFERROR(VLOOKUP('DATA ENTRY'!U375,'Sub Ref'!$C$14:$E$22,3,0),0)</f>
        <v>0</v>
      </c>
      <c r="AK375" s="26">
        <f>IFERROR(INDEX('Sub Ref'!$M$14:$M$23,MATCH('DATA ENTRY'!X375,'Sub Ref'!$L$14:$L$23,0)),0)</f>
        <v>0</v>
      </c>
      <c r="AL375" s="26">
        <f>IFERROR(INDEX('Sub Ref'!$N$14:$N$23,MATCH('DATA ENTRY'!X375,'Sub Ref'!$L$14:$L$23,0)),0)</f>
        <v>0</v>
      </c>
      <c r="AN375" s="26">
        <f t="shared" si="54"/>
        <v>7</v>
      </c>
      <c r="AP375" s="26">
        <f>IFERROR('MARK LOOKUP'!Y375*LEDGER!AR375,0)</f>
        <v>0</v>
      </c>
      <c r="AQ375" s="26">
        <f>IFERROR('MARK LOOKUP'!Z375*LEDGER!AS375,0)</f>
        <v>0</v>
      </c>
      <c r="AR375" s="26">
        <f>IFERROR(AA375*LEDGER!AU375,0)</f>
        <v>0</v>
      </c>
      <c r="AS375" s="26">
        <f>IFERROR(AB375*LEDGER!AV375,0)</f>
        <v>0</v>
      </c>
      <c r="AT375" s="26">
        <f>IFERROR(AC375*LEDGER!AU375,0)</f>
        <v>0</v>
      </c>
      <c r="AU375" s="26">
        <f>IFERROR(AD375*LEDGER!AV375,0)</f>
        <v>0</v>
      </c>
      <c r="AV375" s="26">
        <f>IFERROR(AE375*LEDGER!BA375,0)</f>
        <v>0</v>
      </c>
      <c r="AW375" s="26">
        <f>IFERROR(AF375*LEDGER!BB375,0)</f>
        <v>0</v>
      </c>
      <c r="AX375" s="26">
        <f>IFERROR(AG375*LEDGER!BD375,0)</f>
        <v>0</v>
      </c>
      <c r="AY375" s="26">
        <f>IFERROR(AH375*LEDGER!BE375,0)</f>
        <v>0</v>
      </c>
      <c r="AZ375" s="26">
        <f>IFERROR(AI375*LEDGER!BG375,0)</f>
        <v>0</v>
      </c>
      <c r="BA375" s="26">
        <f>IFERROR(AJ375*LEDGER!BH375,0)</f>
        <v>0</v>
      </c>
      <c r="BB375" s="26">
        <f>IFERROR(AK375*LEDGER!BJ375,0)</f>
        <v>0</v>
      </c>
      <c r="BC375" s="26">
        <f>IFERROR(AL375*LEDGER!BK375,0)</f>
        <v>0</v>
      </c>
      <c r="BD375" s="26">
        <f t="shared" si="55"/>
        <v>0</v>
      </c>
      <c r="BE375" s="26">
        <f t="shared" si="56"/>
        <v>0</v>
      </c>
    </row>
    <row r="376" spans="2:57" x14ac:dyDescent="0.2">
      <c r="B376" s="26">
        <f>'Sub Ref'!F$27</f>
        <v>75</v>
      </c>
      <c r="C376" s="26">
        <f>'Sub Ref'!G$27</f>
        <v>25</v>
      </c>
      <c r="D376" s="26">
        <f t="shared" si="50"/>
        <v>100</v>
      </c>
      <c r="E376" s="26">
        <f>'Sub Ref'!O$27</f>
        <v>75</v>
      </c>
      <c r="F376" s="26">
        <f>'Sub Ref'!P$27</f>
        <v>25</v>
      </c>
      <c r="G376" s="26">
        <f t="shared" si="51"/>
        <v>100</v>
      </c>
      <c r="H376" s="26" t="e">
        <f>VLOOKUP('DATA ENTRY'!L376,'Sub Ref'!$L$30:$O$31,4,0)</f>
        <v>#N/A</v>
      </c>
      <c r="I376" s="26" t="e">
        <f>VLOOKUP('DATA ENTRY'!L376,'Sub Ref'!$L$30:$P$31,5,0)</f>
        <v>#N/A</v>
      </c>
      <c r="J376" s="26" t="e">
        <f t="shared" si="57"/>
        <v>#N/A</v>
      </c>
      <c r="K376" s="26" t="e">
        <f>VLOOKUP('DATA ENTRY'!O376,'Sub Ref'!$C$3:$G$11,4,0)</f>
        <v>#N/A</v>
      </c>
      <c r="L376" s="26" t="e">
        <f>VLOOKUP('DATA ENTRY'!O376,'Sub Ref'!$C$3:$G$11,5,0)</f>
        <v>#N/A</v>
      </c>
      <c r="M376" s="26" t="e">
        <f t="shared" si="52"/>
        <v>#N/A</v>
      </c>
      <c r="N376" s="26" t="e">
        <f>VLOOKUP('DATA ENTRY'!R376,'Sub Ref'!$L$3:$P$11,4,0)</f>
        <v>#N/A</v>
      </c>
      <c r="O376" s="26" t="e">
        <f>VLOOKUP('DATA ENTRY'!R376,'Sub Ref'!$L$3:$P$11,5,0)</f>
        <v>#N/A</v>
      </c>
      <c r="P376" s="26" t="e">
        <f t="shared" si="58"/>
        <v>#N/A</v>
      </c>
      <c r="Q376" s="26" t="e">
        <f>VLOOKUP('DATA ENTRY'!U376,'Sub Ref'!$C$14:$G$22,4,0)</f>
        <v>#N/A</v>
      </c>
      <c r="R376" s="26" t="e">
        <f>VLOOKUP('DATA ENTRY'!U376,'Sub Ref'!$C$14:$G$22,5,0)</f>
        <v>#N/A</v>
      </c>
      <c r="S376" s="26" t="e">
        <f t="shared" si="59"/>
        <v>#N/A</v>
      </c>
      <c r="T376" s="26" t="e">
        <f>INDEX('Sub Ref'!$O$14:$O$22,MATCH('DATA ENTRY'!X376,'Sub Ref'!$L$14:$L$22,0))</f>
        <v>#N/A</v>
      </c>
      <c r="U376" s="26" t="e">
        <f>INDEX('Sub Ref'!$P$14:$P$22,MATCH('DATA ENTRY'!X376,'Sub Ref'!$L$14:$L$22,0))</f>
        <v>#N/A</v>
      </c>
      <c r="V376" s="26" t="e">
        <f t="shared" si="53"/>
        <v>#N/A</v>
      </c>
      <c r="X376" s="26">
        <f>'DATA ENTRY'!A376</f>
        <v>0</v>
      </c>
      <c r="Y376" s="26">
        <f>'Sub Ref'!$D$27</f>
        <v>2.25</v>
      </c>
      <c r="Z376" s="26">
        <f>'Sub Ref'!$E$27</f>
        <v>0.75</v>
      </c>
      <c r="AA376" s="26">
        <f>'Sub Ref'!$M$27</f>
        <v>3</v>
      </c>
      <c r="AB376" s="26">
        <f>'Sub Ref'!$N$27</f>
        <v>1</v>
      </c>
      <c r="AC376" s="26">
        <f>IFERROR(VLOOKUP('DATA ENTRY'!L376,'Sub Ref'!$L$30:$N$31,2,0),0)</f>
        <v>0</v>
      </c>
      <c r="AD376" s="26">
        <f>IFERROR(VLOOKUP('DATA ENTRY'!L376,'Sub Ref'!$L$30:$N$31,3,0),0)</f>
        <v>0</v>
      </c>
      <c r="AE376" s="26">
        <f>IFERROR(VLOOKUP('DATA ENTRY'!O376,'Sub Ref'!$C$3:$E$11,2,0),0)</f>
        <v>0</v>
      </c>
      <c r="AF376" s="26">
        <f>IFERROR(VLOOKUP('DATA ENTRY'!O376,'Sub Ref'!$C$3:$E$11,3,0),0)</f>
        <v>0</v>
      </c>
      <c r="AG376" s="26">
        <f>IFERROR(VLOOKUP('DATA ENTRY'!R376,'Sub Ref'!$L$3:$N$24,2,0),0)</f>
        <v>0</v>
      </c>
      <c r="AH376" s="26">
        <f>IFERROR(VLOOKUP('DATA ENTRY'!R376,'Sub Ref'!$L$3:$N$24,3,0),0)</f>
        <v>0</v>
      </c>
      <c r="AI376" s="26">
        <f>IFERROR(VLOOKUP('DATA ENTRY'!U376,'Sub Ref'!$C$14:$E$22,2,0),0)</f>
        <v>0</v>
      </c>
      <c r="AJ376" s="26">
        <f>IFERROR(VLOOKUP('DATA ENTRY'!U376,'Sub Ref'!$C$14:$E$22,3,0),0)</f>
        <v>0</v>
      </c>
      <c r="AK376" s="26">
        <f>IFERROR(INDEX('Sub Ref'!$M$14:$M$23,MATCH('DATA ENTRY'!X376,'Sub Ref'!$L$14:$L$23,0)),0)</f>
        <v>0</v>
      </c>
      <c r="AL376" s="26">
        <f>IFERROR(INDEX('Sub Ref'!$N$14:$N$23,MATCH('DATA ENTRY'!X376,'Sub Ref'!$L$14:$L$23,0)),0)</f>
        <v>0</v>
      </c>
      <c r="AN376" s="26">
        <f t="shared" si="54"/>
        <v>7</v>
      </c>
      <c r="AP376" s="26">
        <f>IFERROR('MARK LOOKUP'!Y376*LEDGER!AR376,0)</f>
        <v>0</v>
      </c>
      <c r="AQ376" s="26">
        <f>IFERROR('MARK LOOKUP'!Z376*LEDGER!AS376,0)</f>
        <v>0</v>
      </c>
      <c r="AR376" s="26">
        <f>IFERROR(AA376*LEDGER!AU376,0)</f>
        <v>0</v>
      </c>
      <c r="AS376" s="26">
        <f>IFERROR(AB376*LEDGER!AV376,0)</f>
        <v>0</v>
      </c>
      <c r="AT376" s="26">
        <f>IFERROR(AC376*LEDGER!AU376,0)</f>
        <v>0</v>
      </c>
      <c r="AU376" s="26">
        <f>IFERROR(AD376*LEDGER!AV376,0)</f>
        <v>0</v>
      </c>
      <c r="AV376" s="26">
        <f>IFERROR(AE376*LEDGER!BA376,0)</f>
        <v>0</v>
      </c>
      <c r="AW376" s="26">
        <f>IFERROR(AF376*LEDGER!BB376,0)</f>
        <v>0</v>
      </c>
      <c r="AX376" s="26">
        <f>IFERROR(AG376*LEDGER!BD376,0)</f>
        <v>0</v>
      </c>
      <c r="AY376" s="26">
        <f>IFERROR(AH376*LEDGER!BE376,0)</f>
        <v>0</v>
      </c>
      <c r="AZ376" s="26">
        <f>IFERROR(AI376*LEDGER!BG376,0)</f>
        <v>0</v>
      </c>
      <c r="BA376" s="26">
        <f>IFERROR(AJ376*LEDGER!BH376,0)</f>
        <v>0</v>
      </c>
      <c r="BB376" s="26">
        <f>IFERROR(AK376*LEDGER!BJ376,0)</f>
        <v>0</v>
      </c>
      <c r="BC376" s="26">
        <f>IFERROR(AL376*LEDGER!BK376,0)</f>
        <v>0</v>
      </c>
      <c r="BD376" s="26">
        <f t="shared" si="55"/>
        <v>0</v>
      </c>
      <c r="BE376" s="26">
        <f t="shared" si="56"/>
        <v>0</v>
      </c>
    </row>
    <row r="377" spans="2:57" x14ac:dyDescent="0.2">
      <c r="B377" s="26">
        <f>'Sub Ref'!F$27</f>
        <v>75</v>
      </c>
      <c r="C377" s="26">
        <f>'Sub Ref'!G$27</f>
        <v>25</v>
      </c>
      <c r="D377" s="26">
        <f t="shared" si="50"/>
        <v>100</v>
      </c>
      <c r="E377" s="26">
        <f>'Sub Ref'!O$27</f>
        <v>75</v>
      </c>
      <c r="F377" s="26">
        <f>'Sub Ref'!P$27</f>
        <v>25</v>
      </c>
      <c r="G377" s="26">
        <f t="shared" si="51"/>
        <v>100</v>
      </c>
      <c r="H377" s="26" t="e">
        <f>VLOOKUP('DATA ENTRY'!L377,'Sub Ref'!$L$30:$O$31,4,0)</f>
        <v>#N/A</v>
      </c>
      <c r="I377" s="26" t="e">
        <f>VLOOKUP('DATA ENTRY'!L377,'Sub Ref'!$L$30:$P$31,5,0)</f>
        <v>#N/A</v>
      </c>
      <c r="J377" s="26" t="e">
        <f t="shared" si="57"/>
        <v>#N/A</v>
      </c>
      <c r="K377" s="26" t="e">
        <f>VLOOKUP('DATA ENTRY'!O377,'Sub Ref'!$C$3:$G$11,4,0)</f>
        <v>#N/A</v>
      </c>
      <c r="L377" s="26" t="e">
        <f>VLOOKUP('DATA ENTRY'!O377,'Sub Ref'!$C$3:$G$11,5,0)</f>
        <v>#N/A</v>
      </c>
      <c r="M377" s="26" t="e">
        <f t="shared" si="52"/>
        <v>#N/A</v>
      </c>
      <c r="N377" s="26" t="e">
        <f>VLOOKUP('DATA ENTRY'!R377,'Sub Ref'!$L$3:$P$11,4,0)</f>
        <v>#N/A</v>
      </c>
      <c r="O377" s="26" t="e">
        <f>VLOOKUP('DATA ENTRY'!R377,'Sub Ref'!$L$3:$P$11,5,0)</f>
        <v>#N/A</v>
      </c>
      <c r="P377" s="26" t="e">
        <f t="shared" si="58"/>
        <v>#N/A</v>
      </c>
      <c r="Q377" s="26" t="e">
        <f>VLOOKUP('DATA ENTRY'!U377,'Sub Ref'!$C$14:$G$22,4,0)</f>
        <v>#N/A</v>
      </c>
      <c r="R377" s="26" t="e">
        <f>VLOOKUP('DATA ENTRY'!U377,'Sub Ref'!$C$14:$G$22,5,0)</f>
        <v>#N/A</v>
      </c>
      <c r="S377" s="26" t="e">
        <f t="shared" si="59"/>
        <v>#N/A</v>
      </c>
      <c r="T377" s="26" t="e">
        <f>INDEX('Sub Ref'!$O$14:$O$22,MATCH('DATA ENTRY'!X377,'Sub Ref'!$L$14:$L$22,0))</f>
        <v>#N/A</v>
      </c>
      <c r="U377" s="26" t="e">
        <f>INDEX('Sub Ref'!$P$14:$P$22,MATCH('DATA ENTRY'!X377,'Sub Ref'!$L$14:$L$22,0))</f>
        <v>#N/A</v>
      </c>
      <c r="V377" s="26" t="e">
        <f t="shared" si="53"/>
        <v>#N/A</v>
      </c>
      <c r="X377" s="26">
        <f>'DATA ENTRY'!A377</f>
        <v>0</v>
      </c>
      <c r="Y377" s="26">
        <f>'Sub Ref'!$D$27</f>
        <v>2.25</v>
      </c>
      <c r="Z377" s="26">
        <f>'Sub Ref'!$E$27</f>
        <v>0.75</v>
      </c>
      <c r="AA377" s="26">
        <f>'Sub Ref'!$M$27</f>
        <v>3</v>
      </c>
      <c r="AB377" s="26">
        <f>'Sub Ref'!$N$27</f>
        <v>1</v>
      </c>
      <c r="AC377" s="26">
        <f>IFERROR(VLOOKUP('DATA ENTRY'!L377,'Sub Ref'!$L$30:$N$31,2,0),0)</f>
        <v>0</v>
      </c>
      <c r="AD377" s="26">
        <f>IFERROR(VLOOKUP('DATA ENTRY'!L377,'Sub Ref'!$L$30:$N$31,3,0),0)</f>
        <v>0</v>
      </c>
      <c r="AE377" s="26">
        <f>IFERROR(VLOOKUP('DATA ENTRY'!O377,'Sub Ref'!$C$3:$E$11,2,0),0)</f>
        <v>0</v>
      </c>
      <c r="AF377" s="26">
        <f>IFERROR(VLOOKUP('DATA ENTRY'!O377,'Sub Ref'!$C$3:$E$11,3,0),0)</f>
        <v>0</v>
      </c>
      <c r="AG377" s="26">
        <f>IFERROR(VLOOKUP('DATA ENTRY'!R377,'Sub Ref'!$L$3:$N$24,2,0),0)</f>
        <v>0</v>
      </c>
      <c r="AH377" s="26">
        <f>IFERROR(VLOOKUP('DATA ENTRY'!R377,'Sub Ref'!$L$3:$N$24,3,0),0)</f>
        <v>0</v>
      </c>
      <c r="AI377" s="26">
        <f>IFERROR(VLOOKUP('DATA ENTRY'!U377,'Sub Ref'!$C$14:$E$22,2,0),0)</f>
        <v>0</v>
      </c>
      <c r="AJ377" s="26">
        <f>IFERROR(VLOOKUP('DATA ENTRY'!U377,'Sub Ref'!$C$14:$E$22,3,0),0)</f>
        <v>0</v>
      </c>
      <c r="AK377" s="26">
        <f>IFERROR(INDEX('Sub Ref'!$M$14:$M$23,MATCH('DATA ENTRY'!X377,'Sub Ref'!$L$14:$L$23,0)),0)</f>
        <v>0</v>
      </c>
      <c r="AL377" s="26">
        <f>IFERROR(INDEX('Sub Ref'!$N$14:$N$23,MATCH('DATA ENTRY'!X377,'Sub Ref'!$L$14:$L$23,0)),0)</f>
        <v>0</v>
      </c>
      <c r="AN377" s="26">
        <f t="shared" si="54"/>
        <v>7</v>
      </c>
      <c r="AP377" s="26">
        <f>IFERROR('MARK LOOKUP'!Y377*LEDGER!AR377,0)</f>
        <v>0</v>
      </c>
      <c r="AQ377" s="26">
        <f>IFERROR('MARK LOOKUP'!Z377*LEDGER!AS377,0)</f>
        <v>0</v>
      </c>
      <c r="AR377" s="26">
        <f>IFERROR(AA377*LEDGER!AU377,0)</f>
        <v>0</v>
      </c>
      <c r="AS377" s="26">
        <f>IFERROR(AB377*LEDGER!AV377,0)</f>
        <v>0</v>
      </c>
      <c r="AT377" s="26">
        <f>IFERROR(AC377*LEDGER!AU377,0)</f>
        <v>0</v>
      </c>
      <c r="AU377" s="26">
        <f>IFERROR(AD377*LEDGER!AV377,0)</f>
        <v>0</v>
      </c>
      <c r="AV377" s="26">
        <f>IFERROR(AE377*LEDGER!BA377,0)</f>
        <v>0</v>
      </c>
      <c r="AW377" s="26">
        <f>IFERROR(AF377*LEDGER!BB377,0)</f>
        <v>0</v>
      </c>
      <c r="AX377" s="26">
        <f>IFERROR(AG377*LEDGER!BD377,0)</f>
        <v>0</v>
      </c>
      <c r="AY377" s="26">
        <f>IFERROR(AH377*LEDGER!BE377,0)</f>
        <v>0</v>
      </c>
      <c r="AZ377" s="26">
        <f>IFERROR(AI377*LEDGER!BG377,0)</f>
        <v>0</v>
      </c>
      <c r="BA377" s="26">
        <f>IFERROR(AJ377*LEDGER!BH377,0)</f>
        <v>0</v>
      </c>
      <c r="BB377" s="26">
        <f>IFERROR(AK377*LEDGER!BJ377,0)</f>
        <v>0</v>
      </c>
      <c r="BC377" s="26">
        <f>IFERROR(AL377*LEDGER!BK377,0)</f>
        <v>0</v>
      </c>
      <c r="BD377" s="26">
        <f t="shared" si="55"/>
        <v>0</v>
      </c>
      <c r="BE377" s="26">
        <f t="shared" si="56"/>
        <v>0</v>
      </c>
    </row>
    <row r="378" spans="2:57" x14ac:dyDescent="0.2">
      <c r="B378" s="26">
        <f>'Sub Ref'!F$27</f>
        <v>75</v>
      </c>
      <c r="C378" s="26">
        <f>'Sub Ref'!G$27</f>
        <v>25</v>
      </c>
      <c r="D378" s="26">
        <f t="shared" si="50"/>
        <v>100</v>
      </c>
      <c r="E378" s="26">
        <f>'Sub Ref'!O$27</f>
        <v>75</v>
      </c>
      <c r="F378" s="26">
        <f>'Sub Ref'!P$27</f>
        <v>25</v>
      </c>
      <c r="G378" s="26">
        <f t="shared" si="51"/>
        <v>100</v>
      </c>
      <c r="H378" s="26" t="e">
        <f>VLOOKUP('DATA ENTRY'!L378,'Sub Ref'!$L$30:$O$31,4,0)</f>
        <v>#N/A</v>
      </c>
      <c r="I378" s="26" t="e">
        <f>VLOOKUP('DATA ENTRY'!L378,'Sub Ref'!$L$30:$P$31,5,0)</f>
        <v>#N/A</v>
      </c>
      <c r="J378" s="26" t="e">
        <f t="shared" si="57"/>
        <v>#N/A</v>
      </c>
      <c r="K378" s="26" t="e">
        <f>VLOOKUP('DATA ENTRY'!O378,'Sub Ref'!$C$3:$G$11,4,0)</f>
        <v>#N/A</v>
      </c>
      <c r="L378" s="26" t="e">
        <f>VLOOKUP('DATA ENTRY'!O378,'Sub Ref'!$C$3:$G$11,5,0)</f>
        <v>#N/A</v>
      </c>
      <c r="M378" s="26" t="e">
        <f t="shared" si="52"/>
        <v>#N/A</v>
      </c>
      <c r="N378" s="26" t="e">
        <f>VLOOKUP('DATA ENTRY'!R378,'Sub Ref'!$L$3:$P$11,4,0)</f>
        <v>#N/A</v>
      </c>
      <c r="O378" s="26" t="e">
        <f>VLOOKUP('DATA ENTRY'!R378,'Sub Ref'!$L$3:$P$11,5,0)</f>
        <v>#N/A</v>
      </c>
      <c r="P378" s="26" t="e">
        <f t="shared" si="58"/>
        <v>#N/A</v>
      </c>
      <c r="Q378" s="26" t="e">
        <f>VLOOKUP('DATA ENTRY'!U378,'Sub Ref'!$C$14:$G$22,4,0)</f>
        <v>#N/A</v>
      </c>
      <c r="R378" s="26" t="e">
        <f>VLOOKUP('DATA ENTRY'!U378,'Sub Ref'!$C$14:$G$22,5,0)</f>
        <v>#N/A</v>
      </c>
      <c r="S378" s="26" t="e">
        <f t="shared" si="59"/>
        <v>#N/A</v>
      </c>
      <c r="T378" s="26" t="e">
        <f>INDEX('Sub Ref'!$O$14:$O$22,MATCH('DATA ENTRY'!X378,'Sub Ref'!$L$14:$L$22,0))</f>
        <v>#N/A</v>
      </c>
      <c r="U378" s="26" t="e">
        <f>INDEX('Sub Ref'!$P$14:$P$22,MATCH('DATA ENTRY'!X378,'Sub Ref'!$L$14:$L$22,0))</f>
        <v>#N/A</v>
      </c>
      <c r="V378" s="26" t="e">
        <f t="shared" si="53"/>
        <v>#N/A</v>
      </c>
      <c r="X378" s="26">
        <f>'DATA ENTRY'!A378</f>
        <v>0</v>
      </c>
      <c r="Y378" s="26">
        <f>'Sub Ref'!$D$27</f>
        <v>2.25</v>
      </c>
      <c r="Z378" s="26">
        <f>'Sub Ref'!$E$27</f>
        <v>0.75</v>
      </c>
      <c r="AA378" s="26">
        <f>'Sub Ref'!$M$27</f>
        <v>3</v>
      </c>
      <c r="AB378" s="26">
        <f>'Sub Ref'!$N$27</f>
        <v>1</v>
      </c>
      <c r="AC378" s="26">
        <f>IFERROR(VLOOKUP('DATA ENTRY'!L378,'Sub Ref'!$L$30:$N$31,2,0),0)</f>
        <v>0</v>
      </c>
      <c r="AD378" s="26">
        <f>IFERROR(VLOOKUP('DATA ENTRY'!L378,'Sub Ref'!$L$30:$N$31,3,0),0)</f>
        <v>0</v>
      </c>
      <c r="AE378" s="26">
        <f>IFERROR(VLOOKUP('DATA ENTRY'!O378,'Sub Ref'!$C$3:$E$11,2,0),0)</f>
        <v>0</v>
      </c>
      <c r="AF378" s="26">
        <f>IFERROR(VLOOKUP('DATA ENTRY'!O378,'Sub Ref'!$C$3:$E$11,3,0),0)</f>
        <v>0</v>
      </c>
      <c r="AG378" s="26">
        <f>IFERROR(VLOOKUP('DATA ENTRY'!R378,'Sub Ref'!$L$3:$N$24,2,0),0)</f>
        <v>0</v>
      </c>
      <c r="AH378" s="26">
        <f>IFERROR(VLOOKUP('DATA ENTRY'!R378,'Sub Ref'!$L$3:$N$24,3,0),0)</f>
        <v>0</v>
      </c>
      <c r="AI378" s="26">
        <f>IFERROR(VLOOKUP('DATA ENTRY'!U378,'Sub Ref'!$C$14:$E$22,2,0),0)</f>
        <v>0</v>
      </c>
      <c r="AJ378" s="26">
        <f>IFERROR(VLOOKUP('DATA ENTRY'!U378,'Sub Ref'!$C$14:$E$22,3,0),0)</f>
        <v>0</v>
      </c>
      <c r="AK378" s="26">
        <f>IFERROR(INDEX('Sub Ref'!$M$14:$M$23,MATCH('DATA ENTRY'!X378,'Sub Ref'!$L$14:$L$23,0)),0)</f>
        <v>0</v>
      </c>
      <c r="AL378" s="26">
        <f>IFERROR(INDEX('Sub Ref'!$N$14:$N$23,MATCH('DATA ENTRY'!X378,'Sub Ref'!$L$14:$L$23,0)),0)</f>
        <v>0</v>
      </c>
      <c r="AN378" s="26">
        <f t="shared" si="54"/>
        <v>7</v>
      </c>
      <c r="AP378" s="26">
        <f>IFERROR('MARK LOOKUP'!Y378*LEDGER!AR378,0)</f>
        <v>0</v>
      </c>
      <c r="AQ378" s="26">
        <f>IFERROR('MARK LOOKUP'!Z378*LEDGER!AS378,0)</f>
        <v>0</v>
      </c>
      <c r="AR378" s="26">
        <f>IFERROR(AA378*LEDGER!AU378,0)</f>
        <v>0</v>
      </c>
      <c r="AS378" s="26">
        <f>IFERROR(AB378*LEDGER!AV378,0)</f>
        <v>0</v>
      </c>
      <c r="AT378" s="26">
        <f>IFERROR(AC378*LEDGER!AU378,0)</f>
        <v>0</v>
      </c>
      <c r="AU378" s="26">
        <f>IFERROR(AD378*LEDGER!AV378,0)</f>
        <v>0</v>
      </c>
      <c r="AV378" s="26">
        <f>IFERROR(AE378*LEDGER!BA378,0)</f>
        <v>0</v>
      </c>
      <c r="AW378" s="26">
        <f>IFERROR(AF378*LEDGER!BB378,0)</f>
        <v>0</v>
      </c>
      <c r="AX378" s="26">
        <f>IFERROR(AG378*LEDGER!BD378,0)</f>
        <v>0</v>
      </c>
      <c r="AY378" s="26">
        <f>IFERROR(AH378*LEDGER!BE378,0)</f>
        <v>0</v>
      </c>
      <c r="AZ378" s="26">
        <f>IFERROR(AI378*LEDGER!BG378,0)</f>
        <v>0</v>
      </c>
      <c r="BA378" s="26">
        <f>IFERROR(AJ378*LEDGER!BH378,0)</f>
        <v>0</v>
      </c>
      <c r="BB378" s="26">
        <f>IFERROR(AK378*LEDGER!BJ378,0)</f>
        <v>0</v>
      </c>
      <c r="BC378" s="26">
        <f>IFERROR(AL378*LEDGER!BK378,0)</f>
        <v>0</v>
      </c>
      <c r="BD378" s="26">
        <f t="shared" si="55"/>
        <v>0</v>
      </c>
      <c r="BE378" s="26">
        <f t="shared" si="56"/>
        <v>0</v>
      </c>
    </row>
    <row r="379" spans="2:57" x14ac:dyDescent="0.2">
      <c r="B379" s="26">
        <f>'Sub Ref'!F$27</f>
        <v>75</v>
      </c>
      <c r="C379" s="26">
        <f>'Sub Ref'!G$27</f>
        <v>25</v>
      </c>
      <c r="D379" s="26">
        <f t="shared" si="50"/>
        <v>100</v>
      </c>
      <c r="E379" s="26">
        <f>'Sub Ref'!O$27</f>
        <v>75</v>
      </c>
      <c r="F379" s="26">
        <f>'Sub Ref'!P$27</f>
        <v>25</v>
      </c>
      <c r="G379" s="26">
        <f t="shared" si="51"/>
        <v>100</v>
      </c>
      <c r="H379" s="26" t="e">
        <f>VLOOKUP('DATA ENTRY'!L379,'Sub Ref'!$L$30:$O$31,4,0)</f>
        <v>#N/A</v>
      </c>
      <c r="I379" s="26" t="e">
        <f>VLOOKUP('DATA ENTRY'!L379,'Sub Ref'!$L$30:$P$31,5,0)</f>
        <v>#N/A</v>
      </c>
      <c r="J379" s="26" t="e">
        <f t="shared" si="57"/>
        <v>#N/A</v>
      </c>
      <c r="K379" s="26" t="e">
        <f>VLOOKUP('DATA ENTRY'!O379,'Sub Ref'!$C$3:$G$11,4,0)</f>
        <v>#N/A</v>
      </c>
      <c r="L379" s="26" t="e">
        <f>VLOOKUP('DATA ENTRY'!O379,'Sub Ref'!$C$3:$G$11,5,0)</f>
        <v>#N/A</v>
      </c>
      <c r="M379" s="26" t="e">
        <f t="shared" si="52"/>
        <v>#N/A</v>
      </c>
      <c r="N379" s="26" t="e">
        <f>VLOOKUP('DATA ENTRY'!R379,'Sub Ref'!$L$3:$P$11,4,0)</f>
        <v>#N/A</v>
      </c>
      <c r="O379" s="26" t="e">
        <f>VLOOKUP('DATA ENTRY'!R379,'Sub Ref'!$L$3:$P$11,5,0)</f>
        <v>#N/A</v>
      </c>
      <c r="P379" s="26" t="e">
        <f t="shared" si="58"/>
        <v>#N/A</v>
      </c>
      <c r="Q379" s="26" t="e">
        <f>VLOOKUP('DATA ENTRY'!U379,'Sub Ref'!$C$14:$G$22,4,0)</f>
        <v>#N/A</v>
      </c>
      <c r="R379" s="26" t="e">
        <f>VLOOKUP('DATA ENTRY'!U379,'Sub Ref'!$C$14:$G$22,5,0)</f>
        <v>#N/A</v>
      </c>
      <c r="S379" s="26" t="e">
        <f t="shared" si="59"/>
        <v>#N/A</v>
      </c>
      <c r="T379" s="26" t="e">
        <f>INDEX('Sub Ref'!$O$14:$O$22,MATCH('DATA ENTRY'!X379,'Sub Ref'!$L$14:$L$22,0))</f>
        <v>#N/A</v>
      </c>
      <c r="U379" s="26" t="e">
        <f>INDEX('Sub Ref'!$P$14:$P$22,MATCH('DATA ENTRY'!X379,'Sub Ref'!$L$14:$L$22,0))</f>
        <v>#N/A</v>
      </c>
      <c r="V379" s="26" t="e">
        <f t="shared" si="53"/>
        <v>#N/A</v>
      </c>
      <c r="X379" s="26">
        <f>'DATA ENTRY'!A379</f>
        <v>0</v>
      </c>
      <c r="Y379" s="26">
        <f>'Sub Ref'!$D$27</f>
        <v>2.25</v>
      </c>
      <c r="Z379" s="26">
        <f>'Sub Ref'!$E$27</f>
        <v>0.75</v>
      </c>
      <c r="AA379" s="26">
        <f>'Sub Ref'!$M$27</f>
        <v>3</v>
      </c>
      <c r="AB379" s="26">
        <f>'Sub Ref'!$N$27</f>
        <v>1</v>
      </c>
      <c r="AC379" s="26">
        <f>IFERROR(VLOOKUP('DATA ENTRY'!L379,'Sub Ref'!$L$30:$N$31,2,0),0)</f>
        <v>0</v>
      </c>
      <c r="AD379" s="26">
        <f>IFERROR(VLOOKUP('DATA ENTRY'!L379,'Sub Ref'!$L$30:$N$31,3,0),0)</f>
        <v>0</v>
      </c>
      <c r="AE379" s="26">
        <f>IFERROR(VLOOKUP('DATA ENTRY'!O379,'Sub Ref'!$C$3:$E$11,2,0),0)</f>
        <v>0</v>
      </c>
      <c r="AF379" s="26">
        <f>IFERROR(VLOOKUP('DATA ENTRY'!O379,'Sub Ref'!$C$3:$E$11,3,0),0)</f>
        <v>0</v>
      </c>
      <c r="AG379" s="26">
        <f>IFERROR(VLOOKUP('DATA ENTRY'!R379,'Sub Ref'!$L$3:$N$24,2,0),0)</f>
        <v>0</v>
      </c>
      <c r="AH379" s="26">
        <f>IFERROR(VLOOKUP('DATA ENTRY'!R379,'Sub Ref'!$L$3:$N$24,3,0),0)</f>
        <v>0</v>
      </c>
      <c r="AI379" s="26">
        <f>IFERROR(VLOOKUP('DATA ENTRY'!U379,'Sub Ref'!$C$14:$E$22,2,0),0)</f>
        <v>0</v>
      </c>
      <c r="AJ379" s="26">
        <f>IFERROR(VLOOKUP('DATA ENTRY'!U379,'Sub Ref'!$C$14:$E$22,3,0),0)</f>
        <v>0</v>
      </c>
      <c r="AK379" s="26">
        <f>IFERROR(INDEX('Sub Ref'!$M$14:$M$23,MATCH('DATA ENTRY'!X379,'Sub Ref'!$L$14:$L$23,0)),0)</f>
        <v>0</v>
      </c>
      <c r="AL379" s="26">
        <f>IFERROR(INDEX('Sub Ref'!$N$14:$N$23,MATCH('DATA ENTRY'!X379,'Sub Ref'!$L$14:$L$23,0)),0)</f>
        <v>0</v>
      </c>
      <c r="AN379" s="26">
        <f t="shared" si="54"/>
        <v>7</v>
      </c>
      <c r="AP379" s="26">
        <f>IFERROR('MARK LOOKUP'!Y379*LEDGER!AR379,0)</f>
        <v>0</v>
      </c>
      <c r="AQ379" s="26">
        <f>IFERROR('MARK LOOKUP'!Z379*LEDGER!AS379,0)</f>
        <v>0</v>
      </c>
      <c r="AR379" s="26">
        <f>IFERROR(AA379*LEDGER!AU379,0)</f>
        <v>0</v>
      </c>
      <c r="AS379" s="26">
        <f>IFERROR(AB379*LEDGER!AV379,0)</f>
        <v>0</v>
      </c>
      <c r="AT379" s="26">
        <f>IFERROR(AC379*LEDGER!AU379,0)</f>
        <v>0</v>
      </c>
      <c r="AU379" s="26">
        <f>IFERROR(AD379*LEDGER!AV379,0)</f>
        <v>0</v>
      </c>
      <c r="AV379" s="26">
        <f>IFERROR(AE379*LEDGER!BA379,0)</f>
        <v>0</v>
      </c>
      <c r="AW379" s="26">
        <f>IFERROR(AF379*LEDGER!BB379,0)</f>
        <v>0</v>
      </c>
      <c r="AX379" s="26">
        <f>IFERROR(AG379*LEDGER!BD379,0)</f>
        <v>0</v>
      </c>
      <c r="AY379" s="26">
        <f>IFERROR(AH379*LEDGER!BE379,0)</f>
        <v>0</v>
      </c>
      <c r="AZ379" s="26">
        <f>IFERROR(AI379*LEDGER!BG379,0)</f>
        <v>0</v>
      </c>
      <c r="BA379" s="26">
        <f>IFERROR(AJ379*LEDGER!BH379,0)</f>
        <v>0</v>
      </c>
      <c r="BB379" s="26">
        <f>IFERROR(AK379*LEDGER!BJ379,0)</f>
        <v>0</v>
      </c>
      <c r="BC379" s="26">
        <f>IFERROR(AL379*LEDGER!BK379,0)</f>
        <v>0</v>
      </c>
      <c r="BD379" s="26">
        <f t="shared" si="55"/>
        <v>0</v>
      </c>
      <c r="BE379" s="26">
        <f t="shared" si="56"/>
        <v>0</v>
      </c>
    </row>
    <row r="380" spans="2:57" x14ac:dyDescent="0.2">
      <c r="B380" s="26">
        <f>'Sub Ref'!F$27</f>
        <v>75</v>
      </c>
      <c r="C380" s="26">
        <f>'Sub Ref'!G$27</f>
        <v>25</v>
      </c>
      <c r="D380" s="26">
        <f t="shared" si="50"/>
        <v>100</v>
      </c>
      <c r="E380" s="26">
        <f>'Sub Ref'!O$27</f>
        <v>75</v>
      </c>
      <c r="F380" s="26">
        <f>'Sub Ref'!P$27</f>
        <v>25</v>
      </c>
      <c r="G380" s="26">
        <f t="shared" si="51"/>
        <v>100</v>
      </c>
      <c r="H380" s="26" t="e">
        <f>VLOOKUP('DATA ENTRY'!L380,'Sub Ref'!$L$30:$O$31,4,0)</f>
        <v>#N/A</v>
      </c>
      <c r="I380" s="26" t="e">
        <f>VLOOKUP('DATA ENTRY'!L380,'Sub Ref'!$L$30:$P$31,5,0)</f>
        <v>#N/A</v>
      </c>
      <c r="J380" s="26" t="e">
        <f t="shared" si="57"/>
        <v>#N/A</v>
      </c>
      <c r="K380" s="26" t="e">
        <f>VLOOKUP('DATA ENTRY'!O380,'Sub Ref'!$C$3:$G$11,4,0)</f>
        <v>#N/A</v>
      </c>
      <c r="L380" s="26" t="e">
        <f>VLOOKUP('DATA ENTRY'!O380,'Sub Ref'!$C$3:$G$11,5,0)</f>
        <v>#N/A</v>
      </c>
      <c r="M380" s="26" t="e">
        <f t="shared" si="52"/>
        <v>#N/A</v>
      </c>
      <c r="N380" s="26" t="e">
        <f>VLOOKUP('DATA ENTRY'!R380,'Sub Ref'!$L$3:$P$11,4,0)</f>
        <v>#N/A</v>
      </c>
      <c r="O380" s="26" t="e">
        <f>VLOOKUP('DATA ENTRY'!R380,'Sub Ref'!$L$3:$P$11,5,0)</f>
        <v>#N/A</v>
      </c>
      <c r="P380" s="26" t="e">
        <f t="shared" si="58"/>
        <v>#N/A</v>
      </c>
      <c r="Q380" s="26" t="e">
        <f>VLOOKUP('DATA ENTRY'!U380,'Sub Ref'!$C$14:$G$22,4,0)</f>
        <v>#N/A</v>
      </c>
      <c r="R380" s="26" t="e">
        <f>VLOOKUP('DATA ENTRY'!U380,'Sub Ref'!$C$14:$G$22,5,0)</f>
        <v>#N/A</v>
      </c>
      <c r="S380" s="26" t="e">
        <f t="shared" si="59"/>
        <v>#N/A</v>
      </c>
      <c r="T380" s="26" t="e">
        <f>INDEX('Sub Ref'!$O$14:$O$22,MATCH('DATA ENTRY'!X380,'Sub Ref'!$L$14:$L$22,0))</f>
        <v>#N/A</v>
      </c>
      <c r="U380" s="26" t="e">
        <f>INDEX('Sub Ref'!$P$14:$P$22,MATCH('DATA ENTRY'!X380,'Sub Ref'!$L$14:$L$22,0))</f>
        <v>#N/A</v>
      </c>
      <c r="V380" s="26" t="e">
        <f t="shared" si="53"/>
        <v>#N/A</v>
      </c>
      <c r="X380" s="26">
        <f>'DATA ENTRY'!A380</f>
        <v>0</v>
      </c>
      <c r="Y380" s="26">
        <f>'Sub Ref'!$D$27</f>
        <v>2.25</v>
      </c>
      <c r="Z380" s="26">
        <f>'Sub Ref'!$E$27</f>
        <v>0.75</v>
      </c>
      <c r="AA380" s="26">
        <f>'Sub Ref'!$M$27</f>
        <v>3</v>
      </c>
      <c r="AB380" s="26">
        <f>'Sub Ref'!$N$27</f>
        <v>1</v>
      </c>
      <c r="AC380" s="26">
        <f>IFERROR(VLOOKUP('DATA ENTRY'!L380,'Sub Ref'!$L$30:$N$31,2,0),0)</f>
        <v>0</v>
      </c>
      <c r="AD380" s="26">
        <f>IFERROR(VLOOKUP('DATA ENTRY'!L380,'Sub Ref'!$L$30:$N$31,3,0),0)</f>
        <v>0</v>
      </c>
      <c r="AE380" s="26">
        <f>IFERROR(VLOOKUP('DATA ENTRY'!O380,'Sub Ref'!$C$3:$E$11,2,0),0)</f>
        <v>0</v>
      </c>
      <c r="AF380" s="26">
        <f>IFERROR(VLOOKUP('DATA ENTRY'!O380,'Sub Ref'!$C$3:$E$11,3,0),0)</f>
        <v>0</v>
      </c>
      <c r="AG380" s="26">
        <f>IFERROR(VLOOKUP('DATA ENTRY'!R380,'Sub Ref'!$L$3:$N$24,2,0),0)</f>
        <v>0</v>
      </c>
      <c r="AH380" s="26">
        <f>IFERROR(VLOOKUP('DATA ENTRY'!R380,'Sub Ref'!$L$3:$N$24,3,0),0)</f>
        <v>0</v>
      </c>
      <c r="AI380" s="26">
        <f>IFERROR(VLOOKUP('DATA ENTRY'!U380,'Sub Ref'!$C$14:$E$22,2,0),0)</f>
        <v>0</v>
      </c>
      <c r="AJ380" s="26">
        <f>IFERROR(VLOOKUP('DATA ENTRY'!U380,'Sub Ref'!$C$14:$E$22,3,0),0)</f>
        <v>0</v>
      </c>
      <c r="AK380" s="26">
        <f>IFERROR(INDEX('Sub Ref'!$M$14:$M$23,MATCH('DATA ENTRY'!X380,'Sub Ref'!$L$14:$L$23,0)),0)</f>
        <v>0</v>
      </c>
      <c r="AL380" s="26">
        <f>IFERROR(INDEX('Sub Ref'!$N$14:$N$23,MATCH('DATA ENTRY'!X380,'Sub Ref'!$L$14:$L$23,0)),0)</f>
        <v>0</v>
      </c>
      <c r="AN380" s="26">
        <f t="shared" si="54"/>
        <v>7</v>
      </c>
      <c r="AP380" s="26">
        <f>IFERROR('MARK LOOKUP'!Y380*LEDGER!AR380,0)</f>
        <v>0</v>
      </c>
      <c r="AQ380" s="26">
        <f>IFERROR('MARK LOOKUP'!Z380*LEDGER!AS380,0)</f>
        <v>0</v>
      </c>
      <c r="AR380" s="26">
        <f>IFERROR(AA380*LEDGER!AU380,0)</f>
        <v>0</v>
      </c>
      <c r="AS380" s="26">
        <f>IFERROR(AB380*LEDGER!AV380,0)</f>
        <v>0</v>
      </c>
      <c r="AT380" s="26">
        <f>IFERROR(AC380*LEDGER!AU380,0)</f>
        <v>0</v>
      </c>
      <c r="AU380" s="26">
        <f>IFERROR(AD380*LEDGER!AV380,0)</f>
        <v>0</v>
      </c>
      <c r="AV380" s="26">
        <f>IFERROR(AE380*LEDGER!BA380,0)</f>
        <v>0</v>
      </c>
      <c r="AW380" s="26">
        <f>IFERROR(AF380*LEDGER!BB380,0)</f>
        <v>0</v>
      </c>
      <c r="AX380" s="26">
        <f>IFERROR(AG380*LEDGER!BD380,0)</f>
        <v>0</v>
      </c>
      <c r="AY380" s="26">
        <f>IFERROR(AH380*LEDGER!BE380,0)</f>
        <v>0</v>
      </c>
      <c r="AZ380" s="26">
        <f>IFERROR(AI380*LEDGER!BG380,0)</f>
        <v>0</v>
      </c>
      <c r="BA380" s="26">
        <f>IFERROR(AJ380*LEDGER!BH380,0)</f>
        <v>0</v>
      </c>
      <c r="BB380" s="26">
        <f>IFERROR(AK380*LEDGER!BJ380,0)</f>
        <v>0</v>
      </c>
      <c r="BC380" s="26">
        <f>IFERROR(AL380*LEDGER!BK380,0)</f>
        <v>0</v>
      </c>
      <c r="BD380" s="26">
        <f t="shared" si="55"/>
        <v>0</v>
      </c>
      <c r="BE380" s="26">
        <f t="shared" si="56"/>
        <v>0</v>
      </c>
    </row>
    <row r="381" spans="2:57" x14ac:dyDescent="0.2">
      <c r="B381" s="26">
        <f>'Sub Ref'!F$27</f>
        <v>75</v>
      </c>
      <c r="C381" s="26">
        <f>'Sub Ref'!G$27</f>
        <v>25</v>
      </c>
      <c r="D381" s="26">
        <f t="shared" si="50"/>
        <v>100</v>
      </c>
      <c r="E381" s="26">
        <f>'Sub Ref'!O$27</f>
        <v>75</v>
      </c>
      <c r="F381" s="26">
        <f>'Sub Ref'!P$27</f>
        <v>25</v>
      </c>
      <c r="G381" s="26">
        <f t="shared" si="51"/>
        <v>100</v>
      </c>
      <c r="H381" s="26" t="e">
        <f>VLOOKUP('DATA ENTRY'!L381,'Sub Ref'!$L$30:$O$31,4,0)</f>
        <v>#N/A</v>
      </c>
      <c r="I381" s="26" t="e">
        <f>VLOOKUP('DATA ENTRY'!L381,'Sub Ref'!$L$30:$P$31,5,0)</f>
        <v>#N/A</v>
      </c>
      <c r="J381" s="26" t="e">
        <f t="shared" si="57"/>
        <v>#N/A</v>
      </c>
      <c r="K381" s="26" t="e">
        <f>VLOOKUP('DATA ENTRY'!O381,'Sub Ref'!$C$3:$G$11,4,0)</f>
        <v>#N/A</v>
      </c>
      <c r="L381" s="26" t="e">
        <f>VLOOKUP('DATA ENTRY'!O381,'Sub Ref'!$C$3:$G$11,5,0)</f>
        <v>#N/A</v>
      </c>
      <c r="M381" s="26" t="e">
        <f t="shared" si="52"/>
        <v>#N/A</v>
      </c>
      <c r="N381" s="26" t="e">
        <f>VLOOKUP('DATA ENTRY'!R381,'Sub Ref'!$L$3:$P$11,4,0)</f>
        <v>#N/A</v>
      </c>
      <c r="O381" s="26" t="e">
        <f>VLOOKUP('DATA ENTRY'!R381,'Sub Ref'!$L$3:$P$11,5,0)</f>
        <v>#N/A</v>
      </c>
      <c r="P381" s="26" t="e">
        <f t="shared" si="58"/>
        <v>#N/A</v>
      </c>
      <c r="Q381" s="26" t="e">
        <f>VLOOKUP('DATA ENTRY'!U381,'Sub Ref'!$C$14:$G$22,4,0)</f>
        <v>#N/A</v>
      </c>
      <c r="R381" s="26" t="e">
        <f>VLOOKUP('DATA ENTRY'!U381,'Sub Ref'!$C$14:$G$22,5,0)</f>
        <v>#N/A</v>
      </c>
      <c r="S381" s="26" t="e">
        <f t="shared" si="59"/>
        <v>#N/A</v>
      </c>
      <c r="T381" s="26" t="e">
        <f>INDEX('Sub Ref'!$O$14:$O$22,MATCH('DATA ENTRY'!X381,'Sub Ref'!$L$14:$L$22,0))</f>
        <v>#N/A</v>
      </c>
      <c r="U381" s="26" t="e">
        <f>INDEX('Sub Ref'!$P$14:$P$22,MATCH('DATA ENTRY'!X381,'Sub Ref'!$L$14:$L$22,0))</f>
        <v>#N/A</v>
      </c>
      <c r="V381" s="26" t="e">
        <f t="shared" si="53"/>
        <v>#N/A</v>
      </c>
      <c r="X381" s="26">
        <f>'DATA ENTRY'!A381</f>
        <v>0</v>
      </c>
      <c r="Y381" s="26">
        <f>'Sub Ref'!$D$27</f>
        <v>2.25</v>
      </c>
      <c r="Z381" s="26">
        <f>'Sub Ref'!$E$27</f>
        <v>0.75</v>
      </c>
      <c r="AA381" s="26">
        <f>'Sub Ref'!$M$27</f>
        <v>3</v>
      </c>
      <c r="AB381" s="26">
        <f>'Sub Ref'!$N$27</f>
        <v>1</v>
      </c>
      <c r="AC381" s="26">
        <f>IFERROR(VLOOKUP('DATA ENTRY'!L381,'Sub Ref'!$L$30:$N$31,2,0),0)</f>
        <v>0</v>
      </c>
      <c r="AD381" s="26">
        <f>IFERROR(VLOOKUP('DATA ENTRY'!L381,'Sub Ref'!$L$30:$N$31,3,0),0)</f>
        <v>0</v>
      </c>
      <c r="AE381" s="26">
        <f>IFERROR(VLOOKUP('DATA ENTRY'!O381,'Sub Ref'!$C$3:$E$11,2,0),0)</f>
        <v>0</v>
      </c>
      <c r="AF381" s="26">
        <f>IFERROR(VLOOKUP('DATA ENTRY'!O381,'Sub Ref'!$C$3:$E$11,3,0),0)</f>
        <v>0</v>
      </c>
      <c r="AG381" s="26">
        <f>IFERROR(VLOOKUP('DATA ENTRY'!R381,'Sub Ref'!$L$3:$N$24,2,0),0)</f>
        <v>0</v>
      </c>
      <c r="AH381" s="26">
        <f>IFERROR(VLOOKUP('DATA ENTRY'!R381,'Sub Ref'!$L$3:$N$24,3,0),0)</f>
        <v>0</v>
      </c>
      <c r="AI381" s="26">
        <f>IFERROR(VLOOKUP('DATA ENTRY'!U381,'Sub Ref'!$C$14:$E$22,2,0),0)</f>
        <v>0</v>
      </c>
      <c r="AJ381" s="26">
        <f>IFERROR(VLOOKUP('DATA ENTRY'!U381,'Sub Ref'!$C$14:$E$22,3,0),0)</f>
        <v>0</v>
      </c>
      <c r="AK381" s="26">
        <f>IFERROR(INDEX('Sub Ref'!$M$14:$M$23,MATCH('DATA ENTRY'!X381,'Sub Ref'!$L$14:$L$23,0)),0)</f>
        <v>0</v>
      </c>
      <c r="AL381" s="26">
        <f>IFERROR(INDEX('Sub Ref'!$N$14:$N$23,MATCH('DATA ENTRY'!X381,'Sub Ref'!$L$14:$L$23,0)),0)</f>
        <v>0</v>
      </c>
      <c r="AN381" s="26">
        <f t="shared" si="54"/>
        <v>7</v>
      </c>
      <c r="AP381" s="26">
        <f>IFERROR('MARK LOOKUP'!Y381*LEDGER!AR381,0)</f>
        <v>0</v>
      </c>
      <c r="AQ381" s="26">
        <f>IFERROR('MARK LOOKUP'!Z381*LEDGER!AS381,0)</f>
        <v>0</v>
      </c>
      <c r="AR381" s="26">
        <f>IFERROR(AA381*LEDGER!AU381,0)</f>
        <v>0</v>
      </c>
      <c r="AS381" s="26">
        <f>IFERROR(AB381*LEDGER!AV381,0)</f>
        <v>0</v>
      </c>
      <c r="AT381" s="26">
        <f>IFERROR(AC381*LEDGER!AU381,0)</f>
        <v>0</v>
      </c>
      <c r="AU381" s="26">
        <f>IFERROR(AD381*LEDGER!AV381,0)</f>
        <v>0</v>
      </c>
      <c r="AV381" s="26">
        <f>IFERROR(AE381*LEDGER!BA381,0)</f>
        <v>0</v>
      </c>
      <c r="AW381" s="26">
        <f>IFERROR(AF381*LEDGER!BB381,0)</f>
        <v>0</v>
      </c>
      <c r="AX381" s="26">
        <f>IFERROR(AG381*LEDGER!BD381,0)</f>
        <v>0</v>
      </c>
      <c r="AY381" s="26">
        <f>IFERROR(AH381*LEDGER!BE381,0)</f>
        <v>0</v>
      </c>
      <c r="AZ381" s="26">
        <f>IFERROR(AI381*LEDGER!BG381,0)</f>
        <v>0</v>
      </c>
      <c r="BA381" s="26">
        <f>IFERROR(AJ381*LEDGER!BH381,0)</f>
        <v>0</v>
      </c>
      <c r="BB381" s="26">
        <f>IFERROR(AK381*LEDGER!BJ381,0)</f>
        <v>0</v>
      </c>
      <c r="BC381" s="26">
        <f>IFERROR(AL381*LEDGER!BK381,0)</f>
        <v>0</v>
      </c>
      <c r="BD381" s="26">
        <f t="shared" si="55"/>
        <v>0</v>
      </c>
      <c r="BE381" s="26">
        <f t="shared" si="56"/>
        <v>0</v>
      </c>
    </row>
    <row r="382" spans="2:57" x14ac:dyDescent="0.2">
      <c r="B382" s="26">
        <f>'Sub Ref'!F$27</f>
        <v>75</v>
      </c>
      <c r="C382" s="26">
        <f>'Sub Ref'!G$27</f>
        <v>25</v>
      </c>
      <c r="D382" s="26">
        <f t="shared" si="50"/>
        <v>100</v>
      </c>
      <c r="E382" s="26">
        <f>'Sub Ref'!O$27</f>
        <v>75</v>
      </c>
      <c r="F382" s="26">
        <f>'Sub Ref'!P$27</f>
        <v>25</v>
      </c>
      <c r="G382" s="26">
        <f t="shared" si="51"/>
        <v>100</v>
      </c>
      <c r="H382" s="26" t="e">
        <f>VLOOKUP('DATA ENTRY'!L382,'Sub Ref'!$L$30:$O$31,4,0)</f>
        <v>#N/A</v>
      </c>
      <c r="I382" s="26" t="e">
        <f>VLOOKUP('DATA ENTRY'!L382,'Sub Ref'!$L$30:$P$31,5,0)</f>
        <v>#N/A</v>
      </c>
      <c r="J382" s="26" t="e">
        <f t="shared" si="57"/>
        <v>#N/A</v>
      </c>
      <c r="K382" s="26" t="e">
        <f>VLOOKUP('DATA ENTRY'!O382,'Sub Ref'!$C$3:$G$11,4,0)</f>
        <v>#N/A</v>
      </c>
      <c r="L382" s="26" t="e">
        <f>VLOOKUP('DATA ENTRY'!O382,'Sub Ref'!$C$3:$G$11,5,0)</f>
        <v>#N/A</v>
      </c>
      <c r="M382" s="26" t="e">
        <f t="shared" si="52"/>
        <v>#N/A</v>
      </c>
      <c r="N382" s="26" t="e">
        <f>VLOOKUP('DATA ENTRY'!R382,'Sub Ref'!$L$3:$P$11,4,0)</f>
        <v>#N/A</v>
      </c>
      <c r="O382" s="26" t="e">
        <f>VLOOKUP('DATA ENTRY'!R382,'Sub Ref'!$L$3:$P$11,5,0)</f>
        <v>#N/A</v>
      </c>
      <c r="P382" s="26" t="e">
        <f t="shared" si="58"/>
        <v>#N/A</v>
      </c>
      <c r="Q382" s="26" t="e">
        <f>VLOOKUP('DATA ENTRY'!U382,'Sub Ref'!$C$14:$G$22,4,0)</f>
        <v>#N/A</v>
      </c>
      <c r="R382" s="26" t="e">
        <f>VLOOKUP('DATA ENTRY'!U382,'Sub Ref'!$C$14:$G$22,5,0)</f>
        <v>#N/A</v>
      </c>
      <c r="S382" s="26" t="e">
        <f t="shared" si="59"/>
        <v>#N/A</v>
      </c>
      <c r="T382" s="26" t="e">
        <f>INDEX('Sub Ref'!$O$14:$O$22,MATCH('DATA ENTRY'!X382,'Sub Ref'!$L$14:$L$22,0))</f>
        <v>#N/A</v>
      </c>
      <c r="U382" s="26" t="e">
        <f>INDEX('Sub Ref'!$P$14:$P$22,MATCH('DATA ENTRY'!X382,'Sub Ref'!$L$14:$L$22,0))</f>
        <v>#N/A</v>
      </c>
      <c r="V382" s="26" t="e">
        <f t="shared" si="53"/>
        <v>#N/A</v>
      </c>
      <c r="X382" s="26">
        <f>'DATA ENTRY'!A382</f>
        <v>0</v>
      </c>
      <c r="Y382" s="26">
        <f>'Sub Ref'!$D$27</f>
        <v>2.25</v>
      </c>
      <c r="Z382" s="26">
        <f>'Sub Ref'!$E$27</f>
        <v>0.75</v>
      </c>
      <c r="AA382" s="26">
        <f>'Sub Ref'!$M$27</f>
        <v>3</v>
      </c>
      <c r="AB382" s="26">
        <f>'Sub Ref'!$N$27</f>
        <v>1</v>
      </c>
      <c r="AC382" s="26">
        <f>IFERROR(VLOOKUP('DATA ENTRY'!L382,'Sub Ref'!$L$30:$N$31,2,0),0)</f>
        <v>0</v>
      </c>
      <c r="AD382" s="26">
        <f>IFERROR(VLOOKUP('DATA ENTRY'!L382,'Sub Ref'!$L$30:$N$31,3,0),0)</f>
        <v>0</v>
      </c>
      <c r="AE382" s="26">
        <f>IFERROR(VLOOKUP('DATA ENTRY'!O382,'Sub Ref'!$C$3:$E$11,2,0),0)</f>
        <v>0</v>
      </c>
      <c r="AF382" s="26">
        <f>IFERROR(VLOOKUP('DATA ENTRY'!O382,'Sub Ref'!$C$3:$E$11,3,0),0)</f>
        <v>0</v>
      </c>
      <c r="AG382" s="26">
        <f>IFERROR(VLOOKUP('DATA ENTRY'!R382,'Sub Ref'!$L$3:$N$24,2,0),0)</f>
        <v>0</v>
      </c>
      <c r="AH382" s="26">
        <f>IFERROR(VLOOKUP('DATA ENTRY'!R382,'Sub Ref'!$L$3:$N$24,3,0),0)</f>
        <v>0</v>
      </c>
      <c r="AI382" s="26">
        <f>IFERROR(VLOOKUP('DATA ENTRY'!U382,'Sub Ref'!$C$14:$E$22,2,0),0)</f>
        <v>0</v>
      </c>
      <c r="AJ382" s="26">
        <f>IFERROR(VLOOKUP('DATA ENTRY'!U382,'Sub Ref'!$C$14:$E$22,3,0),0)</f>
        <v>0</v>
      </c>
      <c r="AK382" s="26">
        <f>IFERROR(INDEX('Sub Ref'!$M$14:$M$23,MATCH('DATA ENTRY'!X382,'Sub Ref'!$L$14:$L$23,0)),0)</f>
        <v>0</v>
      </c>
      <c r="AL382" s="26">
        <f>IFERROR(INDEX('Sub Ref'!$N$14:$N$23,MATCH('DATA ENTRY'!X382,'Sub Ref'!$L$14:$L$23,0)),0)</f>
        <v>0</v>
      </c>
      <c r="AN382" s="26">
        <f t="shared" si="54"/>
        <v>7</v>
      </c>
      <c r="AP382" s="26">
        <f>IFERROR('MARK LOOKUP'!Y382*LEDGER!AR382,0)</f>
        <v>0</v>
      </c>
      <c r="AQ382" s="26">
        <f>IFERROR('MARK LOOKUP'!Z382*LEDGER!AS382,0)</f>
        <v>0</v>
      </c>
      <c r="AR382" s="26">
        <f>IFERROR(AA382*LEDGER!AU382,0)</f>
        <v>0</v>
      </c>
      <c r="AS382" s="26">
        <f>IFERROR(AB382*LEDGER!AV382,0)</f>
        <v>0</v>
      </c>
      <c r="AT382" s="26">
        <f>IFERROR(AC382*LEDGER!AU382,0)</f>
        <v>0</v>
      </c>
      <c r="AU382" s="26">
        <f>IFERROR(AD382*LEDGER!AV382,0)</f>
        <v>0</v>
      </c>
      <c r="AV382" s="26">
        <f>IFERROR(AE382*LEDGER!BA382,0)</f>
        <v>0</v>
      </c>
      <c r="AW382" s="26">
        <f>IFERROR(AF382*LEDGER!BB382,0)</f>
        <v>0</v>
      </c>
      <c r="AX382" s="26">
        <f>IFERROR(AG382*LEDGER!BD382,0)</f>
        <v>0</v>
      </c>
      <c r="AY382" s="26">
        <f>IFERROR(AH382*LEDGER!BE382,0)</f>
        <v>0</v>
      </c>
      <c r="AZ382" s="26">
        <f>IFERROR(AI382*LEDGER!BG382,0)</f>
        <v>0</v>
      </c>
      <c r="BA382" s="26">
        <f>IFERROR(AJ382*LEDGER!BH382,0)</f>
        <v>0</v>
      </c>
      <c r="BB382" s="26">
        <f>IFERROR(AK382*LEDGER!BJ382,0)</f>
        <v>0</v>
      </c>
      <c r="BC382" s="26">
        <f>IFERROR(AL382*LEDGER!BK382,0)</f>
        <v>0</v>
      </c>
      <c r="BD382" s="26">
        <f t="shared" si="55"/>
        <v>0</v>
      </c>
      <c r="BE382" s="26">
        <f t="shared" si="56"/>
        <v>0</v>
      </c>
    </row>
    <row r="383" spans="2:57" x14ac:dyDescent="0.2">
      <c r="B383" s="26">
        <f>'Sub Ref'!F$27</f>
        <v>75</v>
      </c>
      <c r="C383" s="26">
        <f>'Sub Ref'!G$27</f>
        <v>25</v>
      </c>
      <c r="D383" s="26">
        <f t="shared" si="50"/>
        <v>100</v>
      </c>
      <c r="E383" s="26">
        <f>'Sub Ref'!O$27</f>
        <v>75</v>
      </c>
      <c r="F383" s="26">
        <f>'Sub Ref'!P$27</f>
        <v>25</v>
      </c>
      <c r="G383" s="26">
        <f t="shared" si="51"/>
        <v>100</v>
      </c>
      <c r="H383" s="26" t="e">
        <f>VLOOKUP('DATA ENTRY'!L383,'Sub Ref'!$L$30:$O$31,4,0)</f>
        <v>#N/A</v>
      </c>
      <c r="I383" s="26" t="e">
        <f>VLOOKUP('DATA ENTRY'!L383,'Sub Ref'!$L$30:$P$31,5,0)</f>
        <v>#N/A</v>
      </c>
      <c r="J383" s="26" t="e">
        <f t="shared" si="57"/>
        <v>#N/A</v>
      </c>
      <c r="K383" s="26" t="e">
        <f>VLOOKUP('DATA ENTRY'!O383,'Sub Ref'!$C$3:$G$11,4,0)</f>
        <v>#N/A</v>
      </c>
      <c r="L383" s="26" t="e">
        <f>VLOOKUP('DATA ENTRY'!O383,'Sub Ref'!$C$3:$G$11,5,0)</f>
        <v>#N/A</v>
      </c>
      <c r="M383" s="26" t="e">
        <f t="shared" si="52"/>
        <v>#N/A</v>
      </c>
      <c r="N383" s="26" t="e">
        <f>VLOOKUP('DATA ENTRY'!R383,'Sub Ref'!$L$3:$P$11,4,0)</f>
        <v>#N/A</v>
      </c>
      <c r="O383" s="26" t="e">
        <f>VLOOKUP('DATA ENTRY'!R383,'Sub Ref'!$L$3:$P$11,5,0)</f>
        <v>#N/A</v>
      </c>
      <c r="P383" s="26" t="e">
        <f t="shared" si="58"/>
        <v>#N/A</v>
      </c>
      <c r="Q383" s="26" t="e">
        <f>VLOOKUP('DATA ENTRY'!U383,'Sub Ref'!$C$14:$G$22,4,0)</f>
        <v>#N/A</v>
      </c>
      <c r="R383" s="26" t="e">
        <f>VLOOKUP('DATA ENTRY'!U383,'Sub Ref'!$C$14:$G$22,5,0)</f>
        <v>#N/A</v>
      </c>
      <c r="S383" s="26" t="e">
        <f t="shared" si="59"/>
        <v>#N/A</v>
      </c>
      <c r="T383" s="26" t="e">
        <f>INDEX('Sub Ref'!$O$14:$O$22,MATCH('DATA ENTRY'!X383,'Sub Ref'!$L$14:$L$22,0))</f>
        <v>#N/A</v>
      </c>
      <c r="U383" s="26" t="e">
        <f>INDEX('Sub Ref'!$P$14:$P$22,MATCH('DATA ENTRY'!X383,'Sub Ref'!$L$14:$L$22,0))</f>
        <v>#N/A</v>
      </c>
      <c r="V383" s="26" t="e">
        <f t="shared" si="53"/>
        <v>#N/A</v>
      </c>
      <c r="X383" s="26">
        <f>'DATA ENTRY'!A383</f>
        <v>0</v>
      </c>
      <c r="Y383" s="26">
        <f>'Sub Ref'!$D$27</f>
        <v>2.25</v>
      </c>
      <c r="Z383" s="26">
        <f>'Sub Ref'!$E$27</f>
        <v>0.75</v>
      </c>
      <c r="AA383" s="26">
        <f>'Sub Ref'!$M$27</f>
        <v>3</v>
      </c>
      <c r="AB383" s="26">
        <f>'Sub Ref'!$N$27</f>
        <v>1</v>
      </c>
      <c r="AC383" s="26">
        <f>IFERROR(VLOOKUP('DATA ENTRY'!L383,'Sub Ref'!$L$30:$N$31,2,0),0)</f>
        <v>0</v>
      </c>
      <c r="AD383" s="26">
        <f>IFERROR(VLOOKUP('DATA ENTRY'!L383,'Sub Ref'!$L$30:$N$31,3,0),0)</f>
        <v>0</v>
      </c>
      <c r="AE383" s="26">
        <f>IFERROR(VLOOKUP('DATA ENTRY'!O383,'Sub Ref'!$C$3:$E$11,2,0),0)</f>
        <v>0</v>
      </c>
      <c r="AF383" s="26">
        <f>IFERROR(VLOOKUP('DATA ENTRY'!O383,'Sub Ref'!$C$3:$E$11,3,0),0)</f>
        <v>0</v>
      </c>
      <c r="AG383" s="26">
        <f>IFERROR(VLOOKUP('DATA ENTRY'!R383,'Sub Ref'!$L$3:$N$24,2,0),0)</f>
        <v>0</v>
      </c>
      <c r="AH383" s="26">
        <f>IFERROR(VLOOKUP('DATA ENTRY'!R383,'Sub Ref'!$L$3:$N$24,3,0),0)</f>
        <v>0</v>
      </c>
      <c r="AI383" s="26">
        <f>IFERROR(VLOOKUP('DATA ENTRY'!U383,'Sub Ref'!$C$14:$E$22,2,0),0)</f>
        <v>0</v>
      </c>
      <c r="AJ383" s="26">
        <f>IFERROR(VLOOKUP('DATA ENTRY'!U383,'Sub Ref'!$C$14:$E$22,3,0),0)</f>
        <v>0</v>
      </c>
      <c r="AK383" s="26">
        <f>IFERROR(INDEX('Sub Ref'!$M$14:$M$23,MATCH('DATA ENTRY'!X383,'Sub Ref'!$L$14:$L$23,0)),0)</f>
        <v>0</v>
      </c>
      <c r="AL383" s="26">
        <f>IFERROR(INDEX('Sub Ref'!$N$14:$N$23,MATCH('DATA ENTRY'!X383,'Sub Ref'!$L$14:$L$23,0)),0)</f>
        <v>0</v>
      </c>
      <c r="AN383" s="26">
        <f t="shared" si="54"/>
        <v>7</v>
      </c>
      <c r="AP383" s="26">
        <f>IFERROR('MARK LOOKUP'!Y383*LEDGER!AR383,0)</f>
        <v>0</v>
      </c>
      <c r="AQ383" s="26">
        <f>IFERROR('MARK LOOKUP'!Z383*LEDGER!AS383,0)</f>
        <v>0</v>
      </c>
      <c r="AR383" s="26">
        <f>IFERROR(AA383*LEDGER!AU383,0)</f>
        <v>0</v>
      </c>
      <c r="AS383" s="26">
        <f>IFERROR(AB383*LEDGER!AV383,0)</f>
        <v>0</v>
      </c>
      <c r="AT383" s="26">
        <f>IFERROR(AC383*LEDGER!AU383,0)</f>
        <v>0</v>
      </c>
      <c r="AU383" s="26">
        <f>IFERROR(AD383*LEDGER!AV383,0)</f>
        <v>0</v>
      </c>
      <c r="AV383" s="26">
        <f>IFERROR(AE383*LEDGER!BA383,0)</f>
        <v>0</v>
      </c>
      <c r="AW383" s="26">
        <f>IFERROR(AF383*LEDGER!BB383,0)</f>
        <v>0</v>
      </c>
      <c r="AX383" s="26">
        <f>IFERROR(AG383*LEDGER!BD383,0)</f>
        <v>0</v>
      </c>
      <c r="AY383" s="26">
        <f>IFERROR(AH383*LEDGER!BE383,0)</f>
        <v>0</v>
      </c>
      <c r="AZ383" s="26">
        <f>IFERROR(AI383*LEDGER!BG383,0)</f>
        <v>0</v>
      </c>
      <c r="BA383" s="26">
        <f>IFERROR(AJ383*LEDGER!BH383,0)</f>
        <v>0</v>
      </c>
      <c r="BB383" s="26">
        <f>IFERROR(AK383*LEDGER!BJ383,0)</f>
        <v>0</v>
      </c>
      <c r="BC383" s="26">
        <f>IFERROR(AL383*LEDGER!BK383,0)</f>
        <v>0</v>
      </c>
      <c r="BD383" s="26">
        <f t="shared" si="55"/>
        <v>0</v>
      </c>
      <c r="BE383" s="26">
        <f t="shared" si="56"/>
        <v>0</v>
      </c>
    </row>
    <row r="384" spans="2:57" x14ac:dyDescent="0.2">
      <c r="B384" s="26">
        <f>'Sub Ref'!F$27</f>
        <v>75</v>
      </c>
      <c r="C384" s="26">
        <f>'Sub Ref'!G$27</f>
        <v>25</v>
      </c>
      <c r="D384" s="26">
        <f t="shared" si="50"/>
        <v>100</v>
      </c>
      <c r="E384" s="26">
        <f>'Sub Ref'!O$27</f>
        <v>75</v>
      </c>
      <c r="F384" s="26">
        <f>'Sub Ref'!P$27</f>
        <v>25</v>
      </c>
      <c r="G384" s="26">
        <f t="shared" si="51"/>
        <v>100</v>
      </c>
      <c r="H384" s="26" t="e">
        <f>VLOOKUP('DATA ENTRY'!L384,'Sub Ref'!$L$30:$O$31,4,0)</f>
        <v>#N/A</v>
      </c>
      <c r="I384" s="26" t="e">
        <f>VLOOKUP('DATA ENTRY'!L384,'Sub Ref'!$L$30:$P$31,5,0)</f>
        <v>#N/A</v>
      </c>
      <c r="J384" s="26" t="e">
        <f t="shared" si="57"/>
        <v>#N/A</v>
      </c>
      <c r="K384" s="26" t="e">
        <f>VLOOKUP('DATA ENTRY'!O384,'Sub Ref'!$C$3:$G$11,4,0)</f>
        <v>#N/A</v>
      </c>
      <c r="L384" s="26" t="e">
        <f>VLOOKUP('DATA ENTRY'!O384,'Sub Ref'!$C$3:$G$11,5,0)</f>
        <v>#N/A</v>
      </c>
      <c r="M384" s="26" t="e">
        <f t="shared" si="52"/>
        <v>#N/A</v>
      </c>
      <c r="N384" s="26" t="e">
        <f>VLOOKUP('DATA ENTRY'!R384,'Sub Ref'!$L$3:$P$11,4,0)</f>
        <v>#N/A</v>
      </c>
      <c r="O384" s="26" t="e">
        <f>VLOOKUP('DATA ENTRY'!R384,'Sub Ref'!$L$3:$P$11,5,0)</f>
        <v>#N/A</v>
      </c>
      <c r="P384" s="26" t="e">
        <f t="shared" si="58"/>
        <v>#N/A</v>
      </c>
      <c r="Q384" s="26" t="e">
        <f>VLOOKUP('DATA ENTRY'!U384,'Sub Ref'!$C$14:$G$22,4,0)</f>
        <v>#N/A</v>
      </c>
      <c r="R384" s="26" t="e">
        <f>VLOOKUP('DATA ENTRY'!U384,'Sub Ref'!$C$14:$G$22,5,0)</f>
        <v>#N/A</v>
      </c>
      <c r="S384" s="26" t="e">
        <f t="shared" si="59"/>
        <v>#N/A</v>
      </c>
      <c r="T384" s="26" t="e">
        <f>INDEX('Sub Ref'!$O$14:$O$22,MATCH('DATA ENTRY'!X384,'Sub Ref'!$L$14:$L$22,0))</f>
        <v>#N/A</v>
      </c>
      <c r="U384" s="26" t="e">
        <f>INDEX('Sub Ref'!$P$14:$P$22,MATCH('DATA ENTRY'!X384,'Sub Ref'!$L$14:$L$22,0))</f>
        <v>#N/A</v>
      </c>
      <c r="V384" s="26" t="e">
        <f t="shared" si="53"/>
        <v>#N/A</v>
      </c>
      <c r="X384" s="26">
        <f>'DATA ENTRY'!A384</f>
        <v>0</v>
      </c>
      <c r="Y384" s="26">
        <f>'Sub Ref'!$D$27</f>
        <v>2.25</v>
      </c>
      <c r="Z384" s="26">
        <f>'Sub Ref'!$E$27</f>
        <v>0.75</v>
      </c>
      <c r="AA384" s="26">
        <f>'Sub Ref'!$M$27</f>
        <v>3</v>
      </c>
      <c r="AB384" s="26">
        <f>'Sub Ref'!$N$27</f>
        <v>1</v>
      </c>
      <c r="AC384" s="26">
        <f>IFERROR(VLOOKUP('DATA ENTRY'!L384,'Sub Ref'!$L$30:$N$31,2,0),0)</f>
        <v>0</v>
      </c>
      <c r="AD384" s="26">
        <f>IFERROR(VLOOKUP('DATA ENTRY'!L384,'Sub Ref'!$L$30:$N$31,3,0),0)</f>
        <v>0</v>
      </c>
      <c r="AE384" s="26">
        <f>IFERROR(VLOOKUP('DATA ENTRY'!O384,'Sub Ref'!$C$3:$E$11,2,0),0)</f>
        <v>0</v>
      </c>
      <c r="AF384" s="26">
        <f>IFERROR(VLOOKUP('DATA ENTRY'!O384,'Sub Ref'!$C$3:$E$11,3,0),0)</f>
        <v>0</v>
      </c>
      <c r="AG384" s="26">
        <f>IFERROR(VLOOKUP('DATA ENTRY'!R384,'Sub Ref'!$L$3:$N$24,2,0),0)</f>
        <v>0</v>
      </c>
      <c r="AH384" s="26">
        <f>IFERROR(VLOOKUP('DATA ENTRY'!R384,'Sub Ref'!$L$3:$N$24,3,0),0)</f>
        <v>0</v>
      </c>
      <c r="AI384" s="26">
        <f>IFERROR(VLOOKUP('DATA ENTRY'!U384,'Sub Ref'!$C$14:$E$22,2,0),0)</f>
        <v>0</v>
      </c>
      <c r="AJ384" s="26">
        <f>IFERROR(VLOOKUP('DATA ENTRY'!U384,'Sub Ref'!$C$14:$E$22,3,0),0)</f>
        <v>0</v>
      </c>
      <c r="AK384" s="26">
        <f>IFERROR(INDEX('Sub Ref'!$M$14:$M$23,MATCH('DATA ENTRY'!X384,'Sub Ref'!$L$14:$L$23,0)),0)</f>
        <v>0</v>
      </c>
      <c r="AL384" s="26">
        <f>IFERROR(INDEX('Sub Ref'!$N$14:$N$23,MATCH('DATA ENTRY'!X384,'Sub Ref'!$L$14:$L$23,0)),0)</f>
        <v>0</v>
      </c>
      <c r="AN384" s="26">
        <f t="shared" si="54"/>
        <v>7</v>
      </c>
      <c r="AP384" s="26">
        <f>IFERROR('MARK LOOKUP'!Y384*LEDGER!AR384,0)</f>
        <v>0</v>
      </c>
      <c r="AQ384" s="26">
        <f>IFERROR('MARK LOOKUP'!Z384*LEDGER!AS384,0)</f>
        <v>0</v>
      </c>
      <c r="AR384" s="26">
        <f>IFERROR(AA384*LEDGER!AU384,0)</f>
        <v>0</v>
      </c>
      <c r="AS384" s="26">
        <f>IFERROR(AB384*LEDGER!AV384,0)</f>
        <v>0</v>
      </c>
      <c r="AT384" s="26">
        <f>IFERROR(AC384*LEDGER!AU384,0)</f>
        <v>0</v>
      </c>
      <c r="AU384" s="26">
        <f>IFERROR(AD384*LEDGER!AV384,0)</f>
        <v>0</v>
      </c>
      <c r="AV384" s="26">
        <f>IFERROR(AE384*LEDGER!BA384,0)</f>
        <v>0</v>
      </c>
      <c r="AW384" s="26">
        <f>IFERROR(AF384*LEDGER!BB384,0)</f>
        <v>0</v>
      </c>
      <c r="AX384" s="26">
        <f>IFERROR(AG384*LEDGER!BD384,0)</f>
        <v>0</v>
      </c>
      <c r="AY384" s="26">
        <f>IFERROR(AH384*LEDGER!BE384,0)</f>
        <v>0</v>
      </c>
      <c r="AZ384" s="26">
        <f>IFERROR(AI384*LEDGER!BG384,0)</f>
        <v>0</v>
      </c>
      <c r="BA384" s="26">
        <f>IFERROR(AJ384*LEDGER!BH384,0)</f>
        <v>0</v>
      </c>
      <c r="BB384" s="26">
        <f>IFERROR(AK384*LEDGER!BJ384,0)</f>
        <v>0</v>
      </c>
      <c r="BC384" s="26">
        <f>IFERROR(AL384*LEDGER!BK384,0)</f>
        <v>0</v>
      </c>
      <c r="BD384" s="26">
        <f t="shared" si="55"/>
        <v>0</v>
      </c>
      <c r="BE384" s="26">
        <f t="shared" si="56"/>
        <v>0</v>
      </c>
    </row>
    <row r="385" spans="2:57" x14ac:dyDescent="0.2">
      <c r="B385" s="26">
        <f>'Sub Ref'!F$27</f>
        <v>75</v>
      </c>
      <c r="C385" s="26">
        <f>'Sub Ref'!G$27</f>
        <v>25</v>
      </c>
      <c r="D385" s="26">
        <f t="shared" si="50"/>
        <v>100</v>
      </c>
      <c r="E385" s="26">
        <f>'Sub Ref'!O$27</f>
        <v>75</v>
      </c>
      <c r="F385" s="26">
        <f>'Sub Ref'!P$27</f>
        <v>25</v>
      </c>
      <c r="G385" s="26">
        <f t="shared" si="51"/>
        <v>100</v>
      </c>
      <c r="H385" s="26" t="e">
        <f>VLOOKUP('DATA ENTRY'!L385,'Sub Ref'!$L$30:$O$31,4,0)</f>
        <v>#N/A</v>
      </c>
      <c r="I385" s="26" t="e">
        <f>VLOOKUP('DATA ENTRY'!L385,'Sub Ref'!$L$30:$P$31,5,0)</f>
        <v>#N/A</v>
      </c>
      <c r="J385" s="26" t="e">
        <f t="shared" si="57"/>
        <v>#N/A</v>
      </c>
      <c r="K385" s="26" t="e">
        <f>VLOOKUP('DATA ENTRY'!O385,'Sub Ref'!$C$3:$G$11,4,0)</f>
        <v>#N/A</v>
      </c>
      <c r="L385" s="26" t="e">
        <f>VLOOKUP('DATA ENTRY'!O385,'Sub Ref'!$C$3:$G$11,5,0)</f>
        <v>#N/A</v>
      </c>
      <c r="M385" s="26" t="e">
        <f t="shared" si="52"/>
        <v>#N/A</v>
      </c>
      <c r="N385" s="26" t="e">
        <f>VLOOKUP('DATA ENTRY'!R385,'Sub Ref'!$L$3:$P$11,4,0)</f>
        <v>#N/A</v>
      </c>
      <c r="O385" s="26" t="e">
        <f>VLOOKUP('DATA ENTRY'!R385,'Sub Ref'!$L$3:$P$11,5,0)</f>
        <v>#N/A</v>
      </c>
      <c r="P385" s="26" t="e">
        <f t="shared" si="58"/>
        <v>#N/A</v>
      </c>
      <c r="Q385" s="26" t="e">
        <f>VLOOKUP('DATA ENTRY'!U385,'Sub Ref'!$C$14:$G$22,4,0)</f>
        <v>#N/A</v>
      </c>
      <c r="R385" s="26" t="e">
        <f>VLOOKUP('DATA ENTRY'!U385,'Sub Ref'!$C$14:$G$22,5,0)</f>
        <v>#N/A</v>
      </c>
      <c r="S385" s="26" t="e">
        <f t="shared" si="59"/>
        <v>#N/A</v>
      </c>
      <c r="T385" s="26" t="e">
        <f>INDEX('Sub Ref'!$O$14:$O$22,MATCH('DATA ENTRY'!X385,'Sub Ref'!$L$14:$L$22,0))</f>
        <v>#N/A</v>
      </c>
      <c r="U385" s="26" t="e">
        <f>INDEX('Sub Ref'!$P$14:$P$22,MATCH('DATA ENTRY'!X385,'Sub Ref'!$L$14:$L$22,0))</f>
        <v>#N/A</v>
      </c>
      <c r="V385" s="26" t="e">
        <f t="shared" si="53"/>
        <v>#N/A</v>
      </c>
      <c r="X385" s="26">
        <f>'DATA ENTRY'!A385</f>
        <v>0</v>
      </c>
      <c r="Y385" s="26">
        <f>'Sub Ref'!$D$27</f>
        <v>2.25</v>
      </c>
      <c r="Z385" s="26">
        <f>'Sub Ref'!$E$27</f>
        <v>0.75</v>
      </c>
      <c r="AA385" s="26">
        <f>'Sub Ref'!$M$27</f>
        <v>3</v>
      </c>
      <c r="AB385" s="26">
        <f>'Sub Ref'!$N$27</f>
        <v>1</v>
      </c>
      <c r="AC385" s="26">
        <f>IFERROR(VLOOKUP('DATA ENTRY'!L385,'Sub Ref'!$L$30:$N$31,2,0),0)</f>
        <v>0</v>
      </c>
      <c r="AD385" s="26">
        <f>IFERROR(VLOOKUP('DATA ENTRY'!L385,'Sub Ref'!$L$30:$N$31,3,0),0)</f>
        <v>0</v>
      </c>
      <c r="AE385" s="26">
        <f>IFERROR(VLOOKUP('DATA ENTRY'!O385,'Sub Ref'!$C$3:$E$11,2,0),0)</f>
        <v>0</v>
      </c>
      <c r="AF385" s="26">
        <f>IFERROR(VLOOKUP('DATA ENTRY'!O385,'Sub Ref'!$C$3:$E$11,3,0),0)</f>
        <v>0</v>
      </c>
      <c r="AG385" s="26">
        <f>IFERROR(VLOOKUP('DATA ENTRY'!R385,'Sub Ref'!$L$3:$N$24,2,0),0)</f>
        <v>0</v>
      </c>
      <c r="AH385" s="26">
        <f>IFERROR(VLOOKUP('DATA ENTRY'!R385,'Sub Ref'!$L$3:$N$24,3,0),0)</f>
        <v>0</v>
      </c>
      <c r="AI385" s="26">
        <f>IFERROR(VLOOKUP('DATA ENTRY'!U385,'Sub Ref'!$C$14:$E$22,2,0),0)</f>
        <v>0</v>
      </c>
      <c r="AJ385" s="26">
        <f>IFERROR(VLOOKUP('DATA ENTRY'!U385,'Sub Ref'!$C$14:$E$22,3,0),0)</f>
        <v>0</v>
      </c>
      <c r="AK385" s="26">
        <f>IFERROR(INDEX('Sub Ref'!$M$14:$M$23,MATCH('DATA ENTRY'!X385,'Sub Ref'!$L$14:$L$23,0)),0)</f>
        <v>0</v>
      </c>
      <c r="AL385" s="26">
        <f>IFERROR(INDEX('Sub Ref'!$N$14:$N$23,MATCH('DATA ENTRY'!X385,'Sub Ref'!$L$14:$L$23,0)),0)</f>
        <v>0</v>
      </c>
      <c r="AN385" s="26">
        <f t="shared" si="54"/>
        <v>7</v>
      </c>
      <c r="AP385" s="26">
        <f>IFERROR('MARK LOOKUP'!Y385*LEDGER!AR385,0)</f>
        <v>0</v>
      </c>
      <c r="AQ385" s="26">
        <f>IFERROR('MARK LOOKUP'!Z385*LEDGER!AS385,0)</f>
        <v>0</v>
      </c>
      <c r="AR385" s="26">
        <f>IFERROR(AA385*LEDGER!AU385,0)</f>
        <v>0</v>
      </c>
      <c r="AS385" s="26">
        <f>IFERROR(AB385*LEDGER!AV385,0)</f>
        <v>0</v>
      </c>
      <c r="AT385" s="26">
        <f>IFERROR(AC385*LEDGER!AU385,0)</f>
        <v>0</v>
      </c>
      <c r="AU385" s="26">
        <f>IFERROR(AD385*LEDGER!AV385,0)</f>
        <v>0</v>
      </c>
      <c r="AV385" s="26">
        <f>IFERROR(AE385*LEDGER!BA385,0)</f>
        <v>0</v>
      </c>
      <c r="AW385" s="26">
        <f>IFERROR(AF385*LEDGER!BB385,0)</f>
        <v>0</v>
      </c>
      <c r="AX385" s="26">
        <f>IFERROR(AG385*LEDGER!BD385,0)</f>
        <v>0</v>
      </c>
      <c r="AY385" s="26">
        <f>IFERROR(AH385*LEDGER!BE385,0)</f>
        <v>0</v>
      </c>
      <c r="AZ385" s="26">
        <f>IFERROR(AI385*LEDGER!BG385,0)</f>
        <v>0</v>
      </c>
      <c r="BA385" s="26">
        <f>IFERROR(AJ385*LEDGER!BH385,0)</f>
        <v>0</v>
      </c>
      <c r="BB385" s="26">
        <f>IFERROR(AK385*LEDGER!BJ385,0)</f>
        <v>0</v>
      </c>
      <c r="BC385" s="26">
        <f>IFERROR(AL385*LEDGER!BK385,0)</f>
        <v>0</v>
      </c>
      <c r="BD385" s="26">
        <f t="shared" si="55"/>
        <v>0</v>
      </c>
      <c r="BE385" s="26">
        <f t="shared" si="56"/>
        <v>0</v>
      </c>
    </row>
    <row r="386" spans="2:57" x14ac:dyDescent="0.2">
      <c r="B386" s="26">
        <f>'Sub Ref'!F$27</f>
        <v>75</v>
      </c>
      <c r="C386" s="26">
        <f>'Sub Ref'!G$27</f>
        <v>25</v>
      </c>
      <c r="D386" s="26">
        <f t="shared" si="50"/>
        <v>100</v>
      </c>
      <c r="E386" s="26">
        <f>'Sub Ref'!O$27</f>
        <v>75</v>
      </c>
      <c r="F386" s="26">
        <f>'Sub Ref'!P$27</f>
        <v>25</v>
      </c>
      <c r="G386" s="26">
        <f t="shared" si="51"/>
        <v>100</v>
      </c>
      <c r="H386" s="26" t="e">
        <f>VLOOKUP('DATA ENTRY'!L386,'Sub Ref'!$L$30:$O$31,4,0)</f>
        <v>#N/A</v>
      </c>
      <c r="I386" s="26" t="e">
        <f>VLOOKUP('DATA ENTRY'!L386,'Sub Ref'!$L$30:$P$31,5,0)</f>
        <v>#N/A</v>
      </c>
      <c r="J386" s="26" t="e">
        <f t="shared" si="57"/>
        <v>#N/A</v>
      </c>
      <c r="K386" s="26" t="e">
        <f>VLOOKUP('DATA ENTRY'!O386,'Sub Ref'!$C$3:$G$11,4,0)</f>
        <v>#N/A</v>
      </c>
      <c r="L386" s="26" t="e">
        <f>VLOOKUP('DATA ENTRY'!O386,'Sub Ref'!$C$3:$G$11,5,0)</f>
        <v>#N/A</v>
      </c>
      <c r="M386" s="26" t="e">
        <f t="shared" si="52"/>
        <v>#N/A</v>
      </c>
      <c r="N386" s="26" t="e">
        <f>VLOOKUP('DATA ENTRY'!R386,'Sub Ref'!$L$3:$P$11,4,0)</f>
        <v>#N/A</v>
      </c>
      <c r="O386" s="26" t="e">
        <f>VLOOKUP('DATA ENTRY'!R386,'Sub Ref'!$L$3:$P$11,5,0)</f>
        <v>#N/A</v>
      </c>
      <c r="P386" s="26" t="e">
        <f t="shared" si="58"/>
        <v>#N/A</v>
      </c>
      <c r="Q386" s="26" t="e">
        <f>VLOOKUP('DATA ENTRY'!U386,'Sub Ref'!$C$14:$G$22,4,0)</f>
        <v>#N/A</v>
      </c>
      <c r="R386" s="26" t="e">
        <f>VLOOKUP('DATA ENTRY'!U386,'Sub Ref'!$C$14:$G$22,5,0)</f>
        <v>#N/A</v>
      </c>
      <c r="S386" s="26" t="e">
        <f t="shared" si="59"/>
        <v>#N/A</v>
      </c>
      <c r="T386" s="26" t="e">
        <f>INDEX('Sub Ref'!$O$14:$O$22,MATCH('DATA ENTRY'!X386,'Sub Ref'!$L$14:$L$22,0))</f>
        <v>#N/A</v>
      </c>
      <c r="U386" s="26" t="e">
        <f>INDEX('Sub Ref'!$P$14:$P$22,MATCH('DATA ENTRY'!X386,'Sub Ref'!$L$14:$L$22,0))</f>
        <v>#N/A</v>
      </c>
      <c r="V386" s="26" t="e">
        <f t="shared" si="53"/>
        <v>#N/A</v>
      </c>
      <c r="X386" s="26">
        <f>'DATA ENTRY'!A386</f>
        <v>0</v>
      </c>
      <c r="Y386" s="26">
        <f>'Sub Ref'!$D$27</f>
        <v>2.25</v>
      </c>
      <c r="Z386" s="26">
        <f>'Sub Ref'!$E$27</f>
        <v>0.75</v>
      </c>
      <c r="AA386" s="26">
        <f>'Sub Ref'!$M$27</f>
        <v>3</v>
      </c>
      <c r="AB386" s="26">
        <f>'Sub Ref'!$N$27</f>
        <v>1</v>
      </c>
      <c r="AC386" s="26">
        <f>IFERROR(VLOOKUP('DATA ENTRY'!L386,'Sub Ref'!$L$30:$N$31,2,0),0)</f>
        <v>0</v>
      </c>
      <c r="AD386" s="26">
        <f>IFERROR(VLOOKUP('DATA ENTRY'!L386,'Sub Ref'!$L$30:$N$31,3,0),0)</f>
        <v>0</v>
      </c>
      <c r="AE386" s="26">
        <f>IFERROR(VLOOKUP('DATA ENTRY'!O386,'Sub Ref'!$C$3:$E$11,2,0),0)</f>
        <v>0</v>
      </c>
      <c r="AF386" s="26">
        <f>IFERROR(VLOOKUP('DATA ENTRY'!O386,'Sub Ref'!$C$3:$E$11,3,0),0)</f>
        <v>0</v>
      </c>
      <c r="AG386" s="26">
        <f>IFERROR(VLOOKUP('DATA ENTRY'!R386,'Sub Ref'!$L$3:$N$24,2,0),0)</f>
        <v>0</v>
      </c>
      <c r="AH386" s="26">
        <f>IFERROR(VLOOKUP('DATA ENTRY'!R386,'Sub Ref'!$L$3:$N$24,3,0),0)</f>
        <v>0</v>
      </c>
      <c r="AI386" s="26">
        <f>IFERROR(VLOOKUP('DATA ENTRY'!U386,'Sub Ref'!$C$14:$E$22,2,0),0)</f>
        <v>0</v>
      </c>
      <c r="AJ386" s="26">
        <f>IFERROR(VLOOKUP('DATA ENTRY'!U386,'Sub Ref'!$C$14:$E$22,3,0),0)</f>
        <v>0</v>
      </c>
      <c r="AK386" s="26">
        <f>IFERROR(INDEX('Sub Ref'!$M$14:$M$23,MATCH('DATA ENTRY'!X386,'Sub Ref'!$L$14:$L$23,0)),0)</f>
        <v>0</v>
      </c>
      <c r="AL386" s="26">
        <f>IFERROR(INDEX('Sub Ref'!$N$14:$N$23,MATCH('DATA ENTRY'!X386,'Sub Ref'!$L$14:$L$23,0)),0)</f>
        <v>0</v>
      </c>
      <c r="AN386" s="26">
        <f t="shared" si="54"/>
        <v>7</v>
      </c>
      <c r="AP386" s="26">
        <f>IFERROR('MARK LOOKUP'!Y386*LEDGER!AR386,0)</f>
        <v>0</v>
      </c>
      <c r="AQ386" s="26">
        <f>IFERROR('MARK LOOKUP'!Z386*LEDGER!AS386,0)</f>
        <v>0</v>
      </c>
      <c r="AR386" s="26">
        <f>IFERROR(AA386*LEDGER!AU386,0)</f>
        <v>0</v>
      </c>
      <c r="AS386" s="26">
        <f>IFERROR(AB386*LEDGER!AV386,0)</f>
        <v>0</v>
      </c>
      <c r="AT386" s="26">
        <f>IFERROR(AC386*LEDGER!AU386,0)</f>
        <v>0</v>
      </c>
      <c r="AU386" s="26">
        <f>IFERROR(AD386*LEDGER!AV386,0)</f>
        <v>0</v>
      </c>
      <c r="AV386" s="26">
        <f>IFERROR(AE386*LEDGER!BA386,0)</f>
        <v>0</v>
      </c>
      <c r="AW386" s="26">
        <f>IFERROR(AF386*LEDGER!BB386,0)</f>
        <v>0</v>
      </c>
      <c r="AX386" s="26">
        <f>IFERROR(AG386*LEDGER!BD386,0)</f>
        <v>0</v>
      </c>
      <c r="AY386" s="26">
        <f>IFERROR(AH386*LEDGER!BE386,0)</f>
        <v>0</v>
      </c>
      <c r="AZ386" s="26">
        <f>IFERROR(AI386*LEDGER!BG386,0)</f>
        <v>0</v>
      </c>
      <c r="BA386" s="26">
        <f>IFERROR(AJ386*LEDGER!BH386,0)</f>
        <v>0</v>
      </c>
      <c r="BB386" s="26">
        <f>IFERROR(AK386*LEDGER!BJ386,0)</f>
        <v>0</v>
      </c>
      <c r="BC386" s="26">
        <f>IFERROR(AL386*LEDGER!BK386,0)</f>
        <v>0</v>
      </c>
      <c r="BD386" s="26">
        <f t="shared" si="55"/>
        <v>0</v>
      </c>
      <c r="BE386" s="26">
        <f t="shared" si="56"/>
        <v>0</v>
      </c>
    </row>
    <row r="387" spans="2:57" x14ac:dyDescent="0.2">
      <c r="B387" s="26">
        <f>'Sub Ref'!F$27</f>
        <v>75</v>
      </c>
      <c r="C387" s="26">
        <f>'Sub Ref'!G$27</f>
        <v>25</v>
      </c>
      <c r="D387" s="26">
        <f t="shared" ref="D387:D450" si="60">SUM(B387:C387)</f>
        <v>100</v>
      </c>
      <c r="E387" s="26">
        <f>'Sub Ref'!O$27</f>
        <v>75</v>
      </c>
      <c r="F387" s="26">
        <f>'Sub Ref'!P$27</f>
        <v>25</v>
      </c>
      <c r="G387" s="26">
        <f t="shared" ref="G387:G450" si="61">SUM(E387:F387)</f>
        <v>100</v>
      </c>
      <c r="H387" s="26" t="e">
        <f>VLOOKUP('DATA ENTRY'!L387,'Sub Ref'!$L$30:$O$31,4,0)</f>
        <v>#N/A</v>
      </c>
      <c r="I387" s="26" t="e">
        <f>VLOOKUP('DATA ENTRY'!L387,'Sub Ref'!$L$30:$P$31,5,0)</f>
        <v>#N/A</v>
      </c>
      <c r="J387" s="26" t="e">
        <f t="shared" si="57"/>
        <v>#N/A</v>
      </c>
      <c r="K387" s="26" t="e">
        <f>VLOOKUP('DATA ENTRY'!O387,'Sub Ref'!$C$3:$G$11,4,0)</f>
        <v>#N/A</v>
      </c>
      <c r="L387" s="26" t="e">
        <f>VLOOKUP('DATA ENTRY'!O387,'Sub Ref'!$C$3:$G$11,5,0)</f>
        <v>#N/A</v>
      </c>
      <c r="M387" s="26" t="e">
        <f t="shared" ref="M387:M450" si="62">SUM(K387:L387)</f>
        <v>#N/A</v>
      </c>
      <c r="N387" s="26" t="e">
        <f>VLOOKUP('DATA ENTRY'!R387,'Sub Ref'!$L$3:$P$11,4,0)</f>
        <v>#N/A</v>
      </c>
      <c r="O387" s="26" t="e">
        <f>VLOOKUP('DATA ENTRY'!R387,'Sub Ref'!$L$3:$P$11,5,0)</f>
        <v>#N/A</v>
      </c>
      <c r="P387" s="26" t="e">
        <f t="shared" si="58"/>
        <v>#N/A</v>
      </c>
      <c r="Q387" s="26" t="e">
        <f>VLOOKUP('DATA ENTRY'!U387,'Sub Ref'!$C$14:$G$22,4,0)</f>
        <v>#N/A</v>
      </c>
      <c r="R387" s="26" t="e">
        <f>VLOOKUP('DATA ENTRY'!U387,'Sub Ref'!$C$14:$G$22,5,0)</f>
        <v>#N/A</v>
      </c>
      <c r="S387" s="26" t="e">
        <f t="shared" si="59"/>
        <v>#N/A</v>
      </c>
      <c r="T387" s="26" t="e">
        <f>INDEX('Sub Ref'!$O$14:$O$22,MATCH('DATA ENTRY'!X387,'Sub Ref'!$L$14:$L$22,0))</f>
        <v>#N/A</v>
      </c>
      <c r="U387" s="26" t="e">
        <f>INDEX('Sub Ref'!$P$14:$P$22,MATCH('DATA ENTRY'!X387,'Sub Ref'!$L$14:$L$22,0))</f>
        <v>#N/A</v>
      </c>
      <c r="V387" s="26" t="e">
        <f t="shared" ref="V387:V450" si="63">SUM(T387:U387)</f>
        <v>#N/A</v>
      </c>
      <c r="X387" s="26">
        <f>'DATA ENTRY'!A387</f>
        <v>0</v>
      </c>
      <c r="Y387" s="26">
        <f>'Sub Ref'!$D$27</f>
        <v>2.25</v>
      </c>
      <c r="Z387" s="26">
        <f>'Sub Ref'!$E$27</f>
        <v>0.75</v>
      </c>
      <c r="AA387" s="26">
        <f>'Sub Ref'!$M$27</f>
        <v>3</v>
      </c>
      <c r="AB387" s="26">
        <f>'Sub Ref'!$N$27</f>
        <v>1</v>
      </c>
      <c r="AC387" s="26">
        <f>IFERROR(VLOOKUP('DATA ENTRY'!L387,'Sub Ref'!$L$30:$N$31,2,0),0)</f>
        <v>0</v>
      </c>
      <c r="AD387" s="26">
        <f>IFERROR(VLOOKUP('DATA ENTRY'!L387,'Sub Ref'!$L$30:$N$31,3,0),0)</f>
        <v>0</v>
      </c>
      <c r="AE387" s="26">
        <f>IFERROR(VLOOKUP('DATA ENTRY'!O387,'Sub Ref'!$C$3:$E$11,2,0),0)</f>
        <v>0</v>
      </c>
      <c r="AF387" s="26">
        <f>IFERROR(VLOOKUP('DATA ENTRY'!O387,'Sub Ref'!$C$3:$E$11,3,0),0)</f>
        <v>0</v>
      </c>
      <c r="AG387" s="26">
        <f>IFERROR(VLOOKUP('DATA ENTRY'!R387,'Sub Ref'!$L$3:$N$24,2,0),0)</f>
        <v>0</v>
      </c>
      <c r="AH387" s="26">
        <f>IFERROR(VLOOKUP('DATA ENTRY'!R387,'Sub Ref'!$L$3:$N$24,3,0),0)</f>
        <v>0</v>
      </c>
      <c r="AI387" s="26">
        <f>IFERROR(VLOOKUP('DATA ENTRY'!U387,'Sub Ref'!$C$14:$E$22,2,0),0)</f>
        <v>0</v>
      </c>
      <c r="AJ387" s="26">
        <f>IFERROR(VLOOKUP('DATA ENTRY'!U387,'Sub Ref'!$C$14:$E$22,3,0),0)</f>
        <v>0</v>
      </c>
      <c r="AK387" s="26">
        <f>IFERROR(INDEX('Sub Ref'!$M$14:$M$23,MATCH('DATA ENTRY'!X387,'Sub Ref'!$L$14:$L$23,0)),0)</f>
        <v>0</v>
      </c>
      <c r="AL387" s="26">
        <f>IFERROR(INDEX('Sub Ref'!$N$14:$N$23,MATCH('DATA ENTRY'!X387,'Sub Ref'!$L$14:$L$23,0)),0)</f>
        <v>0</v>
      </c>
      <c r="AN387" s="26">
        <f t="shared" ref="AN387:AN450" si="64">SUM(Y387:AL387)</f>
        <v>7</v>
      </c>
      <c r="AP387" s="26">
        <f>IFERROR('MARK LOOKUP'!Y387*LEDGER!AR387,0)</f>
        <v>0</v>
      </c>
      <c r="AQ387" s="26">
        <f>IFERROR('MARK LOOKUP'!Z387*LEDGER!AS387,0)</f>
        <v>0</v>
      </c>
      <c r="AR387" s="26">
        <f>IFERROR(AA387*LEDGER!AU387,0)</f>
        <v>0</v>
      </c>
      <c r="AS387" s="26">
        <f>IFERROR(AB387*LEDGER!AV387,0)</f>
        <v>0</v>
      </c>
      <c r="AT387" s="26">
        <f>IFERROR(AC387*LEDGER!AU387,0)</f>
        <v>0</v>
      </c>
      <c r="AU387" s="26">
        <f>IFERROR(AD387*LEDGER!AV387,0)</f>
        <v>0</v>
      </c>
      <c r="AV387" s="26">
        <f>IFERROR(AE387*LEDGER!BA387,0)</f>
        <v>0</v>
      </c>
      <c r="AW387" s="26">
        <f>IFERROR(AF387*LEDGER!BB387,0)</f>
        <v>0</v>
      </c>
      <c r="AX387" s="26">
        <f>IFERROR(AG387*LEDGER!BD387,0)</f>
        <v>0</v>
      </c>
      <c r="AY387" s="26">
        <f>IFERROR(AH387*LEDGER!BE387,0)</f>
        <v>0</v>
      </c>
      <c r="AZ387" s="26">
        <f>IFERROR(AI387*LEDGER!BG387,0)</f>
        <v>0</v>
      </c>
      <c r="BA387" s="26">
        <f>IFERROR(AJ387*LEDGER!BH387,0)</f>
        <v>0</v>
      </c>
      <c r="BB387" s="26">
        <f>IFERROR(AK387*LEDGER!BJ387,0)</f>
        <v>0</v>
      </c>
      <c r="BC387" s="26">
        <f>IFERROR(AL387*LEDGER!BK387,0)</f>
        <v>0</v>
      </c>
      <c r="BD387" s="26">
        <f t="shared" ref="BD387:BD450" si="65">SUM(AP387:BC387)</f>
        <v>0</v>
      </c>
      <c r="BE387" s="26">
        <f t="shared" ref="BE387:BE450" si="66">BD387/AN387</f>
        <v>0</v>
      </c>
    </row>
    <row r="388" spans="2:57" x14ac:dyDescent="0.2">
      <c r="B388" s="26">
        <f>'Sub Ref'!F$27</f>
        <v>75</v>
      </c>
      <c r="C388" s="26">
        <f>'Sub Ref'!G$27</f>
        <v>25</v>
      </c>
      <c r="D388" s="26">
        <f t="shared" si="60"/>
        <v>100</v>
      </c>
      <c r="E388" s="26">
        <f>'Sub Ref'!O$27</f>
        <v>75</v>
      </c>
      <c r="F388" s="26">
        <f>'Sub Ref'!P$27</f>
        <v>25</v>
      </c>
      <c r="G388" s="26">
        <f t="shared" si="61"/>
        <v>100</v>
      </c>
      <c r="H388" s="26" t="e">
        <f>VLOOKUP('DATA ENTRY'!L388,'Sub Ref'!$L$30:$O$31,4,0)</f>
        <v>#N/A</v>
      </c>
      <c r="I388" s="26" t="e">
        <f>VLOOKUP('DATA ENTRY'!L388,'Sub Ref'!$L$30:$P$31,5,0)</f>
        <v>#N/A</v>
      </c>
      <c r="J388" s="26" t="e">
        <f t="shared" ref="J388:J451" si="67">SUM(H388:I388)</f>
        <v>#N/A</v>
      </c>
      <c r="K388" s="26" t="e">
        <f>VLOOKUP('DATA ENTRY'!O388,'Sub Ref'!$C$3:$G$11,4,0)</f>
        <v>#N/A</v>
      </c>
      <c r="L388" s="26" t="e">
        <f>VLOOKUP('DATA ENTRY'!O388,'Sub Ref'!$C$3:$G$11,5,0)</f>
        <v>#N/A</v>
      </c>
      <c r="M388" s="26" t="e">
        <f t="shared" si="62"/>
        <v>#N/A</v>
      </c>
      <c r="N388" s="26" t="e">
        <f>VLOOKUP('DATA ENTRY'!R388,'Sub Ref'!$L$3:$P$11,4,0)</f>
        <v>#N/A</v>
      </c>
      <c r="O388" s="26" t="e">
        <f>VLOOKUP('DATA ENTRY'!R388,'Sub Ref'!$L$3:$P$11,5,0)</f>
        <v>#N/A</v>
      </c>
      <c r="P388" s="26" t="e">
        <f t="shared" si="58"/>
        <v>#N/A</v>
      </c>
      <c r="Q388" s="26" t="e">
        <f>VLOOKUP('DATA ENTRY'!U388,'Sub Ref'!$C$14:$G$22,4,0)</f>
        <v>#N/A</v>
      </c>
      <c r="R388" s="26" t="e">
        <f>VLOOKUP('DATA ENTRY'!U388,'Sub Ref'!$C$14:$G$22,5,0)</f>
        <v>#N/A</v>
      </c>
      <c r="S388" s="26" t="e">
        <f t="shared" si="59"/>
        <v>#N/A</v>
      </c>
      <c r="T388" s="26" t="e">
        <f>INDEX('Sub Ref'!$O$14:$O$22,MATCH('DATA ENTRY'!X388,'Sub Ref'!$L$14:$L$22,0))</f>
        <v>#N/A</v>
      </c>
      <c r="U388" s="26" t="e">
        <f>INDEX('Sub Ref'!$P$14:$P$22,MATCH('DATA ENTRY'!X388,'Sub Ref'!$L$14:$L$22,0))</f>
        <v>#N/A</v>
      </c>
      <c r="V388" s="26" t="e">
        <f t="shared" si="63"/>
        <v>#N/A</v>
      </c>
      <c r="X388" s="26">
        <f>'DATA ENTRY'!A388</f>
        <v>0</v>
      </c>
      <c r="Y388" s="26">
        <f>'Sub Ref'!$D$27</f>
        <v>2.25</v>
      </c>
      <c r="Z388" s="26">
        <f>'Sub Ref'!$E$27</f>
        <v>0.75</v>
      </c>
      <c r="AA388" s="26">
        <f>'Sub Ref'!$M$27</f>
        <v>3</v>
      </c>
      <c r="AB388" s="26">
        <f>'Sub Ref'!$N$27</f>
        <v>1</v>
      </c>
      <c r="AC388" s="26">
        <f>IFERROR(VLOOKUP('DATA ENTRY'!L388,'Sub Ref'!$L$30:$N$31,2,0),0)</f>
        <v>0</v>
      </c>
      <c r="AD388" s="26">
        <f>IFERROR(VLOOKUP('DATA ENTRY'!L388,'Sub Ref'!$L$30:$N$31,3,0),0)</f>
        <v>0</v>
      </c>
      <c r="AE388" s="26">
        <f>IFERROR(VLOOKUP('DATA ENTRY'!O388,'Sub Ref'!$C$3:$E$11,2,0),0)</f>
        <v>0</v>
      </c>
      <c r="AF388" s="26">
        <f>IFERROR(VLOOKUP('DATA ENTRY'!O388,'Sub Ref'!$C$3:$E$11,3,0),0)</f>
        <v>0</v>
      </c>
      <c r="AG388" s="26">
        <f>IFERROR(VLOOKUP('DATA ENTRY'!R388,'Sub Ref'!$L$3:$N$24,2,0),0)</f>
        <v>0</v>
      </c>
      <c r="AH388" s="26">
        <f>IFERROR(VLOOKUP('DATA ENTRY'!R388,'Sub Ref'!$L$3:$N$24,3,0),0)</f>
        <v>0</v>
      </c>
      <c r="AI388" s="26">
        <f>IFERROR(VLOOKUP('DATA ENTRY'!U388,'Sub Ref'!$C$14:$E$22,2,0),0)</f>
        <v>0</v>
      </c>
      <c r="AJ388" s="26">
        <f>IFERROR(VLOOKUP('DATA ENTRY'!U388,'Sub Ref'!$C$14:$E$22,3,0),0)</f>
        <v>0</v>
      </c>
      <c r="AK388" s="26">
        <f>IFERROR(INDEX('Sub Ref'!$M$14:$M$23,MATCH('DATA ENTRY'!X388,'Sub Ref'!$L$14:$L$23,0)),0)</f>
        <v>0</v>
      </c>
      <c r="AL388" s="26">
        <f>IFERROR(INDEX('Sub Ref'!$N$14:$N$23,MATCH('DATA ENTRY'!X388,'Sub Ref'!$L$14:$L$23,0)),0)</f>
        <v>0</v>
      </c>
      <c r="AN388" s="26">
        <f t="shared" si="64"/>
        <v>7</v>
      </c>
      <c r="AP388" s="26">
        <f>IFERROR('MARK LOOKUP'!Y388*LEDGER!AR388,0)</f>
        <v>0</v>
      </c>
      <c r="AQ388" s="26">
        <f>IFERROR('MARK LOOKUP'!Z388*LEDGER!AS388,0)</f>
        <v>0</v>
      </c>
      <c r="AR388" s="26">
        <f>IFERROR(AA388*LEDGER!AU388,0)</f>
        <v>0</v>
      </c>
      <c r="AS388" s="26">
        <f>IFERROR(AB388*LEDGER!AV388,0)</f>
        <v>0</v>
      </c>
      <c r="AT388" s="26">
        <f>IFERROR(AC388*LEDGER!AU388,0)</f>
        <v>0</v>
      </c>
      <c r="AU388" s="26">
        <f>IFERROR(AD388*LEDGER!AV388,0)</f>
        <v>0</v>
      </c>
      <c r="AV388" s="26">
        <f>IFERROR(AE388*LEDGER!BA388,0)</f>
        <v>0</v>
      </c>
      <c r="AW388" s="26">
        <f>IFERROR(AF388*LEDGER!BB388,0)</f>
        <v>0</v>
      </c>
      <c r="AX388" s="26">
        <f>IFERROR(AG388*LEDGER!BD388,0)</f>
        <v>0</v>
      </c>
      <c r="AY388" s="26">
        <f>IFERROR(AH388*LEDGER!BE388,0)</f>
        <v>0</v>
      </c>
      <c r="AZ388" s="26">
        <f>IFERROR(AI388*LEDGER!BG388,0)</f>
        <v>0</v>
      </c>
      <c r="BA388" s="26">
        <f>IFERROR(AJ388*LEDGER!BH388,0)</f>
        <v>0</v>
      </c>
      <c r="BB388" s="26">
        <f>IFERROR(AK388*LEDGER!BJ388,0)</f>
        <v>0</v>
      </c>
      <c r="BC388" s="26">
        <f>IFERROR(AL388*LEDGER!BK388,0)</f>
        <v>0</v>
      </c>
      <c r="BD388" s="26">
        <f t="shared" si="65"/>
        <v>0</v>
      </c>
      <c r="BE388" s="26">
        <f t="shared" si="66"/>
        <v>0</v>
      </c>
    </row>
    <row r="389" spans="2:57" x14ac:dyDescent="0.2">
      <c r="B389" s="26">
        <f>'Sub Ref'!F$27</f>
        <v>75</v>
      </c>
      <c r="C389" s="26">
        <f>'Sub Ref'!G$27</f>
        <v>25</v>
      </c>
      <c r="D389" s="26">
        <f t="shared" si="60"/>
        <v>100</v>
      </c>
      <c r="E389" s="26">
        <f>'Sub Ref'!O$27</f>
        <v>75</v>
      </c>
      <c r="F389" s="26">
        <f>'Sub Ref'!P$27</f>
        <v>25</v>
      </c>
      <c r="G389" s="26">
        <f t="shared" si="61"/>
        <v>100</v>
      </c>
      <c r="H389" s="26" t="e">
        <f>VLOOKUP('DATA ENTRY'!L389,'Sub Ref'!$L$30:$O$31,4,0)</f>
        <v>#N/A</v>
      </c>
      <c r="I389" s="26" t="e">
        <f>VLOOKUP('DATA ENTRY'!L389,'Sub Ref'!$L$30:$P$31,5,0)</f>
        <v>#N/A</v>
      </c>
      <c r="J389" s="26" t="e">
        <f t="shared" si="67"/>
        <v>#N/A</v>
      </c>
      <c r="K389" s="26" t="e">
        <f>VLOOKUP('DATA ENTRY'!O389,'Sub Ref'!$C$3:$G$11,4,0)</f>
        <v>#N/A</v>
      </c>
      <c r="L389" s="26" t="e">
        <f>VLOOKUP('DATA ENTRY'!O389,'Sub Ref'!$C$3:$G$11,5,0)</f>
        <v>#N/A</v>
      </c>
      <c r="M389" s="26" t="e">
        <f t="shared" si="62"/>
        <v>#N/A</v>
      </c>
      <c r="N389" s="26" t="e">
        <f>VLOOKUP('DATA ENTRY'!R389,'Sub Ref'!$L$3:$P$11,4,0)</f>
        <v>#N/A</v>
      </c>
      <c r="O389" s="26" t="e">
        <f>VLOOKUP('DATA ENTRY'!R389,'Sub Ref'!$L$3:$P$11,5,0)</f>
        <v>#N/A</v>
      </c>
      <c r="P389" s="26" t="e">
        <f t="shared" si="58"/>
        <v>#N/A</v>
      </c>
      <c r="Q389" s="26" t="e">
        <f>VLOOKUP('DATA ENTRY'!U389,'Sub Ref'!$C$14:$G$22,4,0)</f>
        <v>#N/A</v>
      </c>
      <c r="R389" s="26" t="e">
        <f>VLOOKUP('DATA ENTRY'!U389,'Sub Ref'!$C$14:$G$22,5,0)</f>
        <v>#N/A</v>
      </c>
      <c r="S389" s="26" t="e">
        <f t="shared" si="59"/>
        <v>#N/A</v>
      </c>
      <c r="T389" s="26" t="e">
        <f>INDEX('Sub Ref'!$O$14:$O$22,MATCH('DATA ENTRY'!X389,'Sub Ref'!$L$14:$L$22,0))</f>
        <v>#N/A</v>
      </c>
      <c r="U389" s="26" t="e">
        <f>INDEX('Sub Ref'!$P$14:$P$22,MATCH('DATA ENTRY'!X389,'Sub Ref'!$L$14:$L$22,0))</f>
        <v>#N/A</v>
      </c>
      <c r="V389" s="26" t="e">
        <f t="shared" si="63"/>
        <v>#N/A</v>
      </c>
      <c r="X389" s="26">
        <f>'DATA ENTRY'!A389</f>
        <v>0</v>
      </c>
      <c r="Y389" s="26">
        <f>'Sub Ref'!$D$27</f>
        <v>2.25</v>
      </c>
      <c r="Z389" s="26">
        <f>'Sub Ref'!$E$27</f>
        <v>0.75</v>
      </c>
      <c r="AA389" s="26">
        <f>'Sub Ref'!$M$27</f>
        <v>3</v>
      </c>
      <c r="AB389" s="26">
        <f>'Sub Ref'!$N$27</f>
        <v>1</v>
      </c>
      <c r="AC389" s="26">
        <f>IFERROR(VLOOKUP('DATA ENTRY'!L389,'Sub Ref'!$L$30:$N$31,2,0),0)</f>
        <v>0</v>
      </c>
      <c r="AD389" s="26">
        <f>IFERROR(VLOOKUP('DATA ENTRY'!L389,'Sub Ref'!$L$30:$N$31,3,0),0)</f>
        <v>0</v>
      </c>
      <c r="AE389" s="26">
        <f>IFERROR(VLOOKUP('DATA ENTRY'!O389,'Sub Ref'!$C$3:$E$11,2,0),0)</f>
        <v>0</v>
      </c>
      <c r="AF389" s="26">
        <f>IFERROR(VLOOKUP('DATA ENTRY'!O389,'Sub Ref'!$C$3:$E$11,3,0),0)</f>
        <v>0</v>
      </c>
      <c r="AG389" s="26">
        <f>IFERROR(VLOOKUP('DATA ENTRY'!R389,'Sub Ref'!$L$3:$N$24,2,0),0)</f>
        <v>0</v>
      </c>
      <c r="AH389" s="26">
        <f>IFERROR(VLOOKUP('DATA ENTRY'!R389,'Sub Ref'!$L$3:$N$24,3,0),0)</f>
        <v>0</v>
      </c>
      <c r="AI389" s="26">
        <f>IFERROR(VLOOKUP('DATA ENTRY'!U389,'Sub Ref'!$C$14:$E$22,2,0),0)</f>
        <v>0</v>
      </c>
      <c r="AJ389" s="26">
        <f>IFERROR(VLOOKUP('DATA ENTRY'!U389,'Sub Ref'!$C$14:$E$22,3,0),0)</f>
        <v>0</v>
      </c>
      <c r="AK389" s="26">
        <f>IFERROR(INDEX('Sub Ref'!$M$14:$M$23,MATCH('DATA ENTRY'!X389,'Sub Ref'!$L$14:$L$23,0)),0)</f>
        <v>0</v>
      </c>
      <c r="AL389" s="26">
        <f>IFERROR(INDEX('Sub Ref'!$N$14:$N$23,MATCH('DATA ENTRY'!X389,'Sub Ref'!$L$14:$L$23,0)),0)</f>
        <v>0</v>
      </c>
      <c r="AN389" s="26">
        <f t="shared" si="64"/>
        <v>7</v>
      </c>
      <c r="AP389" s="26">
        <f>IFERROR('MARK LOOKUP'!Y389*LEDGER!AR389,0)</f>
        <v>0</v>
      </c>
      <c r="AQ389" s="26">
        <f>IFERROR('MARK LOOKUP'!Z389*LEDGER!AS389,0)</f>
        <v>0</v>
      </c>
      <c r="AR389" s="26">
        <f>IFERROR(AA389*LEDGER!AU389,0)</f>
        <v>0</v>
      </c>
      <c r="AS389" s="26">
        <f>IFERROR(AB389*LEDGER!AV389,0)</f>
        <v>0</v>
      </c>
      <c r="AT389" s="26">
        <f>IFERROR(AC389*LEDGER!AU389,0)</f>
        <v>0</v>
      </c>
      <c r="AU389" s="26">
        <f>IFERROR(AD389*LEDGER!AV389,0)</f>
        <v>0</v>
      </c>
      <c r="AV389" s="26">
        <f>IFERROR(AE389*LEDGER!BA389,0)</f>
        <v>0</v>
      </c>
      <c r="AW389" s="26">
        <f>IFERROR(AF389*LEDGER!BB389,0)</f>
        <v>0</v>
      </c>
      <c r="AX389" s="26">
        <f>IFERROR(AG389*LEDGER!BD389,0)</f>
        <v>0</v>
      </c>
      <c r="AY389" s="26">
        <f>IFERROR(AH389*LEDGER!BE389,0)</f>
        <v>0</v>
      </c>
      <c r="AZ389" s="26">
        <f>IFERROR(AI389*LEDGER!BG389,0)</f>
        <v>0</v>
      </c>
      <c r="BA389" s="26">
        <f>IFERROR(AJ389*LEDGER!BH389,0)</f>
        <v>0</v>
      </c>
      <c r="BB389" s="26">
        <f>IFERROR(AK389*LEDGER!BJ389,0)</f>
        <v>0</v>
      </c>
      <c r="BC389" s="26">
        <f>IFERROR(AL389*LEDGER!BK389,0)</f>
        <v>0</v>
      </c>
      <c r="BD389" s="26">
        <f t="shared" si="65"/>
        <v>0</v>
      </c>
      <c r="BE389" s="26">
        <f t="shared" si="66"/>
        <v>0</v>
      </c>
    </row>
    <row r="390" spans="2:57" x14ac:dyDescent="0.2">
      <c r="B390" s="26">
        <f>'Sub Ref'!F$27</f>
        <v>75</v>
      </c>
      <c r="C390" s="26">
        <f>'Sub Ref'!G$27</f>
        <v>25</v>
      </c>
      <c r="D390" s="26">
        <f t="shared" si="60"/>
        <v>100</v>
      </c>
      <c r="E390" s="26">
        <f>'Sub Ref'!O$27</f>
        <v>75</v>
      </c>
      <c r="F390" s="26">
        <f>'Sub Ref'!P$27</f>
        <v>25</v>
      </c>
      <c r="G390" s="26">
        <f t="shared" si="61"/>
        <v>100</v>
      </c>
      <c r="H390" s="26" t="e">
        <f>VLOOKUP('DATA ENTRY'!L390,'Sub Ref'!$L$30:$O$31,4,0)</f>
        <v>#N/A</v>
      </c>
      <c r="I390" s="26" t="e">
        <f>VLOOKUP('DATA ENTRY'!L390,'Sub Ref'!$L$30:$P$31,5,0)</f>
        <v>#N/A</v>
      </c>
      <c r="J390" s="26" t="e">
        <f t="shared" si="67"/>
        <v>#N/A</v>
      </c>
      <c r="K390" s="26" t="e">
        <f>VLOOKUP('DATA ENTRY'!O390,'Sub Ref'!$C$3:$G$11,4,0)</f>
        <v>#N/A</v>
      </c>
      <c r="L390" s="26" t="e">
        <f>VLOOKUP('DATA ENTRY'!O390,'Sub Ref'!$C$3:$G$11,5,0)</f>
        <v>#N/A</v>
      </c>
      <c r="M390" s="26" t="e">
        <f t="shared" si="62"/>
        <v>#N/A</v>
      </c>
      <c r="N390" s="26" t="e">
        <f>VLOOKUP('DATA ENTRY'!R390,'Sub Ref'!$L$3:$P$11,4,0)</f>
        <v>#N/A</v>
      </c>
      <c r="O390" s="26" t="e">
        <f>VLOOKUP('DATA ENTRY'!R390,'Sub Ref'!$L$3:$P$11,5,0)</f>
        <v>#N/A</v>
      </c>
      <c r="P390" s="26" t="e">
        <f t="shared" ref="P390:P453" si="68">SUM(N390:O390)</f>
        <v>#N/A</v>
      </c>
      <c r="Q390" s="26" t="e">
        <f>VLOOKUP('DATA ENTRY'!U390,'Sub Ref'!$C$14:$G$22,4,0)</f>
        <v>#N/A</v>
      </c>
      <c r="R390" s="26" t="e">
        <f>VLOOKUP('DATA ENTRY'!U390,'Sub Ref'!$C$14:$G$22,5,0)</f>
        <v>#N/A</v>
      </c>
      <c r="S390" s="26" t="e">
        <f t="shared" ref="S390:S453" si="69">SUM(Q390:R390)</f>
        <v>#N/A</v>
      </c>
      <c r="T390" s="26" t="e">
        <f>INDEX('Sub Ref'!$O$14:$O$22,MATCH('DATA ENTRY'!X390,'Sub Ref'!$L$14:$L$22,0))</f>
        <v>#N/A</v>
      </c>
      <c r="U390" s="26" t="e">
        <f>INDEX('Sub Ref'!$P$14:$P$22,MATCH('DATA ENTRY'!X390,'Sub Ref'!$L$14:$L$22,0))</f>
        <v>#N/A</v>
      </c>
      <c r="V390" s="26" t="e">
        <f t="shared" si="63"/>
        <v>#N/A</v>
      </c>
      <c r="X390" s="26">
        <f>'DATA ENTRY'!A390</f>
        <v>0</v>
      </c>
      <c r="Y390" s="26">
        <f>'Sub Ref'!$D$27</f>
        <v>2.25</v>
      </c>
      <c r="Z390" s="26">
        <f>'Sub Ref'!$E$27</f>
        <v>0.75</v>
      </c>
      <c r="AA390" s="26">
        <f>'Sub Ref'!$M$27</f>
        <v>3</v>
      </c>
      <c r="AB390" s="26">
        <f>'Sub Ref'!$N$27</f>
        <v>1</v>
      </c>
      <c r="AC390" s="26">
        <f>IFERROR(VLOOKUP('DATA ENTRY'!L390,'Sub Ref'!$L$30:$N$31,2,0),0)</f>
        <v>0</v>
      </c>
      <c r="AD390" s="26">
        <f>IFERROR(VLOOKUP('DATA ENTRY'!L390,'Sub Ref'!$L$30:$N$31,3,0),0)</f>
        <v>0</v>
      </c>
      <c r="AE390" s="26">
        <f>IFERROR(VLOOKUP('DATA ENTRY'!O390,'Sub Ref'!$C$3:$E$11,2,0),0)</f>
        <v>0</v>
      </c>
      <c r="AF390" s="26">
        <f>IFERROR(VLOOKUP('DATA ENTRY'!O390,'Sub Ref'!$C$3:$E$11,3,0),0)</f>
        <v>0</v>
      </c>
      <c r="AG390" s="26">
        <f>IFERROR(VLOOKUP('DATA ENTRY'!R390,'Sub Ref'!$L$3:$N$24,2,0),0)</f>
        <v>0</v>
      </c>
      <c r="AH390" s="26">
        <f>IFERROR(VLOOKUP('DATA ENTRY'!R390,'Sub Ref'!$L$3:$N$24,3,0),0)</f>
        <v>0</v>
      </c>
      <c r="AI390" s="26">
        <f>IFERROR(VLOOKUP('DATA ENTRY'!U390,'Sub Ref'!$C$14:$E$22,2,0),0)</f>
        <v>0</v>
      </c>
      <c r="AJ390" s="26">
        <f>IFERROR(VLOOKUP('DATA ENTRY'!U390,'Sub Ref'!$C$14:$E$22,3,0),0)</f>
        <v>0</v>
      </c>
      <c r="AK390" s="26">
        <f>IFERROR(INDEX('Sub Ref'!$M$14:$M$23,MATCH('DATA ENTRY'!X390,'Sub Ref'!$L$14:$L$23,0)),0)</f>
        <v>0</v>
      </c>
      <c r="AL390" s="26">
        <f>IFERROR(INDEX('Sub Ref'!$N$14:$N$23,MATCH('DATA ENTRY'!X390,'Sub Ref'!$L$14:$L$23,0)),0)</f>
        <v>0</v>
      </c>
      <c r="AN390" s="26">
        <f t="shared" si="64"/>
        <v>7</v>
      </c>
      <c r="AP390" s="26">
        <f>IFERROR('MARK LOOKUP'!Y390*LEDGER!AR390,0)</f>
        <v>0</v>
      </c>
      <c r="AQ390" s="26">
        <f>IFERROR('MARK LOOKUP'!Z390*LEDGER!AS390,0)</f>
        <v>0</v>
      </c>
      <c r="AR390" s="26">
        <f>IFERROR(AA390*LEDGER!AU390,0)</f>
        <v>0</v>
      </c>
      <c r="AS390" s="26">
        <f>IFERROR(AB390*LEDGER!AV390,0)</f>
        <v>0</v>
      </c>
      <c r="AT390" s="26">
        <f>IFERROR(AC390*LEDGER!AU390,0)</f>
        <v>0</v>
      </c>
      <c r="AU390" s="26">
        <f>IFERROR(AD390*LEDGER!AV390,0)</f>
        <v>0</v>
      </c>
      <c r="AV390" s="26">
        <f>IFERROR(AE390*LEDGER!BA390,0)</f>
        <v>0</v>
      </c>
      <c r="AW390" s="26">
        <f>IFERROR(AF390*LEDGER!BB390,0)</f>
        <v>0</v>
      </c>
      <c r="AX390" s="26">
        <f>IFERROR(AG390*LEDGER!BD390,0)</f>
        <v>0</v>
      </c>
      <c r="AY390" s="26">
        <f>IFERROR(AH390*LEDGER!BE390,0)</f>
        <v>0</v>
      </c>
      <c r="AZ390" s="26">
        <f>IFERROR(AI390*LEDGER!BG390,0)</f>
        <v>0</v>
      </c>
      <c r="BA390" s="26">
        <f>IFERROR(AJ390*LEDGER!BH390,0)</f>
        <v>0</v>
      </c>
      <c r="BB390" s="26">
        <f>IFERROR(AK390*LEDGER!BJ390,0)</f>
        <v>0</v>
      </c>
      <c r="BC390" s="26">
        <f>IFERROR(AL390*LEDGER!BK390,0)</f>
        <v>0</v>
      </c>
      <c r="BD390" s="26">
        <f t="shared" si="65"/>
        <v>0</v>
      </c>
      <c r="BE390" s="26">
        <f t="shared" si="66"/>
        <v>0</v>
      </c>
    </row>
    <row r="391" spans="2:57" x14ac:dyDescent="0.2">
      <c r="B391" s="26">
        <f>'Sub Ref'!F$27</f>
        <v>75</v>
      </c>
      <c r="C391" s="26">
        <f>'Sub Ref'!G$27</f>
        <v>25</v>
      </c>
      <c r="D391" s="26">
        <f t="shared" si="60"/>
        <v>100</v>
      </c>
      <c r="E391" s="26">
        <f>'Sub Ref'!O$27</f>
        <v>75</v>
      </c>
      <c r="F391" s="26">
        <f>'Sub Ref'!P$27</f>
        <v>25</v>
      </c>
      <c r="G391" s="26">
        <f t="shared" si="61"/>
        <v>100</v>
      </c>
      <c r="H391" s="26" t="e">
        <f>VLOOKUP('DATA ENTRY'!L391,'Sub Ref'!$L$30:$O$31,4,0)</f>
        <v>#N/A</v>
      </c>
      <c r="I391" s="26" t="e">
        <f>VLOOKUP('DATA ENTRY'!L391,'Sub Ref'!$L$30:$P$31,5,0)</f>
        <v>#N/A</v>
      </c>
      <c r="J391" s="26" t="e">
        <f t="shared" si="67"/>
        <v>#N/A</v>
      </c>
      <c r="K391" s="26" t="e">
        <f>VLOOKUP('DATA ENTRY'!O391,'Sub Ref'!$C$3:$G$11,4,0)</f>
        <v>#N/A</v>
      </c>
      <c r="L391" s="26" t="e">
        <f>VLOOKUP('DATA ENTRY'!O391,'Sub Ref'!$C$3:$G$11,5,0)</f>
        <v>#N/A</v>
      </c>
      <c r="M391" s="26" t="e">
        <f t="shared" si="62"/>
        <v>#N/A</v>
      </c>
      <c r="N391" s="26" t="e">
        <f>VLOOKUP('DATA ENTRY'!R391,'Sub Ref'!$L$3:$P$11,4,0)</f>
        <v>#N/A</v>
      </c>
      <c r="O391" s="26" t="e">
        <f>VLOOKUP('DATA ENTRY'!R391,'Sub Ref'!$L$3:$P$11,5,0)</f>
        <v>#N/A</v>
      </c>
      <c r="P391" s="26" t="e">
        <f t="shared" si="68"/>
        <v>#N/A</v>
      </c>
      <c r="Q391" s="26" t="e">
        <f>VLOOKUP('DATA ENTRY'!U391,'Sub Ref'!$C$14:$G$22,4,0)</f>
        <v>#N/A</v>
      </c>
      <c r="R391" s="26" t="e">
        <f>VLOOKUP('DATA ENTRY'!U391,'Sub Ref'!$C$14:$G$22,5,0)</f>
        <v>#N/A</v>
      </c>
      <c r="S391" s="26" t="e">
        <f t="shared" si="69"/>
        <v>#N/A</v>
      </c>
      <c r="T391" s="26" t="e">
        <f>INDEX('Sub Ref'!$O$14:$O$22,MATCH('DATA ENTRY'!X391,'Sub Ref'!$L$14:$L$22,0))</f>
        <v>#N/A</v>
      </c>
      <c r="U391" s="26" t="e">
        <f>INDEX('Sub Ref'!$P$14:$P$22,MATCH('DATA ENTRY'!X391,'Sub Ref'!$L$14:$L$22,0))</f>
        <v>#N/A</v>
      </c>
      <c r="V391" s="26" t="e">
        <f t="shared" si="63"/>
        <v>#N/A</v>
      </c>
      <c r="X391" s="26">
        <f>'DATA ENTRY'!A391</f>
        <v>0</v>
      </c>
      <c r="Y391" s="26">
        <f>'Sub Ref'!$D$27</f>
        <v>2.25</v>
      </c>
      <c r="Z391" s="26">
        <f>'Sub Ref'!$E$27</f>
        <v>0.75</v>
      </c>
      <c r="AA391" s="26">
        <f>'Sub Ref'!$M$27</f>
        <v>3</v>
      </c>
      <c r="AB391" s="26">
        <f>'Sub Ref'!$N$27</f>
        <v>1</v>
      </c>
      <c r="AC391" s="26">
        <f>IFERROR(VLOOKUP('DATA ENTRY'!L391,'Sub Ref'!$L$30:$N$31,2,0),0)</f>
        <v>0</v>
      </c>
      <c r="AD391" s="26">
        <f>IFERROR(VLOOKUP('DATA ENTRY'!L391,'Sub Ref'!$L$30:$N$31,3,0),0)</f>
        <v>0</v>
      </c>
      <c r="AE391" s="26">
        <f>IFERROR(VLOOKUP('DATA ENTRY'!O391,'Sub Ref'!$C$3:$E$11,2,0),0)</f>
        <v>0</v>
      </c>
      <c r="AF391" s="26">
        <f>IFERROR(VLOOKUP('DATA ENTRY'!O391,'Sub Ref'!$C$3:$E$11,3,0),0)</f>
        <v>0</v>
      </c>
      <c r="AG391" s="26">
        <f>IFERROR(VLOOKUP('DATA ENTRY'!R391,'Sub Ref'!$L$3:$N$24,2,0),0)</f>
        <v>0</v>
      </c>
      <c r="AH391" s="26">
        <f>IFERROR(VLOOKUP('DATA ENTRY'!R391,'Sub Ref'!$L$3:$N$24,3,0),0)</f>
        <v>0</v>
      </c>
      <c r="AI391" s="26">
        <f>IFERROR(VLOOKUP('DATA ENTRY'!U391,'Sub Ref'!$C$14:$E$22,2,0),0)</f>
        <v>0</v>
      </c>
      <c r="AJ391" s="26">
        <f>IFERROR(VLOOKUP('DATA ENTRY'!U391,'Sub Ref'!$C$14:$E$22,3,0),0)</f>
        <v>0</v>
      </c>
      <c r="AK391" s="26">
        <f>IFERROR(INDEX('Sub Ref'!$M$14:$M$23,MATCH('DATA ENTRY'!X391,'Sub Ref'!$L$14:$L$23,0)),0)</f>
        <v>0</v>
      </c>
      <c r="AL391" s="26">
        <f>IFERROR(INDEX('Sub Ref'!$N$14:$N$23,MATCH('DATA ENTRY'!X391,'Sub Ref'!$L$14:$L$23,0)),0)</f>
        <v>0</v>
      </c>
      <c r="AN391" s="26">
        <f t="shared" si="64"/>
        <v>7</v>
      </c>
      <c r="AP391" s="26">
        <f>IFERROR('MARK LOOKUP'!Y391*LEDGER!AR391,0)</f>
        <v>0</v>
      </c>
      <c r="AQ391" s="26">
        <f>IFERROR('MARK LOOKUP'!Z391*LEDGER!AS391,0)</f>
        <v>0</v>
      </c>
      <c r="AR391" s="26">
        <f>IFERROR(AA391*LEDGER!AU391,0)</f>
        <v>0</v>
      </c>
      <c r="AS391" s="26">
        <f>IFERROR(AB391*LEDGER!AV391,0)</f>
        <v>0</v>
      </c>
      <c r="AT391" s="26">
        <f>IFERROR(AC391*LEDGER!AU391,0)</f>
        <v>0</v>
      </c>
      <c r="AU391" s="26">
        <f>IFERROR(AD391*LEDGER!AV391,0)</f>
        <v>0</v>
      </c>
      <c r="AV391" s="26">
        <f>IFERROR(AE391*LEDGER!BA391,0)</f>
        <v>0</v>
      </c>
      <c r="AW391" s="26">
        <f>IFERROR(AF391*LEDGER!BB391,0)</f>
        <v>0</v>
      </c>
      <c r="AX391" s="26">
        <f>IFERROR(AG391*LEDGER!BD391,0)</f>
        <v>0</v>
      </c>
      <c r="AY391" s="26">
        <f>IFERROR(AH391*LEDGER!BE391,0)</f>
        <v>0</v>
      </c>
      <c r="AZ391" s="26">
        <f>IFERROR(AI391*LEDGER!BG391,0)</f>
        <v>0</v>
      </c>
      <c r="BA391" s="26">
        <f>IFERROR(AJ391*LEDGER!BH391,0)</f>
        <v>0</v>
      </c>
      <c r="BB391" s="26">
        <f>IFERROR(AK391*LEDGER!BJ391,0)</f>
        <v>0</v>
      </c>
      <c r="BC391" s="26">
        <f>IFERROR(AL391*LEDGER!BK391,0)</f>
        <v>0</v>
      </c>
      <c r="BD391" s="26">
        <f t="shared" si="65"/>
        <v>0</v>
      </c>
      <c r="BE391" s="26">
        <f t="shared" si="66"/>
        <v>0</v>
      </c>
    </row>
    <row r="392" spans="2:57" x14ac:dyDescent="0.2">
      <c r="B392" s="26">
        <f>'Sub Ref'!F$27</f>
        <v>75</v>
      </c>
      <c r="C392" s="26">
        <f>'Sub Ref'!G$27</f>
        <v>25</v>
      </c>
      <c r="D392" s="26">
        <f t="shared" si="60"/>
        <v>100</v>
      </c>
      <c r="E392" s="26">
        <f>'Sub Ref'!O$27</f>
        <v>75</v>
      </c>
      <c r="F392" s="26">
        <f>'Sub Ref'!P$27</f>
        <v>25</v>
      </c>
      <c r="G392" s="26">
        <f t="shared" si="61"/>
        <v>100</v>
      </c>
      <c r="H392" s="26" t="e">
        <f>VLOOKUP('DATA ENTRY'!L392,'Sub Ref'!$L$30:$O$31,4,0)</f>
        <v>#N/A</v>
      </c>
      <c r="I392" s="26" t="e">
        <f>VLOOKUP('DATA ENTRY'!L392,'Sub Ref'!$L$30:$P$31,5,0)</f>
        <v>#N/A</v>
      </c>
      <c r="J392" s="26" t="e">
        <f t="shared" si="67"/>
        <v>#N/A</v>
      </c>
      <c r="K392" s="26" t="e">
        <f>VLOOKUP('DATA ENTRY'!O392,'Sub Ref'!$C$3:$G$11,4,0)</f>
        <v>#N/A</v>
      </c>
      <c r="L392" s="26" t="e">
        <f>VLOOKUP('DATA ENTRY'!O392,'Sub Ref'!$C$3:$G$11,5,0)</f>
        <v>#N/A</v>
      </c>
      <c r="M392" s="26" t="e">
        <f t="shared" si="62"/>
        <v>#N/A</v>
      </c>
      <c r="N392" s="26" t="e">
        <f>VLOOKUP('DATA ENTRY'!R392,'Sub Ref'!$L$3:$P$11,4,0)</f>
        <v>#N/A</v>
      </c>
      <c r="O392" s="26" t="e">
        <f>VLOOKUP('DATA ENTRY'!R392,'Sub Ref'!$L$3:$P$11,5,0)</f>
        <v>#N/A</v>
      </c>
      <c r="P392" s="26" t="e">
        <f t="shared" si="68"/>
        <v>#N/A</v>
      </c>
      <c r="Q392" s="26" t="e">
        <f>VLOOKUP('DATA ENTRY'!U392,'Sub Ref'!$C$14:$G$22,4,0)</f>
        <v>#N/A</v>
      </c>
      <c r="R392" s="26" t="e">
        <f>VLOOKUP('DATA ENTRY'!U392,'Sub Ref'!$C$14:$G$22,5,0)</f>
        <v>#N/A</v>
      </c>
      <c r="S392" s="26" t="e">
        <f t="shared" si="69"/>
        <v>#N/A</v>
      </c>
      <c r="T392" s="26" t="e">
        <f>INDEX('Sub Ref'!$O$14:$O$22,MATCH('DATA ENTRY'!X392,'Sub Ref'!$L$14:$L$22,0))</f>
        <v>#N/A</v>
      </c>
      <c r="U392" s="26" t="e">
        <f>INDEX('Sub Ref'!$P$14:$P$22,MATCH('DATA ENTRY'!X392,'Sub Ref'!$L$14:$L$22,0))</f>
        <v>#N/A</v>
      </c>
      <c r="V392" s="26" t="e">
        <f t="shared" si="63"/>
        <v>#N/A</v>
      </c>
      <c r="X392" s="26">
        <f>'DATA ENTRY'!A392</f>
        <v>0</v>
      </c>
      <c r="Y392" s="26">
        <f>'Sub Ref'!$D$27</f>
        <v>2.25</v>
      </c>
      <c r="Z392" s="26">
        <f>'Sub Ref'!$E$27</f>
        <v>0.75</v>
      </c>
      <c r="AA392" s="26">
        <f>'Sub Ref'!$M$27</f>
        <v>3</v>
      </c>
      <c r="AB392" s="26">
        <f>'Sub Ref'!$N$27</f>
        <v>1</v>
      </c>
      <c r="AC392" s="26">
        <f>IFERROR(VLOOKUP('DATA ENTRY'!L392,'Sub Ref'!$L$30:$N$31,2,0),0)</f>
        <v>0</v>
      </c>
      <c r="AD392" s="26">
        <f>IFERROR(VLOOKUP('DATA ENTRY'!L392,'Sub Ref'!$L$30:$N$31,3,0),0)</f>
        <v>0</v>
      </c>
      <c r="AE392" s="26">
        <f>IFERROR(VLOOKUP('DATA ENTRY'!O392,'Sub Ref'!$C$3:$E$11,2,0),0)</f>
        <v>0</v>
      </c>
      <c r="AF392" s="26">
        <f>IFERROR(VLOOKUP('DATA ENTRY'!O392,'Sub Ref'!$C$3:$E$11,3,0),0)</f>
        <v>0</v>
      </c>
      <c r="AG392" s="26">
        <f>IFERROR(VLOOKUP('DATA ENTRY'!R392,'Sub Ref'!$L$3:$N$24,2,0),0)</f>
        <v>0</v>
      </c>
      <c r="AH392" s="26">
        <f>IFERROR(VLOOKUP('DATA ENTRY'!R392,'Sub Ref'!$L$3:$N$24,3,0),0)</f>
        <v>0</v>
      </c>
      <c r="AI392" s="26">
        <f>IFERROR(VLOOKUP('DATA ENTRY'!U392,'Sub Ref'!$C$14:$E$22,2,0),0)</f>
        <v>0</v>
      </c>
      <c r="AJ392" s="26">
        <f>IFERROR(VLOOKUP('DATA ENTRY'!U392,'Sub Ref'!$C$14:$E$22,3,0),0)</f>
        <v>0</v>
      </c>
      <c r="AK392" s="26">
        <f>IFERROR(INDEX('Sub Ref'!$M$14:$M$23,MATCH('DATA ENTRY'!X392,'Sub Ref'!$L$14:$L$23,0)),0)</f>
        <v>0</v>
      </c>
      <c r="AL392" s="26">
        <f>IFERROR(INDEX('Sub Ref'!$N$14:$N$23,MATCH('DATA ENTRY'!X392,'Sub Ref'!$L$14:$L$23,0)),0)</f>
        <v>0</v>
      </c>
      <c r="AN392" s="26">
        <f t="shared" si="64"/>
        <v>7</v>
      </c>
      <c r="AP392" s="26">
        <f>IFERROR('MARK LOOKUP'!Y392*LEDGER!AR392,0)</f>
        <v>0</v>
      </c>
      <c r="AQ392" s="26">
        <f>IFERROR('MARK LOOKUP'!Z392*LEDGER!AS392,0)</f>
        <v>0</v>
      </c>
      <c r="AR392" s="26">
        <f>IFERROR(AA392*LEDGER!AU392,0)</f>
        <v>0</v>
      </c>
      <c r="AS392" s="26">
        <f>IFERROR(AB392*LEDGER!AV392,0)</f>
        <v>0</v>
      </c>
      <c r="AT392" s="26">
        <f>IFERROR(AC392*LEDGER!AU392,0)</f>
        <v>0</v>
      </c>
      <c r="AU392" s="26">
        <f>IFERROR(AD392*LEDGER!AV392,0)</f>
        <v>0</v>
      </c>
      <c r="AV392" s="26">
        <f>IFERROR(AE392*LEDGER!BA392,0)</f>
        <v>0</v>
      </c>
      <c r="AW392" s="26">
        <f>IFERROR(AF392*LEDGER!BB392,0)</f>
        <v>0</v>
      </c>
      <c r="AX392" s="26">
        <f>IFERROR(AG392*LEDGER!BD392,0)</f>
        <v>0</v>
      </c>
      <c r="AY392" s="26">
        <f>IFERROR(AH392*LEDGER!BE392,0)</f>
        <v>0</v>
      </c>
      <c r="AZ392" s="26">
        <f>IFERROR(AI392*LEDGER!BG392,0)</f>
        <v>0</v>
      </c>
      <c r="BA392" s="26">
        <f>IFERROR(AJ392*LEDGER!BH392,0)</f>
        <v>0</v>
      </c>
      <c r="BB392" s="26">
        <f>IFERROR(AK392*LEDGER!BJ392,0)</f>
        <v>0</v>
      </c>
      <c r="BC392" s="26">
        <f>IFERROR(AL392*LEDGER!BK392,0)</f>
        <v>0</v>
      </c>
      <c r="BD392" s="26">
        <f t="shared" si="65"/>
        <v>0</v>
      </c>
      <c r="BE392" s="26">
        <f t="shared" si="66"/>
        <v>0</v>
      </c>
    </row>
    <row r="393" spans="2:57" x14ac:dyDescent="0.2">
      <c r="B393" s="26">
        <f>'Sub Ref'!F$27</f>
        <v>75</v>
      </c>
      <c r="C393" s="26">
        <f>'Sub Ref'!G$27</f>
        <v>25</v>
      </c>
      <c r="D393" s="26">
        <f t="shared" si="60"/>
        <v>100</v>
      </c>
      <c r="E393" s="26">
        <f>'Sub Ref'!O$27</f>
        <v>75</v>
      </c>
      <c r="F393" s="26">
        <f>'Sub Ref'!P$27</f>
        <v>25</v>
      </c>
      <c r="G393" s="26">
        <f t="shared" si="61"/>
        <v>100</v>
      </c>
      <c r="H393" s="26" t="e">
        <f>VLOOKUP('DATA ENTRY'!L393,'Sub Ref'!$L$30:$O$31,4,0)</f>
        <v>#N/A</v>
      </c>
      <c r="I393" s="26" t="e">
        <f>VLOOKUP('DATA ENTRY'!L393,'Sub Ref'!$L$30:$P$31,5,0)</f>
        <v>#N/A</v>
      </c>
      <c r="J393" s="26" t="e">
        <f t="shared" si="67"/>
        <v>#N/A</v>
      </c>
      <c r="K393" s="26" t="e">
        <f>VLOOKUP('DATA ENTRY'!O393,'Sub Ref'!$C$3:$G$11,4,0)</f>
        <v>#N/A</v>
      </c>
      <c r="L393" s="26" t="e">
        <f>VLOOKUP('DATA ENTRY'!O393,'Sub Ref'!$C$3:$G$11,5,0)</f>
        <v>#N/A</v>
      </c>
      <c r="M393" s="26" t="e">
        <f t="shared" si="62"/>
        <v>#N/A</v>
      </c>
      <c r="N393" s="26" t="e">
        <f>VLOOKUP('DATA ENTRY'!R393,'Sub Ref'!$L$3:$P$11,4,0)</f>
        <v>#N/A</v>
      </c>
      <c r="O393" s="26" t="e">
        <f>VLOOKUP('DATA ENTRY'!R393,'Sub Ref'!$L$3:$P$11,5,0)</f>
        <v>#N/A</v>
      </c>
      <c r="P393" s="26" t="e">
        <f t="shared" si="68"/>
        <v>#N/A</v>
      </c>
      <c r="Q393" s="26" t="e">
        <f>VLOOKUP('DATA ENTRY'!U393,'Sub Ref'!$C$14:$G$22,4,0)</f>
        <v>#N/A</v>
      </c>
      <c r="R393" s="26" t="e">
        <f>VLOOKUP('DATA ENTRY'!U393,'Sub Ref'!$C$14:$G$22,5,0)</f>
        <v>#N/A</v>
      </c>
      <c r="S393" s="26" t="e">
        <f t="shared" si="69"/>
        <v>#N/A</v>
      </c>
      <c r="T393" s="26" t="e">
        <f>INDEX('Sub Ref'!$O$14:$O$22,MATCH('DATA ENTRY'!X393,'Sub Ref'!$L$14:$L$22,0))</f>
        <v>#N/A</v>
      </c>
      <c r="U393" s="26" t="e">
        <f>INDEX('Sub Ref'!$P$14:$P$22,MATCH('DATA ENTRY'!X393,'Sub Ref'!$L$14:$L$22,0))</f>
        <v>#N/A</v>
      </c>
      <c r="V393" s="26" t="e">
        <f t="shared" si="63"/>
        <v>#N/A</v>
      </c>
      <c r="X393" s="26">
        <f>'DATA ENTRY'!A393</f>
        <v>0</v>
      </c>
      <c r="Y393" s="26">
        <f>'Sub Ref'!$D$27</f>
        <v>2.25</v>
      </c>
      <c r="Z393" s="26">
        <f>'Sub Ref'!$E$27</f>
        <v>0.75</v>
      </c>
      <c r="AA393" s="26">
        <f>'Sub Ref'!$M$27</f>
        <v>3</v>
      </c>
      <c r="AB393" s="26">
        <f>'Sub Ref'!$N$27</f>
        <v>1</v>
      </c>
      <c r="AC393" s="26">
        <f>IFERROR(VLOOKUP('DATA ENTRY'!L393,'Sub Ref'!$L$30:$N$31,2,0),0)</f>
        <v>0</v>
      </c>
      <c r="AD393" s="26">
        <f>IFERROR(VLOOKUP('DATA ENTRY'!L393,'Sub Ref'!$L$30:$N$31,3,0),0)</f>
        <v>0</v>
      </c>
      <c r="AE393" s="26">
        <f>IFERROR(VLOOKUP('DATA ENTRY'!O393,'Sub Ref'!$C$3:$E$11,2,0),0)</f>
        <v>0</v>
      </c>
      <c r="AF393" s="26">
        <f>IFERROR(VLOOKUP('DATA ENTRY'!O393,'Sub Ref'!$C$3:$E$11,3,0),0)</f>
        <v>0</v>
      </c>
      <c r="AG393" s="26">
        <f>IFERROR(VLOOKUP('DATA ENTRY'!R393,'Sub Ref'!$L$3:$N$24,2,0),0)</f>
        <v>0</v>
      </c>
      <c r="AH393" s="26">
        <f>IFERROR(VLOOKUP('DATA ENTRY'!R393,'Sub Ref'!$L$3:$N$24,3,0),0)</f>
        <v>0</v>
      </c>
      <c r="AI393" s="26">
        <f>IFERROR(VLOOKUP('DATA ENTRY'!U393,'Sub Ref'!$C$14:$E$22,2,0),0)</f>
        <v>0</v>
      </c>
      <c r="AJ393" s="26">
        <f>IFERROR(VLOOKUP('DATA ENTRY'!U393,'Sub Ref'!$C$14:$E$22,3,0),0)</f>
        <v>0</v>
      </c>
      <c r="AK393" s="26">
        <f>IFERROR(INDEX('Sub Ref'!$M$14:$M$23,MATCH('DATA ENTRY'!X393,'Sub Ref'!$L$14:$L$23,0)),0)</f>
        <v>0</v>
      </c>
      <c r="AL393" s="26">
        <f>IFERROR(INDEX('Sub Ref'!$N$14:$N$23,MATCH('DATA ENTRY'!X393,'Sub Ref'!$L$14:$L$23,0)),0)</f>
        <v>0</v>
      </c>
      <c r="AN393" s="26">
        <f t="shared" si="64"/>
        <v>7</v>
      </c>
      <c r="AP393" s="26">
        <f>IFERROR('MARK LOOKUP'!Y393*LEDGER!AR393,0)</f>
        <v>0</v>
      </c>
      <c r="AQ393" s="26">
        <f>IFERROR('MARK LOOKUP'!Z393*LEDGER!AS393,0)</f>
        <v>0</v>
      </c>
      <c r="AR393" s="26">
        <f>IFERROR(AA393*LEDGER!AU393,0)</f>
        <v>0</v>
      </c>
      <c r="AS393" s="26">
        <f>IFERROR(AB393*LEDGER!AV393,0)</f>
        <v>0</v>
      </c>
      <c r="AT393" s="26">
        <f>IFERROR(AC393*LEDGER!AU393,0)</f>
        <v>0</v>
      </c>
      <c r="AU393" s="26">
        <f>IFERROR(AD393*LEDGER!AV393,0)</f>
        <v>0</v>
      </c>
      <c r="AV393" s="26">
        <f>IFERROR(AE393*LEDGER!BA393,0)</f>
        <v>0</v>
      </c>
      <c r="AW393" s="26">
        <f>IFERROR(AF393*LEDGER!BB393,0)</f>
        <v>0</v>
      </c>
      <c r="AX393" s="26">
        <f>IFERROR(AG393*LEDGER!BD393,0)</f>
        <v>0</v>
      </c>
      <c r="AY393" s="26">
        <f>IFERROR(AH393*LEDGER!BE393,0)</f>
        <v>0</v>
      </c>
      <c r="AZ393" s="26">
        <f>IFERROR(AI393*LEDGER!BG393,0)</f>
        <v>0</v>
      </c>
      <c r="BA393" s="26">
        <f>IFERROR(AJ393*LEDGER!BH393,0)</f>
        <v>0</v>
      </c>
      <c r="BB393" s="26">
        <f>IFERROR(AK393*LEDGER!BJ393,0)</f>
        <v>0</v>
      </c>
      <c r="BC393" s="26">
        <f>IFERROR(AL393*LEDGER!BK393,0)</f>
        <v>0</v>
      </c>
      <c r="BD393" s="26">
        <f t="shared" si="65"/>
        <v>0</v>
      </c>
      <c r="BE393" s="26">
        <f t="shared" si="66"/>
        <v>0</v>
      </c>
    </row>
    <row r="394" spans="2:57" x14ac:dyDescent="0.2">
      <c r="B394" s="26">
        <f>'Sub Ref'!F$27</f>
        <v>75</v>
      </c>
      <c r="C394" s="26">
        <f>'Sub Ref'!G$27</f>
        <v>25</v>
      </c>
      <c r="D394" s="26">
        <f t="shared" si="60"/>
        <v>100</v>
      </c>
      <c r="E394" s="26">
        <f>'Sub Ref'!O$27</f>
        <v>75</v>
      </c>
      <c r="F394" s="26">
        <f>'Sub Ref'!P$27</f>
        <v>25</v>
      </c>
      <c r="G394" s="26">
        <f t="shared" si="61"/>
        <v>100</v>
      </c>
      <c r="H394" s="26" t="e">
        <f>VLOOKUP('DATA ENTRY'!L394,'Sub Ref'!$L$30:$O$31,4,0)</f>
        <v>#N/A</v>
      </c>
      <c r="I394" s="26" t="e">
        <f>VLOOKUP('DATA ENTRY'!L394,'Sub Ref'!$L$30:$P$31,5,0)</f>
        <v>#N/A</v>
      </c>
      <c r="J394" s="26" t="e">
        <f t="shared" si="67"/>
        <v>#N/A</v>
      </c>
      <c r="K394" s="26" t="e">
        <f>VLOOKUP('DATA ENTRY'!O394,'Sub Ref'!$C$3:$G$11,4,0)</f>
        <v>#N/A</v>
      </c>
      <c r="L394" s="26" t="e">
        <f>VLOOKUP('DATA ENTRY'!O394,'Sub Ref'!$C$3:$G$11,5,0)</f>
        <v>#N/A</v>
      </c>
      <c r="M394" s="26" t="e">
        <f t="shared" si="62"/>
        <v>#N/A</v>
      </c>
      <c r="N394" s="26" t="e">
        <f>VLOOKUP('DATA ENTRY'!R394,'Sub Ref'!$L$3:$P$11,4,0)</f>
        <v>#N/A</v>
      </c>
      <c r="O394" s="26" t="e">
        <f>VLOOKUP('DATA ENTRY'!R394,'Sub Ref'!$L$3:$P$11,5,0)</f>
        <v>#N/A</v>
      </c>
      <c r="P394" s="26" t="e">
        <f t="shared" si="68"/>
        <v>#N/A</v>
      </c>
      <c r="Q394" s="26" t="e">
        <f>VLOOKUP('DATA ENTRY'!U394,'Sub Ref'!$C$14:$G$22,4,0)</f>
        <v>#N/A</v>
      </c>
      <c r="R394" s="26" t="e">
        <f>VLOOKUP('DATA ENTRY'!U394,'Sub Ref'!$C$14:$G$22,5,0)</f>
        <v>#N/A</v>
      </c>
      <c r="S394" s="26" t="e">
        <f t="shared" si="69"/>
        <v>#N/A</v>
      </c>
      <c r="T394" s="26" t="e">
        <f>INDEX('Sub Ref'!$O$14:$O$22,MATCH('DATA ENTRY'!X394,'Sub Ref'!$L$14:$L$22,0))</f>
        <v>#N/A</v>
      </c>
      <c r="U394" s="26" t="e">
        <f>INDEX('Sub Ref'!$P$14:$P$22,MATCH('DATA ENTRY'!X394,'Sub Ref'!$L$14:$L$22,0))</f>
        <v>#N/A</v>
      </c>
      <c r="V394" s="26" t="e">
        <f t="shared" si="63"/>
        <v>#N/A</v>
      </c>
      <c r="X394" s="26">
        <f>'DATA ENTRY'!A394</f>
        <v>0</v>
      </c>
      <c r="Y394" s="26">
        <f>'Sub Ref'!$D$27</f>
        <v>2.25</v>
      </c>
      <c r="Z394" s="26">
        <f>'Sub Ref'!$E$27</f>
        <v>0.75</v>
      </c>
      <c r="AA394" s="26">
        <f>'Sub Ref'!$M$27</f>
        <v>3</v>
      </c>
      <c r="AB394" s="26">
        <f>'Sub Ref'!$N$27</f>
        <v>1</v>
      </c>
      <c r="AC394" s="26">
        <f>IFERROR(VLOOKUP('DATA ENTRY'!L394,'Sub Ref'!$L$30:$N$31,2,0),0)</f>
        <v>0</v>
      </c>
      <c r="AD394" s="26">
        <f>IFERROR(VLOOKUP('DATA ENTRY'!L394,'Sub Ref'!$L$30:$N$31,3,0),0)</f>
        <v>0</v>
      </c>
      <c r="AE394" s="26">
        <f>IFERROR(VLOOKUP('DATA ENTRY'!O394,'Sub Ref'!$C$3:$E$11,2,0),0)</f>
        <v>0</v>
      </c>
      <c r="AF394" s="26">
        <f>IFERROR(VLOOKUP('DATA ENTRY'!O394,'Sub Ref'!$C$3:$E$11,3,0),0)</f>
        <v>0</v>
      </c>
      <c r="AG394" s="26">
        <f>IFERROR(VLOOKUP('DATA ENTRY'!R394,'Sub Ref'!$L$3:$N$24,2,0),0)</f>
        <v>0</v>
      </c>
      <c r="AH394" s="26">
        <f>IFERROR(VLOOKUP('DATA ENTRY'!R394,'Sub Ref'!$L$3:$N$24,3,0),0)</f>
        <v>0</v>
      </c>
      <c r="AI394" s="26">
        <f>IFERROR(VLOOKUP('DATA ENTRY'!U394,'Sub Ref'!$C$14:$E$22,2,0),0)</f>
        <v>0</v>
      </c>
      <c r="AJ394" s="26">
        <f>IFERROR(VLOOKUP('DATA ENTRY'!U394,'Sub Ref'!$C$14:$E$22,3,0),0)</f>
        <v>0</v>
      </c>
      <c r="AK394" s="26">
        <f>IFERROR(INDEX('Sub Ref'!$M$14:$M$23,MATCH('DATA ENTRY'!X394,'Sub Ref'!$L$14:$L$23,0)),0)</f>
        <v>0</v>
      </c>
      <c r="AL394" s="26">
        <f>IFERROR(INDEX('Sub Ref'!$N$14:$N$23,MATCH('DATA ENTRY'!X394,'Sub Ref'!$L$14:$L$23,0)),0)</f>
        <v>0</v>
      </c>
      <c r="AN394" s="26">
        <f t="shared" si="64"/>
        <v>7</v>
      </c>
      <c r="AP394" s="26">
        <f>IFERROR('MARK LOOKUP'!Y394*LEDGER!AR394,0)</f>
        <v>0</v>
      </c>
      <c r="AQ394" s="26">
        <f>IFERROR('MARK LOOKUP'!Z394*LEDGER!AS394,0)</f>
        <v>0</v>
      </c>
      <c r="AR394" s="26">
        <f>IFERROR(AA394*LEDGER!AU394,0)</f>
        <v>0</v>
      </c>
      <c r="AS394" s="26">
        <f>IFERROR(AB394*LEDGER!AV394,0)</f>
        <v>0</v>
      </c>
      <c r="AT394" s="26">
        <f>IFERROR(AC394*LEDGER!AU394,0)</f>
        <v>0</v>
      </c>
      <c r="AU394" s="26">
        <f>IFERROR(AD394*LEDGER!AV394,0)</f>
        <v>0</v>
      </c>
      <c r="AV394" s="26">
        <f>IFERROR(AE394*LEDGER!BA394,0)</f>
        <v>0</v>
      </c>
      <c r="AW394" s="26">
        <f>IFERROR(AF394*LEDGER!BB394,0)</f>
        <v>0</v>
      </c>
      <c r="AX394" s="26">
        <f>IFERROR(AG394*LEDGER!BD394,0)</f>
        <v>0</v>
      </c>
      <c r="AY394" s="26">
        <f>IFERROR(AH394*LEDGER!BE394,0)</f>
        <v>0</v>
      </c>
      <c r="AZ394" s="26">
        <f>IFERROR(AI394*LEDGER!BG394,0)</f>
        <v>0</v>
      </c>
      <c r="BA394" s="26">
        <f>IFERROR(AJ394*LEDGER!BH394,0)</f>
        <v>0</v>
      </c>
      <c r="BB394" s="26">
        <f>IFERROR(AK394*LEDGER!BJ394,0)</f>
        <v>0</v>
      </c>
      <c r="BC394" s="26">
        <f>IFERROR(AL394*LEDGER!BK394,0)</f>
        <v>0</v>
      </c>
      <c r="BD394" s="26">
        <f t="shared" si="65"/>
        <v>0</v>
      </c>
      <c r="BE394" s="26">
        <f t="shared" si="66"/>
        <v>0</v>
      </c>
    </row>
    <row r="395" spans="2:57" x14ac:dyDescent="0.2">
      <c r="B395" s="26">
        <f>'Sub Ref'!F$27</f>
        <v>75</v>
      </c>
      <c r="C395" s="26">
        <f>'Sub Ref'!G$27</f>
        <v>25</v>
      </c>
      <c r="D395" s="26">
        <f t="shared" si="60"/>
        <v>100</v>
      </c>
      <c r="E395" s="26">
        <f>'Sub Ref'!O$27</f>
        <v>75</v>
      </c>
      <c r="F395" s="26">
        <f>'Sub Ref'!P$27</f>
        <v>25</v>
      </c>
      <c r="G395" s="26">
        <f t="shared" si="61"/>
        <v>100</v>
      </c>
      <c r="H395" s="26" t="e">
        <f>VLOOKUP('DATA ENTRY'!L395,'Sub Ref'!$L$30:$O$31,4,0)</f>
        <v>#N/A</v>
      </c>
      <c r="I395" s="26" t="e">
        <f>VLOOKUP('DATA ENTRY'!L395,'Sub Ref'!$L$30:$P$31,5,0)</f>
        <v>#N/A</v>
      </c>
      <c r="J395" s="26" t="e">
        <f t="shared" si="67"/>
        <v>#N/A</v>
      </c>
      <c r="K395" s="26" t="e">
        <f>VLOOKUP('DATA ENTRY'!O395,'Sub Ref'!$C$3:$G$11,4,0)</f>
        <v>#N/A</v>
      </c>
      <c r="L395" s="26" t="e">
        <f>VLOOKUP('DATA ENTRY'!O395,'Sub Ref'!$C$3:$G$11,5,0)</f>
        <v>#N/A</v>
      </c>
      <c r="M395" s="26" t="e">
        <f t="shared" si="62"/>
        <v>#N/A</v>
      </c>
      <c r="N395" s="26" t="e">
        <f>VLOOKUP('DATA ENTRY'!R395,'Sub Ref'!$L$3:$P$11,4,0)</f>
        <v>#N/A</v>
      </c>
      <c r="O395" s="26" t="e">
        <f>VLOOKUP('DATA ENTRY'!R395,'Sub Ref'!$L$3:$P$11,5,0)</f>
        <v>#N/A</v>
      </c>
      <c r="P395" s="26" t="e">
        <f t="shared" si="68"/>
        <v>#N/A</v>
      </c>
      <c r="Q395" s="26" t="e">
        <f>VLOOKUP('DATA ENTRY'!U395,'Sub Ref'!$C$14:$G$22,4,0)</f>
        <v>#N/A</v>
      </c>
      <c r="R395" s="26" t="e">
        <f>VLOOKUP('DATA ENTRY'!U395,'Sub Ref'!$C$14:$G$22,5,0)</f>
        <v>#N/A</v>
      </c>
      <c r="S395" s="26" t="e">
        <f t="shared" si="69"/>
        <v>#N/A</v>
      </c>
      <c r="T395" s="26" t="e">
        <f>INDEX('Sub Ref'!$O$14:$O$22,MATCH('DATA ENTRY'!X395,'Sub Ref'!$L$14:$L$22,0))</f>
        <v>#N/A</v>
      </c>
      <c r="U395" s="26" t="e">
        <f>INDEX('Sub Ref'!$P$14:$P$22,MATCH('DATA ENTRY'!X395,'Sub Ref'!$L$14:$L$22,0))</f>
        <v>#N/A</v>
      </c>
      <c r="V395" s="26" t="e">
        <f t="shared" si="63"/>
        <v>#N/A</v>
      </c>
      <c r="X395" s="26">
        <f>'DATA ENTRY'!A395</f>
        <v>0</v>
      </c>
      <c r="Y395" s="26">
        <f>'Sub Ref'!$D$27</f>
        <v>2.25</v>
      </c>
      <c r="Z395" s="26">
        <f>'Sub Ref'!$E$27</f>
        <v>0.75</v>
      </c>
      <c r="AA395" s="26">
        <f>'Sub Ref'!$M$27</f>
        <v>3</v>
      </c>
      <c r="AB395" s="26">
        <f>'Sub Ref'!$N$27</f>
        <v>1</v>
      </c>
      <c r="AC395" s="26">
        <f>IFERROR(VLOOKUP('DATA ENTRY'!L395,'Sub Ref'!$L$30:$N$31,2,0),0)</f>
        <v>0</v>
      </c>
      <c r="AD395" s="26">
        <f>IFERROR(VLOOKUP('DATA ENTRY'!L395,'Sub Ref'!$L$30:$N$31,3,0),0)</f>
        <v>0</v>
      </c>
      <c r="AE395" s="26">
        <f>IFERROR(VLOOKUP('DATA ENTRY'!O395,'Sub Ref'!$C$3:$E$11,2,0),0)</f>
        <v>0</v>
      </c>
      <c r="AF395" s="26">
        <f>IFERROR(VLOOKUP('DATA ENTRY'!O395,'Sub Ref'!$C$3:$E$11,3,0),0)</f>
        <v>0</v>
      </c>
      <c r="AG395" s="26">
        <f>IFERROR(VLOOKUP('DATA ENTRY'!R395,'Sub Ref'!$L$3:$N$24,2,0),0)</f>
        <v>0</v>
      </c>
      <c r="AH395" s="26">
        <f>IFERROR(VLOOKUP('DATA ENTRY'!R395,'Sub Ref'!$L$3:$N$24,3,0),0)</f>
        <v>0</v>
      </c>
      <c r="AI395" s="26">
        <f>IFERROR(VLOOKUP('DATA ENTRY'!U395,'Sub Ref'!$C$14:$E$22,2,0),0)</f>
        <v>0</v>
      </c>
      <c r="AJ395" s="26">
        <f>IFERROR(VLOOKUP('DATA ENTRY'!U395,'Sub Ref'!$C$14:$E$22,3,0),0)</f>
        <v>0</v>
      </c>
      <c r="AK395" s="26">
        <f>IFERROR(INDEX('Sub Ref'!$M$14:$M$23,MATCH('DATA ENTRY'!X395,'Sub Ref'!$L$14:$L$23,0)),0)</f>
        <v>0</v>
      </c>
      <c r="AL395" s="26">
        <f>IFERROR(INDEX('Sub Ref'!$N$14:$N$23,MATCH('DATA ENTRY'!X395,'Sub Ref'!$L$14:$L$23,0)),0)</f>
        <v>0</v>
      </c>
      <c r="AN395" s="26">
        <f t="shared" si="64"/>
        <v>7</v>
      </c>
      <c r="AP395" s="26">
        <f>IFERROR('MARK LOOKUP'!Y395*LEDGER!AR395,0)</f>
        <v>0</v>
      </c>
      <c r="AQ395" s="26">
        <f>IFERROR('MARK LOOKUP'!Z395*LEDGER!AS395,0)</f>
        <v>0</v>
      </c>
      <c r="AR395" s="26">
        <f>IFERROR(AA395*LEDGER!AU395,0)</f>
        <v>0</v>
      </c>
      <c r="AS395" s="26">
        <f>IFERROR(AB395*LEDGER!AV395,0)</f>
        <v>0</v>
      </c>
      <c r="AT395" s="26">
        <f>IFERROR(AC395*LEDGER!AU395,0)</f>
        <v>0</v>
      </c>
      <c r="AU395" s="26">
        <f>IFERROR(AD395*LEDGER!AV395,0)</f>
        <v>0</v>
      </c>
      <c r="AV395" s="26">
        <f>IFERROR(AE395*LEDGER!BA395,0)</f>
        <v>0</v>
      </c>
      <c r="AW395" s="26">
        <f>IFERROR(AF395*LEDGER!BB395,0)</f>
        <v>0</v>
      </c>
      <c r="AX395" s="26">
        <f>IFERROR(AG395*LEDGER!BD395,0)</f>
        <v>0</v>
      </c>
      <c r="AY395" s="26">
        <f>IFERROR(AH395*LEDGER!BE395,0)</f>
        <v>0</v>
      </c>
      <c r="AZ395" s="26">
        <f>IFERROR(AI395*LEDGER!BG395,0)</f>
        <v>0</v>
      </c>
      <c r="BA395" s="26">
        <f>IFERROR(AJ395*LEDGER!BH395,0)</f>
        <v>0</v>
      </c>
      <c r="BB395" s="26">
        <f>IFERROR(AK395*LEDGER!BJ395,0)</f>
        <v>0</v>
      </c>
      <c r="BC395" s="26">
        <f>IFERROR(AL395*LEDGER!BK395,0)</f>
        <v>0</v>
      </c>
      <c r="BD395" s="26">
        <f t="shared" si="65"/>
        <v>0</v>
      </c>
      <c r="BE395" s="26">
        <f t="shared" si="66"/>
        <v>0</v>
      </c>
    </row>
    <row r="396" spans="2:57" x14ac:dyDescent="0.2">
      <c r="B396" s="26">
        <f>'Sub Ref'!F$27</f>
        <v>75</v>
      </c>
      <c r="C396" s="26">
        <f>'Sub Ref'!G$27</f>
        <v>25</v>
      </c>
      <c r="D396" s="26">
        <f t="shared" si="60"/>
        <v>100</v>
      </c>
      <c r="E396" s="26">
        <f>'Sub Ref'!O$27</f>
        <v>75</v>
      </c>
      <c r="F396" s="26">
        <f>'Sub Ref'!P$27</f>
        <v>25</v>
      </c>
      <c r="G396" s="26">
        <f t="shared" si="61"/>
        <v>100</v>
      </c>
      <c r="H396" s="26" t="e">
        <f>VLOOKUP('DATA ENTRY'!L396,'Sub Ref'!$L$30:$O$31,4,0)</f>
        <v>#N/A</v>
      </c>
      <c r="I396" s="26" t="e">
        <f>VLOOKUP('DATA ENTRY'!L396,'Sub Ref'!$L$30:$P$31,5,0)</f>
        <v>#N/A</v>
      </c>
      <c r="J396" s="26" t="e">
        <f t="shared" si="67"/>
        <v>#N/A</v>
      </c>
      <c r="K396" s="26" t="e">
        <f>VLOOKUP('DATA ENTRY'!O396,'Sub Ref'!$C$3:$G$11,4,0)</f>
        <v>#N/A</v>
      </c>
      <c r="L396" s="26" t="e">
        <f>VLOOKUP('DATA ENTRY'!O396,'Sub Ref'!$C$3:$G$11,5,0)</f>
        <v>#N/A</v>
      </c>
      <c r="M396" s="26" t="e">
        <f t="shared" si="62"/>
        <v>#N/A</v>
      </c>
      <c r="N396" s="26" t="e">
        <f>VLOOKUP('DATA ENTRY'!R396,'Sub Ref'!$L$3:$P$11,4,0)</f>
        <v>#N/A</v>
      </c>
      <c r="O396" s="26" t="e">
        <f>VLOOKUP('DATA ENTRY'!R396,'Sub Ref'!$L$3:$P$11,5,0)</f>
        <v>#N/A</v>
      </c>
      <c r="P396" s="26" t="e">
        <f t="shared" si="68"/>
        <v>#N/A</v>
      </c>
      <c r="Q396" s="26" t="e">
        <f>VLOOKUP('DATA ENTRY'!U396,'Sub Ref'!$C$14:$G$22,4,0)</f>
        <v>#N/A</v>
      </c>
      <c r="R396" s="26" t="e">
        <f>VLOOKUP('DATA ENTRY'!U396,'Sub Ref'!$C$14:$G$22,5,0)</f>
        <v>#N/A</v>
      </c>
      <c r="S396" s="26" t="e">
        <f t="shared" si="69"/>
        <v>#N/A</v>
      </c>
      <c r="T396" s="26" t="e">
        <f>INDEX('Sub Ref'!$O$14:$O$22,MATCH('DATA ENTRY'!X396,'Sub Ref'!$L$14:$L$22,0))</f>
        <v>#N/A</v>
      </c>
      <c r="U396" s="26" t="e">
        <f>INDEX('Sub Ref'!$P$14:$P$22,MATCH('DATA ENTRY'!X396,'Sub Ref'!$L$14:$L$22,0))</f>
        <v>#N/A</v>
      </c>
      <c r="V396" s="26" t="e">
        <f t="shared" si="63"/>
        <v>#N/A</v>
      </c>
      <c r="X396" s="26">
        <f>'DATA ENTRY'!A396</f>
        <v>0</v>
      </c>
      <c r="Y396" s="26">
        <f>'Sub Ref'!$D$27</f>
        <v>2.25</v>
      </c>
      <c r="Z396" s="26">
        <f>'Sub Ref'!$E$27</f>
        <v>0.75</v>
      </c>
      <c r="AA396" s="26">
        <f>'Sub Ref'!$M$27</f>
        <v>3</v>
      </c>
      <c r="AB396" s="26">
        <f>'Sub Ref'!$N$27</f>
        <v>1</v>
      </c>
      <c r="AC396" s="26">
        <f>IFERROR(VLOOKUP('DATA ENTRY'!L396,'Sub Ref'!$L$30:$N$31,2,0),0)</f>
        <v>0</v>
      </c>
      <c r="AD396" s="26">
        <f>IFERROR(VLOOKUP('DATA ENTRY'!L396,'Sub Ref'!$L$30:$N$31,3,0),0)</f>
        <v>0</v>
      </c>
      <c r="AE396" s="26">
        <f>IFERROR(VLOOKUP('DATA ENTRY'!O396,'Sub Ref'!$C$3:$E$11,2,0),0)</f>
        <v>0</v>
      </c>
      <c r="AF396" s="26">
        <f>IFERROR(VLOOKUP('DATA ENTRY'!O396,'Sub Ref'!$C$3:$E$11,3,0),0)</f>
        <v>0</v>
      </c>
      <c r="AG396" s="26">
        <f>IFERROR(VLOOKUP('DATA ENTRY'!R396,'Sub Ref'!$L$3:$N$24,2,0),0)</f>
        <v>0</v>
      </c>
      <c r="AH396" s="26">
        <f>IFERROR(VLOOKUP('DATA ENTRY'!R396,'Sub Ref'!$L$3:$N$24,3,0),0)</f>
        <v>0</v>
      </c>
      <c r="AI396" s="26">
        <f>IFERROR(VLOOKUP('DATA ENTRY'!U396,'Sub Ref'!$C$14:$E$22,2,0),0)</f>
        <v>0</v>
      </c>
      <c r="AJ396" s="26">
        <f>IFERROR(VLOOKUP('DATA ENTRY'!U396,'Sub Ref'!$C$14:$E$22,3,0),0)</f>
        <v>0</v>
      </c>
      <c r="AK396" s="26">
        <f>IFERROR(INDEX('Sub Ref'!$M$14:$M$23,MATCH('DATA ENTRY'!X396,'Sub Ref'!$L$14:$L$23,0)),0)</f>
        <v>0</v>
      </c>
      <c r="AL396" s="26">
        <f>IFERROR(INDEX('Sub Ref'!$N$14:$N$23,MATCH('DATA ENTRY'!X396,'Sub Ref'!$L$14:$L$23,0)),0)</f>
        <v>0</v>
      </c>
      <c r="AN396" s="26">
        <f t="shared" si="64"/>
        <v>7</v>
      </c>
      <c r="AP396" s="26">
        <f>IFERROR('MARK LOOKUP'!Y396*LEDGER!AR396,0)</f>
        <v>0</v>
      </c>
      <c r="AQ396" s="26">
        <f>IFERROR('MARK LOOKUP'!Z396*LEDGER!AS396,0)</f>
        <v>0</v>
      </c>
      <c r="AR396" s="26">
        <f>IFERROR(AA396*LEDGER!AU396,0)</f>
        <v>0</v>
      </c>
      <c r="AS396" s="26">
        <f>IFERROR(AB396*LEDGER!AV396,0)</f>
        <v>0</v>
      </c>
      <c r="AT396" s="26">
        <f>IFERROR(AC396*LEDGER!AU396,0)</f>
        <v>0</v>
      </c>
      <c r="AU396" s="26">
        <f>IFERROR(AD396*LEDGER!AV396,0)</f>
        <v>0</v>
      </c>
      <c r="AV396" s="26">
        <f>IFERROR(AE396*LEDGER!BA396,0)</f>
        <v>0</v>
      </c>
      <c r="AW396" s="26">
        <f>IFERROR(AF396*LEDGER!BB396,0)</f>
        <v>0</v>
      </c>
      <c r="AX396" s="26">
        <f>IFERROR(AG396*LEDGER!BD396,0)</f>
        <v>0</v>
      </c>
      <c r="AY396" s="26">
        <f>IFERROR(AH396*LEDGER!BE396,0)</f>
        <v>0</v>
      </c>
      <c r="AZ396" s="26">
        <f>IFERROR(AI396*LEDGER!BG396,0)</f>
        <v>0</v>
      </c>
      <c r="BA396" s="26">
        <f>IFERROR(AJ396*LEDGER!BH396,0)</f>
        <v>0</v>
      </c>
      <c r="BB396" s="26">
        <f>IFERROR(AK396*LEDGER!BJ396,0)</f>
        <v>0</v>
      </c>
      <c r="BC396" s="26">
        <f>IFERROR(AL396*LEDGER!BK396,0)</f>
        <v>0</v>
      </c>
      <c r="BD396" s="26">
        <f t="shared" si="65"/>
        <v>0</v>
      </c>
      <c r="BE396" s="26">
        <f t="shared" si="66"/>
        <v>0</v>
      </c>
    </row>
    <row r="397" spans="2:57" x14ac:dyDescent="0.2">
      <c r="B397" s="26">
        <f>'Sub Ref'!F$27</f>
        <v>75</v>
      </c>
      <c r="C397" s="26">
        <f>'Sub Ref'!G$27</f>
        <v>25</v>
      </c>
      <c r="D397" s="26">
        <f t="shared" si="60"/>
        <v>100</v>
      </c>
      <c r="E397" s="26">
        <f>'Sub Ref'!O$27</f>
        <v>75</v>
      </c>
      <c r="F397" s="26">
        <f>'Sub Ref'!P$27</f>
        <v>25</v>
      </c>
      <c r="G397" s="26">
        <f t="shared" si="61"/>
        <v>100</v>
      </c>
      <c r="H397" s="26" t="e">
        <f>VLOOKUP('DATA ENTRY'!L397,'Sub Ref'!$L$30:$O$31,4,0)</f>
        <v>#N/A</v>
      </c>
      <c r="I397" s="26" t="e">
        <f>VLOOKUP('DATA ENTRY'!L397,'Sub Ref'!$L$30:$P$31,5,0)</f>
        <v>#N/A</v>
      </c>
      <c r="J397" s="26" t="e">
        <f t="shared" si="67"/>
        <v>#N/A</v>
      </c>
      <c r="K397" s="26" t="e">
        <f>VLOOKUP('DATA ENTRY'!O397,'Sub Ref'!$C$3:$G$11,4,0)</f>
        <v>#N/A</v>
      </c>
      <c r="L397" s="26" t="e">
        <f>VLOOKUP('DATA ENTRY'!O397,'Sub Ref'!$C$3:$G$11,5,0)</f>
        <v>#N/A</v>
      </c>
      <c r="M397" s="26" t="e">
        <f t="shared" si="62"/>
        <v>#N/A</v>
      </c>
      <c r="N397" s="26" t="e">
        <f>VLOOKUP('DATA ENTRY'!R397,'Sub Ref'!$L$3:$P$11,4,0)</f>
        <v>#N/A</v>
      </c>
      <c r="O397" s="26" t="e">
        <f>VLOOKUP('DATA ENTRY'!R397,'Sub Ref'!$L$3:$P$11,5,0)</f>
        <v>#N/A</v>
      </c>
      <c r="P397" s="26" t="e">
        <f t="shared" si="68"/>
        <v>#N/A</v>
      </c>
      <c r="Q397" s="26" t="e">
        <f>VLOOKUP('DATA ENTRY'!U397,'Sub Ref'!$C$14:$G$22,4,0)</f>
        <v>#N/A</v>
      </c>
      <c r="R397" s="26" t="e">
        <f>VLOOKUP('DATA ENTRY'!U397,'Sub Ref'!$C$14:$G$22,5,0)</f>
        <v>#N/A</v>
      </c>
      <c r="S397" s="26" t="e">
        <f t="shared" si="69"/>
        <v>#N/A</v>
      </c>
      <c r="T397" s="26" t="e">
        <f>INDEX('Sub Ref'!$O$14:$O$22,MATCH('DATA ENTRY'!X397,'Sub Ref'!$L$14:$L$22,0))</f>
        <v>#N/A</v>
      </c>
      <c r="U397" s="26" t="e">
        <f>INDEX('Sub Ref'!$P$14:$P$22,MATCH('DATA ENTRY'!X397,'Sub Ref'!$L$14:$L$22,0))</f>
        <v>#N/A</v>
      </c>
      <c r="V397" s="26" t="e">
        <f t="shared" si="63"/>
        <v>#N/A</v>
      </c>
      <c r="X397" s="26">
        <f>'DATA ENTRY'!A397</f>
        <v>0</v>
      </c>
      <c r="Y397" s="26">
        <f>'Sub Ref'!$D$27</f>
        <v>2.25</v>
      </c>
      <c r="Z397" s="26">
        <f>'Sub Ref'!$E$27</f>
        <v>0.75</v>
      </c>
      <c r="AA397" s="26">
        <f>'Sub Ref'!$M$27</f>
        <v>3</v>
      </c>
      <c r="AB397" s="26">
        <f>'Sub Ref'!$N$27</f>
        <v>1</v>
      </c>
      <c r="AC397" s="26">
        <f>IFERROR(VLOOKUP('DATA ENTRY'!L397,'Sub Ref'!$L$30:$N$31,2,0),0)</f>
        <v>0</v>
      </c>
      <c r="AD397" s="26">
        <f>IFERROR(VLOOKUP('DATA ENTRY'!L397,'Sub Ref'!$L$30:$N$31,3,0),0)</f>
        <v>0</v>
      </c>
      <c r="AE397" s="26">
        <f>IFERROR(VLOOKUP('DATA ENTRY'!O397,'Sub Ref'!$C$3:$E$11,2,0),0)</f>
        <v>0</v>
      </c>
      <c r="AF397" s="26">
        <f>IFERROR(VLOOKUP('DATA ENTRY'!O397,'Sub Ref'!$C$3:$E$11,3,0),0)</f>
        <v>0</v>
      </c>
      <c r="AG397" s="26">
        <f>IFERROR(VLOOKUP('DATA ENTRY'!R397,'Sub Ref'!$L$3:$N$24,2,0),0)</f>
        <v>0</v>
      </c>
      <c r="AH397" s="26">
        <f>IFERROR(VLOOKUP('DATA ENTRY'!R397,'Sub Ref'!$L$3:$N$24,3,0),0)</f>
        <v>0</v>
      </c>
      <c r="AI397" s="26">
        <f>IFERROR(VLOOKUP('DATA ENTRY'!U397,'Sub Ref'!$C$14:$E$22,2,0),0)</f>
        <v>0</v>
      </c>
      <c r="AJ397" s="26">
        <f>IFERROR(VLOOKUP('DATA ENTRY'!U397,'Sub Ref'!$C$14:$E$22,3,0),0)</f>
        <v>0</v>
      </c>
      <c r="AK397" s="26">
        <f>IFERROR(INDEX('Sub Ref'!$M$14:$M$23,MATCH('DATA ENTRY'!X397,'Sub Ref'!$L$14:$L$23,0)),0)</f>
        <v>0</v>
      </c>
      <c r="AL397" s="26">
        <f>IFERROR(INDEX('Sub Ref'!$N$14:$N$23,MATCH('DATA ENTRY'!X397,'Sub Ref'!$L$14:$L$23,0)),0)</f>
        <v>0</v>
      </c>
      <c r="AN397" s="26">
        <f t="shared" si="64"/>
        <v>7</v>
      </c>
      <c r="AP397" s="26">
        <f>IFERROR('MARK LOOKUP'!Y397*LEDGER!AR397,0)</f>
        <v>0</v>
      </c>
      <c r="AQ397" s="26">
        <f>IFERROR('MARK LOOKUP'!Z397*LEDGER!AS397,0)</f>
        <v>0</v>
      </c>
      <c r="AR397" s="26">
        <f>IFERROR(AA397*LEDGER!AU397,0)</f>
        <v>0</v>
      </c>
      <c r="AS397" s="26">
        <f>IFERROR(AB397*LEDGER!AV397,0)</f>
        <v>0</v>
      </c>
      <c r="AT397" s="26">
        <f>IFERROR(AC397*LEDGER!AU397,0)</f>
        <v>0</v>
      </c>
      <c r="AU397" s="26">
        <f>IFERROR(AD397*LEDGER!AV397,0)</f>
        <v>0</v>
      </c>
      <c r="AV397" s="26">
        <f>IFERROR(AE397*LEDGER!BA397,0)</f>
        <v>0</v>
      </c>
      <c r="AW397" s="26">
        <f>IFERROR(AF397*LEDGER!BB397,0)</f>
        <v>0</v>
      </c>
      <c r="AX397" s="26">
        <f>IFERROR(AG397*LEDGER!BD397,0)</f>
        <v>0</v>
      </c>
      <c r="AY397" s="26">
        <f>IFERROR(AH397*LEDGER!BE397,0)</f>
        <v>0</v>
      </c>
      <c r="AZ397" s="26">
        <f>IFERROR(AI397*LEDGER!BG397,0)</f>
        <v>0</v>
      </c>
      <c r="BA397" s="26">
        <f>IFERROR(AJ397*LEDGER!BH397,0)</f>
        <v>0</v>
      </c>
      <c r="BB397" s="26">
        <f>IFERROR(AK397*LEDGER!BJ397,0)</f>
        <v>0</v>
      </c>
      <c r="BC397" s="26">
        <f>IFERROR(AL397*LEDGER!BK397,0)</f>
        <v>0</v>
      </c>
      <c r="BD397" s="26">
        <f t="shared" si="65"/>
        <v>0</v>
      </c>
      <c r="BE397" s="26">
        <f t="shared" si="66"/>
        <v>0</v>
      </c>
    </row>
    <row r="398" spans="2:57" x14ac:dyDescent="0.2">
      <c r="B398" s="26">
        <f>'Sub Ref'!F$27</f>
        <v>75</v>
      </c>
      <c r="C398" s="26">
        <f>'Sub Ref'!G$27</f>
        <v>25</v>
      </c>
      <c r="D398" s="26">
        <f t="shared" si="60"/>
        <v>100</v>
      </c>
      <c r="E398" s="26">
        <f>'Sub Ref'!O$27</f>
        <v>75</v>
      </c>
      <c r="F398" s="26">
        <f>'Sub Ref'!P$27</f>
        <v>25</v>
      </c>
      <c r="G398" s="26">
        <f t="shared" si="61"/>
        <v>100</v>
      </c>
      <c r="H398" s="26" t="e">
        <f>VLOOKUP('DATA ENTRY'!L398,'Sub Ref'!$L$30:$O$31,4,0)</f>
        <v>#N/A</v>
      </c>
      <c r="I398" s="26" t="e">
        <f>VLOOKUP('DATA ENTRY'!L398,'Sub Ref'!$L$30:$P$31,5,0)</f>
        <v>#N/A</v>
      </c>
      <c r="J398" s="26" t="e">
        <f t="shared" si="67"/>
        <v>#N/A</v>
      </c>
      <c r="K398" s="26" t="e">
        <f>VLOOKUP('DATA ENTRY'!O398,'Sub Ref'!$C$3:$G$11,4,0)</f>
        <v>#N/A</v>
      </c>
      <c r="L398" s="26" t="e">
        <f>VLOOKUP('DATA ENTRY'!O398,'Sub Ref'!$C$3:$G$11,5,0)</f>
        <v>#N/A</v>
      </c>
      <c r="M398" s="26" t="e">
        <f t="shared" si="62"/>
        <v>#N/A</v>
      </c>
      <c r="N398" s="26" t="e">
        <f>VLOOKUP('DATA ENTRY'!R398,'Sub Ref'!$L$3:$P$11,4,0)</f>
        <v>#N/A</v>
      </c>
      <c r="O398" s="26" t="e">
        <f>VLOOKUP('DATA ENTRY'!R398,'Sub Ref'!$L$3:$P$11,5,0)</f>
        <v>#N/A</v>
      </c>
      <c r="P398" s="26" t="e">
        <f t="shared" si="68"/>
        <v>#N/A</v>
      </c>
      <c r="Q398" s="26" t="e">
        <f>VLOOKUP('DATA ENTRY'!U398,'Sub Ref'!$C$14:$G$22,4,0)</f>
        <v>#N/A</v>
      </c>
      <c r="R398" s="26" t="e">
        <f>VLOOKUP('DATA ENTRY'!U398,'Sub Ref'!$C$14:$G$22,5,0)</f>
        <v>#N/A</v>
      </c>
      <c r="S398" s="26" t="e">
        <f t="shared" si="69"/>
        <v>#N/A</v>
      </c>
      <c r="T398" s="26" t="e">
        <f>INDEX('Sub Ref'!$O$14:$O$22,MATCH('DATA ENTRY'!X398,'Sub Ref'!$L$14:$L$22,0))</f>
        <v>#N/A</v>
      </c>
      <c r="U398" s="26" t="e">
        <f>INDEX('Sub Ref'!$P$14:$P$22,MATCH('DATA ENTRY'!X398,'Sub Ref'!$L$14:$L$22,0))</f>
        <v>#N/A</v>
      </c>
      <c r="V398" s="26" t="e">
        <f t="shared" si="63"/>
        <v>#N/A</v>
      </c>
      <c r="X398" s="26">
        <f>'DATA ENTRY'!A398</f>
        <v>0</v>
      </c>
      <c r="Y398" s="26">
        <f>'Sub Ref'!$D$27</f>
        <v>2.25</v>
      </c>
      <c r="Z398" s="26">
        <f>'Sub Ref'!$E$27</f>
        <v>0.75</v>
      </c>
      <c r="AA398" s="26">
        <f>'Sub Ref'!$M$27</f>
        <v>3</v>
      </c>
      <c r="AB398" s="26">
        <f>'Sub Ref'!$N$27</f>
        <v>1</v>
      </c>
      <c r="AC398" s="26">
        <f>IFERROR(VLOOKUP('DATA ENTRY'!L398,'Sub Ref'!$L$30:$N$31,2,0),0)</f>
        <v>0</v>
      </c>
      <c r="AD398" s="26">
        <f>IFERROR(VLOOKUP('DATA ENTRY'!L398,'Sub Ref'!$L$30:$N$31,3,0),0)</f>
        <v>0</v>
      </c>
      <c r="AE398" s="26">
        <f>IFERROR(VLOOKUP('DATA ENTRY'!O398,'Sub Ref'!$C$3:$E$11,2,0),0)</f>
        <v>0</v>
      </c>
      <c r="AF398" s="26">
        <f>IFERROR(VLOOKUP('DATA ENTRY'!O398,'Sub Ref'!$C$3:$E$11,3,0),0)</f>
        <v>0</v>
      </c>
      <c r="AG398" s="26">
        <f>IFERROR(VLOOKUP('DATA ENTRY'!R398,'Sub Ref'!$L$3:$N$24,2,0),0)</f>
        <v>0</v>
      </c>
      <c r="AH398" s="26">
        <f>IFERROR(VLOOKUP('DATA ENTRY'!R398,'Sub Ref'!$L$3:$N$24,3,0),0)</f>
        <v>0</v>
      </c>
      <c r="AI398" s="26">
        <f>IFERROR(VLOOKUP('DATA ENTRY'!U398,'Sub Ref'!$C$14:$E$22,2,0),0)</f>
        <v>0</v>
      </c>
      <c r="AJ398" s="26">
        <f>IFERROR(VLOOKUP('DATA ENTRY'!U398,'Sub Ref'!$C$14:$E$22,3,0),0)</f>
        <v>0</v>
      </c>
      <c r="AK398" s="26">
        <f>IFERROR(INDEX('Sub Ref'!$M$14:$M$23,MATCH('DATA ENTRY'!X398,'Sub Ref'!$L$14:$L$23,0)),0)</f>
        <v>0</v>
      </c>
      <c r="AL398" s="26">
        <f>IFERROR(INDEX('Sub Ref'!$N$14:$N$23,MATCH('DATA ENTRY'!X398,'Sub Ref'!$L$14:$L$23,0)),0)</f>
        <v>0</v>
      </c>
      <c r="AN398" s="26">
        <f t="shared" si="64"/>
        <v>7</v>
      </c>
      <c r="AP398" s="26">
        <f>IFERROR('MARK LOOKUP'!Y398*LEDGER!AR398,0)</f>
        <v>0</v>
      </c>
      <c r="AQ398" s="26">
        <f>IFERROR('MARK LOOKUP'!Z398*LEDGER!AS398,0)</f>
        <v>0</v>
      </c>
      <c r="AR398" s="26">
        <f>IFERROR(AA398*LEDGER!AU398,0)</f>
        <v>0</v>
      </c>
      <c r="AS398" s="26">
        <f>IFERROR(AB398*LEDGER!AV398,0)</f>
        <v>0</v>
      </c>
      <c r="AT398" s="26">
        <f>IFERROR(AC398*LEDGER!AU398,0)</f>
        <v>0</v>
      </c>
      <c r="AU398" s="26">
        <f>IFERROR(AD398*LEDGER!AV398,0)</f>
        <v>0</v>
      </c>
      <c r="AV398" s="26">
        <f>IFERROR(AE398*LEDGER!BA398,0)</f>
        <v>0</v>
      </c>
      <c r="AW398" s="26">
        <f>IFERROR(AF398*LEDGER!BB398,0)</f>
        <v>0</v>
      </c>
      <c r="AX398" s="26">
        <f>IFERROR(AG398*LEDGER!BD398,0)</f>
        <v>0</v>
      </c>
      <c r="AY398" s="26">
        <f>IFERROR(AH398*LEDGER!BE398,0)</f>
        <v>0</v>
      </c>
      <c r="AZ398" s="26">
        <f>IFERROR(AI398*LEDGER!BG398,0)</f>
        <v>0</v>
      </c>
      <c r="BA398" s="26">
        <f>IFERROR(AJ398*LEDGER!BH398,0)</f>
        <v>0</v>
      </c>
      <c r="BB398" s="26">
        <f>IFERROR(AK398*LEDGER!BJ398,0)</f>
        <v>0</v>
      </c>
      <c r="BC398" s="26">
        <f>IFERROR(AL398*LEDGER!BK398,0)</f>
        <v>0</v>
      </c>
      <c r="BD398" s="26">
        <f t="shared" si="65"/>
        <v>0</v>
      </c>
      <c r="BE398" s="26">
        <f t="shared" si="66"/>
        <v>0</v>
      </c>
    </row>
    <row r="399" spans="2:57" x14ac:dyDescent="0.2">
      <c r="B399" s="26">
        <f>'Sub Ref'!F$27</f>
        <v>75</v>
      </c>
      <c r="C399" s="26">
        <f>'Sub Ref'!G$27</f>
        <v>25</v>
      </c>
      <c r="D399" s="26">
        <f t="shared" si="60"/>
        <v>100</v>
      </c>
      <c r="E399" s="26">
        <f>'Sub Ref'!O$27</f>
        <v>75</v>
      </c>
      <c r="F399" s="26">
        <f>'Sub Ref'!P$27</f>
        <v>25</v>
      </c>
      <c r="G399" s="26">
        <f t="shared" si="61"/>
        <v>100</v>
      </c>
      <c r="H399" s="26" t="e">
        <f>VLOOKUP('DATA ENTRY'!L399,'Sub Ref'!$L$30:$O$31,4,0)</f>
        <v>#N/A</v>
      </c>
      <c r="I399" s="26" t="e">
        <f>VLOOKUP('DATA ENTRY'!L399,'Sub Ref'!$L$30:$P$31,5,0)</f>
        <v>#N/A</v>
      </c>
      <c r="J399" s="26" t="e">
        <f t="shared" si="67"/>
        <v>#N/A</v>
      </c>
      <c r="K399" s="26" t="e">
        <f>VLOOKUP('DATA ENTRY'!O399,'Sub Ref'!$C$3:$G$11,4,0)</f>
        <v>#N/A</v>
      </c>
      <c r="L399" s="26" t="e">
        <f>VLOOKUP('DATA ENTRY'!O399,'Sub Ref'!$C$3:$G$11,5,0)</f>
        <v>#N/A</v>
      </c>
      <c r="M399" s="26" t="e">
        <f t="shared" si="62"/>
        <v>#N/A</v>
      </c>
      <c r="N399" s="26" t="e">
        <f>VLOOKUP('DATA ENTRY'!R399,'Sub Ref'!$L$3:$P$11,4,0)</f>
        <v>#N/A</v>
      </c>
      <c r="O399" s="26" t="e">
        <f>VLOOKUP('DATA ENTRY'!R399,'Sub Ref'!$L$3:$P$11,5,0)</f>
        <v>#N/A</v>
      </c>
      <c r="P399" s="26" t="e">
        <f t="shared" si="68"/>
        <v>#N/A</v>
      </c>
      <c r="Q399" s="26" t="e">
        <f>VLOOKUP('DATA ENTRY'!U399,'Sub Ref'!$C$14:$G$22,4,0)</f>
        <v>#N/A</v>
      </c>
      <c r="R399" s="26" t="e">
        <f>VLOOKUP('DATA ENTRY'!U399,'Sub Ref'!$C$14:$G$22,5,0)</f>
        <v>#N/A</v>
      </c>
      <c r="S399" s="26" t="e">
        <f t="shared" si="69"/>
        <v>#N/A</v>
      </c>
      <c r="T399" s="26" t="e">
        <f>INDEX('Sub Ref'!$O$14:$O$22,MATCH('DATA ENTRY'!X399,'Sub Ref'!$L$14:$L$22,0))</f>
        <v>#N/A</v>
      </c>
      <c r="U399" s="26" t="e">
        <f>INDEX('Sub Ref'!$P$14:$P$22,MATCH('DATA ENTRY'!X399,'Sub Ref'!$L$14:$L$22,0))</f>
        <v>#N/A</v>
      </c>
      <c r="V399" s="26" t="e">
        <f t="shared" si="63"/>
        <v>#N/A</v>
      </c>
      <c r="X399" s="26">
        <f>'DATA ENTRY'!A399</f>
        <v>0</v>
      </c>
      <c r="Y399" s="26">
        <f>'Sub Ref'!$D$27</f>
        <v>2.25</v>
      </c>
      <c r="Z399" s="26">
        <f>'Sub Ref'!$E$27</f>
        <v>0.75</v>
      </c>
      <c r="AA399" s="26">
        <f>'Sub Ref'!$M$27</f>
        <v>3</v>
      </c>
      <c r="AB399" s="26">
        <f>'Sub Ref'!$N$27</f>
        <v>1</v>
      </c>
      <c r="AC399" s="26">
        <f>IFERROR(VLOOKUP('DATA ENTRY'!L399,'Sub Ref'!$L$30:$N$31,2,0),0)</f>
        <v>0</v>
      </c>
      <c r="AD399" s="26">
        <f>IFERROR(VLOOKUP('DATA ENTRY'!L399,'Sub Ref'!$L$30:$N$31,3,0),0)</f>
        <v>0</v>
      </c>
      <c r="AE399" s="26">
        <f>IFERROR(VLOOKUP('DATA ENTRY'!O399,'Sub Ref'!$C$3:$E$11,2,0),0)</f>
        <v>0</v>
      </c>
      <c r="AF399" s="26">
        <f>IFERROR(VLOOKUP('DATA ENTRY'!O399,'Sub Ref'!$C$3:$E$11,3,0),0)</f>
        <v>0</v>
      </c>
      <c r="AG399" s="26">
        <f>IFERROR(VLOOKUP('DATA ENTRY'!R399,'Sub Ref'!$L$3:$N$24,2,0),0)</f>
        <v>0</v>
      </c>
      <c r="AH399" s="26">
        <f>IFERROR(VLOOKUP('DATA ENTRY'!R399,'Sub Ref'!$L$3:$N$24,3,0),0)</f>
        <v>0</v>
      </c>
      <c r="AI399" s="26">
        <f>IFERROR(VLOOKUP('DATA ENTRY'!U399,'Sub Ref'!$C$14:$E$22,2,0),0)</f>
        <v>0</v>
      </c>
      <c r="AJ399" s="26">
        <f>IFERROR(VLOOKUP('DATA ENTRY'!U399,'Sub Ref'!$C$14:$E$22,3,0),0)</f>
        <v>0</v>
      </c>
      <c r="AK399" s="26">
        <f>IFERROR(INDEX('Sub Ref'!$M$14:$M$23,MATCH('DATA ENTRY'!X399,'Sub Ref'!$L$14:$L$23,0)),0)</f>
        <v>0</v>
      </c>
      <c r="AL399" s="26">
        <f>IFERROR(INDEX('Sub Ref'!$N$14:$N$23,MATCH('DATA ENTRY'!X399,'Sub Ref'!$L$14:$L$23,0)),0)</f>
        <v>0</v>
      </c>
      <c r="AN399" s="26">
        <f t="shared" si="64"/>
        <v>7</v>
      </c>
      <c r="AP399" s="26">
        <f>IFERROR('MARK LOOKUP'!Y399*LEDGER!AR399,0)</f>
        <v>0</v>
      </c>
      <c r="AQ399" s="26">
        <f>IFERROR('MARK LOOKUP'!Z399*LEDGER!AS399,0)</f>
        <v>0</v>
      </c>
      <c r="AR399" s="26">
        <f>IFERROR(AA399*LEDGER!AU399,0)</f>
        <v>0</v>
      </c>
      <c r="AS399" s="26">
        <f>IFERROR(AB399*LEDGER!AV399,0)</f>
        <v>0</v>
      </c>
      <c r="AT399" s="26">
        <f>IFERROR(AC399*LEDGER!AU399,0)</f>
        <v>0</v>
      </c>
      <c r="AU399" s="26">
        <f>IFERROR(AD399*LEDGER!AV399,0)</f>
        <v>0</v>
      </c>
      <c r="AV399" s="26">
        <f>IFERROR(AE399*LEDGER!BA399,0)</f>
        <v>0</v>
      </c>
      <c r="AW399" s="26">
        <f>IFERROR(AF399*LEDGER!BB399,0)</f>
        <v>0</v>
      </c>
      <c r="AX399" s="26">
        <f>IFERROR(AG399*LEDGER!BD399,0)</f>
        <v>0</v>
      </c>
      <c r="AY399" s="26">
        <f>IFERROR(AH399*LEDGER!BE399,0)</f>
        <v>0</v>
      </c>
      <c r="AZ399" s="26">
        <f>IFERROR(AI399*LEDGER!BG399,0)</f>
        <v>0</v>
      </c>
      <c r="BA399" s="26">
        <f>IFERROR(AJ399*LEDGER!BH399,0)</f>
        <v>0</v>
      </c>
      <c r="BB399" s="26">
        <f>IFERROR(AK399*LEDGER!BJ399,0)</f>
        <v>0</v>
      </c>
      <c r="BC399" s="26">
        <f>IFERROR(AL399*LEDGER!BK399,0)</f>
        <v>0</v>
      </c>
      <c r="BD399" s="26">
        <f t="shared" si="65"/>
        <v>0</v>
      </c>
      <c r="BE399" s="26">
        <f t="shared" si="66"/>
        <v>0</v>
      </c>
    </row>
    <row r="400" spans="2:57" x14ac:dyDescent="0.2">
      <c r="B400" s="26">
        <f>'Sub Ref'!F$27</f>
        <v>75</v>
      </c>
      <c r="C400" s="26">
        <f>'Sub Ref'!G$27</f>
        <v>25</v>
      </c>
      <c r="D400" s="26">
        <f t="shared" si="60"/>
        <v>100</v>
      </c>
      <c r="E400" s="26">
        <f>'Sub Ref'!O$27</f>
        <v>75</v>
      </c>
      <c r="F400" s="26">
        <f>'Sub Ref'!P$27</f>
        <v>25</v>
      </c>
      <c r="G400" s="26">
        <f t="shared" si="61"/>
        <v>100</v>
      </c>
      <c r="H400" s="26" t="e">
        <f>VLOOKUP('DATA ENTRY'!L400,'Sub Ref'!$L$30:$O$31,4,0)</f>
        <v>#N/A</v>
      </c>
      <c r="I400" s="26" t="e">
        <f>VLOOKUP('DATA ENTRY'!L400,'Sub Ref'!$L$30:$P$31,5,0)</f>
        <v>#N/A</v>
      </c>
      <c r="J400" s="26" t="e">
        <f t="shared" si="67"/>
        <v>#N/A</v>
      </c>
      <c r="K400" s="26" t="e">
        <f>VLOOKUP('DATA ENTRY'!O400,'Sub Ref'!$C$3:$G$11,4,0)</f>
        <v>#N/A</v>
      </c>
      <c r="L400" s="26" t="e">
        <f>VLOOKUP('DATA ENTRY'!O400,'Sub Ref'!$C$3:$G$11,5,0)</f>
        <v>#N/A</v>
      </c>
      <c r="M400" s="26" t="e">
        <f t="shared" si="62"/>
        <v>#N/A</v>
      </c>
      <c r="N400" s="26" t="e">
        <f>VLOOKUP('DATA ENTRY'!R400,'Sub Ref'!$L$3:$P$11,4,0)</f>
        <v>#N/A</v>
      </c>
      <c r="O400" s="26" t="e">
        <f>VLOOKUP('DATA ENTRY'!R400,'Sub Ref'!$L$3:$P$11,5,0)</f>
        <v>#N/A</v>
      </c>
      <c r="P400" s="26" t="e">
        <f t="shared" si="68"/>
        <v>#N/A</v>
      </c>
      <c r="Q400" s="26" t="e">
        <f>VLOOKUP('DATA ENTRY'!U400,'Sub Ref'!$C$14:$G$22,4,0)</f>
        <v>#N/A</v>
      </c>
      <c r="R400" s="26" t="e">
        <f>VLOOKUP('DATA ENTRY'!U400,'Sub Ref'!$C$14:$G$22,5,0)</f>
        <v>#N/A</v>
      </c>
      <c r="S400" s="26" t="e">
        <f t="shared" si="69"/>
        <v>#N/A</v>
      </c>
      <c r="T400" s="26" t="e">
        <f>INDEX('Sub Ref'!$O$14:$O$22,MATCH('DATA ENTRY'!X400,'Sub Ref'!$L$14:$L$22,0))</f>
        <v>#N/A</v>
      </c>
      <c r="U400" s="26" t="e">
        <f>INDEX('Sub Ref'!$P$14:$P$22,MATCH('DATA ENTRY'!X400,'Sub Ref'!$L$14:$L$22,0))</f>
        <v>#N/A</v>
      </c>
      <c r="V400" s="26" t="e">
        <f t="shared" si="63"/>
        <v>#N/A</v>
      </c>
      <c r="X400" s="26">
        <f>'DATA ENTRY'!A400</f>
        <v>0</v>
      </c>
      <c r="Y400" s="26">
        <f>'Sub Ref'!$D$27</f>
        <v>2.25</v>
      </c>
      <c r="Z400" s="26">
        <f>'Sub Ref'!$E$27</f>
        <v>0.75</v>
      </c>
      <c r="AA400" s="26">
        <f>'Sub Ref'!$M$27</f>
        <v>3</v>
      </c>
      <c r="AB400" s="26">
        <f>'Sub Ref'!$N$27</f>
        <v>1</v>
      </c>
      <c r="AC400" s="26">
        <f>IFERROR(VLOOKUP('DATA ENTRY'!L400,'Sub Ref'!$L$30:$N$31,2,0),0)</f>
        <v>0</v>
      </c>
      <c r="AD400" s="26">
        <f>IFERROR(VLOOKUP('DATA ENTRY'!L400,'Sub Ref'!$L$30:$N$31,3,0),0)</f>
        <v>0</v>
      </c>
      <c r="AE400" s="26">
        <f>IFERROR(VLOOKUP('DATA ENTRY'!O400,'Sub Ref'!$C$3:$E$11,2,0),0)</f>
        <v>0</v>
      </c>
      <c r="AF400" s="26">
        <f>IFERROR(VLOOKUP('DATA ENTRY'!O400,'Sub Ref'!$C$3:$E$11,3,0),0)</f>
        <v>0</v>
      </c>
      <c r="AG400" s="26">
        <f>IFERROR(VLOOKUP('DATA ENTRY'!R400,'Sub Ref'!$L$3:$N$24,2,0),0)</f>
        <v>0</v>
      </c>
      <c r="AH400" s="26">
        <f>IFERROR(VLOOKUP('DATA ENTRY'!R400,'Sub Ref'!$L$3:$N$24,3,0),0)</f>
        <v>0</v>
      </c>
      <c r="AI400" s="26">
        <f>IFERROR(VLOOKUP('DATA ENTRY'!U400,'Sub Ref'!$C$14:$E$22,2,0),0)</f>
        <v>0</v>
      </c>
      <c r="AJ400" s="26">
        <f>IFERROR(VLOOKUP('DATA ENTRY'!U400,'Sub Ref'!$C$14:$E$22,3,0),0)</f>
        <v>0</v>
      </c>
      <c r="AK400" s="26">
        <f>IFERROR(INDEX('Sub Ref'!$M$14:$M$23,MATCH('DATA ENTRY'!X400,'Sub Ref'!$L$14:$L$23,0)),0)</f>
        <v>0</v>
      </c>
      <c r="AL400" s="26">
        <f>IFERROR(INDEX('Sub Ref'!$N$14:$N$23,MATCH('DATA ENTRY'!X400,'Sub Ref'!$L$14:$L$23,0)),0)</f>
        <v>0</v>
      </c>
      <c r="AN400" s="26">
        <f t="shared" si="64"/>
        <v>7</v>
      </c>
      <c r="AP400" s="26">
        <f>IFERROR('MARK LOOKUP'!Y400*LEDGER!AR400,0)</f>
        <v>0</v>
      </c>
      <c r="AQ400" s="26">
        <f>IFERROR('MARK LOOKUP'!Z400*LEDGER!AS400,0)</f>
        <v>0</v>
      </c>
      <c r="AR400" s="26">
        <f>IFERROR(AA400*LEDGER!AU400,0)</f>
        <v>0</v>
      </c>
      <c r="AS400" s="26">
        <f>IFERROR(AB400*LEDGER!AV400,0)</f>
        <v>0</v>
      </c>
      <c r="AT400" s="26">
        <f>IFERROR(AC400*LEDGER!AU400,0)</f>
        <v>0</v>
      </c>
      <c r="AU400" s="26">
        <f>IFERROR(AD400*LEDGER!AV400,0)</f>
        <v>0</v>
      </c>
      <c r="AV400" s="26">
        <f>IFERROR(AE400*LEDGER!BA400,0)</f>
        <v>0</v>
      </c>
      <c r="AW400" s="26">
        <f>IFERROR(AF400*LEDGER!BB400,0)</f>
        <v>0</v>
      </c>
      <c r="AX400" s="26">
        <f>IFERROR(AG400*LEDGER!BD400,0)</f>
        <v>0</v>
      </c>
      <c r="AY400" s="26">
        <f>IFERROR(AH400*LEDGER!BE400,0)</f>
        <v>0</v>
      </c>
      <c r="AZ400" s="26">
        <f>IFERROR(AI400*LEDGER!BG400,0)</f>
        <v>0</v>
      </c>
      <c r="BA400" s="26">
        <f>IFERROR(AJ400*LEDGER!BH400,0)</f>
        <v>0</v>
      </c>
      <c r="BB400" s="26">
        <f>IFERROR(AK400*LEDGER!BJ400,0)</f>
        <v>0</v>
      </c>
      <c r="BC400" s="26">
        <f>IFERROR(AL400*LEDGER!BK400,0)</f>
        <v>0</v>
      </c>
      <c r="BD400" s="26">
        <f t="shared" si="65"/>
        <v>0</v>
      </c>
      <c r="BE400" s="26">
        <f t="shared" si="66"/>
        <v>0</v>
      </c>
    </row>
    <row r="401" spans="2:57" x14ac:dyDescent="0.2">
      <c r="B401" s="26">
        <f>'Sub Ref'!F$27</f>
        <v>75</v>
      </c>
      <c r="C401" s="26">
        <f>'Sub Ref'!G$27</f>
        <v>25</v>
      </c>
      <c r="D401" s="26">
        <f t="shared" si="60"/>
        <v>100</v>
      </c>
      <c r="E401" s="26">
        <f>'Sub Ref'!O$27</f>
        <v>75</v>
      </c>
      <c r="F401" s="26">
        <f>'Sub Ref'!P$27</f>
        <v>25</v>
      </c>
      <c r="G401" s="26">
        <f t="shared" si="61"/>
        <v>100</v>
      </c>
      <c r="H401" s="26" t="e">
        <f>VLOOKUP('DATA ENTRY'!L401,'Sub Ref'!$L$30:$O$31,4,0)</f>
        <v>#N/A</v>
      </c>
      <c r="I401" s="26" t="e">
        <f>VLOOKUP('DATA ENTRY'!L401,'Sub Ref'!$L$30:$P$31,5,0)</f>
        <v>#N/A</v>
      </c>
      <c r="J401" s="26" t="e">
        <f t="shared" si="67"/>
        <v>#N/A</v>
      </c>
      <c r="K401" s="26" t="e">
        <f>VLOOKUP('DATA ENTRY'!O401,'Sub Ref'!$C$3:$G$11,4,0)</f>
        <v>#N/A</v>
      </c>
      <c r="L401" s="26" t="e">
        <f>VLOOKUP('DATA ENTRY'!O401,'Sub Ref'!$C$3:$G$11,5,0)</f>
        <v>#N/A</v>
      </c>
      <c r="M401" s="26" t="e">
        <f t="shared" si="62"/>
        <v>#N/A</v>
      </c>
      <c r="N401" s="26" t="e">
        <f>VLOOKUP('DATA ENTRY'!R401,'Sub Ref'!$L$3:$P$11,4,0)</f>
        <v>#N/A</v>
      </c>
      <c r="O401" s="26" t="e">
        <f>VLOOKUP('DATA ENTRY'!R401,'Sub Ref'!$L$3:$P$11,5,0)</f>
        <v>#N/A</v>
      </c>
      <c r="P401" s="26" t="e">
        <f t="shared" si="68"/>
        <v>#N/A</v>
      </c>
      <c r="Q401" s="26" t="e">
        <f>VLOOKUP('DATA ENTRY'!U401,'Sub Ref'!$C$14:$G$22,4,0)</f>
        <v>#N/A</v>
      </c>
      <c r="R401" s="26" t="e">
        <f>VLOOKUP('DATA ENTRY'!U401,'Sub Ref'!$C$14:$G$22,5,0)</f>
        <v>#N/A</v>
      </c>
      <c r="S401" s="26" t="e">
        <f t="shared" si="69"/>
        <v>#N/A</v>
      </c>
      <c r="T401" s="26" t="e">
        <f>INDEX('Sub Ref'!$O$14:$O$22,MATCH('DATA ENTRY'!X401,'Sub Ref'!$L$14:$L$22,0))</f>
        <v>#N/A</v>
      </c>
      <c r="U401" s="26" t="e">
        <f>INDEX('Sub Ref'!$P$14:$P$22,MATCH('DATA ENTRY'!X401,'Sub Ref'!$L$14:$L$22,0))</f>
        <v>#N/A</v>
      </c>
      <c r="V401" s="26" t="e">
        <f t="shared" si="63"/>
        <v>#N/A</v>
      </c>
      <c r="X401" s="26">
        <f>'DATA ENTRY'!A401</f>
        <v>0</v>
      </c>
      <c r="Y401" s="26">
        <f>'Sub Ref'!$D$27</f>
        <v>2.25</v>
      </c>
      <c r="Z401" s="26">
        <f>'Sub Ref'!$E$27</f>
        <v>0.75</v>
      </c>
      <c r="AA401" s="26">
        <f>'Sub Ref'!$M$27</f>
        <v>3</v>
      </c>
      <c r="AB401" s="26">
        <f>'Sub Ref'!$N$27</f>
        <v>1</v>
      </c>
      <c r="AC401" s="26">
        <f>IFERROR(VLOOKUP('DATA ENTRY'!L401,'Sub Ref'!$L$30:$N$31,2,0),0)</f>
        <v>0</v>
      </c>
      <c r="AD401" s="26">
        <f>IFERROR(VLOOKUP('DATA ENTRY'!L401,'Sub Ref'!$L$30:$N$31,3,0),0)</f>
        <v>0</v>
      </c>
      <c r="AE401" s="26">
        <f>IFERROR(VLOOKUP('DATA ENTRY'!O401,'Sub Ref'!$C$3:$E$11,2,0),0)</f>
        <v>0</v>
      </c>
      <c r="AF401" s="26">
        <f>IFERROR(VLOOKUP('DATA ENTRY'!O401,'Sub Ref'!$C$3:$E$11,3,0),0)</f>
        <v>0</v>
      </c>
      <c r="AG401" s="26">
        <f>IFERROR(VLOOKUP('DATA ENTRY'!R401,'Sub Ref'!$L$3:$N$24,2,0),0)</f>
        <v>0</v>
      </c>
      <c r="AH401" s="26">
        <f>IFERROR(VLOOKUP('DATA ENTRY'!R401,'Sub Ref'!$L$3:$N$24,3,0),0)</f>
        <v>0</v>
      </c>
      <c r="AI401" s="26">
        <f>IFERROR(VLOOKUP('DATA ENTRY'!U401,'Sub Ref'!$C$14:$E$22,2,0),0)</f>
        <v>0</v>
      </c>
      <c r="AJ401" s="26">
        <f>IFERROR(VLOOKUP('DATA ENTRY'!U401,'Sub Ref'!$C$14:$E$22,3,0),0)</f>
        <v>0</v>
      </c>
      <c r="AK401" s="26">
        <f>IFERROR(INDEX('Sub Ref'!$M$14:$M$23,MATCH('DATA ENTRY'!X401,'Sub Ref'!$L$14:$L$23,0)),0)</f>
        <v>0</v>
      </c>
      <c r="AL401" s="26">
        <f>IFERROR(INDEX('Sub Ref'!$N$14:$N$23,MATCH('DATA ENTRY'!X401,'Sub Ref'!$L$14:$L$23,0)),0)</f>
        <v>0</v>
      </c>
      <c r="AN401" s="26">
        <f t="shared" si="64"/>
        <v>7</v>
      </c>
      <c r="AP401" s="26">
        <f>IFERROR('MARK LOOKUP'!Y401*LEDGER!AR401,0)</f>
        <v>0</v>
      </c>
      <c r="AQ401" s="26">
        <f>IFERROR('MARK LOOKUP'!Z401*LEDGER!AS401,0)</f>
        <v>0</v>
      </c>
      <c r="AR401" s="26">
        <f>IFERROR(AA401*LEDGER!AU401,0)</f>
        <v>0</v>
      </c>
      <c r="AS401" s="26">
        <f>IFERROR(AB401*LEDGER!AV401,0)</f>
        <v>0</v>
      </c>
      <c r="AT401" s="26">
        <f>IFERROR(AC401*LEDGER!AU401,0)</f>
        <v>0</v>
      </c>
      <c r="AU401" s="26">
        <f>IFERROR(AD401*LEDGER!AV401,0)</f>
        <v>0</v>
      </c>
      <c r="AV401" s="26">
        <f>IFERROR(AE401*LEDGER!BA401,0)</f>
        <v>0</v>
      </c>
      <c r="AW401" s="26">
        <f>IFERROR(AF401*LEDGER!BB401,0)</f>
        <v>0</v>
      </c>
      <c r="AX401" s="26">
        <f>IFERROR(AG401*LEDGER!BD401,0)</f>
        <v>0</v>
      </c>
      <c r="AY401" s="26">
        <f>IFERROR(AH401*LEDGER!BE401,0)</f>
        <v>0</v>
      </c>
      <c r="AZ401" s="26">
        <f>IFERROR(AI401*LEDGER!BG401,0)</f>
        <v>0</v>
      </c>
      <c r="BA401" s="26">
        <f>IFERROR(AJ401*LEDGER!BH401,0)</f>
        <v>0</v>
      </c>
      <c r="BB401" s="26">
        <f>IFERROR(AK401*LEDGER!BJ401,0)</f>
        <v>0</v>
      </c>
      <c r="BC401" s="26">
        <f>IFERROR(AL401*LEDGER!BK401,0)</f>
        <v>0</v>
      </c>
      <c r="BD401" s="26">
        <f t="shared" si="65"/>
        <v>0</v>
      </c>
      <c r="BE401" s="26">
        <f t="shared" si="66"/>
        <v>0</v>
      </c>
    </row>
    <row r="402" spans="2:57" x14ac:dyDescent="0.2">
      <c r="B402" s="26">
        <f>'Sub Ref'!F$27</f>
        <v>75</v>
      </c>
      <c r="C402" s="26">
        <f>'Sub Ref'!G$27</f>
        <v>25</v>
      </c>
      <c r="D402" s="26">
        <f t="shared" si="60"/>
        <v>100</v>
      </c>
      <c r="E402" s="26">
        <f>'Sub Ref'!O$27</f>
        <v>75</v>
      </c>
      <c r="F402" s="26">
        <f>'Sub Ref'!P$27</f>
        <v>25</v>
      </c>
      <c r="G402" s="26">
        <f t="shared" si="61"/>
        <v>100</v>
      </c>
      <c r="H402" s="26" t="e">
        <f>VLOOKUP('DATA ENTRY'!L402,'Sub Ref'!$L$30:$O$31,4,0)</f>
        <v>#N/A</v>
      </c>
      <c r="I402" s="26" t="e">
        <f>VLOOKUP('DATA ENTRY'!L402,'Sub Ref'!$L$30:$P$31,5,0)</f>
        <v>#N/A</v>
      </c>
      <c r="J402" s="26" t="e">
        <f t="shared" si="67"/>
        <v>#N/A</v>
      </c>
      <c r="K402" s="26" t="e">
        <f>VLOOKUP('DATA ENTRY'!O402,'Sub Ref'!$C$3:$G$11,4,0)</f>
        <v>#N/A</v>
      </c>
      <c r="L402" s="26" t="e">
        <f>VLOOKUP('DATA ENTRY'!O402,'Sub Ref'!$C$3:$G$11,5,0)</f>
        <v>#N/A</v>
      </c>
      <c r="M402" s="26" t="e">
        <f t="shared" si="62"/>
        <v>#N/A</v>
      </c>
      <c r="N402" s="26" t="e">
        <f>VLOOKUP('DATA ENTRY'!R402,'Sub Ref'!$L$3:$P$11,4,0)</f>
        <v>#N/A</v>
      </c>
      <c r="O402" s="26" t="e">
        <f>VLOOKUP('DATA ENTRY'!R402,'Sub Ref'!$L$3:$P$11,5,0)</f>
        <v>#N/A</v>
      </c>
      <c r="P402" s="26" t="e">
        <f t="shared" si="68"/>
        <v>#N/A</v>
      </c>
      <c r="Q402" s="26" t="e">
        <f>VLOOKUP('DATA ENTRY'!U402,'Sub Ref'!$C$14:$G$22,4,0)</f>
        <v>#N/A</v>
      </c>
      <c r="R402" s="26" t="e">
        <f>VLOOKUP('DATA ENTRY'!U402,'Sub Ref'!$C$14:$G$22,5,0)</f>
        <v>#N/A</v>
      </c>
      <c r="S402" s="26" t="e">
        <f t="shared" si="69"/>
        <v>#N/A</v>
      </c>
      <c r="T402" s="26" t="e">
        <f>INDEX('Sub Ref'!$O$14:$O$22,MATCH('DATA ENTRY'!X402,'Sub Ref'!$L$14:$L$22,0))</f>
        <v>#N/A</v>
      </c>
      <c r="U402" s="26" t="e">
        <f>INDEX('Sub Ref'!$P$14:$P$22,MATCH('DATA ENTRY'!X402,'Sub Ref'!$L$14:$L$22,0))</f>
        <v>#N/A</v>
      </c>
      <c r="V402" s="26" t="e">
        <f t="shared" si="63"/>
        <v>#N/A</v>
      </c>
      <c r="X402" s="26">
        <f>'DATA ENTRY'!A402</f>
        <v>0</v>
      </c>
      <c r="Y402" s="26">
        <f>'Sub Ref'!$D$27</f>
        <v>2.25</v>
      </c>
      <c r="Z402" s="26">
        <f>'Sub Ref'!$E$27</f>
        <v>0.75</v>
      </c>
      <c r="AA402" s="26">
        <f>'Sub Ref'!$M$27</f>
        <v>3</v>
      </c>
      <c r="AB402" s="26">
        <f>'Sub Ref'!$N$27</f>
        <v>1</v>
      </c>
      <c r="AC402" s="26">
        <f>IFERROR(VLOOKUP('DATA ENTRY'!L402,'Sub Ref'!$L$30:$N$31,2,0),0)</f>
        <v>0</v>
      </c>
      <c r="AD402" s="26">
        <f>IFERROR(VLOOKUP('DATA ENTRY'!L402,'Sub Ref'!$L$30:$N$31,3,0),0)</f>
        <v>0</v>
      </c>
      <c r="AE402" s="26">
        <f>IFERROR(VLOOKUP('DATA ENTRY'!O402,'Sub Ref'!$C$3:$E$11,2,0),0)</f>
        <v>0</v>
      </c>
      <c r="AF402" s="26">
        <f>IFERROR(VLOOKUP('DATA ENTRY'!O402,'Sub Ref'!$C$3:$E$11,3,0),0)</f>
        <v>0</v>
      </c>
      <c r="AG402" s="26">
        <f>IFERROR(VLOOKUP('DATA ENTRY'!R402,'Sub Ref'!$L$3:$N$24,2,0),0)</f>
        <v>0</v>
      </c>
      <c r="AH402" s="26">
        <f>IFERROR(VLOOKUP('DATA ENTRY'!R402,'Sub Ref'!$L$3:$N$24,3,0),0)</f>
        <v>0</v>
      </c>
      <c r="AI402" s="26">
        <f>IFERROR(VLOOKUP('DATA ENTRY'!U402,'Sub Ref'!$C$14:$E$22,2,0),0)</f>
        <v>0</v>
      </c>
      <c r="AJ402" s="26">
        <f>IFERROR(VLOOKUP('DATA ENTRY'!U402,'Sub Ref'!$C$14:$E$22,3,0),0)</f>
        <v>0</v>
      </c>
      <c r="AK402" s="26">
        <f>IFERROR(INDEX('Sub Ref'!$M$14:$M$23,MATCH('DATA ENTRY'!X402,'Sub Ref'!$L$14:$L$23,0)),0)</f>
        <v>0</v>
      </c>
      <c r="AL402" s="26">
        <f>IFERROR(INDEX('Sub Ref'!$N$14:$N$23,MATCH('DATA ENTRY'!X402,'Sub Ref'!$L$14:$L$23,0)),0)</f>
        <v>0</v>
      </c>
      <c r="AN402" s="26">
        <f t="shared" si="64"/>
        <v>7</v>
      </c>
      <c r="AP402" s="26">
        <f>IFERROR('MARK LOOKUP'!Y402*LEDGER!AR402,0)</f>
        <v>0</v>
      </c>
      <c r="AQ402" s="26">
        <f>IFERROR('MARK LOOKUP'!Z402*LEDGER!AS402,0)</f>
        <v>0</v>
      </c>
      <c r="AR402" s="26">
        <f>IFERROR(AA402*LEDGER!AU402,0)</f>
        <v>0</v>
      </c>
      <c r="AS402" s="26">
        <f>IFERROR(AB402*LEDGER!AV402,0)</f>
        <v>0</v>
      </c>
      <c r="AT402" s="26">
        <f>IFERROR(AC402*LEDGER!AU402,0)</f>
        <v>0</v>
      </c>
      <c r="AU402" s="26">
        <f>IFERROR(AD402*LEDGER!AV402,0)</f>
        <v>0</v>
      </c>
      <c r="AV402" s="26">
        <f>IFERROR(AE402*LEDGER!BA402,0)</f>
        <v>0</v>
      </c>
      <c r="AW402" s="26">
        <f>IFERROR(AF402*LEDGER!BB402,0)</f>
        <v>0</v>
      </c>
      <c r="AX402" s="26">
        <f>IFERROR(AG402*LEDGER!BD402,0)</f>
        <v>0</v>
      </c>
      <c r="AY402" s="26">
        <f>IFERROR(AH402*LEDGER!BE402,0)</f>
        <v>0</v>
      </c>
      <c r="AZ402" s="26">
        <f>IFERROR(AI402*LEDGER!BG402,0)</f>
        <v>0</v>
      </c>
      <c r="BA402" s="26">
        <f>IFERROR(AJ402*LEDGER!BH402,0)</f>
        <v>0</v>
      </c>
      <c r="BB402" s="26">
        <f>IFERROR(AK402*LEDGER!BJ402,0)</f>
        <v>0</v>
      </c>
      <c r="BC402" s="26">
        <f>IFERROR(AL402*LEDGER!BK402,0)</f>
        <v>0</v>
      </c>
      <c r="BD402" s="26">
        <f t="shared" si="65"/>
        <v>0</v>
      </c>
      <c r="BE402" s="26">
        <f t="shared" si="66"/>
        <v>0</v>
      </c>
    </row>
    <row r="403" spans="2:57" x14ac:dyDescent="0.2">
      <c r="B403" s="26">
        <f>'Sub Ref'!F$27</f>
        <v>75</v>
      </c>
      <c r="C403" s="26">
        <f>'Sub Ref'!G$27</f>
        <v>25</v>
      </c>
      <c r="D403" s="26">
        <f t="shared" si="60"/>
        <v>100</v>
      </c>
      <c r="E403" s="26">
        <f>'Sub Ref'!O$27</f>
        <v>75</v>
      </c>
      <c r="F403" s="26">
        <f>'Sub Ref'!P$27</f>
        <v>25</v>
      </c>
      <c r="G403" s="26">
        <f t="shared" si="61"/>
        <v>100</v>
      </c>
      <c r="H403" s="26" t="e">
        <f>VLOOKUP('DATA ENTRY'!L403,'Sub Ref'!$L$30:$O$31,4,0)</f>
        <v>#N/A</v>
      </c>
      <c r="I403" s="26" t="e">
        <f>VLOOKUP('DATA ENTRY'!L403,'Sub Ref'!$L$30:$P$31,5,0)</f>
        <v>#N/A</v>
      </c>
      <c r="J403" s="26" t="e">
        <f t="shared" si="67"/>
        <v>#N/A</v>
      </c>
      <c r="K403" s="26" t="e">
        <f>VLOOKUP('DATA ENTRY'!O403,'Sub Ref'!$C$3:$G$11,4,0)</f>
        <v>#N/A</v>
      </c>
      <c r="L403" s="26" t="e">
        <f>VLOOKUP('DATA ENTRY'!O403,'Sub Ref'!$C$3:$G$11,5,0)</f>
        <v>#N/A</v>
      </c>
      <c r="M403" s="26" t="e">
        <f t="shared" si="62"/>
        <v>#N/A</v>
      </c>
      <c r="N403" s="26" t="e">
        <f>VLOOKUP('DATA ENTRY'!R403,'Sub Ref'!$L$3:$P$11,4,0)</f>
        <v>#N/A</v>
      </c>
      <c r="O403" s="26" t="e">
        <f>VLOOKUP('DATA ENTRY'!R403,'Sub Ref'!$L$3:$P$11,5,0)</f>
        <v>#N/A</v>
      </c>
      <c r="P403" s="26" t="e">
        <f t="shared" si="68"/>
        <v>#N/A</v>
      </c>
      <c r="Q403" s="26" t="e">
        <f>VLOOKUP('DATA ENTRY'!U403,'Sub Ref'!$C$14:$G$22,4,0)</f>
        <v>#N/A</v>
      </c>
      <c r="R403" s="26" t="e">
        <f>VLOOKUP('DATA ENTRY'!U403,'Sub Ref'!$C$14:$G$22,5,0)</f>
        <v>#N/A</v>
      </c>
      <c r="S403" s="26" t="e">
        <f t="shared" si="69"/>
        <v>#N/A</v>
      </c>
      <c r="T403" s="26" t="e">
        <f>INDEX('Sub Ref'!$O$14:$O$22,MATCH('DATA ENTRY'!X403,'Sub Ref'!$L$14:$L$22,0))</f>
        <v>#N/A</v>
      </c>
      <c r="U403" s="26" t="e">
        <f>INDEX('Sub Ref'!$P$14:$P$22,MATCH('DATA ENTRY'!X403,'Sub Ref'!$L$14:$L$22,0))</f>
        <v>#N/A</v>
      </c>
      <c r="V403" s="26" t="e">
        <f t="shared" si="63"/>
        <v>#N/A</v>
      </c>
      <c r="X403" s="26">
        <f>'DATA ENTRY'!A403</f>
        <v>0</v>
      </c>
      <c r="Y403" s="26">
        <f>'Sub Ref'!$D$27</f>
        <v>2.25</v>
      </c>
      <c r="Z403" s="26">
        <f>'Sub Ref'!$E$27</f>
        <v>0.75</v>
      </c>
      <c r="AA403" s="26">
        <f>'Sub Ref'!$M$27</f>
        <v>3</v>
      </c>
      <c r="AB403" s="26">
        <f>'Sub Ref'!$N$27</f>
        <v>1</v>
      </c>
      <c r="AC403" s="26">
        <f>IFERROR(VLOOKUP('DATA ENTRY'!L403,'Sub Ref'!$L$30:$N$31,2,0),0)</f>
        <v>0</v>
      </c>
      <c r="AD403" s="26">
        <f>IFERROR(VLOOKUP('DATA ENTRY'!L403,'Sub Ref'!$L$30:$N$31,3,0),0)</f>
        <v>0</v>
      </c>
      <c r="AE403" s="26">
        <f>IFERROR(VLOOKUP('DATA ENTRY'!O403,'Sub Ref'!$C$3:$E$11,2,0),0)</f>
        <v>0</v>
      </c>
      <c r="AF403" s="26">
        <f>IFERROR(VLOOKUP('DATA ENTRY'!O403,'Sub Ref'!$C$3:$E$11,3,0),0)</f>
        <v>0</v>
      </c>
      <c r="AG403" s="26">
        <f>IFERROR(VLOOKUP('DATA ENTRY'!R403,'Sub Ref'!$L$3:$N$24,2,0),0)</f>
        <v>0</v>
      </c>
      <c r="AH403" s="26">
        <f>IFERROR(VLOOKUP('DATA ENTRY'!R403,'Sub Ref'!$L$3:$N$24,3,0),0)</f>
        <v>0</v>
      </c>
      <c r="AI403" s="26">
        <f>IFERROR(VLOOKUP('DATA ENTRY'!U403,'Sub Ref'!$C$14:$E$22,2,0),0)</f>
        <v>0</v>
      </c>
      <c r="AJ403" s="26">
        <f>IFERROR(VLOOKUP('DATA ENTRY'!U403,'Sub Ref'!$C$14:$E$22,3,0),0)</f>
        <v>0</v>
      </c>
      <c r="AK403" s="26">
        <f>IFERROR(INDEX('Sub Ref'!$M$14:$M$23,MATCH('DATA ENTRY'!X403,'Sub Ref'!$L$14:$L$23,0)),0)</f>
        <v>0</v>
      </c>
      <c r="AL403" s="26">
        <f>IFERROR(INDEX('Sub Ref'!$N$14:$N$23,MATCH('DATA ENTRY'!X403,'Sub Ref'!$L$14:$L$23,0)),0)</f>
        <v>0</v>
      </c>
      <c r="AN403" s="26">
        <f t="shared" si="64"/>
        <v>7</v>
      </c>
      <c r="AP403" s="26">
        <f>IFERROR('MARK LOOKUP'!Y403*LEDGER!AR403,0)</f>
        <v>0</v>
      </c>
      <c r="AQ403" s="26">
        <f>IFERROR('MARK LOOKUP'!Z403*LEDGER!AS403,0)</f>
        <v>0</v>
      </c>
      <c r="AR403" s="26">
        <f>IFERROR(AA403*LEDGER!AU403,0)</f>
        <v>0</v>
      </c>
      <c r="AS403" s="26">
        <f>IFERROR(AB403*LEDGER!AV403,0)</f>
        <v>0</v>
      </c>
      <c r="AT403" s="26">
        <f>IFERROR(AC403*LEDGER!AU403,0)</f>
        <v>0</v>
      </c>
      <c r="AU403" s="26">
        <f>IFERROR(AD403*LEDGER!AV403,0)</f>
        <v>0</v>
      </c>
      <c r="AV403" s="26">
        <f>IFERROR(AE403*LEDGER!BA403,0)</f>
        <v>0</v>
      </c>
      <c r="AW403" s="26">
        <f>IFERROR(AF403*LEDGER!BB403,0)</f>
        <v>0</v>
      </c>
      <c r="AX403" s="26">
        <f>IFERROR(AG403*LEDGER!BD403,0)</f>
        <v>0</v>
      </c>
      <c r="AY403" s="26">
        <f>IFERROR(AH403*LEDGER!BE403,0)</f>
        <v>0</v>
      </c>
      <c r="AZ403" s="26">
        <f>IFERROR(AI403*LEDGER!BG403,0)</f>
        <v>0</v>
      </c>
      <c r="BA403" s="26">
        <f>IFERROR(AJ403*LEDGER!BH403,0)</f>
        <v>0</v>
      </c>
      <c r="BB403" s="26">
        <f>IFERROR(AK403*LEDGER!BJ403,0)</f>
        <v>0</v>
      </c>
      <c r="BC403" s="26">
        <f>IFERROR(AL403*LEDGER!BK403,0)</f>
        <v>0</v>
      </c>
      <c r="BD403" s="26">
        <f t="shared" si="65"/>
        <v>0</v>
      </c>
      <c r="BE403" s="26">
        <f t="shared" si="66"/>
        <v>0</v>
      </c>
    </row>
    <row r="404" spans="2:57" x14ac:dyDescent="0.2">
      <c r="B404" s="26">
        <f>'Sub Ref'!F$27</f>
        <v>75</v>
      </c>
      <c r="C404" s="26">
        <f>'Sub Ref'!G$27</f>
        <v>25</v>
      </c>
      <c r="D404" s="26">
        <f t="shared" si="60"/>
        <v>100</v>
      </c>
      <c r="E404" s="26">
        <f>'Sub Ref'!O$27</f>
        <v>75</v>
      </c>
      <c r="F404" s="26">
        <f>'Sub Ref'!P$27</f>
        <v>25</v>
      </c>
      <c r="G404" s="26">
        <f t="shared" si="61"/>
        <v>100</v>
      </c>
      <c r="H404" s="26" t="e">
        <f>VLOOKUP('DATA ENTRY'!L404,'Sub Ref'!$L$30:$O$31,4,0)</f>
        <v>#N/A</v>
      </c>
      <c r="I404" s="26" t="e">
        <f>VLOOKUP('DATA ENTRY'!L404,'Sub Ref'!$L$30:$P$31,5,0)</f>
        <v>#N/A</v>
      </c>
      <c r="J404" s="26" t="e">
        <f t="shared" si="67"/>
        <v>#N/A</v>
      </c>
      <c r="K404" s="26" t="e">
        <f>VLOOKUP('DATA ENTRY'!O404,'Sub Ref'!$C$3:$G$11,4,0)</f>
        <v>#N/A</v>
      </c>
      <c r="L404" s="26" t="e">
        <f>VLOOKUP('DATA ENTRY'!O404,'Sub Ref'!$C$3:$G$11,5,0)</f>
        <v>#N/A</v>
      </c>
      <c r="M404" s="26" t="e">
        <f t="shared" si="62"/>
        <v>#N/A</v>
      </c>
      <c r="N404" s="26" t="e">
        <f>VLOOKUP('DATA ENTRY'!R404,'Sub Ref'!$L$3:$P$11,4,0)</f>
        <v>#N/A</v>
      </c>
      <c r="O404" s="26" t="e">
        <f>VLOOKUP('DATA ENTRY'!R404,'Sub Ref'!$L$3:$P$11,5,0)</f>
        <v>#N/A</v>
      </c>
      <c r="P404" s="26" t="e">
        <f t="shared" si="68"/>
        <v>#N/A</v>
      </c>
      <c r="Q404" s="26" t="e">
        <f>VLOOKUP('DATA ENTRY'!U404,'Sub Ref'!$C$14:$G$22,4,0)</f>
        <v>#N/A</v>
      </c>
      <c r="R404" s="26" t="e">
        <f>VLOOKUP('DATA ENTRY'!U404,'Sub Ref'!$C$14:$G$22,5,0)</f>
        <v>#N/A</v>
      </c>
      <c r="S404" s="26" t="e">
        <f t="shared" si="69"/>
        <v>#N/A</v>
      </c>
      <c r="T404" s="26" t="e">
        <f>INDEX('Sub Ref'!$O$14:$O$22,MATCH('DATA ENTRY'!X404,'Sub Ref'!$L$14:$L$22,0))</f>
        <v>#N/A</v>
      </c>
      <c r="U404" s="26" t="e">
        <f>INDEX('Sub Ref'!$P$14:$P$22,MATCH('DATA ENTRY'!X404,'Sub Ref'!$L$14:$L$22,0))</f>
        <v>#N/A</v>
      </c>
      <c r="V404" s="26" t="e">
        <f t="shared" si="63"/>
        <v>#N/A</v>
      </c>
      <c r="X404" s="26">
        <f>'DATA ENTRY'!A404</f>
        <v>0</v>
      </c>
      <c r="Y404" s="26">
        <f>'Sub Ref'!$D$27</f>
        <v>2.25</v>
      </c>
      <c r="Z404" s="26">
        <f>'Sub Ref'!$E$27</f>
        <v>0.75</v>
      </c>
      <c r="AA404" s="26">
        <f>'Sub Ref'!$M$27</f>
        <v>3</v>
      </c>
      <c r="AB404" s="26">
        <f>'Sub Ref'!$N$27</f>
        <v>1</v>
      </c>
      <c r="AC404" s="26">
        <f>IFERROR(VLOOKUP('DATA ENTRY'!L404,'Sub Ref'!$L$30:$N$31,2,0),0)</f>
        <v>0</v>
      </c>
      <c r="AD404" s="26">
        <f>IFERROR(VLOOKUP('DATA ENTRY'!L404,'Sub Ref'!$L$30:$N$31,3,0),0)</f>
        <v>0</v>
      </c>
      <c r="AE404" s="26">
        <f>IFERROR(VLOOKUP('DATA ENTRY'!O404,'Sub Ref'!$C$3:$E$11,2,0),0)</f>
        <v>0</v>
      </c>
      <c r="AF404" s="26">
        <f>IFERROR(VLOOKUP('DATA ENTRY'!O404,'Sub Ref'!$C$3:$E$11,3,0),0)</f>
        <v>0</v>
      </c>
      <c r="AG404" s="26">
        <f>IFERROR(VLOOKUP('DATA ENTRY'!R404,'Sub Ref'!$L$3:$N$24,2,0),0)</f>
        <v>0</v>
      </c>
      <c r="AH404" s="26">
        <f>IFERROR(VLOOKUP('DATA ENTRY'!R404,'Sub Ref'!$L$3:$N$24,3,0),0)</f>
        <v>0</v>
      </c>
      <c r="AI404" s="26">
        <f>IFERROR(VLOOKUP('DATA ENTRY'!U404,'Sub Ref'!$C$14:$E$22,2,0),0)</f>
        <v>0</v>
      </c>
      <c r="AJ404" s="26">
        <f>IFERROR(VLOOKUP('DATA ENTRY'!U404,'Sub Ref'!$C$14:$E$22,3,0),0)</f>
        <v>0</v>
      </c>
      <c r="AK404" s="26">
        <f>IFERROR(INDEX('Sub Ref'!$M$14:$M$23,MATCH('DATA ENTRY'!X404,'Sub Ref'!$L$14:$L$23,0)),0)</f>
        <v>0</v>
      </c>
      <c r="AL404" s="26">
        <f>IFERROR(INDEX('Sub Ref'!$N$14:$N$23,MATCH('DATA ENTRY'!X404,'Sub Ref'!$L$14:$L$23,0)),0)</f>
        <v>0</v>
      </c>
      <c r="AN404" s="26">
        <f t="shared" si="64"/>
        <v>7</v>
      </c>
      <c r="AP404" s="26">
        <f>IFERROR('MARK LOOKUP'!Y404*LEDGER!AR404,0)</f>
        <v>0</v>
      </c>
      <c r="AQ404" s="26">
        <f>IFERROR('MARK LOOKUP'!Z404*LEDGER!AS404,0)</f>
        <v>0</v>
      </c>
      <c r="AR404" s="26">
        <f>IFERROR(AA404*LEDGER!AU404,0)</f>
        <v>0</v>
      </c>
      <c r="AS404" s="26">
        <f>IFERROR(AB404*LEDGER!AV404,0)</f>
        <v>0</v>
      </c>
      <c r="AT404" s="26">
        <f>IFERROR(AC404*LEDGER!AU404,0)</f>
        <v>0</v>
      </c>
      <c r="AU404" s="26">
        <f>IFERROR(AD404*LEDGER!AV404,0)</f>
        <v>0</v>
      </c>
      <c r="AV404" s="26">
        <f>IFERROR(AE404*LEDGER!BA404,0)</f>
        <v>0</v>
      </c>
      <c r="AW404" s="26">
        <f>IFERROR(AF404*LEDGER!BB404,0)</f>
        <v>0</v>
      </c>
      <c r="AX404" s="26">
        <f>IFERROR(AG404*LEDGER!BD404,0)</f>
        <v>0</v>
      </c>
      <c r="AY404" s="26">
        <f>IFERROR(AH404*LEDGER!BE404,0)</f>
        <v>0</v>
      </c>
      <c r="AZ404" s="26">
        <f>IFERROR(AI404*LEDGER!BG404,0)</f>
        <v>0</v>
      </c>
      <c r="BA404" s="26">
        <f>IFERROR(AJ404*LEDGER!BH404,0)</f>
        <v>0</v>
      </c>
      <c r="BB404" s="26">
        <f>IFERROR(AK404*LEDGER!BJ404,0)</f>
        <v>0</v>
      </c>
      <c r="BC404" s="26">
        <f>IFERROR(AL404*LEDGER!BK404,0)</f>
        <v>0</v>
      </c>
      <c r="BD404" s="26">
        <f t="shared" si="65"/>
        <v>0</v>
      </c>
      <c r="BE404" s="26">
        <f t="shared" si="66"/>
        <v>0</v>
      </c>
    </row>
    <row r="405" spans="2:57" x14ac:dyDescent="0.2">
      <c r="B405" s="26">
        <f>'Sub Ref'!F$27</f>
        <v>75</v>
      </c>
      <c r="C405" s="26">
        <f>'Sub Ref'!G$27</f>
        <v>25</v>
      </c>
      <c r="D405" s="26">
        <f t="shared" si="60"/>
        <v>100</v>
      </c>
      <c r="E405" s="26">
        <f>'Sub Ref'!O$27</f>
        <v>75</v>
      </c>
      <c r="F405" s="26">
        <f>'Sub Ref'!P$27</f>
        <v>25</v>
      </c>
      <c r="G405" s="26">
        <f t="shared" si="61"/>
        <v>100</v>
      </c>
      <c r="H405" s="26" t="e">
        <f>VLOOKUP('DATA ENTRY'!L405,'Sub Ref'!$L$30:$O$31,4,0)</f>
        <v>#N/A</v>
      </c>
      <c r="I405" s="26" t="e">
        <f>VLOOKUP('DATA ENTRY'!L405,'Sub Ref'!$L$30:$P$31,5,0)</f>
        <v>#N/A</v>
      </c>
      <c r="J405" s="26" t="e">
        <f t="shared" si="67"/>
        <v>#N/A</v>
      </c>
      <c r="K405" s="26" t="e">
        <f>VLOOKUP('DATA ENTRY'!O405,'Sub Ref'!$C$3:$G$11,4,0)</f>
        <v>#N/A</v>
      </c>
      <c r="L405" s="26" t="e">
        <f>VLOOKUP('DATA ENTRY'!O405,'Sub Ref'!$C$3:$G$11,5,0)</f>
        <v>#N/A</v>
      </c>
      <c r="M405" s="26" t="e">
        <f t="shared" si="62"/>
        <v>#N/A</v>
      </c>
      <c r="N405" s="26" t="e">
        <f>VLOOKUP('DATA ENTRY'!R405,'Sub Ref'!$L$3:$P$11,4,0)</f>
        <v>#N/A</v>
      </c>
      <c r="O405" s="26" t="e">
        <f>VLOOKUP('DATA ENTRY'!R405,'Sub Ref'!$L$3:$P$11,5,0)</f>
        <v>#N/A</v>
      </c>
      <c r="P405" s="26" t="e">
        <f t="shared" si="68"/>
        <v>#N/A</v>
      </c>
      <c r="Q405" s="26" t="e">
        <f>VLOOKUP('DATA ENTRY'!U405,'Sub Ref'!$C$14:$G$22,4,0)</f>
        <v>#N/A</v>
      </c>
      <c r="R405" s="26" t="e">
        <f>VLOOKUP('DATA ENTRY'!U405,'Sub Ref'!$C$14:$G$22,5,0)</f>
        <v>#N/A</v>
      </c>
      <c r="S405" s="26" t="e">
        <f t="shared" si="69"/>
        <v>#N/A</v>
      </c>
      <c r="T405" s="26" t="e">
        <f>INDEX('Sub Ref'!$O$14:$O$22,MATCH('DATA ENTRY'!X405,'Sub Ref'!$L$14:$L$22,0))</f>
        <v>#N/A</v>
      </c>
      <c r="U405" s="26" t="e">
        <f>INDEX('Sub Ref'!$P$14:$P$22,MATCH('DATA ENTRY'!X405,'Sub Ref'!$L$14:$L$22,0))</f>
        <v>#N/A</v>
      </c>
      <c r="V405" s="26" t="e">
        <f t="shared" si="63"/>
        <v>#N/A</v>
      </c>
      <c r="X405" s="26">
        <f>'DATA ENTRY'!A405</f>
        <v>0</v>
      </c>
      <c r="Y405" s="26">
        <f>'Sub Ref'!$D$27</f>
        <v>2.25</v>
      </c>
      <c r="Z405" s="26">
        <f>'Sub Ref'!$E$27</f>
        <v>0.75</v>
      </c>
      <c r="AA405" s="26">
        <f>'Sub Ref'!$M$27</f>
        <v>3</v>
      </c>
      <c r="AB405" s="26">
        <f>'Sub Ref'!$N$27</f>
        <v>1</v>
      </c>
      <c r="AC405" s="26">
        <f>IFERROR(VLOOKUP('DATA ENTRY'!L405,'Sub Ref'!$L$30:$N$31,2,0),0)</f>
        <v>0</v>
      </c>
      <c r="AD405" s="26">
        <f>IFERROR(VLOOKUP('DATA ENTRY'!L405,'Sub Ref'!$L$30:$N$31,3,0),0)</f>
        <v>0</v>
      </c>
      <c r="AE405" s="26">
        <f>IFERROR(VLOOKUP('DATA ENTRY'!O405,'Sub Ref'!$C$3:$E$11,2,0),0)</f>
        <v>0</v>
      </c>
      <c r="AF405" s="26">
        <f>IFERROR(VLOOKUP('DATA ENTRY'!O405,'Sub Ref'!$C$3:$E$11,3,0),0)</f>
        <v>0</v>
      </c>
      <c r="AG405" s="26">
        <f>IFERROR(VLOOKUP('DATA ENTRY'!R405,'Sub Ref'!$L$3:$N$24,2,0),0)</f>
        <v>0</v>
      </c>
      <c r="AH405" s="26">
        <f>IFERROR(VLOOKUP('DATA ENTRY'!R405,'Sub Ref'!$L$3:$N$24,3,0),0)</f>
        <v>0</v>
      </c>
      <c r="AI405" s="26">
        <f>IFERROR(VLOOKUP('DATA ENTRY'!U405,'Sub Ref'!$C$14:$E$22,2,0),0)</f>
        <v>0</v>
      </c>
      <c r="AJ405" s="26">
        <f>IFERROR(VLOOKUP('DATA ENTRY'!U405,'Sub Ref'!$C$14:$E$22,3,0),0)</f>
        <v>0</v>
      </c>
      <c r="AK405" s="26">
        <f>IFERROR(INDEX('Sub Ref'!$M$14:$M$23,MATCH('DATA ENTRY'!X405,'Sub Ref'!$L$14:$L$23,0)),0)</f>
        <v>0</v>
      </c>
      <c r="AL405" s="26">
        <f>IFERROR(INDEX('Sub Ref'!$N$14:$N$23,MATCH('DATA ENTRY'!X405,'Sub Ref'!$L$14:$L$23,0)),0)</f>
        <v>0</v>
      </c>
      <c r="AN405" s="26">
        <f t="shared" si="64"/>
        <v>7</v>
      </c>
      <c r="AP405" s="26">
        <f>IFERROR('MARK LOOKUP'!Y405*LEDGER!AR405,0)</f>
        <v>0</v>
      </c>
      <c r="AQ405" s="26">
        <f>IFERROR('MARK LOOKUP'!Z405*LEDGER!AS405,0)</f>
        <v>0</v>
      </c>
      <c r="AR405" s="26">
        <f>IFERROR(AA405*LEDGER!AU405,0)</f>
        <v>0</v>
      </c>
      <c r="AS405" s="26">
        <f>IFERROR(AB405*LEDGER!AV405,0)</f>
        <v>0</v>
      </c>
      <c r="AT405" s="26">
        <f>IFERROR(AC405*LEDGER!AU405,0)</f>
        <v>0</v>
      </c>
      <c r="AU405" s="26">
        <f>IFERROR(AD405*LEDGER!AV405,0)</f>
        <v>0</v>
      </c>
      <c r="AV405" s="26">
        <f>IFERROR(AE405*LEDGER!BA405,0)</f>
        <v>0</v>
      </c>
      <c r="AW405" s="26">
        <f>IFERROR(AF405*LEDGER!BB405,0)</f>
        <v>0</v>
      </c>
      <c r="AX405" s="26">
        <f>IFERROR(AG405*LEDGER!BD405,0)</f>
        <v>0</v>
      </c>
      <c r="AY405" s="26">
        <f>IFERROR(AH405*LEDGER!BE405,0)</f>
        <v>0</v>
      </c>
      <c r="AZ405" s="26">
        <f>IFERROR(AI405*LEDGER!BG405,0)</f>
        <v>0</v>
      </c>
      <c r="BA405" s="26">
        <f>IFERROR(AJ405*LEDGER!BH405,0)</f>
        <v>0</v>
      </c>
      <c r="BB405" s="26">
        <f>IFERROR(AK405*LEDGER!BJ405,0)</f>
        <v>0</v>
      </c>
      <c r="BC405" s="26">
        <f>IFERROR(AL405*LEDGER!BK405,0)</f>
        <v>0</v>
      </c>
      <c r="BD405" s="26">
        <f t="shared" si="65"/>
        <v>0</v>
      </c>
      <c r="BE405" s="26">
        <f t="shared" si="66"/>
        <v>0</v>
      </c>
    </row>
    <row r="406" spans="2:57" x14ac:dyDescent="0.2">
      <c r="B406" s="26">
        <f>'Sub Ref'!F$27</f>
        <v>75</v>
      </c>
      <c r="C406" s="26">
        <f>'Sub Ref'!G$27</f>
        <v>25</v>
      </c>
      <c r="D406" s="26">
        <f t="shared" si="60"/>
        <v>100</v>
      </c>
      <c r="E406" s="26">
        <f>'Sub Ref'!O$27</f>
        <v>75</v>
      </c>
      <c r="F406" s="26">
        <f>'Sub Ref'!P$27</f>
        <v>25</v>
      </c>
      <c r="G406" s="26">
        <f t="shared" si="61"/>
        <v>100</v>
      </c>
      <c r="H406" s="26" t="e">
        <f>VLOOKUP('DATA ENTRY'!L406,'Sub Ref'!$L$30:$O$31,4,0)</f>
        <v>#N/A</v>
      </c>
      <c r="I406" s="26" t="e">
        <f>VLOOKUP('DATA ENTRY'!L406,'Sub Ref'!$L$30:$P$31,5,0)</f>
        <v>#N/A</v>
      </c>
      <c r="J406" s="26" t="e">
        <f t="shared" si="67"/>
        <v>#N/A</v>
      </c>
      <c r="K406" s="26" t="e">
        <f>VLOOKUP('DATA ENTRY'!O406,'Sub Ref'!$C$3:$G$11,4,0)</f>
        <v>#N/A</v>
      </c>
      <c r="L406" s="26" t="e">
        <f>VLOOKUP('DATA ENTRY'!O406,'Sub Ref'!$C$3:$G$11,5,0)</f>
        <v>#N/A</v>
      </c>
      <c r="M406" s="26" t="e">
        <f t="shared" si="62"/>
        <v>#N/A</v>
      </c>
      <c r="N406" s="26" t="e">
        <f>VLOOKUP('DATA ENTRY'!R406,'Sub Ref'!$L$3:$P$11,4,0)</f>
        <v>#N/A</v>
      </c>
      <c r="O406" s="26" t="e">
        <f>VLOOKUP('DATA ENTRY'!R406,'Sub Ref'!$L$3:$P$11,5,0)</f>
        <v>#N/A</v>
      </c>
      <c r="P406" s="26" t="e">
        <f t="shared" si="68"/>
        <v>#N/A</v>
      </c>
      <c r="Q406" s="26" t="e">
        <f>VLOOKUP('DATA ENTRY'!U406,'Sub Ref'!$C$14:$G$22,4,0)</f>
        <v>#N/A</v>
      </c>
      <c r="R406" s="26" t="e">
        <f>VLOOKUP('DATA ENTRY'!U406,'Sub Ref'!$C$14:$G$22,5,0)</f>
        <v>#N/A</v>
      </c>
      <c r="S406" s="26" t="e">
        <f t="shared" si="69"/>
        <v>#N/A</v>
      </c>
      <c r="T406" s="26" t="e">
        <f>INDEX('Sub Ref'!$O$14:$O$22,MATCH('DATA ENTRY'!X406,'Sub Ref'!$L$14:$L$22,0))</f>
        <v>#N/A</v>
      </c>
      <c r="U406" s="26" t="e">
        <f>INDEX('Sub Ref'!$P$14:$P$22,MATCH('DATA ENTRY'!X406,'Sub Ref'!$L$14:$L$22,0))</f>
        <v>#N/A</v>
      </c>
      <c r="V406" s="26" t="e">
        <f t="shared" si="63"/>
        <v>#N/A</v>
      </c>
      <c r="X406" s="26">
        <f>'DATA ENTRY'!A406</f>
        <v>0</v>
      </c>
      <c r="Y406" s="26">
        <f>'Sub Ref'!$D$27</f>
        <v>2.25</v>
      </c>
      <c r="Z406" s="26">
        <f>'Sub Ref'!$E$27</f>
        <v>0.75</v>
      </c>
      <c r="AA406" s="26">
        <f>'Sub Ref'!$M$27</f>
        <v>3</v>
      </c>
      <c r="AB406" s="26">
        <f>'Sub Ref'!$N$27</f>
        <v>1</v>
      </c>
      <c r="AC406" s="26">
        <f>IFERROR(VLOOKUP('DATA ENTRY'!L406,'Sub Ref'!$L$30:$N$31,2,0),0)</f>
        <v>0</v>
      </c>
      <c r="AD406" s="26">
        <f>IFERROR(VLOOKUP('DATA ENTRY'!L406,'Sub Ref'!$L$30:$N$31,3,0),0)</f>
        <v>0</v>
      </c>
      <c r="AE406" s="26">
        <f>IFERROR(VLOOKUP('DATA ENTRY'!O406,'Sub Ref'!$C$3:$E$11,2,0),0)</f>
        <v>0</v>
      </c>
      <c r="AF406" s="26">
        <f>IFERROR(VLOOKUP('DATA ENTRY'!O406,'Sub Ref'!$C$3:$E$11,3,0),0)</f>
        <v>0</v>
      </c>
      <c r="AG406" s="26">
        <f>IFERROR(VLOOKUP('DATA ENTRY'!R406,'Sub Ref'!$L$3:$N$24,2,0),0)</f>
        <v>0</v>
      </c>
      <c r="AH406" s="26">
        <f>IFERROR(VLOOKUP('DATA ENTRY'!R406,'Sub Ref'!$L$3:$N$24,3,0),0)</f>
        <v>0</v>
      </c>
      <c r="AI406" s="26">
        <f>IFERROR(VLOOKUP('DATA ENTRY'!U406,'Sub Ref'!$C$14:$E$22,2,0),0)</f>
        <v>0</v>
      </c>
      <c r="AJ406" s="26">
        <f>IFERROR(VLOOKUP('DATA ENTRY'!U406,'Sub Ref'!$C$14:$E$22,3,0),0)</f>
        <v>0</v>
      </c>
      <c r="AK406" s="26">
        <f>IFERROR(INDEX('Sub Ref'!$M$14:$M$23,MATCH('DATA ENTRY'!X406,'Sub Ref'!$L$14:$L$23,0)),0)</f>
        <v>0</v>
      </c>
      <c r="AL406" s="26">
        <f>IFERROR(INDEX('Sub Ref'!$N$14:$N$23,MATCH('DATA ENTRY'!X406,'Sub Ref'!$L$14:$L$23,0)),0)</f>
        <v>0</v>
      </c>
      <c r="AN406" s="26">
        <f t="shared" si="64"/>
        <v>7</v>
      </c>
      <c r="AP406" s="26">
        <f>IFERROR('MARK LOOKUP'!Y406*LEDGER!AR406,0)</f>
        <v>0</v>
      </c>
      <c r="AQ406" s="26">
        <f>IFERROR('MARK LOOKUP'!Z406*LEDGER!AS406,0)</f>
        <v>0</v>
      </c>
      <c r="AR406" s="26">
        <f>IFERROR(AA406*LEDGER!AU406,0)</f>
        <v>0</v>
      </c>
      <c r="AS406" s="26">
        <f>IFERROR(AB406*LEDGER!AV406,0)</f>
        <v>0</v>
      </c>
      <c r="AT406" s="26">
        <f>IFERROR(AC406*LEDGER!AU406,0)</f>
        <v>0</v>
      </c>
      <c r="AU406" s="26">
        <f>IFERROR(AD406*LEDGER!AV406,0)</f>
        <v>0</v>
      </c>
      <c r="AV406" s="26">
        <f>IFERROR(AE406*LEDGER!BA406,0)</f>
        <v>0</v>
      </c>
      <c r="AW406" s="26">
        <f>IFERROR(AF406*LEDGER!BB406,0)</f>
        <v>0</v>
      </c>
      <c r="AX406" s="26">
        <f>IFERROR(AG406*LEDGER!BD406,0)</f>
        <v>0</v>
      </c>
      <c r="AY406" s="26">
        <f>IFERROR(AH406*LEDGER!BE406,0)</f>
        <v>0</v>
      </c>
      <c r="AZ406" s="26">
        <f>IFERROR(AI406*LEDGER!BG406,0)</f>
        <v>0</v>
      </c>
      <c r="BA406" s="26">
        <f>IFERROR(AJ406*LEDGER!BH406,0)</f>
        <v>0</v>
      </c>
      <c r="BB406" s="26">
        <f>IFERROR(AK406*LEDGER!BJ406,0)</f>
        <v>0</v>
      </c>
      <c r="BC406" s="26">
        <f>IFERROR(AL406*LEDGER!BK406,0)</f>
        <v>0</v>
      </c>
      <c r="BD406" s="26">
        <f t="shared" si="65"/>
        <v>0</v>
      </c>
      <c r="BE406" s="26">
        <f t="shared" si="66"/>
        <v>0</v>
      </c>
    </row>
    <row r="407" spans="2:57" x14ac:dyDescent="0.2">
      <c r="B407" s="26">
        <f>'Sub Ref'!F$27</f>
        <v>75</v>
      </c>
      <c r="C407" s="26">
        <f>'Sub Ref'!G$27</f>
        <v>25</v>
      </c>
      <c r="D407" s="26">
        <f t="shared" si="60"/>
        <v>100</v>
      </c>
      <c r="E407" s="26">
        <f>'Sub Ref'!O$27</f>
        <v>75</v>
      </c>
      <c r="F407" s="26">
        <f>'Sub Ref'!P$27</f>
        <v>25</v>
      </c>
      <c r="G407" s="26">
        <f t="shared" si="61"/>
        <v>100</v>
      </c>
      <c r="H407" s="26" t="e">
        <f>VLOOKUP('DATA ENTRY'!L407,'Sub Ref'!$L$30:$O$31,4,0)</f>
        <v>#N/A</v>
      </c>
      <c r="I407" s="26" t="e">
        <f>VLOOKUP('DATA ENTRY'!L407,'Sub Ref'!$L$30:$P$31,5,0)</f>
        <v>#N/A</v>
      </c>
      <c r="J407" s="26" t="e">
        <f t="shared" si="67"/>
        <v>#N/A</v>
      </c>
      <c r="K407" s="26" t="e">
        <f>VLOOKUP('DATA ENTRY'!O407,'Sub Ref'!$C$3:$G$11,4,0)</f>
        <v>#N/A</v>
      </c>
      <c r="L407" s="26" t="e">
        <f>VLOOKUP('DATA ENTRY'!O407,'Sub Ref'!$C$3:$G$11,5,0)</f>
        <v>#N/A</v>
      </c>
      <c r="M407" s="26" t="e">
        <f t="shared" si="62"/>
        <v>#N/A</v>
      </c>
      <c r="N407" s="26" t="e">
        <f>VLOOKUP('DATA ENTRY'!R407,'Sub Ref'!$L$3:$P$11,4,0)</f>
        <v>#N/A</v>
      </c>
      <c r="O407" s="26" t="e">
        <f>VLOOKUP('DATA ENTRY'!R407,'Sub Ref'!$L$3:$P$11,5,0)</f>
        <v>#N/A</v>
      </c>
      <c r="P407" s="26" t="e">
        <f t="shared" si="68"/>
        <v>#N/A</v>
      </c>
      <c r="Q407" s="26" t="e">
        <f>VLOOKUP('DATA ENTRY'!U407,'Sub Ref'!$C$14:$G$22,4,0)</f>
        <v>#N/A</v>
      </c>
      <c r="R407" s="26" t="e">
        <f>VLOOKUP('DATA ENTRY'!U407,'Sub Ref'!$C$14:$G$22,5,0)</f>
        <v>#N/A</v>
      </c>
      <c r="S407" s="26" t="e">
        <f t="shared" si="69"/>
        <v>#N/A</v>
      </c>
      <c r="T407" s="26" t="e">
        <f>INDEX('Sub Ref'!$O$14:$O$22,MATCH('DATA ENTRY'!X407,'Sub Ref'!$L$14:$L$22,0))</f>
        <v>#N/A</v>
      </c>
      <c r="U407" s="26" t="e">
        <f>INDEX('Sub Ref'!$P$14:$P$22,MATCH('DATA ENTRY'!X407,'Sub Ref'!$L$14:$L$22,0))</f>
        <v>#N/A</v>
      </c>
      <c r="V407" s="26" t="e">
        <f t="shared" si="63"/>
        <v>#N/A</v>
      </c>
      <c r="X407" s="26">
        <f>'DATA ENTRY'!A407</f>
        <v>0</v>
      </c>
      <c r="Y407" s="26">
        <f>'Sub Ref'!$D$27</f>
        <v>2.25</v>
      </c>
      <c r="Z407" s="26">
        <f>'Sub Ref'!$E$27</f>
        <v>0.75</v>
      </c>
      <c r="AA407" s="26">
        <f>'Sub Ref'!$M$27</f>
        <v>3</v>
      </c>
      <c r="AB407" s="26">
        <f>'Sub Ref'!$N$27</f>
        <v>1</v>
      </c>
      <c r="AC407" s="26">
        <f>IFERROR(VLOOKUP('DATA ENTRY'!L407,'Sub Ref'!$L$30:$N$31,2,0),0)</f>
        <v>0</v>
      </c>
      <c r="AD407" s="26">
        <f>IFERROR(VLOOKUP('DATA ENTRY'!L407,'Sub Ref'!$L$30:$N$31,3,0),0)</f>
        <v>0</v>
      </c>
      <c r="AE407" s="26">
        <f>IFERROR(VLOOKUP('DATA ENTRY'!O407,'Sub Ref'!$C$3:$E$11,2,0),0)</f>
        <v>0</v>
      </c>
      <c r="AF407" s="26">
        <f>IFERROR(VLOOKUP('DATA ENTRY'!O407,'Sub Ref'!$C$3:$E$11,3,0),0)</f>
        <v>0</v>
      </c>
      <c r="AG407" s="26">
        <f>IFERROR(VLOOKUP('DATA ENTRY'!R407,'Sub Ref'!$L$3:$N$24,2,0),0)</f>
        <v>0</v>
      </c>
      <c r="AH407" s="26">
        <f>IFERROR(VLOOKUP('DATA ENTRY'!R407,'Sub Ref'!$L$3:$N$24,3,0),0)</f>
        <v>0</v>
      </c>
      <c r="AI407" s="26">
        <f>IFERROR(VLOOKUP('DATA ENTRY'!U407,'Sub Ref'!$C$14:$E$22,2,0),0)</f>
        <v>0</v>
      </c>
      <c r="AJ407" s="26">
        <f>IFERROR(VLOOKUP('DATA ENTRY'!U407,'Sub Ref'!$C$14:$E$22,3,0),0)</f>
        <v>0</v>
      </c>
      <c r="AK407" s="26">
        <f>IFERROR(INDEX('Sub Ref'!$M$14:$M$23,MATCH('DATA ENTRY'!X407,'Sub Ref'!$L$14:$L$23,0)),0)</f>
        <v>0</v>
      </c>
      <c r="AL407" s="26">
        <f>IFERROR(INDEX('Sub Ref'!$N$14:$N$23,MATCH('DATA ENTRY'!X407,'Sub Ref'!$L$14:$L$23,0)),0)</f>
        <v>0</v>
      </c>
      <c r="AN407" s="26">
        <f t="shared" si="64"/>
        <v>7</v>
      </c>
      <c r="AP407" s="26">
        <f>IFERROR('MARK LOOKUP'!Y407*LEDGER!AR407,0)</f>
        <v>0</v>
      </c>
      <c r="AQ407" s="26">
        <f>IFERROR('MARK LOOKUP'!Z407*LEDGER!AS407,0)</f>
        <v>0</v>
      </c>
      <c r="AR407" s="26">
        <f>IFERROR(AA407*LEDGER!AU407,0)</f>
        <v>0</v>
      </c>
      <c r="AS407" s="26">
        <f>IFERROR(AB407*LEDGER!AV407,0)</f>
        <v>0</v>
      </c>
      <c r="AT407" s="26">
        <f>IFERROR(AC407*LEDGER!AU407,0)</f>
        <v>0</v>
      </c>
      <c r="AU407" s="26">
        <f>IFERROR(AD407*LEDGER!AV407,0)</f>
        <v>0</v>
      </c>
      <c r="AV407" s="26">
        <f>IFERROR(AE407*LEDGER!BA407,0)</f>
        <v>0</v>
      </c>
      <c r="AW407" s="26">
        <f>IFERROR(AF407*LEDGER!BB407,0)</f>
        <v>0</v>
      </c>
      <c r="AX407" s="26">
        <f>IFERROR(AG407*LEDGER!BD407,0)</f>
        <v>0</v>
      </c>
      <c r="AY407" s="26">
        <f>IFERROR(AH407*LEDGER!BE407,0)</f>
        <v>0</v>
      </c>
      <c r="AZ407" s="26">
        <f>IFERROR(AI407*LEDGER!BG407,0)</f>
        <v>0</v>
      </c>
      <c r="BA407" s="26">
        <f>IFERROR(AJ407*LEDGER!BH407,0)</f>
        <v>0</v>
      </c>
      <c r="BB407" s="26">
        <f>IFERROR(AK407*LEDGER!BJ407,0)</f>
        <v>0</v>
      </c>
      <c r="BC407" s="26">
        <f>IFERROR(AL407*LEDGER!BK407,0)</f>
        <v>0</v>
      </c>
      <c r="BD407" s="26">
        <f t="shared" si="65"/>
        <v>0</v>
      </c>
      <c r="BE407" s="26">
        <f t="shared" si="66"/>
        <v>0</v>
      </c>
    </row>
    <row r="408" spans="2:57" x14ac:dyDescent="0.2">
      <c r="B408" s="26">
        <f>'Sub Ref'!F$27</f>
        <v>75</v>
      </c>
      <c r="C408" s="26">
        <f>'Sub Ref'!G$27</f>
        <v>25</v>
      </c>
      <c r="D408" s="26">
        <f t="shared" si="60"/>
        <v>100</v>
      </c>
      <c r="E408" s="26">
        <f>'Sub Ref'!O$27</f>
        <v>75</v>
      </c>
      <c r="F408" s="26">
        <f>'Sub Ref'!P$27</f>
        <v>25</v>
      </c>
      <c r="G408" s="26">
        <f t="shared" si="61"/>
        <v>100</v>
      </c>
      <c r="H408" s="26" t="e">
        <f>VLOOKUP('DATA ENTRY'!L408,'Sub Ref'!$L$30:$O$31,4,0)</f>
        <v>#N/A</v>
      </c>
      <c r="I408" s="26" t="e">
        <f>VLOOKUP('DATA ENTRY'!L408,'Sub Ref'!$L$30:$P$31,5,0)</f>
        <v>#N/A</v>
      </c>
      <c r="J408" s="26" t="e">
        <f t="shared" si="67"/>
        <v>#N/A</v>
      </c>
      <c r="K408" s="26" t="e">
        <f>VLOOKUP('DATA ENTRY'!O408,'Sub Ref'!$C$3:$G$11,4,0)</f>
        <v>#N/A</v>
      </c>
      <c r="L408" s="26" t="e">
        <f>VLOOKUP('DATA ENTRY'!O408,'Sub Ref'!$C$3:$G$11,5,0)</f>
        <v>#N/A</v>
      </c>
      <c r="M408" s="26" t="e">
        <f t="shared" si="62"/>
        <v>#N/A</v>
      </c>
      <c r="N408" s="26" t="e">
        <f>VLOOKUP('DATA ENTRY'!R408,'Sub Ref'!$L$3:$P$11,4,0)</f>
        <v>#N/A</v>
      </c>
      <c r="O408" s="26" t="e">
        <f>VLOOKUP('DATA ENTRY'!R408,'Sub Ref'!$L$3:$P$11,5,0)</f>
        <v>#N/A</v>
      </c>
      <c r="P408" s="26" t="e">
        <f t="shared" si="68"/>
        <v>#N/A</v>
      </c>
      <c r="Q408" s="26" t="e">
        <f>VLOOKUP('DATA ENTRY'!U408,'Sub Ref'!$C$14:$G$22,4,0)</f>
        <v>#N/A</v>
      </c>
      <c r="R408" s="26" t="e">
        <f>VLOOKUP('DATA ENTRY'!U408,'Sub Ref'!$C$14:$G$22,5,0)</f>
        <v>#N/A</v>
      </c>
      <c r="S408" s="26" t="e">
        <f t="shared" si="69"/>
        <v>#N/A</v>
      </c>
      <c r="T408" s="26" t="e">
        <f>INDEX('Sub Ref'!$O$14:$O$22,MATCH('DATA ENTRY'!X408,'Sub Ref'!$L$14:$L$22,0))</f>
        <v>#N/A</v>
      </c>
      <c r="U408" s="26" t="e">
        <f>INDEX('Sub Ref'!$P$14:$P$22,MATCH('DATA ENTRY'!X408,'Sub Ref'!$L$14:$L$22,0))</f>
        <v>#N/A</v>
      </c>
      <c r="V408" s="26" t="e">
        <f t="shared" si="63"/>
        <v>#N/A</v>
      </c>
      <c r="X408" s="26">
        <f>'DATA ENTRY'!A408</f>
        <v>0</v>
      </c>
      <c r="Y408" s="26">
        <f>'Sub Ref'!$D$27</f>
        <v>2.25</v>
      </c>
      <c r="Z408" s="26">
        <f>'Sub Ref'!$E$27</f>
        <v>0.75</v>
      </c>
      <c r="AA408" s="26">
        <f>'Sub Ref'!$M$27</f>
        <v>3</v>
      </c>
      <c r="AB408" s="26">
        <f>'Sub Ref'!$N$27</f>
        <v>1</v>
      </c>
      <c r="AC408" s="26">
        <f>IFERROR(VLOOKUP('DATA ENTRY'!L408,'Sub Ref'!$L$30:$N$31,2,0),0)</f>
        <v>0</v>
      </c>
      <c r="AD408" s="26">
        <f>IFERROR(VLOOKUP('DATA ENTRY'!L408,'Sub Ref'!$L$30:$N$31,3,0),0)</f>
        <v>0</v>
      </c>
      <c r="AE408" s="26">
        <f>IFERROR(VLOOKUP('DATA ENTRY'!O408,'Sub Ref'!$C$3:$E$11,2,0),0)</f>
        <v>0</v>
      </c>
      <c r="AF408" s="26">
        <f>IFERROR(VLOOKUP('DATA ENTRY'!O408,'Sub Ref'!$C$3:$E$11,3,0),0)</f>
        <v>0</v>
      </c>
      <c r="AG408" s="26">
        <f>IFERROR(VLOOKUP('DATA ENTRY'!R408,'Sub Ref'!$L$3:$N$24,2,0),0)</f>
        <v>0</v>
      </c>
      <c r="AH408" s="26">
        <f>IFERROR(VLOOKUP('DATA ENTRY'!R408,'Sub Ref'!$L$3:$N$24,3,0),0)</f>
        <v>0</v>
      </c>
      <c r="AI408" s="26">
        <f>IFERROR(VLOOKUP('DATA ENTRY'!U408,'Sub Ref'!$C$14:$E$22,2,0),0)</f>
        <v>0</v>
      </c>
      <c r="AJ408" s="26">
        <f>IFERROR(VLOOKUP('DATA ENTRY'!U408,'Sub Ref'!$C$14:$E$22,3,0),0)</f>
        <v>0</v>
      </c>
      <c r="AK408" s="26">
        <f>IFERROR(INDEX('Sub Ref'!$M$14:$M$23,MATCH('DATA ENTRY'!X408,'Sub Ref'!$L$14:$L$23,0)),0)</f>
        <v>0</v>
      </c>
      <c r="AL408" s="26">
        <f>IFERROR(INDEX('Sub Ref'!$N$14:$N$23,MATCH('DATA ENTRY'!X408,'Sub Ref'!$L$14:$L$23,0)),0)</f>
        <v>0</v>
      </c>
      <c r="AN408" s="26">
        <f t="shared" si="64"/>
        <v>7</v>
      </c>
      <c r="AP408" s="26">
        <f>IFERROR('MARK LOOKUP'!Y408*LEDGER!AR408,0)</f>
        <v>0</v>
      </c>
      <c r="AQ408" s="26">
        <f>IFERROR('MARK LOOKUP'!Z408*LEDGER!AS408,0)</f>
        <v>0</v>
      </c>
      <c r="AR408" s="26">
        <f>IFERROR(AA408*LEDGER!AU408,0)</f>
        <v>0</v>
      </c>
      <c r="AS408" s="26">
        <f>IFERROR(AB408*LEDGER!AV408,0)</f>
        <v>0</v>
      </c>
      <c r="AT408" s="26">
        <f>IFERROR(AC408*LEDGER!AU408,0)</f>
        <v>0</v>
      </c>
      <c r="AU408" s="26">
        <f>IFERROR(AD408*LEDGER!AV408,0)</f>
        <v>0</v>
      </c>
      <c r="AV408" s="26">
        <f>IFERROR(AE408*LEDGER!BA408,0)</f>
        <v>0</v>
      </c>
      <c r="AW408" s="26">
        <f>IFERROR(AF408*LEDGER!BB408,0)</f>
        <v>0</v>
      </c>
      <c r="AX408" s="26">
        <f>IFERROR(AG408*LEDGER!BD408,0)</f>
        <v>0</v>
      </c>
      <c r="AY408" s="26">
        <f>IFERROR(AH408*LEDGER!BE408,0)</f>
        <v>0</v>
      </c>
      <c r="AZ408" s="26">
        <f>IFERROR(AI408*LEDGER!BG408,0)</f>
        <v>0</v>
      </c>
      <c r="BA408" s="26">
        <f>IFERROR(AJ408*LEDGER!BH408,0)</f>
        <v>0</v>
      </c>
      <c r="BB408" s="26">
        <f>IFERROR(AK408*LEDGER!BJ408,0)</f>
        <v>0</v>
      </c>
      <c r="BC408" s="26">
        <f>IFERROR(AL408*LEDGER!BK408,0)</f>
        <v>0</v>
      </c>
      <c r="BD408" s="26">
        <f t="shared" si="65"/>
        <v>0</v>
      </c>
      <c r="BE408" s="26">
        <f t="shared" si="66"/>
        <v>0</v>
      </c>
    </row>
    <row r="409" spans="2:57" x14ac:dyDescent="0.2">
      <c r="B409" s="26">
        <f>'Sub Ref'!F$27</f>
        <v>75</v>
      </c>
      <c r="C409" s="26">
        <f>'Sub Ref'!G$27</f>
        <v>25</v>
      </c>
      <c r="D409" s="26">
        <f t="shared" si="60"/>
        <v>100</v>
      </c>
      <c r="E409" s="26">
        <f>'Sub Ref'!O$27</f>
        <v>75</v>
      </c>
      <c r="F409" s="26">
        <f>'Sub Ref'!P$27</f>
        <v>25</v>
      </c>
      <c r="G409" s="26">
        <f t="shared" si="61"/>
        <v>100</v>
      </c>
      <c r="H409" s="26" t="e">
        <f>VLOOKUP('DATA ENTRY'!L409,'Sub Ref'!$L$30:$O$31,4,0)</f>
        <v>#N/A</v>
      </c>
      <c r="I409" s="26" t="e">
        <f>VLOOKUP('DATA ENTRY'!L409,'Sub Ref'!$L$30:$P$31,5,0)</f>
        <v>#N/A</v>
      </c>
      <c r="J409" s="26" t="e">
        <f t="shared" si="67"/>
        <v>#N/A</v>
      </c>
      <c r="K409" s="26" t="e">
        <f>VLOOKUP('DATA ENTRY'!O409,'Sub Ref'!$C$3:$G$11,4,0)</f>
        <v>#N/A</v>
      </c>
      <c r="L409" s="26" t="e">
        <f>VLOOKUP('DATA ENTRY'!O409,'Sub Ref'!$C$3:$G$11,5,0)</f>
        <v>#N/A</v>
      </c>
      <c r="M409" s="26" t="e">
        <f t="shared" si="62"/>
        <v>#N/A</v>
      </c>
      <c r="N409" s="26" t="e">
        <f>VLOOKUP('DATA ENTRY'!R409,'Sub Ref'!$L$3:$P$11,4,0)</f>
        <v>#N/A</v>
      </c>
      <c r="O409" s="26" t="e">
        <f>VLOOKUP('DATA ENTRY'!R409,'Sub Ref'!$L$3:$P$11,5,0)</f>
        <v>#N/A</v>
      </c>
      <c r="P409" s="26" t="e">
        <f t="shared" si="68"/>
        <v>#N/A</v>
      </c>
      <c r="Q409" s="26" t="e">
        <f>VLOOKUP('DATA ENTRY'!U409,'Sub Ref'!$C$14:$G$22,4,0)</f>
        <v>#N/A</v>
      </c>
      <c r="R409" s="26" t="e">
        <f>VLOOKUP('DATA ENTRY'!U409,'Sub Ref'!$C$14:$G$22,5,0)</f>
        <v>#N/A</v>
      </c>
      <c r="S409" s="26" t="e">
        <f t="shared" si="69"/>
        <v>#N/A</v>
      </c>
      <c r="T409" s="26" t="e">
        <f>INDEX('Sub Ref'!$O$14:$O$22,MATCH('DATA ENTRY'!X409,'Sub Ref'!$L$14:$L$22,0))</f>
        <v>#N/A</v>
      </c>
      <c r="U409" s="26" t="e">
        <f>INDEX('Sub Ref'!$P$14:$P$22,MATCH('DATA ENTRY'!X409,'Sub Ref'!$L$14:$L$22,0))</f>
        <v>#N/A</v>
      </c>
      <c r="V409" s="26" t="e">
        <f t="shared" si="63"/>
        <v>#N/A</v>
      </c>
      <c r="X409" s="26">
        <f>'DATA ENTRY'!A409</f>
        <v>0</v>
      </c>
      <c r="Y409" s="26">
        <f>'Sub Ref'!$D$27</f>
        <v>2.25</v>
      </c>
      <c r="Z409" s="26">
        <f>'Sub Ref'!$E$27</f>
        <v>0.75</v>
      </c>
      <c r="AA409" s="26">
        <f>'Sub Ref'!$M$27</f>
        <v>3</v>
      </c>
      <c r="AB409" s="26">
        <f>'Sub Ref'!$N$27</f>
        <v>1</v>
      </c>
      <c r="AC409" s="26">
        <f>IFERROR(VLOOKUP('DATA ENTRY'!L409,'Sub Ref'!$L$30:$N$31,2,0),0)</f>
        <v>0</v>
      </c>
      <c r="AD409" s="26">
        <f>IFERROR(VLOOKUP('DATA ENTRY'!L409,'Sub Ref'!$L$30:$N$31,3,0),0)</f>
        <v>0</v>
      </c>
      <c r="AE409" s="26">
        <f>IFERROR(VLOOKUP('DATA ENTRY'!O409,'Sub Ref'!$C$3:$E$11,2,0),0)</f>
        <v>0</v>
      </c>
      <c r="AF409" s="26">
        <f>IFERROR(VLOOKUP('DATA ENTRY'!O409,'Sub Ref'!$C$3:$E$11,3,0),0)</f>
        <v>0</v>
      </c>
      <c r="AG409" s="26">
        <f>IFERROR(VLOOKUP('DATA ENTRY'!R409,'Sub Ref'!$L$3:$N$24,2,0),0)</f>
        <v>0</v>
      </c>
      <c r="AH409" s="26">
        <f>IFERROR(VLOOKUP('DATA ENTRY'!R409,'Sub Ref'!$L$3:$N$24,3,0),0)</f>
        <v>0</v>
      </c>
      <c r="AI409" s="26">
        <f>IFERROR(VLOOKUP('DATA ENTRY'!U409,'Sub Ref'!$C$14:$E$22,2,0),0)</f>
        <v>0</v>
      </c>
      <c r="AJ409" s="26">
        <f>IFERROR(VLOOKUP('DATA ENTRY'!U409,'Sub Ref'!$C$14:$E$22,3,0),0)</f>
        <v>0</v>
      </c>
      <c r="AK409" s="26">
        <f>IFERROR(INDEX('Sub Ref'!$M$14:$M$23,MATCH('DATA ENTRY'!X409,'Sub Ref'!$L$14:$L$23,0)),0)</f>
        <v>0</v>
      </c>
      <c r="AL409" s="26">
        <f>IFERROR(INDEX('Sub Ref'!$N$14:$N$23,MATCH('DATA ENTRY'!X409,'Sub Ref'!$L$14:$L$23,0)),0)</f>
        <v>0</v>
      </c>
      <c r="AN409" s="26">
        <f t="shared" si="64"/>
        <v>7</v>
      </c>
      <c r="AP409" s="26">
        <f>IFERROR('MARK LOOKUP'!Y409*LEDGER!AR409,0)</f>
        <v>0</v>
      </c>
      <c r="AQ409" s="26">
        <f>IFERROR('MARK LOOKUP'!Z409*LEDGER!AS409,0)</f>
        <v>0</v>
      </c>
      <c r="AR409" s="26">
        <f>IFERROR(AA409*LEDGER!AU409,0)</f>
        <v>0</v>
      </c>
      <c r="AS409" s="26">
        <f>IFERROR(AB409*LEDGER!AV409,0)</f>
        <v>0</v>
      </c>
      <c r="AT409" s="26">
        <f>IFERROR(AC409*LEDGER!AU409,0)</f>
        <v>0</v>
      </c>
      <c r="AU409" s="26">
        <f>IFERROR(AD409*LEDGER!AV409,0)</f>
        <v>0</v>
      </c>
      <c r="AV409" s="26">
        <f>IFERROR(AE409*LEDGER!BA409,0)</f>
        <v>0</v>
      </c>
      <c r="AW409" s="26">
        <f>IFERROR(AF409*LEDGER!BB409,0)</f>
        <v>0</v>
      </c>
      <c r="AX409" s="26">
        <f>IFERROR(AG409*LEDGER!BD409,0)</f>
        <v>0</v>
      </c>
      <c r="AY409" s="26">
        <f>IFERROR(AH409*LEDGER!BE409,0)</f>
        <v>0</v>
      </c>
      <c r="AZ409" s="26">
        <f>IFERROR(AI409*LEDGER!BG409,0)</f>
        <v>0</v>
      </c>
      <c r="BA409" s="26">
        <f>IFERROR(AJ409*LEDGER!BH409,0)</f>
        <v>0</v>
      </c>
      <c r="BB409" s="26">
        <f>IFERROR(AK409*LEDGER!BJ409,0)</f>
        <v>0</v>
      </c>
      <c r="BC409" s="26">
        <f>IFERROR(AL409*LEDGER!BK409,0)</f>
        <v>0</v>
      </c>
      <c r="BD409" s="26">
        <f t="shared" si="65"/>
        <v>0</v>
      </c>
      <c r="BE409" s="26">
        <f t="shared" si="66"/>
        <v>0</v>
      </c>
    </row>
    <row r="410" spans="2:57" x14ac:dyDescent="0.2">
      <c r="B410" s="26">
        <f>'Sub Ref'!F$27</f>
        <v>75</v>
      </c>
      <c r="C410" s="26">
        <f>'Sub Ref'!G$27</f>
        <v>25</v>
      </c>
      <c r="D410" s="26">
        <f t="shared" si="60"/>
        <v>100</v>
      </c>
      <c r="E410" s="26">
        <f>'Sub Ref'!O$27</f>
        <v>75</v>
      </c>
      <c r="F410" s="26">
        <f>'Sub Ref'!P$27</f>
        <v>25</v>
      </c>
      <c r="G410" s="26">
        <f t="shared" si="61"/>
        <v>100</v>
      </c>
      <c r="H410" s="26" t="e">
        <f>VLOOKUP('DATA ENTRY'!L410,'Sub Ref'!$L$30:$O$31,4,0)</f>
        <v>#N/A</v>
      </c>
      <c r="I410" s="26" t="e">
        <f>VLOOKUP('DATA ENTRY'!L410,'Sub Ref'!$L$30:$P$31,5,0)</f>
        <v>#N/A</v>
      </c>
      <c r="J410" s="26" t="e">
        <f t="shared" si="67"/>
        <v>#N/A</v>
      </c>
      <c r="K410" s="26" t="e">
        <f>VLOOKUP('DATA ENTRY'!O410,'Sub Ref'!$C$3:$G$11,4,0)</f>
        <v>#N/A</v>
      </c>
      <c r="L410" s="26" t="e">
        <f>VLOOKUP('DATA ENTRY'!O410,'Sub Ref'!$C$3:$G$11,5,0)</f>
        <v>#N/A</v>
      </c>
      <c r="M410" s="26" t="e">
        <f t="shared" si="62"/>
        <v>#N/A</v>
      </c>
      <c r="N410" s="26" t="e">
        <f>VLOOKUP('DATA ENTRY'!R410,'Sub Ref'!$L$3:$P$11,4,0)</f>
        <v>#N/A</v>
      </c>
      <c r="O410" s="26" t="e">
        <f>VLOOKUP('DATA ENTRY'!R410,'Sub Ref'!$L$3:$P$11,5,0)</f>
        <v>#N/A</v>
      </c>
      <c r="P410" s="26" t="e">
        <f t="shared" si="68"/>
        <v>#N/A</v>
      </c>
      <c r="Q410" s="26" t="e">
        <f>VLOOKUP('DATA ENTRY'!U410,'Sub Ref'!$C$14:$G$22,4,0)</f>
        <v>#N/A</v>
      </c>
      <c r="R410" s="26" t="e">
        <f>VLOOKUP('DATA ENTRY'!U410,'Sub Ref'!$C$14:$G$22,5,0)</f>
        <v>#N/A</v>
      </c>
      <c r="S410" s="26" t="e">
        <f t="shared" si="69"/>
        <v>#N/A</v>
      </c>
      <c r="T410" s="26" t="e">
        <f>INDEX('Sub Ref'!$O$14:$O$22,MATCH('DATA ENTRY'!X410,'Sub Ref'!$L$14:$L$22,0))</f>
        <v>#N/A</v>
      </c>
      <c r="U410" s="26" t="e">
        <f>INDEX('Sub Ref'!$P$14:$P$22,MATCH('DATA ENTRY'!X410,'Sub Ref'!$L$14:$L$22,0))</f>
        <v>#N/A</v>
      </c>
      <c r="V410" s="26" t="e">
        <f t="shared" si="63"/>
        <v>#N/A</v>
      </c>
      <c r="X410" s="26">
        <f>'DATA ENTRY'!A410</f>
        <v>0</v>
      </c>
      <c r="Y410" s="26">
        <f>'Sub Ref'!$D$27</f>
        <v>2.25</v>
      </c>
      <c r="Z410" s="26">
        <f>'Sub Ref'!$E$27</f>
        <v>0.75</v>
      </c>
      <c r="AA410" s="26">
        <f>'Sub Ref'!$M$27</f>
        <v>3</v>
      </c>
      <c r="AB410" s="26">
        <f>'Sub Ref'!$N$27</f>
        <v>1</v>
      </c>
      <c r="AC410" s="26">
        <f>IFERROR(VLOOKUP('DATA ENTRY'!L410,'Sub Ref'!$L$30:$N$31,2,0),0)</f>
        <v>0</v>
      </c>
      <c r="AD410" s="26">
        <f>IFERROR(VLOOKUP('DATA ENTRY'!L410,'Sub Ref'!$L$30:$N$31,3,0),0)</f>
        <v>0</v>
      </c>
      <c r="AE410" s="26">
        <f>IFERROR(VLOOKUP('DATA ENTRY'!O410,'Sub Ref'!$C$3:$E$11,2,0),0)</f>
        <v>0</v>
      </c>
      <c r="AF410" s="26">
        <f>IFERROR(VLOOKUP('DATA ENTRY'!O410,'Sub Ref'!$C$3:$E$11,3,0),0)</f>
        <v>0</v>
      </c>
      <c r="AG410" s="26">
        <f>IFERROR(VLOOKUP('DATA ENTRY'!R410,'Sub Ref'!$L$3:$N$24,2,0),0)</f>
        <v>0</v>
      </c>
      <c r="AH410" s="26">
        <f>IFERROR(VLOOKUP('DATA ENTRY'!R410,'Sub Ref'!$L$3:$N$24,3,0),0)</f>
        <v>0</v>
      </c>
      <c r="AI410" s="26">
        <f>IFERROR(VLOOKUP('DATA ENTRY'!U410,'Sub Ref'!$C$14:$E$22,2,0),0)</f>
        <v>0</v>
      </c>
      <c r="AJ410" s="26">
        <f>IFERROR(VLOOKUP('DATA ENTRY'!U410,'Sub Ref'!$C$14:$E$22,3,0),0)</f>
        <v>0</v>
      </c>
      <c r="AK410" s="26">
        <f>IFERROR(INDEX('Sub Ref'!$M$14:$M$23,MATCH('DATA ENTRY'!X410,'Sub Ref'!$L$14:$L$23,0)),0)</f>
        <v>0</v>
      </c>
      <c r="AL410" s="26">
        <f>IFERROR(INDEX('Sub Ref'!$N$14:$N$23,MATCH('DATA ENTRY'!X410,'Sub Ref'!$L$14:$L$23,0)),0)</f>
        <v>0</v>
      </c>
      <c r="AN410" s="26">
        <f t="shared" si="64"/>
        <v>7</v>
      </c>
      <c r="AP410" s="26">
        <f>IFERROR('MARK LOOKUP'!Y410*LEDGER!AR410,0)</f>
        <v>0</v>
      </c>
      <c r="AQ410" s="26">
        <f>IFERROR('MARK LOOKUP'!Z410*LEDGER!AS410,0)</f>
        <v>0</v>
      </c>
      <c r="AR410" s="26">
        <f>IFERROR(AA410*LEDGER!AU410,0)</f>
        <v>0</v>
      </c>
      <c r="AS410" s="26">
        <f>IFERROR(AB410*LEDGER!AV410,0)</f>
        <v>0</v>
      </c>
      <c r="AT410" s="26">
        <f>IFERROR(AC410*LEDGER!AU410,0)</f>
        <v>0</v>
      </c>
      <c r="AU410" s="26">
        <f>IFERROR(AD410*LEDGER!AV410,0)</f>
        <v>0</v>
      </c>
      <c r="AV410" s="26">
        <f>IFERROR(AE410*LEDGER!BA410,0)</f>
        <v>0</v>
      </c>
      <c r="AW410" s="26">
        <f>IFERROR(AF410*LEDGER!BB410,0)</f>
        <v>0</v>
      </c>
      <c r="AX410" s="26">
        <f>IFERROR(AG410*LEDGER!BD410,0)</f>
        <v>0</v>
      </c>
      <c r="AY410" s="26">
        <f>IFERROR(AH410*LEDGER!BE410,0)</f>
        <v>0</v>
      </c>
      <c r="AZ410" s="26">
        <f>IFERROR(AI410*LEDGER!BG410,0)</f>
        <v>0</v>
      </c>
      <c r="BA410" s="26">
        <f>IFERROR(AJ410*LEDGER!BH410,0)</f>
        <v>0</v>
      </c>
      <c r="BB410" s="26">
        <f>IFERROR(AK410*LEDGER!BJ410,0)</f>
        <v>0</v>
      </c>
      <c r="BC410" s="26">
        <f>IFERROR(AL410*LEDGER!BK410,0)</f>
        <v>0</v>
      </c>
      <c r="BD410" s="26">
        <f t="shared" si="65"/>
        <v>0</v>
      </c>
      <c r="BE410" s="26">
        <f t="shared" si="66"/>
        <v>0</v>
      </c>
    </row>
    <row r="411" spans="2:57" x14ac:dyDescent="0.2">
      <c r="B411" s="26">
        <f>'Sub Ref'!F$27</f>
        <v>75</v>
      </c>
      <c r="C411" s="26">
        <f>'Sub Ref'!G$27</f>
        <v>25</v>
      </c>
      <c r="D411" s="26">
        <f t="shared" si="60"/>
        <v>100</v>
      </c>
      <c r="E411" s="26">
        <f>'Sub Ref'!O$27</f>
        <v>75</v>
      </c>
      <c r="F411" s="26">
        <f>'Sub Ref'!P$27</f>
        <v>25</v>
      </c>
      <c r="G411" s="26">
        <f t="shared" si="61"/>
        <v>100</v>
      </c>
      <c r="H411" s="26" t="e">
        <f>VLOOKUP('DATA ENTRY'!L411,'Sub Ref'!$L$30:$O$31,4,0)</f>
        <v>#N/A</v>
      </c>
      <c r="I411" s="26" t="e">
        <f>VLOOKUP('DATA ENTRY'!L411,'Sub Ref'!$L$30:$P$31,5,0)</f>
        <v>#N/A</v>
      </c>
      <c r="J411" s="26" t="e">
        <f t="shared" si="67"/>
        <v>#N/A</v>
      </c>
      <c r="K411" s="26" t="e">
        <f>VLOOKUP('DATA ENTRY'!O411,'Sub Ref'!$C$3:$G$11,4,0)</f>
        <v>#N/A</v>
      </c>
      <c r="L411" s="26" t="e">
        <f>VLOOKUP('DATA ENTRY'!O411,'Sub Ref'!$C$3:$G$11,5,0)</f>
        <v>#N/A</v>
      </c>
      <c r="M411" s="26" t="e">
        <f t="shared" si="62"/>
        <v>#N/A</v>
      </c>
      <c r="N411" s="26" t="e">
        <f>VLOOKUP('DATA ENTRY'!R411,'Sub Ref'!$L$3:$P$11,4,0)</f>
        <v>#N/A</v>
      </c>
      <c r="O411" s="26" t="e">
        <f>VLOOKUP('DATA ENTRY'!R411,'Sub Ref'!$L$3:$P$11,5,0)</f>
        <v>#N/A</v>
      </c>
      <c r="P411" s="26" t="e">
        <f t="shared" si="68"/>
        <v>#N/A</v>
      </c>
      <c r="Q411" s="26" t="e">
        <f>VLOOKUP('DATA ENTRY'!U411,'Sub Ref'!$C$14:$G$22,4,0)</f>
        <v>#N/A</v>
      </c>
      <c r="R411" s="26" t="e">
        <f>VLOOKUP('DATA ENTRY'!U411,'Sub Ref'!$C$14:$G$22,5,0)</f>
        <v>#N/A</v>
      </c>
      <c r="S411" s="26" t="e">
        <f t="shared" si="69"/>
        <v>#N/A</v>
      </c>
      <c r="T411" s="26" t="e">
        <f>INDEX('Sub Ref'!$O$14:$O$22,MATCH('DATA ENTRY'!X411,'Sub Ref'!$L$14:$L$22,0))</f>
        <v>#N/A</v>
      </c>
      <c r="U411" s="26" t="e">
        <f>INDEX('Sub Ref'!$P$14:$P$22,MATCH('DATA ENTRY'!X411,'Sub Ref'!$L$14:$L$22,0))</f>
        <v>#N/A</v>
      </c>
      <c r="V411" s="26" t="e">
        <f t="shared" si="63"/>
        <v>#N/A</v>
      </c>
      <c r="X411" s="26">
        <f>'DATA ENTRY'!A411</f>
        <v>0</v>
      </c>
      <c r="Y411" s="26">
        <f>'Sub Ref'!$D$27</f>
        <v>2.25</v>
      </c>
      <c r="Z411" s="26">
        <f>'Sub Ref'!$E$27</f>
        <v>0.75</v>
      </c>
      <c r="AA411" s="26">
        <f>'Sub Ref'!$M$27</f>
        <v>3</v>
      </c>
      <c r="AB411" s="26">
        <f>'Sub Ref'!$N$27</f>
        <v>1</v>
      </c>
      <c r="AC411" s="26">
        <f>IFERROR(VLOOKUP('DATA ENTRY'!L411,'Sub Ref'!$L$30:$N$31,2,0),0)</f>
        <v>0</v>
      </c>
      <c r="AD411" s="26">
        <f>IFERROR(VLOOKUP('DATA ENTRY'!L411,'Sub Ref'!$L$30:$N$31,3,0),0)</f>
        <v>0</v>
      </c>
      <c r="AE411" s="26">
        <f>IFERROR(VLOOKUP('DATA ENTRY'!O411,'Sub Ref'!$C$3:$E$11,2,0),0)</f>
        <v>0</v>
      </c>
      <c r="AF411" s="26">
        <f>IFERROR(VLOOKUP('DATA ENTRY'!O411,'Sub Ref'!$C$3:$E$11,3,0),0)</f>
        <v>0</v>
      </c>
      <c r="AG411" s="26">
        <f>IFERROR(VLOOKUP('DATA ENTRY'!R411,'Sub Ref'!$L$3:$N$24,2,0),0)</f>
        <v>0</v>
      </c>
      <c r="AH411" s="26">
        <f>IFERROR(VLOOKUP('DATA ENTRY'!R411,'Sub Ref'!$L$3:$N$24,3,0),0)</f>
        <v>0</v>
      </c>
      <c r="AI411" s="26">
        <f>IFERROR(VLOOKUP('DATA ENTRY'!U411,'Sub Ref'!$C$14:$E$22,2,0),0)</f>
        <v>0</v>
      </c>
      <c r="AJ411" s="26">
        <f>IFERROR(VLOOKUP('DATA ENTRY'!U411,'Sub Ref'!$C$14:$E$22,3,0),0)</f>
        <v>0</v>
      </c>
      <c r="AK411" s="26">
        <f>IFERROR(INDEX('Sub Ref'!$M$14:$M$23,MATCH('DATA ENTRY'!X411,'Sub Ref'!$L$14:$L$23,0)),0)</f>
        <v>0</v>
      </c>
      <c r="AL411" s="26">
        <f>IFERROR(INDEX('Sub Ref'!$N$14:$N$23,MATCH('DATA ENTRY'!X411,'Sub Ref'!$L$14:$L$23,0)),0)</f>
        <v>0</v>
      </c>
      <c r="AN411" s="26">
        <f t="shared" si="64"/>
        <v>7</v>
      </c>
      <c r="AP411" s="26">
        <f>IFERROR('MARK LOOKUP'!Y411*LEDGER!AR411,0)</f>
        <v>0</v>
      </c>
      <c r="AQ411" s="26">
        <f>IFERROR('MARK LOOKUP'!Z411*LEDGER!AS411,0)</f>
        <v>0</v>
      </c>
      <c r="AR411" s="26">
        <f>IFERROR(AA411*LEDGER!AU411,0)</f>
        <v>0</v>
      </c>
      <c r="AS411" s="26">
        <f>IFERROR(AB411*LEDGER!AV411,0)</f>
        <v>0</v>
      </c>
      <c r="AT411" s="26">
        <f>IFERROR(AC411*LEDGER!AU411,0)</f>
        <v>0</v>
      </c>
      <c r="AU411" s="26">
        <f>IFERROR(AD411*LEDGER!AV411,0)</f>
        <v>0</v>
      </c>
      <c r="AV411" s="26">
        <f>IFERROR(AE411*LEDGER!BA411,0)</f>
        <v>0</v>
      </c>
      <c r="AW411" s="26">
        <f>IFERROR(AF411*LEDGER!BB411,0)</f>
        <v>0</v>
      </c>
      <c r="AX411" s="26">
        <f>IFERROR(AG411*LEDGER!BD411,0)</f>
        <v>0</v>
      </c>
      <c r="AY411" s="26">
        <f>IFERROR(AH411*LEDGER!BE411,0)</f>
        <v>0</v>
      </c>
      <c r="AZ411" s="26">
        <f>IFERROR(AI411*LEDGER!BG411,0)</f>
        <v>0</v>
      </c>
      <c r="BA411" s="26">
        <f>IFERROR(AJ411*LEDGER!BH411,0)</f>
        <v>0</v>
      </c>
      <c r="BB411" s="26">
        <f>IFERROR(AK411*LEDGER!BJ411,0)</f>
        <v>0</v>
      </c>
      <c r="BC411" s="26">
        <f>IFERROR(AL411*LEDGER!BK411,0)</f>
        <v>0</v>
      </c>
      <c r="BD411" s="26">
        <f t="shared" si="65"/>
        <v>0</v>
      </c>
      <c r="BE411" s="26">
        <f t="shared" si="66"/>
        <v>0</v>
      </c>
    </row>
    <row r="412" spans="2:57" x14ac:dyDescent="0.2">
      <c r="B412" s="26">
        <f>'Sub Ref'!F$27</f>
        <v>75</v>
      </c>
      <c r="C412" s="26">
        <f>'Sub Ref'!G$27</f>
        <v>25</v>
      </c>
      <c r="D412" s="26">
        <f t="shared" si="60"/>
        <v>100</v>
      </c>
      <c r="E412" s="26">
        <f>'Sub Ref'!O$27</f>
        <v>75</v>
      </c>
      <c r="F412" s="26">
        <f>'Sub Ref'!P$27</f>
        <v>25</v>
      </c>
      <c r="G412" s="26">
        <f t="shared" si="61"/>
        <v>100</v>
      </c>
      <c r="H412" s="26" t="e">
        <f>VLOOKUP('DATA ENTRY'!L412,'Sub Ref'!$L$30:$O$31,4,0)</f>
        <v>#N/A</v>
      </c>
      <c r="I412" s="26" t="e">
        <f>VLOOKUP('DATA ENTRY'!L412,'Sub Ref'!$L$30:$P$31,5,0)</f>
        <v>#N/A</v>
      </c>
      <c r="J412" s="26" t="e">
        <f t="shared" si="67"/>
        <v>#N/A</v>
      </c>
      <c r="K412" s="26" t="e">
        <f>VLOOKUP('DATA ENTRY'!O412,'Sub Ref'!$C$3:$G$11,4,0)</f>
        <v>#N/A</v>
      </c>
      <c r="L412" s="26" t="e">
        <f>VLOOKUP('DATA ENTRY'!O412,'Sub Ref'!$C$3:$G$11,5,0)</f>
        <v>#N/A</v>
      </c>
      <c r="M412" s="26" t="e">
        <f t="shared" si="62"/>
        <v>#N/A</v>
      </c>
      <c r="N412" s="26" t="e">
        <f>VLOOKUP('DATA ENTRY'!R412,'Sub Ref'!$L$3:$P$11,4,0)</f>
        <v>#N/A</v>
      </c>
      <c r="O412" s="26" t="e">
        <f>VLOOKUP('DATA ENTRY'!R412,'Sub Ref'!$L$3:$P$11,5,0)</f>
        <v>#N/A</v>
      </c>
      <c r="P412" s="26" t="e">
        <f t="shared" si="68"/>
        <v>#N/A</v>
      </c>
      <c r="Q412" s="26" t="e">
        <f>VLOOKUP('DATA ENTRY'!U412,'Sub Ref'!$C$14:$G$22,4,0)</f>
        <v>#N/A</v>
      </c>
      <c r="R412" s="26" t="e">
        <f>VLOOKUP('DATA ENTRY'!U412,'Sub Ref'!$C$14:$G$22,5,0)</f>
        <v>#N/A</v>
      </c>
      <c r="S412" s="26" t="e">
        <f t="shared" si="69"/>
        <v>#N/A</v>
      </c>
      <c r="T412" s="26" t="e">
        <f>INDEX('Sub Ref'!$O$14:$O$22,MATCH('DATA ENTRY'!X412,'Sub Ref'!$L$14:$L$22,0))</f>
        <v>#N/A</v>
      </c>
      <c r="U412" s="26" t="e">
        <f>INDEX('Sub Ref'!$P$14:$P$22,MATCH('DATA ENTRY'!X412,'Sub Ref'!$L$14:$L$22,0))</f>
        <v>#N/A</v>
      </c>
      <c r="V412" s="26" t="e">
        <f t="shared" si="63"/>
        <v>#N/A</v>
      </c>
      <c r="X412" s="26">
        <f>'DATA ENTRY'!A412</f>
        <v>0</v>
      </c>
      <c r="Y412" s="26">
        <f>'Sub Ref'!$D$27</f>
        <v>2.25</v>
      </c>
      <c r="Z412" s="26">
        <f>'Sub Ref'!$E$27</f>
        <v>0.75</v>
      </c>
      <c r="AA412" s="26">
        <f>'Sub Ref'!$M$27</f>
        <v>3</v>
      </c>
      <c r="AB412" s="26">
        <f>'Sub Ref'!$N$27</f>
        <v>1</v>
      </c>
      <c r="AC412" s="26">
        <f>IFERROR(VLOOKUP('DATA ENTRY'!L412,'Sub Ref'!$L$30:$N$31,2,0),0)</f>
        <v>0</v>
      </c>
      <c r="AD412" s="26">
        <f>IFERROR(VLOOKUP('DATA ENTRY'!L412,'Sub Ref'!$L$30:$N$31,3,0),0)</f>
        <v>0</v>
      </c>
      <c r="AE412" s="26">
        <f>IFERROR(VLOOKUP('DATA ENTRY'!O412,'Sub Ref'!$C$3:$E$11,2,0),0)</f>
        <v>0</v>
      </c>
      <c r="AF412" s="26">
        <f>IFERROR(VLOOKUP('DATA ENTRY'!O412,'Sub Ref'!$C$3:$E$11,3,0),0)</f>
        <v>0</v>
      </c>
      <c r="AG412" s="26">
        <f>IFERROR(VLOOKUP('DATA ENTRY'!R412,'Sub Ref'!$L$3:$N$24,2,0),0)</f>
        <v>0</v>
      </c>
      <c r="AH412" s="26">
        <f>IFERROR(VLOOKUP('DATA ENTRY'!R412,'Sub Ref'!$L$3:$N$24,3,0),0)</f>
        <v>0</v>
      </c>
      <c r="AI412" s="26">
        <f>IFERROR(VLOOKUP('DATA ENTRY'!U412,'Sub Ref'!$C$14:$E$22,2,0),0)</f>
        <v>0</v>
      </c>
      <c r="AJ412" s="26">
        <f>IFERROR(VLOOKUP('DATA ENTRY'!U412,'Sub Ref'!$C$14:$E$22,3,0),0)</f>
        <v>0</v>
      </c>
      <c r="AK412" s="26">
        <f>IFERROR(INDEX('Sub Ref'!$M$14:$M$23,MATCH('DATA ENTRY'!X412,'Sub Ref'!$L$14:$L$23,0)),0)</f>
        <v>0</v>
      </c>
      <c r="AL412" s="26">
        <f>IFERROR(INDEX('Sub Ref'!$N$14:$N$23,MATCH('DATA ENTRY'!X412,'Sub Ref'!$L$14:$L$23,0)),0)</f>
        <v>0</v>
      </c>
      <c r="AN412" s="26">
        <f t="shared" si="64"/>
        <v>7</v>
      </c>
      <c r="AP412" s="26">
        <f>IFERROR('MARK LOOKUP'!Y412*LEDGER!AR412,0)</f>
        <v>0</v>
      </c>
      <c r="AQ412" s="26">
        <f>IFERROR('MARK LOOKUP'!Z412*LEDGER!AS412,0)</f>
        <v>0</v>
      </c>
      <c r="AR412" s="26">
        <f>IFERROR(AA412*LEDGER!AU412,0)</f>
        <v>0</v>
      </c>
      <c r="AS412" s="26">
        <f>IFERROR(AB412*LEDGER!AV412,0)</f>
        <v>0</v>
      </c>
      <c r="AT412" s="26">
        <f>IFERROR(AC412*LEDGER!AU412,0)</f>
        <v>0</v>
      </c>
      <c r="AU412" s="26">
        <f>IFERROR(AD412*LEDGER!AV412,0)</f>
        <v>0</v>
      </c>
      <c r="AV412" s="26">
        <f>IFERROR(AE412*LEDGER!BA412,0)</f>
        <v>0</v>
      </c>
      <c r="AW412" s="26">
        <f>IFERROR(AF412*LEDGER!BB412,0)</f>
        <v>0</v>
      </c>
      <c r="AX412" s="26">
        <f>IFERROR(AG412*LEDGER!BD412,0)</f>
        <v>0</v>
      </c>
      <c r="AY412" s="26">
        <f>IFERROR(AH412*LEDGER!BE412,0)</f>
        <v>0</v>
      </c>
      <c r="AZ412" s="26">
        <f>IFERROR(AI412*LEDGER!BG412,0)</f>
        <v>0</v>
      </c>
      <c r="BA412" s="26">
        <f>IFERROR(AJ412*LEDGER!BH412,0)</f>
        <v>0</v>
      </c>
      <c r="BB412" s="26">
        <f>IFERROR(AK412*LEDGER!BJ412,0)</f>
        <v>0</v>
      </c>
      <c r="BC412" s="26">
        <f>IFERROR(AL412*LEDGER!BK412,0)</f>
        <v>0</v>
      </c>
      <c r="BD412" s="26">
        <f t="shared" si="65"/>
        <v>0</v>
      </c>
      <c r="BE412" s="26">
        <f t="shared" si="66"/>
        <v>0</v>
      </c>
    </row>
    <row r="413" spans="2:57" x14ac:dyDescent="0.2">
      <c r="B413" s="26">
        <f>'Sub Ref'!F$27</f>
        <v>75</v>
      </c>
      <c r="C413" s="26">
        <f>'Sub Ref'!G$27</f>
        <v>25</v>
      </c>
      <c r="D413" s="26">
        <f t="shared" si="60"/>
        <v>100</v>
      </c>
      <c r="E413" s="26">
        <f>'Sub Ref'!O$27</f>
        <v>75</v>
      </c>
      <c r="F413" s="26">
        <f>'Sub Ref'!P$27</f>
        <v>25</v>
      </c>
      <c r="G413" s="26">
        <f t="shared" si="61"/>
        <v>100</v>
      </c>
      <c r="H413" s="26" t="e">
        <f>VLOOKUP('DATA ENTRY'!L413,'Sub Ref'!$L$30:$O$31,4,0)</f>
        <v>#N/A</v>
      </c>
      <c r="I413" s="26" t="e">
        <f>VLOOKUP('DATA ENTRY'!L413,'Sub Ref'!$L$30:$P$31,5,0)</f>
        <v>#N/A</v>
      </c>
      <c r="J413" s="26" t="e">
        <f t="shared" si="67"/>
        <v>#N/A</v>
      </c>
      <c r="K413" s="26" t="e">
        <f>VLOOKUP('DATA ENTRY'!O413,'Sub Ref'!$C$3:$G$11,4,0)</f>
        <v>#N/A</v>
      </c>
      <c r="L413" s="26" t="e">
        <f>VLOOKUP('DATA ENTRY'!O413,'Sub Ref'!$C$3:$G$11,5,0)</f>
        <v>#N/A</v>
      </c>
      <c r="M413" s="26" t="e">
        <f t="shared" si="62"/>
        <v>#N/A</v>
      </c>
      <c r="N413" s="26" t="e">
        <f>VLOOKUP('DATA ENTRY'!R413,'Sub Ref'!$L$3:$P$11,4,0)</f>
        <v>#N/A</v>
      </c>
      <c r="O413" s="26" t="e">
        <f>VLOOKUP('DATA ENTRY'!R413,'Sub Ref'!$L$3:$P$11,5,0)</f>
        <v>#N/A</v>
      </c>
      <c r="P413" s="26" t="e">
        <f t="shared" si="68"/>
        <v>#N/A</v>
      </c>
      <c r="Q413" s="26" t="e">
        <f>VLOOKUP('DATA ENTRY'!U413,'Sub Ref'!$C$14:$G$22,4,0)</f>
        <v>#N/A</v>
      </c>
      <c r="R413" s="26" t="e">
        <f>VLOOKUP('DATA ENTRY'!U413,'Sub Ref'!$C$14:$G$22,5,0)</f>
        <v>#N/A</v>
      </c>
      <c r="S413" s="26" t="e">
        <f t="shared" si="69"/>
        <v>#N/A</v>
      </c>
      <c r="T413" s="26" t="e">
        <f>INDEX('Sub Ref'!$O$14:$O$22,MATCH('DATA ENTRY'!X413,'Sub Ref'!$L$14:$L$22,0))</f>
        <v>#N/A</v>
      </c>
      <c r="U413" s="26" t="e">
        <f>INDEX('Sub Ref'!$P$14:$P$22,MATCH('DATA ENTRY'!X413,'Sub Ref'!$L$14:$L$22,0))</f>
        <v>#N/A</v>
      </c>
      <c r="V413" s="26" t="e">
        <f t="shared" si="63"/>
        <v>#N/A</v>
      </c>
      <c r="X413" s="26">
        <f>'DATA ENTRY'!A413</f>
        <v>0</v>
      </c>
      <c r="Y413" s="26">
        <f>'Sub Ref'!$D$27</f>
        <v>2.25</v>
      </c>
      <c r="Z413" s="26">
        <f>'Sub Ref'!$E$27</f>
        <v>0.75</v>
      </c>
      <c r="AA413" s="26">
        <f>'Sub Ref'!$M$27</f>
        <v>3</v>
      </c>
      <c r="AB413" s="26">
        <f>'Sub Ref'!$N$27</f>
        <v>1</v>
      </c>
      <c r="AC413" s="26">
        <f>IFERROR(VLOOKUP('DATA ENTRY'!L413,'Sub Ref'!$L$30:$N$31,2,0),0)</f>
        <v>0</v>
      </c>
      <c r="AD413" s="26">
        <f>IFERROR(VLOOKUP('DATA ENTRY'!L413,'Sub Ref'!$L$30:$N$31,3,0),0)</f>
        <v>0</v>
      </c>
      <c r="AE413" s="26">
        <f>IFERROR(VLOOKUP('DATA ENTRY'!O413,'Sub Ref'!$C$3:$E$11,2,0),0)</f>
        <v>0</v>
      </c>
      <c r="AF413" s="26">
        <f>IFERROR(VLOOKUP('DATA ENTRY'!O413,'Sub Ref'!$C$3:$E$11,3,0),0)</f>
        <v>0</v>
      </c>
      <c r="AG413" s="26">
        <f>IFERROR(VLOOKUP('DATA ENTRY'!R413,'Sub Ref'!$L$3:$N$24,2,0),0)</f>
        <v>0</v>
      </c>
      <c r="AH413" s="26">
        <f>IFERROR(VLOOKUP('DATA ENTRY'!R413,'Sub Ref'!$L$3:$N$24,3,0),0)</f>
        <v>0</v>
      </c>
      <c r="AI413" s="26">
        <f>IFERROR(VLOOKUP('DATA ENTRY'!U413,'Sub Ref'!$C$14:$E$22,2,0),0)</f>
        <v>0</v>
      </c>
      <c r="AJ413" s="26">
        <f>IFERROR(VLOOKUP('DATA ENTRY'!U413,'Sub Ref'!$C$14:$E$22,3,0),0)</f>
        <v>0</v>
      </c>
      <c r="AK413" s="26">
        <f>IFERROR(INDEX('Sub Ref'!$M$14:$M$23,MATCH('DATA ENTRY'!X413,'Sub Ref'!$L$14:$L$23,0)),0)</f>
        <v>0</v>
      </c>
      <c r="AL413" s="26">
        <f>IFERROR(INDEX('Sub Ref'!$N$14:$N$23,MATCH('DATA ENTRY'!X413,'Sub Ref'!$L$14:$L$23,0)),0)</f>
        <v>0</v>
      </c>
      <c r="AN413" s="26">
        <f t="shared" si="64"/>
        <v>7</v>
      </c>
      <c r="AP413" s="26">
        <f>IFERROR('MARK LOOKUP'!Y413*LEDGER!AR413,0)</f>
        <v>0</v>
      </c>
      <c r="AQ413" s="26">
        <f>IFERROR('MARK LOOKUP'!Z413*LEDGER!AS413,0)</f>
        <v>0</v>
      </c>
      <c r="AR413" s="26">
        <f>IFERROR(AA413*LEDGER!AU413,0)</f>
        <v>0</v>
      </c>
      <c r="AS413" s="26">
        <f>IFERROR(AB413*LEDGER!AV413,0)</f>
        <v>0</v>
      </c>
      <c r="AT413" s="26">
        <f>IFERROR(AC413*LEDGER!AU413,0)</f>
        <v>0</v>
      </c>
      <c r="AU413" s="26">
        <f>IFERROR(AD413*LEDGER!AV413,0)</f>
        <v>0</v>
      </c>
      <c r="AV413" s="26">
        <f>IFERROR(AE413*LEDGER!BA413,0)</f>
        <v>0</v>
      </c>
      <c r="AW413" s="26">
        <f>IFERROR(AF413*LEDGER!BB413,0)</f>
        <v>0</v>
      </c>
      <c r="AX413" s="26">
        <f>IFERROR(AG413*LEDGER!BD413,0)</f>
        <v>0</v>
      </c>
      <c r="AY413" s="26">
        <f>IFERROR(AH413*LEDGER!BE413,0)</f>
        <v>0</v>
      </c>
      <c r="AZ413" s="26">
        <f>IFERROR(AI413*LEDGER!BG413,0)</f>
        <v>0</v>
      </c>
      <c r="BA413" s="26">
        <f>IFERROR(AJ413*LEDGER!BH413,0)</f>
        <v>0</v>
      </c>
      <c r="BB413" s="26">
        <f>IFERROR(AK413*LEDGER!BJ413,0)</f>
        <v>0</v>
      </c>
      <c r="BC413" s="26">
        <f>IFERROR(AL413*LEDGER!BK413,0)</f>
        <v>0</v>
      </c>
      <c r="BD413" s="26">
        <f t="shared" si="65"/>
        <v>0</v>
      </c>
      <c r="BE413" s="26">
        <f t="shared" si="66"/>
        <v>0</v>
      </c>
    </row>
    <row r="414" spans="2:57" x14ac:dyDescent="0.2">
      <c r="B414" s="26">
        <f>'Sub Ref'!F$27</f>
        <v>75</v>
      </c>
      <c r="C414" s="26">
        <f>'Sub Ref'!G$27</f>
        <v>25</v>
      </c>
      <c r="D414" s="26">
        <f t="shared" si="60"/>
        <v>100</v>
      </c>
      <c r="E414" s="26">
        <f>'Sub Ref'!O$27</f>
        <v>75</v>
      </c>
      <c r="F414" s="26">
        <f>'Sub Ref'!P$27</f>
        <v>25</v>
      </c>
      <c r="G414" s="26">
        <f t="shared" si="61"/>
        <v>100</v>
      </c>
      <c r="H414" s="26" t="e">
        <f>VLOOKUP('DATA ENTRY'!L414,'Sub Ref'!$L$30:$O$31,4,0)</f>
        <v>#N/A</v>
      </c>
      <c r="I414" s="26" t="e">
        <f>VLOOKUP('DATA ENTRY'!L414,'Sub Ref'!$L$30:$P$31,5,0)</f>
        <v>#N/A</v>
      </c>
      <c r="J414" s="26" t="e">
        <f t="shared" si="67"/>
        <v>#N/A</v>
      </c>
      <c r="K414" s="26" t="e">
        <f>VLOOKUP('DATA ENTRY'!O414,'Sub Ref'!$C$3:$G$11,4,0)</f>
        <v>#N/A</v>
      </c>
      <c r="L414" s="26" t="e">
        <f>VLOOKUP('DATA ENTRY'!O414,'Sub Ref'!$C$3:$G$11,5,0)</f>
        <v>#N/A</v>
      </c>
      <c r="M414" s="26" t="e">
        <f t="shared" si="62"/>
        <v>#N/A</v>
      </c>
      <c r="N414" s="26" t="e">
        <f>VLOOKUP('DATA ENTRY'!R414,'Sub Ref'!$L$3:$P$11,4,0)</f>
        <v>#N/A</v>
      </c>
      <c r="O414" s="26" t="e">
        <f>VLOOKUP('DATA ENTRY'!R414,'Sub Ref'!$L$3:$P$11,5,0)</f>
        <v>#N/A</v>
      </c>
      <c r="P414" s="26" t="e">
        <f t="shared" si="68"/>
        <v>#N/A</v>
      </c>
      <c r="Q414" s="26" t="e">
        <f>VLOOKUP('DATA ENTRY'!U414,'Sub Ref'!$C$14:$G$22,4,0)</f>
        <v>#N/A</v>
      </c>
      <c r="R414" s="26" t="e">
        <f>VLOOKUP('DATA ENTRY'!U414,'Sub Ref'!$C$14:$G$22,5,0)</f>
        <v>#N/A</v>
      </c>
      <c r="S414" s="26" t="e">
        <f t="shared" si="69"/>
        <v>#N/A</v>
      </c>
      <c r="T414" s="26" t="e">
        <f>INDEX('Sub Ref'!$O$14:$O$22,MATCH('DATA ENTRY'!X414,'Sub Ref'!$L$14:$L$22,0))</f>
        <v>#N/A</v>
      </c>
      <c r="U414" s="26" t="e">
        <f>INDEX('Sub Ref'!$P$14:$P$22,MATCH('DATA ENTRY'!X414,'Sub Ref'!$L$14:$L$22,0))</f>
        <v>#N/A</v>
      </c>
      <c r="V414" s="26" t="e">
        <f t="shared" si="63"/>
        <v>#N/A</v>
      </c>
      <c r="X414" s="26">
        <f>'DATA ENTRY'!A414</f>
        <v>0</v>
      </c>
      <c r="Y414" s="26">
        <f>'Sub Ref'!$D$27</f>
        <v>2.25</v>
      </c>
      <c r="Z414" s="26">
        <f>'Sub Ref'!$E$27</f>
        <v>0.75</v>
      </c>
      <c r="AA414" s="26">
        <f>'Sub Ref'!$M$27</f>
        <v>3</v>
      </c>
      <c r="AB414" s="26">
        <f>'Sub Ref'!$N$27</f>
        <v>1</v>
      </c>
      <c r="AC414" s="26">
        <f>IFERROR(VLOOKUP('DATA ENTRY'!L414,'Sub Ref'!$L$30:$N$31,2,0),0)</f>
        <v>0</v>
      </c>
      <c r="AD414" s="26">
        <f>IFERROR(VLOOKUP('DATA ENTRY'!L414,'Sub Ref'!$L$30:$N$31,3,0),0)</f>
        <v>0</v>
      </c>
      <c r="AE414" s="26">
        <f>IFERROR(VLOOKUP('DATA ENTRY'!O414,'Sub Ref'!$C$3:$E$11,2,0),0)</f>
        <v>0</v>
      </c>
      <c r="AF414" s="26">
        <f>IFERROR(VLOOKUP('DATA ENTRY'!O414,'Sub Ref'!$C$3:$E$11,3,0),0)</f>
        <v>0</v>
      </c>
      <c r="AG414" s="26">
        <f>IFERROR(VLOOKUP('DATA ENTRY'!R414,'Sub Ref'!$L$3:$N$24,2,0),0)</f>
        <v>0</v>
      </c>
      <c r="AH414" s="26">
        <f>IFERROR(VLOOKUP('DATA ENTRY'!R414,'Sub Ref'!$L$3:$N$24,3,0),0)</f>
        <v>0</v>
      </c>
      <c r="AI414" s="26">
        <f>IFERROR(VLOOKUP('DATA ENTRY'!U414,'Sub Ref'!$C$14:$E$22,2,0),0)</f>
        <v>0</v>
      </c>
      <c r="AJ414" s="26">
        <f>IFERROR(VLOOKUP('DATA ENTRY'!U414,'Sub Ref'!$C$14:$E$22,3,0),0)</f>
        <v>0</v>
      </c>
      <c r="AK414" s="26">
        <f>IFERROR(INDEX('Sub Ref'!$M$14:$M$23,MATCH('DATA ENTRY'!X414,'Sub Ref'!$L$14:$L$23,0)),0)</f>
        <v>0</v>
      </c>
      <c r="AL414" s="26">
        <f>IFERROR(INDEX('Sub Ref'!$N$14:$N$23,MATCH('DATA ENTRY'!X414,'Sub Ref'!$L$14:$L$23,0)),0)</f>
        <v>0</v>
      </c>
      <c r="AN414" s="26">
        <f t="shared" si="64"/>
        <v>7</v>
      </c>
      <c r="AP414" s="26">
        <f>IFERROR('MARK LOOKUP'!Y414*LEDGER!AR414,0)</f>
        <v>0</v>
      </c>
      <c r="AQ414" s="26">
        <f>IFERROR('MARK LOOKUP'!Z414*LEDGER!AS414,0)</f>
        <v>0</v>
      </c>
      <c r="AR414" s="26">
        <f>IFERROR(AA414*LEDGER!AU414,0)</f>
        <v>0</v>
      </c>
      <c r="AS414" s="26">
        <f>IFERROR(AB414*LEDGER!AV414,0)</f>
        <v>0</v>
      </c>
      <c r="AT414" s="26">
        <f>IFERROR(AC414*LEDGER!AU414,0)</f>
        <v>0</v>
      </c>
      <c r="AU414" s="26">
        <f>IFERROR(AD414*LEDGER!AV414,0)</f>
        <v>0</v>
      </c>
      <c r="AV414" s="26">
        <f>IFERROR(AE414*LEDGER!BA414,0)</f>
        <v>0</v>
      </c>
      <c r="AW414" s="26">
        <f>IFERROR(AF414*LEDGER!BB414,0)</f>
        <v>0</v>
      </c>
      <c r="AX414" s="26">
        <f>IFERROR(AG414*LEDGER!BD414,0)</f>
        <v>0</v>
      </c>
      <c r="AY414" s="26">
        <f>IFERROR(AH414*LEDGER!BE414,0)</f>
        <v>0</v>
      </c>
      <c r="AZ414" s="26">
        <f>IFERROR(AI414*LEDGER!BG414,0)</f>
        <v>0</v>
      </c>
      <c r="BA414" s="26">
        <f>IFERROR(AJ414*LEDGER!BH414,0)</f>
        <v>0</v>
      </c>
      <c r="BB414" s="26">
        <f>IFERROR(AK414*LEDGER!BJ414,0)</f>
        <v>0</v>
      </c>
      <c r="BC414" s="26">
        <f>IFERROR(AL414*LEDGER!BK414,0)</f>
        <v>0</v>
      </c>
      <c r="BD414" s="26">
        <f t="shared" si="65"/>
        <v>0</v>
      </c>
      <c r="BE414" s="26">
        <f t="shared" si="66"/>
        <v>0</v>
      </c>
    </row>
    <row r="415" spans="2:57" x14ac:dyDescent="0.2">
      <c r="B415" s="26">
        <f>'Sub Ref'!F$27</f>
        <v>75</v>
      </c>
      <c r="C415" s="26">
        <f>'Sub Ref'!G$27</f>
        <v>25</v>
      </c>
      <c r="D415" s="26">
        <f t="shared" si="60"/>
        <v>100</v>
      </c>
      <c r="E415" s="26">
        <f>'Sub Ref'!O$27</f>
        <v>75</v>
      </c>
      <c r="F415" s="26">
        <f>'Sub Ref'!P$27</f>
        <v>25</v>
      </c>
      <c r="G415" s="26">
        <f t="shared" si="61"/>
        <v>100</v>
      </c>
      <c r="H415" s="26" t="e">
        <f>VLOOKUP('DATA ENTRY'!L415,'Sub Ref'!$L$30:$O$31,4,0)</f>
        <v>#N/A</v>
      </c>
      <c r="I415" s="26" t="e">
        <f>VLOOKUP('DATA ENTRY'!L415,'Sub Ref'!$L$30:$P$31,5,0)</f>
        <v>#N/A</v>
      </c>
      <c r="J415" s="26" t="e">
        <f t="shared" si="67"/>
        <v>#N/A</v>
      </c>
      <c r="K415" s="26" t="e">
        <f>VLOOKUP('DATA ENTRY'!O415,'Sub Ref'!$C$3:$G$11,4,0)</f>
        <v>#N/A</v>
      </c>
      <c r="L415" s="26" t="e">
        <f>VLOOKUP('DATA ENTRY'!O415,'Sub Ref'!$C$3:$G$11,5,0)</f>
        <v>#N/A</v>
      </c>
      <c r="M415" s="26" t="e">
        <f t="shared" si="62"/>
        <v>#N/A</v>
      </c>
      <c r="N415" s="26" t="e">
        <f>VLOOKUP('DATA ENTRY'!R415,'Sub Ref'!$L$3:$P$11,4,0)</f>
        <v>#N/A</v>
      </c>
      <c r="O415" s="26" t="e">
        <f>VLOOKUP('DATA ENTRY'!R415,'Sub Ref'!$L$3:$P$11,5,0)</f>
        <v>#N/A</v>
      </c>
      <c r="P415" s="26" t="e">
        <f t="shared" si="68"/>
        <v>#N/A</v>
      </c>
      <c r="Q415" s="26" t="e">
        <f>VLOOKUP('DATA ENTRY'!U415,'Sub Ref'!$C$14:$G$22,4,0)</f>
        <v>#N/A</v>
      </c>
      <c r="R415" s="26" t="e">
        <f>VLOOKUP('DATA ENTRY'!U415,'Sub Ref'!$C$14:$G$22,5,0)</f>
        <v>#N/A</v>
      </c>
      <c r="S415" s="26" t="e">
        <f t="shared" si="69"/>
        <v>#N/A</v>
      </c>
      <c r="T415" s="26" t="e">
        <f>INDEX('Sub Ref'!$O$14:$O$22,MATCH('DATA ENTRY'!X415,'Sub Ref'!$L$14:$L$22,0))</f>
        <v>#N/A</v>
      </c>
      <c r="U415" s="26" t="e">
        <f>INDEX('Sub Ref'!$P$14:$P$22,MATCH('DATA ENTRY'!X415,'Sub Ref'!$L$14:$L$22,0))</f>
        <v>#N/A</v>
      </c>
      <c r="V415" s="26" t="e">
        <f t="shared" si="63"/>
        <v>#N/A</v>
      </c>
      <c r="X415" s="26">
        <f>'DATA ENTRY'!A415</f>
        <v>0</v>
      </c>
      <c r="Y415" s="26">
        <f>'Sub Ref'!$D$27</f>
        <v>2.25</v>
      </c>
      <c r="Z415" s="26">
        <f>'Sub Ref'!$E$27</f>
        <v>0.75</v>
      </c>
      <c r="AA415" s="26">
        <f>'Sub Ref'!$M$27</f>
        <v>3</v>
      </c>
      <c r="AB415" s="26">
        <f>'Sub Ref'!$N$27</f>
        <v>1</v>
      </c>
      <c r="AC415" s="26">
        <f>IFERROR(VLOOKUP('DATA ENTRY'!L415,'Sub Ref'!$L$30:$N$31,2,0),0)</f>
        <v>0</v>
      </c>
      <c r="AD415" s="26">
        <f>IFERROR(VLOOKUP('DATA ENTRY'!L415,'Sub Ref'!$L$30:$N$31,3,0),0)</f>
        <v>0</v>
      </c>
      <c r="AE415" s="26">
        <f>IFERROR(VLOOKUP('DATA ENTRY'!O415,'Sub Ref'!$C$3:$E$11,2,0),0)</f>
        <v>0</v>
      </c>
      <c r="AF415" s="26">
        <f>IFERROR(VLOOKUP('DATA ENTRY'!O415,'Sub Ref'!$C$3:$E$11,3,0),0)</f>
        <v>0</v>
      </c>
      <c r="AG415" s="26">
        <f>IFERROR(VLOOKUP('DATA ENTRY'!R415,'Sub Ref'!$L$3:$N$24,2,0),0)</f>
        <v>0</v>
      </c>
      <c r="AH415" s="26">
        <f>IFERROR(VLOOKUP('DATA ENTRY'!R415,'Sub Ref'!$L$3:$N$24,3,0),0)</f>
        <v>0</v>
      </c>
      <c r="AI415" s="26">
        <f>IFERROR(VLOOKUP('DATA ENTRY'!U415,'Sub Ref'!$C$14:$E$22,2,0),0)</f>
        <v>0</v>
      </c>
      <c r="AJ415" s="26">
        <f>IFERROR(VLOOKUP('DATA ENTRY'!U415,'Sub Ref'!$C$14:$E$22,3,0),0)</f>
        <v>0</v>
      </c>
      <c r="AK415" s="26">
        <f>IFERROR(INDEX('Sub Ref'!$M$14:$M$23,MATCH('DATA ENTRY'!X415,'Sub Ref'!$L$14:$L$23,0)),0)</f>
        <v>0</v>
      </c>
      <c r="AL415" s="26">
        <f>IFERROR(INDEX('Sub Ref'!$N$14:$N$23,MATCH('DATA ENTRY'!X415,'Sub Ref'!$L$14:$L$23,0)),0)</f>
        <v>0</v>
      </c>
      <c r="AN415" s="26">
        <f t="shared" si="64"/>
        <v>7</v>
      </c>
      <c r="AP415" s="26">
        <f>IFERROR('MARK LOOKUP'!Y415*LEDGER!AR415,0)</f>
        <v>0</v>
      </c>
      <c r="AQ415" s="26">
        <f>IFERROR('MARK LOOKUP'!Z415*LEDGER!AS415,0)</f>
        <v>0</v>
      </c>
      <c r="AR415" s="26">
        <f>IFERROR(AA415*LEDGER!AU415,0)</f>
        <v>0</v>
      </c>
      <c r="AS415" s="26">
        <f>IFERROR(AB415*LEDGER!AV415,0)</f>
        <v>0</v>
      </c>
      <c r="AT415" s="26">
        <f>IFERROR(AC415*LEDGER!AU415,0)</f>
        <v>0</v>
      </c>
      <c r="AU415" s="26">
        <f>IFERROR(AD415*LEDGER!AV415,0)</f>
        <v>0</v>
      </c>
      <c r="AV415" s="26">
        <f>IFERROR(AE415*LEDGER!BA415,0)</f>
        <v>0</v>
      </c>
      <c r="AW415" s="26">
        <f>IFERROR(AF415*LEDGER!BB415,0)</f>
        <v>0</v>
      </c>
      <c r="AX415" s="26">
        <f>IFERROR(AG415*LEDGER!BD415,0)</f>
        <v>0</v>
      </c>
      <c r="AY415" s="26">
        <f>IFERROR(AH415*LEDGER!BE415,0)</f>
        <v>0</v>
      </c>
      <c r="AZ415" s="26">
        <f>IFERROR(AI415*LEDGER!BG415,0)</f>
        <v>0</v>
      </c>
      <c r="BA415" s="26">
        <f>IFERROR(AJ415*LEDGER!BH415,0)</f>
        <v>0</v>
      </c>
      <c r="BB415" s="26">
        <f>IFERROR(AK415*LEDGER!BJ415,0)</f>
        <v>0</v>
      </c>
      <c r="BC415" s="26">
        <f>IFERROR(AL415*LEDGER!BK415,0)</f>
        <v>0</v>
      </c>
      <c r="BD415" s="26">
        <f t="shared" si="65"/>
        <v>0</v>
      </c>
      <c r="BE415" s="26">
        <f t="shared" si="66"/>
        <v>0</v>
      </c>
    </row>
    <row r="416" spans="2:57" x14ac:dyDescent="0.2">
      <c r="B416" s="26">
        <f>'Sub Ref'!F$27</f>
        <v>75</v>
      </c>
      <c r="C416" s="26">
        <f>'Sub Ref'!G$27</f>
        <v>25</v>
      </c>
      <c r="D416" s="26">
        <f t="shared" si="60"/>
        <v>100</v>
      </c>
      <c r="E416" s="26">
        <f>'Sub Ref'!O$27</f>
        <v>75</v>
      </c>
      <c r="F416" s="26">
        <f>'Sub Ref'!P$27</f>
        <v>25</v>
      </c>
      <c r="G416" s="26">
        <f t="shared" si="61"/>
        <v>100</v>
      </c>
      <c r="H416" s="26" t="e">
        <f>VLOOKUP('DATA ENTRY'!L416,'Sub Ref'!$L$30:$O$31,4,0)</f>
        <v>#N/A</v>
      </c>
      <c r="I416" s="26" t="e">
        <f>VLOOKUP('DATA ENTRY'!L416,'Sub Ref'!$L$30:$P$31,5,0)</f>
        <v>#N/A</v>
      </c>
      <c r="J416" s="26" t="e">
        <f t="shared" si="67"/>
        <v>#N/A</v>
      </c>
      <c r="K416" s="26" t="e">
        <f>VLOOKUP('DATA ENTRY'!O416,'Sub Ref'!$C$3:$G$11,4,0)</f>
        <v>#N/A</v>
      </c>
      <c r="L416" s="26" t="e">
        <f>VLOOKUP('DATA ENTRY'!O416,'Sub Ref'!$C$3:$G$11,5,0)</f>
        <v>#N/A</v>
      </c>
      <c r="M416" s="26" t="e">
        <f t="shared" si="62"/>
        <v>#N/A</v>
      </c>
      <c r="N416" s="26" t="e">
        <f>VLOOKUP('DATA ENTRY'!R416,'Sub Ref'!$L$3:$P$11,4,0)</f>
        <v>#N/A</v>
      </c>
      <c r="O416" s="26" t="e">
        <f>VLOOKUP('DATA ENTRY'!R416,'Sub Ref'!$L$3:$P$11,5,0)</f>
        <v>#N/A</v>
      </c>
      <c r="P416" s="26" t="e">
        <f t="shared" si="68"/>
        <v>#N/A</v>
      </c>
      <c r="Q416" s="26" t="e">
        <f>VLOOKUP('DATA ENTRY'!U416,'Sub Ref'!$C$14:$G$22,4,0)</f>
        <v>#N/A</v>
      </c>
      <c r="R416" s="26" t="e">
        <f>VLOOKUP('DATA ENTRY'!U416,'Sub Ref'!$C$14:$G$22,5,0)</f>
        <v>#N/A</v>
      </c>
      <c r="S416" s="26" t="e">
        <f t="shared" si="69"/>
        <v>#N/A</v>
      </c>
      <c r="T416" s="26" t="e">
        <f>INDEX('Sub Ref'!$O$14:$O$22,MATCH('DATA ENTRY'!X416,'Sub Ref'!$L$14:$L$22,0))</f>
        <v>#N/A</v>
      </c>
      <c r="U416" s="26" t="e">
        <f>INDEX('Sub Ref'!$P$14:$P$22,MATCH('DATA ENTRY'!X416,'Sub Ref'!$L$14:$L$22,0))</f>
        <v>#N/A</v>
      </c>
      <c r="V416" s="26" t="e">
        <f t="shared" si="63"/>
        <v>#N/A</v>
      </c>
      <c r="X416" s="26">
        <f>'DATA ENTRY'!A416</f>
        <v>0</v>
      </c>
      <c r="Y416" s="26">
        <f>'Sub Ref'!$D$27</f>
        <v>2.25</v>
      </c>
      <c r="Z416" s="26">
        <f>'Sub Ref'!$E$27</f>
        <v>0.75</v>
      </c>
      <c r="AA416" s="26">
        <f>'Sub Ref'!$M$27</f>
        <v>3</v>
      </c>
      <c r="AB416" s="26">
        <f>'Sub Ref'!$N$27</f>
        <v>1</v>
      </c>
      <c r="AC416" s="26">
        <f>IFERROR(VLOOKUP('DATA ENTRY'!L416,'Sub Ref'!$L$30:$N$31,2,0),0)</f>
        <v>0</v>
      </c>
      <c r="AD416" s="26">
        <f>IFERROR(VLOOKUP('DATA ENTRY'!L416,'Sub Ref'!$L$30:$N$31,3,0),0)</f>
        <v>0</v>
      </c>
      <c r="AE416" s="26">
        <f>IFERROR(VLOOKUP('DATA ENTRY'!O416,'Sub Ref'!$C$3:$E$11,2,0),0)</f>
        <v>0</v>
      </c>
      <c r="AF416" s="26">
        <f>IFERROR(VLOOKUP('DATA ENTRY'!O416,'Sub Ref'!$C$3:$E$11,3,0),0)</f>
        <v>0</v>
      </c>
      <c r="AG416" s="26">
        <f>IFERROR(VLOOKUP('DATA ENTRY'!R416,'Sub Ref'!$L$3:$N$24,2,0),0)</f>
        <v>0</v>
      </c>
      <c r="AH416" s="26">
        <f>IFERROR(VLOOKUP('DATA ENTRY'!R416,'Sub Ref'!$L$3:$N$24,3,0),0)</f>
        <v>0</v>
      </c>
      <c r="AI416" s="26">
        <f>IFERROR(VLOOKUP('DATA ENTRY'!U416,'Sub Ref'!$C$14:$E$22,2,0),0)</f>
        <v>0</v>
      </c>
      <c r="AJ416" s="26">
        <f>IFERROR(VLOOKUP('DATA ENTRY'!U416,'Sub Ref'!$C$14:$E$22,3,0),0)</f>
        <v>0</v>
      </c>
      <c r="AK416" s="26">
        <f>IFERROR(INDEX('Sub Ref'!$M$14:$M$23,MATCH('DATA ENTRY'!X416,'Sub Ref'!$L$14:$L$23,0)),0)</f>
        <v>0</v>
      </c>
      <c r="AL416" s="26">
        <f>IFERROR(INDEX('Sub Ref'!$N$14:$N$23,MATCH('DATA ENTRY'!X416,'Sub Ref'!$L$14:$L$23,0)),0)</f>
        <v>0</v>
      </c>
      <c r="AN416" s="26">
        <f t="shared" si="64"/>
        <v>7</v>
      </c>
      <c r="AP416" s="26">
        <f>IFERROR('MARK LOOKUP'!Y416*LEDGER!AR416,0)</f>
        <v>0</v>
      </c>
      <c r="AQ416" s="26">
        <f>IFERROR('MARK LOOKUP'!Z416*LEDGER!AS416,0)</f>
        <v>0</v>
      </c>
      <c r="AR416" s="26">
        <f>IFERROR(AA416*LEDGER!AU416,0)</f>
        <v>0</v>
      </c>
      <c r="AS416" s="26">
        <f>IFERROR(AB416*LEDGER!AV416,0)</f>
        <v>0</v>
      </c>
      <c r="AT416" s="26">
        <f>IFERROR(AC416*LEDGER!AU416,0)</f>
        <v>0</v>
      </c>
      <c r="AU416" s="26">
        <f>IFERROR(AD416*LEDGER!AV416,0)</f>
        <v>0</v>
      </c>
      <c r="AV416" s="26">
        <f>IFERROR(AE416*LEDGER!BA416,0)</f>
        <v>0</v>
      </c>
      <c r="AW416" s="26">
        <f>IFERROR(AF416*LEDGER!BB416,0)</f>
        <v>0</v>
      </c>
      <c r="AX416" s="26">
        <f>IFERROR(AG416*LEDGER!BD416,0)</f>
        <v>0</v>
      </c>
      <c r="AY416" s="26">
        <f>IFERROR(AH416*LEDGER!BE416,0)</f>
        <v>0</v>
      </c>
      <c r="AZ416" s="26">
        <f>IFERROR(AI416*LEDGER!BG416,0)</f>
        <v>0</v>
      </c>
      <c r="BA416" s="26">
        <f>IFERROR(AJ416*LEDGER!BH416,0)</f>
        <v>0</v>
      </c>
      <c r="BB416" s="26">
        <f>IFERROR(AK416*LEDGER!BJ416,0)</f>
        <v>0</v>
      </c>
      <c r="BC416" s="26">
        <f>IFERROR(AL416*LEDGER!BK416,0)</f>
        <v>0</v>
      </c>
      <c r="BD416" s="26">
        <f t="shared" si="65"/>
        <v>0</v>
      </c>
      <c r="BE416" s="26">
        <f t="shared" si="66"/>
        <v>0</v>
      </c>
    </row>
    <row r="417" spans="2:57" x14ac:dyDescent="0.2">
      <c r="B417" s="26">
        <f>'Sub Ref'!F$27</f>
        <v>75</v>
      </c>
      <c r="C417" s="26">
        <f>'Sub Ref'!G$27</f>
        <v>25</v>
      </c>
      <c r="D417" s="26">
        <f t="shared" si="60"/>
        <v>100</v>
      </c>
      <c r="E417" s="26">
        <f>'Sub Ref'!O$27</f>
        <v>75</v>
      </c>
      <c r="F417" s="26">
        <f>'Sub Ref'!P$27</f>
        <v>25</v>
      </c>
      <c r="G417" s="26">
        <f t="shared" si="61"/>
        <v>100</v>
      </c>
      <c r="H417" s="26" t="e">
        <f>VLOOKUP('DATA ENTRY'!L417,'Sub Ref'!$L$30:$O$31,4,0)</f>
        <v>#N/A</v>
      </c>
      <c r="I417" s="26" t="e">
        <f>VLOOKUP('DATA ENTRY'!L417,'Sub Ref'!$L$30:$P$31,5,0)</f>
        <v>#N/A</v>
      </c>
      <c r="J417" s="26" t="e">
        <f t="shared" si="67"/>
        <v>#N/A</v>
      </c>
      <c r="K417" s="26" t="e">
        <f>VLOOKUP('DATA ENTRY'!O417,'Sub Ref'!$C$3:$G$11,4,0)</f>
        <v>#N/A</v>
      </c>
      <c r="L417" s="26" t="e">
        <f>VLOOKUP('DATA ENTRY'!O417,'Sub Ref'!$C$3:$G$11,5,0)</f>
        <v>#N/A</v>
      </c>
      <c r="M417" s="26" t="e">
        <f t="shared" si="62"/>
        <v>#N/A</v>
      </c>
      <c r="N417" s="26" t="e">
        <f>VLOOKUP('DATA ENTRY'!R417,'Sub Ref'!$L$3:$P$11,4,0)</f>
        <v>#N/A</v>
      </c>
      <c r="O417" s="26" t="e">
        <f>VLOOKUP('DATA ENTRY'!R417,'Sub Ref'!$L$3:$P$11,5,0)</f>
        <v>#N/A</v>
      </c>
      <c r="P417" s="26" t="e">
        <f t="shared" si="68"/>
        <v>#N/A</v>
      </c>
      <c r="Q417" s="26" t="e">
        <f>VLOOKUP('DATA ENTRY'!U417,'Sub Ref'!$C$14:$G$22,4,0)</f>
        <v>#N/A</v>
      </c>
      <c r="R417" s="26" t="e">
        <f>VLOOKUP('DATA ENTRY'!U417,'Sub Ref'!$C$14:$G$22,5,0)</f>
        <v>#N/A</v>
      </c>
      <c r="S417" s="26" t="e">
        <f t="shared" si="69"/>
        <v>#N/A</v>
      </c>
      <c r="T417" s="26" t="e">
        <f>INDEX('Sub Ref'!$O$14:$O$22,MATCH('DATA ENTRY'!X417,'Sub Ref'!$L$14:$L$22,0))</f>
        <v>#N/A</v>
      </c>
      <c r="U417" s="26" t="e">
        <f>INDEX('Sub Ref'!$P$14:$P$22,MATCH('DATA ENTRY'!X417,'Sub Ref'!$L$14:$L$22,0))</f>
        <v>#N/A</v>
      </c>
      <c r="V417" s="26" t="e">
        <f t="shared" si="63"/>
        <v>#N/A</v>
      </c>
      <c r="X417" s="26">
        <f>'DATA ENTRY'!A417</f>
        <v>0</v>
      </c>
      <c r="Y417" s="26">
        <f>'Sub Ref'!$D$27</f>
        <v>2.25</v>
      </c>
      <c r="Z417" s="26">
        <f>'Sub Ref'!$E$27</f>
        <v>0.75</v>
      </c>
      <c r="AA417" s="26">
        <f>'Sub Ref'!$M$27</f>
        <v>3</v>
      </c>
      <c r="AB417" s="26">
        <f>'Sub Ref'!$N$27</f>
        <v>1</v>
      </c>
      <c r="AC417" s="26">
        <f>IFERROR(VLOOKUP('DATA ENTRY'!L417,'Sub Ref'!$L$30:$N$31,2,0),0)</f>
        <v>0</v>
      </c>
      <c r="AD417" s="26">
        <f>IFERROR(VLOOKUP('DATA ENTRY'!L417,'Sub Ref'!$L$30:$N$31,3,0),0)</f>
        <v>0</v>
      </c>
      <c r="AE417" s="26">
        <f>IFERROR(VLOOKUP('DATA ENTRY'!O417,'Sub Ref'!$C$3:$E$11,2,0),0)</f>
        <v>0</v>
      </c>
      <c r="AF417" s="26">
        <f>IFERROR(VLOOKUP('DATA ENTRY'!O417,'Sub Ref'!$C$3:$E$11,3,0),0)</f>
        <v>0</v>
      </c>
      <c r="AG417" s="26">
        <f>IFERROR(VLOOKUP('DATA ENTRY'!R417,'Sub Ref'!$L$3:$N$24,2,0),0)</f>
        <v>0</v>
      </c>
      <c r="AH417" s="26">
        <f>IFERROR(VLOOKUP('DATA ENTRY'!R417,'Sub Ref'!$L$3:$N$24,3,0),0)</f>
        <v>0</v>
      </c>
      <c r="AI417" s="26">
        <f>IFERROR(VLOOKUP('DATA ENTRY'!U417,'Sub Ref'!$C$14:$E$22,2,0),0)</f>
        <v>0</v>
      </c>
      <c r="AJ417" s="26">
        <f>IFERROR(VLOOKUP('DATA ENTRY'!U417,'Sub Ref'!$C$14:$E$22,3,0),0)</f>
        <v>0</v>
      </c>
      <c r="AK417" s="26">
        <f>IFERROR(INDEX('Sub Ref'!$M$14:$M$23,MATCH('DATA ENTRY'!X417,'Sub Ref'!$L$14:$L$23,0)),0)</f>
        <v>0</v>
      </c>
      <c r="AL417" s="26">
        <f>IFERROR(INDEX('Sub Ref'!$N$14:$N$23,MATCH('DATA ENTRY'!X417,'Sub Ref'!$L$14:$L$23,0)),0)</f>
        <v>0</v>
      </c>
      <c r="AN417" s="26">
        <f t="shared" si="64"/>
        <v>7</v>
      </c>
      <c r="AP417" s="26">
        <f>IFERROR('MARK LOOKUP'!Y417*LEDGER!AR417,0)</f>
        <v>0</v>
      </c>
      <c r="AQ417" s="26">
        <f>IFERROR('MARK LOOKUP'!Z417*LEDGER!AS417,0)</f>
        <v>0</v>
      </c>
      <c r="AR417" s="26">
        <f>IFERROR(AA417*LEDGER!AU417,0)</f>
        <v>0</v>
      </c>
      <c r="AS417" s="26">
        <f>IFERROR(AB417*LEDGER!AV417,0)</f>
        <v>0</v>
      </c>
      <c r="AT417" s="26">
        <f>IFERROR(AC417*LEDGER!AU417,0)</f>
        <v>0</v>
      </c>
      <c r="AU417" s="26">
        <f>IFERROR(AD417*LEDGER!AV417,0)</f>
        <v>0</v>
      </c>
      <c r="AV417" s="26">
        <f>IFERROR(AE417*LEDGER!BA417,0)</f>
        <v>0</v>
      </c>
      <c r="AW417" s="26">
        <f>IFERROR(AF417*LEDGER!BB417,0)</f>
        <v>0</v>
      </c>
      <c r="AX417" s="26">
        <f>IFERROR(AG417*LEDGER!BD417,0)</f>
        <v>0</v>
      </c>
      <c r="AY417" s="26">
        <f>IFERROR(AH417*LEDGER!BE417,0)</f>
        <v>0</v>
      </c>
      <c r="AZ417" s="26">
        <f>IFERROR(AI417*LEDGER!BG417,0)</f>
        <v>0</v>
      </c>
      <c r="BA417" s="26">
        <f>IFERROR(AJ417*LEDGER!BH417,0)</f>
        <v>0</v>
      </c>
      <c r="BB417" s="26">
        <f>IFERROR(AK417*LEDGER!BJ417,0)</f>
        <v>0</v>
      </c>
      <c r="BC417" s="26">
        <f>IFERROR(AL417*LEDGER!BK417,0)</f>
        <v>0</v>
      </c>
      <c r="BD417" s="26">
        <f t="shared" si="65"/>
        <v>0</v>
      </c>
      <c r="BE417" s="26">
        <f t="shared" si="66"/>
        <v>0</v>
      </c>
    </row>
    <row r="418" spans="2:57" x14ac:dyDescent="0.2">
      <c r="B418" s="26">
        <f>'Sub Ref'!F$27</f>
        <v>75</v>
      </c>
      <c r="C418" s="26">
        <f>'Sub Ref'!G$27</f>
        <v>25</v>
      </c>
      <c r="D418" s="26">
        <f t="shared" si="60"/>
        <v>100</v>
      </c>
      <c r="E418" s="26">
        <f>'Sub Ref'!O$27</f>
        <v>75</v>
      </c>
      <c r="F418" s="26">
        <f>'Sub Ref'!P$27</f>
        <v>25</v>
      </c>
      <c r="G418" s="26">
        <f t="shared" si="61"/>
        <v>100</v>
      </c>
      <c r="H418" s="26" t="e">
        <f>VLOOKUP('DATA ENTRY'!L418,'Sub Ref'!$L$30:$O$31,4,0)</f>
        <v>#N/A</v>
      </c>
      <c r="I418" s="26" t="e">
        <f>VLOOKUP('DATA ENTRY'!L418,'Sub Ref'!$L$30:$P$31,5,0)</f>
        <v>#N/A</v>
      </c>
      <c r="J418" s="26" t="e">
        <f t="shared" si="67"/>
        <v>#N/A</v>
      </c>
      <c r="K418" s="26" t="e">
        <f>VLOOKUP('DATA ENTRY'!O418,'Sub Ref'!$C$3:$G$11,4,0)</f>
        <v>#N/A</v>
      </c>
      <c r="L418" s="26" t="e">
        <f>VLOOKUP('DATA ENTRY'!O418,'Sub Ref'!$C$3:$G$11,5,0)</f>
        <v>#N/A</v>
      </c>
      <c r="M418" s="26" t="e">
        <f t="shared" si="62"/>
        <v>#N/A</v>
      </c>
      <c r="N418" s="26" t="e">
        <f>VLOOKUP('DATA ENTRY'!R418,'Sub Ref'!$L$3:$P$11,4,0)</f>
        <v>#N/A</v>
      </c>
      <c r="O418" s="26" t="e">
        <f>VLOOKUP('DATA ENTRY'!R418,'Sub Ref'!$L$3:$P$11,5,0)</f>
        <v>#N/A</v>
      </c>
      <c r="P418" s="26" t="e">
        <f t="shared" si="68"/>
        <v>#N/A</v>
      </c>
      <c r="Q418" s="26" t="e">
        <f>VLOOKUP('DATA ENTRY'!U418,'Sub Ref'!$C$14:$G$22,4,0)</f>
        <v>#N/A</v>
      </c>
      <c r="R418" s="26" t="e">
        <f>VLOOKUP('DATA ENTRY'!U418,'Sub Ref'!$C$14:$G$22,5,0)</f>
        <v>#N/A</v>
      </c>
      <c r="S418" s="26" t="e">
        <f t="shared" si="69"/>
        <v>#N/A</v>
      </c>
      <c r="T418" s="26" t="e">
        <f>INDEX('Sub Ref'!$O$14:$O$22,MATCH('DATA ENTRY'!X418,'Sub Ref'!$L$14:$L$22,0))</f>
        <v>#N/A</v>
      </c>
      <c r="U418" s="26" t="e">
        <f>INDEX('Sub Ref'!$P$14:$P$22,MATCH('DATA ENTRY'!X418,'Sub Ref'!$L$14:$L$22,0))</f>
        <v>#N/A</v>
      </c>
      <c r="V418" s="26" t="e">
        <f t="shared" si="63"/>
        <v>#N/A</v>
      </c>
      <c r="X418" s="26">
        <f>'DATA ENTRY'!A418</f>
        <v>0</v>
      </c>
      <c r="Y418" s="26">
        <f>'Sub Ref'!$D$27</f>
        <v>2.25</v>
      </c>
      <c r="Z418" s="26">
        <f>'Sub Ref'!$E$27</f>
        <v>0.75</v>
      </c>
      <c r="AA418" s="26">
        <f>'Sub Ref'!$M$27</f>
        <v>3</v>
      </c>
      <c r="AB418" s="26">
        <f>'Sub Ref'!$N$27</f>
        <v>1</v>
      </c>
      <c r="AC418" s="26">
        <f>IFERROR(VLOOKUP('DATA ENTRY'!L418,'Sub Ref'!$L$30:$N$31,2,0),0)</f>
        <v>0</v>
      </c>
      <c r="AD418" s="26">
        <f>IFERROR(VLOOKUP('DATA ENTRY'!L418,'Sub Ref'!$L$30:$N$31,3,0),0)</f>
        <v>0</v>
      </c>
      <c r="AE418" s="26">
        <f>IFERROR(VLOOKUP('DATA ENTRY'!O418,'Sub Ref'!$C$3:$E$11,2,0),0)</f>
        <v>0</v>
      </c>
      <c r="AF418" s="26">
        <f>IFERROR(VLOOKUP('DATA ENTRY'!O418,'Sub Ref'!$C$3:$E$11,3,0),0)</f>
        <v>0</v>
      </c>
      <c r="AG418" s="26">
        <f>IFERROR(VLOOKUP('DATA ENTRY'!R418,'Sub Ref'!$L$3:$N$24,2,0),0)</f>
        <v>0</v>
      </c>
      <c r="AH418" s="26">
        <f>IFERROR(VLOOKUP('DATA ENTRY'!R418,'Sub Ref'!$L$3:$N$24,3,0),0)</f>
        <v>0</v>
      </c>
      <c r="AI418" s="26">
        <f>IFERROR(VLOOKUP('DATA ENTRY'!U418,'Sub Ref'!$C$14:$E$22,2,0),0)</f>
        <v>0</v>
      </c>
      <c r="AJ418" s="26">
        <f>IFERROR(VLOOKUP('DATA ENTRY'!U418,'Sub Ref'!$C$14:$E$22,3,0),0)</f>
        <v>0</v>
      </c>
      <c r="AK418" s="26">
        <f>IFERROR(INDEX('Sub Ref'!$M$14:$M$23,MATCH('DATA ENTRY'!X418,'Sub Ref'!$L$14:$L$23,0)),0)</f>
        <v>0</v>
      </c>
      <c r="AL418" s="26">
        <f>IFERROR(INDEX('Sub Ref'!$N$14:$N$23,MATCH('DATA ENTRY'!X418,'Sub Ref'!$L$14:$L$23,0)),0)</f>
        <v>0</v>
      </c>
      <c r="AN418" s="26">
        <f t="shared" si="64"/>
        <v>7</v>
      </c>
      <c r="AP418" s="26">
        <f>IFERROR('MARK LOOKUP'!Y418*LEDGER!AR418,0)</f>
        <v>0</v>
      </c>
      <c r="AQ418" s="26">
        <f>IFERROR('MARK LOOKUP'!Z418*LEDGER!AS418,0)</f>
        <v>0</v>
      </c>
      <c r="AR418" s="26">
        <f>IFERROR(AA418*LEDGER!AU418,0)</f>
        <v>0</v>
      </c>
      <c r="AS418" s="26">
        <f>IFERROR(AB418*LEDGER!AV418,0)</f>
        <v>0</v>
      </c>
      <c r="AT418" s="26">
        <f>IFERROR(AC418*LEDGER!AU418,0)</f>
        <v>0</v>
      </c>
      <c r="AU418" s="26">
        <f>IFERROR(AD418*LEDGER!AV418,0)</f>
        <v>0</v>
      </c>
      <c r="AV418" s="26">
        <f>IFERROR(AE418*LEDGER!BA418,0)</f>
        <v>0</v>
      </c>
      <c r="AW418" s="26">
        <f>IFERROR(AF418*LEDGER!BB418,0)</f>
        <v>0</v>
      </c>
      <c r="AX418" s="26">
        <f>IFERROR(AG418*LEDGER!BD418,0)</f>
        <v>0</v>
      </c>
      <c r="AY418" s="26">
        <f>IFERROR(AH418*LEDGER!BE418,0)</f>
        <v>0</v>
      </c>
      <c r="AZ418" s="26">
        <f>IFERROR(AI418*LEDGER!BG418,0)</f>
        <v>0</v>
      </c>
      <c r="BA418" s="26">
        <f>IFERROR(AJ418*LEDGER!BH418,0)</f>
        <v>0</v>
      </c>
      <c r="BB418" s="26">
        <f>IFERROR(AK418*LEDGER!BJ418,0)</f>
        <v>0</v>
      </c>
      <c r="BC418" s="26">
        <f>IFERROR(AL418*LEDGER!BK418,0)</f>
        <v>0</v>
      </c>
      <c r="BD418" s="26">
        <f t="shared" si="65"/>
        <v>0</v>
      </c>
      <c r="BE418" s="26">
        <f t="shared" si="66"/>
        <v>0</v>
      </c>
    </row>
    <row r="419" spans="2:57" x14ac:dyDescent="0.2">
      <c r="B419" s="26">
        <f>'Sub Ref'!F$27</f>
        <v>75</v>
      </c>
      <c r="C419" s="26">
        <f>'Sub Ref'!G$27</f>
        <v>25</v>
      </c>
      <c r="D419" s="26">
        <f t="shared" si="60"/>
        <v>100</v>
      </c>
      <c r="E419" s="26">
        <f>'Sub Ref'!O$27</f>
        <v>75</v>
      </c>
      <c r="F419" s="26">
        <f>'Sub Ref'!P$27</f>
        <v>25</v>
      </c>
      <c r="G419" s="26">
        <f t="shared" si="61"/>
        <v>100</v>
      </c>
      <c r="H419" s="26" t="e">
        <f>VLOOKUP('DATA ENTRY'!L419,'Sub Ref'!$L$30:$O$31,4,0)</f>
        <v>#N/A</v>
      </c>
      <c r="I419" s="26" t="e">
        <f>VLOOKUP('DATA ENTRY'!L419,'Sub Ref'!$L$30:$P$31,5,0)</f>
        <v>#N/A</v>
      </c>
      <c r="J419" s="26" t="e">
        <f t="shared" si="67"/>
        <v>#N/A</v>
      </c>
      <c r="K419" s="26" t="e">
        <f>VLOOKUP('DATA ENTRY'!O419,'Sub Ref'!$C$3:$G$11,4,0)</f>
        <v>#N/A</v>
      </c>
      <c r="L419" s="26" t="e">
        <f>VLOOKUP('DATA ENTRY'!O419,'Sub Ref'!$C$3:$G$11,5,0)</f>
        <v>#N/A</v>
      </c>
      <c r="M419" s="26" t="e">
        <f t="shared" si="62"/>
        <v>#N/A</v>
      </c>
      <c r="N419" s="26" t="e">
        <f>VLOOKUP('DATA ENTRY'!R419,'Sub Ref'!$L$3:$P$11,4,0)</f>
        <v>#N/A</v>
      </c>
      <c r="O419" s="26" t="e">
        <f>VLOOKUP('DATA ENTRY'!R419,'Sub Ref'!$L$3:$P$11,5,0)</f>
        <v>#N/A</v>
      </c>
      <c r="P419" s="26" t="e">
        <f t="shared" si="68"/>
        <v>#N/A</v>
      </c>
      <c r="Q419" s="26" t="e">
        <f>VLOOKUP('DATA ENTRY'!U419,'Sub Ref'!$C$14:$G$22,4,0)</f>
        <v>#N/A</v>
      </c>
      <c r="R419" s="26" t="e">
        <f>VLOOKUP('DATA ENTRY'!U419,'Sub Ref'!$C$14:$G$22,5,0)</f>
        <v>#N/A</v>
      </c>
      <c r="S419" s="26" t="e">
        <f t="shared" si="69"/>
        <v>#N/A</v>
      </c>
      <c r="T419" s="26" t="e">
        <f>INDEX('Sub Ref'!$O$14:$O$22,MATCH('DATA ENTRY'!X419,'Sub Ref'!$L$14:$L$22,0))</f>
        <v>#N/A</v>
      </c>
      <c r="U419" s="26" t="e">
        <f>INDEX('Sub Ref'!$P$14:$P$22,MATCH('DATA ENTRY'!X419,'Sub Ref'!$L$14:$L$22,0))</f>
        <v>#N/A</v>
      </c>
      <c r="V419" s="26" t="e">
        <f t="shared" si="63"/>
        <v>#N/A</v>
      </c>
      <c r="X419" s="26">
        <f>'DATA ENTRY'!A419</f>
        <v>0</v>
      </c>
      <c r="Y419" s="26">
        <f>'Sub Ref'!$D$27</f>
        <v>2.25</v>
      </c>
      <c r="Z419" s="26">
        <f>'Sub Ref'!$E$27</f>
        <v>0.75</v>
      </c>
      <c r="AA419" s="26">
        <f>'Sub Ref'!$M$27</f>
        <v>3</v>
      </c>
      <c r="AB419" s="26">
        <f>'Sub Ref'!$N$27</f>
        <v>1</v>
      </c>
      <c r="AC419" s="26">
        <f>IFERROR(VLOOKUP('DATA ENTRY'!L419,'Sub Ref'!$L$30:$N$31,2,0),0)</f>
        <v>0</v>
      </c>
      <c r="AD419" s="26">
        <f>IFERROR(VLOOKUP('DATA ENTRY'!L419,'Sub Ref'!$L$30:$N$31,3,0),0)</f>
        <v>0</v>
      </c>
      <c r="AE419" s="26">
        <f>IFERROR(VLOOKUP('DATA ENTRY'!O419,'Sub Ref'!$C$3:$E$11,2,0),0)</f>
        <v>0</v>
      </c>
      <c r="AF419" s="26">
        <f>IFERROR(VLOOKUP('DATA ENTRY'!O419,'Sub Ref'!$C$3:$E$11,3,0),0)</f>
        <v>0</v>
      </c>
      <c r="AG419" s="26">
        <f>IFERROR(VLOOKUP('DATA ENTRY'!R419,'Sub Ref'!$L$3:$N$24,2,0),0)</f>
        <v>0</v>
      </c>
      <c r="AH419" s="26">
        <f>IFERROR(VLOOKUP('DATA ENTRY'!R419,'Sub Ref'!$L$3:$N$24,3,0),0)</f>
        <v>0</v>
      </c>
      <c r="AI419" s="26">
        <f>IFERROR(VLOOKUP('DATA ENTRY'!U419,'Sub Ref'!$C$14:$E$22,2,0),0)</f>
        <v>0</v>
      </c>
      <c r="AJ419" s="26">
        <f>IFERROR(VLOOKUP('DATA ENTRY'!U419,'Sub Ref'!$C$14:$E$22,3,0),0)</f>
        <v>0</v>
      </c>
      <c r="AK419" s="26">
        <f>IFERROR(INDEX('Sub Ref'!$M$14:$M$23,MATCH('DATA ENTRY'!X419,'Sub Ref'!$L$14:$L$23,0)),0)</f>
        <v>0</v>
      </c>
      <c r="AL419" s="26">
        <f>IFERROR(INDEX('Sub Ref'!$N$14:$N$23,MATCH('DATA ENTRY'!X419,'Sub Ref'!$L$14:$L$23,0)),0)</f>
        <v>0</v>
      </c>
      <c r="AN419" s="26">
        <f t="shared" si="64"/>
        <v>7</v>
      </c>
      <c r="AP419" s="26">
        <f>IFERROR('MARK LOOKUP'!Y419*LEDGER!AR419,0)</f>
        <v>0</v>
      </c>
      <c r="AQ419" s="26">
        <f>IFERROR('MARK LOOKUP'!Z419*LEDGER!AS419,0)</f>
        <v>0</v>
      </c>
      <c r="AR419" s="26">
        <f>IFERROR(AA419*LEDGER!AU419,0)</f>
        <v>0</v>
      </c>
      <c r="AS419" s="26">
        <f>IFERROR(AB419*LEDGER!AV419,0)</f>
        <v>0</v>
      </c>
      <c r="AT419" s="26">
        <f>IFERROR(AC419*LEDGER!AU419,0)</f>
        <v>0</v>
      </c>
      <c r="AU419" s="26">
        <f>IFERROR(AD419*LEDGER!AV419,0)</f>
        <v>0</v>
      </c>
      <c r="AV419" s="26">
        <f>IFERROR(AE419*LEDGER!BA419,0)</f>
        <v>0</v>
      </c>
      <c r="AW419" s="26">
        <f>IFERROR(AF419*LEDGER!BB419,0)</f>
        <v>0</v>
      </c>
      <c r="AX419" s="26">
        <f>IFERROR(AG419*LEDGER!BD419,0)</f>
        <v>0</v>
      </c>
      <c r="AY419" s="26">
        <f>IFERROR(AH419*LEDGER!BE419,0)</f>
        <v>0</v>
      </c>
      <c r="AZ419" s="26">
        <f>IFERROR(AI419*LEDGER!BG419,0)</f>
        <v>0</v>
      </c>
      <c r="BA419" s="26">
        <f>IFERROR(AJ419*LEDGER!BH419,0)</f>
        <v>0</v>
      </c>
      <c r="BB419" s="26">
        <f>IFERROR(AK419*LEDGER!BJ419,0)</f>
        <v>0</v>
      </c>
      <c r="BC419" s="26">
        <f>IFERROR(AL419*LEDGER!BK419,0)</f>
        <v>0</v>
      </c>
      <c r="BD419" s="26">
        <f t="shared" si="65"/>
        <v>0</v>
      </c>
      <c r="BE419" s="26">
        <f t="shared" si="66"/>
        <v>0</v>
      </c>
    </row>
    <row r="420" spans="2:57" x14ac:dyDescent="0.2">
      <c r="B420" s="26">
        <f>'Sub Ref'!F$27</f>
        <v>75</v>
      </c>
      <c r="C420" s="26">
        <f>'Sub Ref'!G$27</f>
        <v>25</v>
      </c>
      <c r="D420" s="26">
        <f t="shared" si="60"/>
        <v>100</v>
      </c>
      <c r="E420" s="26">
        <f>'Sub Ref'!O$27</f>
        <v>75</v>
      </c>
      <c r="F420" s="26">
        <f>'Sub Ref'!P$27</f>
        <v>25</v>
      </c>
      <c r="G420" s="26">
        <f t="shared" si="61"/>
        <v>100</v>
      </c>
      <c r="H420" s="26" t="e">
        <f>VLOOKUP('DATA ENTRY'!L420,'Sub Ref'!$L$30:$O$31,4,0)</f>
        <v>#N/A</v>
      </c>
      <c r="I420" s="26" t="e">
        <f>VLOOKUP('DATA ENTRY'!L420,'Sub Ref'!$L$30:$P$31,5,0)</f>
        <v>#N/A</v>
      </c>
      <c r="J420" s="26" t="e">
        <f t="shared" si="67"/>
        <v>#N/A</v>
      </c>
      <c r="K420" s="26" t="e">
        <f>VLOOKUP('DATA ENTRY'!O420,'Sub Ref'!$C$3:$G$11,4,0)</f>
        <v>#N/A</v>
      </c>
      <c r="L420" s="26" t="e">
        <f>VLOOKUP('DATA ENTRY'!O420,'Sub Ref'!$C$3:$G$11,5,0)</f>
        <v>#N/A</v>
      </c>
      <c r="M420" s="26" t="e">
        <f t="shared" si="62"/>
        <v>#N/A</v>
      </c>
      <c r="N420" s="26" t="e">
        <f>VLOOKUP('DATA ENTRY'!R420,'Sub Ref'!$L$3:$P$11,4,0)</f>
        <v>#N/A</v>
      </c>
      <c r="O420" s="26" t="e">
        <f>VLOOKUP('DATA ENTRY'!R420,'Sub Ref'!$L$3:$P$11,5,0)</f>
        <v>#N/A</v>
      </c>
      <c r="P420" s="26" t="e">
        <f t="shared" si="68"/>
        <v>#N/A</v>
      </c>
      <c r="Q420" s="26" t="e">
        <f>VLOOKUP('DATA ENTRY'!U420,'Sub Ref'!$C$14:$G$22,4,0)</f>
        <v>#N/A</v>
      </c>
      <c r="R420" s="26" t="e">
        <f>VLOOKUP('DATA ENTRY'!U420,'Sub Ref'!$C$14:$G$22,5,0)</f>
        <v>#N/A</v>
      </c>
      <c r="S420" s="26" t="e">
        <f t="shared" si="69"/>
        <v>#N/A</v>
      </c>
      <c r="T420" s="26" t="e">
        <f>INDEX('Sub Ref'!$O$14:$O$22,MATCH('DATA ENTRY'!X420,'Sub Ref'!$L$14:$L$22,0))</f>
        <v>#N/A</v>
      </c>
      <c r="U420" s="26" t="e">
        <f>INDEX('Sub Ref'!$P$14:$P$22,MATCH('DATA ENTRY'!X420,'Sub Ref'!$L$14:$L$22,0))</f>
        <v>#N/A</v>
      </c>
      <c r="V420" s="26" t="e">
        <f t="shared" si="63"/>
        <v>#N/A</v>
      </c>
      <c r="X420" s="26">
        <f>'DATA ENTRY'!A420</f>
        <v>0</v>
      </c>
      <c r="Y420" s="26">
        <f>'Sub Ref'!$D$27</f>
        <v>2.25</v>
      </c>
      <c r="Z420" s="26">
        <f>'Sub Ref'!$E$27</f>
        <v>0.75</v>
      </c>
      <c r="AA420" s="26">
        <f>'Sub Ref'!$M$27</f>
        <v>3</v>
      </c>
      <c r="AB420" s="26">
        <f>'Sub Ref'!$N$27</f>
        <v>1</v>
      </c>
      <c r="AC420" s="26">
        <f>IFERROR(VLOOKUP('DATA ENTRY'!L420,'Sub Ref'!$L$30:$N$31,2,0),0)</f>
        <v>0</v>
      </c>
      <c r="AD420" s="26">
        <f>IFERROR(VLOOKUP('DATA ENTRY'!L420,'Sub Ref'!$L$30:$N$31,3,0),0)</f>
        <v>0</v>
      </c>
      <c r="AE420" s="26">
        <f>IFERROR(VLOOKUP('DATA ENTRY'!O420,'Sub Ref'!$C$3:$E$11,2,0),0)</f>
        <v>0</v>
      </c>
      <c r="AF420" s="26">
        <f>IFERROR(VLOOKUP('DATA ENTRY'!O420,'Sub Ref'!$C$3:$E$11,3,0),0)</f>
        <v>0</v>
      </c>
      <c r="AG420" s="26">
        <f>IFERROR(VLOOKUP('DATA ENTRY'!R420,'Sub Ref'!$L$3:$N$24,2,0),0)</f>
        <v>0</v>
      </c>
      <c r="AH420" s="26">
        <f>IFERROR(VLOOKUP('DATA ENTRY'!R420,'Sub Ref'!$L$3:$N$24,3,0),0)</f>
        <v>0</v>
      </c>
      <c r="AI420" s="26">
        <f>IFERROR(VLOOKUP('DATA ENTRY'!U420,'Sub Ref'!$C$14:$E$22,2,0),0)</f>
        <v>0</v>
      </c>
      <c r="AJ420" s="26">
        <f>IFERROR(VLOOKUP('DATA ENTRY'!U420,'Sub Ref'!$C$14:$E$22,3,0),0)</f>
        <v>0</v>
      </c>
      <c r="AK420" s="26">
        <f>IFERROR(INDEX('Sub Ref'!$M$14:$M$23,MATCH('DATA ENTRY'!X420,'Sub Ref'!$L$14:$L$23,0)),0)</f>
        <v>0</v>
      </c>
      <c r="AL420" s="26">
        <f>IFERROR(INDEX('Sub Ref'!$N$14:$N$23,MATCH('DATA ENTRY'!X420,'Sub Ref'!$L$14:$L$23,0)),0)</f>
        <v>0</v>
      </c>
      <c r="AN420" s="26">
        <f t="shared" si="64"/>
        <v>7</v>
      </c>
      <c r="AP420" s="26">
        <f>IFERROR('MARK LOOKUP'!Y420*LEDGER!AR420,0)</f>
        <v>0</v>
      </c>
      <c r="AQ420" s="26">
        <f>IFERROR('MARK LOOKUP'!Z420*LEDGER!AS420,0)</f>
        <v>0</v>
      </c>
      <c r="AR420" s="26">
        <f>IFERROR(AA420*LEDGER!AU420,0)</f>
        <v>0</v>
      </c>
      <c r="AS420" s="26">
        <f>IFERROR(AB420*LEDGER!AV420,0)</f>
        <v>0</v>
      </c>
      <c r="AT420" s="26">
        <f>IFERROR(AC420*LEDGER!AU420,0)</f>
        <v>0</v>
      </c>
      <c r="AU420" s="26">
        <f>IFERROR(AD420*LEDGER!AV420,0)</f>
        <v>0</v>
      </c>
      <c r="AV420" s="26">
        <f>IFERROR(AE420*LEDGER!BA420,0)</f>
        <v>0</v>
      </c>
      <c r="AW420" s="26">
        <f>IFERROR(AF420*LEDGER!BB420,0)</f>
        <v>0</v>
      </c>
      <c r="AX420" s="26">
        <f>IFERROR(AG420*LEDGER!BD420,0)</f>
        <v>0</v>
      </c>
      <c r="AY420" s="26">
        <f>IFERROR(AH420*LEDGER!BE420,0)</f>
        <v>0</v>
      </c>
      <c r="AZ420" s="26">
        <f>IFERROR(AI420*LEDGER!BG420,0)</f>
        <v>0</v>
      </c>
      <c r="BA420" s="26">
        <f>IFERROR(AJ420*LEDGER!BH420,0)</f>
        <v>0</v>
      </c>
      <c r="BB420" s="26">
        <f>IFERROR(AK420*LEDGER!BJ420,0)</f>
        <v>0</v>
      </c>
      <c r="BC420" s="26">
        <f>IFERROR(AL420*LEDGER!BK420,0)</f>
        <v>0</v>
      </c>
      <c r="BD420" s="26">
        <f t="shared" si="65"/>
        <v>0</v>
      </c>
      <c r="BE420" s="26">
        <f t="shared" si="66"/>
        <v>0</v>
      </c>
    </row>
    <row r="421" spans="2:57" x14ac:dyDescent="0.2">
      <c r="B421" s="26">
        <f>'Sub Ref'!F$27</f>
        <v>75</v>
      </c>
      <c r="C421" s="26">
        <f>'Sub Ref'!G$27</f>
        <v>25</v>
      </c>
      <c r="D421" s="26">
        <f t="shared" si="60"/>
        <v>100</v>
      </c>
      <c r="E421" s="26">
        <f>'Sub Ref'!O$27</f>
        <v>75</v>
      </c>
      <c r="F421" s="26">
        <f>'Sub Ref'!P$27</f>
        <v>25</v>
      </c>
      <c r="G421" s="26">
        <f t="shared" si="61"/>
        <v>100</v>
      </c>
      <c r="H421" s="26" t="e">
        <f>VLOOKUP('DATA ENTRY'!L421,'Sub Ref'!$L$30:$O$31,4,0)</f>
        <v>#N/A</v>
      </c>
      <c r="I421" s="26" t="e">
        <f>VLOOKUP('DATA ENTRY'!L421,'Sub Ref'!$L$30:$P$31,5,0)</f>
        <v>#N/A</v>
      </c>
      <c r="J421" s="26" t="e">
        <f t="shared" si="67"/>
        <v>#N/A</v>
      </c>
      <c r="K421" s="26" t="e">
        <f>VLOOKUP('DATA ENTRY'!O421,'Sub Ref'!$C$3:$G$11,4,0)</f>
        <v>#N/A</v>
      </c>
      <c r="L421" s="26" t="e">
        <f>VLOOKUP('DATA ENTRY'!O421,'Sub Ref'!$C$3:$G$11,5,0)</f>
        <v>#N/A</v>
      </c>
      <c r="M421" s="26" t="e">
        <f t="shared" si="62"/>
        <v>#N/A</v>
      </c>
      <c r="N421" s="26" t="e">
        <f>VLOOKUP('DATA ENTRY'!R421,'Sub Ref'!$L$3:$P$11,4,0)</f>
        <v>#N/A</v>
      </c>
      <c r="O421" s="26" t="e">
        <f>VLOOKUP('DATA ENTRY'!R421,'Sub Ref'!$L$3:$P$11,5,0)</f>
        <v>#N/A</v>
      </c>
      <c r="P421" s="26" t="e">
        <f t="shared" si="68"/>
        <v>#N/A</v>
      </c>
      <c r="Q421" s="26" t="e">
        <f>VLOOKUP('DATA ENTRY'!U421,'Sub Ref'!$C$14:$G$22,4,0)</f>
        <v>#N/A</v>
      </c>
      <c r="R421" s="26" t="e">
        <f>VLOOKUP('DATA ENTRY'!U421,'Sub Ref'!$C$14:$G$22,5,0)</f>
        <v>#N/A</v>
      </c>
      <c r="S421" s="26" t="e">
        <f t="shared" si="69"/>
        <v>#N/A</v>
      </c>
      <c r="T421" s="26" t="e">
        <f>INDEX('Sub Ref'!$O$14:$O$22,MATCH('DATA ENTRY'!X421,'Sub Ref'!$L$14:$L$22,0))</f>
        <v>#N/A</v>
      </c>
      <c r="U421" s="26" t="e">
        <f>INDEX('Sub Ref'!$P$14:$P$22,MATCH('DATA ENTRY'!X421,'Sub Ref'!$L$14:$L$22,0))</f>
        <v>#N/A</v>
      </c>
      <c r="V421" s="26" t="e">
        <f t="shared" si="63"/>
        <v>#N/A</v>
      </c>
      <c r="X421" s="26">
        <f>'DATA ENTRY'!A421</f>
        <v>0</v>
      </c>
      <c r="Y421" s="26">
        <f>'Sub Ref'!$D$27</f>
        <v>2.25</v>
      </c>
      <c r="Z421" s="26">
        <f>'Sub Ref'!$E$27</f>
        <v>0.75</v>
      </c>
      <c r="AA421" s="26">
        <f>'Sub Ref'!$M$27</f>
        <v>3</v>
      </c>
      <c r="AB421" s="26">
        <f>'Sub Ref'!$N$27</f>
        <v>1</v>
      </c>
      <c r="AC421" s="26">
        <f>IFERROR(VLOOKUP('DATA ENTRY'!L421,'Sub Ref'!$L$30:$N$31,2,0),0)</f>
        <v>0</v>
      </c>
      <c r="AD421" s="26">
        <f>IFERROR(VLOOKUP('DATA ENTRY'!L421,'Sub Ref'!$L$30:$N$31,3,0),0)</f>
        <v>0</v>
      </c>
      <c r="AE421" s="26">
        <f>IFERROR(VLOOKUP('DATA ENTRY'!O421,'Sub Ref'!$C$3:$E$11,2,0),0)</f>
        <v>0</v>
      </c>
      <c r="AF421" s="26">
        <f>IFERROR(VLOOKUP('DATA ENTRY'!O421,'Sub Ref'!$C$3:$E$11,3,0),0)</f>
        <v>0</v>
      </c>
      <c r="AG421" s="26">
        <f>IFERROR(VLOOKUP('DATA ENTRY'!R421,'Sub Ref'!$L$3:$N$24,2,0),0)</f>
        <v>0</v>
      </c>
      <c r="AH421" s="26">
        <f>IFERROR(VLOOKUP('DATA ENTRY'!R421,'Sub Ref'!$L$3:$N$24,3,0),0)</f>
        <v>0</v>
      </c>
      <c r="AI421" s="26">
        <f>IFERROR(VLOOKUP('DATA ENTRY'!U421,'Sub Ref'!$C$14:$E$22,2,0),0)</f>
        <v>0</v>
      </c>
      <c r="AJ421" s="26">
        <f>IFERROR(VLOOKUP('DATA ENTRY'!U421,'Sub Ref'!$C$14:$E$22,3,0),0)</f>
        <v>0</v>
      </c>
      <c r="AK421" s="26">
        <f>IFERROR(INDEX('Sub Ref'!$M$14:$M$23,MATCH('DATA ENTRY'!X421,'Sub Ref'!$L$14:$L$23,0)),0)</f>
        <v>0</v>
      </c>
      <c r="AL421" s="26">
        <f>IFERROR(INDEX('Sub Ref'!$N$14:$N$23,MATCH('DATA ENTRY'!X421,'Sub Ref'!$L$14:$L$23,0)),0)</f>
        <v>0</v>
      </c>
      <c r="AN421" s="26">
        <f t="shared" si="64"/>
        <v>7</v>
      </c>
      <c r="AP421" s="26">
        <f>IFERROR('MARK LOOKUP'!Y421*LEDGER!AR421,0)</f>
        <v>0</v>
      </c>
      <c r="AQ421" s="26">
        <f>IFERROR('MARK LOOKUP'!Z421*LEDGER!AS421,0)</f>
        <v>0</v>
      </c>
      <c r="AR421" s="26">
        <f>IFERROR(AA421*LEDGER!AU421,0)</f>
        <v>0</v>
      </c>
      <c r="AS421" s="26">
        <f>IFERROR(AB421*LEDGER!AV421,0)</f>
        <v>0</v>
      </c>
      <c r="AT421" s="26">
        <f>IFERROR(AC421*LEDGER!AU421,0)</f>
        <v>0</v>
      </c>
      <c r="AU421" s="26">
        <f>IFERROR(AD421*LEDGER!AV421,0)</f>
        <v>0</v>
      </c>
      <c r="AV421" s="26">
        <f>IFERROR(AE421*LEDGER!BA421,0)</f>
        <v>0</v>
      </c>
      <c r="AW421" s="26">
        <f>IFERROR(AF421*LEDGER!BB421,0)</f>
        <v>0</v>
      </c>
      <c r="AX421" s="26">
        <f>IFERROR(AG421*LEDGER!BD421,0)</f>
        <v>0</v>
      </c>
      <c r="AY421" s="26">
        <f>IFERROR(AH421*LEDGER!BE421,0)</f>
        <v>0</v>
      </c>
      <c r="AZ421" s="26">
        <f>IFERROR(AI421*LEDGER!BG421,0)</f>
        <v>0</v>
      </c>
      <c r="BA421" s="26">
        <f>IFERROR(AJ421*LEDGER!BH421,0)</f>
        <v>0</v>
      </c>
      <c r="BB421" s="26">
        <f>IFERROR(AK421*LEDGER!BJ421,0)</f>
        <v>0</v>
      </c>
      <c r="BC421" s="26">
        <f>IFERROR(AL421*LEDGER!BK421,0)</f>
        <v>0</v>
      </c>
      <c r="BD421" s="26">
        <f t="shared" si="65"/>
        <v>0</v>
      </c>
      <c r="BE421" s="26">
        <f t="shared" si="66"/>
        <v>0</v>
      </c>
    </row>
    <row r="422" spans="2:57" x14ac:dyDescent="0.2">
      <c r="B422" s="26">
        <f>'Sub Ref'!F$27</f>
        <v>75</v>
      </c>
      <c r="C422" s="26">
        <f>'Sub Ref'!G$27</f>
        <v>25</v>
      </c>
      <c r="D422" s="26">
        <f t="shared" si="60"/>
        <v>100</v>
      </c>
      <c r="E422" s="26">
        <f>'Sub Ref'!O$27</f>
        <v>75</v>
      </c>
      <c r="F422" s="26">
        <f>'Sub Ref'!P$27</f>
        <v>25</v>
      </c>
      <c r="G422" s="26">
        <f t="shared" si="61"/>
        <v>100</v>
      </c>
      <c r="H422" s="26" t="e">
        <f>VLOOKUP('DATA ENTRY'!L422,'Sub Ref'!$L$30:$O$31,4,0)</f>
        <v>#N/A</v>
      </c>
      <c r="I422" s="26" t="e">
        <f>VLOOKUP('DATA ENTRY'!L422,'Sub Ref'!$L$30:$P$31,5,0)</f>
        <v>#N/A</v>
      </c>
      <c r="J422" s="26" t="e">
        <f t="shared" si="67"/>
        <v>#N/A</v>
      </c>
      <c r="K422" s="26" t="e">
        <f>VLOOKUP('DATA ENTRY'!O422,'Sub Ref'!$C$3:$G$11,4,0)</f>
        <v>#N/A</v>
      </c>
      <c r="L422" s="26" t="e">
        <f>VLOOKUP('DATA ENTRY'!O422,'Sub Ref'!$C$3:$G$11,5,0)</f>
        <v>#N/A</v>
      </c>
      <c r="M422" s="26" t="e">
        <f t="shared" si="62"/>
        <v>#N/A</v>
      </c>
      <c r="N422" s="26" t="e">
        <f>VLOOKUP('DATA ENTRY'!R422,'Sub Ref'!$L$3:$P$11,4,0)</f>
        <v>#N/A</v>
      </c>
      <c r="O422" s="26" t="e">
        <f>VLOOKUP('DATA ENTRY'!R422,'Sub Ref'!$L$3:$P$11,5,0)</f>
        <v>#N/A</v>
      </c>
      <c r="P422" s="26" t="e">
        <f t="shared" si="68"/>
        <v>#N/A</v>
      </c>
      <c r="Q422" s="26" t="e">
        <f>VLOOKUP('DATA ENTRY'!U422,'Sub Ref'!$C$14:$G$22,4,0)</f>
        <v>#N/A</v>
      </c>
      <c r="R422" s="26" t="e">
        <f>VLOOKUP('DATA ENTRY'!U422,'Sub Ref'!$C$14:$G$22,5,0)</f>
        <v>#N/A</v>
      </c>
      <c r="S422" s="26" t="e">
        <f t="shared" si="69"/>
        <v>#N/A</v>
      </c>
      <c r="T422" s="26" t="e">
        <f>INDEX('Sub Ref'!$O$14:$O$22,MATCH('DATA ENTRY'!X422,'Sub Ref'!$L$14:$L$22,0))</f>
        <v>#N/A</v>
      </c>
      <c r="U422" s="26" t="e">
        <f>INDEX('Sub Ref'!$P$14:$P$22,MATCH('DATA ENTRY'!X422,'Sub Ref'!$L$14:$L$22,0))</f>
        <v>#N/A</v>
      </c>
      <c r="V422" s="26" t="e">
        <f t="shared" si="63"/>
        <v>#N/A</v>
      </c>
      <c r="X422" s="26">
        <f>'DATA ENTRY'!A422</f>
        <v>0</v>
      </c>
      <c r="Y422" s="26">
        <f>'Sub Ref'!$D$27</f>
        <v>2.25</v>
      </c>
      <c r="Z422" s="26">
        <f>'Sub Ref'!$E$27</f>
        <v>0.75</v>
      </c>
      <c r="AA422" s="26">
        <f>'Sub Ref'!$M$27</f>
        <v>3</v>
      </c>
      <c r="AB422" s="26">
        <f>'Sub Ref'!$N$27</f>
        <v>1</v>
      </c>
      <c r="AC422" s="26">
        <f>IFERROR(VLOOKUP('DATA ENTRY'!L422,'Sub Ref'!$L$30:$N$31,2,0),0)</f>
        <v>0</v>
      </c>
      <c r="AD422" s="26">
        <f>IFERROR(VLOOKUP('DATA ENTRY'!L422,'Sub Ref'!$L$30:$N$31,3,0),0)</f>
        <v>0</v>
      </c>
      <c r="AE422" s="26">
        <f>IFERROR(VLOOKUP('DATA ENTRY'!O422,'Sub Ref'!$C$3:$E$11,2,0),0)</f>
        <v>0</v>
      </c>
      <c r="AF422" s="26">
        <f>IFERROR(VLOOKUP('DATA ENTRY'!O422,'Sub Ref'!$C$3:$E$11,3,0),0)</f>
        <v>0</v>
      </c>
      <c r="AG422" s="26">
        <f>IFERROR(VLOOKUP('DATA ENTRY'!R422,'Sub Ref'!$L$3:$N$24,2,0),0)</f>
        <v>0</v>
      </c>
      <c r="AH422" s="26">
        <f>IFERROR(VLOOKUP('DATA ENTRY'!R422,'Sub Ref'!$L$3:$N$24,3,0),0)</f>
        <v>0</v>
      </c>
      <c r="AI422" s="26">
        <f>IFERROR(VLOOKUP('DATA ENTRY'!U422,'Sub Ref'!$C$14:$E$22,2,0),0)</f>
        <v>0</v>
      </c>
      <c r="AJ422" s="26">
        <f>IFERROR(VLOOKUP('DATA ENTRY'!U422,'Sub Ref'!$C$14:$E$22,3,0),0)</f>
        <v>0</v>
      </c>
      <c r="AK422" s="26">
        <f>IFERROR(INDEX('Sub Ref'!$M$14:$M$23,MATCH('DATA ENTRY'!X422,'Sub Ref'!$L$14:$L$23,0)),0)</f>
        <v>0</v>
      </c>
      <c r="AL422" s="26">
        <f>IFERROR(INDEX('Sub Ref'!$N$14:$N$23,MATCH('DATA ENTRY'!X422,'Sub Ref'!$L$14:$L$23,0)),0)</f>
        <v>0</v>
      </c>
      <c r="AN422" s="26">
        <f t="shared" si="64"/>
        <v>7</v>
      </c>
      <c r="AP422" s="26">
        <f>IFERROR('MARK LOOKUP'!Y422*LEDGER!AR422,0)</f>
        <v>0</v>
      </c>
      <c r="AQ422" s="26">
        <f>IFERROR('MARK LOOKUP'!Z422*LEDGER!AS422,0)</f>
        <v>0</v>
      </c>
      <c r="AR422" s="26">
        <f>IFERROR(AA422*LEDGER!AU422,0)</f>
        <v>0</v>
      </c>
      <c r="AS422" s="26">
        <f>IFERROR(AB422*LEDGER!AV422,0)</f>
        <v>0</v>
      </c>
      <c r="AT422" s="26">
        <f>IFERROR(AC422*LEDGER!AU422,0)</f>
        <v>0</v>
      </c>
      <c r="AU422" s="26">
        <f>IFERROR(AD422*LEDGER!AV422,0)</f>
        <v>0</v>
      </c>
      <c r="AV422" s="26">
        <f>IFERROR(AE422*LEDGER!BA422,0)</f>
        <v>0</v>
      </c>
      <c r="AW422" s="26">
        <f>IFERROR(AF422*LEDGER!BB422,0)</f>
        <v>0</v>
      </c>
      <c r="AX422" s="26">
        <f>IFERROR(AG422*LEDGER!BD422,0)</f>
        <v>0</v>
      </c>
      <c r="AY422" s="26">
        <f>IFERROR(AH422*LEDGER!BE422,0)</f>
        <v>0</v>
      </c>
      <c r="AZ422" s="26">
        <f>IFERROR(AI422*LEDGER!BG422,0)</f>
        <v>0</v>
      </c>
      <c r="BA422" s="26">
        <f>IFERROR(AJ422*LEDGER!BH422,0)</f>
        <v>0</v>
      </c>
      <c r="BB422" s="26">
        <f>IFERROR(AK422*LEDGER!BJ422,0)</f>
        <v>0</v>
      </c>
      <c r="BC422" s="26">
        <f>IFERROR(AL422*LEDGER!BK422,0)</f>
        <v>0</v>
      </c>
      <c r="BD422" s="26">
        <f t="shared" si="65"/>
        <v>0</v>
      </c>
      <c r="BE422" s="26">
        <f t="shared" si="66"/>
        <v>0</v>
      </c>
    </row>
    <row r="423" spans="2:57" x14ac:dyDescent="0.2">
      <c r="B423" s="26">
        <f>'Sub Ref'!F$27</f>
        <v>75</v>
      </c>
      <c r="C423" s="26">
        <f>'Sub Ref'!G$27</f>
        <v>25</v>
      </c>
      <c r="D423" s="26">
        <f t="shared" si="60"/>
        <v>100</v>
      </c>
      <c r="E423" s="26">
        <f>'Sub Ref'!O$27</f>
        <v>75</v>
      </c>
      <c r="F423" s="26">
        <f>'Sub Ref'!P$27</f>
        <v>25</v>
      </c>
      <c r="G423" s="26">
        <f t="shared" si="61"/>
        <v>100</v>
      </c>
      <c r="H423" s="26" t="e">
        <f>VLOOKUP('DATA ENTRY'!L423,'Sub Ref'!$L$30:$O$31,4,0)</f>
        <v>#N/A</v>
      </c>
      <c r="I423" s="26" t="e">
        <f>VLOOKUP('DATA ENTRY'!L423,'Sub Ref'!$L$30:$P$31,5,0)</f>
        <v>#N/A</v>
      </c>
      <c r="J423" s="26" t="e">
        <f t="shared" si="67"/>
        <v>#N/A</v>
      </c>
      <c r="K423" s="26" t="e">
        <f>VLOOKUP('DATA ENTRY'!O423,'Sub Ref'!$C$3:$G$11,4,0)</f>
        <v>#N/A</v>
      </c>
      <c r="L423" s="26" t="e">
        <f>VLOOKUP('DATA ENTRY'!O423,'Sub Ref'!$C$3:$G$11,5,0)</f>
        <v>#N/A</v>
      </c>
      <c r="M423" s="26" t="e">
        <f t="shared" si="62"/>
        <v>#N/A</v>
      </c>
      <c r="N423" s="26" t="e">
        <f>VLOOKUP('DATA ENTRY'!R423,'Sub Ref'!$L$3:$P$11,4,0)</f>
        <v>#N/A</v>
      </c>
      <c r="O423" s="26" t="e">
        <f>VLOOKUP('DATA ENTRY'!R423,'Sub Ref'!$L$3:$P$11,5,0)</f>
        <v>#N/A</v>
      </c>
      <c r="P423" s="26" t="e">
        <f t="shared" si="68"/>
        <v>#N/A</v>
      </c>
      <c r="Q423" s="26" t="e">
        <f>VLOOKUP('DATA ENTRY'!U423,'Sub Ref'!$C$14:$G$22,4,0)</f>
        <v>#N/A</v>
      </c>
      <c r="R423" s="26" t="e">
        <f>VLOOKUP('DATA ENTRY'!U423,'Sub Ref'!$C$14:$G$22,5,0)</f>
        <v>#N/A</v>
      </c>
      <c r="S423" s="26" t="e">
        <f t="shared" si="69"/>
        <v>#N/A</v>
      </c>
      <c r="T423" s="26" t="e">
        <f>INDEX('Sub Ref'!$O$14:$O$22,MATCH('DATA ENTRY'!X423,'Sub Ref'!$L$14:$L$22,0))</f>
        <v>#N/A</v>
      </c>
      <c r="U423" s="26" t="e">
        <f>INDEX('Sub Ref'!$P$14:$P$22,MATCH('DATA ENTRY'!X423,'Sub Ref'!$L$14:$L$22,0))</f>
        <v>#N/A</v>
      </c>
      <c r="V423" s="26" t="e">
        <f t="shared" si="63"/>
        <v>#N/A</v>
      </c>
      <c r="X423" s="26">
        <f>'DATA ENTRY'!A423</f>
        <v>0</v>
      </c>
      <c r="Y423" s="26">
        <f>'Sub Ref'!$D$27</f>
        <v>2.25</v>
      </c>
      <c r="Z423" s="26">
        <f>'Sub Ref'!$E$27</f>
        <v>0.75</v>
      </c>
      <c r="AA423" s="26">
        <f>'Sub Ref'!$M$27</f>
        <v>3</v>
      </c>
      <c r="AB423" s="26">
        <f>'Sub Ref'!$N$27</f>
        <v>1</v>
      </c>
      <c r="AC423" s="26">
        <f>IFERROR(VLOOKUP('DATA ENTRY'!L423,'Sub Ref'!$L$30:$N$31,2,0),0)</f>
        <v>0</v>
      </c>
      <c r="AD423" s="26">
        <f>IFERROR(VLOOKUP('DATA ENTRY'!L423,'Sub Ref'!$L$30:$N$31,3,0),0)</f>
        <v>0</v>
      </c>
      <c r="AE423" s="26">
        <f>IFERROR(VLOOKUP('DATA ENTRY'!O423,'Sub Ref'!$C$3:$E$11,2,0),0)</f>
        <v>0</v>
      </c>
      <c r="AF423" s="26">
        <f>IFERROR(VLOOKUP('DATA ENTRY'!O423,'Sub Ref'!$C$3:$E$11,3,0),0)</f>
        <v>0</v>
      </c>
      <c r="AG423" s="26">
        <f>IFERROR(VLOOKUP('DATA ENTRY'!R423,'Sub Ref'!$L$3:$N$24,2,0),0)</f>
        <v>0</v>
      </c>
      <c r="AH423" s="26">
        <f>IFERROR(VLOOKUP('DATA ENTRY'!R423,'Sub Ref'!$L$3:$N$24,3,0),0)</f>
        <v>0</v>
      </c>
      <c r="AI423" s="26">
        <f>IFERROR(VLOOKUP('DATA ENTRY'!U423,'Sub Ref'!$C$14:$E$22,2,0),0)</f>
        <v>0</v>
      </c>
      <c r="AJ423" s="26">
        <f>IFERROR(VLOOKUP('DATA ENTRY'!U423,'Sub Ref'!$C$14:$E$22,3,0),0)</f>
        <v>0</v>
      </c>
      <c r="AK423" s="26">
        <f>IFERROR(INDEX('Sub Ref'!$M$14:$M$23,MATCH('DATA ENTRY'!X423,'Sub Ref'!$L$14:$L$23,0)),0)</f>
        <v>0</v>
      </c>
      <c r="AL423" s="26">
        <f>IFERROR(INDEX('Sub Ref'!$N$14:$N$23,MATCH('DATA ENTRY'!X423,'Sub Ref'!$L$14:$L$23,0)),0)</f>
        <v>0</v>
      </c>
      <c r="AN423" s="26">
        <f t="shared" si="64"/>
        <v>7</v>
      </c>
      <c r="AP423" s="26">
        <f>IFERROR('MARK LOOKUP'!Y423*LEDGER!AR423,0)</f>
        <v>0</v>
      </c>
      <c r="AQ423" s="26">
        <f>IFERROR('MARK LOOKUP'!Z423*LEDGER!AS423,0)</f>
        <v>0</v>
      </c>
      <c r="AR423" s="26">
        <f>IFERROR(AA423*LEDGER!AU423,0)</f>
        <v>0</v>
      </c>
      <c r="AS423" s="26">
        <f>IFERROR(AB423*LEDGER!AV423,0)</f>
        <v>0</v>
      </c>
      <c r="AT423" s="26">
        <f>IFERROR(AC423*LEDGER!AU423,0)</f>
        <v>0</v>
      </c>
      <c r="AU423" s="26">
        <f>IFERROR(AD423*LEDGER!AV423,0)</f>
        <v>0</v>
      </c>
      <c r="AV423" s="26">
        <f>IFERROR(AE423*LEDGER!BA423,0)</f>
        <v>0</v>
      </c>
      <c r="AW423" s="26">
        <f>IFERROR(AF423*LEDGER!BB423,0)</f>
        <v>0</v>
      </c>
      <c r="AX423" s="26">
        <f>IFERROR(AG423*LEDGER!BD423,0)</f>
        <v>0</v>
      </c>
      <c r="AY423" s="26">
        <f>IFERROR(AH423*LEDGER!BE423,0)</f>
        <v>0</v>
      </c>
      <c r="AZ423" s="26">
        <f>IFERROR(AI423*LEDGER!BG423,0)</f>
        <v>0</v>
      </c>
      <c r="BA423" s="26">
        <f>IFERROR(AJ423*LEDGER!BH423,0)</f>
        <v>0</v>
      </c>
      <c r="BB423" s="26">
        <f>IFERROR(AK423*LEDGER!BJ423,0)</f>
        <v>0</v>
      </c>
      <c r="BC423" s="26">
        <f>IFERROR(AL423*LEDGER!BK423,0)</f>
        <v>0</v>
      </c>
      <c r="BD423" s="26">
        <f t="shared" si="65"/>
        <v>0</v>
      </c>
      <c r="BE423" s="26">
        <f t="shared" si="66"/>
        <v>0</v>
      </c>
    </row>
    <row r="424" spans="2:57" x14ac:dyDescent="0.2">
      <c r="B424" s="26">
        <f>'Sub Ref'!F$27</f>
        <v>75</v>
      </c>
      <c r="C424" s="26">
        <f>'Sub Ref'!G$27</f>
        <v>25</v>
      </c>
      <c r="D424" s="26">
        <f t="shared" si="60"/>
        <v>100</v>
      </c>
      <c r="E424" s="26">
        <f>'Sub Ref'!O$27</f>
        <v>75</v>
      </c>
      <c r="F424" s="26">
        <f>'Sub Ref'!P$27</f>
        <v>25</v>
      </c>
      <c r="G424" s="26">
        <f t="shared" si="61"/>
        <v>100</v>
      </c>
      <c r="H424" s="26" t="e">
        <f>VLOOKUP('DATA ENTRY'!L424,'Sub Ref'!$L$30:$O$31,4,0)</f>
        <v>#N/A</v>
      </c>
      <c r="I424" s="26" t="e">
        <f>VLOOKUP('DATA ENTRY'!L424,'Sub Ref'!$L$30:$P$31,5,0)</f>
        <v>#N/A</v>
      </c>
      <c r="J424" s="26" t="e">
        <f t="shared" si="67"/>
        <v>#N/A</v>
      </c>
      <c r="K424" s="26" t="e">
        <f>VLOOKUP('DATA ENTRY'!O424,'Sub Ref'!$C$3:$G$11,4,0)</f>
        <v>#N/A</v>
      </c>
      <c r="L424" s="26" t="e">
        <f>VLOOKUP('DATA ENTRY'!O424,'Sub Ref'!$C$3:$G$11,5,0)</f>
        <v>#N/A</v>
      </c>
      <c r="M424" s="26" t="e">
        <f t="shared" si="62"/>
        <v>#N/A</v>
      </c>
      <c r="N424" s="26" t="e">
        <f>VLOOKUP('DATA ENTRY'!R424,'Sub Ref'!$L$3:$P$11,4,0)</f>
        <v>#N/A</v>
      </c>
      <c r="O424" s="26" t="e">
        <f>VLOOKUP('DATA ENTRY'!R424,'Sub Ref'!$L$3:$P$11,5,0)</f>
        <v>#N/A</v>
      </c>
      <c r="P424" s="26" t="e">
        <f t="shared" si="68"/>
        <v>#N/A</v>
      </c>
      <c r="Q424" s="26" t="e">
        <f>VLOOKUP('DATA ENTRY'!U424,'Sub Ref'!$C$14:$G$22,4,0)</f>
        <v>#N/A</v>
      </c>
      <c r="R424" s="26" t="e">
        <f>VLOOKUP('DATA ENTRY'!U424,'Sub Ref'!$C$14:$G$22,5,0)</f>
        <v>#N/A</v>
      </c>
      <c r="S424" s="26" t="e">
        <f t="shared" si="69"/>
        <v>#N/A</v>
      </c>
      <c r="T424" s="26" t="e">
        <f>INDEX('Sub Ref'!$O$14:$O$22,MATCH('DATA ENTRY'!X424,'Sub Ref'!$L$14:$L$22,0))</f>
        <v>#N/A</v>
      </c>
      <c r="U424" s="26" t="e">
        <f>INDEX('Sub Ref'!$P$14:$P$22,MATCH('DATA ENTRY'!X424,'Sub Ref'!$L$14:$L$22,0))</f>
        <v>#N/A</v>
      </c>
      <c r="V424" s="26" t="e">
        <f t="shared" si="63"/>
        <v>#N/A</v>
      </c>
      <c r="X424" s="26">
        <f>'DATA ENTRY'!A424</f>
        <v>0</v>
      </c>
      <c r="Y424" s="26">
        <f>'Sub Ref'!$D$27</f>
        <v>2.25</v>
      </c>
      <c r="Z424" s="26">
        <f>'Sub Ref'!$E$27</f>
        <v>0.75</v>
      </c>
      <c r="AA424" s="26">
        <f>'Sub Ref'!$M$27</f>
        <v>3</v>
      </c>
      <c r="AB424" s="26">
        <f>'Sub Ref'!$N$27</f>
        <v>1</v>
      </c>
      <c r="AC424" s="26">
        <f>IFERROR(VLOOKUP('DATA ENTRY'!L424,'Sub Ref'!$L$30:$N$31,2,0),0)</f>
        <v>0</v>
      </c>
      <c r="AD424" s="26">
        <f>IFERROR(VLOOKUP('DATA ENTRY'!L424,'Sub Ref'!$L$30:$N$31,3,0),0)</f>
        <v>0</v>
      </c>
      <c r="AE424" s="26">
        <f>IFERROR(VLOOKUP('DATA ENTRY'!O424,'Sub Ref'!$C$3:$E$11,2,0),0)</f>
        <v>0</v>
      </c>
      <c r="AF424" s="26">
        <f>IFERROR(VLOOKUP('DATA ENTRY'!O424,'Sub Ref'!$C$3:$E$11,3,0),0)</f>
        <v>0</v>
      </c>
      <c r="AG424" s="26">
        <f>IFERROR(VLOOKUP('DATA ENTRY'!R424,'Sub Ref'!$L$3:$N$24,2,0),0)</f>
        <v>0</v>
      </c>
      <c r="AH424" s="26">
        <f>IFERROR(VLOOKUP('DATA ENTRY'!R424,'Sub Ref'!$L$3:$N$24,3,0),0)</f>
        <v>0</v>
      </c>
      <c r="AI424" s="26">
        <f>IFERROR(VLOOKUP('DATA ENTRY'!U424,'Sub Ref'!$C$14:$E$22,2,0),0)</f>
        <v>0</v>
      </c>
      <c r="AJ424" s="26">
        <f>IFERROR(VLOOKUP('DATA ENTRY'!U424,'Sub Ref'!$C$14:$E$22,3,0),0)</f>
        <v>0</v>
      </c>
      <c r="AK424" s="26">
        <f>IFERROR(INDEX('Sub Ref'!$M$14:$M$23,MATCH('DATA ENTRY'!X424,'Sub Ref'!$L$14:$L$23,0)),0)</f>
        <v>0</v>
      </c>
      <c r="AL424" s="26">
        <f>IFERROR(INDEX('Sub Ref'!$N$14:$N$23,MATCH('DATA ENTRY'!X424,'Sub Ref'!$L$14:$L$23,0)),0)</f>
        <v>0</v>
      </c>
      <c r="AN424" s="26">
        <f t="shared" si="64"/>
        <v>7</v>
      </c>
      <c r="AP424" s="26">
        <f>IFERROR('MARK LOOKUP'!Y424*LEDGER!AR424,0)</f>
        <v>0</v>
      </c>
      <c r="AQ424" s="26">
        <f>IFERROR('MARK LOOKUP'!Z424*LEDGER!AS424,0)</f>
        <v>0</v>
      </c>
      <c r="AR424" s="26">
        <f>IFERROR(AA424*LEDGER!AU424,0)</f>
        <v>0</v>
      </c>
      <c r="AS424" s="26">
        <f>IFERROR(AB424*LEDGER!AV424,0)</f>
        <v>0</v>
      </c>
      <c r="AT424" s="26">
        <f>IFERROR(AC424*LEDGER!AU424,0)</f>
        <v>0</v>
      </c>
      <c r="AU424" s="26">
        <f>IFERROR(AD424*LEDGER!AV424,0)</f>
        <v>0</v>
      </c>
      <c r="AV424" s="26">
        <f>IFERROR(AE424*LEDGER!BA424,0)</f>
        <v>0</v>
      </c>
      <c r="AW424" s="26">
        <f>IFERROR(AF424*LEDGER!BB424,0)</f>
        <v>0</v>
      </c>
      <c r="AX424" s="26">
        <f>IFERROR(AG424*LEDGER!BD424,0)</f>
        <v>0</v>
      </c>
      <c r="AY424" s="26">
        <f>IFERROR(AH424*LEDGER!BE424,0)</f>
        <v>0</v>
      </c>
      <c r="AZ424" s="26">
        <f>IFERROR(AI424*LEDGER!BG424,0)</f>
        <v>0</v>
      </c>
      <c r="BA424" s="26">
        <f>IFERROR(AJ424*LEDGER!BH424,0)</f>
        <v>0</v>
      </c>
      <c r="BB424" s="26">
        <f>IFERROR(AK424*LEDGER!BJ424,0)</f>
        <v>0</v>
      </c>
      <c r="BC424" s="26">
        <f>IFERROR(AL424*LEDGER!BK424,0)</f>
        <v>0</v>
      </c>
      <c r="BD424" s="26">
        <f t="shared" si="65"/>
        <v>0</v>
      </c>
      <c r="BE424" s="26">
        <f t="shared" si="66"/>
        <v>0</v>
      </c>
    </row>
    <row r="425" spans="2:57" x14ac:dyDescent="0.2">
      <c r="B425" s="26">
        <f>'Sub Ref'!F$27</f>
        <v>75</v>
      </c>
      <c r="C425" s="26">
        <f>'Sub Ref'!G$27</f>
        <v>25</v>
      </c>
      <c r="D425" s="26">
        <f t="shared" si="60"/>
        <v>100</v>
      </c>
      <c r="E425" s="26">
        <f>'Sub Ref'!O$27</f>
        <v>75</v>
      </c>
      <c r="F425" s="26">
        <f>'Sub Ref'!P$27</f>
        <v>25</v>
      </c>
      <c r="G425" s="26">
        <f t="shared" si="61"/>
        <v>100</v>
      </c>
      <c r="H425" s="26" t="e">
        <f>VLOOKUP('DATA ENTRY'!L425,'Sub Ref'!$L$30:$O$31,4,0)</f>
        <v>#N/A</v>
      </c>
      <c r="I425" s="26" t="e">
        <f>VLOOKUP('DATA ENTRY'!L425,'Sub Ref'!$L$30:$P$31,5,0)</f>
        <v>#N/A</v>
      </c>
      <c r="J425" s="26" t="e">
        <f t="shared" si="67"/>
        <v>#N/A</v>
      </c>
      <c r="K425" s="26" t="e">
        <f>VLOOKUP('DATA ENTRY'!O425,'Sub Ref'!$C$3:$G$11,4,0)</f>
        <v>#N/A</v>
      </c>
      <c r="L425" s="26" t="e">
        <f>VLOOKUP('DATA ENTRY'!O425,'Sub Ref'!$C$3:$G$11,5,0)</f>
        <v>#N/A</v>
      </c>
      <c r="M425" s="26" t="e">
        <f t="shared" si="62"/>
        <v>#N/A</v>
      </c>
      <c r="N425" s="26" t="e">
        <f>VLOOKUP('DATA ENTRY'!R425,'Sub Ref'!$L$3:$P$11,4,0)</f>
        <v>#N/A</v>
      </c>
      <c r="O425" s="26" t="e">
        <f>VLOOKUP('DATA ENTRY'!R425,'Sub Ref'!$L$3:$P$11,5,0)</f>
        <v>#N/A</v>
      </c>
      <c r="P425" s="26" t="e">
        <f t="shared" si="68"/>
        <v>#N/A</v>
      </c>
      <c r="Q425" s="26" t="e">
        <f>VLOOKUP('DATA ENTRY'!U425,'Sub Ref'!$C$14:$G$22,4,0)</f>
        <v>#N/A</v>
      </c>
      <c r="R425" s="26" t="e">
        <f>VLOOKUP('DATA ENTRY'!U425,'Sub Ref'!$C$14:$G$22,5,0)</f>
        <v>#N/A</v>
      </c>
      <c r="S425" s="26" t="e">
        <f t="shared" si="69"/>
        <v>#N/A</v>
      </c>
      <c r="T425" s="26" t="e">
        <f>INDEX('Sub Ref'!$O$14:$O$22,MATCH('DATA ENTRY'!X425,'Sub Ref'!$L$14:$L$22,0))</f>
        <v>#N/A</v>
      </c>
      <c r="U425" s="26" t="e">
        <f>INDEX('Sub Ref'!$P$14:$P$22,MATCH('DATA ENTRY'!X425,'Sub Ref'!$L$14:$L$22,0))</f>
        <v>#N/A</v>
      </c>
      <c r="V425" s="26" t="e">
        <f t="shared" si="63"/>
        <v>#N/A</v>
      </c>
      <c r="X425" s="26">
        <f>'DATA ENTRY'!A425</f>
        <v>0</v>
      </c>
      <c r="Y425" s="26">
        <f>'Sub Ref'!$D$27</f>
        <v>2.25</v>
      </c>
      <c r="Z425" s="26">
        <f>'Sub Ref'!$E$27</f>
        <v>0.75</v>
      </c>
      <c r="AA425" s="26">
        <f>'Sub Ref'!$M$27</f>
        <v>3</v>
      </c>
      <c r="AB425" s="26">
        <f>'Sub Ref'!$N$27</f>
        <v>1</v>
      </c>
      <c r="AC425" s="26">
        <f>IFERROR(VLOOKUP('DATA ENTRY'!L425,'Sub Ref'!$L$30:$N$31,2,0),0)</f>
        <v>0</v>
      </c>
      <c r="AD425" s="26">
        <f>IFERROR(VLOOKUP('DATA ENTRY'!L425,'Sub Ref'!$L$30:$N$31,3,0),0)</f>
        <v>0</v>
      </c>
      <c r="AE425" s="26">
        <f>IFERROR(VLOOKUP('DATA ENTRY'!O425,'Sub Ref'!$C$3:$E$11,2,0),0)</f>
        <v>0</v>
      </c>
      <c r="AF425" s="26">
        <f>IFERROR(VLOOKUP('DATA ENTRY'!O425,'Sub Ref'!$C$3:$E$11,3,0),0)</f>
        <v>0</v>
      </c>
      <c r="AG425" s="26">
        <f>IFERROR(VLOOKUP('DATA ENTRY'!R425,'Sub Ref'!$L$3:$N$24,2,0),0)</f>
        <v>0</v>
      </c>
      <c r="AH425" s="26">
        <f>IFERROR(VLOOKUP('DATA ENTRY'!R425,'Sub Ref'!$L$3:$N$24,3,0),0)</f>
        <v>0</v>
      </c>
      <c r="AI425" s="26">
        <f>IFERROR(VLOOKUP('DATA ENTRY'!U425,'Sub Ref'!$C$14:$E$22,2,0),0)</f>
        <v>0</v>
      </c>
      <c r="AJ425" s="26">
        <f>IFERROR(VLOOKUP('DATA ENTRY'!U425,'Sub Ref'!$C$14:$E$22,3,0),0)</f>
        <v>0</v>
      </c>
      <c r="AK425" s="26">
        <f>IFERROR(INDEX('Sub Ref'!$M$14:$M$23,MATCH('DATA ENTRY'!X425,'Sub Ref'!$L$14:$L$23,0)),0)</f>
        <v>0</v>
      </c>
      <c r="AL425" s="26">
        <f>IFERROR(INDEX('Sub Ref'!$N$14:$N$23,MATCH('DATA ENTRY'!X425,'Sub Ref'!$L$14:$L$23,0)),0)</f>
        <v>0</v>
      </c>
      <c r="AN425" s="26">
        <f t="shared" si="64"/>
        <v>7</v>
      </c>
      <c r="AP425" s="26">
        <f>IFERROR('MARK LOOKUP'!Y425*LEDGER!AR425,0)</f>
        <v>0</v>
      </c>
      <c r="AQ425" s="26">
        <f>IFERROR('MARK LOOKUP'!Z425*LEDGER!AS425,0)</f>
        <v>0</v>
      </c>
      <c r="AR425" s="26">
        <f>IFERROR(AA425*LEDGER!AU425,0)</f>
        <v>0</v>
      </c>
      <c r="AS425" s="26">
        <f>IFERROR(AB425*LEDGER!AV425,0)</f>
        <v>0</v>
      </c>
      <c r="AT425" s="26">
        <f>IFERROR(AC425*LEDGER!AU425,0)</f>
        <v>0</v>
      </c>
      <c r="AU425" s="26">
        <f>IFERROR(AD425*LEDGER!AV425,0)</f>
        <v>0</v>
      </c>
      <c r="AV425" s="26">
        <f>IFERROR(AE425*LEDGER!BA425,0)</f>
        <v>0</v>
      </c>
      <c r="AW425" s="26">
        <f>IFERROR(AF425*LEDGER!BB425,0)</f>
        <v>0</v>
      </c>
      <c r="AX425" s="26">
        <f>IFERROR(AG425*LEDGER!BD425,0)</f>
        <v>0</v>
      </c>
      <c r="AY425" s="26">
        <f>IFERROR(AH425*LEDGER!BE425,0)</f>
        <v>0</v>
      </c>
      <c r="AZ425" s="26">
        <f>IFERROR(AI425*LEDGER!BG425,0)</f>
        <v>0</v>
      </c>
      <c r="BA425" s="26">
        <f>IFERROR(AJ425*LEDGER!BH425,0)</f>
        <v>0</v>
      </c>
      <c r="BB425" s="26">
        <f>IFERROR(AK425*LEDGER!BJ425,0)</f>
        <v>0</v>
      </c>
      <c r="BC425" s="26">
        <f>IFERROR(AL425*LEDGER!BK425,0)</f>
        <v>0</v>
      </c>
      <c r="BD425" s="26">
        <f t="shared" si="65"/>
        <v>0</v>
      </c>
      <c r="BE425" s="26">
        <f t="shared" si="66"/>
        <v>0</v>
      </c>
    </row>
    <row r="426" spans="2:57" x14ac:dyDescent="0.2">
      <c r="B426" s="26">
        <f>'Sub Ref'!F$27</f>
        <v>75</v>
      </c>
      <c r="C426" s="26">
        <f>'Sub Ref'!G$27</f>
        <v>25</v>
      </c>
      <c r="D426" s="26">
        <f t="shared" si="60"/>
        <v>100</v>
      </c>
      <c r="E426" s="26">
        <f>'Sub Ref'!O$27</f>
        <v>75</v>
      </c>
      <c r="F426" s="26">
        <f>'Sub Ref'!P$27</f>
        <v>25</v>
      </c>
      <c r="G426" s="26">
        <f t="shared" si="61"/>
        <v>100</v>
      </c>
      <c r="H426" s="26" t="e">
        <f>VLOOKUP('DATA ENTRY'!L426,'Sub Ref'!$L$30:$O$31,4,0)</f>
        <v>#N/A</v>
      </c>
      <c r="I426" s="26" t="e">
        <f>VLOOKUP('DATA ENTRY'!L426,'Sub Ref'!$L$30:$P$31,5,0)</f>
        <v>#N/A</v>
      </c>
      <c r="J426" s="26" t="e">
        <f t="shared" si="67"/>
        <v>#N/A</v>
      </c>
      <c r="K426" s="26" t="e">
        <f>VLOOKUP('DATA ENTRY'!O426,'Sub Ref'!$C$3:$G$11,4,0)</f>
        <v>#N/A</v>
      </c>
      <c r="L426" s="26" t="e">
        <f>VLOOKUP('DATA ENTRY'!O426,'Sub Ref'!$C$3:$G$11,5,0)</f>
        <v>#N/A</v>
      </c>
      <c r="M426" s="26" t="e">
        <f t="shared" si="62"/>
        <v>#N/A</v>
      </c>
      <c r="N426" s="26" t="e">
        <f>VLOOKUP('DATA ENTRY'!R426,'Sub Ref'!$L$3:$P$11,4,0)</f>
        <v>#N/A</v>
      </c>
      <c r="O426" s="26" t="e">
        <f>VLOOKUP('DATA ENTRY'!R426,'Sub Ref'!$L$3:$P$11,5,0)</f>
        <v>#N/A</v>
      </c>
      <c r="P426" s="26" t="e">
        <f t="shared" si="68"/>
        <v>#N/A</v>
      </c>
      <c r="Q426" s="26" t="e">
        <f>VLOOKUP('DATA ENTRY'!U426,'Sub Ref'!$C$14:$G$22,4,0)</f>
        <v>#N/A</v>
      </c>
      <c r="R426" s="26" t="e">
        <f>VLOOKUP('DATA ENTRY'!U426,'Sub Ref'!$C$14:$G$22,5,0)</f>
        <v>#N/A</v>
      </c>
      <c r="S426" s="26" t="e">
        <f t="shared" si="69"/>
        <v>#N/A</v>
      </c>
      <c r="T426" s="26" t="e">
        <f>INDEX('Sub Ref'!$O$14:$O$22,MATCH('DATA ENTRY'!X426,'Sub Ref'!$L$14:$L$22,0))</f>
        <v>#N/A</v>
      </c>
      <c r="U426" s="26" t="e">
        <f>INDEX('Sub Ref'!$P$14:$P$22,MATCH('DATA ENTRY'!X426,'Sub Ref'!$L$14:$L$22,0))</f>
        <v>#N/A</v>
      </c>
      <c r="V426" s="26" t="e">
        <f t="shared" si="63"/>
        <v>#N/A</v>
      </c>
      <c r="X426" s="26">
        <f>'DATA ENTRY'!A426</f>
        <v>0</v>
      </c>
      <c r="Y426" s="26">
        <f>'Sub Ref'!$D$27</f>
        <v>2.25</v>
      </c>
      <c r="Z426" s="26">
        <f>'Sub Ref'!$E$27</f>
        <v>0.75</v>
      </c>
      <c r="AA426" s="26">
        <f>'Sub Ref'!$M$27</f>
        <v>3</v>
      </c>
      <c r="AB426" s="26">
        <f>'Sub Ref'!$N$27</f>
        <v>1</v>
      </c>
      <c r="AC426" s="26">
        <f>IFERROR(VLOOKUP('DATA ENTRY'!L426,'Sub Ref'!$L$30:$N$31,2,0),0)</f>
        <v>0</v>
      </c>
      <c r="AD426" s="26">
        <f>IFERROR(VLOOKUP('DATA ENTRY'!L426,'Sub Ref'!$L$30:$N$31,3,0),0)</f>
        <v>0</v>
      </c>
      <c r="AE426" s="26">
        <f>IFERROR(VLOOKUP('DATA ENTRY'!O426,'Sub Ref'!$C$3:$E$11,2,0),0)</f>
        <v>0</v>
      </c>
      <c r="AF426" s="26">
        <f>IFERROR(VLOOKUP('DATA ENTRY'!O426,'Sub Ref'!$C$3:$E$11,3,0),0)</f>
        <v>0</v>
      </c>
      <c r="AG426" s="26">
        <f>IFERROR(VLOOKUP('DATA ENTRY'!R426,'Sub Ref'!$L$3:$N$24,2,0),0)</f>
        <v>0</v>
      </c>
      <c r="AH426" s="26">
        <f>IFERROR(VLOOKUP('DATA ENTRY'!R426,'Sub Ref'!$L$3:$N$24,3,0),0)</f>
        <v>0</v>
      </c>
      <c r="AI426" s="26">
        <f>IFERROR(VLOOKUP('DATA ENTRY'!U426,'Sub Ref'!$C$14:$E$22,2,0),0)</f>
        <v>0</v>
      </c>
      <c r="AJ426" s="26">
        <f>IFERROR(VLOOKUP('DATA ENTRY'!U426,'Sub Ref'!$C$14:$E$22,3,0),0)</f>
        <v>0</v>
      </c>
      <c r="AK426" s="26">
        <f>IFERROR(INDEX('Sub Ref'!$M$14:$M$23,MATCH('DATA ENTRY'!X426,'Sub Ref'!$L$14:$L$23,0)),0)</f>
        <v>0</v>
      </c>
      <c r="AL426" s="26">
        <f>IFERROR(INDEX('Sub Ref'!$N$14:$N$23,MATCH('DATA ENTRY'!X426,'Sub Ref'!$L$14:$L$23,0)),0)</f>
        <v>0</v>
      </c>
      <c r="AN426" s="26">
        <f t="shared" si="64"/>
        <v>7</v>
      </c>
      <c r="AP426" s="26">
        <f>IFERROR('MARK LOOKUP'!Y426*LEDGER!AR426,0)</f>
        <v>0</v>
      </c>
      <c r="AQ426" s="26">
        <f>IFERROR('MARK LOOKUP'!Z426*LEDGER!AS426,0)</f>
        <v>0</v>
      </c>
      <c r="AR426" s="26">
        <f>IFERROR(AA426*LEDGER!AU426,0)</f>
        <v>0</v>
      </c>
      <c r="AS426" s="26">
        <f>IFERROR(AB426*LEDGER!AV426,0)</f>
        <v>0</v>
      </c>
      <c r="AT426" s="26">
        <f>IFERROR(AC426*LEDGER!AU426,0)</f>
        <v>0</v>
      </c>
      <c r="AU426" s="26">
        <f>IFERROR(AD426*LEDGER!AV426,0)</f>
        <v>0</v>
      </c>
      <c r="AV426" s="26">
        <f>IFERROR(AE426*LEDGER!BA426,0)</f>
        <v>0</v>
      </c>
      <c r="AW426" s="26">
        <f>IFERROR(AF426*LEDGER!BB426,0)</f>
        <v>0</v>
      </c>
      <c r="AX426" s="26">
        <f>IFERROR(AG426*LEDGER!BD426,0)</f>
        <v>0</v>
      </c>
      <c r="AY426" s="26">
        <f>IFERROR(AH426*LEDGER!BE426,0)</f>
        <v>0</v>
      </c>
      <c r="AZ426" s="26">
        <f>IFERROR(AI426*LEDGER!BG426,0)</f>
        <v>0</v>
      </c>
      <c r="BA426" s="26">
        <f>IFERROR(AJ426*LEDGER!BH426,0)</f>
        <v>0</v>
      </c>
      <c r="BB426" s="26">
        <f>IFERROR(AK426*LEDGER!BJ426,0)</f>
        <v>0</v>
      </c>
      <c r="BC426" s="26">
        <f>IFERROR(AL426*LEDGER!BK426,0)</f>
        <v>0</v>
      </c>
      <c r="BD426" s="26">
        <f t="shared" si="65"/>
        <v>0</v>
      </c>
      <c r="BE426" s="26">
        <f t="shared" si="66"/>
        <v>0</v>
      </c>
    </row>
    <row r="427" spans="2:57" x14ac:dyDescent="0.2">
      <c r="B427" s="26">
        <f>'Sub Ref'!F$27</f>
        <v>75</v>
      </c>
      <c r="C427" s="26">
        <f>'Sub Ref'!G$27</f>
        <v>25</v>
      </c>
      <c r="D427" s="26">
        <f t="shared" si="60"/>
        <v>100</v>
      </c>
      <c r="E427" s="26">
        <f>'Sub Ref'!O$27</f>
        <v>75</v>
      </c>
      <c r="F427" s="26">
        <f>'Sub Ref'!P$27</f>
        <v>25</v>
      </c>
      <c r="G427" s="26">
        <f t="shared" si="61"/>
        <v>100</v>
      </c>
      <c r="H427" s="26" t="e">
        <f>VLOOKUP('DATA ENTRY'!L427,'Sub Ref'!$L$30:$O$31,4,0)</f>
        <v>#N/A</v>
      </c>
      <c r="I427" s="26" t="e">
        <f>VLOOKUP('DATA ENTRY'!L427,'Sub Ref'!$L$30:$P$31,5,0)</f>
        <v>#N/A</v>
      </c>
      <c r="J427" s="26" t="e">
        <f t="shared" si="67"/>
        <v>#N/A</v>
      </c>
      <c r="K427" s="26" t="e">
        <f>VLOOKUP('DATA ENTRY'!O427,'Sub Ref'!$C$3:$G$11,4,0)</f>
        <v>#N/A</v>
      </c>
      <c r="L427" s="26" t="e">
        <f>VLOOKUP('DATA ENTRY'!O427,'Sub Ref'!$C$3:$G$11,5,0)</f>
        <v>#N/A</v>
      </c>
      <c r="M427" s="26" t="e">
        <f t="shared" si="62"/>
        <v>#N/A</v>
      </c>
      <c r="N427" s="26" t="e">
        <f>VLOOKUP('DATA ENTRY'!R427,'Sub Ref'!$L$3:$P$11,4,0)</f>
        <v>#N/A</v>
      </c>
      <c r="O427" s="26" t="e">
        <f>VLOOKUP('DATA ENTRY'!R427,'Sub Ref'!$L$3:$P$11,5,0)</f>
        <v>#N/A</v>
      </c>
      <c r="P427" s="26" t="e">
        <f t="shared" si="68"/>
        <v>#N/A</v>
      </c>
      <c r="Q427" s="26" t="e">
        <f>VLOOKUP('DATA ENTRY'!U427,'Sub Ref'!$C$14:$G$22,4,0)</f>
        <v>#N/A</v>
      </c>
      <c r="R427" s="26" t="e">
        <f>VLOOKUP('DATA ENTRY'!U427,'Sub Ref'!$C$14:$G$22,5,0)</f>
        <v>#N/A</v>
      </c>
      <c r="S427" s="26" t="e">
        <f t="shared" si="69"/>
        <v>#N/A</v>
      </c>
      <c r="T427" s="26" t="e">
        <f>INDEX('Sub Ref'!$O$14:$O$22,MATCH('DATA ENTRY'!X427,'Sub Ref'!$L$14:$L$22,0))</f>
        <v>#N/A</v>
      </c>
      <c r="U427" s="26" t="e">
        <f>INDEX('Sub Ref'!$P$14:$P$22,MATCH('DATA ENTRY'!X427,'Sub Ref'!$L$14:$L$22,0))</f>
        <v>#N/A</v>
      </c>
      <c r="V427" s="26" t="e">
        <f t="shared" si="63"/>
        <v>#N/A</v>
      </c>
      <c r="X427" s="26">
        <f>'DATA ENTRY'!A427</f>
        <v>0</v>
      </c>
      <c r="Y427" s="26">
        <f>'Sub Ref'!$D$27</f>
        <v>2.25</v>
      </c>
      <c r="Z427" s="26">
        <f>'Sub Ref'!$E$27</f>
        <v>0.75</v>
      </c>
      <c r="AA427" s="26">
        <f>'Sub Ref'!$M$27</f>
        <v>3</v>
      </c>
      <c r="AB427" s="26">
        <f>'Sub Ref'!$N$27</f>
        <v>1</v>
      </c>
      <c r="AC427" s="26">
        <f>IFERROR(VLOOKUP('DATA ENTRY'!L427,'Sub Ref'!$L$30:$N$31,2,0),0)</f>
        <v>0</v>
      </c>
      <c r="AD427" s="26">
        <f>IFERROR(VLOOKUP('DATA ENTRY'!L427,'Sub Ref'!$L$30:$N$31,3,0),0)</f>
        <v>0</v>
      </c>
      <c r="AE427" s="26">
        <f>IFERROR(VLOOKUP('DATA ENTRY'!O427,'Sub Ref'!$C$3:$E$11,2,0),0)</f>
        <v>0</v>
      </c>
      <c r="AF427" s="26">
        <f>IFERROR(VLOOKUP('DATA ENTRY'!O427,'Sub Ref'!$C$3:$E$11,3,0),0)</f>
        <v>0</v>
      </c>
      <c r="AG427" s="26">
        <f>IFERROR(VLOOKUP('DATA ENTRY'!R427,'Sub Ref'!$L$3:$N$24,2,0),0)</f>
        <v>0</v>
      </c>
      <c r="AH427" s="26">
        <f>IFERROR(VLOOKUP('DATA ENTRY'!R427,'Sub Ref'!$L$3:$N$24,3,0),0)</f>
        <v>0</v>
      </c>
      <c r="AI427" s="26">
        <f>IFERROR(VLOOKUP('DATA ENTRY'!U427,'Sub Ref'!$C$14:$E$22,2,0),0)</f>
        <v>0</v>
      </c>
      <c r="AJ427" s="26">
        <f>IFERROR(VLOOKUP('DATA ENTRY'!U427,'Sub Ref'!$C$14:$E$22,3,0),0)</f>
        <v>0</v>
      </c>
      <c r="AK427" s="26">
        <f>IFERROR(INDEX('Sub Ref'!$M$14:$M$23,MATCH('DATA ENTRY'!X427,'Sub Ref'!$L$14:$L$23,0)),0)</f>
        <v>0</v>
      </c>
      <c r="AL427" s="26">
        <f>IFERROR(INDEX('Sub Ref'!$N$14:$N$23,MATCH('DATA ENTRY'!X427,'Sub Ref'!$L$14:$L$23,0)),0)</f>
        <v>0</v>
      </c>
      <c r="AN427" s="26">
        <f t="shared" si="64"/>
        <v>7</v>
      </c>
      <c r="AP427" s="26">
        <f>IFERROR('MARK LOOKUP'!Y427*LEDGER!AR427,0)</f>
        <v>0</v>
      </c>
      <c r="AQ427" s="26">
        <f>IFERROR('MARK LOOKUP'!Z427*LEDGER!AS427,0)</f>
        <v>0</v>
      </c>
      <c r="AR427" s="26">
        <f>IFERROR(AA427*LEDGER!AU427,0)</f>
        <v>0</v>
      </c>
      <c r="AS427" s="26">
        <f>IFERROR(AB427*LEDGER!AV427,0)</f>
        <v>0</v>
      </c>
      <c r="AT427" s="26">
        <f>IFERROR(AC427*LEDGER!AU427,0)</f>
        <v>0</v>
      </c>
      <c r="AU427" s="26">
        <f>IFERROR(AD427*LEDGER!AV427,0)</f>
        <v>0</v>
      </c>
      <c r="AV427" s="26">
        <f>IFERROR(AE427*LEDGER!BA427,0)</f>
        <v>0</v>
      </c>
      <c r="AW427" s="26">
        <f>IFERROR(AF427*LEDGER!BB427,0)</f>
        <v>0</v>
      </c>
      <c r="AX427" s="26">
        <f>IFERROR(AG427*LEDGER!BD427,0)</f>
        <v>0</v>
      </c>
      <c r="AY427" s="26">
        <f>IFERROR(AH427*LEDGER!BE427,0)</f>
        <v>0</v>
      </c>
      <c r="AZ427" s="26">
        <f>IFERROR(AI427*LEDGER!BG427,0)</f>
        <v>0</v>
      </c>
      <c r="BA427" s="26">
        <f>IFERROR(AJ427*LEDGER!BH427,0)</f>
        <v>0</v>
      </c>
      <c r="BB427" s="26">
        <f>IFERROR(AK427*LEDGER!BJ427,0)</f>
        <v>0</v>
      </c>
      <c r="BC427" s="26">
        <f>IFERROR(AL427*LEDGER!BK427,0)</f>
        <v>0</v>
      </c>
      <c r="BD427" s="26">
        <f t="shared" si="65"/>
        <v>0</v>
      </c>
      <c r="BE427" s="26">
        <f t="shared" si="66"/>
        <v>0</v>
      </c>
    </row>
    <row r="428" spans="2:57" x14ac:dyDescent="0.2">
      <c r="B428" s="26">
        <f>'Sub Ref'!F$27</f>
        <v>75</v>
      </c>
      <c r="C428" s="26">
        <f>'Sub Ref'!G$27</f>
        <v>25</v>
      </c>
      <c r="D428" s="26">
        <f t="shared" si="60"/>
        <v>100</v>
      </c>
      <c r="E428" s="26">
        <f>'Sub Ref'!O$27</f>
        <v>75</v>
      </c>
      <c r="F428" s="26">
        <f>'Sub Ref'!P$27</f>
        <v>25</v>
      </c>
      <c r="G428" s="26">
        <f t="shared" si="61"/>
        <v>100</v>
      </c>
      <c r="H428" s="26" t="e">
        <f>VLOOKUP('DATA ENTRY'!L428,'Sub Ref'!$L$30:$O$31,4,0)</f>
        <v>#N/A</v>
      </c>
      <c r="I428" s="26" t="e">
        <f>VLOOKUP('DATA ENTRY'!L428,'Sub Ref'!$L$30:$P$31,5,0)</f>
        <v>#N/A</v>
      </c>
      <c r="J428" s="26" t="e">
        <f t="shared" si="67"/>
        <v>#N/A</v>
      </c>
      <c r="K428" s="26" t="e">
        <f>VLOOKUP('DATA ENTRY'!O428,'Sub Ref'!$C$3:$G$11,4,0)</f>
        <v>#N/A</v>
      </c>
      <c r="L428" s="26" t="e">
        <f>VLOOKUP('DATA ENTRY'!O428,'Sub Ref'!$C$3:$G$11,5,0)</f>
        <v>#N/A</v>
      </c>
      <c r="M428" s="26" t="e">
        <f t="shared" si="62"/>
        <v>#N/A</v>
      </c>
      <c r="N428" s="26" t="e">
        <f>VLOOKUP('DATA ENTRY'!R428,'Sub Ref'!$L$3:$P$11,4,0)</f>
        <v>#N/A</v>
      </c>
      <c r="O428" s="26" t="e">
        <f>VLOOKUP('DATA ENTRY'!R428,'Sub Ref'!$L$3:$P$11,5,0)</f>
        <v>#N/A</v>
      </c>
      <c r="P428" s="26" t="e">
        <f t="shared" si="68"/>
        <v>#N/A</v>
      </c>
      <c r="Q428" s="26" t="e">
        <f>VLOOKUP('DATA ENTRY'!U428,'Sub Ref'!$C$14:$G$22,4,0)</f>
        <v>#N/A</v>
      </c>
      <c r="R428" s="26" t="e">
        <f>VLOOKUP('DATA ENTRY'!U428,'Sub Ref'!$C$14:$G$22,5,0)</f>
        <v>#N/A</v>
      </c>
      <c r="S428" s="26" t="e">
        <f t="shared" si="69"/>
        <v>#N/A</v>
      </c>
      <c r="T428" s="26" t="e">
        <f>INDEX('Sub Ref'!$O$14:$O$22,MATCH('DATA ENTRY'!X428,'Sub Ref'!$L$14:$L$22,0))</f>
        <v>#N/A</v>
      </c>
      <c r="U428" s="26" t="e">
        <f>INDEX('Sub Ref'!$P$14:$P$22,MATCH('DATA ENTRY'!X428,'Sub Ref'!$L$14:$L$22,0))</f>
        <v>#N/A</v>
      </c>
      <c r="V428" s="26" t="e">
        <f t="shared" si="63"/>
        <v>#N/A</v>
      </c>
      <c r="X428" s="26">
        <f>'DATA ENTRY'!A428</f>
        <v>0</v>
      </c>
      <c r="Y428" s="26">
        <f>'Sub Ref'!$D$27</f>
        <v>2.25</v>
      </c>
      <c r="Z428" s="26">
        <f>'Sub Ref'!$E$27</f>
        <v>0.75</v>
      </c>
      <c r="AA428" s="26">
        <f>'Sub Ref'!$M$27</f>
        <v>3</v>
      </c>
      <c r="AB428" s="26">
        <f>'Sub Ref'!$N$27</f>
        <v>1</v>
      </c>
      <c r="AC428" s="26">
        <f>IFERROR(VLOOKUP('DATA ENTRY'!L428,'Sub Ref'!$L$30:$N$31,2,0),0)</f>
        <v>0</v>
      </c>
      <c r="AD428" s="26">
        <f>IFERROR(VLOOKUP('DATA ENTRY'!L428,'Sub Ref'!$L$30:$N$31,3,0),0)</f>
        <v>0</v>
      </c>
      <c r="AE428" s="26">
        <f>IFERROR(VLOOKUP('DATA ENTRY'!O428,'Sub Ref'!$C$3:$E$11,2,0),0)</f>
        <v>0</v>
      </c>
      <c r="AF428" s="26">
        <f>IFERROR(VLOOKUP('DATA ENTRY'!O428,'Sub Ref'!$C$3:$E$11,3,0),0)</f>
        <v>0</v>
      </c>
      <c r="AG428" s="26">
        <f>IFERROR(VLOOKUP('DATA ENTRY'!R428,'Sub Ref'!$L$3:$N$24,2,0),0)</f>
        <v>0</v>
      </c>
      <c r="AH428" s="26">
        <f>IFERROR(VLOOKUP('DATA ENTRY'!R428,'Sub Ref'!$L$3:$N$24,3,0),0)</f>
        <v>0</v>
      </c>
      <c r="AI428" s="26">
        <f>IFERROR(VLOOKUP('DATA ENTRY'!U428,'Sub Ref'!$C$14:$E$22,2,0),0)</f>
        <v>0</v>
      </c>
      <c r="AJ428" s="26">
        <f>IFERROR(VLOOKUP('DATA ENTRY'!U428,'Sub Ref'!$C$14:$E$22,3,0),0)</f>
        <v>0</v>
      </c>
      <c r="AK428" s="26">
        <f>IFERROR(INDEX('Sub Ref'!$M$14:$M$23,MATCH('DATA ENTRY'!X428,'Sub Ref'!$L$14:$L$23,0)),0)</f>
        <v>0</v>
      </c>
      <c r="AL428" s="26">
        <f>IFERROR(INDEX('Sub Ref'!$N$14:$N$23,MATCH('DATA ENTRY'!X428,'Sub Ref'!$L$14:$L$23,0)),0)</f>
        <v>0</v>
      </c>
      <c r="AN428" s="26">
        <f t="shared" si="64"/>
        <v>7</v>
      </c>
      <c r="AP428" s="26">
        <f>IFERROR('MARK LOOKUP'!Y428*LEDGER!AR428,0)</f>
        <v>0</v>
      </c>
      <c r="AQ428" s="26">
        <f>IFERROR('MARK LOOKUP'!Z428*LEDGER!AS428,0)</f>
        <v>0</v>
      </c>
      <c r="AR428" s="26">
        <f>IFERROR(AA428*LEDGER!AU428,0)</f>
        <v>0</v>
      </c>
      <c r="AS428" s="26">
        <f>IFERROR(AB428*LEDGER!AV428,0)</f>
        <v>0</v>
      </c>
      <c r="AT428" s="26">
        <f>IFERROR(AC428*LEDGER!AU428,0)</f>
        <v>0</v>
      </c>
      <c r="AU428" s="26">
        <f>IFERROR(AD428*LEDGER!AV428,0)</f>
        <v>0</v>
      </c>
      <c r="AV428" s="26">
        <f>IFERROR(AE428*LEDGER!BA428,0)</f>
        <v>0</v>
      </c>
      <c r="AW428" s="26">
        <f>IFERROR(AF428*LEDGER!BB428,0)</f>
        <v>0</v>
      </c>
      <c r="AX428" s="26">
        <f>IFERROR(AG428*LEDGER!BD428,0)</f>
        <v>0</v>
      </c>
      <c r="AY428" s="26">
        <f>IFERROR(AH428*LEDGER!BE428,0)</f>
        <v>0</v>
      </c>
      <c r="AZ428" s="26">
        <f>IFERROR(AI428*LEDGER!BG428,0)</f>
        <v>0</v>
      </c>
      <c r="BA428" s="26">
        <f>IFERROR(AJ428*LEDGER!BH428,0)</f>
        <v>0</v>
      </c>
      <c r="BB428" s="26">
        <f>IFERROR(AK428*LEDGER!BJ428,0)</f>
        <v>0</v>
      </c>
      <c r="BC428" s="26">
        <f>IFERROR(AL428*LEDGER!BK428,0)</f>
        <v>0</v>
      </c>
      <c r="BD428" s="26">
        <f t="shared" si="65"/>
        <v>0</v>
      </c>
      <c r="BE428" s="26">
        <f t="shared" si="66"/>
        <v>0</v>
      </c>
    </row>
    <row r="429" spans="2:57" x14ac:dyDescent="0.2">
      <c r="B429" s="26">
        <f>'Sub Ref'!F$27</f>
        <v>75</v>
      </c>
      <c r="C429" s="26">
        <f>'Sub Ref'!G$27</f>
        <v>25</v>
      </c>
      <c r="D429" s="26">
        <f t="shared" si="60"/>
        <v>100</v>
      </c>
      <c r="E429" s="26">
        <f>'Sub Ref'!O$27</f>
        <v>75</v>
      </c>
      <c r="F429" s="26">
        <f>'Sub Ref'!P$27</f>
        <v>25</v>
      </c>
      <c r="G429" s="26">
        <f t="shared" si="61"/>
        <v>100</v>
      </c>
      <c r="H429" s="26" t="e">
        <f>VLOOKUP('DATA ENTRY'!L429,'Sub Ref'!$L$30:$O$31,4,0)</f>
        <v>#N/A</v>
      </c>
      <c r="I429" s="26" t="e">
        <f>VLOOKUP('DATA ENTRY'!L429,'Sub Ref'!$L$30:$P$31,5,0)</f>
        <v>#N/A</v>
      </c>
      <c r="J429" s="26" t="e">
        <f t="shared" si="67"/>
        <v>#N/A</v>
      </c>
      <c r="K429" s="26" t="e">
        <f>VLOOKUP('DATA ENTRY'!O429,'Sub Ref'!$C$3:$G$11,4,0)</f>
        <v>#N/A</v>
      </c>
      <c r="L429" s="26" t="e">
        <f>VLOOKUP('DATA ENTRY'!O429,'Sub Ref'!$C$3:$G$11,5,0)</f>
        <v>#N/A</v>
      </c>
      <c r="M429" s="26" t="e">
        <f t="shared" si="62"/>
        <v>#N/A</v>
      </c>
      <c r="N429" s="26" t="e">
        <f>VLOOKUP('DATA ENTRY'!R429,'Sub Ref'!$L$3:$P$11,4,0)</f>
        <v>#N/A</v>
      </c>
      <c r="O429" s="26" t="e">
        <f>VLOOKUP('DATA ENTRY'!R429,'Sub Ref'!$L$3:$P$11,5,0)</f>
        <v>#N/A</v>
      </c>
      <c r="P429" s="26" t="e">
        <f t="shared" si="68"/>
        <v>#N/A</v>
      </c>
      <c r="Q429" s="26" t="e">
        <f>VLOOKUP('DATA ENTRY'!U429,'Sub Ref'!$C$14:$G$22,4,0)</f>
        <v>#N/A</v>
      </c>
      <c r="R429" s="26" t="e">
        <f>VLOOKUP('DATA ENTRY'!U429,'Sub Ref'!$C$14:$G$22,5,0)</f>
        <v>#N/A</v>
      </c>
      <c r="S429" s="26" t="e">
        <f t="shared" si="69"/>
        <v>#N/A</v>
      </c>
      <c r="T429" s="26" t="e">
        <f>INDEX('Sub Ref'!$O$14:$O$22,MATCH('DATA ENTRY'!X429,'Sub Ref'!$L$14:$L$22,0))</f>
        <v>#N/A</v>
      </c>
      <c r="U429" s="26" t="e">
        <f>INDEX('Sub Ref'!$P$14:$P$22,MATCH('DATA ENTRY'!X429,'Sub Ref'!$L$14:$L$22,0))</f>
        <v>#N/A</v>
      </c>
      <c r="V429" s="26" t="e">
        <f t="shared" si="63"/>
        <v>#N/A</v>
      </c>
      <c r="X429" s="26">
        <f>'DATA ENTRY'!A429</f>
        <v>0</v>
      </c>
      <c r="Y429" s="26">
        <f>'Sub Ref'!$D$27</f>
        <v>2.25</v>
      </c>
      <c r="Z429" s="26">
        <f>'Sub Ref'!$E$27</f>
        <v>0.75</v>
      </c>
      <c r="AA429" s="26">
        <f>'Sub Ref'!$M$27</f>
        <v>3</v>
      </c>
      <c r="AB429" s="26">
        <f>'Sub Ref'!$N$27</f>
        <v>1</v>
      </c>
      <c r="AC429" s="26">
        <f>IFERROR(VLOOKUP('DATA ENTRY'!L429,'Sub Ref'!$L$30:$N$31,2,0),0)</f>
        <v>0</v>
      </c>
      <c r="AD429" s="26">
        <f>IFERROR(VLOOKUP('DATA ENTRY'!L429,'Sub Ref'!$L$30:$N$31,3,0),0)</f>
        <v>0</v>
      </c>
      <c r="AE429" s="26">
        <f>IFERROR(VLOOKUP('DATA ENTRY'!O429,'Sub Ref'!$C$3:$E$11,2,0),0)</f>
        <v>0</v>
      </c>
      <c r="AF429" s="26">
        <f>IFERROR(VLOOKUP('DATA ENTRY'!O429,'Sub Ref'!$C$3:$E$11,3,0),0)</f>
        <v>0</v>
      </c>
      <c r="AG429" s="26">
        <f>IFERROR(VLOOKUP('DATA ENTRY'!R429,'Sub Ref'!$L$3:$N$24,2,0),0)</f>
        <v>0</v>
      </c>
      <c r="AH429" s="26">
        <f>IFERROR(VLOOKUP('DATA ENTRY'!R429,'Sub Ref'!$L$3:$N$24,3,0),0)</f>
        <v>0</v>
      </c>
      <c r="AI429" s="26">
        <f>IFERROR(VLOOKUP('DATA ENTRY'!U429,'Sub Ref'!$C$14:$E$22,2,0),0)</f>
        <v>0</v>
      </c>
      <c r="AJ429" s="26">
        <f>IFERROR(VLOOKUP('DATA ENTRY'!U429,'Sub Ref'!$C$14:$E$22,3,0),0)</f>
        <v>0</v>
      </c>
      <c r="AK429" s="26">
        <f>IFERROR(INDEX('Sub Ref'!$M$14:$M$23,MATCH('DATA ENTRY'!X429,'Sub Ref'!$L$14:$L$23,0)),0)</f>
        <v>0</v>
      </c>
      <c r="AL429" s="26">
        <f>IFERROR(INDEX('Sub Ref'!$N$14:$N$23,MATCH('DATA ENTRY'!X429,'Sub Ref'!$L$14:$L$23,0)),0)</f>
        <v>0</v>
      </c>
      <c r="AN429" s="26">
        <f t="shared" si="64"/>
        <v>7</v>
      </c>
      <c r="AP429" s="26">
        <f>IFERROR('MARK LOOKUP'!Y429*LEDGER!AR429,0)</f>
        <v>0</v>
      </c>
      <c r="AQ429" s="26">
        <f>IFERROR('MARK LOOKUP'!Z429*LEDGER!AS429,0)</f>
        <v>0</v>
      </c>
      <c r="AR429" s="26">
        <f>IFERROR(AA429*LEDGER!AU429,0)</f>
        <v>0</v>
      </c>
      <c r="AS429" s="26">
        <f>IFERROR(AB429*LEDGER!AV429,0)</f>
        <v>0</v>
      </c>
      <c r="AT429" s="26">
        <f>IFERROR(AC429*LEDGER!AU429,0)</f>
        <v>0</v>
      </c>
      <c r="AU429" s="26">
        <f>IFERROR(AD429*LEDGER!AV429,0)</f>
        <v>0</v>
      </c>
      <c r="AV429" s="26">
        <f>IFERROR(AE429*LEDGER!BA429,0)</f>
        <v>0</v>
      </c>
      <c r="AW429" s="26">
        <f>IFERROR(AF429*LEDGER!BB429,0)</f>
        <v>0</v>
      </c>
      <c r="AX429" s="26">
        <f>IFERROR(AG429*LEDGER!BD429,0)</f>
        <v>0</v>
      </c>
      <c r="AY429" s="26">
        <f>IFERROR(AH429*LEDGER!BE429,0)</f>
        <v>0</v>
      </c>
      <c r="AZ429" s="26">
        <f>IFERROR(AI429*LEDGER!BG429,0)</f>
        <v>0</v>
      </c>
      <c r="BA429" s="26">
        <f>IFERROR(AJ429*LEDGER!BH429,0)</f>
        <v>0</v>
      </c>
      <c r="BB429" s="26">
        <f>IFERROR(AK429*LEDGER!BJ429,0)</f>
        <v>0</v>
      </c>
      <c r="BC429" s="26">
        <f>IFERROR(AL429*LEDGER!BK429,0)</f>
        <v>0</v>
      </c>
      <c r="BD429" s="26">
        <f t="shared" si="65"/>
        <v>0</v>
      </c>
      <c r="BE429" s="26">
        <f t="shared" si="66"/>
        <v>0</v>
      </c>
    </row>
    <row r="430" spans="2:57" x14ac:dyDescent="0.2">
      <c r="B430" s="26">
        <f>'Sub Ref'!F$27</f>
        <v>75</v>
      </c>
      <c r="C430" s="26">
        <f>'Sub Ref'!G$27</f>
        <v>25</v>
      </c>
      <c r="D430" s="26">
        <f t="shared" si="60"/>
        <v>100</v>
      </c>
      <c r="E430" s="26">
        <f>'Sub Ref'!O$27</f>
        <v>75</v>
      </c>
      <c r="F430" s="26">
        <f>'Sub Ref'!P$27</f>
        <v>25</v>
      </c>
      <c r="G430" s="26">
        <f t="shared" si="61"/>
        <v>100</v>
      </c>
      <c r="H430" s="26" t="e">
        <f>VLOOKUP('DATA ENTRY'!L430,'Sub Ref'!$L$30:$O$31,4,0)</f>
        <v>#N/A</v>
      </c>
      <c r="I430" s="26" t="e">
        <f>VLOOKUP('DATA ENTRY'!L430,'Sub Ref'!$L$30:$P$31,5,0)</f>
        <v>#N/A</v>
      </c>
      <c r="J430" s="26" t="e">
        <f t="shared" si="67"/>
        <v>#N/A</v>
      </c>
      <c r="K430" s="26" t="e">
        <f>VLOOKUP('DATA ENTRY'!O430,'Sub Ref'!$C$3:$G$11,4,0)</f>
        <v>#N/A</v>
      </c>
      <c r="L430" s="26" t="e">
        <f>VLOOKUP('DATA ENTRY'!O430,'Sub Ref'!$C$3:$G$11,5,0)</f>
        <v>#N/A</v>
      </c>
      <c r="M430" s="26" t="e">
        <f t="shared" si="62"/>
        <v>#N/A</v>
      </c>
      <c r="N430" s="26" t="e">
        <f>VLOOKUP('DATA ENTRY'!R430,'Sub Ref'!$L$3:$P$11,4,0)</f>
        <v>#N/A</v>
      </c>
      <c r="O430" s="26" t="e">
        <f>VLOOKUP('DATA ENTRY'!R430,'Sub Ref'!$L$3:$P$11,5,0)</f>
        <v>#N/A</v>
      </c>
      <c r="P430" s="26" t="e">
        <f t="shared" si="68"/>
        <v>#N/A</v>
      </c>
      <c r="Q430" s="26" t="e">
        <f>VLOOKUP('DATA ENTRY'!U430,'Sub Ref'!$C$14:$G$22,4,0)</f>
        <v>#N/A</v>
      </c>
      <c r="R430" s="26" t="e">
        <f>VLOOKUP('DATA ENTRY'!U430,'Sub Ref'!$C$14:$G$22,5,0)</f>
        <v>#N/A</v>
      </c>
      <c r="S430" s="26" t="e">
        <f t="shared" si="69"/>
        <v>#N/A</v>
      </c>
      <c r="T430" s="26" t="e">
        <f>INDEX('Sub Ref'!$O$14:$O$22,MATCH('DATA ENTRY'!X430,'Sub Ref'!$L$14:$L$22,0))</f>
        <v>#N/A</v>
      </c>
      <c r="U430" s="26" t="e">
        <f>INDEX('Sub Ref'!$P$14:$P$22,MATCH('DATA ENTRY'!X430,'Sub Ref'!$L$14:$L$22,0))</f>
        <v>#N/A</v>
      </c>
      <c r="V430" s="26" t="e">
        <f t="shared" si="63"/>
        <v>#N/A</v>
      </c>
      <c r="X430" s="26">
        <f>'DATA ENTRY'!A430</f>
        <v>0</v>
      </c>
      <c r="Y430" s="26">
        <f>'Sub Ref'!$D$27</f>
        <v>2.25</v>
      </c>
      <c r="Z430" s="26">
        <f>'Sub Ref'!$E$27</f>
        <v>0.75</v>
      </c>
      <c r="AA430" s="26">
        <f>'Sub Ref'!$M$27</f>
        <v>3</v>
      </c>
      <c r="AB430" s="26">
        <f>'Sub Ref'!$N$27</f>
        <v>1</v>
      </c>
      <c r="AC430" s="26">
        <f>IFERROR(VLOOKUP('DATA ENTRY'!L430,'Sub Ref'!$L$30:$N$31,2,0),0)</f>
        <v>0</v>
      </c>
      <c r="AD430" s="26">
        <f>IFERROR(VLOOKUP('DATA ENTRY'!L430,'Sub Ref'!$L$30:$N$31,3,0),0)</f>
        <v>0</v>
      </c>
      <c r="AE430" s="26">
        <f>IFERROR(VLOOKUP('DATA ENTRY'!O430,'Sub Ref'!$C$3:$E$11,2,0),0)</f>
        <v>0</v>
      </c>
      <c r="AF430" s="26">
        <f>IFERROR(VLOOKUP('DATA ENTRY'!O430,'Sub Ref'!$C$3:$E$11,3,0),0)</f>
        <v>0</v>
      </c>
      <c r="AG430" s="26">
        <f>IFERROR(VLOOKUP('DATA ENTRY'!R430,'Sub Ref'!$L$3:$N$24,2,0),0)</f>
        <v>0</v>
      </c>
      <c r="AH430" s="26">
        <f>IFERROR(VLOOKUP('DATA ENTRY'!R430,'Sub Ref'!$L$3:$N$24,3,0),0)</f>
        <v>0</v>
      </c>
      <c r="AI430" s="26">
        <f>IFERROR(VLOOKUP('DATA ENTRY'!U430,'Sub Ref'!$C$14:$E$22,2,0),0)</f>
        <v>0</v>
      </c>
      <c r="AJ430" s="26">
        <f>IFERROR(VLOOKUP('DATA ENTRY'!U430,'Sub Ref'!$C$14:$E$22,3,0),0)</f>
        <v>0</v>
      </c>
      <c r="AK430" s="26">
        <f>IFERROR(INDEX('Sub Ref'!$M$14:$M$23,MATCH('DATA ENTRY'!X430,'Sub Ref'!$L$14:$L$23,0)),0)</f>
        <v>0</v>
      </c>
      <c r="AL430" s="26">
        <f>IFERROR(INDEX('Sub Ref'!$N$14:$N$23,MATCH('DATA ENTRY'!X430,'Sub Ref'!$L$14:$L$23,0)),0)</f>
        <v>0</v>
      </c>
      <c r="AN430" s="26">
        <f t="shared" si="64"/>
        <v>7</v>
      </c>
      <c r="AP430" s="26">
        <f>IFERROR('MARK LOOKUP'!Y430*LEDGER!AR430,0)</f>
        <v>0</v>
      </c>
      <c r="AQ430" s="26">
        <f>IFERROR('MARK LOOKUP'!Z430*LEDGER!AS430,0)</f>
        <v>0</v>
      </c>
      <c r="AR430" s="26">
        <f>IFERROR(AA430*LEDGER!AU430,0)</f>
        <v>0</v>
      </c>
      <c r="AS430" s="26">
        <f>IFERROR(AB430*LEDGER!AV430,0)</f>
        <v>0</v>
      </c>
      <c r="AT430" s="26">
        <f>IFERROR(AC430*LEDGER!AU430,0)</f>
        <v>0</v>
      </c>
      <c r="AU430" s="26">
        <f>IFERROR(AD430*LEDGER!AV430,0)</f>
        <v>0</v>
      </c>
      <c r="AV430" s="26">
        <f>IFERROR(AE430*LEDGER!BA430,0)</f>
        <v>0</v>
      </c>
      <c r="AW430" s="26">
        <f>IFERROR(AF430*LEDGER!BB430,0)</f>
        <v>0</v>
      </c>
      <c r="AX430" s="26">
        <f>IFERROR(AG430*LEDGER!BD430,0)</f>
        <v>0</v>
      </c>
      <c r="AY430" s="26">
        <f>IFERROR(AH430*LEDGER!BE430,0)</f>
        <v>0</v>
      </c>
      <c r="AZ430" s="26">
        <f>IFERROR(AI430*LEDGER!BG430,0)</f>
        <v>0</v>
      </c>
      <c r="BA430" s="26">
        <f>IFERROR(AJ430*LEDGER!BH430,0)</f>
        <v>0</v>
      </c>
      <c r="BB430" s="26">
        <f>IFERROR(AK430*LEDGER!BJ430,0)</f>
        <v>0</v>
      </c>
      <c r="BC430" s="26">
        <f>IFERROR(AL430*LEDGER!BK430,0)</f>
        <v>0</v>
      </c>
      <c r="BD430" s="26">
        <f t="shared" si="65"/>
        <v>0</v>
      </c>
      <c r="BE430" s="26">
        <f t="shared" si="66"/>
        <v>0</v>
      </c>
    </row>
    <row r="431" spans="2:57" x14ac:dyDescent="0.2">
      <c r="B431" s="26">
        <f>'Sub Ref'!F$27</f>
        <v>75</v>
      </c>
      <c r="C431" s="26">
        <f>'Sub Ref'!G$27</f>
        <v>25</v>
      </c>
      <c r="D431" s="26">
        <f t="shared" si="60"/>
        <v>100</v>
      </c>
      <c r="E431" s="26">
        <f>'Sub Ref'!O$27</f>
        <v>75</v>
      </c>
      <c r="F431" s="26">
        <f>'Sub Ref'!P$27</f>
        <v>25</v>
      </c>
      <c r="G431" s="26">
        <f t="shared" si="61"/>
        <v>100</v>
      </c>
      <c r="H431" s="26" t="e">
        <f>VLOOKUP('DATA ENTRY'!L431,'Sub Ref'!$L$30:$O$31,4,0)</f>
        <v>#N/A</v>
      </c>
      <c r="I431" s="26" t="e">
        <f>VLOOKUP('DATA ENTRY'!L431,'Sub Ref'!$L$30:$P$31,5,0)</f>
        <v>#N/A</v>
      </c>
      <c r="J431" s="26" t="e">
        <f t="shared" si="67"/>
        <v>#N/A</v>
      </c>
      <c r="K431" s="26" t="e">
        <f>VLOOKUP('DATA ENTRY'!O431,'Sub Ref'!$C$3:$G$11,4,0)</f>
        <v>#N/A</v>
      </c>
      <c r="L431" s="26" t="e">
        <f>VLOOKUP('DATA ENTRY'!O431,'Sub Ref'!$C$3:$G$11,5,0)</f>
        <v>#N/A</v>
      </c>
      <c r="M431" s="26" t="e">
        <f t="shared" si="62"/>
        <v>#N/A</v>
      </c>
      <c r="N431" s="26" t="e">
        <f>VLOOKUP('DATA ENTRY'!R431,'Sub Ref'!$L$3:$P$11,4,0)</f>
        <v>#N/A</v>
      </c>
      <c r="O431" s="26" t="e">
        <f>VLOOKUP('DATA ENTRY'!R431,'Sub Ref'!$L$3:$P$11,5,0)</f>
        <v>#N/A</v>
      </c>
      <c r="P431" s="26" t="e">
        <f t="shared" si="68"/>
        <v>#N/A</v>
      </c>
      <c r="Q431" s="26" t="e">
        <f>VLOOKUP('DATA ENTRY'!U431,'Sub Ref'!$C$14:$G$22,4,0)</f>
        <v>#N/A</v>
      </c>
      <c r="R431" s="26" t="e">
        <f>VLOOKUP('DATA ENTRY'!U431,'Sub Ref'!$C$14:$G$22,5,0)</f>
        <v>#N/A</v>
      </c>
      <c r="S431" s="26" t="e">
        <f t="shared" si="69"/>
        <v>#N/A</v>
      </c>
      <c r="T431" s="26" t="e">
        <f>INDEX('Sub Ref'!$O$14:$O$22,MATCH('DATA ENTRY'!X431,'Sub Ref'!$L$14:$L$22,0))</f>
        <v>#N/A</v>
      </c>
      <c r="U431" s="26" t="e">
        <f>INDEX('Sub Ref'!$P$14:$P$22,MATCH('DATA ENTRY'!X431,'Sub Ref'!$L$14:$L$22,0))</f>
        <v>#N/A</v>
      </c>
      <c r="V431" s="26" t="e">
        <f t="shared" si="63"/>
        <v>#N/A</v>
      </c>
      <c r="X431" s="26">
        <f>'DATA ENTRY'!A431</f>
        <v>0</v>
      </c>
      <c r="Y431" s="26">
        <f>'Sub Ref'!$D$27</f>
        <v>2.25</v>
      </c>
      <c r="Z431" s="26">
        <f>'Sub Ref'!$E$27</f>
        <v>0.75</v>
      </c>
      <c r="AA431" s="26">
        <f>'Sub Ref'!$M$27</f>
        <v>3</v>
      </c>
      <c r="AB431" s="26">
        <f>'Sub Ref'!$N$27</f>
        <v>1</v>
      </c>
      <c r="AC431" s="26">
        <f>IFERROR(VLOOKUP('DATA ENTRY'!L431,'Sub Ref'!$L$30:$N$31,2,0),0)</f>
        <v>0</v>
      </c>
      <c r="AD431" s="26">
        <f>IFERROR(VLOOKUP('DATA ENTRY'!L431,'Sub Ref'!$L$30:$N$31,3,0),0)</f>
        <v>0</v>
      </c>
      <c r="AE431" s="26">
        <f>IFERROR(VLOOKUP('DATA ENTRY'!O431,'Sub Ref'!$C$3:$E$11,2,0),0)</f>
        <v>0</v>
      </c>
      <c r="AF431" s="26">
        <f>IFERROR(VLOOKUP('DATA ENTRY'!O431,'Sub Ref'!$C$3:$E$11,3,0),0)</f>
        <v>0</v>
      </c>
      <c r="AG431" s="26">
        <f>IFERROR(VLOOKUP('DATA ENTRY'!R431,'Sub Ref'!$L$3:$N$24,2,0),0)</f>
        <v>0</v>
      </c>
      <c r="AH431" s="26">
        <f>IFERROR(VLOOKUP('DATA ENTRY'!R431,'Sub Ref'!$L$3:$N$24,3,0),0)</f>
        <v>0</v>
      </c>
      <c r="AI431" s="26">
        <f>IFERROR(VLOOKUP('DATA ENTRY'!U431,'Sub Ref'!$C$14:$E$22,2,0),0)</f>
        <v>0</v>
      </c>
      <c r="AJ431" s="26">
        <f>IFERROR(VLOOKUP('DATA ENTRY'!U431,'Sub Ref'!$C$14:$E$22,3,0),0)</f>
        <v>0</v>
      </c>
      <c r="AK431" s="26">
        <f>IFERROR(INDEX('Sub Ref'!$M$14:$M$23,MATCH('DATA ENTRY'!X431,'Sub Ref'!$L$14:$L$23,0)),0)</f>
        <v>0</v>
      </c>
      <c r="AL431" s="26">
        <f>IFERROR(INDEX('Sub Ref'!$N$14:$N$23,MATCH('DATA ENTRY'!X431,'Sub Ref'!$L$14:$L$23,0)),0)</f>
        <v>0</v>
      </c>
      <c r="AN431" s="26">
        <f t="shared" si="64"/>
        <v>7</v>
      </c>
      <c r="AP431" s="26">
        <f>IFERROR('MARK LOOKUP'!Y431*LEDGER!AR431,0)</f>
        <v>0</v>
      </c>
      <c r="AQ431" s="26">
        <f>IFERROR('MARK LOOKUP'!Z431*LEDGER!AS431,0)</f>
        <v>0</v>
      </c>
      <c r="AR431" s="26">
        <f>IFERROR(AA431*LEDGER!AU431,0)</f>
        <v>0</v>
      </c>
      <c r="AS431" s="26">
        <f>IFERROR(AB431*LEDGER!AV431,0)</f>
        <v>0</v>
      </c>
      <c r="AT431" s="26">
        <f>IFERROR(AC431*LEDGER!AU431,0)</f>
        <v>0</v>
      </c>
      <c r="AU431" s="26">
        <f>IFERROR(AD431*LEDGER!AV431,0)</f>
        <v>0</v>
      </c>
      <c r="AV431" s="26">
        <f>IFERROR(AE431*LEDGER!BA431,0)</f>
        <v>0</v>
      </c>
      <c r="AW431" s="26">
        <f>IFERROR(AF431*LEDGER!BB431,0)</f>
        <v>0</v>
      </c>
      <c r="AX431" s="26">
        <f>IFERROR(AG431*LEDGER!BD431,0)</f>
        <v>0</v>
      </c>
      <c r="AY431" s="26">
        <f>IFERROR(AH431*LEDGER!BE431,0)</f>
        <v>0</v>
      </c>
      <c r="AZ431" s="26">
        <f>IFERROR(AI431*LEDGER!BG431,0)</f>
        <v>0</v>
      </c>
      <c r="BA431" s="26">
        <f>IFERROR(AJ431*LEDGER!BH431,0)</f>
        <v>0</v>
      </c>
      <c r="BB431" s="26">
        <f>IFERROR(AK431*LEDGER!BJ431,0)</f>
        <v>0</v>
      </c>
      <c r="BC431" s="26">
        <f>IFERROR(AL431*LEDGER!BK431,0)</f>
        <v>0</v>
      </c>
      <c r="BD431" s="26">
        <f t="shared" si="65"/>
        <v>0</v>
      </c>
      <c r="BE431" s="26">
        <f t="shared" si="66"/>
        <v>0</v>
      </c>
    </row>
    <row r="432" spans="2:57" x14ac:dyDescent="0.2">
      <c r="B432" s="26">
        <f>'Sub Ref'!F$27</f>
        <v>75</v>
      </c>
      <c r="C432" s="26">
        <f>'Sub Ref'!G$27</f>
        <v>25</v>
      </c>
      <c r="D432" s="26">
        <f t="shared" si="60"/>
        <v>100</v>
      </c>
      <c r="E432" s="26">
        <f>'Sub Ref'!O$27</f>
        <v>75</v>
      </c>
      <c r="F432" s="26">
        <f>'Sub Ref'!P$27</f>
        <v>25</v>
      </c>
      <c r="G432" s="26">
        <f t="shared" si="61"/>
        <v>100</v>
      </c>
      <c r="H432" s="26" t="e">
        <f>VLOOKUP('DATA ENTRY'!L432,'Sub Ref'!$L$30:$O$31,4,0)</f>
        <v>#N/A</v>
      </c>
      <c r="I432" s="26" t="e">
        <f>VLOOKUP('DATA ENTRY'!L432,'Sub Ref'!$L$30:$P$31,5,0)</f>
        <v>#N/A</v>
      </c>
      <c r="J432" s="26" t="e">
        <f t="shared" si="67"/>
        <v>#N/A</v>
      </c>
      <c r="K432" s="26" t="e">
        <f>VLOOKUP('DATA ENTRY'!O432,'Sub Ref'!$C$3:$G$11,4,0)</f>
        <v>#N/A</v>
      </c>
      <c r="L432" s="26" t="e">
        <f>VLOOKUP('DATA ENTRY'!O432,'Sub Ref'!$C$3:$G$11,5,0)</f>
        <v>#N/A</v>
      </c>
      <c r="M432" s="26" t="e">
        <f t="shared" si="62"/>
        <v>#N/A</v>
      </c>
      <c r="N432" s="26" t="e">
        <f>VLOOKUP('DATA ENTRY'!R432,'Sub Ref'!$L$3:$P$11,4,0)</f>
        <v>#N/A</v>
      </c>
      <c r="O432" s="26" t="e">
        <f>VLOOKUP('DATA ENTRY'!R432,'Sub Ref'!$L$3:$P$11,5,0)</f>
        <v>#N/A</v>
      </c>
      <c r="P432" s="26" t="e">
        <f t="shared" si="68"/>
        <v>#N/A</v>
      </c>
      <c r="Q432" s="26" t="e">
        <f>VLOOKUP('DATA ENTRY'!U432,'Sub Ref'!$C$14:$G$22,4,0)</f>
        <v>#N/A</v>
      </c>
      <c r="R432" s="26" t="e">
        <f>VLOOKUP('DATA ENTRY'!U432,'Sub Ref'!$C$14:$G$22,5,0)</f>
        <v>#N/A</v>
      </c>
      <c r="S432" s="26" t="e">
        <f t="shared" si="69"/>
        <v>#N/A</v>
      </c>
      <c r="T432" s="26" t="e">
        <f>INDEX('Sub Ref'!$O$14:$O$22,MATCH('DATA ENTRY'!X432,'Sub Ref'!$L$14:$L$22,0))</f>
        <v>#N/A</v>
      </c>
      <c r="U432" s="26" t="e">
        <f>INDEX('Sub Ref'!$P$14:$P$22,MATCH('DATA ENTRY'!X432,'Sub Ref'!$L$14:$L$22,0))</f>
        <v>#N/A</v>
      </c>
      <c r="V432" s="26" t="e">
        <f t="shared" si="63"/>
        <v>#N/A</v>
      </c>
      <c r="X432" s="26">
        <f>'DATA ENTRY'!A432</f>
        <v>0</v>
      </c>
      <c r="Y432" s="26">
        <f>'Sub Ref'!$D$27</f>
        <v>2.25</v>
      </c>
      <c r="Z432" s="26">
        <f>'Sub Ref'!$E$27</f>
        <v>0.75</v>
      </c>
      <c r="AA432" s="26">
        <f>'Sub Ref'!$M$27</f>
        <v>3</v>
      </c>
      <c r="AB432" s="26">
        <f>'Sub Ref'!$N$27</f>
        <v>1</v>
      </c>
      <c r="AC432" s="26">
        <f>IFERROR(VLOOKUP('DATA ENTRY'!L432,'Sub Ref'!$L$30:$N$31,2,0),0)</f>
        <v>0</v>
      </c>
      <c r="AD432" s="26">
        <f>IFERROR(VLOOKUP('DATA ENTRY'!L432,'Sub Ref'!$L$30:$N$31,3,0),0)</f>
        <v>0</v>
      </c>
      <c r="AE432" s="26">
        <f>IFERROR(VLOOKUP('DATA ENTRY'!O432,'Sub Ref'!$C$3:$E$11,2,0),0)</f>
        <v>0</v>
      </c>
      <c r="AF432" s="26">
        <f>IFERROR(VLOOKUP('DATA ENTRY'!O432,'Sub Ref'!$C$3:$E$11,3,0),0)</f>
        <v>0</v>
      </c>
      <c r="AG432" s="26">
        <f>IFERROR(VLOOKUP('DATA ENTRY'!R432,'Sub Ref'!$L$3:$N$24,2,0),0)</f>
        <v>0</v>
      </c>
      <c r="AH432" s="26">
        <f>IFERROR(VLOOKUP('DATA ENTRY'!R432,'Sub Ref'!$L$3:$N$24,3,0),0)</f>
        <v>0</v>
      </c>
      <c r="AI432" s="26">
        <f>IFERROR(VLOOKUP('DATA ENTRY'!U432,'Sub Ref'!$C$14:$E$22,2,0),0)</f>
        <v>0</v>
      </c>
      <c r="AJ432" s="26">
        <f>IFERROR(VLOOKUP('DATA ENTRY'!U432,'Sub Ref'!$C$14:$E$22,3,0),0)</f>
        <v>0</v>
      </c>
      <c r="AK432" s="26">
        <f>IFERROR(INDEX('Sub Ref'!$M$14:$M$23,MATCH('DATA ENTRY'!X432,'Sub Ref'!$L$14:$L$23,0)),0)</f>
        <v>0</v>
      </c>
      <c r="AL432" s="26">
        <f>IFERROR(INDEX('Sub Ref'!$N$14:$N$23,MATCH('DATA ENTRY'!X432,'Sub Ref'!$L$14:$L$23,0)),0)</f>
        <v>0</v>
      </c>
      <c r="AN432" s="26">
        <f t="shared" si="64"/>
        <v>7</v>
      </c>
      <c r="AP432" s="26">
        <f>IFERROR('MARK LOOKUP'!Y432*LEDGER!AR432,0)</f>
        <v>0</v>
      </c>
      <c r="AQ432" s="26">
        <f>IFERROR('MARK LOOKUP'!Z432*LEDGER!AS432,0)</f>
        <v>0</v>
      </c>
      <c r="AR432" s="26">
        <f>IFERROR(AA432*LEDGER!AU432,0)</f>
        <v>0</v>
      </c>
      <c r="AS432" s="26">
        <f>IFERROR(AB432*LEDGER!AV432,0)</f>
        <v>0</v>
      </c>
      <c r="AT432" s="26">
        <f>IFERROR(AC432*LEDGER!AU432,0)</f>
        <v>0</v>
      </c>
      <c r="AU432" s="26">
        <f>IFERROR(AD432*LEDGER!AV432,0)</f>
        <v>0</v>
      </c>
      <c r="AV432" s="26">
        <f>IFERROR(AE432*LEDGER!BA432,0)</f>
        <v>0</v>
      </c>
      <c r="AW432" s="26">
        <f>IFERROR(AF432*LEDGER!BB432,0)</f>
        <v>0</v>
      </c>
      <c r="AX432" s="26">
        <f>IFERROR(AG432*LEDGER!BD432,0)</f>
        <v>0</v>
      </c>
      <c r="AY432" s="26">
        <f>IFERROR(AH432*LEDGER!BE432,0)</f>
        <v>0</v>
      </c>
      <c r="AZ432" s="26">
        <f>IFERROR(AI432*LEDGER!BG432,0)</f>
        <v>0</v>
      </c>
      <c r="BA432" s="26">
        <f>IFERROR(AJ432*LEDGER!BH432,0)</f>
        <v>0</v>
      </c>
      <c r="BB432" s="26">
        <f>IFERROR(AK432*LEDGER!BJ432,0)</f>
        <v>0</v>
      </c>
      <c r="BC432" s="26">
        <f>IFERROR(AL432*LEDGER!BK432,0)</f>
        <v>0</v>
      </c>
      <c r="BD432" s="26">
        <f t="shared" si="65"/>
        <v>0</v>
      </c>
      <c r="BE432" s="26">
        <f t="shared" si="66"/>
        <v>0</v>
      </c>
    </row>
    <row r="433" spans="2:57" x14ac:dyDescent="0.2">
      <c r="B433" s="26">
        <f>'Sub Ref'!F$27</f>
        <v>75</v>
      </c>
      <c r="C433" s="26">
        <f>'Sub Ref'!G$27</f>
        <v>25</v>
      </c>
      <c r="D433" s="26">
        <f t="shared" si="60"/>
        <v>100</v>
      </c>
      <c r="E433" s="26">
        <f>'Sub Ref'!O$27</f>
        <v>75</v>
      </c>
      <c r="F433" s="26">
        <f>'Sub Ref'!P$27</f>
        <v>25</v>
      </c>
      <c r="G433" s="26">
        <f t="shared" si="61"/>
        <v>100</v>
      </c>
      <c r="H433" s="26" t="e">
        <f>VLOOKUP('DATA ENTRY'!L433,'Sub Ref'!$L$30:$O$31,4,0)</f>
        <v>#N/A</v>
      </c>
      <c r="I433" s="26" t="e">
        <f>VLOOKUP('DATA ENTRY'!L433,'Sub Ref'!$L$30:$P$31,5,0)</f>
        <v>#N/A</v>
      </c>
      <c r="J433" s="26" t="e">
        <f t="shared" si="67"/>
        <v>#N/A</v>
      </c>
      <c r="K433" s="26" t="e">
        <f>VLOOKUP('DATA ENTRY'!O433,'Sub Ref'!$C$3:$G$11,4,0)</f>
        <v>#N/A</v>
      </c>
      <c r="L433" s="26" t="e">
        <f>VLOOKUP('DATA ENTRY'!O433,'Sub Ref'!$C$3:$G$11,5,0)</f>
        <v>#N/A</v>
      </c>
      <c r="M433" s="26" t="e">
        <f t="shared" si="62"/>
        <v>#N/A</v>
      </c>
      <c r="N433" s="26" t="e">
        <f>VLOOKUP('DATA ENTRY'!R433,'Sub Ref'!$L$3:$P$11,4,0)</f>
        <v>#N/A</v>
      </c>
      <c r="O433" s="26" t="e">
        <f>VLOOKUP('DATA ENTRY'!R433,'Sub Ref'!$L$3:$P$11,5,0)</f>
        <v>#N/A</v>
      </c>
      <c r="P433" s="26" t="e">
        <f t="shared" si="68"/>
        <v>#N/A</v>
      </c>
      <c r="Q433" s="26" t="e">
        <f>VLOOKUP('DATA ENTRY'!U433,'Sub Ref'!$C$14:$G$22,4,0)</f>
        <v>#N/A</v>
      </c>
      <c r="R433" s="26" t="e">
        <f>VLOOKUP('DATA ENTRY'!U433,'Sub Ref'!$C$14:$G$22,5,0)</f>
        <v>#N/A</v>
      </c>
      <c r="S433" s="26" t="e">
        <f t="shared" si="69"/>
        <v>#N/A</v>
      </c>
      <c r="T433" s="26" t="e">
        <f>INDEX('Sub Ref'!$O$14:$O$22,MATCH('DATA ENTRY'!X433,'Sub Ref'!$L$14:$L$22,0))</f>
        <v>#N/A</v>
      </c>
      <c r="U433" s="26" t="e">
        <f>INDEX('Sub Ref'!$P$14:$P$22,MATCH('DATA ENTRY'!X433,'Sub Ref'!$L$14:$L$22,0))</f>
        <v>#N/A</v>
      </c>
      <c r="V433" s="26" t="e">
        <f t="shared" si="63"/>
        <v>#N/A</v>
      </c>
      <c r="X433" s="26">
        <f>'DATA ENTRY'!A433</f>
        <v>0</v>
      </c>
      <c r="Y433" s="26">
        <f>'Sub Ref'!$D$27</f>
        <v>2.25</v>
      </c>
      <c r="Z433" s="26">
        <f>'Sub Ref'!$E$27</f>
        <v>0.75</v>
      </c>
      <c r="AA433" s="26">
        <f>'Sub Ref'!$M$27</f>
        <v>3</v>
      </c>
      <c r="AB433" s="26">
        <f>'Sub Ref'!$N$27</f>
        <v>1</v>
      </c>
      <c r="AC433" s="26">
        <f>IFERROR(VLOOKUP('DATA ENTRY'!L433,'Sub Ref'!$L$30:$N$31,2,0),0)</f>
        <v>0</v>
      </c>
      <c r="AD433" s="26">
        <f>IFERROR(VLOOKUP('DATA ENTRY'!L433,'Sub Ref'!$L$30:$N$31,3,0),0)</f>
        <v>0</v>
      </c>
      <c r="AE433" s="26">
        <f>IFERROR(VLOOKUP('DATA ENTRY'!O433,'Sub Ref'!$C$3:$E$11,2,0),0)</f>
        <v>0</v>
      </c>
      <c r="AF433" s="26">
        <f>IFERROR(VLOOKUP('DATA ENTRY'!O433,'Sub Ref'!$C$3:$E$11,3,0),0)</f>
        <v>0</v>
      </c>
      <c r="AG433" s="26">
        <f>IFERROR(VLOOKUP('DATA ENTRY'!R433,'Sub Ref'!$L$3:$N$24,2,0),0)</f>
        <v>0</v>
      </c>
      <c r="AH433" s="26">
        <f>IFERROR(VLOOKUP('DATA ENTRY'!R433,'Sub Ref'!$L$3:$N$24,3,0),0)</f>
        <v>0</v>
      </c>
      <c r="AI433" s="26">
        <f>IFERROR(VLOOKUP('DATA ENTRY'!U433,'Sub Ref'!$C$14:$E$22,2,0),0)</f>
        <v>0</v>
      </c>
      <c r="AJ433" s="26">
        <f>IFERROR(VLOOKUP('DATA ENTRY'!U433,'Sub Ref'!$C$14:$E$22,3,0),0)</f>
        <v>0</v>
      </c>
      <c r="AK433" s="26">
        <f>IFERROR(INDEX('Sub Ref'!$M$14:$M$23,MATCH('DATA ENTRY'!X433,'Sub Ref'!$L$14:$L$23,0)),0)</f>
        <v>0</v>
      </c>
      <c r="AL433" s="26">
        <f>IFERROR(INDEX('Sub Ref'!$N$14:$N$23,MATCH('DATA ENTRY'!X433,'Sub Ref'!$L$14:$L$23,0)),0)</f>
        <v>0</v>
      </c>
      <c r="AN433" s="26">
        <f t="shared" si="64"/>
        <v>7</v>
      </c>
      <c r="AP433" s="26">
        <f>IFERROR('MARK LOOKUP'!Y433*LEDGER!AR433,0)</f>
        <v>0</v>
      </c>
      <c r="AQ433" s="26">
        <f>IFERROR('MARK LOOKUP'!Z433*LEDGER!AS433,0)</f>
        <v>0</v>
      </c>
      <c r="AR433" s="26">
        <f>IFERROR(AA433*LEDGER!AU433,0)</f>
        <v>0</v>
      </c>
      <c r="AS433" s="26">
        <f>IFERROR(AB433*LEDGER!AV433,0)</f>
        <v>0</v>
      </c>
      <c r="AT433" s="26">
        <f>IFERROR(AC433*LEDGER!AU433,0)</f>
        <v>0</v>
      </c>
      <c r="AU433" s="26">
        <f>IFERROR(AD433*LEDGER!AV433,0)</f>
        <v>0</v>
      </c>
      <c r="AV433" s="26">
        <f>IFERROR(AE433*LEDGER!BA433,0)</f>
        <v>0</v>
      </c>
      <c r="AW433" s="26">
        <f>IFERROR(AF433*LEDGER!BB433,0)</f>
        <v>0</v>
      </c>
      <c r="AX433" s="26">
        <f>IFERROR(AG433*LEDGER!BD433,0)</f>
        <v>0</v>
      </c>
      <c r="AY433" s="26">
        <f>IFERROR(AH433*LEDGER!BE433,0)</f>
        <v>0</v>
      </c>
      <c r="AZ433" s="26">
        <f>IFERROR(AI433*LEDGER!BG433,0)</f>
        <v>0</v>
      </c>
      <c r="BA433" s="26">
        <f>IFERROR(AJ433*LEDGER!BH433,0)</f>
        <v>0</v>
      </c>
      <c r="BB433" s="26">
        <f>IFERROR(AK433*LEDGER!BJ433,0)</f>
        <v>0</v>
      </c>
      <c r="BC433" s="26">
        <f>IFERROR(AL433*LEDGER!BK433,0)</f>
        <v>0</v>
      </c>
      <c r="BD433" s="26">
        <f t="shared" si="65"/>
        <v>0</v>
      </c>
      <c r="BE433" s="26">
        <f t="shared" si="66"/>
        <v>0</v>
      </c>
    </row>
    <row r="434" spans="2:57" x14ac:dyDescent="0.2">
      <c r="B434" s="26">
        <f>'Sub Ref'!F$27</f>
        <v>75</v>
      </c>
      <c r="C434" s="26">
        <f>'Sub Ref'!G$27</f>
        <v>25</v>
      </c>
      <c r="D434" s="26">
        <f t="shared" si="60"/>
        <v>100</v>
      </c>
      <c r="E434" s="26">
        <f>'Sub Ref'!O$27</f>
        <v>75</v>
      </c>
      <c r="F434" s="26">
        <f>'Sub Ref'!P$27</f>
        <v>25</v>
      </c>
      <c r="G434" s="26">
        <f t="shared" si="61"/>
        <v>100</v>
      </c>
      <c r="H434" s="26" t="e">
        <f>VLOOKUP('DATA ENTRY'!L434,'Sub Ref'!$L$30:$O$31,4,0)</f>
        <v>#N/A</v>
      </c>
      <c r="I434" s="26" t="e">
        <f>VLOOKUP('DATA ENTRY'!L434,'Sub Ref'!$L$30:$P$31,5,0)</f>
        <v>#N/A</v>
      </c>
      <c r="J434" s="26" t="e">
        <f t="shared" si="67"/>
        <v>#N/A</v>
      </c>
      <c r="K434" s="26" t="e">
        <f>VLOOKUP('DATA ENTRY'!O434,'Sub Ref'!$C$3:$G$11,4,0)</f>
        <v>#N/A</v>
      </c>
      <c r="L434" s="26" t="e">
        <f>VLOOKUP('DATA ENTRY'!O434,'Sub Ref'!$C$3:$G$11,5,0)</f>
        <v>#N/A</v>
      </c>
      <c r="M434" s="26" t="e">
        <f t="shared" si="62"/>
        <v>#N/A</v>
      </c>
      <c r="N434" s="26" t="e">
        <f>VLOOKUP('DATA ENTRY'!R434,'Sub Ref'!$L$3:$P$11,4,0)</f>
        <v>#N/A</v>
      </c>
      <c r="O434" s="26" t="e">
        <f>VLOOKUP('DATA ENTRY'!R434,'Sub Ref'!$L$3:$P$11,5,0)</f>
        <v>#N/A</v>
      </c>
      <c r="P434" s="26" t="e">
        <f t="shared" si="68"/>
        <v>#N/A</v>
      </c>
      <c r="Q434" s="26" t="e">
        <f>VLOOKUP('DATA ENTRY'!U434,'Sub Ref'!$C$14:$G$22,4,0)</f>
        <v>#N/A</v>
      </c>
      <c r="R434" s="26" t="e">
        <f>VLOOKUP('DATA ENTRY'!U434,'Sub Ref'!$C$14:$G$22,5,0)</f>
        <v>#N/A</v>
      </c>
      <c r="S434" s="26" t="e">
        <f t="shared" si="69"/>
        <v>#N/A</v>
      </c>
      <c r="T434" s="26" t="e">
        <f>INDEX('Sub Ref'!$O$14:$O$22,MATCH('DATA ENTRY'!X434,'Sub Ref'!$L$14:$L$22,0))</f>
        <v>#N/A</v>
      </c>
      <c r="U434" s="26" t="e">
        <f>INDEX('Sub Ref'!$P$14:$P$22,MATCH('DATA ENTRY'!X434,'Sub Ref'!$L$14:$L$22,0))</f>
        <v>#N/A</v>
      </c>
      <c r="V434" s="26" t="e">
        <f t="shared" si="63"/>
        <v>#N/A</v>
      </c>
      <c r="X434" s="26">
        <f>'DATA ENTRY'!A434</f>
        <v>0</v>
      </c>
      <c r="Y434" s="26">
        <f>'Sub Ref'!$D$27</f>
        <v>2.25</v>
      </c>
      <c r="Z434" s="26">
        <f>'Sub Ref'!$E$27</f>
        <v>0.75</v>
      </c>
      <c r="AA434" s="26">
        <f>'Sub Ref'!$M$27</f>
        <v>3</v>
      </c>
      <c r="AB434" s="26">
        <f>'Sub Ref'!$N$27</f>
        <v>1</v>
      </c>
      <c r="AC434" s="26">
        <f>IFERROR(VLOOKUP('DATA ENTRY'!L434,'Sub Ref'!$L$30:$N$31,2,0),0)</f>
        <v>0</v>
      </c>
      <c r="AD434" s="26">
        <f>IFERROR(VLOOKUP('DATA ENTRY'!L434,'Sub Ref'!$L$30:$N$31,3,0),0)</f>
        <v>0</v>
      </c>
      <c r="AE434" s="26">
        <f>IFERROR(VLOOKUP('DATA ENTRY'!O434,'Sub Ref'!$C$3:$E$11,2,0),0)</f>
        <v>0</v>
      </c>
      <c r="AF434" s="26">
        <f>IFERROR(VLOOKUP('DATA ENTRY'!O434,'Sub Ref'!$C$3:$E$11,3,0),0)</f>
        <v>0</v>
      </c>
      <c r="AG434" s="26">
        <f>IFERROR(VLOOKUP('DATA ENTRY'!R434,'Sub Ref'!$L$3:$N$24,2,0),0)</f>
        <v>0</v>
      </c>
      <c r="AH434" s="26">
        <f>IFERROR(VLOOKUP('DATA ENTRY'!R434,'Sub Ref'!$L$3:$N$24,3,0),0)</f>
        <v>0</v>
      </c>
      <c r="AI434" s="26">
        <f>IFERROR(VLOOKUP('DATA ENTRY'!U434,'Sub Ref'!$C$14:$E$22,2,0),0)</f>
        <v>0</v>
      </c>
      <c r="AJ434" s="26">
        <f>IFERROR(VLOOKUP('DATA ENTRY'!U434,'Sub Ref'!$C$14:$E$22,3,0),0)</f>
        <v>0</v>
      </c>
      <c r="AK434" s="26">
        <f>IFERROR(INDEX('Sub Ref'!$M$14:$M$23,MATCH('DATA ENTRY'!X434,'Sub Ref'!$L$14:$L$23,0)),0)</f>
        <v>0</v>
      </c>
      <c r="AL434" s="26">
        <f>IFERROR(INDEX('Sub Ref'!$N$14:$N$23,MATCH('DATA ENTRY'!X434,'Sub Ref'!$L$14:$L$23,0)),0)</f>
        <v>0</v>
      </c>
      <c r="AN434" s="26">
        <f t="shared" si="64"/>
        <v>7</v>
      </c>
      <c r="AP434" s="26">
        <f>IFERROR('MARK LOOKUP'!Y434*LEDGER!AR434,0)</f>
        <v>0</v>
      </c>
      <c r="AQ434" s="26">
        <f>IFERROR('MARK LOOKUP'!Z434*LEDGER!AS434,0)</f>
        <v>0</v>
      </c>
      <c r="AR434" s="26">
        <f>IFERROR(AA434*LEDGER!AU434,0)</f>
        <v>0</v>
      </c>
      <c r="AS434" s="26">
        <f>IFERROR(AB434*LEDGER!AV434,0)</f>
        <v>0</v>
      </c>
      <c r="AT434" s="26">
        <f>IFERROR(AC434*LEDGER!AU434,0)</f>
        <v>0</v>
      </c>
      <c r="AU434" s="26">
        <f>IFERROR(AD434*LEDGER!AV434,0)</f>
        <v>0</v>
      </c>
      <c r="AV434" s="26">
        <f>IFERROR(AE434*LEDGER!BA434,0)</f>
        <v>0</v>
      </c>
      <c r="AW434" s="26">
        <f>IFERROR(AF434*LEDGER!BB434,0)</f>
        <v>0</v>
      </c>
      <c r="AX434" s="26">
        <f>IFERROR(AG434*LEDGER!BD434,0)</f>
        <v>0</v>
      </c>
      <c r="AY434" s="26">
        <f>IFERROR(AH434*LEDGER!BE434,0)</f>
        <v>0</v>
      </c>
      <c r="AZ434" s="26">
        <f>IFERROR(AI434*LEDGER!BG434,0)</f>
        <v>0</v>
      </c>
      <c r="BA434" s="26">
        <f>IFERROR(AJ434*LEDGER!BH434,0)</f>
        <v>0</v>
      </c>
      <c r="BB434" s="26">
        <f>IFERROR(AK434*LEDGER!BJ434,0)</f>
        <v>0</v>
      </c>
      <c r="BC434" s="26">
        <f>IFERROR(AL434*LEDGER!BK434,0)</f>
        <v>0</v>
      </c>
      <c r="BD434" s="26">
        <f t="shared" si="65"/>
        <v>0</v>
      </c>
      <c r="BE434" s="26">
        <f t="shared" si="66"/>
        <v>0</v>
      </c>
    </row>
    <row r="435" spans="2:57" x14ac:dyDescent="0.2">
      <c r="B435" s="26">
        <f>'Sub Ref'!F$27</f>
        <v>75</v>
      </c>
      <c r="C435" s="26">
        <f>'Sub Ref'!G$27</f>
        <v>25</v>
      </c>
      <c r="D435" s="26">
        <f t="shared" si="60"/>
        <v>100</v>
      </c>
      <c r="E435" s="26">
        <f>'Sub Ref'!O$27</f>
        <v>75</v>
      </c>
      <c r="F435" s="26">
        <f>'Sub Ref'!P$27</f>
        <v>25</v>
      </c>
      <c r="G435" s="26">
        <f t="shared" si="61"/>
        <v>100</v>
      </c>
      <c r="H435" s="26" t="e">
        <f>VLOOKUP('DATA ENTRY'!L435,'Sub Ref'!$L$30:$O$31,4,0)</f>
        <v>#N/A</v>
      </c>
      <c r="I435" s="26" t="e">
        <f>VLOOKUP('DATA ENTRY'!L435,'Sub Ref'!$L$30:$P$31,5,0)</f>
        <v>#N/A</v>
      </c>
      <c r="J435" s="26" t="e">
        <f t="shared" si="67"/>
        <v>#N/A</v>
      </c>
      <c r="K435" s="26" t="e">
        <f>VLOOKUP('DATA ENTRY'!O435,'Sub Ref'!$C$3:$G$11,4,0)</f>
        <v>#N/A</v>
      </c>
      <c r="L435" s="26" t="e">
        <f>VLOOKUP('DATA ENTRY'!O435,'Sub Ref'!$C$3:$G$11,5,0)</f>
        <v>#N/A</v>
      </c>
      <c r="M435" s="26" t="e">
        <f t="shared" si="62"/>
        <v>#N/A</v>
      </c>
      <c r="N435" s="26" t="e">
        <f>VLOOKUP('DATA ENTRY'!R435,'Sub Ref'!$L$3:$P$11,4,0)</f>
        <v>#N/A</v>
      </c>
      <c r="O435" s="26" t="e">
        <f>VLOOKUP('DATA ENTRY'!R435,'Sub Ref'!$L$3:$P$11,5,0)</f>
        <v>#N/A</v>
      </c>
      <c r="P435" s="26" t="e">
        <f t="shared" si="68"/>
        <v>#N/A</v>
      </c>
      <c r="Q435" s="26" t="e">
        <f>VLOOKUP('DATA ENTRY'!U435,'Sub Ref'!$C$14:$G$22,4,0)</f>
        <v>#N/A</v>
      </c>
      <c r="R435" s="26" t="e">
        <f>VLOOKUP('DATA ENTRY'!U435,'Sub Ref'!$C$14:$G$22,5,0)</f>
        <v>#N/A</v>
      </c>
      <c r="S435" s="26" t="e">
        <f t="shared" si="69"/>
        <v>#N/A</v>
      </c>
      <c r="T435" s="26" t="e">
        <f>INDEX('Sub Ref'!$O$14:$O$22,MATCH('DATA ENTRY'!X435,'Sub Ref'!$L$14:$L$22,0))</f>
        <v>#N/A</v>
      </c>
      <c r="U435" s="26" t="e">
        <f>INDEX('Sub Ref'!$P$14:$P$22,MATCH('DATA ENTRY'!X435,'Sub Ref'!$L$14:$L$22,0))</f>
        <v>#N/A</v>
      </c>
      <c r="V435" s="26" t="e">
        <f t="shared" si="63"/>
        <v>#N/A</v>
      </c>
      <c r="X435" s="26">
        <f>'DATA ENTRY'!A435</f>
        <v>0</v>
      </c>
      <c r="Y435" s="26">
        <f>'Sub Ref'!$D$27</f>
        <v>2.25</v>
      </c>
      <c r="Z435" s="26">
        <f>'Sub Ref'!$E$27</f>
        <v>0.75</v>
      </c>
      <c r="AA435" s="26">
        <f>'Sub Ref'!$M$27</f>
        <v>3</v>
      </c>
      <c r="AB435" s="26">
        <f>'Sub Ref'!$N$27</f>
        <v>1</v>
      </c>
      <c r="AC435" s="26">
        <f>IFERROR(VLOOKUP('DATA ENTRY'!L435,'Sub Ref'!$L$30:$N$31,2,0),0)</f>
        <v>0</v>
      </c>
      <c r="AD435" s="26">
        <f>IFERROR(VLOOKUP('DATA ENTRY'!L435,'Sub Ref'!$L$30:$N$31,3,0),0)</f>
        <v>0</v>
      </c>
      <c r="AE435" s="26">
        <f>IFERROR(VLOOKUP('DATA ENTRY'!O435,'Sub Ref'!$C$3:$E$11,2,0),0)</f>
        <v>0</v>
      </c>
      <c r="AF435" s="26">
        <f>IFERROR(VLOOKUP('DATA ENTRY'!O435,'Sub Ref'!$C$3:$E$11,3,0),0)</f>
        <v>0</v>
      </c>
      <c r="AG435" s="26">
        <f>IFERROR(VLOOKUP('DATA ENTRY'!R435,'Sub Ref'!$L$3:$N$24,2,0),0)</f>
        <v>0</v>
      </c>
      <c r="AH435" s="26">
        <f>IFERROR(VLOOKUP('DATA ENTRY'!R435,'Sub Ref'!$L$3:$N$24,3,0),0)</f>
        <v>0</v>
      </c>
      <c r="AI435" s="26">
        <f>IFERROR(VLOOKUP('DATA ENTRY'!U435,'Sub Ref'!$C$14:$E$22,2,0),0)</f>
        <v>0</v>
      </c>
      <c r="AJ435" s="26">
        <f>IFERROR(VLOOKUP('DATA ENTRY'!U435,'Sub Ref'!$C$14:$E$22,3,0),0)</f>
        <v>0</v>
      </c>
      <c r="AK435" s="26">
        <f>IFERROR(INDEX('Sub Ref'!$M$14:$M$23,MATCH('DATA ENTRY'!X435,'Sub Ref'!$L$14:$L$23,0)),0)</f>
        <v>0</v>
      </c>
      <c r="AL435" s="26">
        <f>IFERROR(INDEX('Sub Ref'!$N$14:$N$23,MATCH('DATA ENTRY'!X435,'Sub Ref'!$L$14:$L$23,0)),0)</f>
        <v>0</v>
      </c>
      <c r="AN435" s="26">
        <f t="shared" si="64"/>
        <v>7</v>
      </c>
      <c r="AP435" s="26">
        <f>IFERROR('MARK LOOKUP'!Y435*LEDGER!AR435,0)</f>
        <v>0</v>
      </c>
      <c r="AQ435" s="26">
        <f>IFERROR('MARK LOOKUP'!Z435*LEDGER!AS435,0)</f>
        <v>0</v>
      </c>
      <c r="AR435" s="26">
        <f>IFERROR(AA435*LEDGER!AU435,0)</f>
        <v>0</v>
      </c>
      <c r="AS435" s="26">
        <f>IFERROR(AB435*LEDGER!AV435,0)</f>
        <v>0</v>
      </c>
      <c r="AT435" s="26">
        <f>IFERROR(AC435*LEDGER!AU435,0)</f>
        <v>0</v>
      </c>
      <c r="AU435" s="26">
        <f>IFERROR(AD435*LEDGER!AV435,0)</f>
        <v>0</v>
      </c>
      <c r="AV435" s="26">
        <f>IFERROR(AE435*LEDGER!BA435,0)</f>
        <v>0</v>
      </c>
      <c r="AW435" s="26">
        <f>IFERROR(AF435*LEDGER!BB435,0)</f>
        <v>0</v>
      </c>
      <c r="AX435" s="26">
        <f>IFERROR(AG435*LEDGER!BD435,0)</f>
        <v>0</v>
      </c>
      <c r="AY435" s="26">
        <f>IFERROR(AH435*LEDGER!BE435,0)</f>
        <v>0</v>
      </c>
      <c r="AZ435" s="26">
        <f>IFERROR(AI435*LEDGER!BG435,0)</f>
        <v>0</v>
      </c>
      <c r="BA435" s="26">
        <f>IFERROR(AJ435*LEDGER!BH435,0)</f>
        <v>0</v>
      </c>
      <c r="BB435" s="26">
        <f>IFERROR(AK435*LEDGER!BJ435,0)</f>
        <v>0</v>
      </c>
      <c r="BC435" s="26">
        <f>IFERROR(AL435*LEDGER!BK435,0)</f>
        <v>0</v>
      </c>
      <c r="BD435" s="26">
        <f t="shared" si="65"/>
        <v>0</v>
      </c>
      <c r="BE435" s="26">
        <f t="shared" si="66"/>
        <v>0</v>
      </c>
    </row>
    <row r="436" spans="2:57" x14ac:dyDescent="0.2">
      <c r="B436" s="26">
        <f>'Sub Ref'!F$27</f>
        <v>75</v>
      </c>
      <c r="C436" s="26">
        <f>'Sub Ref'!G$27</f>
        <v>25</v>
      </c>
      <c r="D436" s="26">
        <f t="shared" si="60"/>
        <v>100</v>
      </c>
      <c r="E436" s="26">
        <f>'Sub Ref'!O$27</f>
        <v>75</v>
      </c>
      <c r="F436" s="26">
        <f>'Sub Ref'!P$27</f>
        <v>25</v>
      </c>
      <c r="G436" s="26">
        <f t="shared" si="61"/>
        <v>100</v>
      </c>
      <c r="H436" s="26" t="e">
        <f>VLOOKUP('DATA ENTRY'!L436,'Sub Ref'!$L$30:$O$31,4,0)</f>
        <v>#N/A</v>
      </c>
      <c r="I436" s="26" t="e">
        <f>VLOOKUP('DATA ENTRY'!L436,'Sub Ref'!$L$30:$P$31,5,0)</f>
        <v>#N/A</v>
      </c>
      <c r="J436" s="26" t="e">
        <f t="shared" si="67"/>
        <v>#N/A</v>
      </c>
      <c r="K436" s="26" t="e">
        <f>VLOOKUP('DATA ENTRY'!O436,'Sub Ref'!$C$3:$G$11,4,0)</f>
        <v>#N/A</v>
      </c>
      <c r="L436" s="26" t="e">
        <f>VLOOKUP('DATA ENTRY'!O436,'Sub Ref'!$C$3:$G$11,5,0)</f>
        <v>#N/A</v>
      </c>
      <c r="M436" s="26" t="e">
        <f t="shared" si="62"/>
        <v>#N/A</v>
      </c>
      <c r="N436" s="26" t="e">
        <f>VLOOKUP('DATA ENTRY'!R436,'Sub Ref'!$L$3:$P$11,4,0)</f>
        <v>#N/A</v>
      </c>
      <c r="O436" s="26" t="e">
        <f>VLOOKUP('DATA ENTRY'!R436,'Sub Ref'!$L$3:$P$11,5,0)</f>
        <v>#N/A</v>
      </c>
      <c r="P436" s="26" t="e">
        <f t="shared" si="68"/>
        <v>#N/A</v>
      </c>
      <c r="Q436" s="26" t="e">
        <f>VLOOKUP('DATA ENTRY'!U436,'Sub Ref'!$C$14:$G$22,4,0)</f>
        <v>#N/A</v>
      </c>
      <c r="R436" s="26" t="e">
        <f>VLOOKUP('DATA ENTRY'!U436,'Sub Ref'!$C$14:$G$22,5,0)</f>
        <v>#N/A</v>
      </c>
      <c r="S436" s="26" t="e">
        <f t="shared" si="69"/>
        <v>#N/A</v>
      </c>
      <c r="T436" s="26" t="e">
        <f>INDEX('Sub Ref'!$O$14:$O$22,MATCH('DATA ENTRY'!X436,'Sub Ref'!$L$14:$L$22,0))</f>
        <v>#N/A</v>
      </c>
      <c r="U436" s="26" t="e">
        <f>INDEX('Sub Ref'!$P$14:$P$22,MATCH('DATA ENTRY'!X436,'Sub Ref'!$L$14:$L$22,0))</f>
        <v>#N/A</v>
      </c>
      <c r="V436" s="26" t="e">
        <f t="shared" si="63"/>
        <v>#N/A</v>
      </c>
      <c r="X436" s="26">
        <f>'DATA ENTRY'!A436</f>
        <v>0</v>
      </c>
      <c r="Y436" s="26">
        <f>'Sub Ref'!$D$27</f>
        <v>2.25</v>
      </c>
      <c r="Z436" s="26">
        <f>'Sub Ref'!$E$27</f>
        <v>0.75</v>
      </c>
      <c r="AA436" s="26">
        <f>'Sub Ref'!$M$27</f>
        <v>3</v>
      </c>
      <c r="AB436" s="26">
        <f>'Sub Ref'!$N$27</f>
        <v>1</v>
      </c>
      <c r="AC436" s="26">
        <f>IFERROR(VLOOKUP('DATA ENTRY'!L436,'Sub Ref'!$L$30:$N$31,2,0),0)</f>
        <v>0</v>
      </c>
      <c r="AD436" s="26">
        <f>IFERROR(VLOOKUP('DATA ENTRY'!L436,'Sub Ref'!$L$30:$N$31,3,0),0)</f>
        <v>0</v>
      </c>
      <c r="AE436" s="26">
        <f>IFERROR(VLOOKUP('DATA ENTRY'!O436,'Sub Ref'!$C$3:$E$11,2,0),0)</f>
        <v>0</v>
      </c>
      <c r="AF436" s="26">
        <f>IFERROR(VLOOKUP('DATA ENTRY'!O436,'Sub Ref'!$C$3:$E$11,3,0),0)</f>
        <v>0</v>
      </c>
      <c r="AG436" s="26">
        <f>IFERROR(VLOOKUP('DATA ENTRY'!R436,'Sub Ref'!$L$3:$N$24,2,0),0)</f>
        <v>0</v>
      </c>
      <c r="AH436" s="26">
        <f>IFERROR(VLOOKUP('DATA ENTRY'!R436,'Sub Ref'!$L$3:$N$24,3,0),0)</f>
        <v>0</v>
      </c>
      <c r="AI436" s="26">
        <f>IFERROR(VLOOKUP('DATA ENTRY'!U436,'Sub Ref'!$C$14:$E$22,2,0),0)</f>
        <v>0</v>
      </c>
      <c r="AJ436" s="26">
        <f>IFERROR(VLOOKUP('DATA ENTRY'!U436,'Sub Ref'!$C$14:$E$22,3,0),0)</f>
        <v>0</v>
      </c>
      <c r="AK436" s="26">
        <f>IFERROR(INDEX('Sub Ref'!$M$14:$M$23,MATCH('DATA ENTRY'!X436,'Sub Ref'!$L$14:$L$23,0)),0)</f>
        <v>0</v>
      </c>
      <c r="AL436" s="26">
        <f>IFERROR(INDEX('Sub Ref'!$N$14:$N$23,MATCH('DATA ENTRY'!X436,'Sub Ref'!$L$14:$L$23,0)),0)</f>
        <v>0</v>
      </c>
      <c r="AN436" s="26">
        <f t="shared" si="64"/>
        <v>7</v>
      </c>
      <c r="AP436" s="26">
        <f>IFERROR('MARK LOOKUP'!Y436*LEDGER!AR436,0)</f>
        <v>0</v>
      </c>
      <c r="AQ436" s="26">
        <f>IFERROR('MARK LOOKUP'!Z436*LEDGER!AS436,0)</f>
        <v>0</v>
      </c>
      <c r="AR436" s="26">
        <f>IFERROR(AA436*LEDGER!AU436,0)</f>
        <v>0</v>
      </c>
      <c r="AS436" s="26">
        <f>IFERROR(AB436*LEDGER!AV436,0)</f>
        <v>0</v>
      </c>
      <c r="AT436" s="26">
        <f>IFERROR(AC436*LEDGER!AU436,0)</f>
        <v>0</v>
      </c>
      <c r="AU436" s="26">
        <f>IFERROR(AD436*LEDGER!AV436,0)</f>
        <v>0</v>
      </c>
      <c r="AV436" s="26">
        <f>IFERROR(AE436*LEDGER!BA436,0)</f>
        <v>0</v>
      </c>
      <c r="AW436" s="26">
        <f>IFERROR(AF436*LEDGER!BB436,0)</f>
        <v>0</v>
      </c>
      <c r="AX436" s="26">
        <f>IFERROR(AG436*LEDGER!BD436,0)</f>
        <v>0</v>
      </c>
      <c r="AY436" s="26">
        <f>IFERROR(AH436*LEDGER!BE436,0)</f>
        <v>0</v>
      </c>
      <c r="AZ436" s="26">
        <f>IFERROR(AI436*LEDGER!BG436,0)</f>
        <v>0</v>
      </c>
      <c r="BA436" s="26">
        <f>IFERROR(AJ436*LEDGER!BH436,0)</f>
        <v>0</v>
      </c>
      <c r="BB436" s="26">
        <f>IFERROR(AK436*LEDGER!BJ436,0)</f>
        <v>0</v>
      </c>
      <c r="BC436" s="26">
        <f>IFERROR(AL436*LEDGER!BK436,0)</f>
        <v>0</v>
      </c>
      <c r="BD436" s="26">
        <f t="shared" si="65"/>
        <v>0</v>
      </c>
      <c r="BE436" s="26">
        <f t="shared" si="66"/>
        <v>0</v>
      </c>
    </row>
    <row r="437" spans="2:57" x14ac:dyDescent="0.2">
      <c r="B437" s="26">
        <f>'Sub Ref'!F$27</f>
        <v>75</v>
      </c>
      <c r="C437" s="26">
        <f>'Sub Ref'!G$27</f>
        <v>25</v>
      </c>
      <c r="D437" s="26">
        <f t="shared" si="60"/>
        <v>100</v>
      </c>
      <c r="E437" s="26">
        <f>'Sub Ref'!O$27</f>
        <v>75</v>
      </c>
      <c r="F437" s="26">
        <f>'Sub Ref'!P$27</f>
        <v>25</v>
      </c>
      <c r="G437" s="26">
        <f t="shared" si="61"/>
        <v>100</v>
      </c>
      <c r="H437" s="26" t="e">
        <f>VLOOKUP('DATA ENTRY'!L437,'Sub Ref'!$L$30:$O$31,4,0)</f>
        <v>#N/A</v>
      </c>
      <c r="I437" s="26" t="e">
        <f>VLOOKUP('DATA ENTRY'!L437,'Sub Ref'!$L$30:$P$31,5,0)</f>
        <v>#N/A</v>
      </c>
      <c r="J437" s="26" t="e">
        <f t="shared" si="67"/>
        <v>#N/A</v>
      </c>
      <c r="K437" s="26" t="e">
        <f>VLOOKUP('DATA ENTRY'!O437,'Sub Ref'!$C$3:$G$11,4,0)</f>
        <v>#N/A</v>
      </c>
      <c r="L437" s="26" t="e">
        <f>VLOOKUP('DATA ENTRY'!O437,'Sub Ref'!$C$3:$G$11,5,0)</f>
        <v>#N/A</v>
      </c>
      <c r="M437" s="26" t="e">
        <f t="shared" si="62"/>
        <v>#N/A</v>
      </c>
      <c r="N437" s="26" t="e">
        <f>VLOOKUP('DATA ENTRY'!R437,'Sub Ref'!$L$3:$P$11,4,0)</f>
        <v>#N/A</v>
      </c>
      <c r="O437" s="26" t="e">
        <f>VLOOKUP('DATA ENTRY'!R437,'Sub Ref'!$L$3:$P$11,5,0)</f>
        <v>#N/A</v>
      </c>
      <c r="P437" s="26" t="e">
        <f t="shared" si="68"/>
        <v>#N/A</v>
      </c>
      <c r="Q437" s="26" t="e">
        <f>VLOOKUP('DATA ENTRY'!U437,'Sub Ref'!$C$14:$G$22,4,0)</f>
        <v>#N/A</v>
      </c>
      <c r="R437" s="26" t="e">
        <f>VLOOKUP('DATA ENTRY'!U437,'Sub Ref'!$C$14:$G$22,5,0)</f>
        <v>#N/A</v>
      </c>
      <c r="S437" s="26" t="e">
        <f t="shared" si="69"/>
        <v>#N/A</v>
      </c>
      <c r="T437" s="26" t="e">
        <f>INDEX('Sub Ref'!$O$14:$O$22,MATCH('DATA ENTRY'!X437,'Sub Ref'!$L$14:$L$22,0))</f>
        <v>#N/A</v>
      </c>
      <c r="U437" s="26" t="e">
        <f>INDEX('Sub Ref'!$P$14:$P$22,MATCH('DATA ENTRY'!X437,'Sub Ref'!$L$14:$L$22,0))</f>
        <v>#N/A</v>
      </c>
      <c r="V437" s="26" t="e">
        <f t="shared" si="63"/>
        <v>#N/A</v>
      </c>
      <c r="X437" s="26">
        <f>'DATA ENTRY'!A437</f>
        <v>0</v>
      </c>
      <c r="Y437" s="26">
        <f>'Sub Ref'!$D$27</f>
        <v>2.25</v>
      </c>
      <c r="Z437" s="26">
        <f>'Sub Ref'!$E$27</f>
        <v>0.75</v>
      </c>
      <c r="AA437" s="26">
        <f>'Sub Ref'!$M$27</f>
        <v>3</v>
      </c>
      <c r="AB437" s="26">
        <f>'Sub Ref'!$N$27</f>
        <v>1</v>
      </c>
      <c r="AC437" s="26">
        <f>IFERROR(VLOOKUP('DATA ENTRY'!L437,'Sub Ref'!$L$30:$N$31,2,0),0)</f>
        <v>0</v>
      </c>
      <c r="AD437" s="26">
        <f>IFERROR(VLOOKUP('DATA ENTRY'!L437,'Sub Ref'!$L$30:$N$31,3,0),0)</f>
        <v>0</v>
      </c>
      <c r="AE437" s="26">
        <f>IFERROR(VLOOKUP('DATA ENTRY'!O437,'Sub Ref'!$C$3:$E$11,2,0),0)</f>
        <v>0</v>
      </c>
      <c r="AF437" s="26">
        <f>IFERROR(VLOOKUP('DATA ENTRY'!O437,'Sub Ref'!$C$3:$E$11,3,0),0)</f>
        <v>0</v>
      </c>
      <c r="AG437" s="26">
        <f>IFERROR(VLOOKUP('DATA ENTRY'!R437,'Sub Ref'!$L$3:$N$24,2,0),0)</f>
        <v>0</v>
      </c>
      <c r="AH437" s="26">
        <f>IFERROR(VLOOKUP('DATA ENTRY'!R437,'Sub Ref'!$L$3:$N$24,3,0),0)</f>
        <v>0</v>
      </c>
      <c r="AI437" s="26">
        <f>IFERROR(VLOOKUP('DATA ENTRY'!U437,'Sub Ref'!$C$14:$E$22,2,0),0)</f>
        <v>0</v>
      </c>
      <c r="AJ437" s="26">
        <f>IFERROR(VLOOKUP('DATA ENTRY'!U437,'Sub Ref'!$C$14:$E$22,3,0),0)</f>
        <v>0</v>
      </c>
      <c r="AK437" s="26">
        <f>IFERROR(INDEX('Sub Ref'!$M$14:$M$23,MATCH('DATA ENTRY'!X437,'Sub Ref'!$L$14:$L$23,0)),0)</f>
        <v>0</v>
      </c>
      <c r="AL437" s="26">
        <f>IFERROR(INDEX('Sub Ref'!$N$14:$N$23,MATCH('DATA ENTRY'!X437,'Sub Ref'!$L$14:$L$23,0)),0)</f>
        <v>0</v>
      </c>
      <c r="AN437" s="26">
        <f t="shared" si="64"/>
        <v>7</v>
      </c>
      <c r="AP437" s="26">
        <f>IFERROR('MARK LOOKUP'!Y437*LEDGER!AR437,0)</f>
        <v>0</v>
      </c>
      <c r="AQ437" s="26">
        <f>IFERROR('MARK LOOKUP'!Z437*LEDGER!AS437,0)</f>
        <v>0</v>
      </c>
      <c r="AR437" s="26">
        <f>IFERROR(AA437*LEDGER!AU437,0)</f>
        <v>0</v>
      </c>
      <c r="AS437" s="26">
        <f>IFERROR(AB437*LEDGER!AV437,0)</f>
        <v>0</v>
      </c>
      <c r="AT437" s="26">
        <f>IFERROR(AC437*LEDGER!AU437,0)</f>
        <v>0</v>
      </c>
      <c r="AU437" s="26">
        <f>IFERROR(AD437*LEDGER!AV437,0)</f>
        <v>0</v>
      </c>
      <c r="AV437" s="26">
        <f>IFERROR(AE437*LEDGER!BA437,0)</f>
        <v>0</v>
      </c>
      <c r="AW437" s="26">
        <f>IFERROR(AF437*LEDGER!BB437,0)</f>
        <v>0</v>
      </c>
      <c r="AX437" s="26">
        <f>IFERROR(AG437*LEDGER!BD437,0)</f>
        <v>0</v>
      </c>
      <c r="AY437" s="26">
        <f>IFERROR(AH437*LEDGER!BE437,0)</f>
        <v>0</v>
      </c>
      <c r="AZ437" s="26">
        <f>IFERROR(AI437*LEDGER!BG437,0)</f>
        <v>0</v>
      </c>
      <c r="BA437" s="26">
        <f>IFERROR(AJ437*LEDGER!BH437,0)</f>
        <v>0</v>
      </c>
      <c r="BB437" s="26">
        <f>IFERROR(AK437*LEDGER!BJ437,0)</f>
        <v>0</v>
      </c>
      <c r="BC437" s="26">
        <f>IFERROR(AL437*LEDGER!BK437,0)</f>
        <v>0</v>
      </c>
      <c r="BD437" s="26">
        <f t="shared" si="65"/>
        <v>0</v>
      </c>
      <c r="BE437" s="26">
        <f t="shared" si="66"/>
        <v>0</v>
      </c>
    </row>
    <row r="438" spans="2:57" x14ac:dyDescent="0.2">
      <c r="B438" s="26">
        <f>'Sub Ref'!F$27</f>
        <v>75</v>
      </c>
      <c r="C438" s="26">
        <f>'Sub Ref'!G$27</f>
        <v>25</v>
      </c>
      <c r="D438" s="26">
        <f t="shared" si="60"/>
        <v>100</v>
      </c>
      <c r="E438" s="26">
        <f>'Sub Ref'!O$27</f>
        <v>75</v>
      </c>
      <c r="F438" s="26">
        <f>'Sub Ref'!P$27</f>
        <v>25</v>
      </c>
      <c r="G438" s="26">
        <f t="shared" si="61"/>
        <v>100</v>
      </c>
      <c r="H438" s="26" t="e">
        <f>VLOOKUP('DATA ENTRY'!L438,'Sub Ref'!$L$30:$O$31,4,0)</f>
        <v>#N/A</v>
      </c>
      <c r="I438" s="26" t="e">
        <f>VLOOKUP('DATA ENTRY'!L438,'Sub Ref'!$L$30:$P$31,5,0)</f>
        <v>#N/A</v>
      </c>
      <c r="J438" s="26" t="e">
        <f t="shared" si="67"/>
        <v>#N/A</v>
      </c>
      <c r="K438" s="26" t="e">
        <f>VLOOKUP('DATA ENTRY'!O438,'Sub Ref'!$C$3:$G$11,4,0)</f>
        <v>#N/A</v>
      </c>
      <c r="L438" s="26" t="e">
        <f>VLOOKUP('DATA ENTRY'!O438,'Sub Ref'!$C$3:$G$11,5,0)</f>
        <v>#N/A</v>
      </c>
      <c r="M438" s="26" t="e">
        <f t="shared" si="62"/>
        <v>#N/A</v>
      </c>
      <c r="N438" s="26" t="e">
        <f>VLOOKUP('DATA ENTRY'!R438,'Sub Ref'!$L$3:$P$11,4,0)</f>
        <v>#N/A</v>
      </c>
      <c r="O438" s="26" t="e">
        <f>VLOOKUP('DATA ENTRY'!R438,'Sub Ref'!$L$3:$P$11,5,0)</f>
        <v>#N/A</v>
      </c>
      <c r="P438" s="26" t="e">
        <f t="shared" si="68"/>
        <v>#N/A</v>
      </c>
      <c r="Q438" s="26" t="e">
        <f>VLOOKUP('DATA ENTRY'!U438,'Sub Ref'!$C$14:$G$22,4,0)</f>
        <v>#N/A</v>
      </c>
      <c r="R438" s="26" t="e">
        <f>VLOOKUP('DATA ENTRY'!U438,'Sub Ref'!$C$14:$G$22,5,0)</f>
        <v>#N/A</v>
      </c>
      <c r="S438" s="26" t="e">
        <f t="shared" si="69"/>
        <v>#N/A</v>
      </c>
      <c r="T438" s="26" t="e">
        <f>INDEX('Sub Ref'!$O$14:$O$22,MATCH('DATA ENTRY'!X438,'Sub Ref'!$L$14:$L$22,0))</f>
        <v>#N/A</v>
      </c>
      <c r="U438" s="26" t="e">
        <f>INDEX('Sub Ref'!$P$14:$P$22,MATCH('DATA ENTRY'!X438,'Sub Ref'!$L$14:$L$22,0))</f>
        <v>#N/A</v>
      </c>
      <c r="V438" s="26" t="e">
        <f t="shared" si="63"/>
        <v>#N/A</v>
      </c>
      <c r="X438" s="26">
        <f>'DATA ENTRY'!A438</f>
        <v>0</v>
      </c>
      <c r="Y438" s="26">
        <f>'Sub Ref'!$D$27</f>
        <v>2.25</v>
      </c>
      <c r="Z438" s="26">
        <f>'Sub Ref'!$E$27</f>
        <v>0.75</v>
      </c>
      <c r="AA438" s="26">
        <f>'Sub Ref'!$M$27</f>
        <v>3</v>
      </c>
      <c r="AB438" s="26">
        <f>'Sub Ref'!$N$27</f>
        <v>1</v>
      </c>
      <c r="AC438" s="26">
        <f>IFERROR(VLOOKUP('DATA ENTRY'!L438,'Sub Ref'!$L$30:$N$31,2,0),0)</f>
        <v>0</v>
      </c>
      <c r="AD438" s="26">
        <f>IFERROR(VLOOKUP('DATA ENTRY'!L438,'Sub Ref'!$L$30:$N$31,3,0),0)</f>
        <v>0</v>
      </c>
      <c r="AE438" s="26">
        <f>IFERROR(VLOOKUP('DATA ENTRY'!O438,'Sub Ref'!$C$3:$E$11,2,0),0)</f>
        <v>0</v>
      </c>
      <c r="AF438" s="26">
        <f>IFERROR(VLOOKUP('DATA ENTRY'!O438,'Sub Ref'!$C$3:$E$11,3,0),0)</f>
        <v>0</v>
      </c>
      <c r="AG438" s="26">
        <f>IFERROR(VLOOKUP('DATA ENTRY'!R438,'Sub Ref'!$L$3:$N$24,2,0),0)</f>
        <v>0</v>
      </c>
      <c r="AH438" s="26">
        <f>IFERROR(VLOOKUP('DATA ENTRY'!R438,'Sub Ref'!$L$3:$N$24,3,0),0)</f>
        <v>0</v>
      </c>
      <c r="AI438" s="26">
        <f>IFERROR(VLOOKUP('DATA ENTRY'!U438,'Sub Ref'!$C$14:$E$22,2,0),0)</f>
        <v>0</v>
      </c>
      <c r="AJ438" s="26">
        <f>IFERROR(VLOOKUP('DATA ENTRY'!U438,'Sub Ref'!$C$14:$E$22,3,0),0)</f>
        <v>0</v>
      </c>
      <c r="AK438" s="26">
        <f>IFERROR(INDEX('Sub Ref'!$M$14:$M$23,MATCH('DATA ENTRY'!X438,'Sub Ref'!$L$14:$L$23,0)),0)</f>
        <v>0</v>
      </c>
      <c r="AL438" s="26">
        <f>IFERROR(INDEX('Sub Ref'!$N$14:$N$23,MATCH('DATA ENTRY'!X438,'Sub Ref'!$L$14:$L$23,0)),0)</f>
        <v>0</v>
      </c>
      <c r="AN438" s="26">
        <f t="shared" si="64"/>
        <v>7</v>
      </c>
      <c r="AP438" s="26">
        <f>IFERROR('MARK LOOKUP'!Y438*LEDGER!AR438,0)</f>
        <v>0</v>
      </c>
      <c r="AQ438" s="26">
        <f>IFERROR('MARK LOOKUP'!Z438*LEDGER!AS438,0)</f>
        <v>0</v>
      </c>
      <c r="AR438" s="26">
        <f>IFERROR(AA438*LEDGER!AU438,0)</f>
        <v>0</v>
      </c>
      <c r="AS438" s="26">
        <f>IFERROR(AB438*LEDGER!AV438,0)</f>
        <v>0</v>
      </c>
      <c r="AT438" s="26">
        <f>IFERROR(AC438*LEDGER!AU438,0)</f>
        <v>0</v>
      </c>
      <c r="AU438" s="26">
        <f>IFERROR(AD438*LEDGER!AV438,0)</f>
        <v>0</v>
      </c>
      <c r="AV438" s="26">
        <f>IFERROR(AE438*LEDGER!BA438,0)</f>
        <v>0</v>
      </c>
      <c r="AW438" s="26">
        <f>IFERROR(AF438*LEDGER!BB438,0)</f>
        <v>0</v>
      </c>
      <c r="AX438" s="26">
        <f>IFERROR(AG438*LEDGER!BD438,0)</f>
        <v>0</v>
      </c>
      <c r="AY438" s="26">
        <f>IFERROR(AH438*LEDGER!BE438,0)</f>
        <v>0</v>
      </c>
      <c r="AZ438" s="26">
        <f>IFERROR(AI438*LEDGER!BG438,0)</f>
        <v>0</v>
      </c>
      <c r="BA438" s="26">
        <f>IFERROR(AJ438*LEDGER!BH438,0)</f>
        <v>0</v>
      </c>
      <c r="BB438" s="26">
        <f>IFERROR(AK438*LEDGER!BJ438,0)</f>
        <v>0</v>
      </c>
      <c r="BC438" s="26">
        <f>IFERROR(AL438*LEDGER!BK438,0)</f>
        <v>0</v>
      </c>
      <c r="BD438" s="26">
        <f t="shared" si="65"/>
        <v>0</v>
      </c>
      <c r="BE438" s="26">
        <f t="shared" si="66"/>
        <v>0</v>
      </c>
    </row>
    <row r="439" spans="2:57" x14ac:dyDescent="0.2">
      <c r="B439" s="26">
        <f>'Sub Ref'!F$27</f>
        <v>75</v>
      </c>
      <c r="C439" s="26">
        <f>'Sub Ref'!G$27</f>
        <v>25</v>
      </c>
      <c r="D439" s="26">
        <f t="shared" si="60"/>
        <v>100</v>
      </c>
      <c r="E439" s="26">
        <f>'Sub Ref'!O$27</f>
        <v>75</v>
      </c>
      <c r="F439" s="26">
        <f>'Sub Ref'!P$27</f>
        <v>25</v>
      </c>
      <c r="G439" s="26">
        <f t="shared" si="61"/>
        <v>100</v>
      </c>
      <c r="H439" s="26" t="e">
        <f>VLOOKUP('DATA ENTRY'!L439,'Sub Ref'!$L$30:$O$31,4,0)</f>
        <v>#N/A</v>
      </c>
      <c r="I439" s="26" t="e">
        <f>VLOOKUP('DATA ENTRY'!L439,'Sub Ref'!$L$30:$P$31,5,0)</f>
        <v>#N/A</v>
      </c>
      <c r="J439" s="26" t="e">
        <f t="shared" si="67"/>
        <v>#N/A</v>
      </c>
      <c r="K439" s="26" t="e">
        <f>VLOOKUP('DATA ENTRY'!O439,'Sub Ref'!$C$3:$G$11,4,0)</f>
        <v>#N/A</v>
      </c>
      <c r="L439" s="26" t="e">
        <f>VLOOKUP('DATA ENTRY'!O439,'Sub Ref'!$C$3:$G$11,5,0)</f>
        <v>#N/A</v>
      </c>
      <c r="M439" s="26" t="e">
        <f t="shared" si="62"/>
        <v>#N/A</v>
      </c>
      <c r="N439" s="26" t="e">
        <f>VLOOKUP('DATA ENTRY'!R439,'Sub Ref'!$L$3:$P$11,4,0)</f>
        <v>#N/A</v>
      </c>
      <c r="O439" s="26" t="e">
        <f>VLOOKUP('DATA ENTRY'!R439,'Sub Ref'!$L$3:$P$11,5,0)</f>
        <v>#N/A</v>
      </c>
      <c r="P439" s="26" t="e">
        <f t="shared" si="68"/>
        <v>#N/A</v>
      </c>
      <c r="Q439" s="26" t="e">
        <f>VLOOKUP('DATA ENTRY'!U439,'Sub Ref'!$C$14:$G$22,4,0)</f>
        <v>#N/A</v>
      </c>
      <c r="R439" s="26" t="e">
        <f>VLOOKUP('DATA ENTRY'!U439,'Sub Ref'!$C$14:$G$22,5,0)</f>
        <v>#N/A</v>
      </c>
      <c r="S439" s="26" t="e">
        <f t="shared" si="69"/>
        <v>#N/A</v>
      </c>
      <c r="T439" s="26" t="e">
        <f>INDEX('Sub Ref'!$O$14:$O$22,MATCH('DATA ENTRY'!X439,'Sub Ref'!$L$14:$L$22,0))</f>
        <v>#N/A</v>
      </c>
      <c r="U439" s="26" t="e">
        <f>INDEX('Sub Ref'!$P$14:$P$22,MATCH('DATA ENTRY'!X439,'Sub Ref'!$L$14:$L$22,0))</f>
        <v>#N/A</v>
      </c>
      <c r="V439" s="26" t="e">
        <f t="shared" si="63"/>
        <v>#N/A</v>
      </c>
      <c r="X439" s="26">
        <f>'DATA ENTRY'!A439</f>
        <v>0</v>
      </c>
      <c r="Y439" s="26">
        <f>'Sub Ref'!$D$27</f>
        <v>2.25</v>
      </c>
      <c r="Z439" s="26">
        <f>'Sub Ref'!$E$27</f>
        <v>0.75</v>
      </c>
      <c r="AA439" s="26">
        <f>'Sub Ref'!$M$27</f>
        <v>3</v>
      </c>
      <c r="AB439" s="26">
        <f>'Sub Ref'!$N$27</f>
        <v>1</v>
      </c>
      <c r="AC439" s="26">
        <f>IFERROR(VLOOKUP('DATA ENTRY'!L439,'Sub Ref'!$L$30:$N$31,2,0),0)</f>
        <v>0</v>
      </c>
      <c r="AD439" s="26">
        <f>IFERROR(VLOOKUP('DATA ENTRY'!L439,'Sub Ref'!$L$30:$N$31,3,0),0)</f>
        <v>0</v>
      </c>
      <c r="AE439" s="26">
        <f>IFERROR(VLOOKUP('DATA ENTRY'!O439,'Sub Ref'!$C$3:$E$11,2,0),0)</f>
        <v>0</v>
      </c>
      <c r="AF439" s="26">
        <f>IFERROR(VLOOKUP('DATA ENTRY'!O439,'Sub Ref'!$C$3:$E$11,3,0),0)</f>
        <v>0</v>
      </c>
      <c r="AG439" s="26">
        <f>IFERROR(VLOOKUP('DATA ENTRY'!R439,'Sub Ref'!$L$3:$N$24,2,0),0)</f>
        <v>0</v>
      </c>
      <c r="AH439" s="26">
        <f>IFERROR(VLOOKUP('DATA ENTRY'!R439,'Sub Ref'!$L$3:$N$24,3,0),0)</f>
        <v>0</v>
      </c>
      <c r="AI439" s="26">
        <f>IFERROR(VLOOKUP('DATA ENTRY'!U439,'Sub Ref'!$C$14:$E$22,2,0),0)</f>
        <v>0</v>
      </c>
      <c r="AJ439" s="26">
        <f>IFERROR(VLOOKUP('DATA ENTRY'!U439,'Sub Ref'!$C$14:$E$22,3,0),0)</f>
        <v>0</v>
      </c>
      <c r="AK439" s="26">
        <f>IFERROR(INDEX('Sub Ref'!$M$14:$M$23,MATCH('DATA ENTRY'!X439,'Sub Ref'!$L$14:$L$23,0)),0)</f>
        <v>0</v>
      </c>
      <c r="AL439" s="26">
        <f>IFERROR(INDEX('Sub Ref'!$N$14:$N$23,MATCH('DATA ENTRY'!X439,'Sub Ref'!$L$14:$L$23,0)),0)</f>
        <v>0</v>
      </c>
      <c r="AN439" s="26">
        <f t="shared" si="64"/>
        <v>7</v>
      </c>
      <c r="AP439" s="26">
        <f>IFERROR('MARK LOOKUP'!Y439*LEDGER!AR439,0)</f>
        <v>0</v>
      </c>
      <c r="AQ439" s="26">
        <f>IFERROR('MARK LOOKUP'!Z439*LEDGER!AS439,0)</f>
        <v>0</v>
      </c>
      <c r="AR439" s="26">
        <f>IFERROR(AA439*LEDGER!AU439,0)</f>
        <v>0</v>
      </c>
      <c r="AS439" s="26">
        <f>IFERROR(AB439*LEDGER!AV439,0)</f>
        <v>0</v>
      </c>
      <c r="AT439" s="26">
        <f>IFERROR(AC439*LEDGER!AU439,0)</f>
        <v>0</v>
      </c>
      <c r="AU439" s="26">
        <f>IFERROR(AD439*LEDGER!AV439,0)</f>
        <v>0</v>
      </c>
      <c r="AV439" s="26">
        <f>IFERROR(AE439*LEDGER!BA439,0)</f>
        <v>0</v>
      </c>
      <c r="AW439" s="26">
        <f>IFERROR(AF439*LEDGER!BB439,0)</f>
        <v>0</v>
      </c>
      <c r="AX439" s="26">
        <f>IFERROR(AG439*LEDGER!BD439,0)</f>
        <v>0</v>
      </c>
      <c r="AY439" s="26">
        <f>IFERROR(AH439*LEDGER!BE439,0)</f>
        <v>0</v>
      </c>
      <c r="AZ439" s="26">
        <f>IFERROR(AI439*LEDGER!BG439,0)</f>
        <v>0</v>
      </c>
      <c r="BA439" s="26">
        <f>IFERROR(AJ439*LEDGER!BH439,0)</f>
        <v>0</v>
      </c>
      <c r="BB439" s="26">
        <f>IFERROR(AK439*LEDGER!BJ439,0)</f>
        <v>0</v>
      </c>
      <c r="BC439" s="26">
        <f>IFERROR(AL439*LEDGER!BK439,0)</f>
        <v>0</v>
      </c>
      <c r="BD439" s="26">
        <f t="shared" si="65"/>
        <v>0</v>
      </c>
      <c r="BE439" s="26">
        <f t="shared" si="66"/>
        <v>0</v>
      </c>
    </row>
    <row r="440" spans="2:57" x14ac:dyDescent="0.2">
      <c r="B440" s="26">
        <f>'Sub Ref'!F$27</f>
        <v>75</v>
      </c>
      <c r="C440" s="26">
        <f>'Sub Ref'!G$27</f>
        <v>25</v>
      </c>
      <c r="D440" s="26">
        <f t="shared" si="60"/>
        <v>100</v>
      </c>
      <c r="E440" s="26">
        <f>'Sub Ref'!O$27</f>
        <v>75</v>
      </c>
      <c r="F440" s="26">
        <f>'Sub Ref'!P$27</f>
        <v>25</v>
      </c>
      <c r="G440" s="26">
        <f t="shared" si="61"/>
        <v>100</v>
      </c>
      <c r="H440" s="26" t="e">
        <f>VLOOKUP('DATA ENTRY'!L440,'Sub Ref'!$L$30:$O$31,4,0)</f>
        <v>#N/A</v>
      </c>
      <c r="I440" s="26" t="e">
        <f>VLOOKUP('DATA ENTRY'!L440,'Sub Ref'!$L$30:$P$31,5,0)</f>
        <v>#N/A</v>
      </c>
      <c r="J440" s="26" t="e">
        <f t="shared" si="67"/>
        <v>#N/A</v>
      </c>
      <c r="K440" s="26" t="e">
        <f>VLOOKUP('DATA ENTRY'!O440,'Sub Ref'!$C$3:$G$11,4,0)</f>
        <v>#N/A</v>
      </c>
      <c r="L440" s="26" t="e">
        <f>VLOOKUP('DATA ENTRY'!O440,'Sub Ref'!$C$3:$G$11,5,0)</f>
        <v>#N/A</v>
      </c>
      <c r="M440" s="26" t="e">
        <f t="shared" si="62"/>
        <v>#N/A</v>
      </c>
      <c r="N440" s="26" t="e">
        <f>VLOOKUP('DATA ENTRY'!R440,'Sub Ref'!$L$3:$P$11,4,0)</f>
        <v>#N/A</v>
      </c>
      <c r="O440" s="26" t="e">
        <f>VLOOKUP('DATA ENTRY'!R440,'Sub Ref'!$L$3:$P$11,5,0)</f>
        <v>#N/A</v>
      </c>
      <c r="P440" s="26" t="e">
        <f t="shared" si="68"/>
        <v>#N/A</v>
      </c>
      <c r="Q440" s="26" t="e">
        <f>VLOOKUP('DATA ENTRY'!U440,'Sub Ref'!$C$14:$G$22,4,0)</f>
        <v>#N/A</v>
      </c>
      <c r="R440" s="26" t="e">
        <f>VLOOKUP('DATA ENTRY'!U440,'Sub Ref'!$C$14:$G$22,5,0)</f>
        <v>#N/A</v>
      </c>
      <c r="S440" s="26" t="e">
        <f t="shared" si="69"/>
        <v>#N/A</v>
      </c>
      <c r="T440" s="26" t="e">
        <f>INDEX('Sub Ref'!$O$14:$O$22,MATCH('DATA ENTRY'!X440,'Sub Ref'!$L$14:$L$22,0))</f>
        <v>#N/A</v>
      </c>
      <c r="U440" s="26" t="e">
        <f>INDEX('Sub Ref'!$P$14:$P$22,MATCH('DATA ENTRY'!X440,'Sub Ref'!$L$14:$L$22,0))</f>
        <v>#N/A</v>
      </c>
      <c r="V440" s="26" t="e">
        <f t="shared" si="63"/>
        <v>#N/A</v>
      </c>
      <c r="X440" s="26">
        <f>'DATA ENTRY'!A440</f>
        <v>0</v>
      </c>
      <c r="Y440" s="26">
        <f>'Sub Ref'!$D$27</f>
        <v>2.25</v>
      </c>
      <c r="Z440" s="26">
        <f>'Sub Ref'!$E$27</f>
        <v>0.75</v>
      </c>
      <c r="AA440" s="26">
        <f>'Sub Ref'!$M$27</f>
        <v>3</v>
      </c>
      <c r="AB440" s="26">
        <f>'Sub Ref'!$N$27</f>
        <v>1</v>
      </c>
      <c r="AC440" s="26">
        <f>IFERROR(VLOOKUP('DATA ENTRY'!L440,'Sub Ref'!$L$30:$N$31,2,0),0)</f>
        <v>0</v>
      </c>
      <c r="AD440" s="26">
        <f>IFERROR(VLOOKUP('DATA ENTRY'!L440,'Sub Ref'!$L$30:$N$31,3,0),0)</f>
        <v>0</v>
      </c>
      <c r="AE440" s="26">
        <f>IFERROR(VLOOKUP('DATA ENTRY'!O440,'Sub Ref'!$C$3:$E$11,2,0),0)</f>
        <v>0</v>
      </c>
      <c r="AF440" s="26">
        <f>IFERROR(VLOOKUP('DATA ENTRY'!O440,'Sub Ref'!$C$3:$E$11,3,0),0)</f>
        <v>0</v>
      </c>
      <c r="AG440" s="26">
        <f>IFERROR(VLOOKUP('DATA ENTRY'!R440,'Sub Ref'!$L$3:$N$24,2,0),0)</f>
        <v>0</v>
      </c>
      <c r="AH440" s="26">
        <f>IFERROR(VLOOKUP('DATA ENTRY'!R440,'Sub Ref'!$L$3:$N$24,3,0),0)</f>
        <v>0</v>
      </c>
      <c r="AI440" s="26">
        <f>IFERROR(VLOOKUP('DATA ENTRY'!U440,'Sub Ref'!$C$14:$E$22,2,0),0)</f>
        <v>0</v>
      </c>
      <c r="AJ440" s="26">
        <f>IFERROR(VLOOKUP('DATA ENTRY'!U440,'Sub Ref'!$C$14:$E$22,3,0),0)</f>
        <v>0</v>
      </c>
      <c r="AK440" s="26">
        <f>IFERROR(INDEX('Sub Ref'!$M$14:$M$23,MATCH('DATA ENTRY'!X440,'Sub Ref'!$L$14:$L$23,0)),0)</f>
        <v>0</v>
      </c>
      <c r="AL440" s="26">
        <f>IFERROR(INDEX('Sub Ref'!$N$14:$N$23,MATCH('DATA ENTRY'!X440,'Sub Ref'!$L$14:$L$23,0)),0)</f>
        <v>0</v>
      </c>
      <c r="AN440" s="26">
        <f t="shared" si="64"/>
        <v>7</v>
      </c>
      <c r="AP440" s="26">
        <f>IFERROR('MARK LOOKUP'!Y440*LEDGER!AR440,0)</f>
        <v>0</v>
      </c>
      <c r="AQ440" s="26">
        <f>IFERROR('MARK LOOKUP'!Z440*LEDGER!AS440,0)</f>
        <v>0</v>
      </c>
      <c r="AR440" s="26">
        <f>IFERROR(AA440*LEDGER!AU440,0)</f>
        <v>0</v>
      </c>
      <c r="AS440" s="26">
        <f>IFERROR(AB440*LEDGER!AV440,0)</f>
        <v>0</v>
      </c>
      <c r="AT440" s="26">
        <f>IFERROR(AC440*LEDGER!AU440,0)</f>
        <v>0</v>
      </c>
      <c r="AU440" s="26">
        <f>IFERROR(AD440*LEDGER!AV440,0)</f>
        <v>0</v>
      </c>
      <c r="AV440" s="26">
        <f>IFERROR(AE440*LEDGER!BA440,0)</f>
        <v>0</v>
      </c>
      <c r="AW440" s="26">
        <f>IFERROR(AF440*LEDGER!BB440,0)</f>
        <v>0</v>
      </c>
      <c r="AX440" s="26">
        <f>IFERROR(AG440*LEDGER!BD440,0)</f>
        <v>0</v>
      </c>
      <c r="AY440" s="26">
        <f>IFERROR(AH440*LEDGER!BE440,0)</f>
        <v>0</v>
      </c>
      <c r="AZ440" s="26">
        <f>IFERROR(AI440*LEDGER!BG440,0)</f>
        <v>0</v>
      </c>
      <c r="BA440" s="26">
        <f>IFERROR(AJ440*LEDGER!BH440,0)</f>
        <v>0</v>
      </c>
      <c r="BB440" s="26">
        <f>IFERROR(AK440*LEDGER!BJ440,0)</f>
        <v>0</v>
      </c>
      <c r="BC440" s="26">
        <f>IFERROR(AL440*LEDGER!BK440,0)</f>
        <v>0</v>
      </c>
      <c r="BD440" s="26">
        <f t="shared" si="65"/>
        <v>0</v>
      </c>
      <c r="BE440" s="26">
        <f t="shared" si="66"/>
        <v>0</v>
      </c>
    </row>
    <row r="441" spans="2:57" x14ac:dyDescent="0.2">
      <c r="B441" s="26">
        <f>'Sub Ref'!F$27</f>
        <v>75</v>
      </c>
      <c r="C441" s="26">
        <f>'Sub Ref'!G$27</f>
        <v>25</v>
      </c>
      <c r="D441" s="26">
        <f t="shared" si="60"/>
        <v>100</v>
      </c>
      <c r="E441" s="26">
        <f>'Sub Ref'!O$27</f>
        <v>75</v>
      </c>
      <c r="F441" s="26">
        <f>'Sub Ref'!P$27</f>
        <v>25</v>
      </c>
      <c r="G441" s="26">
        <f t="shared" si="61"/>
        <v>100</v>
      </c>
      <c r="H441" s="26" t="e">
        <f>VLOOKUP('DATA ENTRY'!L441,'Sub Ref'!$L$30:$O$31,4,0)</f>
        <v>#N/A</v>
      </c>
      <c r="I441" s="26" t="e">
        <f>VLOOKUP('DATA ENTRY'!L441,'Sub Ref'!$L$30:$P$31,5,0)</f>
        <v>#N/A</v>
      </c>
      <c r="J441" s="26" t="e">
        <f t="shared" si="67"/>
        <v>#N/A</v>
      </c>
      <c r="K441" s="26" t="e">
        <f>VLOOKUP('DATA ENTRY'!O441,'Sub Ref'!$C$3:$G$11,4,0)</f>
        <v>#N/A</v>
      </c>
      <c r="L441" s="26" t="e">
        <f>VLOOKUP('DATA ENTRY'!O441,'Sub Ref'!$C$3:$G$11,5,0)</f>
        <v>#N/A</v>
      </c>
      <c r="M441" s="26" t="e">
        <f t="shared" si="62"/>
        <v>#N/A</v>
      </c>
      <c r="N441" s="26" t="e">
        <f>VLOOKUP('DATA ENTRY'!R441,'Sub Ref'!$L$3:$P$11,4,0)</f>
        <v>#N/A</v>
      </c>
      <c r="O441" s="26" t="e">
        <f>VLOOKUP('DATA ENTRY'!R441,'Sub Ref'!$L$3:$P$11,5,0)</f>
        <v>#N/A</v>
      </c>
      <c r="P441" s="26" t="e">
        <f t="shared" si="68"/>
        <v>#N/A</v>
      </c>
      <c r="Q441" s="26" t="e">
        <f>VLOOKUP('DATA ENTRY'!U441,'Sub Ref'!$C$14:$G$22,4,0)</f>
        <v>#N/A</v>
      </c>
      <c r="R441" s="26" t="e">
        <f>VLOOKUP('DATA ENTRY'!U441,'Sub Ref'!$C$14:$G$22,5,0)</f>
        <v>#N/A</v>
      </c>
      <c r="S441" s="26" t="e">
        <f t="shared" si="69"/>
        <v>#N/A</v>
      </c>
      <c r="T441" s="26" t="e">
        <f>INDEX('Sub Ref'!$O$14:$O$22,MATCH('DATA ENTRY'!X441,'Sub Ref'!$L$14:$L$22,0))</f>
        <v>#N/A</v>
      </c>
      <c r="U441" s="26" t="e">
        <f>INDEX('Sub Ref'!$P$14:$P$22,MATCH('DATA ENTRY'!X441,'Sub Ref'!$L$14:$L$22,0))</f>
        <v>#N/A</v>
      </c>
      <c r="V441" s="26" t="e">
        <f t="shared" si="63"/>
        <v>#N/A</v>
      </c>
      <c r="X441" s="26">
        <f>'DATA ENTRY'!A441</f>
        <v>0</v>
      </c>
      <c r="Y441" s="26">
        <f>'Sub Ref'!$D$27</f>
        <v>2.25</v>
      </c>
      <c r="Z441" s="26">
        <f>'Sub Ref'!$E$27</f>
        <v>0.75</v>
      </c>
      <c r="AA441" s="26">
        <f>'Sub Ref'!$M$27</f>
        <v>3</v>
      </c>
      <c r="AB441" s="26">
        <f>'Sub Ref'!$N$27</f>
        <v>1</v>
      </c>
      <c r="AC441" s="26">
        <f>IFERROR(VLOOKUP('DATA ENTRY'!L441,'Sub Ref'!$L$30:$N$31,2,0),0)</f>
        <v>0</v>
      </c>
      <c r="AD441" s="26">
        <f>IFERROR(VLOOKUP('DATA ENTRY'!L441,'Sub Ref'!$L$30:$N$31,3,0),0)</f>
        <v>0</v>
      </c>
      <c r="AE441" s="26">
        <f>IFERROR(VLOOKUP('DATA ENTRY'!O441,'Sub Ref'!$C$3:$E$11,2,0),0)</f>
        <v>0</v>
      </c>
      <c r="AF441" s="26">
        <f>IFERROR(VLOOKUP('DATA ENTRY'!O441,'Sub Ref'!$C$3:$E$11,3,0),0)</f>
        <v>0</v>
      </c>
      <c r="AG441" s="26">
        <f>IFERROR(VLOOKUP('DATA ENTRY'!R441,'Sub Ref'!$L$3:$N$24,2,0),0)</f>
        <v>0</v>
      </c>
      <c r="AH441" s="26">
        <f>IFERROR(VLOOKUP('DATA ENTRY'!R441,'Sub Ref'!$L$3:$N$24,3,0),0)</f>
        <v>0</v>
      </c>
      <c r="AI441" s="26">
        <f>IFERROR(VLOOKUP('DATA ENTRY'!U441,'Sub Ref'!$C$14:$E$22,2,0),0)</f>
        <v>0</v>
      </c>
      <c r="AJ441" s="26">
        <f>IFERROR(VLOOKUP('DATA ENTRY'!U441,'Sub Ref'!$C$14:$E$22,3,0),0)</f>
        <v>0</v>
      </c>
      <c r="AK441" s="26">
        <f>IFERROR(INDEX('Sub Ref'!$M$14:$M$23,MATCH('DATA ENTRY'!X441,'Sub Ref'!$L$14:$L$23,0)),0)</f>
        <v>0</v>
      </c>
      <c r="AL441" s="26">
        <f>IFERROR(INDEX('Sub Ref'!$N$14:$N$23,MATCH('DATA ENTRY'!X441,'Sub Ref'!$L$14:$L$23,0)),0)</f>
        <v>0</v>
      </c>
      <c r="AN441" s="26">
        <f t="shared" si="64"/>
        <v>7</v>
      </c>
      <c r="AP441" s="26">
        <f>IFERROR('MARK LOOKUP'!Y441*LEDGER!AR441,0)</f>
        <v>0</v>
      </c>
      <c r="AQ441" s="26">
        <f>IFERROR('MARK LOOKUP'!Z441*LEDGER!AS441,0)</f>
        <v>0</v>
      </c>
      <c r="AR441" s="26">
        <f>IFERROR(AA441*LEDGER!AU441,0)</f>
        <v>0</v>
      </c>
      <c r="AS441" s="26">
        <f>IFERROR(AB441*LEDGER!AV441,0)</f>
        <v>0</v>
      </c>
      <c r="AT441" s="26">
        <f>IFERROR(AC441*LEDGER!AU441,0)</f>
        <v>0</v>
      </c>
      <c r="AU441" s="26">
        <f>IFERROR(AD441*LEDGER!AV441,0)</f>
        <v>0</v>
      </c>
      <c r="AV441" s="26">
        <f>IFERROR(AE441*LEDGER!BA441,0)</f>
        <v>0</v>
      </c>
      <c r="AW441" s="26">
        <f>IFERROR(AF441*LEDGER!BB441,0)</f>
        <v>0</v>
      </c>
      <c r="AX441" s="26">
        <f>IFERROR(AG441*LEDGER!BD441,0)</f>
        <v>0</v>
      </c>
      <c r="AY441" s="26">
        <f>IFERROR(AH441*LEDGER!BE441,0)</f>
        <v>0</v>
      </c>
      <c r="AZ441" s="26">
        <f>IFERROR(AI441*LEDGER!BG441,0)</f>
        <v>0</v>
      </c>
      <c r="BA441" s="26">
        <f>IFERROR(AJ441*LEDGER!BH441,0)</f>
        <v>0</v>
      </c>
      <c r="BB441" s="26">
        <f>IFERROR(AK441*LEDGER!BJ441,0)</f>
        <v>0</v>
      </c>
      <c r="BC441" s="26">
        <f>IFERROR(AL441*LEDGER!BK441,0)</f>
        <v>0</v>
      </c>
      <c r="BD441" s="26">
        <f t="shared" si="65"/>
        <v>0</v>
      </c>
      <c r="BE441" s="26">
        <f t="shared" si="66"/>
        <v>0</v>
      </c>
    </row>
    <row r="442" spans="2:57" x14ac:dyDescent="0.2">
      <c r="B442" s="26">
        <f>'Sub Ref'!F$27</f>
        <v>75</v>
      </c>
      <c r="C442" s="26">
        <f>'Sub Ref'!G$27</f>
        <v>25</v>
      </c>
      <c r="D442" s="26">
        <f t="shared" si="60"/>
        <v>100</v>
      </c>
      <c r="E442" s="26">
        <f>'Sub Ref'!O$27</f>
        <v>75</v>
      </c>
      <c r="F442" s="26">
        <f>'Sub Ref'!P$27</f>
        <v>25</v>
      </c>
      <c r="G442" s="26">
        <f t="shared" si="61"/>
        <v>100</v>
      </c>
      <c r="H442" s="26" t="e">
        <f>VLOOKUP('DATA ENTRY'!L442,'Sub Ref'!$L$30:$O$31,4,0)</f>
        <v>#N/A</v>
      </c>
      <c r="I442" s="26" t="e">
        <f>VLOOKUP('DATA ENTRY'!L442,'Sub Ref'!$L$30:$P$31,5,0)</f>
        <v>#N/A</v>
      </c>
      <c r="J442" s="26" t="e">
        <f t="shared" si="67"/>
        <v>#N/A</v>
      </c>
      <c r="K442" s="26" t="e">
        <f>VLOOKUP('DATA ENTRY'!O442,'Sub Ref'!$C$3:$G$11,4,0)</f>
        <v>#N/A</v>
      </c>
      <c r="L442" s="26" t="e">
        <f>VLOOKUP('DATA ENTRY'!O442,'Sub Ref'!$C$3:$G$11,5,0)</f>
        <v>#N/A</v>
      </c>
      <c r="M442" s="26" t="e">
        <f t="shared" si="62"/>
        <v>#N/A</v>
      </c>
      <c r="N442" s="26" t="e">
        <f>VLOOKUP('DATA ENTRY'!R442,'Sub Ref'!$L$3:$P$11,4,0)</f>
        <v>#N/A</v>
      </c>
      <c r="O442" s="26" t="e">
        <f>VLOOKUP('DATA ENTRY'!R442,'Sub Ref'!$L$3:$P$11,5,0)</f>
        <v>#N/A</v>
      </c>
      <c r="P442" s="26" t="e">
        <f t="shared" si="68"/>
        <v>#N/A</v>
      </c>
      <c r="Q442" s="26" t="e">
        <f>VLOOKUP('DATA ENTRY'!U442,'Sub Ref'!$C$14:$G$22,4,0)</f>
        <v>#N/A</v>
      </c>
      <c r="R442" s="26" t="e">
        <f>VLOOKUP('DATA ENTRY'!U442,'Sub Ref'!$C$14:$G$22,5,0)</f>
        <v>#N/A</v>
      </c>
      <c r="S442" s="26" t="e">
        <f t="shared" si="69"/>
        <v>#N/A</v>
      </c>
      <c r="T442" s="26" t="e">
        <f>INDEX('Sub Ref'!$O$14:$O$22,MATCH('DATA ENTRY'!X442,'Sub Ref'!$L$14:$L$22,0))</f>
        <v>#N/A</v>
      </c>
      <c r="U442" s="26" t="e">
        <f>INDEX('Sub Ref'!$P$14:$P$22,MATCH('DATA ENTRY'!X442,'Sub Ref'!$L$14:$L$22,0))</f>
        <v>#N/A</v>
      </c>
      <c r="V442" s="26" t="e">
        <f t="shared" si="63"/>
        <v>#N/A</v>
      </c>
      <c r="X442" s="26">
        <f>'DATA ENTRY'!A442</f>
        <v>0</v>
      </c>
      <c r="Y442" s="26">
        <f>'Sub Ref'!$D$27</f>
        <v>2.25</v>
      </c>
      <c r="Z442" s="26">
        <f>'Sub Ref'!$E$27</f>
        <v>0.75</v>
      </c>
      <c r="AA442" s="26">
        <f>'Sub Ref'!$M$27</f>
        <v>3</v>
      </c>
      <c r="AB442" s="26">
        <f>'Sub Ref'!$N$27</f>
        <v>1</v>
      </c>
      <c r="AC442" s="26">
        <f>IFERROR(VLOOKUP('DATA ENTRY'!L442,'Sub Ref'!$L$30:$N$31,2,0),0)</f>
        <v>0</v>
      </c>
      <c r="AD442" s="26">
        <f>IFERROR(VLOOKUP('DATA ENTRY'!L442,'Sub Ref'!$L$30:$N$31,3,0),0)</f>
        <v>0</v>
      </c>
      <c r="AE442" s="26">
        <f>IFERROR(VLOOKUP('DATA ENTRY'!O442,'Sub Ref'!$C$3:$E$11,2,0),0)</f>
        <v>0</v>
      </c>
      <c r="AF442" s="26">
        <f>IFERROR(VLOOKUP('DATA ENTRY'!O442,'Sub Ref'!$C$3:$E$11,3,0),0)</f>
        <v>0</v>
      </c>
      <c r="AG442" s="26">
        <f>IFERROR(VLOOKUP('DATA ENTRY'!R442,'Sub Ref'!$L$3:$N$24,2,0),0)</f>
        <v>0</v>
      </c>
      <c r="AH442" s="26">
        <f>IFERROR(VLOOKUP('DATA ENTRY'!R442,'Sub Ref'!$L$3:$N$24,3,0),0)</f>
        <v>0</v>
      </c>
      <c r="AI442" s="26">
        <f>IFERROR(VLOOKUP('DATA ENTRY'!U442,'Sub Ref'!$C$14:$E$22,2,0),0)</f>
        <v>0</v>
      </c>
      <c r="AJ442" s="26">
        <f>IFERROR(VLOOKUP('DATA ENTRY'!U442,'Sub Ref'!$C$14:$E$22,3,0),0)</f>
        <v>0</v>
      </c>
      <c r="AK442" s="26">
        <f>IFERROR(INDEX('Sub Ref'!$M$14:$M$23,MATCH('DATA ENTRY'!X442,'Sub Ref'!$L$14:$L$23,0)),0)</f>
        <v>0</v>
      </c>
      <c r="AL442" s="26">
        <f>IFERROR(INDEX('Sub Ref'!$N$14:$N$23,MATCH('DATA ENTRY'!X442,'Sub Ref'!$L$14:$L$23,0)),0)</f>
        <v>0</v>
      </c>
      <c r="AN442" s="26">
        <f t="shared" si="64"/>
        <v>7</v>
      </c>
      <c r="AP442" s="26">
        <f>IFERROR('MARK LOOKUP'!Y442*LEDGER!AR442,0)</f>
        <v>0</v>
      </c>
      <c r="AQ442" s="26">
        <f>IFERROR('MARK LOOKUP'!Z442*LEDGER!AS442,0)</f>
        <v>0</v>
      </c>
      <c r="AR442" s="26">
        <f>IFERROR(AA442*LEDGER!AU442,0)</f>
        <v>0</v>
      </c>
      <c r="AS442" s="26">
        <f>IFERROR(AB442*LEDGER!AV442,0)</f>
        <v>0</v>
      </c>
      <c r="AT442" s="26">
        <f>IFERROR(AC442*LEDGER!AU442,0)</f>
        <v>0</v>
      </c>
      <c r="AU442" s="26">
        <f>IFERROR(AD442*LEDGER!AV442,0)</f>
        <v>0</v>
      </c>
      <c r="AV442" s="26">
        <f>IFERROR(AE442*LEDGER!BA442,0)</f>
        <v>0</v>
      </c>
      <c r="AW442" s="26">
        <f>IFERROR(AF442*LEDGER!BB442,0)</f>
        <v>0</v>
      </c>
      <c r="AX442" s="26">
        <f>IFERROR(AG442*LEDGER!BD442,0)</f>
        <v>0</v>
      </c>
      <c r="AY442" s="26">
        <f>IFERROR(AH442*LEDGER!BE442,0)</f>
        <v>0</v>
      </c>
      <c r="AZ442" s="26">
        <f>IFERROR(AI442*LEDGER!BG442,0)</f>
        <v>0</v>
      </c>
      <c r="BA442" s="26">
        <f>IFERROR(AJ442*LEDGER!BH442,0)</f>
        <v>0</v>
      </c>
      <c r="BB442" s="26">
        <f>IFERROR(AK442*LEDGER!BJ442,0)</f>
        <v>0</v>
      </c>
      <c r="BC442" s="26">
        <f>IFERROR(AL442*LEDGER!BK442,0)</f>
        <v>0</v>
      </c>
      <c r="BD442" s="26">
        <f t="shared" si="65"/>
        <v>0</v>
      </c>
      <c r="BE442" s="26">
        <f t="shared" si="66"/>
        <v>0</v>
      </c>
    </row>
    <row r="443" spans="2:57" x14ac:dyDescent="0.2">
      <c r="B443" s="26">
        <f>'Sub Ref'!F$27</f>
        <v>75</v>
      </c>
      <c r="C443" s="26">
        <f>'Sub Ref'!G$27</f>
        <v>25</v>
      </c>
      <c r="D443" s="26">
        <f t="shared" si="60"/>
        <v>100</v>
      </c>
      <c r="E443" s="26">
        <f>'Sub Ref'!O$27</f>
        <v>75</v>
      </c>
      <c r="F443" s="26">
        <f>'Sub Ref'!P$27</f>
        <v>25</v>
      </c>
      <c r="G443" s="26">
        <f t="shared" si="61"/>
        <v>100</v>
      </c>
      <c r="H443" s="26" t="e">
        <f>VLOOKUP('DATA ENTRY'!L443,'Sub Ref'!$L$30:$O$31,4,0)</f>
        <v>#N/A</v>
      </c>
      <c r="I443" s="26" t="e">
        <f>VLOOKUP('DATA ENTRY'!L443,'Sub Ref'!$L$30:$P$31,5,0)</f>
        <v>#N/A</v>
      </c>
      <c r="J443" s="26" t="e">
        <f t="shared" si="67"/>
        <v>#N/A</v>
      </c>
      <c r="K443" s="26" t="e">
        <f>VLOOKUP('DATA ENTRY'!O443,'Sub Ref'!$C$3:$G$11,4,0)</f>
        <v>#N/A</v>
      </c>
      <c r="L443" s="26" t="e">
        <f>VLOOKUP('DATA ENTRY'!O443,'Sub Ref'!$C$3:$G$11,5,0)</f>
        <v>#N/A</v>
      </c>
      <c r="M443" s="26" t="e">
        <f t="shared" si="62"/>
        <v>#N/A</v>
      </c>
      <c r="N443" s="26" t="e">
        <f>VLOOKUP('DATA ENTRY'!R443,'Sub Ref'!$L$3:$P$11,4,0)</f>
        <v>#N/A</v>
      </c>
      <c r="O443" s="26" t="e">
        <f>VLOOKUP('DATA ENTRY'!R443,'Sub Ref'!$L$3:$P$11,5,0)</f>
        <v>#N/A</v>
      </c>
      <c r="P443" s="26" t="e">
        <f t="shared" si="68"/>
        <v>#N/A</v>
      </c>
      <c r="Q443" s="26" t="e">
        <f>VLOOKUP('DATA ENTRY'!U443,'Sub Ref'!$C$14:$G$22,4,0)</f>
        <v>#N/A</v>
      </c>
      <c r="R443" s="26" t="e">
        <f>VLOOKUP('DATA ENTRY'!U443,'Sub Ref'!$C$14:$G$22,5,0)</f>
        <v>#N/A</v>
      </c>
      <c r="S443" s="26" t="e">
        <f t="shared" si="69"/>
        <v>#N/A</v>
      </c>
      <c r="T443" s="26" t="e">
        <f>INDEX('Sub Ref'!$O$14:$O$22,MATCH('DATA ENTRY'!X443,'Sub Ref'!$L$14:$L$22,0))</f>
        <v>#N/A</v>
      </c>
      <c r="U443" s="26" t="e">
        <f>INDEX('Sub Ref'!$P$14:$P$22,MATCH('DATA ENTRY'!X443,'Sub Ref'!$L$14:$L$22,0))</f>
        <v>#N/A</v>
      </c>
      <c r="V443" s="26" t="e">
        <f t="shared" si="63"/>
        <v>#N/A</v>
      </c>
      <c r="X443" s="26">
        <f>'DATA ENTRY'!A443</f>
        <v>0</v>
      </c>
      <c r="Y443" s="26">
        <f>'Sub Ref'!$D$27</f>
        <v>2.25</v>
      </c>
      <c r="Z443" s="26">
        <f>'Sub Ref'!$E$27</f>
        <v>0.75</v>
      </c>
      <c r="AA443" s="26">
        <f>'Sub Ref'!$M$27</f>
        <v>3</v>
      </c>
      <c r="AB443" s="26">
        <f>'Sub Ref'!$N$27</f>
        <v>1</v>
      </c>
      <c r="AC443" s="26">
        <f>IFERROR(VLOOKUP('DATA ENTRY'!L443,'Sub Ref'!$L$30:$N$31,2,0),0)</f>
        <v>0</v>
      </c>
      <c r="AD443" s="26">
        <f>IFERROR(VLOOKUP('DATA ENTRY'!L443,'Sub Ref'!$L$30:$N$31,3,0),0)</f>
        <v>0</v>
      </c>
      <c r="AE443" s="26">
        <f>IFERROR(VLOOKUP('DATA ENTRY'!O443,'Sub Ref'!$C$3:$E$11,2,0),0)</f>
        <v>0</v>
      </c>
      <c r="AF443" s="26">
        <f>IFERROR(VLOOKUP('DATA ENTRY'!O443,'Sub Ref'!$C$3:$E$11,3,0),0)</f>
        <v>0</v>
      </c>
      <c r="AG443" s="26">
        <f>IFERROR(VLOOKUP('DATA ENTRY'!R443,'Sub Ref'!$L$3:$N$24,2,0),0)</f>
        <v>0</v>
      </c>
      <c r="AH443" s="26">
        <f>IFERROR(VLOOKUP('DATA ENTRY'!R443,'Sub Ref'!$L$3:$N$24,3,0),0)</f>
        <v>0</v>
      </c>
      <c r="AI443" s="26">
        <f>IFERROR(VLOOKUP('DATA ENTRY'!U443,'Sub Ref'!$C$14:$E$22,2,0),0)</f>
        <v>0</v>
      </c>
      <c r="AJ443" s="26">
        <f>IFERROR(VLOOKUP('DATA ENTRY'!U443,'Sub Ref'!$C$14:$E$22,3,0),0)</f>
        <v>0</v>
      </c>
      <c r="AK443" s="26">
        <f>IFERROR(INDEX('Sub Ref'!$M$14:$M$23,MATCH('DATA ENTRY'!X443,'Sub Ref'!$L$14:$L$23,0)),0)</f>
        <v>0</v>
      </c>
      <c r="AL443" s="26">
        <f>IFERROR(INDEX('Sub Ref'!$N$14:$N$23,MATCH('DATA ENTRY'!X443,'Sub Ref'!$L$14:$L$23,0)),0)</f>
        <v>0</v>
      </c>
      <c r="AN443" s="26">
        <f t="shared" si="64"/>
        <v>7</v>
      </c>
      <c r="AP443" s="26">
        <f>IFERROR('MARK LOOKUP'!Y443*LEDGER!AR443,0)</f>
        <v>0</v>
      </c>
      <c r="AQ443" s="26">
        <f>IFERROR('MARK LOOKUP'!Z443*LEDGER!AS443,0)</f>
        <v>0</v>
      </c>
      <c r="AR443" s="26">
        <f>IFERROR(AA443*LEDGER!AU443,0)</f>
        <v>0</v>
      </c>
      <c r="AS443" s="26">
        <f>IFERROR(AB443*LEDGER!AV443,0)</f>
        <v>0</v>
      </c>
      <c r="AT443" s="26">
        <f>IFERROR(AC443*LEDGER!AU443,0)</f>
        <v>0</v>
      </c>
      <c r="AU443" s="26">
        <f>IFERROR(AD443*LEDGER!AV443,0)</f>
        <v>0</v>
      </c>
      <c r="AV443" s="26">
        <f>IFERROR(AE443*LEDGER!BA443,0)</f>
        <v>0</v>
      </c>
      <c r="AW443" s="26">
        <f>IFERROR(AF443*LEDGER!BB443,0)</f>
        <v>0</v>
      </c>
      <c r="AX443" s="26">
        <f>IFERROR(AG443*LEDGER!BD443,0)</f>
        <v>0</v>
      </c>
      <c r="AY443" s="26">
        <f>IFERROR(AH443*LEDGER!BE443,0)</f>
        <v>0</v>
      </c>
      <c r="AZ443" s="26">
        <f>IFERROR(AI443*LEDGER!BG443,0)</f>
        <v>0</v>
      </c>
      <c r="BA443" s="26">
        <f>IFERROR(AJ443*LEDGER!BH443,0)</f>
        <v>0</v>
      </c>
      <c r="BB443" s="26">
        <f>IFERROR(AK443*LEDGER!BJ443,0)</f>
        <v>0</v>
      </c>
      <c r="BC443" s="26">
        <f>IFERROR(AL443*LEDGER!BK443,0)</f>
        <v>0</v>
      </c>
      <c r="BD443" s="26">
        <f t="shared" si="65"/>
        <v>0</v>
      </c>
      <c r="BE443" s="26">
        <f t="shared" si="66"/>
        <v>0</v>
      </c>
    </row>
    <row r="444" spans="2:57" x14ac:dyDescent="0.2">
      <c r="B444" s="26">
        <f>'Sub Ref'!F$27</f>
        <v>75</v>
      </c>
      <c r="C444" s="26">
        <f>'Sub Ref'!G$27</f>
        <v>25</v>
      </c>
      <c r="D444" s="26">
        <f t="shared" si="60"/>
        <v>100</v>
      </c>
      <c r="E444" s="26">
        <f>'Sub Ref'!O$27</f>
        <v>75</v>
      </c>
      <c r="F444" s="26">
        <f>'Sub Ref'!P$27</f>
        <v>25</v>
      </c>
      <c r="G444" s="26">
        <f t="shared" si="61"/>
        <v>100</v>
      </c>
      <c r="H444" s="26" t="e">
        <f>VLOOKUP('DATA ENTRY'!L444,'Sub Ref'!$L$30:$O$31,4,0)</f>
        <v>#N/A</v>
      </c>
      <c r="I444" s="26" t="e">
        <f>VLOOKUP('DATA ENTRY'!L444,'Sub Ref'!$L$30:$P$31,5,0)</f>
        <v>#N/A</v>
      </c>
      <c r="J444" s="26" t="e">
        <f t="shared" si="67"/>
        <v>#N/A</v>
      </c>
      <c r="K444" s="26" t="e">
        <f>VLOOKUP('DATA ENTRY'!O444,'Sub Ref'!$C$3:$G$11,4,0)</f>
        <v>#N/A</v>
      </c>
      <c r="L444" s="26" t="e">
        <f>VLOOKUP('DATA ENTRY'!O444,'Sub Ref'!$C$3:$G$11,5,0)</f>
        <v>#N/A</v>
      </c>
      <c r="M444" s="26" t="e">
        <f t="shared" si="62"/>
        <v>#N/A</v>
      </c>
      <c r="N444" s="26" t="e">
        <f>VLOOKUP('DATA ENTRY'!R444,'Sub Ref'!$L$3:$P$11,4,0)</f>
        <v>#N/A</v>
      </c>
      <c r="O444" s="26" t="e">
        <f>VLOOKUP('DATA ENTRY'!R444,'Sub Ref'!$L$3:$P$11,5,0)</f>
        <v>#N/A</v>
      </c>
      <c r="P444" s="26" t="e">
        <f t="shared" si="68"/>
        <v>#N/A</v>
      </c>
      <c r="Q444" s="26" t="e">
        <f>VLOOKUP('DATA ENTRY'!U444,'Sub Ref'!$C$14:$G$22,4,0)</f>
        <v>#N/A</v>
      </c>
      <c r="R444" s="26" t="e">
        <f>VLOOKUP('DATA ENTRY'!U444,'Sub Ref'!$C$14:$G$22,5,0)</f>
        <v>#N/A</v>
      </c>
      <c r="S444" s="26" t="e">
        <f t="shared" si="69"/>
        <v>#N/A</v>
      </c>
      <c r="T444" s="26" t="e">
        <f>INDEX('Sub Ref'!$O$14:$O$22,MATCH('DATA ENTRY'!X444,'Sub Ref'!$L$14:$L$22,0))</f>
        <v>#N/A</v>
      </c>
      <c r="U444" s="26" t="e">
        <f>INDEX('Sub Ref'!$P$14:$P$22,MATCH('DATA ENTRY'!X444,'Sub Ref'!$L$14:$L$22,0))</f>
        <v>#N/A</v>
      </c>
      <c r="V444" s="26" t="e">
        <f t="shared" si="63"/>
        <v>#N/A</v>
      </c>
      <c r="X444" s="26">
        <f>'DATA ENTRY'!A444</f>
        <v>0</v>
      </c>
      <c r="Y444" s="26">
        <f>'Sub Ref'!$D$27</f>
        <v>2.25</v>
      </c>
      <c r="Z444" s="26">
        <f>'Sub Ref'!$E$27</f>
        <v>0.75</v>
      </c>
      <c r="AA444" s="26">
        <f>'Sub Ref'!$M$27</f>
        <v>3</v>
      </c>
      <c r="AB444" s="26">
        <f>'Sub Ref'!$N$27</f>
        <v>1</v>
      </c>
      <c r="AC444" s="26">
        <f>IFERROR(VLOOKUP('DATA ENTRY'!L444,'Sub Ref'!$L$30:$N$31,2,0),0)</f>
        <v>0</v>
      </c>
      <c r="AD444" s="26">
        <f>IFERROR(VLOOKUP('DATA ENTRY'!L444,'Sub Ref'!$L$30:$N$31,3,0),0)</f>
        <v>0</v>
      </c>
      <c r="AE444" s="26">
        <f>IFERROR(VLOOKUP('DATA ENTRY'!O444,'Sub Ref'!$C$3:$E$11,2,0),0)</f>
        <v>0</v>
      </c>
      <c r="AF444" s="26">
        <f>IFERROR(VLOOKUP('DATA ENTRY'!O444,'Sub Ref'!$C$3:$E$11,3,0),0)</f>
        <v>0</v>
      </c>
      <c r="AG444" s="26">
        <f>IFERROR(VLOOKUP('DATA ENTRY'!R444,'Sub Ref'!$L$3:$N$24,2,0),0)</f>
        <v>0</v>
      </c>
      <c r="AH444" s="26">
        <f>IFERROR(VLOOKUP('DATA ENTRY'!R444,'Sub Ref'!$L$3:$N$24,3,0),0)</f>
        <v>0</v>
      </c>
      <c r="AI444" s="26">
        <f>IFERROR(VLOOKUP('DATA ENTRY'!U444,'Sub Ref'!$C$14:$E$22,2,0),0)</f>
        <v>0</v>
      </c>
      <c r="AJ444" s="26">
        <f>IFERROR(VLOOKUP('DATA ENTRY'!U444,'Sub Ref'!$C$14:$E$22,3,0),0)</f>
        <v>0</v>
      </c>
      <c r="AK444" s="26">
        <f>IFERROR(INDEX('Sub Ref'!$M$14:$M$23,MATCH('DATA ENTRY'!X444,'Sub Ref'!$L$14:$L$23,0)),0)</f>
        <v>0</v>
      </c>
      <c r="AL444" s="26">
        <f>IFERROR(INDEX('Sub Ref'!$N$14:$N$23,MATCH('DATA ENTRY'!X444,'Sub Ref'!$L$14:$L$23,0)),0)</f>
        <v>0</v>
      </c>
      <c r="AN444" s="26">
        <f t="shared" si="64"/>
        <v>7</v>
      </c>
      <c r="AP444" s="26">
        <f>IFERROR('MARK LOOKUP'!Y444*LEDGER!AR444,0)</f>
        <v>0</v>
      </c>
      <c r="AQ444" s="26">
        <f>IFERROR('MARK LOOKUP'!Z444*LEDGER!AS444,0)</f>
        <v>0</v>
      </c>
      <c r="AR444" s="26">
        <f>IFERROR(AA444*LEDGER!AU444,0)</f>
        <v>0</v>
      </c>
      <c r="AS444" s="26">
        <f>IFERROR(AB444*LEDGER!AV444,0)</f>
        <v>0</v>
      </c>
      <c r="AT444" s="26">
        <f>IFERROR(AC444*LEDGER!AU444,0)</f>
        <v>0</v>
      </c>
      <c r="AU444" s="26">
        <f>IFERROR(AD444*LEDGER!AV444,0)</f>
        <v>0</v>
      </c>
      <c r="AV444" s="26">
        <f>IFERROR(AE444*LEDGER!BA444,0)</f>
        <v>0</v>
      </c>
      <c r="AW444" s="26">
        <f>IFERROR(AF444*LEDGER!BB444,0)</f>
        <v>0</v>
      </c>
      <c r="AX444" s="26">
        <f>IFERROR(AG444*LEDGER!BD444,0)</f>
        <v>0</v>
      </c>
      <c r="AY444" s="26">
        <f>IFERROR(AH444*LEDGER!BE444,0)</f>
        <v>0</v>
      </c>
      <c r="AZ444" s="26">
        <f>IFERROR(AI444*LEDGER!BG444,0)</f>
        <v>0</v>
      </c>
      <c r="BA444" s="26">
        <f>IFERROR(AJ444*LEDGER!BH444,0)</f>
        <v>0</v>
      </c>
      <c r="BB444" s="26">
        <f>IFERROR(AK444*LEDGER!BJ444,0)</f>
        <v>0</v>
      </c>
      <c r="BC444" s="26">
        <f>IFERROR(AL444*LEDGER!BK444,0)</f>
        <v>0</v>
      </c>
      <c r="BD444" s="26">
        <f t="shared" si="65"/>
        <v>0</v>
      </c>
      <c r="BE444" s="26">
        <f t="shared" si="66"/>
        <v>0</v>
      </c>
    </row>
    <row r="445" spans="2:57" x14ac:dyDescent="0.2">
      <c r="B445" s="26">
        <f>'Sub Ref'!F$27</f>
        <v>75</v>
      </c>
      <c r="C445" s="26">
        <f>'Sub Ref'!G$27</f>
        <v>25</v>
      </c>
      <c r="D445" s="26">
        <f t="shared" si="60"/>
        <v>100</v>
      </c>
      <c r="E445" s="26">
        <f>'Sub Ref'!O$27</f>
        <v>75</v>
      </c>
      <c r="F445" s="26">
        <f>'Sub Ref'!P$27</f>
        <v>25</v>
      </c>
      <c r="G445" s="26">
        <f t="shared" si="61"/>
        <v>100</v>
      </c>
      <c r="H445" s="26" t="e">
        <f>VLOOKUP('DATA ENTRY'!L445,'Sub Ref'!$L$30:$O$31,4,0)</f>
        <v>#N/A</v>
      </c>
      <c r="I445" s="26" t="e">
        <f>VLOOKUP('DATA ENTRY'!L445,'Sub Ref'!$L$30:$P$31,5,0)</f>
        <v>#N/A</v>
      </c>
      <c r="J445" s="26" t="e">
        <f t="shared" si="67"/>
        <v>#N/A</v>
      </c>
      <c r="K445" s="26" t="e">
        <f>VLOOKUP('DATA ENTRY'!O445,'Sub Ref'!$C$3:$G$11,4,0)</f>
        <v>#N/A</v>
      </c>
      <c r="L445" s="26" t="e">
        <f>VLOOKUP('DATA ENTRY'!O445,'Sub Ref'!$C$3:$G$11,5,0)</f>
        <v>#N/A</v>
      </c>
      <c r="M445" s="26" t="e">
        <f t="shared" si="62"/>
        <v>#N/A</v>
      </c>
      <c r="N445" s="26" t="e">
        <f>VLOOKUP('DATA ENTRY'!R445,'Sub Ref'!$L$3:$P$11,4,0)</f>
        <v>#N/A</v>
      </c>
      <c r="O445" s="26" t="e">
        <f>VLOOKUP('DATA ENTRY'!R445,'Sub Ref'!$L$3:$P$11,5,0)</f>
        <v>#N/A</v>
      </c>
      <c r="P445" s="26" t="e">
        <f t="shared" si="68"/>
        <v>#N/A</v>
      </c>
      <c r="Q445" s="26" t="e">
        <f>VLOOKUP('DATA ENTRY'!U445,'Sub Ref'!$C$14:$G$22,4,0)</f>
        <v>#N/A</v>
      </c>
      <c r="R445" s="26" t="e">
        <f>VLOOKUP('DATA ENTRY'!U445,'Sub Ref'!$C$14:$G$22,5,0)</f>
        <v>#N/A</v>
      </c>
      <c r="S445" s="26" t="e">
        <f t="shared" si="69"/>
        <v>#N/A</v>
      </c>
      <c r="T445" s="26" t="e">
        <f>INDEX('Sub Ref'!$O$14:$O$22,MATCH('DATA ENTRY'!X445,'Sub Ref'!$L$14:$L$22,0))</f>
        <v>#N/A</v>
      </c>
      <c r="U445" s="26" t="e">
        <f>INDEX('Sub Ref'!$P$14:$P$22,MATCH('DATA ENTRY'!X445,'Sub Ref'!$L$14:$L$22,0))</f>
        <v>#N/A</v>
      </c>
      <c r="V445" s="26" t="e">
        <f t="shared" si="63"/>
        <v>#N/A</v>
      </c>
      <c r="X445" s="26">
        <f>'DATA ENTRY'!A445</f>
        <v>0</v>
      </c>
      <c r="Y445" s="26">
        <f>'Sub Ref'!$D$27</f>
        <v>2.25</v>
      </c>
      <c r="Z445" s="26">
        <f>'Sub Ref'!$E$27</f>
        <v>0.75</v>
      </c>
      <c r="AA445" s="26">
        <f>'Sub Ref'!$M$27</f>
        <v>3</v>
      </c>
      <c r="AB445" s="26">
        <f>'Sub Ref'!$N$27</f>
        <v>1</v>
      </c>
      <c r="AC445" s="26">
        <f>IFERROR(VLOOKUP('DATA ENTRY'!L445,'Sub Ref'!$L$30:$N$31,2,0),0)</f>
        <v>0</v>
      </c>
      <c r="AD445" s="26">
        <f>IFERROR(VLOOKUP('DATA ENTRY'!L445,'Sub Ref'!$L$30:$N$31,3,0),0)</f>
        <v>0</v>
      </c>
      <c r="AE445" s="26">
        <f>IFERROR(VLOOKUP('DATA ENTRY'!O445,'Sub Ref'!$C$3:$E$11,2,0),0)</f>
        <v>0</v>
      </c>
      <c r="AF445" s="26">
        <f>IFERROR(VLOOKUP('DATA ENTRY'!O445,'Sub Ref'!$C$3:$E$11,3,0),0)</f>
        <v>0</v>
      </c>
      <c r="AG445" s="26">
        <f>IFERROR(VLOOKUP('DATA ENTRY'!R445,'Sub Ref'!$L$3:$N$24,2,0),0)</f>
        <v>0</v>
      </c>
      <c r="AH445" s="26">
        <f>IFERROR(VLOOKUP('DATA ENTRY'!R445,'Sub Ref'!$L$3:$N$24,3,0),0)</f>
        <v>0</v>
      </c>
      <c r="AI445" s="26">
        <f>IFERROR(VLOOKUP('DATA ENTRY'!U445,'Sub Ref'!$C$14:$E$22,2,0),0)</f>
        <v>0</v>
      </c>
      <c r="AJ445" s="26">
        <f>IFERROR(VLOOKUP('DATA ENTRY'!U445,'Sub Ref'!$C$14:$E$22,3,0),0)</f>
        <v>0</v>
      </c>
      <c r="AK445" s="26">
        <f>IFERROR(INDEX('Sub Ref'!$M$14:$M$23,MATCH('DATA ENTRY'!X445,'Sub Ref'!$L$14:$L$23,0)),0)</f>
        <v>0</v>
      </c>
      <c r="AL445" s="26">
        <f>IFERROR(INDEX('Sub Ref'!$N$14:$N$23,MATCH('DATA ENTRY'!X445,'Sub Ref'!$L$14:$L$23,0)),0)</f>
        <v>0</v>
      </c>
      <c r="AN445" s="26">
        <f t="shared" si="64"/>
        <v>7</v>
      </c>
      <c r="AP445" s="26">
        <f>IFERROR('MARK LOOKUP'!Y445*LEDGER!AR445,0)</f>
        <v>0</v>
      </c>
      <c r="AQ445" s="26">
        <f>IFERROR('MARK LOOKUP'!Z445*LEDGER!AS445,0)</f>
        <v>0</v>
      </c>
      <c r="AR445" s="26">
        <f>IFERROR(AA445*LEDGER!AU445,0)</f>
        <v>0</v>
      </c>
      <c r="AS445" s="26">
        <f>IFERROR(AB445*LEDGER!AV445,0)</f>
        <v>0</v>
      </c>
      <c r="AT445" s="26">
        <f>IFERROR(AC445*LEDGER!AU445,0)</f>
        <v>0</v>
      </c>
      <c r="AU445" s="26">
        <f>IFERROR(AD445*LEDGER!AV445,0)</f>
        <v>0</v>
      </c>
      <c r="AV445" s="26">
        <f>IFERROR(AE445*LEDGER!BA445,0)</f>
        <v>0</v>
      </c>
      <c r="AW445" s="26">
        <f>IFERROR(AF445*LEDGER!BB445,0)</f>
        <v>0</v>
      </c>
      <c r="AX445" s="26">
        <f>IFERROR(AG445*LEDGER!BD445,0)</f>
        <v>0</v>
      </c>
      <c r="AY445" s="26">
        <f>IFERROR(AH445*LEDGER!BE445,0)</f>
        <v>0</v>
      </c>
      <c r="AZ445" s="26">
        <f>IFERROR(AI445*LEDGER!BG445,0)</f>
        <v>0</v>
      </c>
      <c r="BA445" s="26">
        <f>IFERROR(AJ445*LEDGER!BH445,0)</f>
        <v>0</v>
      </c>
      <c r="BB445" s="26">
        <f>IFERROR(AK445*LEDGER!BJ445,0)</f>
        <v>0</v>
      </c>
      <c r="BC445" s="26">
        <f>IFERROR(AL445*LEDGER!BK445,0)</f>
        <v>0</v>
      </c>
      <c r="BD445" s="26">
        <f t="shared" si="65"/>
        <v>0</v>
      </c>
      <c r="BE445" s="26">
        <f t="shared" si="66"/>
        <v>0</v>
      </c>
    </row>
    <row r="446" spans="2:57" x14ac:dyDescent="0.2">
      <c r="B446" s="26">
        <f>'Sub Ref'!F$27</f>
        <v>75</v>
      </c>
      <c r="C446" s="26">
        <f>'Sub Ref'!G$27</f>
        <v>25</v>
      </c>
      <c r="D446" s="26">
        <f t="shared" si="60"/>
        <v>100</v>
      </c>
      <c r="E446" s="26">
        <f>'Sub Ref'!O$27</f>
        <v>75</v>
      </c>
      <c r="F446" s="26">
        <f>'Sub Ref'!P$27</f>
        <v>25</v>
      </c>
      <c r="G446" s="26">
        <f t="shared" si="61"/>
        <v>100</v>
      </c>
      <c r="H446" s="26" t="e">
        <f>VLOOKUP('DATA ENTRY'!L446,'Sub Ref'!$L$30:$O$31,4,0)</f>
        <v>#N/A</v>
      </c>
      <c r="I446" s="26" t="e">
        <f>VLOOKUP('DATA ENTRY'!L446,'Sub Ref'!$L$30:$P$31,5,0)</f>
        <v>#N/A</v>
      </c>
      <c r="J446" s="26" t="e">
        <f t="shared" si="67"/>
        <v>#N/A</v>
      </c>
      <c r="K446" s="26" t="e">
        <f>VLOOKUP('DATA ENTRY'!O446,'Sub Ref'!$C$3:$G$11,4,0)</f>
        <v>#N/A</v>
      </c>
      <c r="L446" s="26" t="e">
        <f>VLOOKUP('DATA ENTRY'!O446,'Sub Ref'!$C$3:$G$11,5,0)</f>
        <v>#N/A</v>
      </c>
      <c r="M446" s="26" t="e">
        <f t="shared" si="62"/>
        <v>#N/A</v>
      </c>
      <c r="N446" s="26" t="e">
        <f>VLOOKUP('DATA ENTRY'!R446,'Sub Ref'!$L$3:$P$11,4,0)</f>
        <v>#N/A</v>
      </c>
      <c r="O446" s="26" t="e">
        <f>VLOOKUP('DATA ENTRY'!R446,'Sub Ref'!$L$3:$P$11,5,0)</f>
        <v>#N/A</v>
      </c>
      <c r="P446" s="26" t="e">
        <f t="shared" si="68"/>
        <v>#N/A</v>
      </c>
      <c r="Q446" s="26" t="e">
        <f>VLOOKUP('DATA ENTRY'!U446,'Sub Ref'!$C$14:$G$22,4,0)</f>
        <v>#N/A</v>
      </c>
      <c r="R446" s="26" t="e">
        <f>VLOOKUP('DATA ENTRY'!U446,'Sub Ref'!$C$14:$G$22,5,0)</f>
        <v>#N/A</v>
      </c>
      <c r="S446" s="26" t="e">
        <f t="shared" si="69"/>
        <v>#N/A</v>
      </c>
      <c r="T446" s="26" t="e">
        <f>INDEX('Sub Ref'!$O$14:$O$22,MATCH('DATA ENTRY'!X446,'Sub Ref'!$L$14:$L$22,0))</f>
        <v>#N/A</v>
      </c>
      <c r="U446" s="26" t="e">
        <f>INDEX('Sub Ref'!$P$14:$P$22,MATCH('DATA ENTRY'!X446,'Sub Ref'!$L$14:$L$22,0))</f>
        <v>#N/A</v>
      </c>
      <c r="V446" s="26" t="e">
        <f t="shared" si="63"/>
        <v>#N/A</v>
      </c>
      <c r="X446" s="26">
        <f>'DATA ENTRY'!A446</f>
        <v>0</v>
      </c>
      <c r="Y446" s="26">
        <f>'Sub Ref'!$D$27</f>
        <v>2.25</v>
      </c>
      <c r="Z446" s="26">
        <f>'Sub Ref'!$E$27</f>
        <v>0.75</v>
      </c>
      <c r="AA446" s="26">
        <f>'Sub Ref'!$M$27</f>
        <v>3</v>
      </c>
      <c r="AB446" s="26">
        <f>'Sub Ref'!$N$27</f>
        <v>1</v>
      </c>
      <c r="AC446" s="26">
        <f>IFERROR(VLOOKUP('DATA ENTRY'!L446,'Sub Ref'!$L$30:$N$31,2,0),0)</f>
        <v>0</v>
      </c>
      <c r="AD446" s="26">
        <f>IFERROR(VLOOKUP('DATA ENTRY'!L446,'Sub Ref'!$L$30:$N$31,3,0),0)</f>
        <v>0</v>
      </c>
      <c r="AE446" s="26">
        <f>IFERROR(VLOOKUP('DATA ENTRY'!O446,'Sub Ref'!$C$3:$E$11,2,0),0)</f>
        <v>0</v>
      </c>
      <c r="AF446" s="26">
        <f>IFERROR(VLOOKUP('DATA ENTRY'!O446,'Sub Ref'!$C$3:$E$11,3,0),0)</f>
        <v>0</v>
      </c>
      <c r="AG446" s="26">
        <f>IFERROR(VLOOKUP('DATA ENTRY'!R446,'Sub Ref'!$L$3:$N$24,2,0),0)</f>
        <v>0</v>
      </c>
      <c r="AH446" s="26">
        <f>IFERROR(VLOOKUP('DATA ENTRY'!R446,'Sub Ref'!$L$3:$N$24,3,0),0)</f>
        <v>0</v>
      </c>
      <c r="AI446" s="26">
        <f>IFERROR(VLOOKUP('DATA ENTRY'!U446,'Sub Ref'!$C$14:$E$22,2,0),0)</f>
        <v>0</v>
      </c>
      <c r="AJ446" s="26">
        <f>IFERROR(VLOOKUP('DATA ENTRY'!U446,'Sub Ref'!$C$14:$E$22,3,0),0)</f>
        <v>0</v>
      </c>
      <c r="AK446" s="26">
        <f>IFERROR(INDEX('Sub Ref'!$M$14:$M$23,MATCH('DATA ENTRY'!X446,'Sub Ref'!$L$14:$L$23,0)),0)</f>
        <v>0</v>
      </c>
      <c r="AL446" s="26">
        <f>IFERROR(INDEX('Sub Ref'!$N$14:$N$23,MATCH('DATA ENTRY'!X446,'Sub Ref'!$L$14:$L$23,0)),0)</f>
        <v>0</v>
      </c>
      <c r="AN446" s="26">
        <f t="shared" si="64"/>
        <v>7</v>
      </c>
      <c r="AP446" s="26">
        <f>IFERROR('MARK LOOKUP'!Y446*LEDGER!AR446,0)</f>
        <v>0</v>
      </c>
      <c r="AQ446" s="26">
        <f>IFERROR('MARK LOOKUP'!Z446*LEDGER!AS446,0)</f>
        <v>0</v>
      </c>
      <c r="AR446" s="26">
        <f>IFERROR(AA446*LEDGER!AU446,0)</f>
        <v>0</v>
      </c>
      <c r="AS446" s="26">
        <f>IFERROR(AB446*LEDGER!AV446,0)</f>
        <v>0</v>
      </c>
      <c r="AT446" s="26">
        <f>IFERROR(AC446*LEDGER!AU446,0)</f>
        <v>0</v>
      </c>
      <c r="AU446" s="26">
        <f>IFERROR(AD446*LEDGER!AV446,0)</f>
        <v>0</v>
      </c>
      <c r="AV446" s="26">
        <f>IFERROR(AE446*LEDGER!BA446,0)</f>
        <v>0</v>
      </c>
      <c r="AW446" s="26">
        <f>IFERROR(AF446*LEDGER!BB446,0)</f>
        <v>0</v>
      </c>
      <c r="AX446" s="26">
        <f>IFERROR(AG446*LEDGER!BD446,0)</f>
        <v>0</v>
      </c>
      <c r="AY446" s="26">
        <f>IFERROR(AH446*LEDGER!BE446,0)</f>
        <v>0</v>
      </c>
      <c r="AZ446" s="26">
        <f>IFERROR(AI446*LEDGER!BG446,0)</f>
        <v>0</v>
      </c>
      <c r="BA446" s="26">
        <f>IFERROR(AJ446*LEDGER!BH446,0)</f>
        <v>0</v>
      </c>
      <c r="BB446" s="26">
        <f>IFERROR(AK446*LEDGER!BJ446,0)</f>
        <v>0</v>
      </c>
      <c r="BC446" s="26">
        <f>IFERROR(AL446*LEDGER!BK446,0)</f>
        <v>0</v>
      </c>
      <c r="BD446" s="26">
        <f t="shared" si="65"/>
        <v>0</v>
      </c>
      <c r="BE446" s="26">
        <f t="shared" si="66"/>
        <v>0</v>
      </c>
    </row>
    <row r="447" spans="2:57" x14ac:dyDescent="0.2">
      <c r="B447" s="26">
        <f>'Sub Ref'!F$27</f>
        <v>75</v>
      </c>
      <c r="C447" s="26">
        <f>'Sub Ref'!G$27</f>
        <v>25</v>
      </c>
      <c r="D447" s="26">
        <f t="shared" si="60"/>
        <v>100</v>
      </c>
      <c r="E447" s="26">
        <f>'Sub Ref'!O$27</f>
        <v>75</v>
      </c>
      <c r="F447" s="26">
        <f>'Sub Ref'!P$27</f>
        <v>25</v>
      </c>
      <c r="G447" s="26">
        <f t="shared" si="61"/>
        <v>100</v>
      </c>
      <c r="H447" s="26" t="e">
        <f>VLOOKUP('DATA ENTRY'!L447,'Sub Ref'!$L$30:$O$31,4,0)</f>
        <v>#N/A</v>
      </c>
      <c r="I447" s="26" t="e">
        <f>VLOOKUP('DATA ENTRY'!L447,'Sub Ref'!$L$30:$P$31,5,0)</f>
        <v>#N/A</v>
      </c>
      <c r="J447" s="26" t="e">
        <f t="shared" si="67"/>
        <v>#N/A</v>
      </c>
      <c r="K447" s="26" t="e">
        <f>VLOOKUP('DATA ENTRY'!O447,'Sub Ref'!$C$3:$G$11,4,0)</f>
        <v>#N/A</v>
      </c>
      <c r="L447" s="26" t="e">
        <f>VLOOKUP('DATA ENTRY'!O447,'Sub Ref'!$C$3:$G$11,5,0)</f>
        <v>#N/A</v>
      </c>
      <c r="M447" s="26" t="e">
        <f t="shared" si="62"/>
        <v>#N/A</v>
      </c>
      <c r="N447" s="26" t="e">
        <f>VLOOKUP('DATA ENTRY'!R447,'Sub Ref'!$L$3:$P$11,4,0)</f>
        <v>#N/A</v>
      </c>
      <c r="O447" s="26" t="e">
        <f>VLOOKUP('DATA ENTRY'!R447,'Sub Ref'!$L$3:$P$11,5,0)</f>
        <v>#N/A</v>
      </c>
      <c r="P447" s="26" t="e">
        <f t="shared" si="68"/>
        <v>#N/A</v>
      </c>
      <c r="Q447" s="26" t="e">
        <f>VLOOKUP('DATA ENTRY'!U447,'Sub Ref'!$C$14:$G$22,4,0)</f>
        <v>#N/A</v>
      </c>
      <c r="R447" s="26" t="e">
        <f>VLOOKUP('DATA ENTRY'!U447,'Sub Ref'!$C$14:$G$22,5,0)</f>
        <v>#N/A</v>
      </c>
      <c r="S447" s="26" t="e">
        <f t="shared" si="69"/>
        <v>#N/A</v>
      </c>
      <c r="T447" s="26" t="e">
        <f>INDEX('Sub Ref'!$O$14:$O$22,MATCH('DATA ENTRY'!X447,'Sub Ref'!$L$14:$L$22,0))</f>
        <v>#N/A</v>
      </c>
      <c r="U447" s="26" t="e">
        <f>INDEX('Sub Ref'!$P$14:$P$22,MATCH('DATA ENTRY'!X447,'Sub Ref'!$L$14:$L$22,0))</f>
        <v>#N/A</v>
      </c>
      <c r="V447" s="26" t="e">
        <f t="shared" si="63"/>
        <v>#N/A</v>
      </c>
      <c r="X447" s="26">
        <f>'DATA ENTRY'!A447</f>
        <v>0</v>
      </c>
      <c r="Y447" s="26">
        <f>'Sub Ref'!$D$27</f>
        <v>2.25</v>
      </c>
      <c r="Z447" s="26">
        <f>'Sub Ref'!$E$27</f>
        <v>0.75</v>
      </c>
      <c r="AA447" s="26">
        <f>'Sub Ref'!$M$27</f>
        <v>3</v>
      </c>
      <c r="AB447" s="26">
        <f>'Sub Ref'!$N$27</f>
        <v>1</v>
      </c>
      <c r="AC447" s="26">
        <f>IFERROR(VLOOKUP('DATA ENTRY'!L447,'Sub Ref'!$L$30:$N$31,2,0),0)</f>
        <v>0</v>
      </c>
      <c r="AD447" s="26">
        <f>IFERROR(VLOOKUP('DATA ENTRY'!L447,'Sub Ref'!$L$30:$N$31,3,0),0)</f>
        <v>0</v>
      </c>
      <c r="AE447" s="26">
        <f>IFERROR(VLOOKUP('DATA ENTRY'!O447,'Sub Ref'!$C$3:$E$11,2,0),0)</f>
        <v>0</v>
      </c>
      <c r="AF447" s="26">
        <f>IFERROR(VLOOKUP('DATA ENTRY'!O447,'Sub Ref'!$C$3:$E$11,3,0),0)</f>
        <v>0</v>
      </c>
      <c r="AG447" s="26">
        <f>IFERROR(VLOOKUP('DATA ENTRY'!R447,'Sub Ref'!$L$3:$N$24,2,0),0)</f>
        <v>0</v>
      </c>
      <c r="AH447" s="26">
        <f>IFERROR(VLOOKUP('DATA ENTRY'!R447,'Sub Ref'!$L$3:$N$24,3,0),0)</f>
        <v>0</v>
      </c>
      <c r="AI447" s="26">
        <f>IFERROR(VLOOKUP('DATA ENTRY'!U447,'Sub Ref'!$C$14:$E$22,2,0),0)</f>
        <v>0</v>
      </c>
      <c r="AJ447" s="26">
        <f>IFERROR(VLOOKUP('DATA ENTRY'!U447,'Sub Ref'!$C$14:$E$22,3,0),0)</f>
        <v>0</v>
      </c>
      <c r="AK447" s="26">
        <f>IFERROR(INDEX('Sub Ref'!$M$14:$M$23,MATCH('DATA ENTRY'!X447,'Sub Ref'!$L$14:$L$23,0)),0)</f>
        <v>0</v>
      </c>
      <c r="AL447" s="26">
        <f>IFERROR(INDEX('Sub Ref'!$N$14:$N$23,MATCH('DATA ENTRY'!X447,'Sub Ref'!$L$14:$L$23,0)),0)</f>
        <v>0</v>
      </c>
      <c r="AN447" s="26">
        <f t="shared" si="64"/>
        <v>7</v>
      </c>
      <c r="AP447" s="26">
        <f>IFERROR('MARK LOOKUP'!Y447*LEDGER!AR447,0)</f>
        <v>0</v>
      </c>
      <c r="AQ447" s="26">
        <f>IFERROR('MARK LOOKUP'!Z447*LEDGER!AS447,0)</f>
        <v>0</v>
      </c>
      <c r="AR447" s="26">
        <f>IFERROR(AA447*LEDGER!AU447,0)</f>
        <v>0</v>
      </c>
      <c r="AS447" s="26">
        <f>IFERROR(AB447*LEDGER!AV447,0)</f>
        <v>0</v>
      </c>
      <c r="AT447" s="26">
        <f>IFERROR(AC447*LEDGER!AU447,0)</f>
        <v>0</v>
      </c>
      <c r="AU447" s="26">
        <f>IFERROR(AD447*LEDGER!AV447,0)</f>
        <v>0</v>
      </c>
      <c r="AV447" s="26">
        <f>IFERROR(AE447*LEDGER!BA447,0)</f>
        <v>0</v>
      </c>
      <c r="AW447" s="26">
        <f>IFERROR(AF447*LEDGER!BB447,0)</f>
        <v>0</v>
      </c>
      <c r="AX447" s="26">
        <f>IFERROR(AG447*LEDGER!BD447,0)</f>
        <v>0</v>
      </c>
      <c r="AY447" s="26">
        <f>IFERROR(AH447*LEDGER!BE447,0)</f>
        <v>0</v>
      </c>
      <c r="AZ447" s="26">
        <f>IFERROR(AI447*LEDGER!BG447,0)</f>
        <v>0</v>
      </c>
      <c r="BA447" s="26">
        <f>IFERROR(AJ447*LEDGER!BH447,0)</f>
        <v>0</v>
      </c>
      <c r="BB447" s="26">
        <f>IFERROR(AK447*LEDGER!BJ447,0)</f>
        <v>0</v>
      </c>
      <c r="BC447" s="26">
        <f>IFERROR(AL447*LEDGER!BK447,0)</f>
        <v>0</v>
      </c>
      <c r="BD447" s="26">
        <f t="shared" si="65"/>
        <v>0</v>
      </c>
      <c r="BE447" s="26">
        <f t="shared" si="66"/>
        <v>0</v>
      </c>
    </row>
    <row r="448" spans="2:57" x14ac:dyDescent="0.2">
      <c r="B448" s="26">
        <f>'Sub Ref'!F$27</f>
        <v>75</v>
      </c>
      <c r="C448" s="26">
        <f>'Sub Ref'!G$27</f>
        <v>25</v>
      </c>
      <c r="D448" s="26">
        <f t="shared" si="60"/>
        <v>100</v>
      </c>
      <c r="E448" s="26">
        <f>'Sub Ref'!O$27</f>
        <v>75</v>
      </c>
      <c r="F448" s="26">
        <f>'Sub Ref'!P$27</f>
        <v>25</v>
      </c>
      <c r="G448" s="26">
        <f t="shared" si="61"/>
        <v>100</v>
      </c>
      <c r="H448" s="26" t="e">
        <f>VLOOKUP('DATA ENTRY'!L448,'Sub Ref'!$L$30:$O$31,4,0)</f>
        <v>#N/A</v>
      </c>
      <c r="I448" s="26" t="e">
        <f>VLOOKUP('DATA ENTRY'!L448,'Sub Ref'!$L$30:$P$31,5,0)</f>
        <v>#N/A</v>
      </c>
      <c r="J448" s="26" t="e">
        <f t="shared" si="67"/>
        <v>#N/A</v>
      </c>
      <c r="K448" s="26" t="e">
        <f>VLOOKUP('DATA ENTRY'!O448,'Sub Ref'!$C$3:$G$11,4,0)</f>
        <v>#N/A</v>
      </c>
      <c r="L448" s="26" t="e">
        <f>VLOOKUP('DATA ENTRY'!O448,'Sub Ref'!$C$3:$G$11,5,0)</f>
        <v>#N/A</v>
      </c>
      <c r="M448" s="26" t="e">
        <f t="shared" si="62"/>
        <v>#N/A</v>
      </c>
      <c r="N448" s="26" t="e">
        <f>VLOOKUP('DATA ENTRY'!R448,'Sub Ref'!$L$3:$P$11,4,0)</f>
        <v>#N/A</v>
      </c>
      <c r="O448" s="26" t="e">
        <f>VLOOKUP('DATA ENTRY'!R448,'Sub Ref'!$L$3:$P$11,5,0)</f>
        <v>#N/A</v>
      </c>
      <c r="P448" s="26" t="e">
        <f t="shared" si="68"/>
        <v>#N/A</v>
      </c>
      <c r="Q448" s="26" t="e">
        <f>VLOOKUP('DATA ENTRY'!U448,'Sub Ref'!$C$14:$G$22,4,0)</f>
        <v>#N/A</v>
      </c>
      <c r="R448" s="26" t="e">
        <f>VLOOKUP('DATA ENTRY'!U448,'Sub Ref'!$C$14:$G$22,5,0)</f>
        <v>#N/A</v>
      </c>
      <c r="S448" s="26" t="e">
        <f t="shared" si="69"/>
        <v>#N/A</v>
      </c>
      <c r="T448" s="26" t="e">
        <f>INDEX('Sub Ref'!$O$14:$O$22,MATCH('DATA ENTRY'!X448,'Sub Ref'!$L$14:$L$22,0))</f>
        <v>#N/A</v>
      </c>
      <c r="U448" s="26" t="e">
        <f>INDEX('Sub Ref'!$P$14:$P$22,MATCH('DATA ENTRY'!X448,'Sub Ref'!$L$14:$L$22,0))</f>
        <v>#N/A</v>
      </c>
      <c r="V448" s="26" t="e">
        <f t="shared" si="63"/>
        <v>#N/A</v>
      </c>
      <c r="X448" s="26">
        <f>'DATA ENTRY'!A448</f>
        <v>0</v>
      </c>
      <c r="Y448" s="26">
        <f>'Sub Ref'!$D$27</f>
        <v>2.25</v>
      </c>
      <c r="Z448" s="26">
        <f>'Sub Ref'!$E$27</f>
        <v>0.75</v>
      </c>
      <c r="AA448" s="26">
        <f>'Sub Ref'!$M$27</f>
        <v>3</v>
      </c>
      <c r="AB448" s="26">
        <f>'Sub Ref'!$N$27</f>
        <v>1</v>
      </c>
      <c r="AC448" s="26">
        <f>IFERROR(VLOOKUP('DATA ENTRY'!L448,'Sub Ref'!$L$30:$N$31,2,0),0)</f>
        <v>0</v>
      </c>
      <c r="AD448" s="26">
        <f>IFERROR(VLOOKUP('DATA ENTRY'!L448,'Sub Ref'!$L$30:$N$31,3,0),0)</f>
        <v>0</v>
      </c>
      <c r="AE448" s="26">
        <f>IFERROR(VLOOKUP('DATA ENTRY'!O448,'Sub Ref'!$C$3:$E$11,2,0),0)</f>
        <v>0</v>
      </c>
      <c r="AF448" s="26">
        <f>IFERROR(VLOOKUP('DATA ENTRY'!O448,'Sub Ref'!$C$3:$E$11,3,0),0)</f>
        <v>0</v>
      </c>
      <c r="AG448" s="26">
        <f>IFERROR(VLOOKUP('DATA ENTRY'!R448,'Sub Ref'!$L$3:$N$24,2,0),0)</f>
        <v>0</v>
      </c>
      <c r="AH448" s="26">
        <f>IFERROR(VLOOKUP('DATA ENTRY'!R448,'Sub Ref'!$L$3:$N$24,3,0),0)</f>
        <v>0</v>
      </c>
      <c r="AI448" s="26">
        <f>IFERROR(VLOOKUP('DATA ENTRY'!U448,'Sub Ref'!$C$14:$E$22,2,0),0)</f>
        <v>0</v>
      </c>
      <c r="AJ448" s="26">
        <f>IFERROR(VLOOKUP('DATA ENTRY'!U448,'Sub Ref'!$C$14:$E$22,3,0),0)</f>
        <v>0</v>
      </c>
      <c r="AK448" s="26">
        <f>IFERROR(INDEX('Sub Ref'!$M$14:$M$23,MATCH('DATA ENTRY'!X448,'Sub Ref'!$L$14:$L$23,0)),0)</f>
        <v>0</v>
      </c>
      <c r="AL448" s="26">
        <f>IFERROR(INDEX('Sub Ref'!$N$14:$N$23,MATCH('DATA ENTRY'!X448,'Sub Ref'!$L$14:$L$23,0)),0)</f>
        <v>0</v>
      </c>
      <c r="AN448" s="26">
        <f t="shared" si="64"/>
        <v>7</v>
      </c>
      <c r="AP448" s="26">
        <f>IFERROR('MARK LOOKUP'!Y448*LEDGER!AR448,0)</f>
        <v>0</v>
      </c>
      <c r="AQ448" s="26">
        <f>IFERROR('MARK LOOKUP'!Z448*LEDGER!AS448,0)</f>
        <v>0</v>
      </c>
      <c r="AR448" s="26">
        <f>IFERROR(AA448*LEDGER!AU448,0)</f>
        <v>0</v>
      </c>
      <c r="AS448" s="26">
        <f>IFERROR(AB448*LEDGER!AV448,0)</f>
        <v>0</v>
      </c>
      <c r="AT448" s="26">
        <f>IFERROR(AC448*LEDGER!AU448,0)</f>
        <v>0</v>
      </c>
      <c r="AU448" s="26">
        <f>IFERROR(AD448*LEDGER!AV448,0)</f>
        <v>0</v>
      </c>
      <c r="AV448" s="26">
        <f>IFERROR(AE448*LEDGER!BA448,0)</f>
        <v>0</v>
      </c>
      <c r="AW448" s="26">
        <f>IFERROR(AF448*LEDGER!BB448,0)</f>
        <v>0</v>
      </c>
      <c r="AX448" s="26">
        <f>IFERROR(AG448*LEDGER!BD448,0)</f>
        <v>0</v>
      </c>
      <c r="AY448" s="26">
        <f>IFERROR(AH448*LEDGER!BE448,0)</f>
        <v>0</v>
      </c>
      <c r="AZ448" s="26">
        <f>IFERROR(AI448*LEDGER!BG448,0)</f>
        <v>0</v>
      </c>
      <c r="BA448" s="26">
        <f>IFERROR(AJ448*LEDGER!BH448,0)</f>
        <v>0</v>
      </c>
      <c r="BB448" s="26">
        <f>IFERROR(AK448*LEDGER!BJ448,0)</f>
        <v>0</v>
      </c>
      <c r="BC448" s="26">
        <f>IFERROR(AL448*LEDGER!BK448,0)</f>
        <v>0</v>
      </c>
      <c r="BD448" s="26">
        <f t="shared" si="65"/>
        <v>0</v>
      </c>
      <c r="BE448" s="26">
        <f t="shared" si="66"/>
        <v>0</v>
      </c>
    </row>
    <row r="449" spans="2:57" x14ac:dyDescent="0.2">
      <c r="B449" s="26">
        <f>'Sub Ref'!F$27</f>
        <v>75</v>
      </c>
      <c r="C449" s="26">
        <f>'Sub Ref'!G$27</f>
        <v>25</v>
      </c>
      <c r="D449" s="26">
        <f t="shared" si="60"/>
        <v>100</v>
      </c>
      <c r="E449" s="26">
        <f>'Sub Ref'!O$27</f>
        <v>75</v>
      </c>
      <c r="F449" s="26">
        <f>'Sub Ref'!P$27</f>
        <v>25</v>
      </c>
      <c r="G449" s="26">
        <f t="shared" si="61"/>
        <v>100</v>
      </c>
      <c r="H449" s="26" t="e">
        <f>VLOOKUP('DATA ENTRY'!L449,'Sub Ref'!$L$30:$O$31,4,0)</f>
        <v>#N/A</v>
      </c>
      <c r="I449" s="26" t="e">
        <f>VLOOKUP('DATA ENTRY'!L449,'Sub Ref'!$L$30:$P$31,5,0)</f>
        <v>#N/A</v>
      </c>
      <c r="J449" s="26" t="e">
        <f t="shared" si="67"/>
        <v>#N/A</v>
      </c>
      <c r="K449" s="26" t="e">
        <f>VLOOKUP('DATA ENTRY'!O449,'Sub Ref'!$C$3:$G$11,4,0)</f>
        <v>#N/A</v>
      </c>
      <c r="L449" s="26" t="e">
        <f>VLOOKUP('DATA ENTRY'!O449,'Sub Ref'!$C$3:$G$11,5,0)</f>
        <v>#N/A</v>
      </c>
      <c r="M449" s="26" t="e">
        <f t="shared" si="62"/>
        <v>#N/A</v>
      </c>
      <c r="N449" s="26" t="e">
        <f>VLOOKUP('DATA ENTRY'!R449,'Sub Ref'!$L$3:$P$11,4,0)</f>
        <v>#N/A</v>
      </c>
      <c r="O449" s="26" t="e">
        <f>VLOOKUP('DATA ENTRY'!R449,'Sub Ref'!$L$3:$P$11,5,0)</f>
        <v>#N/A</v>
      </c>
      <c r="P449" s="26" t="e">
        <f t="shared" si="68"/>
        <v>#N/A</v>
      </c>
      <c r="Q449" s="26" t="e">
        <f>VLOOKUP('DATA ENTRY'!U449,'Sub Ref'!$C$14:$G$22,4,0)</f>
        <v>#N/A</v>
      </c>
      <c r="R449" s="26" t="e">
        <f>VLOOKUP('DATA ENTRY'!U449,'Sub Ref'!$C$14:$G$22,5,0)</f>
        <v>#N/A</v>
      </c>
      <c r="S449" s="26" t="e">
        <f t="shared" si="69"/>
        <v>#N/A</v>
      </c>
      <c r="T449" s="26" t="e">
        <f>INDEX('Sub Ref'!$O$14:$O$22,MATCH('DATA ENTRY'!X449,'Sub Ref'!$L$14:$L$22,0))</f>
        <v>#N/A</v>
      </c>
      <c r="U449" s="26" t="e">
        <f>INDEX('Sub Ref'!$P$14:$P$22,MATCH('DATA ENTRY'!X449,'Sub Ref'!$L$14:$L$22,0))</f>
        <v>#N/A</v>
      </c>
      <c r="V449" s="26" t="e">
        <f t="shared" si="63"/>
        <v>#N/A</v>
      </c>
      <c r="X449" s="26">
        <f>'DATA ENTRY'!A449</f>
        <v>0</v>
      </c>
      <c r="Y449" s="26">
        <f>'Sub Ref'!$D$27</f>
        <v>2.25</v>
      </c>
      <c r="Z449" s="26">
        <f>'Sub Ref'!$E$27</f>
        <v>0.75</v>
      </c>
      <c r="AA449" s="26">
        <f>'Sub Ref'!$M$27</f>
        <v>3</v>
      </c>
      <c r="AB449" s="26">
        <f>'Sub Ref'!$N$27</f>
        <v>1</v>
      </c>
      <c r="AC449" s="26">
        <f>IFERROR(VLOOKUP('DATA ENTRY'!L449,'Sub Ref'!$L$30:$N$31,2,0),0)</f>
        <v>0</v>
      </c>
      <c r="AD449" s="26">
        <f>IFERROR(VLOOKUP('DATA ENTRY'!L449,'Sub Ref'!$L$30:$N$31,3,0),0)</f>
        <v>0</v>
      </c>
      <c r="AE449" s="26">
        <f>IFERROR(VLOOKUP('DATA ENTRY'!O449,'Sub Ref'!$C$3:$E$11,2,0),0)</f>
        <v>0</v>
      </c>
      <c r="AF449" s="26">
        <f>IFERROR(VLOOKUP('DATA ENTRY'!O449,'Sub Ref'!$C$3:$E$11,3,0),0)</f>
        <v>0</v>
      </c>
      <c r="AG449" s="26">
        <f>IFERROR(VLOOKUP('DATA ENTRY'!R449,'Sub Ref'!$L$3:$N$24,2,0),0)</f>
        <v>0</v>
      </c>
      <c r="AH449" s="26">
        <f>IFERROR(VLOOKUP('DATA ENTRY'!R449,'Sub Ref'!$L$3:$N$24,3,0),0)</f>
        <v>0</v>
      </c>
      <c r="AI449" s="26">
        <f>IFERROR(VLOOKUP('DATA ENTRY'!U449,'Sub Ref'!$C$14:$E$22,2,0),0)</f>
        <v>0</v>
      </c>
      <c r="AJ449" s="26">
        <f>IFERROR(VLOOKUP('DATA ENTRY'!U449,'Sub Ref'!$C$14:$E$22,3,0),0)</f>
        <v>0</v>
      </c>
      <c r="AK449" s="26">
        <f>IFERROR(INDEX('Sub Ref'!$M$14:$M$23,MATCH('DATA ENTRY'!X449,'Sub Ref'!$L$14:$L$23,0)),0)</f>
        <v>0</v>
      </c>
      <c r="AL449" s="26">
        <f>IFERROR(INDEX('Sub Ref'!$N$14:$N$23,MATCH('DATA ENTRY'!X449,'Sub Ref'!$L$14:$L$23,0)),0)</f>
        <v>0</v>
      </c>
      <c r="AN449" s="26">
        <f t="shared" si="64"/>
        <v>7</v>
      </c>
      <c r="AP449" s="26">
        <f>IFERROR('MARK LOOKUP'!Y449*LEDGER!AR449,0)</f>
        <v>0</v>
      </c>
      <c r="AQ449" s="26">
        <f>IFERROR('MARK LOOKUP'!Z449*LEDGER!AS449,0)</f>
        <v>0</v>
      </c>
      <c r="AR449" s="26">
        <f>IFERROR(AA449*LEDGER!AU449,0)</f>
        <v>0</v>
      </c>
      <c r="AS449" s="26">
        <f>IFERROR(AB449*LEDGER!AV449,0)</f>
        <v>0</v>
      </c>
      <c r="AT449" s="26">
        <f>IFERROR(AC449*LEDGER!AU449,0)</f>
        <v>0</v>
      </c>
      <c r="AU449" s="26">
        <f>IFERROR(AD449*LEDGER!AV449,0)</f>
        <v>0</v>
      </c>
      <c r="AV449" s="26">
        <f>IFERROR(AE449*LEDGER!BA449,0)</f>
        <v>0</v>
      </c>
      <c r="AW449" s="26">
        <f>IFERROR(AF449*LEDGER!BB449,0)</f>
        <v>0</v>
      </c>
      <c r="AX449" s="26">
        <f>IFERROR(AG449*LEDGER!BD449,0)</f>
        <v>0</v>
      </c>
      <c r="AY449" s="26">
        <f>IFERROR(AH449*LEDGER!BE449,0)</f>
        <v>0</v>
      </c>
      <c r="AZ449" s="26">
        <f>IFERROR(AI449*LEDGER!BG449,0)</f>
        <v>0</v>
      </c>
      <c r="BA449" s="26">
        <f>IFERROR(AJ449*LEDGER!BH449,0)</f>
        <v>0</v>
      </c>
      <c r="BB449" s="26">
        <f>IFERROR(AK449*LEDGER!BJ449,0)</f>
        <v>0</v>
      </c>
      <c r="BC449" s="26">
        <f>IFERROR(AL449*LEDGER!BK449,0)</f>
        <v>0</v>
      </c>
      <c r="BD449" s="26">
        <f t="shared" si="65"/>
        <v>0</v>
      </c>
      <c r="BE449" s="26">
        <f t="shared" si="66"/>
        <v>0</v>
      </c>
    </row>
    <row r="450" spans="2:57" x14ac:dyDescent="0.2">
      <c r="B450" s="26">
        <f>'Sub Ref'!F$27</f>
        <v>75</v>
      </c>
      <c r="C450" s="26">
        <f>'Sub Ref'!G$27</f>
        <v>25</v>
      </c>
      <c r="D450" s="26">
        <f t="shared" si="60"/>
        <v>100</v>
      </c>
      <c r="E450" s="26">
        <f>'Sub Ref'!O$27</f>
        <v>75</v>
      </c>
      <c r="F450" s="26">
        <f>'Sub Ref'!P$27</f>
        <v>25</v>
      </c>
      <c r="G450" s="26">
        <f t="shared" si="61"/>
        <v>100</v>
      </c>
      <c r="H450" s="26" t="e">
        <f>VLOOKUP('DATA ENTRY'!L450,'Sub Ref'!$L$30:$O$31,4,0)</f>
        <v>#N/A</v>
      </c>
      <c r="I450" s="26" t="e">
        <f>VLOOKUP('DATA ENTRY'!L450,'Sub Ref'!$L$30:$P$31,5,0)</f>
        <v>#N/A</v>
      </c>
      <c r="J450" s="26" t="e">
        <f t="shared" si="67"/>
        <v>#N/A</v>
      </c>
      <c r="K450" s="26" t="e">
        <f>VLOOKUP('DATA ENTRY'!O450,'Sub Ref'!$C$3:$G$11,4,0)</f>
        <v>#N/A</v>
      </c>
      <c r="L450" s="26" t="e">
        <f>VLOOKUP('DATA ENTRY'!O450,'Sub Ref'!$C$3:$G$11,5,0)</f>
        <v>#N/A</v>
      </c>
      <c r="M450" s="26" t="e">
        <f t="shared" si="62"/>
        <v>#N/A</v>
      </c>
      <c r="N450" s="26" t="e">
        <f>VLOOKUP('DATA ENTRY'!R450,'Sub Ref'!$L$3:$P$11,4,0)</f>
        <v>#N/A</v>
      </c>
      <c r="O450" s="26" t="e">
        <f>VLOOKUP('DATA ENTRY'!R450,'Sub Ref'!$L$3:$P$11,5,0)</f>
        <v>#N/A</v>
      </c>
      <c r="P450" s="26" t="e">
        <f t="shared" si="68"/>
        <v>#N/A</v>
      </c>
      <c r="Q450" s="26" t="e">
        <f>VLOOKUP('DATA ENTRY'!U450,'Sub Ref'!$C$14:$G$22,4,0)</f>
        <v>#N/A</v>
      </c>
      <c r="R450" s="26" t="e">
        <f>VLOOKUP('DATA ENTRY'!U450,'Sub Ref'!$C$14:$G$22,5,0)</f>
        <v>#N/A</v>
      </c>
      <c r="S450" s="26" t="e">
        <f t="shared" si="69"/>
        <v>#N/A</v>
      </c>
      <c r="T450" s="26" t="e">
        <f>INDEX('Sub Ref'!$O$14:$O$22,MATCH('DATA ENTRY'!X450,'Sub Ref'!$L$14:$L$22,0))</f>
        <v>#N/A</v>
      </c>
      <c r="U450" s="26" t="e">
        <f>INDEX('Sub Ref'!$P$14:$P$22,MATCH('DATA ENTRY'!X450,'Sub Ref'!$L$14:$L$22,0))</f>
        <v>#N/A</v>
      </c>
      <c r="V450" s="26" t="e">
        <f t="shared" si="63"/>
        <v>#N/A</v>
      </c>
      <c r="X450" s="26">
        <f>'DATA ENTRY'!A450</f>
        <v>0</v>
      </c>
      <c r="Y450" s="26">
        <f>'Sub Ref'!$D$27</f>
        <v>2.25</v>
      </c>
      <c r="Z450" s="26">
        <f>'Sub Ref'!$E$27</f>
        <v>0.75</v>
      </c>
      <c r="AA450" s="26">
        <f>'Sub Ref'!$M$27</f>
        <v>3</v>
      </c>
      <c r="AB450" s="26">
        <f>'Sub Ref'!$N$27</f>
        <v>1</v>
      </c>
      <c r="AC450" s="26">
        <f>IFERROR(VLOOKUP('DATA ENTRY'!L450,'Sub Ref'!$L$30:$N$31,2,0),0)</f>
        <v>0</v>
      </c>
      <c r="AD450" s="26">
        <f>IFERROR(VLOOKUP('DATA ENTRY'!L450,'Sub Ref'!$L$30:$N$31,3,0),0)</f>
        <v>0</v>
      </c>
      <c r="AE450" s="26">
        <f>IFERROR(VLOOKUP('DATA ENTRY'!O450,'Sub Ref'!$C$3:$E$11,2,0),0)</f>
        <v>0</v>
      </c>
      <c r="AF450" s="26">
        <f>IFERROR(VLOOKUP('DATA ENTRY'!O450,'Sub Ref'!$C$3:$E$11,3,0),0)</f>
        <v>0</v>
      </c>
      <c r="AG450" s="26">
        <f>IFERROR(VLOOKUP('DATA ENTRY'!R450,'Sub Ref'!$L$3:$N$24,2,0),0)</f>
        <v>0</v>
      </c>
      <c r="AH450" s="26">
        <f>IFERROR(VLOOKUP('DATA ENTRY'!R450,'Sub Ref'!$L$3:$N$24,3,0),0)</f>
        <v>0</v>
      </c>
      <c r="AI450" s="26">
        <f>IFERROR(VLOOKUP('DATA ENTRY'!U450,'Sub Ref'!$C$14:$E$22,2,0),0)</f>
        <v>0</v>
      </c>
      <c r="AJ450" s="26">
        <f>IFERROR(VLOOKUP('DATA ENTRY'!U450,'Sub Ref'!$C$14:$E$22,3,0),0)</f>
        <v>0</v>
      </c>
      <c r="AK450" s="26">
        <f>IFERROR(INDEX('Sub Ref'!$M$14:$M$23,MATCH('DATA ENTRY'!X450,'Sub Ref'!$L$14:$L$23,0)),0)</f>
        <v>0</v>
      </c>
      <c r="AL450" s="26">
        <f>IFERROR(INDEX('Sub Ref'!$N$14:$N$23,MATCH('DATA ENTRY'!X450,'Sub Ref'!$L$14:$L$23,0)),0)</f>
        <v>0</v>
      </c>
      <c r="AN450" s="26">
        <f t="shared" si="64"/>
        <v>7</v>
      </c>
      <c r="AP450" s="26">
        <f>IFERROR('MARK LOOKUP'!Y450*LEDGER!AR450,0)</f>
        <v>0</v>
      </c>
      <c r="AQ450" s="26">
        <f>IFERROR('MARK LOOKUP'!Z450*LEDGER!AS450,0)</f>
        <v>0</v>
      </c>
      <c r="AR450" s="26">
        <f>IFERROR(AA450*LEDGER!AU450,0)</f>
        <v>0</v>
      </c>
      <c r="AS450" s="26">
        <f>IFERROR(AB450*LEDGER!AV450,0)</f>
        <v>0</v>
      </c>
      <c r="AT450" s="26">
        <f>IFERROR(AC450*LEDGER!AU450,0)</f>
        <v>0</v>
      </c>
      <c r="AU450" s="26">
        <f>IFERROR(AD450*LEDGER!AV450,0)</f>
        <v>0</v>
      </c>
      <c r="AV450" s="26">
        <f>IFERROR(AE450*LEDGER!BA450,0)</f>
        <v>0</v>
      </c>
      <c r="AW450" s="26">
        <f>IFERROR(AF450*LEDGER!BB450,0)</f>
        <v>0</v>
      </c>
      <c r="AX450" s="26">
        <f>IFERROR(AG450*LEDGER!BD450,0)</f>
        <v>0</v>
      </c>
      <c r="AY450" s="26">
        <f>IFERROR(AH450*LEDGER!BE450,0)</f>
        <v>0</v>
      </c>
      <c r="AZ450" s="26">
        <f>IFERROR(AI450*LEDGER!BG450,0)</f>
        <v>0</v>
      </c>
      <c r="BA450" s="26">
        <f>IFERROR(AJ450*LEDGER!BH450,0)</f>
        <v>0</v>
      </c>
      <c r="BB450" s="26">
        <f>IFERROR(AK450*LEDGER!BJ450,0)</f>
        <v>0</v>
      </c>
      <c r="BC450" s="26">
        <f>IFERROR(AL450*LEDGER!BK450,0)</f>
        <v>0</v>
      </c>
      <c r="BD450" s="26">
        <f t="shared" si="65"/>
        <v>0</v>
      </c>
      <c r="BE450" s="26">
        <f t="shared" si="66"/>
        <v>0</v>
      </c>
    </row>
    <row r="451" spans="2:57" x14ac:dyDescent="0.2">
      <c r="B451" s="26">
        <f>'Sub Ref'!F$27</f>
        <v>75</v>
      </c>
      <c r="C451" s="26">
        <f>'Sub Ref'!G$27</f>
        <v>25</v>
      </c>
      <c r="D451" s="26">
        <f t="shared" ref="D451:D501" si="70">SUM(B451:C451)</f>
        <v>100</v>
      </c>
      <c r="E451" s="26">
        <f>'Sub Ref'!O$27</f>
        <v>75</v>
      </c>
      <c r="F451" s="26">
        <f>'Sub Ref'!P$27</f>
        <v>25</v>
      </c>
      <c r="G451" s="26">
        <f t="shared" ref="G451:G501" si="71">SUM(E451:F451)</f>
        <v>100</v>
      </c>
      <c r="H451" s="26" t="e">
        <f>VLOOKUP('DATA ENTRY'!L451,'Sub Ref'!$L$30:$O$31,4,0)</f>
        <v>#N/A</v>
      </c>
      <c r="I451" s="26" t="e">
        <f>VLOOKUP('DATA ENTRY'!L451,'Sub Ref'!$L$30:$P$31,5,0)</f>
        <v>#N/A</v>
      </c>
      <c r="J451" s="26" t="e">
        <f t="shared" si="67"/>
        <v>#N/A</v>
      </c>
      <c r="K451" s="26" t="e">
        <f>VLOOKUP('DATA ENTRY'!O451,'Sub Ref'!$C$3:$G$11,4,0)</f>
        <v>#N/A</v>
      </c>
      <c r="L451" s="26" t="e">
        <f>VLOOKUP('DATA ENTRY'!O451,'Sub Ref'!$C$3:$G$11,5,0)</f>
        <v>#N/A</v>
      </c>
      <c r="M451" s="26" t="e">
        <f t="shared" ref="M451:M501" si="72">SUM(K451:L451)</f>
        <v>#N/A</v>
      </c>
      <c r="N451" s="26" t="e">
        <f>VLOOKUP('DATA ENTRY'!R451,'Sub Ref'!$L$3:$P$11,4,0)</f>
        <v>#N/A</v>
      </c>
      <c r="O451" s="26" t="e">
        <f>VLOOKUP('DATA ENTRY'!R451,'Sub Ref'!$L$3:$P$11,5,0)</f>
        <v>#N/A</v>
      </c>
      <c r="P451" s="26" t="e">
        <f t="shared" si="68"/>
        <v>#N/A</v>
      </c>
      <c r="Q451" s="26" t="e">
        <f>VLOOKUP('DATA ENTRY'!U451,'Sub Ref'!$C$14:$G$22,4,0)</f>
        <v>#N/A</v>
      </c>
      <c r="R451" s="26" t="e">
        <f>VLOOKUP('DATA ENTRY'!U451,'Sub Ref'!$C$14:$G$22,5,0)</f>
        <v>#N/A</v>
      </c>
      <c r="S451" s="26" t="e">
        <f t="shared" si="69"/>
        <v>#N/A</v>
      </c>
      <c r="T451" s="26" t="e">
        <f>INDEX('Sub Ref'!$O$14:$O$22,MATCH('DATA ENTRY'!X451,'Sub Ref'!$L$14:$L$22,0))</f>
        <v>#N/A</v>
      </c>
      <c r="U451" s="26" t="e">
        <f>INDEX('Sub Ref'!$P$14:$P$22,MATCH('DATA ENTRY'!X451,'Sub Ref'!$L$14:$L$22,0))</f>
        <v>#N/A</v>
      </c>
      <c r="V451" s="26" t="e">
        <f t="shared" ref="V451:V501" si="73">SUM(T451:U451)</f>
        <v>#N/A</v>
      </c>
      <c r="X451" s="26">
        <f>'DATA ENTRY'!A451</f>
        <v>0</v>
      </c>
      <c r="Y451" s="26">
        <f>'Sub Ref'!$D$27</f>
        <v>2.25</v>
      </c>
      <c r="Z451" s="26">
        <f>'Sub Ref'!$E$27</f>
        <v>0.75</v>
      </c>
      <c r="AA451" s="26">
        <f>'Sub Ref'!$M$27</f>
        <v>3</v>
      </c>
      <c r="AB451" s="26">
        <f>'Sub Ref'!$N$27</f>
        <v>1</v>
      </c>
      <c r="AC451" s="26">
        <f>IFERROR(VLOOKUP('DATA ENTRY'!L451,'Sub Ref'!$L$30:$N$31,2,0),0)</f>
        <v>0</v>
      </c>
      <c r="AD451" s="26">
        <f>IFERROR(VLOOKUP('DATA ENTRY'!L451,'Sub Ref'!$L$30:$N$31,3,0),0)</f>
        <v>0</v>
      </c>
      <c r="AE451" s="26">
        <f>IFERROR(VLOOKUP('DATA ENTRY'!O451,'Sub Ref'!$C$3:$E$11,2,0),0)</f>
        <v>0</v>
      </c>
      <c r="AF451" s="26">
        <f>IFERROR(VLOOKUP('DATA ENTRY'!O451,'Sub Ref'!$C$3:$E$11,3,0),0)</f>
        <v>0</v>
      </c>
      <c r="AG451" s="26">
        <f>IFERROR(VLOOKUP('DATA ENTRY'!R451,'Sub Ref'!$L$3:$N$24,2,0),0)</f>
        <v>0</v>
      </c>
      <c r="AH451" s="26">
        <f>IFERROR(VLOOKUP('DATA ENTRY'!R451,'Sub Ref'!$L$3:$N$24,3,0),0)</f>
        <v>0</v>
      </c>
      <c r="AI451" s="26">
        <f>IFERROR(VLOOKUP('DATA ENTRY'!U451,'Sub Ref'!$C$14:$E$22,2,0),0)</f>
        <v>0</v>
      </c>
      <c r="AJ451" s="26">
        <f>IFERROR(VLOOKUP('DATA ENTRY'!U451,'Sub Ref'!$C$14:$E$22,3,0),0)</f>
        <v>0</v>
      </c>
      <c r="AK451" s="26">
        <f>IFERROR(INDEX('Sub Ref'!$M$14:$M$23,MATCH('DATA ENTRY'!X451,'Sub Ref'!$L$14:$L$23,0)),0)</f>
        <v>0</v>
      </c>
      <c r="AL451" s="26">
        <f>IFERROR(INDEX('Sub Ref'!$N$14:$N$23,MATCH('DATA ENTRY'!X451,'Sub Ref'!$L$14:$L$23,0)),0)</f>
        <v>0</v>
      </c>
      <c r="AN451" s="26">
        <f t="shared" ref="AN451:AN501" si="74">SUM(Y451:AL451)</f>
        <v>7</v>
      </c>
      <c r="AP451" s="26">
        <f>IFERROR('MARK LOOKUP'!Y451*LEDGER!AR451,0)</f>
        <v>0</v>
      </c>
      <c r="AQ451" s="26">
        <f>IFERROR('MARK LOOKUP'!Z451*LEDGER!AS451,0)</f>
        <v>0</v>
      </c>
      <c r="AR451" s="26">
        <f>IFERROR(AA451*LEDGER!AU451,0)</f>
        <v>0</v>
      </c>
      <c r="AS451" s="26">
        <f>IFERROR(AB451*LEDGER!AV451,0)</f>
        <v>0</v>
      </c>
      <c r="AT451" s="26">
        <f>IFERROR(AC451*LEDGER!AU451,0)</f>
        <v>0</v>
      </c>
      <c r="AU451" s="26">
        <f>IFERROR(AD451*LEDGER!AV451,0)</f>
        <v>0</v>
      </c>
      <c r="AV451" s="26">
        <f>IFERROR(AE451*LEDGER!BA451,0)</f>
        <v>0</v>
      </c>
      <c r="AW451" s="26">
        <f>IFERROR(AF451*LEDGER!BB451,0)</f>
        <v>0</v>
      </c>
      <c r="AX451" s="26">
        <f>IFERROR(AG451*LEDGER!BD451,0)</f>
        <v>0</v>
      </c>
      <c r="AY451" s="26">
        <f>IFERROR(AH451*LEDGER!BE451,0)</f>
        <v>0</v>
      </c>
      <c r="AZ451" s="26">
        <f>IFERROR(AI451*LEDGER!BG451,0)</f>
        <v>0</v>
      </c>
      <c r="BA451" s="26">
        <f>IFERROR(AJ451*LEDGER!BH451,0)</f>
        <v>0</v>
      </c>
      <c r="BB451" s="26">
        <f>IFERROR(AK451*LEDGER!BJ451,0)</f>
        <v>0</v>
      </c>
      <c r="BC451" s="26">
        <f>IFERROR(AL451*LEDGER!BK451,0)</f>
        <v>0</v>
      </c>
      <c r="BD451" s="26">
        <f t="shared" ref="BD451:BD501" si="75">SUM(AP451:BC451)</f>
        <v>0</v>
      </c>
      <c r="BE451" s="26">
        <f t="shared" ref="BE451:BE501" si="76">BD451/AN451</f>
        <v>0</v>
      </c>
    </row>
    <row r="452" spans="2:57" x14ac:dyDescent="0.2">
      <c r="B452" s="26">
        <f>'Sub Ref'!F$27</f>
        <v>75</v>
      </c>
      <c r="C452" s="26">
        <f>'Sub Ref'!G$27</f>
        <v>25</v>
      </c>
      <c r="D452" s="26">
        <f t="shared" si="70"/>
        <v>100</v>
      </c>
      <c r="E452" s="26">
        <f>'Sub Ref'!O$27</f>
        <v>75</v>
      </c>
      <c r="F452" s="26">
        <f>'Sub Ref'!P$27</f>
        <v>25</v>
      </c>
      <c r="G452" s="26">
        <f t="shared" si="71"/>
        <v>100</v>
      </c>
      <c r="H452" s="26" t="e">
        <f>VLOOKUP('DATA ENTRY'!L452,'Sub Ref'!$L$30:$O$31,4,0)</f>
        <v>#N/A</v>
      </c>
      <c r="I452" s="26" t="e">
        <f>VLOOKUP('DATA ENTRY'!L452,'Sub Ref'!$L$30:$P$31,5,0)</f>
        <v>#N/A</v>
      </c>
      <c r="J452" s="26" t="e">
        <f t="shared" ref="J452:J501" si="77">SUM(H452:I452)</f>
        <v>#N/A</v>
      </c>
      <c r="K452" s="26" t="e">
        <f>VLOOKUP('DATA ENTRY'!O452,'Sub Ref'!$C$3:$G$11,4,0)</f>
        <v>#N/A</v>
      </c>
      <c r="L452" s="26" t="e">
        <f>VLOOKUP('DATA ENTRY'!O452,'Sub Ref'!$C$3:$G$11,5,0)</f>
        <v>#N/A</v>
      </c>
      <c r="M452" s="26" t="e">
        <f t="shared" si="72"/>
        <v>#N/A</v>
      </c>
      <c r="N452" s="26" t="e">
        <f>VLOOKUP('DATA ENTRY'!R452,'Sub Ref'!$L$3:$P$11,4,0)</f>
        <v>#N/A</v>
      </c>
      <c r="O452" s="26" t="e">
        <f>VLOOKUP('DATA ENTRY'!R452,'Sub Ref'!$L$3:$P$11,5,0)</f>
        <v>#N/A</v>
      </c>
      <c r="P452" s="26" t="e">
        <f t="shared" si="68"/>
        <v>#N/A</v>
      </c>
      <c r="Q452" s="26" t="e">
        <f>VLOOKUP('DATA ENTRY'!U452,'Sub Ref'!$C$14:$G$22,4,0)</f>
        <v>#N/A</v>
      </c>
      <c r="R452" s="26" t="e">
        <f>VLOOKUP('DATA ENTRY'!U452,'Sub Ref'!$C$14:$G$22,5,0)</f>
        <v>#N/A</v>
      </c>
      <c r="S452" s="26" t="e">
        <f t="shared" si="69"/>
        <v>#N/A</v>
      </c>
      <c r="T452" s="26" t="e">
        <f>INDEX('Sub Ref'!$O$14:$O$22,MATCH('DATA ENTRY'!X452,'Sub Ref'!$L$14:$L$22,0))</f>
        <v>#N/A</v>
      </c>
      <c r="U452" s="26" t="e">
        <f>INDEX('Sub Ref'!$P$14:$P$22,MATCH('DATA ENTRY'!X452,'Sub Ref'!$L$14:$L$22,0))</f>
        <v>#N/A</v>
      </c>
      <c r="V452" s="26" t="e">
        <f t="shared" si="73"/>
        <v>#N/A</v>
      </c>
      <c r="X452" s="26">
        <f>'DATA ENTRY'!A452</f>
        <v>0</v>
      </c>
      <c r="Y452" s="26">
        <f>'Sub Ref'!$D$27</f>
        <v>2.25</v>
      </c>
      <c r="Z452" s="26">
        <f>'Sub Ref'!$E$27</f>
        <v>0.75</v>
      </c>
      <c r="AA452" s="26">
        <f>'Sub Ref'!$M$27</f>
        <v>3</v>
      </c>
      <c r="AB452" s="26">
        <f>'Sub Ref'!$N$27</f>
        <v>1</v>
      </c>
      <c r="AC452" s="26">
        <f>IFERROR(VLOOKUP('DATA ENTRY'!L452,'Sub Ref'!$L$30:$N$31,2,0),0)</f>
        <v>0</v>
      </c>
      <c r="AD452" s="26">
        <f>IFERROR(VLOOKUP('DATA ENTRY'!L452,'Sub Ref'!$L$30:$N$31,3,0),0)</f>
        <v>0</v>
      </c>
      <c r="AE452" s="26">
        <f>IFERROR(VLOOKUP('DATA ENTRY'!O452,'Sub Ref'!$C$3:$E$11,2,0),0)</f>
        <v>0</v>
      </c>
      <c r="AF452" s="26">
        <f>IFERROR(VLOOKUP('DATA ENTRY'!O452,'Sub Ref'!$C$3:$E$11,3,0),0)</f>
        <v>0</v>
      </c>
      <c r="AG452" s="26">
        <f>IFERROR(VLOOKUP('DATA ENTRY'!R452,'Sub Ref'!$L$3:$N$24,2,0),0)</f>
        <v>0</v>
      </c>
      <c r="AH452" s="26">
        <f>IFERROR(VLOOKUP('DATA ENTRY'!R452,'Sub Ref'!$L$3:$N$24,3,0),0)</f>
        <v>0</v>
      </c>
      <c r="AI452" s="26">
        <f>IFERROR(VLOOKUP('DATA ENTRY'!U452,'Sub Ref'!$C$14:$E$22,2,0),0)</f>
        <v>0</v>
      </c>
      <c r="AJ452" s="26">
        <f>IFERROR(VLOOKUP('DATA ENTRY'!U452,'Sub Ref'!$C$14:$E$22,3,0),0)</f>
        <v>0</v>
      </c>
      <c r="AK452" s="26">
        <f>IFERROR(INDEX('Sub Ref'!$M$14:$M$23,MATCH('DATA ENTRY'!X452,'Sub Ref'!$L$14:$L$23,0)),0)</f>
        <v>0</v>
      </c>
      <c r="AL452" s="26">
        <f>IFERROR(INDEX('Sub Ref'!$N$14:$N$23,MATCH('DATA ENTRY'!X452,'Sub Ref'!$L$14:$L$23,0)),0)</f>
        <v>0</v>
      </c>
      <c r="AN452" s="26">
        <f t="shared" si="74"/>
        <v>7</v>
      </c>
      <c r="AP452" s="26">
        <f>IFERROR('MARK LOOKUP'!Y452*LEDGER!AR452,0)</f>
        <v>0</v>
      </c>
      <c r="AQ452" s="26">
        <f>IFERROR('MARK LOOKUP'!Z452*LEDGER!AS452,0)</f>
        <v>0</v>
      </c>
      <c r="AR452" s="26">
        <f>IFERROR(AA452*LEDGER!AU452,0)</f>
        <v>0</v>
      </c>
      <c r="AS452" s="26">
        <f>IFERROR(AB452*LEDGER!AV452,0)</f>
        <v>0</v>
      </c>
      <c r="AT452" s="26">
        <f>IFERROR(AC452*LEDGER!AU452,0)</f>
        <v>0</v>
      </c>
      <c r="AU452" s="26">
        <f>IFERROR(AD452*LEDGER!AV452,0)</f>
        <v>0</v>
      </c>
      <c r="AV452" s="26">
        <f>IFERROR(AE452*LEDGER!BA452,0)</f>
        <v>0</v>
      </c>
      <c r="AW452" s="26">
        <f>IFERROR(AF452*LEDGER!BB452,0)</f>
        <v>0</v>
      </c>
      <c r="AX452" s="26">
        <f>IFERROR(AG452*LEDGER!BD452,0)</f>
        <v>0</v>
      </c>
      <c r="AY452" s="26">
        <f>IFERROR(AH452*LEDGER!BE452,0)</f>
        <v>0</v>
      </c>
      <c r="AZ452" s="26">
        <f>IFERROR(AI452*LEDGER!BG452,0)</f>
        <v>0</v>
      </c>
      <c r="BA452" s="26">
        <f>IFERROR(AJ452*LEDGER!BH452,0)</f>
        <v>0</v>
      </c>
      <c r="BB452" s="26">
        <f>IFERROR(AK452*LEDGER!BJ452,0)</f>
        <v>0</v>
      </c>
      <c r="BC452" s="26">
        <f>IFERROR(AL452*LEDGER!BK452,0)</f>
        <v>0</v>
      </c>
      <c r="BD452" s="26">
        <f t="shared" si="75"/>
        <v>0</v>
      </c>
      <c r="BE452" s="26">
        <f t="shared" si="76"/>
        <v>0</v>
      </c>
    </row>
    <row r="453" spans="2:57" x14ac:dyDescent="0.2">
      <c r="B453" s="26">
        <f>'Sub Ref'!F$27</f>
        <v>75</v>
      </c>
      <c r="C453" s="26">
        <f>'Sub Ref'!G$27</f>
        <v>25</v>
      </c>
      <c r="D453" s="26">
        <f t="shared" si="70"/>
        <v>100</v>
      </c>
      <c r="E453" s="26">
        <f>'Sub Ref'!O$27</f>
        <v>75</v>
      </c>
      <c r="F453" s="26">
        <f>'Sub Ref'!P$27</f>
        <v>25</v>
      </c>
      <c r="G453" s="26">
        <f t="shared" si="71"/>
        <v>100</v>
      </c>
      <c r="H453" s="26" t="e">
        <f>VLOOKUP('DATA ENTRY'!L453,'Sub Ref'!$L$30:$O$31,4,0)</f>
        <v>#N/A</v>
      </c>
      <c r="I453" s="26" t="e">
        <f>VLOOKUP('DATA ENTRY'!L453,'Sub Ref'!$L$30:$P$31,5,0)</f>
        <v>#N/A</v>
      </c>
      <c r="J453" s="26" t="e">
        <f t="shared" si="77"/>
        <v>#N/A</v>
      </c>
      <c r="K453" s="26" t="e">
        <f>VLOOKUP('DATA ENTRY'!O453,'Sub Ref'!$C$3:$G$11,4,0)</f>
        <v>#N/A</v>
      </c>
      <c r="L453" s="26" t="e">
        <f>VLOOKUP('DATA ENTRY'!O453,'Sub Ref'!$C$3:$G$11,5,0)</f>
        <v>#N/A</v>
      </c>
      <c r="M453" s="26" t="e">
        <f t="shared" si="72"/>
        <v>#N/A</v>
      </c>
      <c r="N453" s="26" t="e">
        <f>VLOOKUP('DATA ENTRY'!R453,'Sub Ref'!$L$3:$P$11,4,0)</f>
        <v>#N/A</v>
      </c>
      <c r="O453" s="26" t="e">
        <f>VLOOKUP('DATA ENTRY'!R453,'Sub Ref'!$L$3:$P$11,5,0)</f>
        <v>#N/A</v>
      </c>
      <c r="P453" s="26" t="e">
        <f t="shared" si="68"/>
        <v>#N/A</v>
      </c>
      <c r="Q453" s="26" t="e">
        <f>VLOOKUP('DATA ENTRY'!U453,'Sub Ref'!$C$14:$G$22,4,0)</f>
        <v>#N/A</v>
      </c>
      <c r="R453" s="26" t="e">
        <f>VLOOKUP('DATA ENTRY'!U453,'Sub Ref'!$C$14:$G$22,5,0)</f>
        <v>#N/A</v>
      </c>
      <c r="S453" s="26" t="e">
        <f t="shared" si="69"/>
        <v>#N/A</v>
      </c>
      <c r="T453" s="26" t="e">
        <f>INDEX('Sub Ref'!$O$14:$O$22,MATCH('DATA ENTRY'!X453,'Sub Ref'!$L$14:$L$22,0))</f>
        <v>#N/A</v>
      </c>
      <c r="U453" s="26" t="e">
        <f>INDEX('Sub Ref'!$P$14:$P$22,MATCH('DATA ENTRY'!X453,'Sub Ref'!$L$14:$L$22,0))</f>
        <v>#N/A</v>
      </c>
      <c r="V453" s="26" t="e">
        <f t="shared" si="73"/>
        <v>#N/A</v>
      </c>
      <c r="X453" s="26">
        <f>'DATA ENTRY'!A453</f>
        <v>0</v>
      </c>
      <c r="Y453" s="26">
        <f>'Sub Ref'!$D$27</f>
        <v>2.25</v>
      </c>
      <c r="Z453" s="26">
        <f>'Sub Ref'!$E$27</f>
        <v>0.75</v>
      </c>
      <c r="AA453" s="26">
        <f>'Sub Ref'!$M$27</f>
        <v>3</v>
      </c>
      <c r="AB453" s="26">
        <f>'Sub Ref'!$N$27</f>
        <v>1</v>
      </c>
      <c r="AC453" s="26">
        <f>IFERROR(VLOOKUP('DATA ENTRY'!L453,'Sub Ref'!$L$30:$N$31,2,0),0)</f>
        <v>0</v>
      </c>
      <c r="AD453" s="26">
        <f>IFERROR(VLOOKUP('DATA ENTRY'!L453,'Sub Ref'!$L$30:$N$31,3,0),0)</f>
        <v>0</v>
      </c>
      <c r="AE453" s="26">
        <f>IFERROR(VLOOKUP('DATA ENTRY'!O453,'Sub Ref'!$C$3:$E$11,2,0),0)</f>
        <v>0</v>
      </c>
      <c r="AF453" s="26">
        <f>IFERROR(VLOOKUP('DATA ENTRY'!O453,'Sub Ref'!$C$3:$E$11,3,0),0)</f>
        <v>0</v>
      </c>
      <c r="AG453" s="26">
        <f>IFERROR(VLOOKUP('DATA ENTRY'!R453,'Sub Ref'!$L$3:$N$24,2,0),0)</f>
        <v>0</v>
      </c>
      <c r="AH453" s="26">
        <f>IFERROR(VLOOKUP('DATA ENTRY'!R453,'Sub Ref'!$L$3:$N$24,3,0),0)</f>
        <v>0</v>
      </c>
      <c r="AI453" s="26">
        <f>IFERROR(VLOOKUP('DATA ENTRY'!U453,'Sub Ref'!$C$14:$E$22,2,0),0)</f>
        <v>0</v>
      </c>
      <c r="AJ453" s="26">
        <f>IFERROR(VLOOKUP('DATA ENTRY'!U453,'Sub Ref'!$C$14:$E$22,3,0),0)</f>
        <v>0</v>
      </c>
      <c r="AK453" s="26">
        <f>IFERROR(INDEX('Sub Ref'!$M$14:$M$23,MATCH('DATA ENTRY'!X453,'Sub Ref'!$L$14:$L$23,0)),0)</f>
        <v>0</v>
      </c>
      <c r="AL453" s="26">
        <f>IFERROR(INDEX('Sub Ref'!$N$14:$N$23,MATCH('DATA ENTRY'!X453,'Sub Ref'!$L$14:$L$23,0)),0)</f>
        <v>0</v>
      </c>
      <c r="AN453" s="26">
        <f t="shared" si="74"/>
        <v>7</v>
      </c>
      <c r="AP453" s="26">
        <f>IFERROR('MARK LOOKUP'!Y453*LEDGER!AR453,0)</f>
        <v>0</v>
      </c>
      <c r="AQ453" s="26">
        <f>IFERROR('MARK LOOKUP'!Z453*LEDGER!AS453,0)</f>
        <v>0</v>
      </c>
      <c r="AR453" s="26">
        <f>IFERROR(AA453*LEDGER!AU453,0)</f>
        <v>0</v>
      </c>
      <c r="AS453" s="26">
        <f>IFERROR(AB453*LEDGER!AV453,0)</f>
        <v>0</v>
      </c>
      <c r="AT453" s="26">
        <f>IFERROR(AC453*LEDGER!AU453,0)</f>
        <v>0</v>
      </c>
      <c r="AU453" s="26">
        <f>IFERROR(AD453*LEDGER!AV453,0)</f>
        <v>0</v>
      </c>
      <c r="AV453" s="26">
        <f>IFERROR(AE453*LEDGER!BA453,0)</f>
        <v>0</v>
      </c>
      <c r="AW453" s="26">
        <f>IFERROR(AF453*LEDGER!BB453,0)</f>
        <v>0</v>
      </c>
      <c r="AX453" s="26">
        <f>IFERROR(AG453*LEDGER!BD453,0)</f>
        <v>0</v>
      </c>
      <c r="AY453" s="26">
        <f>IFERROR(AH453*LEDGER!BE453,0)</f>
        <v>0</v>
      </c>
      <c r="AZ453" s="26">
        <f>IFERROR(AI453*LEDGER!BG453,0)</f>
        <v>0</v>
      </c>
      <c r="BA453" s="26">
        <f>IFERROR(AJ453*LEDGER!BH453,0)</f>
        <v>0</v>
      </c>
      <c r="BB453" s="26">
        <f>IFERROR(AK453*LEDGER!BJ453,0)</f>
        <v>0</v>
      </c>
      <c r="BC453" s="26">
        <f>IFERROR(AL453*LEDGER!BK453,0)</f>
        <v>0</v>
      </c>
      <c r="BD453" s="26">
        <f t="shared" si="75"/>
        <v>0</v>
      </c>
      <c r="BE453" s="26">
        <f t="shared" si="76"/>
        <v>0</v>
      </c>
    </row>
    <row r="454" spans="2:57" x14ac:dyDescent="0.2">
      <c r="B454" s="26">
        <f>'Sub Ref'!F$27</f>
        <v>75</v>
      </c>
      <c r="C454" s="26">
        <f>'Sub Ref'!G$27</f>
        <v>25</v>
      </c>
      <c r="D454" s="26">
        <f t="shared" si="70"/>
        <v>100</v>
      </c>
      <c r="E454" s="26">
        <f>'Sub Ref'!O$27</f>
        <v>75</v>
      </c>
      <c r="F454" s="26">
        <f>'Sub Ref'!P$27</f>
        <v>25</v>
      </c>
      <c r="G454" s="26">
        <f t="shared" si="71"/>
        <v>100</v>
      </c>
      <c r="H454" s="26" t="e">
        <f>VLOOKUP('DATA ENTRY'!L454,'Sub Ref'!$L$30:$O$31,4,0)</f>
        <v>#N/A</v>
      </c>
      <c r="I454" s="26" t="e">
        <f>VLOOKUP('DATA ENTRY'!L454,'Sub Ref'!$L$30:$P$31,5,0)</f>
        <v>#N/A</v>
      </c>
      <c r="J454" s="26" t="e">
        <f t="shared" si="77"/>
        <v>#N/A</v>
      </c>
      <c r="K454" s="26" t="e">
        <f>VLOOKUP('DATA ENTRY'!O454,'Sub Ref'!$C$3:$G$11,4,0)</f>
        <v>#N/A</v>
      </c>
      <c r="L454" s="26" t="e">
        <f>VLOOKUP('DATA ENTRY'!O454,'Sub Ref'!$C$3:$G$11,5,0)</f>
        <v>#N/A</v>
      </c>
      <c r="M454" s="26" t="e">
        <f t="shared" si="72"/>
        <v>#N/A</v>
      </c>
      <c r="N454" s="26" t="e">
        <f>VLOOKUP('DATA ENTRY'!R454,'Sub Ref'!$L$3:$P$11,4,0)</f>
        <v>#N/A</v>
      </c>
      <c r="O454" s="26" t="e">
        <f>VLOOKUP('DATA ENTRY'!R454,'Sub Ref'!$L$3:$P$11,5,0)</f>
        <v>#N/A</v>
      </c>
      <c r="P454" s="26" t="e">
        <f t="shared" ref="P454:P501" si="78">SUM(N454:O454)</f>
        <v>#N/A</v>
      </c>
      <c r="Q454" s="26" t="e">
        <f>VLOOKUP('DATA ENTRY'!U454,'Sub Ref'!$C$14:$G$22,4,0)</f>
        <v>#N/A</v>
      </c>
      <c r="R454" s="26" t="e">
        <f>VLOOKUP('DATA ENTRY'!U454,'Sub Ref'!$C$14:$G$22,5,0)</f>
        <v>#N/A</v>
      </c>
      <c r="S454" s="26" t="e">
        <f t="shared" ref="S454:S501" si="79">SUM(Q454:R454)</f>
        <v>#N/A</v>
      </c>
      <c r="T454" s="26" t="e">
        <f>INDEX('Sub Ref'!$O$14:$O$22,MATCH('DATA ENTRY'!X454,'Sub Ref'!$L$14:$L$22,0))</f>
        <v>#N/A</v>
      </c>
      <c r="U454" s="26" t="e">
        <f>INDEX('Sub Ref'!$P$14:$P$22,MATCH('DATA ENTRY'!X454,'Sub Ref'!$L$14:$L$22,0))</f>
        <v>#N/A</v>
      </c>
      <c r="V454" s="26" t="e">
        <f t="shared" si="73"/>
        <v>#N/A</v>
      </c>
      <c r="X454" s="26">
        <f>'DATA ENTRY'!A454</f>
        <v>0</v>
      </c>
      <c r="Y454" s="26">
        <f>'Sub Ref'!$D$27</f>
        <v>2.25</v>
      </c>
      <c r="Z454" s="26">
        <f>'Sub Ref'!$E$27</f>
        <v>0.75</v>
      </c>
      <c r="AA454" s="26">
        <f>'Sub Ref'!$M$27</f>
        <v>3</v>
      </c>
      <c r="AB454" s="26">
        <f>'Sub Ref'!$N$27</f>
        <v>1</v>
      </c>
      <c r="AC454" s="26">
        <f>IFERROR(VLOOKUP('DATA ENTRY'!L454,'Sub Ref'!$L$30:$N$31,2,0),0)</f>
        <v>0</v>
      </c>
      <c r="AD454" s="26">
        <f>IFERROR(VLOOKUP('DATA ENTRY'!L454,'Sub Ref'!$L$30:$N$31,3,0),0)</f>
        <v>0</v>
      </c>
      <c r="AE454" s="26">
        <f>IFERROR(VLOOKUP('DATA ENTRY'!O454,'Sub Ref'!$C$3:$E$11,2,0),0)</f>
        <v>0</v>
      </c>
      <c r="AF454" s="26">
        <f>IFERROR(VLOOKUP('DATA ENTRY'!O454,'Sub Ref'!$C$3:$E$11,3,0),0)</f>
        <v>0</v>
      </c>
      <c r="AG454" s="26">
        <f>IFERROR(VLOOKUP('DATA ENTRY'!R454,'Sub Ref'!$L$3:$N$24,2,0),0)</f>
        <v>0</v>
      </c>
      <c r="AH454" s="26">
        <f>IFERROR(VLOOKUP('DATA ENTRY'!R454,'Sub Ref'!$L$3:$N$24,3,0),0)</f>
        <v>0</v>
      </c>
      <c r="AI454" s="26">
        <f>IFERROR(VLOOKUP('DATA ENTRY'!U454,'Sub Ref'!$C$14:$E$22,2,0),0)</f>
        <v>0</v>
      </c>
      <c r="AJ454" s="26">
        <f>IFERROR(VLOOKUP('DATA ENTRY'!U454,'Sub Ref'!$C$14:$E$22,3,0),0)</f>
        <v>0</v>
      </c>
      <c r="AK454" s="26">
        <f>IFERROR(INDEX('Sub Ref'!$M$14:$M$23,MATCH('DATA ENTRY'!X454,'Sub Ref'!$L$14:$L$23,0)),0)</f>
        <v>0</v>
      </c>
      <c r="AL454" s="26">
        <f>IFERROR(INDEX('Sub Ref'!$N$14:$N$23,MATCH('DATA ENTRY'!X454,'Sub Ref'!$L$14:$L$23,0)),0)</f>
        <v>0</v>
      </c>
      <c r="AN454" s="26">
        <f t="shared" si="74"/>
        <v>7</v>
      </c>
      <c r="AP454" s="26">
        <f>IFERROR('MARK LOOKUP'!Y454*LEDGER!AR454,0)</f>
        <v>0</v>
      </c>
      <c r="AQ454" s="26">
        <f>IFERROR('MARK LOOKUP'!Z454*LEDGER!AS454,0)</f>
        <v>0</v>
      </c>
      <c r="AR454" s="26">
        <f>IFERROR(AA454*LEDGER!AU454,0)</f>
        <v>0</v>
      </c>
      <c r="AS454" s="26">
        <f>IFERROR(AB454*LEDGER!AV454,0)</f>
        <v>0</v>
      </c>
      <c r="AT454" s="26">
        <f>IFERROR(AC454*LEDGER!AU454,0)</f>
        <v>0</v>
      </c>
      <c r="AU454" s="26">
        <f>IFERROR(AD454*LEDGER!AV454,0)</f>
        <v>0</v>
      </c>
      <c r="AV454" s="26">
        <f>IFERROR(AE454*LEDGER!BA454,0)</f>
        <v>0</v>
      </c>
      <c r="AW454" s="26">
        <f>IFERROR(AF454*LEDGER!BB454,0)</f>
        <v>0</v>
      </c>
      <c r="AX454" s="26">
        <f>IFERROR(AG454*LEDGER!BD454,0)</f>
        <v>0</v>
      </c>
      <c r="AY454" s="26">
        <f>IFERROR(AH454*LEDGER!BE454,0)</f>
        <v>0</v>
      </c>
      <c r="AZ454" s="26">
        <f>IFERROR(AI454*LEDGER!BG454,0)</f>
        <v>0</v>
      </c>
      <c r="BA454" s="26">
        <f>IFERROR(AJ454*LEDGER!BH454,0)</f>
        <v>0</v>
      </c>
      <c r="BB454" s="26">
        <f>IFERROR(AK454*LEDGER!BJ454,0)</f>
        <v>0</v>
      </c>
      <c r="BC454" s="26">
        <f>IFERROR(AL454*LEDGER!BK454,0)</f>
        <v>0</v>
      </c>
      <c r="BD454" s="26">
        <f t="shared" si="75"/>
        <v>0</v>
      </c>
      <c r="BE454" s="26">
        <f t="shared" si="76"/>
        <v>0</v>
      </c>
    </row>
    <row r="455" spans="2:57" x14ac:dyDescent="0.2">
      <c r="B455" s="26">
        <f>'Sub Ref'!F$27</f>
        <v>75</v>
      </c>
      <c r="C455" s="26">
        <f>'Sub Ref'!G$27</f>
        <v>25</v>
      </c>
      <c r="D455" s="26">
        <f t="shared" si="70"/>
        <v>100</v>
      </c>
      <c r="E455" s="26">
        <f>'Sub Ref'!O$27</f>
        <v>75</v>
      </c>
      <c r="F455" s="26">
        <f>'Sub Ref'!P$27</f>
        <v>25</v>
      </c>
      <c r="G455" s="26">
        <f t="shared" si="71"/>
        <v>100</v>
      </c>
      <c r="H455" s="26" t="e">
        <f>VLOOKUP('DATA ENTRY'!L455,'Sub Ref'!$L$30:$O$31,4,0)</f>
        <v>#N/A</v>
      </c>
      <c r="I455" s="26" t="e">
        <f>VLOOKUP('DATA ENTRY'!L455,'Sub Ref'!$L$30:$P$31,5,0)</f>
        <v>#N/A</v>
      </c>
      <c r="J455" s="26" t="e">
        <f t="shared" si="77"/>
        <v>#N/A</v>
      </c>
      <c r="K455" s="26" t="e">
        <f>VLOOKUP('DATA ENTRY'!O455,'Sub Ref'!$C$3:$G$11,4,0)</f>
        <v>#N/A</v>
      </c>
      <c r="L455" s="26" t="e">
        <f>VLOOKUP('DATA ENTRY'!O455,'Sub Ref'!$C$3:$G$11,5,0)</f>
        <v>#N/A</v>
      </c>
      <c r="M455" s="26" t="e">
        <f t="shared" si="72"/>
        <v>#N/A</v>
      </c>
      <c r="N455" s="26" t="e">
        <f>VLOOKUP('DATA ENTRY'!R455,'Sub Ref'!$L$3:$P$11,4,0)</f>
        <v>#N/A</v>
      </c>
      <c r="O455" s="26" t="e">
        <f>VLOOKUP('DATA ENTRY'!R455,'Sub Ref'!$L$3:$P$11,5,0)</f>
        <v>#N/A</v>
      </c>
      <c r="P455" s="26" t="e">
        <f t="shared" si="78"/>
        <v>#N/A</v>
      </c>
      <c r="Q455" s="26" t="e">
        <f>VLOOKUP('DATA ENTRY'!U455,'Sub Ref'!$C$14:$G$22,4,0)</f>
        <v>#N/A</v>
      </c>
      <c r="R455" s="26" t="e">
        <f>VLOOKUP('DATA ENTRY'!U455,'Sub Ref'!$C$14:$G$22,5,0)</f>
        <v>#N/A</v>
      </c>
      <c r="S455" s="26" t="e">
        <f t="shared" si="79"/>
        <v>#N/A</v>
      </c>
      <c r="T455" s="26" t="e">
        <f>INDEX('Sub Ref'!$O$14:$O$22,MATCH('DATA ENTRY'!X455,'Sub Ref'!$L$14:$L$22,0))</f>
        <v>#N/A</v>
      </c>
      <c r="U455" s="26" t="e">
        <f>INDEX('Sub Ref'!$P$14:$P$22,MATCH('DATA ENTRY'!X455,'Sub Ref'!$L$14:$L$22,0))</f>
        <v>#N/A</v>
      </c>
      <c r="V455" s="26" t="e">
        <f t="shared" si="73"/>
        <v>#N/A</v>
      </c>
      <c r="X455" s="26">
        <f>'DATA ENTRY'!A455</f>
        <v>0</v>
      </c>
      <c r="Y455" s="26">
        <f>'Sub Ref'!$D$27</f>
        <v>2.25</v>
      </c>
      <c r="Z455" s="26">
        <f>'Sub Ref'!$E$27</f>
        <v>0.75</v>
      </c>
      <c r="AA455" s="26">
        <f>'Sub Ref'!$M$27</f>
        <v>3</v>
      </c>
      <c r="AB455" s="26">
        <f>'Sub Ref'!$N$27</f>
        <v>1</v>
      </c>
      <c r="AC455" s="26">
        <f>IFERROR(VLOOKUP('DATA ENTRY'!L455,'Sub Ref'!$L$30:$N$31,2,0),0)</f>
        <v>0</v>
      </c>
      <c r="AD455" s="26">
        <f>IFERROR(VLOOKUP('DATA ENTRY'!L455,'Sub Ref'!$L$30:$N$31,3,0),0)</f>
        <v>0</v>
      </c>
      <c r="AE455" s="26">
        <f>IFERROR(VLOOKUP('DATA ENTRY'!O455,'Sub Ref'!$C$3:$E$11,2,0),0)</f>
        <v>0</v>
      </c>
      <c r="AF455" s="26">
        <f>IFERROR(VLOOKUP('DATA ENTRY'!O455,'Sub Ref'!$C$3:$E$11,3,0),0)</f>
        <v>0</v>
      </c>
      <c r="AG455" s="26">
        <f>IFERROR(VLOOKUP('DATA ENTRY'!R455,'Sub Ref'!$L$3:$N$24,2,0),0)</f>
        <v>0</v>
      </c>
      <c r="AH455" s="26">
        <f>IFERROR(VLOOKUP('DATA ENTRY'!R455,'Sub Ref'!$L$3:$N$24,3,0),0)</f>
        <v>0</v>
      </c>
      <c r="AI455" s="26">
        <f>IFERROR(VLOOKUP('DATA ENTRY'!U455,'Sub Ref'!$C$14:$E$22,2,0),0)</f>
        <v>0</v>
      </c>
      <c r="AJ455" s="26">
        <f>IFERROR(VLOOKUP('DATA ENTRY'!U455,'Sub Ref'!$C$14:$E$22,3,0),0)</f>
        <v>0</v>
      </c>
      <c r="AK455" s="26">
        <f>IFERROR(INDEX('Sub Ref'!$M$14:$M$23,MATCH('DATA ENTRY'!X455,'Sub Ref'!$L$14:$L$23,0)),0)</f>
        <v>0</v>
      </c>
      <c r="AL455" s="26">
        <f>IFERROR(INDEX('Sub Ref'!$N$14:$N$23,MATCH('DATA ENTRY'!X455,'Sub Ref'!$L$14:$L$23,0)),0)</f>
        <v>0</v>
      </c>
      <c r="AN455" s="26">
        <f t="shared" si="74"/>
        <v>7</v>
      </c>
      <c r="AP455" s="26">
        <f>IFERROR('MARK LOOKUP'!Y455*LEDGER!AR455,0)</f>
        <v>0</v>
      </c>
      <c r="AQ455" s="26">
        <f>IFERROR('MARK LOOKUP'!Z455*LEDGER!AS455,0)</f>
        <v>0</v>
      </c>
      <c r="AR455" s="26">
        <f>IFERROR(AA455*LEDGER!AU455,0)</f>
        <v>0</v>
      </c>
      <c r="AS455" s="26">
        <f>IFERROR(AB455*LEDGER!AV455,0)</f>
        <v>0</v>
      </c>
      <c r="AT455" s="26">
        <f>IFERROR(AC455*LEDGER!AU455,0)</f>
        <v>0</v>
      </c>
      <c r="AU455" s="26">
        <f>IFERROR(AD455*LEDGER!AV455,0)</f>
        <v>0</v>
      </c>
      <c r="AV455" s="26">
        <f>IFERROR(AE455*LEDGER!BA455,0)</f>
        <v>0</v>
      </c>
      <c r="AW455" s="26">
        <f>IFERROR(AF455*LEDGER!BB455,0)</f>
        <v>0</v>
      </c>
      <c r="AX455" s="26">
        <f>IFERROR(AG455*LEDGER!BD455,0)</f>
        <v>0</v>
      </c>
      <c r="AY455" s="26">
        <f>IFERROR(AH455*LEDGER!BE455,0)</f>
        <v>0</v>
      </c>
      <c r="AZ455" s="26">
        <f>IFERROR(AI455*LEDGER!BG455,0)</f>
        <v>0</v>
      </c>
      <c r="BA455" s="26">
        <f>IFERROR(AJ455*LEDGER!BH455,0)</f>
        <v>0</v>
      </c>
      <c r="BB455" s="26">
        <f>IFERROR(AK455*LEDGER!BJ455,0)</f>
        <v>0</v>
      </c>
      <c r="BC455" s="26">
        <f>IFERROR(AL455*LEDGER!BK455,0)</f>
        <v>0</v>
      </c>
      <c r="BD455" s="26">
        <f t="shared" si="75"/>
        <v>0</v>
      </c>
      <c r="BE455" s="26">
        <f t="shared" si="76"/>
        <v>0</v>
      </c>
    </row>
    <row r="456" spans="2:57" x14ac:dyDescent="0.2">
      <c r="B456" s="26">
        <f>'Sub Ref'!F$27</f>
        <v>75</v>
      </c>
      <c r="C456" s="26">
        <f>'Sub Ref'!G$27</f>
        <v>25</v>
      </c>
      <c r="D456" s="26">
        <f t="shared" si="70"/>
        <v>100</v>
      </c>
      <c r="E456" s="26">
        <f>'Sub Ref'!O$27</f>
        <v>75</v>
      </c>
      <c r="F456" s="26">
        <f>'Sub Ref'!P$27</f>
        <v>25</v>
      </c>
      <c r="G456" s="26">
        <f t="shared" si="71"/>
        <v>100</v>
      </c>
      <c r="H456" s="26" t="e">
        <f>VLOOKUP('DATA ENTRY'!L456,'Sub Ref'!$L$30:$O$31,4,0)</f>
        <v>#N/A</v>
      </c>
      <c r="I456" s="26" t="e">
        <f>VLOOKUP('DATA ENTRY'!L456,'Sub Ref'!$L$30:$P$31,5,0)</f>
        <v>#N/A</v>
      </c>
      <c r="J456" s="26" t="e">
        <f t="shared" si="77"/>
        <v>#N/A</v>
      </c>
      <c r="K456" s="26" t="e">
        <f>VLOOKUP('DATA ENTRY'!O456,'Sub Ref'!$C$3:$G$11,4,0)</f>
        <v>#N/A</v>
      </c>
      <c r="L456" s="26" t="e">
        <f>VLOOKUP('DATA ENTRY'!O456,'Sub Ref'!$C$3:$G$11,5,0)</f>
        <v>#N/A</v>
      </c>
      <c r="M456" s="26" t="e">
        <f t="shared" si="72"/>
        <v>#N/A</v>
      </c>
      <c r="N456" s="26" t="e">
        <f>VLOOKUP('DATA ENTRY'!R456,'Sub Ref'!$L$3:$P$11,4,0)</f>
        <v>#N/A</v>
      </c>
      <c r="O456" s="26" t="e">
        <f>VLOOKUP('DATA ENTRY'!R456,'Sub Ref'!$L$3:$P$11,5,0)</f>
        <v>#N/A</v>
      </c>
      <c r="P456" s="26" t="e">
        <f t="shared" si="78"/>
        <v>#N/A</v>
      </c>
      <c r="Q456" s="26" t="e">
        <f>VLOOKUP('DATA ENTRY'!U456,'Sub Ref'!$C$14:$G$22,4,0)</f>
        <v>#N/A</v>
      </c>
      <c r="R456" s="26" t="e">
        <f>VLOOKUP('DATA ENTRY'!U456,'Sub Ref'!$C$14:$G$22,5,0)</f>
        <v>#N/A</v>
      </c>
      <c r="S456" s="26" t="e">
        <f t="shared" si="79"/>
        <v>#N/A</v>
      </c>
      <c r="T456" s="26" t="e">
        <f>INDEX('Sub Ref'!$O$14:$O$22,MATCH('DATA ENTRY'!X456,'Sub Ref'!$L$14:$L$22,0))</f>
        <v>#N/A</v>
      </c>
      <c r="U456" s="26" t="e">
        <f>INDEX('Sub Ref'!$P$14:$P$22,MATCH('DATA ENTRY'!X456,'Sub Ref'!$L$14:$L$22,0))</f>
        <v>#N/A</v>
      </c>
      <c r="V456" s="26" t="e">
        <f t="shared" si="73"/>
        <v>#N/A</v>
      </c>
      <c r="X456" s="26">
        <f>'DATA ENTRY'!A456</f>
        <v>0</v>
      </c>
      <c r="Y456" s="26">
        <f>'Sub Ref'!$D$27</f>
        <v>2.25</v>
      </c>
      <c r="Z456" s="26">
        <f>'Sub Ref'!$E$27</f>
        <v>0.75</v>
      </c>
      <c r="AA456" s="26">
        <f>'Sub Ref'!$M$27</f>
        <v>3</v>
      </c>
      <c r="AB456" s="26">
        <f>'Sub Ref'!$N$27</f>
        <v>1</v>
      </c>
      <c r="AC456" s="26">
        <f>IFERROR(VLOOKUP('DATA ENTRY'!L456,'Sub Ref'!$L$30:$N$31,2,0),0)</f>
        <v>0</v>
      </c>
      <c r="AD456" s="26">
        <f>IFERROR(VLOOKUP('DATA ENTRY'!L456,'Sub Ref'!$L$30:$N$31,3,0),0)</f>
        <v>0</v>
      </c>
      <c r="AE456" s="26">
        <f>IFERROR(VLOOKUP('DATA ENTRY'!O456,'Sub Ref'!$C$3:$E$11,2,0),0)</f>
        <v>0</v>
      </c>
      <c r="AF456" s="26">
        <f>IFERROR(VLOOKUP('DATA ENTRY'!O456,'Sub Ref'!$C$3:$E$11,3,0),0)</f>
        <v>0</v>
      </c>
      <c r="AG456" s="26">
        <f>IFERROR(VLOOKUP('DATA ENTRY'!R456,'Sub Ref'!$L$3:$N$24,2,0),0)</f>
        <v>0</v>
      </c>
      <c r="AH456" s="26">
        <f>IFERROR(VLOOKUP('DATA ENTRY'!R456,'Sub Ref'!$L$3:$N$24,3,0),0)</f>
        <v>0</v>
      </c>
      <c r="AI456" s="26">
        <f>IFERROR(VLOOKUP('DATA ENTRY'!U456,'Sub Ref'!$C$14:$E$22,2,0),0)</f>
        <v>0</v>
      </c>
      <c r="AJ456" s="26">
        <f>IFERROR(VLOOKUP('DATA ENTRY'!U456,'Sub Ref'!$C$14:$E$22,3,0),0)</f>
        <v>0</v>
      </c>
      <c r="AK456" s="26">
        <f>IFERROR(INDEX('Sub Ref'!$M$14:$M$23,MATCH('DATA ENTRY'!X456,'Sub Ref'!$L$14:$L$23,0)),0)</f>
        <v>0</v>
      </c>
      <c r="AL456" s="26">
        <f>IFERROR(INDEX('Sub Ref'!$N$14:$N$23,MATCH('DATA ENTRY'!X456,'Sub Ref'!$L$14:$L$23,0)),0)</f>
        <v>0</v>
      </c>
      <c r="AN456" s="26">
        <f t="shared" si="74"/>
        <v>7</v>
      </c>
      <c r="AP456" s="26">
        <f>IFERROR('MARK LOOKUP'!Y456*LEDGER!AR456,0)</f>
        <v>0</v>
      </c>
      <c r="AQ456" s="26">
        <f>IFERROR('MARK LOOKUP'!Z456*LEDGER!AS456,0)</f>
        <v>0</v>
      </c>
      <c r="AR456" s="26">
        <f>IFERROR(AA456*LEDGER!AU456,0)</f>
        <v>0</v>
      </c>
      <c r="AS456" s="26">
        <f>IFERROR(AB456*LEDGER!AV456,0)</f>
        <v>0</v>
      </c>
      <c r="AT456" s="26">
        <f>IFERROR(AC456*LEDGER!AU456,0)</f>
        <v>0</v>
      </c>
      <c r="AU456" s="26">
        <f>IFERROR(AD456*LEDGER!AV456,0)</f>
        <v>0</v>
      </c>
      <c r="AV456" s="26">
        <f>IFERROR(AE456*LEDGER!BA456,0)</f>
        <v>0</v>
      </c>
      <c r="AW456" s="26">
        <f>IFERROR(AF456*LEDGER!BB456,0)</f>
        <v>0</v>
      </c>
      <c r="AX456" s="26">
        <f>IFERROR(AG456*LEDGER!BD456,0)</f>
        <v>0</v>
      </c>
      <c r="AY456" s="26">
        <f>IFERROR(AH456*LEDGER!BE456,0)</f>
        <v>0</v>
      </c>
      <c r="AZ456" s="26">
        <f>IFERROR(AI456*LEDGER!BG456,0)</f>
        <v>0</v>
      </c>
      <c r="BA456" s="26">
        <f>IFERROR(AJ456*LEDGER!BH456,0)</f>
        <v>0</v>
      </c>
      <c r="BB456" s="26">
        <f>IFERROR(AK456*LEDGER!BJ456,0)</f>
        <v>0</v>
      </c>
      <c r="BC456" s="26">
        <f>IFERROR(AL456*LEDGER!BK456,0)</f>
        <v>0</v>
      </c>
      <c r="BD456" s="26">
        <f t="shared" si="75"/>
        <v>0</v>
      </c>
      <c r="BE456" s="26">
        <f t="shared" si="76"/>
        <v>0</v>
      </c>
    </row>
    <row r="457" spans="2:57" x14ac:dyDescent="0.2">
      <c r="B457" s="26">
        <f>'Sub Ref'!F$27</f>
        <v>75</v>
      </c>
      <c r="C457" s="26">
        <f>'Sub Ref'!G$27</f>
        <v>25</v>
      </c>
      <c r="D457" s="26">
        <f t="shared" si="70"/>
        <v>100</v>
      </c>
      <c r="E457" s="26">
        <f>'Sub Ref'!O$27</f>
        <v>75</v>
      </c>
      <c r="F457" s="26">
        <f>'Sub Ref'!P$27</f>
        <v>25</v>
      </c>
      <c r="G457" s="26">
        <f t="shared" si="71"/>
        <v>100</v>
      </c>
      <c r="H457" s="26" t="e">
        <f>VLOOKUP('DATA ENTRY'!L457,'Sub Ref'!$L$30:$O$31,4,0)</f>
        <v>#N/A</v>
      </c>
      <c r="I457" s="26" t="e">
        <f>VLOOKUP('DATA ENTRY'!L457,'Sub Ref'!$L$30:$P$31,5,0)</f>
        <v>#N/A</v>
      </c>
      <c r="J457" s="26" t="e">
        <f t="shared" si="77"/>
        <v>#N/A</v>
      </c>
      <c r="K457" s="26" t="e">
        <f>VLOOKUP('DATA ENTRY'!O457,'Sub Ref'!$C$3:$G$11,4,0)</f>
        <v>#N/A</v>
      </c>
      <c r="L457" s="26" t="e">
        <f>VLOOKUP('DATA ENTRY'!O457,'Sub Ref'!$C$3:$G$11,5,0)</f>
        <v>#N/A</v>
      </c>
      <c r="M457" s="26" t="e">
        <f t="shared" si="72"/>
        <v>#N/A</v>
      </c>
      <c r="N457" s="26" t="e">
        <f>VLOOKUP('DATA ENTRY'!R457,'Sub Ref'!$L$3:$P$11,4,0)</f>
        <v>#N/A</v>
      </c>
      <c r="O457" s="26" t="e">
        <f>VLOOKUP('DATA ENTRY'!R457,'Sub Ref'!$L$3:$P$11,5,0)</f>
        <v>#N/A</v>
      </c>
      <c r="P457" s="26" t="e">
        <f t="shared" si="78"/>
        <v>#N/A</v>
      </c>
      <c r="Q457" s="26" t="e">
        <f>VLOOKUP('DATA ENTRY'!U457,'Sub Ref'!$C$14:$G$22,4,0)</f>
        <v>#N/A</v>
      </c>
      <c r="R457" s="26" t="e">
        <f>VLOOKUP('DATA ENTRY'!U457,'Sub Ref'!$C$14:$G$22,5,0)</f>
        <v>#N/A</v>
      </c>
      <c r="S457" s="26" t="e">
        <f t="shared" si="79"/>
        <v>#N/A</v>
      </c>
      <c r="T457" s="26" t="e">
        <f>INDEX('Sub Ref'!$O$14:$O$22,MATCH('DATA ENTRY'!X457,'Sub Ref'!$L$14:$L$22,0))</f>
        <v>#N/A</v>
      </c>
      <c r="U457" s="26" t="e">
        <f>INDEX('Sub Ref'!$P$14:$P$22,MATCH('DATA ENTRY'!X457,'Sub Ref'!$L$14:$L$22,0))</f>
        <v>#N/A</v>
      </c>
      <c r="V457" s="26" t="e">
        <f t="shared" si="73"/>
        <v>#N/A</v>
      </c>
      <c r="X457" s="26">
        <f>'DATA ENTRY'!A457</f>
        <v>0</v>
      </c>
      <c r="Y457" s="26">
        <f>'Sub Ref'!$D$27</f>
        <v>2.25</v>
      </c>
      <c r="Z457" s="26">
        <f>'Sub Ref'!$E$27</f>
        <v>0.75</v>
      </c>
      <c r="AA457" s="26">
        <f>'Sub Ref'!$M$27</f>
        <v>3</v>
      </c>
      <c r="AB457" s="26">
        <f>'Sub Ref'!$N$27</f>
        <v>1</v>
      </c>
      <c r="AC457" s="26">
        <f>IFERROR(VLOOKUP('DATA ENTRY'!L457,'Sub Ref'!$L$30:$N$31,2,0),0)</f>
        <v>0</v>
      </c>
      <c r="AD457" s="26">
        <f>IFERROR(VLOOKUP('DATA ENTRY'!L457,'Sub Ref'!$L$30:$N$31,3,0),0)</f>
        <v>0</v>
      </c>
      <c r="AE457" s="26">
        <f>IFERROR(VLOOKUP('DATA ENTRY'!O457,'Sub Ref'!$C$3:$E$11,2,0),0)</f>
        <v>0</v>
      </c>
      <c r="AF457" s="26">
        <f>IFERROR(VLOOKUP('DATA ENTRY'!O457,'Sub Ref'!$C$3:$E$11,3,0),0)</f>
        <v>0</v>
      </c>
      <c r="AG457" s="26">
        <f>IFERROR(VLOOKUP('DATA ENTRY'!R457,'Sub Ref'!$L$3:$N$24,2,0),0)</f>
        <v>0</v>
      </c>
      <c r="AH457" s="26">
        <f>IFERROR(VLOOKUP('DATA ENTRY'!R457,'Sub Ref'!$L$3:$N$24,3,0),0)</f>
        <v>0</v>
      </c>
      <c r="AI457" s="26">
        <f>IFERROR(VLOOKUP('DATA ENTRY'!U457,'Sub Ref'!$C$14:$E$22,2,0),0)</f>
        <v>0</v>
      </c>
      <c r="AJ457" s="26">
        <f>IFERROR(VLOOKUP('DATA ENTRY'!U457,'Sub Ref'!$C$14:$E$22,3,0),0)</f>
        <v>0</v>
      </c>
      <c r="AK457" s="26">
        <f>IFERROR(INDEX('Sub Ref'!$M$14:$M$23,MATCH('DATA ENTRY'!X457,'Sub Ref'!$L$14:$L$23,0)),0)</f>
        <v>0</v>
      </c>
      <c r="AL457" s="26">
        <f>IFERROR(INDEX('Sub Ref'!$N$14:$N$23,MATCH('DATA ENTRY'!X457,'Sub Ref'!$L$14:$L$23,0)),0)</f>
        <v>0</v>
      </c>
      <c r="AN457" s="26">
        <f t="shared" si="74"/>
        <v>7</v>
      </c>
      <c r="AP457" s="26">
        <f>IFERROR('MARK LOOKUP'!Y457*LEDGER!AR457,0)</f>
        <v>0</v>
      </c>
      <c r="AQ457" s="26">
        <f>IFERROR('MARK LOOKUP'!Z457*LEDGER!AS457,0)</f>
        <v>0</v>
      </c>
      <c r="AR457" s="26">
        <f>IFERROR(AA457*LEDGER!AU457,0)</f>
        <v>0</v>
      </c>
      <c r="AS457" s="26">
        <f>IFERROR(AB457*LEDGER!AV457,0)</f>
        <v>0</v>
      </c>
      <c r="AT457" s="26">
        <f>IFERROR(AC457*LEDGER!AU457,0)</f>
        <v>0</v>
      </c>
      <c r="AU457" s="26">
        <f>IFERROR(AD457*LEDGER!AV457,0)</f>
        <v>0</v>
      </c>
      <c r="AV457" s="26">
        <f>IFERROR(AE457*LEDGER!BA457,0)</f>
        <v>0</v>
      </c>
      <c r="AW457" s="26">
        <f>IFERROR(AF457*LEDGER!BB457,0)</f>
        <v>0</v>
      </c>
      <c r="AX457" s="26">
        <f>IFERROR(AG457*LEDGER!BD457,0)</f>
        <v>0</v>
      </c>
      <c r="AY457" s="26">
        <f>IFERROR(AH457*LEDGER!BE457,0)</f>
        <v>0</v>
      </c>
      <c r="AZ457" s="26">
        <f>IFERROR(AI457*LEDGER!BG457,0)</f>
        <v>0</v>
      </c>
      <c r="BA457" s="26">
        <f>IFERROR(AJ457*LEDGER!BH457,0)</f>
        <v>0</v>
      </c>
      <c r="BB457" s="26">
        <f>IFERROR(AK457*LEDGER!BJ457,0)</f>
        <v>0</v>
      </c>
      <c r="BC457" s="26">
        <f>IFERROR(AL457*LEDGER!BK457,0)</f>
        <v>0</v>
      </c>
      <c r="BD457" s="26">
        <f t="shared" si="75"/>
        <v>0</v>
      </c>
      <c r="BE457" s="26">
        <f t="shared" si="76"/>
        <v>0</v>
      </c>
    </row>
    <row r="458" spans="2:57" x14ac:dyDescent="0.2">
      <c r="B458" s="26">
        <f>'Sub Ref'!F$27</f>
        <v>75</v>
      </c>
      <c r="C458" s="26">
        <f>'Sub Ref'!G$27</f>
        <v>25</v>
      </c>
      <c r="D458" s="26">
        <f t="shared" si="70"/>
        <v>100</v>
      </c>
      <c r="E458" s="26">
        <f>'Sub Ref'!O$27</f>
        <v>75</v>
      </c>
      <c r="F458" s="26">
        <f>'Sub Ref'!P$27</f>
        <v>25</v>
      </c>
      <c r="G458" s="26">
        <f t="shared" si="71"/>
        <v>100</v>
      </c>
      <c r="H458" s="26" t="e">
        <f>VLOOKUP('DATA ENTRY'!L458,'Sub Ref'!$L$30:$O$31,4,0)</f>
        <v>#N/A</v>
      </c>
      <c r="I458" s="26" t="e">
        <f>VLOOKUP('DATA ENTRY'!L458,'Sub Ref'!$L$30:$P$31,5,0)</f>
        <v>#N/A</v>
      </c>
      <c r="J458" s="26" t="e">
        <f t="shared" si="77"/>
        <v>#N/A</v>
      </c>
      <c r="K458" s="26" t="e">
        <f>VLOOKUP('DATA ENTRY'!O458,'Sub Ref'!$C$3:$G$11,4,0)</f>
        <v>#N/A</v>
      </c>
      <c r="L458" s="26" t="e">
        <f>VLOOKUP('DATA ENTRY'!O458,'Sub Ref'!$C$3:$G$11,5,0)</f>
        <v>#N/A</v>
      </c>
      <c r="M458" s="26" t="e">
        <f t="shared" si="72"/>
        <v>#N/A</v>
      </c>
      <c r="N458" s="26" t="e">
        <f>VLOOKUP('DATA ENTRY'!R458,'Sub Ref'!$L$3:$P$11,4,0)</f>
        <v>#N/A</v>
      </c>
      <c r="O458" s="26" t="e">
        <f>VLOOKUP('DATA ENTRY'!R458,'Sub Ref'!$L$3:$P$11,5,0)</f>
        <v>#N/A</v>
      </c>
      <c r="P458" s="26" t="e">
        <f t="shared" si="78"/>
        <v>#N/A</v>
      </c>
      <c r="Q458" s="26" t="e">
        <f>VLOOKUP('DATA ENTRY'!U458,'Sub Ref'!$C$14:$G$22,4,0)</f>
        <v>#N/A</v>
      </c>
      <c r="R458" s="26" t="e">
        <f>VLOOKUP('DATA ENTRY'!U458,'Sub Ref'!$C$14:$G$22,5,0)</f>
        <v>#N/A</v>
      </c>
      <c r="S458" s="26" t="e">
        <f t="shared" si="79"/>
        <v>#N/A</v>
      </c>
      <c r="T458" s="26" t="e">
        <f>INDEX('Sub Ref'!$O$14:$O$22,MATCH('DATA ENTRY'!X458,'Sub Ref'!$L$14:$L$22,0))</f>
        <v>#N/A</v>
      </c>
      <c r="U458" s="26" t="e">
        <f>INDEX('Sub Ref'!$P$14:$P$22,MATCH('DATA ENTRY'!X458,'Sub Ref'!$L$14:$L$22,0))</f>
        <v>#N/A</v>
      </c>
      <c r="V458" s="26" t="e">
        <f t="shared" si="73"/>
        <v>#N/A</v>
      </c>
      <c r="X458" s="26">
        <f>'DATA ENTRY'!A458</f>
        <v>0</v>
      </c>
      <c r="Y458" s="26">
        <f>'Sub Ref'!$D$27</f>
        <v>2.25</v>
      </c>
      <c r="Z458" s="26">
        <f>'Sub Ref'!$E$27</f>
        <v>0.75</v>
      </c>
      <c r="AA458" s="26">
        <f>'Sub Ref'!$M$27</f>
        <v>3</v>
      </c>
      <c r="AB458" s="26">
        <f>'Sub Ref'!$N$27</f>
        <v>1</v>
      </c>
      <c r="AC458" s="26">
        <f>IFERROR(VLOOKUP('DATA ENTRY'!L458,'Sub Ref'!$L$30:$N$31,2,0),0)</f>
        <v>0</v>
      </c>
      <c r="AD458" s="26">
        <f>IFERROR(VLOOKUP('DATA ENTRY'!L458,'Sub Ref'!$L$30:$N$31,3,0),0)</f>
        <v>0</v>
      </c>
      <c r="AE458" s="26">
        <f>IFERROR(VLOOKUP('DATA ENTRY'!O458,'Sub Ref'!$C$3:$E$11,2,0),0)</f>
        <v>0</v>
      </c>
      <c r="AF458" s="26">
        <f>IFERROR(VLOOKUP('DATA ENTRY'!O458,'Sub Ref'!$C$3:$E$11,3,0),0)</f>
        <v>0</v>
      </c>
      <c r="AG458" s="26">
        <f>IFERROR(VLOOKUP('DATA ENTRY'!R458,'Sub Ref'!$L$3:$N$24,2,0),0)</f>
        <v>0</v>
      </c>
      <c r="AH458" s="26">
        <f>IFERROR(VLOOKUP('DATA ENTRY'!R458,'Sub Ref'!$L$3:$N$24,3,0),0)</f>
        <v>0</v>
      </c>
      <c r="AI458" s="26">
        <f>IFERROR(VLOOKUP('DATA ENTRY'!U458,'Sub Ref'!$C$14:$E$22,2,0),0)</f>
        <v>0</v>
      </c>
      <c r="AJ458" s="26">
        <f>IFERROR(VLOOKUP('DATA ENTRY'!U458,'Sub Ref'!$C$14:$E$22,3,0),0)</f>
        <v>0</v>
      </c>
      <c r="AK458" s="26">
        <f>IFERROR(INDEX('Sub Ref'!$M$14:$M$23,MATCH('DATA ENTRY'!X458,'Sub Ref'!$L$14:$L$23,0)),0)</f>
        <v>0</v>
      </c>
      <c r="AL458" s="26">
        <f>IFERROR(INDEX('Sub Ref'!$N$14:$N$23,MATCH('DATA ENTRY'!X458,'Sub Ref'!$L$14:$L$23,0)),0)</f>
        <v>0</v>
      </c>
      <c r="AN458" s="26">
        <f t="shared" si="74"/>
        <v>7</v>
      </c>
      <c r="AP458" s="26">
        <f>IFERROR('MARK LOOKUP'!Y458*LEDGER!AR458,0)</f>
        <v>0</v>
      </c>
      <c r="AQ458" s="26">
        <f>IFERROR('MARK LOOKUP'!Z458*LEDGER!AS458,0)</f>
        <v>0</v>
      </c>
      <c r="AR458" s="26">
        <f>IFERROR(AA458*LEDGER!AU458,0)</f>
        <v>0</v>
      </c>
      <c r="AS458" s="26">
        <f>IFERROR(AB458*LEDGER!AV458,0)</f>
        <v>0</v>
      </c>
      <c r="AT458" s="26">
        <f>IFERROR(AC458*LEDGER!AU458,0)</f>
        <v>0</v>
      </c>
      <c r="AU458" s="26">
        <f>IFERROR(AD458*LEDGER!AV458,0)</f>
        <v>0</v>
      </c>
      <c r="AV458" s="26">
        <f>IFERROR(AE458*LEDGER!BA458,0)</f>
        <v>0</v>
      </c>
      <c r="AW458" s="26">
        <f>IFERROR(AF458*LEDGER!BB458,0)</f>
        <v>0</v>
      </c>
      <c r="AX458" s="26">
        <f>IFERROR(AG458*LEDGER!BD458,0)</f>
        <v>0</v>
      </c>
      <c r="AY458" s="26">
        <f>IFERROR(AH458*LEDGER!BE458,0)</f>
        <v>0</v>
      </c>
      <c r="AZ458" s="26">
        <f>IFERROR(AI458*LEDGER!BG458,0)</f>
        <v>0</v>
      </c>
      <c r="BA458" s="26">
        <f>IFERROR(AJ458*LEDGER!BH458,0)</f>
        <v>0</v>
      </c>
      <c r="BB458" s="26">
        <f>IFERROR(AK458*LEDGER!BJ458,0)</f>
        <v>0</v>
      </c>
      <c r="BC458" s="26">
        <f>IFERROR(AL458*LEDGER!BK458,0)</f>
        <v>0</v>
      </c>
      <c r="BD458" s="26">
        <f t="shared" si="75"/>
        <v>0</v>
      </c>
      <c r="BE458" s="26">
        <f t="shared" si="76"/>
        <v>0</v>
      </c>
    </row>
    <row r="459" spans="2:57" x14ac:dyDescent="0.2">
      <c r="B459" s="26">
        <f>'Sub Ref'!F$27</f>
        <v>75</v>
      </c>
      <c r="C459" s="26">
        <f>'Sub Ref'!G$27</f>
        <v>25</v>
      </c>
      <c r="D459" s="26">
        <f t="shared" si="70"/>
        <v>100</v>
      </c>
      <c r="E459" s="26">
        <f>'Sub Ref'!O$27</f>
        <v>75</v>
      </c>
      <c r="F459" s="26">
        <f>'Sub Ref'!P$27</f>
        <v>25</v>
      </c>
      <c r="G459" s="26">
        <f t="shared" si="71"/>
        <v>100</v>
      </c>
      <c r="H459" s="26" t="e">
        <f>VLOOKUP('DATA ENTRY'!L459,'Sub Ref'!$L$30:$O$31,4,0)</f>
        <v>#N/A</v>
      </c>
      <c r="I459" s="26" t="e">
        <f>VLOOKUP('DATA ENTRY'!L459,'Sub Ref'!$L$30:$P$31,5,0)</f>
        <v>#N/A</v>
      </c>
      <c r="J459" s="26" t="e">
        <f t="shared" si="77"/>
        <v>#N/A</v>
      </c>
      <c r="K459" s="26" t="e">
        <f>VLOOKUP('DATA ENTRY'!O459,'Sub Ref'!$C$3:$G$11,4,0)</f>
        <v>#N/A</v>
      </c>
      <c r="L459" s="26" t="e">
        <f>VLOOKUP('DATA ENTRY'!O459,'Sub Ref'!$C$3:$G$11,5,0)</f>
        <v>#N/A</v>
      </c>
      <c r="M459" s="26" t="e">
        <f t="shared" si="72"/>
        <v>#N/A</v>
      </c>
      <c r="N459" s="26" t="e">
        <f>VLOOKUP('DATA ENTRY'!R459,'Sub Ref'!$L$3:$P$11,4,0)</f>
        <v>#N/A</v>
      </c>
      <c r="O459" s="26" t="e">
        <f>VLOOKUP('DATA ENTRY'!R459,'Sub Ref'!$L$3:$P$11,5,0)</f>
        <v>#N/A</v>
      </c>
      <c r="P459" s="26" t="e">
        <f t="shared" si="78"/>
        <v>#N/A</v>
      </c>
      <c r="Q459" s="26" t="e">
        <f>VLOOKUP('DATA ENTRY'!U459,'Sub Ref'!$C$14:$G$22,4,0)</f>
        <v>#N/A</v>
      </c>
      <c r="R459" s="26" t="e">
        <f>VLOOKUP('DATA ENTRY'!U459,'Sub Ref'!$C$14:$G$22,5,0)</f>
        <v>#N/A</v>
      </c>
      <c r="S459" s="26" t="e">
        <f t="shared" si="79"/>
        <v>#N/A</v>
      </c>
      <c r="T459" s="26" t="e">
        <f>INDEX('Sub Ref'!$O$14:$O$22,MATCH('DATA ENTRY'!X459,'Sub Ref'!$L$14:$L$22,0))</f>
        <v>#N/A</v>
      </c>
      <c r="U459" s="26" t="e">
        <f>INDEX('Sub Ref'!$P$14:$P$22,MATCH('DATA ENTRY'!X459,'Sub Ref'!$L$14:$L$22,0))</f>
        <v>#N/A</v>
      </c>
      <c r="V459" s="26" t="e">
        <f t="shared" si="73"/>
        <v>#N/A</v>
      </c>
      <c r="X459" s="26">
        <f>'DATA ENTRY'!A459</f>
        <v>0</v>
      </c>
      <c r="Y459" s="26">
        <f>'Sub Ref'!$D$27</f>
        <v>2.25</v>
      </c>
      <c r="Z459" s="26">
        <f>'Sub Ref'!$E$27</f>
        <v>0.75</v>
      </c>
      <c r="AA459" s="26">
        <f>'Sub Ref'!$M$27</f>
        <v>3</v>
      </c>
      <c r="AB459" s="26">
        <f>'Sub Ref'!$N$27</f>
        <v>1</v>
      </c>
      <c r="AC459" s="26">
        <f>IFERROR(VLOOKUP('DATA ENTRY'!L459,'Sub Ref'!$L$30:$N$31,2,0),0)</f>
        <v>0</v>
      </c>
      <c r="AD459" s="26">
        <f>IFERROR(VLOOKUP('DATA ENTRY'!L459,'Sub Ref'!$L$30:$N$31,3,0),0)</f>
        <v>0</v>
      </c>
      <c r="AE459" s="26">
        <f>IFERROR(VLOOKUP('DATA ENTRY'!O459,'Sub Ref'!$C$3:$E$11,2,0),0)</f>
        <v>0</v>
      </c>
      <c r="AF459" s="26">
        <f>IFERROR(VLOOKUP('DATA ENTRY'!O459,'Sub Ref'!$C$3:$E$11,3,0),0)</f>
        <v>0</v>
      </c>
      <c r="AG459" s="26">
        <f>IFERROR(VLOOKUP('DATA ENTRY'!R459,'Sub Ref'!$L$3:$N$24,2,0),0)</f>
        <v>0</v>
      </c>
      <c r="AH459" s="26">
        <f>IFERROR(VLOOKUP('DATA ENTRY'!R459,'Sub Ref'!$L$3:$N$24,3,0),0)</f>
        <v>0</v>
      </c>
      <c r="AI459" s="26">
        <f>IFERROR(VLOOKUP('DATA ENTRY'!U459,'Sub Ref'!$C$14:$E$22,2,0),0)</f>
        <v>0</v>
      </c>
      <c r="AJ459" s="26">
        <f>IFERROR(VLOOKUP('DATA ENTRY'!U459,'Sub Ref'!$C$14:$E$22,3,0),0)</f>
        <v>0</v>
      </c>
      <c r="AK459" s="26">
        <f>IFERROR(INDEX('Sub Ref'!$M$14:$M$23,MATCH('DATA ENTRY'!X459,'Sub Ref'!$L$14:$L$23,0)),0)</f>
        <v>0</v>
      </c>
      <c r="AL459" s="26">
        <f>IFERROR(INDEX('Sub Ref'!$N$14:$N$23,MATCH('DATA ENTRY'!X459,'Sub Ref'!$L$14:$L$23,0)),0)</f>
        <v>0</v>
      </c>
      <c r="AN459" s="26">
        <f t="shared" si="74"/>
        <v>7</v>
      </c>
      <c r="AP459" s="26">
        <f>IFERROR('MARK LOOKUP'!Y459*LEDGER!AR459,0)</f>
        <v>0</v>
      </c>
      <c r="AQ459" s="26">
        <f>IFERROR('MARK LOOKUP'!Z459*LEDGER!AS459,0)</f>
        <v>0</v>
      </c>
      <c r="AR459" s="26">
        <f>IFERROR(AA459*LEDGER!AU459,0)</f>
        <v>0</v>
      </c>
      <c r="AS459" s="26">
        <f>IFERROR(AB459*LEDGER!AV459,0)</f>
        <v>0</v>
      </c>
      <c r="AT459" s="26">
        <f>IFERROR(AC459*LEDGER!AU459,0)</f>
        <v>0</v>
      </c>
      <c r="AU459" s="26">
        <f>IFERROR(AD459*LEDGER!AV459,0)</f>
        <v>0</v>
      </c>
      <c r="AV459" s="26">
        <f>IFERROR(AE459*LEDGER!BA459,0)</f>
        <v>0</v>
      </c>
      <c r="AW459" s="26">
        <f>IFERROR(AF459*LEDGER!BB459,0)</f>
        <v>0</v>
      </c>
      <c r="AX459" s="26">
        <f>IFERROR(AG459*LEDGER!BD459,0)</f>
        <v>0</v>
      </c>
      <c r="AY459" s="26">
        <f>IFERROR(AH459*LEDGER!BE459,0)</f>
        <v>0</v>
      </c>
      <c r="AZ459" s="26">
        <f>IFERROR(AI459*LEDGER!BG459,0)</f>
        <v>0</v>
      </c>
      <c r="BA459" s="26">
        <f>IFERROR(AJ459*LEDGER!BH459,0)</f>
        <v>0</v>
      </c>
      <c r="BB459" s="26">
        <f>IFERROR(AK459*LEDGER!BJ459,0)</f>
        <v>0</v>
      </c>
      <c r="BC459" s="26">
        <f>IFERROR(AL459*LEDGER!BK459,0)</f>
        <v>0</v>
      </c>
      <c r="BD459" s="26">
        <f t="shared" si="75"/>
        <v>0</v>
      </c>
      <c r="BE459" s="26">
        <f t="shared" si="76"/>
        <v>0</v>
      </c>
    </row>
    <row r="460" spans="2:57" x14ac:dyDescent="0.2">
      <c r="B460" s="26">
        <f>'Sub Ref'!F$27</f>
        <v>75</v>
      </c>
      <c r="C460" s="26">
        <f>'Sub Ref'!G$27</f>
        <v>25</v>
      </c>
      <c r="D460" s="26">
        <f t="shared" si="70"/>
        <v>100</v>
      </c>
      <c r="E460" s="26">
        <f>'Sub Ref'!O$27</f>
        <v>75</v>
      </c>
      <c r="F460" s="26">
        <f>'Sub Ref'!P$27</f>
        <v>25</v>
      </c>
      <c r="G460" s="26">
        <f t="shared" si="71"/>
        <v>100</v>
      </c>
      <c r="H460" s="26" t="e">
        <f>VLOOKUP('DATA ENTRY'!L460,'Sub Ref'!$L$30:$O$31,4,0)</f>
        <v>#N/A</v>
      </c>
      <c r="I460" s="26" t="e">
        <f>VLOOKUP('DATA ENTRY'!L460,'Sub Ref'!$L$30:$P$31,5,0)</f>
        <v>#N/A</v>
      </c>
      <c r="J460" s="26" t="e">
        <f t="shared" si="77"/>
        <v>#N/A</v>
      </c>
      <c r="K460" s="26" t="e">
        <f>VLOOKUP('DATA ENTRY'!O460,'Sub Ref'!$C$3:$G$11,4,0)</f>
        <v>#N/A</v>
      </c>
      <c r="L460" s="26" t="e">
        <f>VLOOKUP('DATA ENTRY'!O460,'Sub Ref'!$C$3:$G$11,5,0)</f>
        <v>#N/A</v>
      </c>
      <c r="M460" s="26" t="e">
        <f t="shared" si="72"/>
        <v>#N/A</v>
      </c>
      <c r="N460" s="26" t="e">
        <f>VLOOKUP('DATA ENTRY'!R460,'Sub Ref'!$L$3:$P$11,4,0)</f>
        <v>#N/A</v>
      </c>
      <c r="O460" s="26" t="e">
        <f>VLOOKUP('DATA ENTRY'!R460,'Sub Ref'!$L$3:$P$11,5,0)</f>
        <v>#N/A</v>
      </c>
      <c r="P460" s="26" t="e">
        <f t="shared" si="78"/>
        <v>#N/A</v>
      </c>
      <c r="Q460" s="26" t="e">
        <f>VLOOKUP('DATA ENTRY'!U460,'Sub Ref'!$C$14:$G$22,4,0)</f>
        <v>#N/A</v>
      </c>
      <c r="R460" s="26" t="e">
        <f>VLOOKUP('DATA ENTRY'!U460,'Sub Ref'!$C$14:$G$22,5,0)</f>
        <v>#N/A</v>
      </c>
      <c r="S460" s="26" t="e">
        <f t="shared" si="79"/>
        <v>#N/A</v>
      </c>
      <c r="T460" s="26" t="e">
        <f>INDEX('Sub Ref'!$O$14:$O$22,MATCH('DATA ENTRY'!X460,'Sub Ref'!$L$14:$L$22,0))</f>
        <v>#N/A</v>
      </c>
      <c r="U460" s="26" t="e">
        <f>INDEX('Sub Ref'!$P$14:$P$22,MATCH('DATA ENTRY'!X460,'Sub Ref'!$L$14:$L$22,0))</f>
        <v>#N/A</v>
      </c>
      <c r="V460" s="26" t="e">
        <f t="shared" si="73"/>
        <v>#N/A</v>
      </c>
      <c r="X460" s="26">
        <f>'DATA ENTRY'!A460</f>
        <v>0</v>
      </c>
      <c r="Y460" s="26">
        <f>'Sub Ref'!$D$27</f>
        <v>2.25</v>
      </c>
      <c r="Z460" s="26">
        <f>'Sub Ref'!$E$27</f>
        <v>0.75</v>
      </c>
      <c r="AA460" s="26">
        <f>'Sub Ref'!$M$27</f>
        <v>3</v>
      </c>
      <c r="AB460" s="26">
        <f>'Sub Ref'!$N$27</f>
        <v>1</v>
      </c>
      <c r="AC460" s="26">
        <f>IFERROR(VLOOKUP('DATA ENTRY'!L460,'Sub Ref'!$L$30:$N$31,2,0),0)</f>
        <v>0</v>
      </c>
      <c r="AD460" s="26">
        <f>IFERROR(VLOOKUP('DATA ENTRY'!L460,'Sub Ref'!$L$30:$N$31,3,0),0)</f>
        <v>0</v>
      </c>
      <c r="AE460" s="26">
        <f>IFERROR(VLOOKUP('DATA ENTRY'!O460,'Sub Ref'!$C$3:$E$11,2,0),0)</f>
        <v>0</v>
      </c>
      <c r="AF460" s="26">
        <f>IFERROR(VLOOKUP('DATA ENTRY'!O460,'Sub Ref'!$C$3:$E$11,3,0),0)</f>
        <v>0</v>
      </c>
      <c r="AG460" s="26">
        <f>IFERROR(VLOOKUP('DATA ENTRY'!R460,'Sub Ref'!$L$3:$N$24,2,0),0)</f>
        <v>0</v>
      </c>
      <c r="AH460" s="26">
        <f>IFERROR(VLOOKUP('DATA ENTRY'!R460,'Sub Ref'!$L$3:$N$24,3,0),0)</f>
        <v>0</v>
      </c>
      <c r="AI460" s="26">
        <f>IFERROR(VLOOKUP('DATA ENTRY'!U460,'Sub Ref'!$C$14:$E$22,2,0),0)</f>
        <v>0</v>
      </c>
      <c r="AJ460" s="26">
        <f>IFERROR(VLOOKUP('DATA ENTRY'!U460,'Sub Ref'!$C$14:$E$22,3,0),0)</f>
        <v>0</v>
      </c>
      <c r="AK460" s="26">
        <f>IFERROR(INDEX('Sub Ref'!$M$14:$M$23,MATCH('DATA ENTRY'!X460,'Sub Ref'!$L$14:$L$23,0)),0)</f>
        <v>0</v>
      </c>
      <c r="AL460" s="26">
        <f>IFERROR(INDEX('Sub Ref'!$N$14:$N$23,MATCH('DATA ENTRY'!X460,'Sub Ref'!$L$14:$L$23,0)),0)</f>
        <v>0</v>
      </c>
      <c r="AN460" s="26">
        <f t="shared" si="74"/>
        <v>7</v>
      </c>
      <c r="AP460" s="26">
        <f>IFERROR('MARK LOOKUP'!Y460*LEDGER!AR460,0)</f>
        <v>0</v>
      </c>
      <c r="AQ460" s="26">
        <f>IFERROR('MARK LOOKUP'!Z460*LEDGER!AS460,0)</f>
        <v>0</v>
      </c>
      <c r="AR460" s="26">
        <f>IFERROR(AA460*LEDGER!AU460,0)</f>
        <v>0</v>
      </c>
      <c r="AS460" s="26">
        <f>IFERROR(AB460*LEDGER!AV460,0)</f>
        <v>0</v>
      </c>
      <c r="AT460" s="26">
        <f>IFERROR(AC460*LEDGER!AU460,0)</f>
        <v>0</v>
      </c>
      <c r="AU460" s="26">
        <f>IFERROR(AD460*LEDGER!AV460,0)</f>
        <v>0</v>
      </c>
      <c r="AV460" s="26">
        <f>IFERROR(AE460*LEDGER!BA460,0)</f>
        <v>0</v>
      </c>
      <c r="AW460" s="26">
        <f>IFERROR(AF460*LEDGER!BB460,0)</f>
        <v>0</v>
      </c>
      <c r="AX460" s="26">
        <f>IFERROR(AG460*LEDGER!BD460,0)</f>
        <v>0</v>
      </c>
      <c r="AY460" s="26">
        <f>IFERROR(AH460*LEDGER!BE460,0)</f>
        <v>0</v>
      </c>
      <c r="AZ460" s="26">
        <f>IFERROR(AI460*LEDGER!BG460,0)</f>
        <v>0</v>
      </c>
      <c r="BA460" s="26">
        <f>IFERROR(AJ460*LEDGER!BH460,0)</f>
        <v>0</v>
      </c>
      <c r="BB460" s="26">
        <f>IFERROR(AK460*LEDGER!BJ460,0)</f>
        <v>0</v>
      </c>
      <c r="BC460" s="26">
        <f>IFERROR(AL460*LEDGER!BK460,0)</f>
        <v>0</v>
      </c>
      <c r="BD460" s="26">
        <f t="shared" si="75"/>
        <v>0</v>
      </c>
      <c r="BE460" s="26">
        <f t="shared" si="76"/>
        <v>0</v>
      </c>
    </row>
    <row r="461" spans="2:57" x14ac:dyDescent="0.2">
      <c r="B461" s="26">
        <f>'Sub Ref'!F$27</f>
        <v>75</v>
      </c>
      <c r="C461" s="26">
        <f>'Sub Ref'!G$27</f>
        <v>25</v>
      </c>
      <c r="D461" s="26">
        <f t="shared" si="70"/>
        <v>100</v>
      </c>
      <c r="E461" s="26">
        <f>'Sub Ref'!O$27</f>
        <v>75</v>
      </c>
      <c r="F461" s="26">
        <f>'Sub Ref'!P$27</f>
        <v>25</v>
      </c>
      <c r="G461" s="26">
        <f t="shared" si="71"/>
        <v>100</v>
      </c>
      <c r="H461" s="26" t="e">
        <f>VLOOKUP('DATA ENTRY'!L461,'Sub Ref'!$L$30:$O$31,4,0)</f>
        <v>#N/A</v>
      </c>
      <c r="I461" s="26" t="e">
        <f>VLOOKUP('DATA ENTRY'!L461,'Sub Ref'!$L$30:$P$31,5,0)</f>
        <v>#N/A</v>
      </c>
      <c r="J461" s="26" t="e">
        <f t="shared" si="77"/>
        <v>#N/A</v>
      </c>
      <c r="K461" s="26" t="e">
        <f>VLOOKUP('DATA ENTRY'!O461,'Sub Ref'!$C$3:$G$11,4,0)</f>
        <v>#N/A</v>
      </c>
      <c r="L461" s="26" t="e">
        <f>VLOOKUP('DATA ENTRY'!O461,'Sub Ref'!$C$3:$G$11,5,0)</f>
        <v>#N/A</v>
      </c>
      <c r="M461" s="26" t="e">
        <f t="shared" si="72"/>
        <v>#N/A</v>
      </c>
      <c r="N461" s="26" t="e">
        <f>VLOOKUP('DATA ENTRY'!R461,'Sub Ref'!$L$3:$P$11,4,0)</f>
        <v>#N/A</v>
      </c>
      <c r="O461" s="26" t="e">
        <f>VLOOKUP('DATA ENTRY'!R461,'Sub Ref'!$L$3:$P$11,5,0)</f>
        <v>#N/A</v>
      </c>
      <c r="P461" s="26" t="e">
        <f t="shared" si="78"/>
        <v>#N/A</v>
      </c>
      <c r="Q461" s="26" t="e">
        <f>VLOOKUP('DATA ENTRY'!U461,'Sub Ref'!$C$14:$G$22,4,0)</f>
        <v>#N/A</v>
      </c>
      <c r="R461" s="26" t="e">
        <f>VLOOKUP('DATA ENTRY'!U461,'Sub Ref'!$C$14:$G$22,5,0)</f>
        <v>#N/A</v>
      </c>
      <c r="S461" s="26" t="e">
        <f t="shared" si="79"/>
        <v>#N/A</v>
      </c>
      <c r="T461" s="26" t="e">
        <f>INDEX('Sub Ref'!$O$14:$O$22,MATCH('DATA ENTRY'!X461,'Sub Ref'!$L$14:$L$22,0))</f>
        <v>#N/A</v>
      </c>
      <c r="U461" s="26" t="e">
        <f>INDEX('Sub Ref'!$P$14:$P$22,MATCH('DATA ENTRY'!X461,'Sub Ref'!$L$14:$L$22,0))</f>
        <v>#N/A</v>
      </c>
      <c r="V461" s="26" t="e">
        <f t="shared" si="73"/>
        <v>#N/A</v>
      </c>
      <c r="X461" s="26">
        <f>'DATA ENTRY'!A461</f>
        <v>0</v>
      </c>
      <c r="Y461" s="26">
        <f>'Sub Ref'!$D$27</f>
        <v>2.25</v>
      </c>
      <c r="Z461" s="26">
        <f>'Sub Ref'!$E$27</f>
        <v>0.75</v>
      </c>
      <c r="AA461" s="26">
        <f>'Sub Ref'!$M$27</f>
        <v>3</v>
      </c>
      <c r="AB461" s="26">
        <f>'Sub Ref'!$N$27</f>
        <v>1</v>
      </c>
      <c r="AC461" s="26">
        <f>IFERROR(VLOOKUP('DATA ENTRY'!L461,'Sub Ref'!$L$30:$N$31,2,0),0)</f>
        <v>0</v>
      </c>
      <c r="AD461" s="26">
        <f>IFERROR(VLOOKUP('DATA ENTRY'!L461,'Sub Ref'!$L$30:$N$31,3,0),0)</f>
        <v>0</v>
      </c>
      <c r="AE461" s="26">
        <f>IFERROR(VLOOKUP('DATA ENTRY'!O461,'Sub Ref'!$C$3:$E$11,2,0),0)</f>
        <v>0</v>
      </c>
      <c r="AF461" s="26">
        <f>IFERROR(VLOOKUP('DATA ENTRY'!O461,'Sub Ref'!$C$3:$E$11,3,0),0)</f>
        <v>0</v>
      </c>
      <c r="AG461" s="26">
        <f>IFERROR(VLOOKUP('DATA ENTRY'!R461,'Sub Ref'!$L$3:$N$24,2,0),0)</f>
        <v>0</v>
      </c>
      <c r="AH461" s="26">
        <f>IFERROR(VLOOKUP('DATA ENTRY'!R461,'Sub Ref'!$L$3:$N$24,3,0),0)</f>
        <v>0</v>
      </c>
      <c r="AI461" s="26">
        <f>IFERROR(VLOOKUP('DATA ENTRY'!U461,'Sub Ref'!$C$14:$E$22,2,0),0)</f>
        <v>0</v>
      </c>
      <c r="AJ461" s="26">
        <f>IFERROR(VLOOKUP('DATA ENTRY'!U461,'Sub Ref'!$C$14:$E$22,3,0),0)</f>
        <v>0</v>
      </c>
      <c r="AK461" s="26">
        <f>IFERROR(INDEX('Sub Ref'!$M$14:$M$23,MATCH('DATA ENTRY'!X461,'Sub Ref'!$L$14:$L$23,0)),0)</f>
        <v>0</v>
      </c>
      <c r="AL461" s="26">
        <f>IFERROR(INDEX('Sub Ref'!$N$14:$N$23,MATCH('DATA ENTRY'!X461,'Sub Ref'!$L$14:$L$23,0)),0)</f>
        <v>0</v>
      </c>
      <c r="AN461" s="26">
        <f t="shared" si="74"/>
        <v>7</v>
      </c>
      <c r="AP461" s="26">
        <f>IFERROR('MARK LOOKUP'!Y461*LEDGER!AR461,0)</f>
        <v>0</v>
      </c>
      <c r="AQ461" s="26">
        <f>IFERROR('MARK LOOKUP'!Z461*LEDGER!AS461,0)</f>
        <v>0</v>
      </c>
      <c r="AR461" s="26">
        <f>IFERROR(AA461*LEDGER!AU461,0)</f>
        <v>0</v>
      </c>
      <c r="AS461" s="26">
        <f>IFERROR(AB461*LEDGER!AV461,0)</f>
        <v>0</v>
      </c>
      <c r="AT461" s="26">
        <f>IFERROR(AC461*LEDGER!AU461,0)</f>
        <v>0</v>
      </c>
      <c r="AU461" s="26">
        <f>IFERROR(AD461*LEDGER!AV461,0)</f>
        <v>0</v>
      </c>
      <c r="AV461" s="26">
        <f>IFERROR(AE461*LEDGER!BA461,0)</f>
        <v>0</v>
      </c>
      <c r="AW461" s="26">
        <f>IFERROR(AF461*LEDGER!BB461,0)</f>
        <v>0</v>
      </c>
      <c r="AX461" s="26">
        <f>IFERROR(AG461*LEDGER!BD461,0)</f>
        <v>0</v>
      </c>
      <c r="AY461" s="26">
        <f>IFERROR(AH461*LEDGER!BE461,0)</f>
        <v>0</v>
      </c>
      <c r="AZ461" s="26">
        <f>IFERROR(AI461*LEDGER!BG461,0)</f>
        <v>0</v>
      </c>
      <c r="BA461" s="26">
        <f>IFERROR(AJ461*LEDGER!BH461,0)</f>
        <v>0</v>
      </c>
      <c r="BB461" s="26">
        <f>IFERROR(AK461*LEDGER!BJ461,0)</f>
        <v>0</v>
      </c>
      <c r="BC461" s="26">
        <f>IFERROR(AL461*LEDGER!BK461,0)</f>
        <v>0</v>
      </c>
      <c r="BD461" s="26">
        <f t="shared" si="75"/>
        <v>0</v>
      </c>
      <c r="BE461" s="26">
        <f t="shared" si="76"/>
        <v>0</v>
      </c>
    </row>
    <row r="462" spans="2:57" x14ac:dyDescent="0.2">
      <c r="B462" s="26">
        <f>'Sub Ref'!F$27</f>
        <v>75</v>
      </c>
      <c r="C462" s="26">
        <f>'Sub Ref'!G$27</f>
        <v>25</v>
      </c>
      <c r="D462" s="26">
        <f t="shared" si="70"/>
        <v>100</v>
      </c>
      <c r="E462" s="26">
        <f>'Sub Ref'!O$27</f>
        <v>75</v>
      </c>
      <c r="F462" s="26">
        <f>'Sub Ref'!P$27</f>
        <v>25</v>
      </c>
      <c r="G462" s="26">
        <f t="shared" si="71"/>
        <v>100</v>
      </c>
      <c r="H462" s="26" t="e">
        <f>VLOOKUP('DATA ENTRY'!L462,'Sub Ref'!$L$30:$O$31,4,0)</f>
        <v>#N/A</v>
      </c>
      <c r="I462" s="26" t="e">
        <f>VLOOKUP('DATA ENTRY'!L462,'Sub Ref'!$L$30:$P$31,5,0)</f>
        <v>#N/A</v>
      </c>
      <c r="J462" s="26" t="e">
        <f t="shared" si="77"/>
        <v>#N/A</v>
      </c>
      <c r="K462" s="26" t="e">
        <f>VLOOKUP('DATA ENTRY'!O462,'Sub Ref'!$C$3:$G$11,4,0)</f>
        <v>#N/A</v>
      </c>
      <c r="L462" s="26" t="e">
        <f>VLOOKUP('DATA ENTRY'!O462,'Sub Ref'!$C$3:$G$11,5,0)</f>
        <v>#N/A</v>
      </c>
      <c r="M462" s="26" t="e">
        <f t="shared" si="72"/>
        <v>#N/A</v>
      </c>
      <c r="N462" s="26" t="e">
        <f>VLOOKUP('DATA ENTRY'!R462,'Sub Ref'!$L$3:$P$11,4,0)</f>
        <v>#N/A</v>
      </c>
      <c r="O462" s="26" t="e">
        <f>VLOOKUP('DATA ENTRY'!R462,'Sub Ref'!$L$3:$P$11,5,0)</f>
        <v>#N/A</v>
      </c>
      <c r="P462" s="26" t="e">
        <f t="shared" si="78"/>
        <v>#N/A</v>
      </c>
      <c r="Q462" s="26" t="e">
        <f>VLOOKUP('DATA ENTRY'!U462,'Sub Ref'!$C$14:$G$22,4,0)</f>
        <v>#N/A</v>
      </c>
      <c r="R462" s="26" t="e">
        <f>VLOOKUP('DATA ENTRY'!U462,'Sub Ref'!$C$14:$G$22,5,0)</f>
        <v>#N/A</v>
      </c>
      <c r="S462" s="26" t="e">
        <f t="shared" si="79"/>
        <v>#N/A</v>
      </c>
      <c r="T462" s="26" t="e">
        <f>INDEX('Sub Ref'!$O$14:$O$22,MATCH('DATA ENTRY'!X462,'Sub Ref'!$L$14:$L$22,0))</f>
        <v>#N/A</v>
      </c>
      <c r="U462" s="26" t="e">
        <f>INDEX('Sub Ref'!$P$14:$P$22,MATCH('DATA ENTRY'!X462,'Sub Ref'!$L$14:$L$22,0))</f>
        <v>#N/A</v>
      </c>
      <c r="V462" s="26" t="e">
        <f t="shared" si="73"/>
        <v>#N/A</v>
      </c>
      <c r="X462" s="26">
        <f>'DATA ENTRY'!A462</f>
        <v>0</v>
      </c>
      <c r="Y462" s="26">
        <f>'Sub Ref'!$D$27</f>
        <v>2.25</v>
      </c>
      <c r="Z462" s="26">
        <f>'Sub Ref'!$E$27</f>
        <v>0.75</v>
      </c>
      <c r="AA462" s="26">
        <f>'Sub Ref'!$M$27</f>
        <v>3</v>
      </c>
      <c r="AB462" s="26">
        <f>'Sub Ref'!$N$27</f>
        <v>1</v>
      </c>
      <c r="AC462" s="26">
        <f>IFERROR(VLOOKUP('DATA ENTRY'!L462,'Sub Ref'!$L$30:$N$31,2,0),0)</f>
        <v>0</v>
      </c>
      <c r="AD462" s="26">
        <f>IFERROR(VLOOKUP('DATA ENTRY'!L462,'Sub Ref'!$L$30:$N$31,3,0),0)</f>
        <v>0</v>
      </c>
      <c r="AE462" s="26">
        <f>IFERROR(VLOOKUP('DATA ENTRY'!O462,'Sub Ref'!$C$3:$E$11,2,0),0)</f>
        <v>0</v>
      </c>
      <c r="AF462" s="26">
        <f>IFERROR(VLOOKUP('DATA ENTRY'!O462,'Sub Ref'!$C$3:$E$11,3,0),0)</f>
        <v>0</v>
      </c>
      <c r="AG462" s="26">
        <f>IFERROR(VLOOKUP('DATA ENTRY'!R462,'Sub Ref'!$L$3:$N$24,2,0),0)</f>
        <v>0</v>
      </c>
      <c r="AH462" s="26">
        <f>IFERROR(VLOOKUP('DATA ENTRY'!R462,'Sub Ref'!$L$3:$N$24,3,0),0)</f>
        <v>0</v>
      </c>
      <c r="AI462" s="26">
        <f>IFERROR(VLOOKUP('DATA ENTRY'!U462,'Sub Ref'!$C$14:$E$22,2,0),0)</f>
        <v>0</v>
      </c>
      <c r="AJ462" s="26">
        <f>IFERROR(VLOOKUP('DATA ENTRY'!U462,'Sub Ref'!$C$14:$E$22,3,0),0)</f>
        <v>0</v>
      </c>
      <c r="AK462" s="26">
        <f>IFERROR(INDEX('Sub Ref'!$M$14:$M$23,MATCH('DATA ENTRY'!X462,'Sub Ref'!$L$14:$L$23,0)),0)</f>
        <v>0</v>
      </c>
      <c r="AL462" s="26">
        <f>IFERROR(INDEX('Sub Ref'!$N$14:$N$23,MATCH('DATA ENTRY'!X462,'Sub Ref'!$L$14:$L$23,0)),0)</f>
        <v>0</v>
      </c>
      <c r="AN462" s="26">
        <f t="shared" si="74"/>
        <v>7</v>
      </c>
      <c r="AP462" s="26">
        <f>IFERROR('MARK LOOKUP'!Y462*LEDGER!AR462,0)</f>
        <v>0</v>
      </c>
      <c r="AQ462" s="26">
        <f>IFERROR('MARK LOOKUP'!Z462*LEDGER!AS462,0)</f>
        <v>0</v>
      </c>
      <c r="AR462" s="26">
        <f>IFERROR(AA462*LEDGER!AU462,0)</f>
        <v>0</v>
      </c>
      <c r="AS462" s="26">
        <f>IFERROR(AB462*LEDGER!AV462,0)</f>
        <v>0</v>
      </c>
      <c r="AT462" s="26">
        <f>IFERROR(AC462*LEDGER!AU462,0)</f>
        <v>0</v>
      </c>
      <c r="AU462" s="26">
        <f>IFERROR(AD462*LEDGER!AV462,0)</f>
        <v>0</v>
      </c>
      <c r="AV462" s="26">
        <f>IFERROR(AE462*LEDGER!BA462,0)</f>
        <v>0</v>
      </c>
      <c r="AW462" s="26">
        <f>IFERROR(AF462*LEDGER!BB462,0)</f>
        <v>0</v>
      </c>
      <c r="AX462" s="26">
        <f>IFERROR(AG462*LEDGER!BD462,0)</f>
        <v>0</v>
      </c>
      <c r="AY462" s="26">
        <f>IFERROR(AH462*LEDGER!BE462,0)</f>
        <v>0</v>
      </c>
      <c r="AZ462" s="26">
        <f>IFERROR(AI462*LEDGER!BG462,0)</f>
        <v>0</v>
      </c>
      <c r="BA462" s="26">
        <f>IFERROR(AJ462*LEDGER!BH462,0)</f>
        <v>0</v>
      </c>
      <c r="BB462" s="26">
        <f>IFERROR(AK462*LEDGER!BJ462,0)</f>
        <v>0</v>
      </c>
      <c r="BC462" s="26">
        <f>IFERROR(AL462*LEDGER!BK462,0)</f>
        <v>0</v>
      </c>
      <c r="BD462" s="26">
        <f t="shared" si="75"/>
        <v>0</v>
      </c>
      <c r="BE462" s="26">
        <f t="shared" si="76"/>
        <v>0</v>
      </c>
    </row>
    <row r="463" spans="2:57" x14ac:dyDescent="0.2">
      <c r="B463" s="26">
        <f>'Sub Ref'!F$27</f>
        <v>75</v>
      </c>
      <c r="C463" s="26">
        <f>'Sub Ref'!G$27</f>
        <v>25</v>
      </c>
      <c r="D463" s="26">
        <f t="shared" si="70"/>
        <v>100</v>
      </c>
      <c r="E463" s="26">
        <f>'Sub Ref'!O$27</f>
        <v>75</v>
      </c>
      <c r="F463" s="26">
        <f>'Sub Ref'!P$27</f>
        <v>25</v>
      </c>
      <c r="G463" s="26">
        <f t="shared" si="71"/>
        <v>100</v>
      </c>
      <c r="H463" s="26" t="e">
        <f>VLOOKUP('DATA ENTRY'!L463,'Sub Ref'!$L$30:$O$31,4,0)</f>
        <v>#N/A</v>
      </c>
      <c r="I463" s="26" t="e">
        <f>VLOOKUP('DATA ENTRY'!L463,'Sub Ref'!$L$30:$P$31,5,0)</f>
        <v>#N/A</v>
      </c>
      <c r="J463" s="26" t="e">
        <f t="shared" si="77"/>
        <v>#N/A</v>
      </c>
      <c r="K463" s="26" t="e">
        <f>VLOOKUP('DATA ENTRY'!O463,'Sub Ref'!$C$3:$G$11,4,0)</f>
        <v>#N/A</v>
      </c>
      <c r="L463" s="26" t="e">
        <f>VLOOKUP('DATA ENTRY'!O463,'Sub Ref'!$C$3:$G$11,5,0)</f>
        <v>#N/A</v>
      </c>
      <c r="M463" s="26" t="e">
        <f t="shared" si="72"/>
        <v>#N/A</v>
      </c>
      <c r="N463" s="26" t="e">
        <f>VLOOKUP('DATA ENTRY'!R463,'Sub Ref'!$L$3:$P$11,4,0)</f>
        <v>#N/A</v>
      </c>
      <c r="O463" s="26" t="e">
        <f>VLOOKUP('DATA ENTRY'!R463,'Sub Ref'!$L$3:$P$11,5,0)</f>
        <v>#N/A</v>
      </c>
      <c r="P463" s="26" t="e">
        <f t="shared" si="78"/>
        <v>#N/A</v>
      </c>
      <c r="Q463" s="26" t="e">
        <f>VLOOKUP('DATA ENTRY'!U463,'Sub Ref'!$C$14:$G$22,4,0)</f>
        <v>#N/A</v>
      </c>
      <c r="R463" s="26" t="e">
        <f>VLOOKUP('DATA ENTRY'!U463,'Sub Ref'!$C$14:$G$22,5,0)</f>
        <v>#N/A</v>
      </c>
      <c r="S463" s="26" t="e">
        <f t="shared" si="79"/>
        <v>#N/A</v>
      </c>
      <c r="T463" s="26" t="e">
        <f>INDEX('Sub Ref'!$O$14:$O$22,MATCH('DATA ENTRY'!X463,'Sub Ref'!$L$14:$L$22,0))</f>
        <v>#N/A</v>
      </c>
      <c r="U463" s="26" t="e">
        <f>INDEX('Sub Ref'!$P$14:$P$22,MATCH('DATA ENTRY'!X463,'Sub Ref'!$L$14:$L$22,0))</f>
        <v>#N/A</v>
      </c>
      <c r="V463" s="26" t="e">
        <f t="shared" si="73"/>
        <v>#N/A</v>
      </c>
      <c r="X463" s="26">
        <f>'DATA ENTRY'!A463</f>
        <v>0</v>
      </c>
      <c r="Y463" s="26">
        <f>'Sub Ref'!$D$27</f>
        <v>2.25</v>
      </c>
      <c r="Z463" s="26">
        <f>'Sub Ref'!$E$27</f>
        <v>0.75</v>
      </c>
      <c r="AA463" s="26">
        <f>'Sub Ref'!$M$27</f>
        <v>3</v>
      </c>
      <c r="AB463" s="26">
        <f>'Sub Ref'!$N$27</f>
        <v>1</v>
      </c>
      <c r="AC463" s="26">
        <f>IFERROR(VLOOKUP('DATA ENTRY'!L463,'Sub Ref'!$L$30:$N$31,2,0),0)</f>
        <v>0</v>
      </c>
      <c r="AD463" s="26">
        <f>IFERROR(VLOOKUP('DATA ENTRY'!L463,'Sub Ref'!$L$30:$N$31,3,0),0)</f>
        <v>0</v>
      </c>
      <c r="AE463" s="26">
        <f>IFERROR(VLOOKUP('DATA ENTRY'!O463,'Sub Ref'!$C$3:$E$11,2,0),0)</f>
        <v>0</v>
      </c>
      <c r="AF463" s="26">
        <f>IFERROR(VLOOKUP('DATA ENTRY'!O463,'Sub Ref'!$C$3:$E$11,3,0),0)</f>
        <v>0</v>
      </c>
      <c r="AG463" s="26">
        <f>IFERROR(VLOOKUP('DATA ENTRY'!R463,'Sub Ref'!$L$3:$N$24,2,0),0)</f>
        <v>0</v>
      </c>
      <c r="AH463" s="26">
        <f>IFERROR(VLOOKUP('DATA ENTRY'!R463,'Sub Ref'!$L$3:$N$24,3,0),0)</f>
        <v>0</v>
      </c>
      <c r="AI463" s="26">
        <f>IFERROR(VLOOKUP('DATA ENTRY'!U463,'Sub Ref'!$C$14:$E$22,2,0),0)</f>
        <v>0</v>
      </c>
      <c r="AJ463" s="26">
        <f>IFERROR(VLOOKUP('DATA ENTRY'!U463,'Sub Ref'!$C$14:$E$22,3,0),0)</f>
        <v>0</v>
      </c>
      <c r="AK463" s="26">
        <f>IFERROR(INDEX('Sub Ref'!$M$14:$M$23,MATCH('DATA ENTRY'!X463,'Sub Ref'!$L$14:$L$23,0)),0)</f>
        <v>0</v>
      </c>
      <c r="AL463" s="26">
        <f>IFERROR(INDEX('Sub Ref'!$N$14:$N$23,MATCH('DATA ENTRY'!X463,'Sub Ref'!$L$14:$L$23,0)),0)</f>
        <v>0</v>
      </c>
      <c r="AN463" s="26">
        <f t="shared" si="74"/>
        <v>7</v>
      </c>
      <c r="AP463" s="26">
        <f>IFERROR('MARK LOOKUP'!Y463*LEDGER!AR463,0)</f>
        <v>0</v>
      </c>
      <c r="AQ463" s="26">
        <f>IFERROR('MARK LOOKUP'!Z463*LEDGER!AS463,0)</f>
        <v>0</v>
      </c>
      <c r="AR463" s="26">
        <f>IFERROR(AA463*LEDGER!AU463,0)</f>
        <v>0</v>
      </c>
      <c r="AS463" s="26">
        <f>IFERROR(AB463*LEDGER!AV463,0)</f>
        <v>0</v>
      </c>
      <c r="AT463" s="26">
        <f>IFERROR(AC463*LEDGER!AU463,0)</f>
        <v>0</v>
      </c>
      <c r="AU463" s="26">
        <f>IFERROR(AD463*LEDGER!AV463,0)</f>
        <v>0</v>
      </c>
      <c r="AV463" s="26">
        <f>IFERROR(AE463*LEDGER!BA463,0)</f>
        <v>0</v>
      </c>
      <c r="AW463" s="26">
        <f>IFERROR(AF463*LEDGER!BB463,0)</f>
        <v>0</v>
      </c>
      <c r="AX463" s="26">
        <f>IFERROR(AG463*LEDGER!BD463,0)</f>
        <v>0</v>
      </c>
      <c r="AY463" s="26">
        <f>IFERROR(AH463*LEDGER!BE463,0)</f>
        <v>0</v>
      </c>
      <c r="AZ463" s="26">
        <f>IFERROR(AI463*LEDGER!BG463,0)</f>
        <v>0</v>
      </c>
      <c r="BA463" s="26">
        <f>IFERROR(AJ463*LEDGER!BH463,0)</f>
        <v>0</v>
      </c>
      <c r="BB463" s="26">
        <f>IFERROR(AK463*LEDGER!BJ463,0)</f>
        <v>0</v>
      </c>
      <c r="BC463" s="26">
        <f>IFERROR(AL463*LEDGER!BK463,0)</f>
        <v>0</v>
      </c>
      <c r="BD463" s="26">
        <f t="shared" si="75"/>
        <v>0</v>
      </c>
      <c r="BE463" s="26">
        <f t="shared" si="76"/>
        <v>0</v>
      </c>
    </row>
    <row r="464" spans="2:57" x14ac:dyDescent="0.2">
      <c r="B464" s="26">
        <f>'Sub Ref'!F$27</f>
        <v>75</v>
      </c>
      <c r="C464" s="26">
        <f>'Sub Ref'!G$27</f>
        <v>25</v>
      </c>
      <c r="D464" s="26">
        <f t="shared" si="70"/>
        <v>100</v>
      </c>
      <c r="E464" s="26">
        <f>'Sub Ref'!O$27</f>
        <v>75</v>
      </c>
      <c r="F464" s="26">
        <f>'Sub Ref'!P$27</f>
        <v>25</v>
      </c>
      <c r="G464" s="26">
        <f t="shared" si="71"/>
        <v>100</v>
      </c>
      <c r="H464" s="26" t="e">
        <f>VLOOKUP('DATA ENTRY'!L464,'Sub Ref'!$L$30:$O$31,4,0)</f>
        <v>#N/A</v>
      </c>
      <c r="I464" s="26" t="e">
        <f>VLOOKUP('DATA ENTRY'!L464,'Sub Ref'!$L$30:$P$31,5,0)</f>
        <v>#N/A</v>
      </c>
      <c r="J464" s="26" t="e">
        <f t="shared" si="77"/>
        <v>#N/A</v>
      </c>
      <c r="K464" s="26" t="e">
        <f>VLOOKUP('DATA ENTRY'!O464,'Sub Ref'!$C$3:$G$11,4,0)</f>
        <v>#N/A</v>
      </c>
      <c r="L464" s="26" t="e">
        <f>VLOOKUP('DATA ENTRY'!O464,'Sub Ref'!$C$3:$G$11,5,0)</f>
        <v>#N/A</v>
      </c>
      <c r="M464" s="26" t="e">
        <f t="shared" si="72"/>
        <v>#N/A</v>
      </c>
      <c r="N464" s="26" t="e">
        <f>VLOOKUP('DATA ENTRY'!R464,'Sub Ref'!$L$3:$P$11,4,0)</f>
        <v>#N/A</v>
      </c>
      <c r="O464" s="26" t="e">
        <f>VLOOKUP('DATA ENTRY'!R464,'Sub Ref'!$L$3:$P$11,5,0)</f>
        <v>#N/A</v>
      </c>
      <c r="P464" s="26" t="e">
        <f t="shared" si="78"/>
        <v>#N/A</v>
      </c>
      <c r="Q464" s="26" t="e">
        <f>VLOOKUP('DATA ENTRY'!U464,'Sub Ref'!$C$14:$G$22,4,0)</f>
        <v>#N/A</v>
      </c>
      <c r="R464" s="26" t="e">
        <f>VLOOKUP('DATA ENTRY'!U464,'Sub Ref'!$C$14:$G$22,5,0)</f>
        <v>#N/A</v>
      </c>
      <c r="S464" s="26" t="e">
        <f t="shared" si="79"/>
        <v>#N/A</v>
      </c>
      <c r="T464" s="26" t="e">
        <f>INDEX('Sub Ref'!$O$14:$O$22,MATCH('DATA ENTRY'!X464,'Sub Ref'!$L$14:$L$22,0))</f>
        <v>#N/A</v>
      </c>
      <c r="U464" s="26" t="e">
        <f>INDEX('Sub Ref'!$P$14:$P$22,MATCH('DATA ENTRY'!X464,'Sub Ref'!$L$14:$L$22,0))</f>
        <v>#N/A</v>
      </c>
      <c r="V464" s="26" t="e">
        <f t="shared" si="73"/>
        <v>#N/A</v>
      </c>
      <c r="X464" s="26">
        <f>'DATA ENTRY'!A464</f>
        <v>0</v>
      </c>
      <c r="Y464" s="26">
        <f>'Sub Ref'!$D$27</f>
        <v>2.25</v>
      </c>
      <c r="Z464" s="26">
        <f>'Sub Ref'!$E$27</f>
        <v>0.75</v>
      </c>
      <c r="AA464" s="26">
        <f>'Sub Ref'!$M$27</f>
        <v>3</v>
      </c>
      <c r="AB464" s="26">
        <f>'Sub Ref'!$N$27</f>
        <v>1</v>
      </c>
      <c r="AC464" s="26">
        <f>IFERROR(VLOOKUP('DATA ENTRY'!L464,'Sub Ref'!$L$30:$N$31,2,0),0)</f>
        <v>0</v>
      </c>
      <c r="AD464" s="26">
        <f>IFERROR(VLOOKUP('DATA ENTRY'!L464,'Sub Ref'!$L$30:$N$31,3,0),0)</f>
        <v>0</v>
      </c>
      <c r="AE464" s="26">
        <f>IFERROR(VLOOKUP('DATA ENTRY'!O464,'Sub Ref'!$C$3:$E$11,2,0),0)</f>
        <v>0</v>
      </c>
      <c r="AF464" s="26">
        <f>IFERROR(VLOOKUP('DATA ENTRY'!O464,'Sub Ref'!$C$3:$E$11,3,0),0)</f>
        <v>0</v>
      </c>
      <c r="AG464" s="26">
        <f>IFERROR(VLOOKUP('DATA ENTRY'!R464,'Sub Ref'!$L$3:$N$24,2,0),0)</f>
        <v>0</v>
      </c>
      <c r="AH464" s="26">
        <f>IFERROR(VLOOKUP('DATA ENTRY'!R464,'Sub Ref'!$L$3:$N$24,3,0),0)</f>
        <v>0</v>
      </c>
      <c r="AI464" s="26">
        <f>IFERROR(VLOOKUP('DATA ENTRY'!U464,'Sub Ref'!$C$14:$E$22,2,0),0)</f>
        <v>0</v>
      </c>
      <c r="AJ464" s="26">
        <f>IFERROR(VLOOKUP('DATA ENTRY'!U464,'Sub Ref'!$C$14:$E$22,3,0),0)</f>
        <v>0</v>
      </c>
      <c r="AK464" s="26">
        <f>IFERROR(INDEX('Sub Ref'!$M$14:$M$23,MATCH('DATA ENTRY'!X464,'Sub Ref'!$L$14:$L$23,0)),0)</f>
        <v>0</v>
      </c>
      <c r="AL464" s="26">
        <f>IFERROR(INDEX('Sub Ref'!$N$14:$N$23,MATCH('DATA ENTRY'!X464,'Sub Ref'!$L$14:$L$23,0)),0)</f>
        <v>0</v>
      </c>
      <c r="AN464" s="26">
        <f t="shared" si="74"/>
        <v>7</v>
      </c>
      <c r="AP464" s="26">
        <f>IFERROR('MARK LOOKUP'!Y464*LEDGER!AR464,0)</f>
        <v>0</v>
      </c>
      <c r="AQ464" s="26">
        <f>IFERROR('MARK LOOKUP'!Z464*LEDGER!AS464,0)</f>
        <v>0</v>
      </c>
      <c r="AR464" s="26">
        <f>IFERROR(AA464*LEDGER!AU464,0)</f>
        <v>0</v>
      </c>
      <c r="AS464" s="26">
        <f>IFERROR(AB464*LEDGER!AV464,0)</f>
        <v>0</v>
      </c>
      <c r="AT464" s="26">
        <f>IFERROR(AC464*LEDGER!AU464,0)</f>
        <v>0</v>
      </c>
      <c r="AU464" s="26">
        <f>IFERROR(AD464*LEDGER!AV464,0)</f>
        <v>0</v>
      </c>
      <c r="AV464" s="26">
        <f>IFERROR(AE464*LEDGER!BA464,0)</f>
        <v>0</v>
      </c>
      <c r="AW464" s="26">
        <f>IFERROR(AF464*LEDGER!BB464,0)</f>
        <v>0</v>
      </c>
      <c r="AX464" s="26">
        <f>IFERROR(AG464*LEDGER!BD464,0)</f>
        <v>0</v>
      </c>
      <c r="AY464" s="26">
        <f>IFERROR(AH464*LEDGER!BE464,0)</f>
        <v>0</v>
      </c>
      <c r="AZ464" s="26">
        <f>IFERROR(AI464*LEDGER!BG464,0)</f>
        <v>0</v>
      </c>
      <c r="BA464" s="26">
        <f>IFERROR(AJ464*LEDGER!BH464,0)</f>
        <v>0</v>
      </c>
      <c r="BB464" s="26">
        <f>IFERROR(AK464*LEDGER!BJ464,0)</f>
        <v>0</v>
      </c>
      <c r="BC464" s="26">
        <f>IFERROR(AL464*LEDGER!BK464,0)</f>
        <v>0</v>
      </c>
      <c r="BD464" s="26">
        <f t="shared" si="75"/>
        <v>0</v>
      </c>
      <c r="BE464" s="26">
        <f t="shared" si="76"/>
        <v>0</v>
      </c>
    </row>
    <row r="465" spans="2:57" x14ac:dyDescent="0.2">
      <c r="B465" s="26">
        <f>'Sub Ref'!F$27</f>
        <v>75</v>
      </c>
      <c r="C465" s="26">
        <f>'Sub Ref'!G$27</f>
        <v>25</v>
      </c>
      <c r="D465" s="26">
        <f t="shared" si="70"/>
        <v>100</v>
      </c>
      <c r="E465" s="26">
        <f>'Sub Ref'!O$27</f>
        <v>75</v>
      </c>
      <c r="F465" s="26">
        <f>'Sub Ref'!P$27</f>
        <v>25</v>
      </c>
      <c r="G465" s="26">
        <f t="shared" si="71"/>
        <v>100</v>
      </c>
      <c r="H465" s="26" t="e">
        <f>VLOOKUP('DATA ENTRY'!L465,'Sub Ref'!$L$30:$O$31,4,0)</f>
        <v>#N/A</v>
      </c>
      <c r="I465" s="26" t="e">
        <f>VLOOKUP('DATA ENTRY'!L465,'Sub Ref'!$L$30:$P$31,5,0)</f>
        <v>#N/A</v>
      </c>
      <c r="J465" s="26" t="e">
        <f t="shared" si="77"/>
        <v>#N/A</v>
      </c>
      <c r="K465" s="26" t="e">
        <f>VLOOKUP('DATA ENTRY'!O465,'Sub Ref'!$C$3:$G$11,4,0)</f>
        <v>#N/A</v>
      </c>
      <c r="L465" s="26" t="e">
        <f>VLOOKUP('DATA ENTRY'!O465,'Sub Ref'!$C$3:$G$11,5,0)</f>
        <v>#N/A</v>
      </c>
      <c r="M465" s="26" t="e">
        <f t="shared" si="72"/>
        <v>#N/A</v>
      </c>
      <c r="N465" s="26" t="e">
        <f>VLOOKUP('DATA ENTRY'!R465,'Sub Ref'!$L$3:$P$11,4,0)</f>
        <v>#N/A</v>
      </c>
      <c r="O465" s="26" t="e">
        <f>VLOOKUP('DATA ENTRY'!R465,'Sub Ref'!$L$3:$P$11,5,0)</f>
        <v>#N/A</v>
      </c>
      <c r="P465" s="26" t="e">
        <f t="shared" si="78"/>
        <v>#N/A</v>
      </c>
      <c r="Q465" s="26" t="e">
        <f>VLOOKUP('DATA ENTRY'!U465,'Sub Ref'!$C$14:$G$22,4,0)</f>
        <v>#N/A</v>
      </c>
      <c r="R465" s="26" t="e">
        <f>VLOOKUP('DATA ENTRY'!U465,'Sub Ref'!$C$14:$G$22,5,0)</f>
        <v>#N/A</v>
      </c>
      <c r="S465" s="26" t="e">
        <f t="shared" si="79"/>
        <v>#N/A</v>
      </c>
      <c r="T465" s="26" t="e">
        <f>INDEX('Sub Ref'!$O$14:$O$22,MATCH('DATA ENTRY'!X465,'Sub Ref'!$L$14:$L$22,0))</f>
        <v>#N/A</v>
      </c>
      <c r="U465" s="26" t="e">
        <f>INDEX('Sub Ref'!$P$14:$P$22,MATCH('DATA ENTRY'!X465,'Sub Ref'!$L$14:$L$22,0))</f>
        <v>#N/A</v>
      </c>
      <c r="V465" s="26" t="e">
        <f t="shared" si="73"/>
        <v>#N/A</v>
      </c>
      <c r="X465" s="26">
        <f>'DATA ENTRY'!A465</f>
        <v>0</v>
      </c>
      <c r="Y465" s="26">
        <f>'Sub Ref'!$D$27</f>
        <v>2.25</v>
      </c>
      <c r="Z465" s="26">
        <f>'Sub Ref'!$E$27</f>
        <v>0.75</v>
      </c>
      <c r="AA465" s="26">
        <f>'Sub Ref'!$M$27</f>
        <v>3</v>
      </c>
      <c r="AB465" s="26">
        <f>'Sub Ref'!$N$27</f>
        <v>1</v>
      </c>
      <c r="AC465" s="26">
        <f>IFERROR(VLOOKUP('DATA ENTRY'!L465,'Sub Ref'!$L$30:$N$31,2,0),0)</f>
        <v>0</v>
      </c>
      <c r="AD465" s="26">
        <f>IFERROR(VLOOKUP('DATA ENTRY'!L465,'Sub Ref'!$L$30:$N$31,3,0),0)</f>
        <v>0</v>
      </c>
      <c r="AE465" s="26">
        <f>IFERROR(VLOOKUP('DATA ENTRY'!O465,'Sub Ref'!$C$3:$E$11,2,0),0)</f>
        <v>0</v>
      </c>
      <c r="AF465" s="26">
        <f>IFERROR(VLOOKUP('DATA ENTRY'!O465,'Sub Ref'!$C$3:$E$11,3,0),0)</f>
        <v>0</v>
      </c>
      <c r="AG465" s="26">
        <f>IFERROR(VLOOKUP('DATA ENTRY'!R465,'Sub Ref'!$L$3:$N$24,2,0),0)</f>
        <v>0</v>
      </c>
      <c r="AH465" s="26">
        <f>IFERROR(VLOOKUP('DATA ENTRY'!R465,'Sub Ref'!$L$3:$N$24,3,0),0)</f>
        <v>0</v>
      </c>
      <c r="AI465" s="26">
        <f>IFERROR(VLOOKUP('DATA ENTRY'!U465,'Sub Ref'!$C$14:$E$22,2,0),0)</f>
        <v>0</v>
      </c>
      <c r="AJ465" s="26">
        <f>IFERROR(VLOOKUP('DATA ENTRY'!U465,'Sub Ref'!$C$14:$E$22,3,0),0)</f>
        <v>0</v>
      </c>
      <c r="AK465" s="26">
        <f>IFERROR(INDEX('Sub Ref'!$M$14:$M$23,MATCH('DATA ENTRY'!X465,'Sub Ref'!$L$14:$L$23,0)),0)</f>
        <v>0</v>
      </c>
      <c r="AL465" s="26">
        <f>IFERROR(INDEX('Sub Ref'!$N$14:$N$23,MATCH('DATA ENTRY'!X465,'Sub Ref'!$L$14:$L$23,0)),0)</f>
        <v>0</v>
      </c>
      <c r="AN465" s="26">
        <f t="shared" si="74"/>
        <v>7</v>
      </c>
      <c r="AP465" s="26">
        <f>IFERROR('MARK LOOKUP'!Y465*LEDGER!AR465,0)</f>
        <v>0</v>
      </c>
      <c r="AQ465" s="26">
        <f>IFERROR('MARK LOOKUP'!Z465*LEDGER!AS465,0)</f>
        <v>0</v>
      </c>
      <c r="AR465" s="26">
        <f>IFERROR(AA465*LEDGER!AU465,0)</f>
        <v>0</v>
      </c>
      <c r="AS465" s="26">
        <f>IFERROR(AB465*LEDGER!AV465,0)</f>
        <v>0</v>
      </c>
      <c r="AT465" s="26">
        <f>IFERROR(AC465*LEDGER!AU465,0)</f>
        <v>0</v>
      </c>
      <c r="AU465" s="26">
        <f>IFERROR(AD465*LEDGER!AV465,0)</f>
        <v>0</v>
      </c>
      <c r="AV465" s="26">
        <f>IFERROR(AE465*LEDGER!BA465,0)</f>
        <v>0</v>
      </c>
      <c r="AW465" s="26">
        <f>IFERROR(AF465*LEDGER!BB465,0)</f>
        <v>0</v>
      </c>
      <c r="AX465" s="26">
        <f>IFERROR(AG465*LEDGER!BD465,0)</f>
        <v>0</v>
      </c>
      <c r="AY465" s="26">
        <f>IFERROR(AH465*LEDGER!BE465,0)</f>
        <v>0</v>
      </c>
      <c r="AZ465" s="26">
        <f>IFERROR(AI465*LEDGER!BG465,0)</f>
        <v>0</v>
      </c>
      <c r="BA465" s="26">
        <f>IFERROR(AJ465*LEDGER!BH465,0)</f>
        <v>0</v>
      </c>
      <c r="BB465" s="26">
        <f>IFERROR(AK465*LEDGER!BJ465,0)</f>
        <v>0</v>
      </c>
      <c r="BC465" s="26">
        <f>IFERROR(AL465*LEDGER!BK465,0)</f>
        <v>0</v>
      </c>
      <c r="BD465" s="26">
        <f t="shared" si="75"/>
        <v>0</v>
      </c>
      <c r="BE465" s="26">
        <f t="shared" si="76"/>
        <v>0</v>
      </c>
    </row>
    <row r="466" spans="2:57" x14ac:dyDescent="0.2">
      <c r="B466" s="26">
        <f>'Sub Ref'!F$27</f>
        <v>75</v>
      </c>
      <c r="C466" s="26">
        <f>'Sub Ref'!G$27</f>
        <v>25</v>
      </c>
      <c r="D466" s="26">
        <f t="shared" si="70"/>
        <v>100</v>
      </c>
      <c r="E466" s="26">
        <f>'Sub Ref'!O$27</f>
        <v>75</v>
      </c>
      <c r="F466" s="26">
        <f>'Sub Ref'!P$27</f>
        <v>25</v>
      </c>
      <c r="G466" s="26">
        <f t="shared" si="71"/>
        <v>100</v>
      </c>
      <c r="H466" s="26" t="e">
        <f>VLOOKUP('DATA ENTRY'!L466,'Sub Ref'!$L$30:$O$31,4,0)</f>
        <v>#N/A</v>
      </c>
      <c r="I466" s="26" t="e">
        <f>VLOOKUP('DATA ENTRY'!L466,'Sub Ref'!$L$30:$P$31,5,0)</f>
        <v>#N/A</v>
      </c>
      <c r="J466" s="26" t="e">
        <f t="shared" si="77"/>
        <v>#N/A</v>
      </c>
      <c r="K466" s="26" t="e">
        <f>VLOOKUP('DATA ENTRY'!O466,'Sub Ref'!$C$3:$G$11,4,0)</f>
        <v>#N/A</v>
      </c>
      <c r="L466" s="26" t="e">
        <f>VLOOKUP('DATA ENTRY'!O466,'Sub Ref'!$C$3:$G$11,5,0)</f>
        <v>#N/A</v>
      </c>
      <c r="M466" s="26" t="e">
        <f t="shared" si="72"/>
        <v>#N/A</v>
      </c>
      <c r="N466" s="26" t="e">
        <f>VLOOKUP('DATA ENTRY'!R466,'Sub Ref'!$L$3:$P$11,4,0)</f>
        <v>#N/A</v>
      </c>
      <c r="O466" s="26" t="e">
        <f>VLOOKUP('DATA ENTRY'!R466,'Sub Ref'!$L$3:$P$11,5,0)</f>
        <v>#N/A</v>
      </c>
      <c r="P466" s="26" t="e">
        <f t="shared" si="78"/>
        <v>#N/A</v>
      </c>
      <c r="Q466" s="26" t="e">
        <f>VLOOKUP('DATA ENTRY'!U466,'Sub Ref'!$C$14:$G$22,4,0)</f>
        <v>#N/A</v>
      </c>
      <c r="R466" s="26" t="e">
        <f>VLOOKUP('DATA ENTRY'!U466,'Sub Ref'!$C$14:$G$22,5,0)</f>
        <v>#N/A</v>
      </c>
      <c r="S466" s="26" t="e">
        <f t="shared" si="79"/>
        <v>#N/A</v>
      </c>
      <c r="T466" s="26" t="e">
        <f>INDEX('Sub Ref'!$O$14:$O$22,MATCH('DATA ENTRY'!X466,'Sub Ref'!$L$14:$L$22,0))</f>
        <v>#N/A</v>
      </c>
      <c r="U466" s="26" t="e">
        <f>INDEX('Sub Ref'!$P$14:$P$22,MATCH('DATA ENTRY'!X466,'Sub Ref'!$L$14:$L$22,0))</f>
        <v>#N/A</v>
      </c>
      <c r="V466" s="26" t="e">
        <f t="shared" si="73"/>
        <v>#N/A</v>
      </c>
      <c r="X466" s="26">
        <f>'DATA ENTRY'!A466</f>
        <v>0</v>
      </c>
      <c r="Y466" s="26">
        <f>'Sub Ref'!$D$27</f>
        <v>2.25</v>
      </c>
      <c r="Z466" s="26">
        <f>'Sub Ref'!$E$27</f>
        <v>0.75</v>
      </c>
      <c r="AA466" s="26">
        <f>'Sub Ref'!$M$27</f>
        <v>3</v>
      </c>
      <c r="AB466" s="26">
        <f>'Sub Ref'!$N$27</f>
        <v>1</v>
      </c>
      <c r="AC466" s="26">
        <f>IFERROR(VLOOKUP('DATA ENTRY'!L466,'Sub Ref'!$L$30:$N$31,2,0),0)</f>
        <v>0</v>
      </c>
      <c r="AD466" s="26">
        <f>IFERROR(VLOOKUP('DATA ENTRY'!L466,'Sub Ref'!$L$30:$N$31,3,0),0)</f>
        <v>0</v>
      </c>
      <c r="AE466" s="26">
        <f>IFERROR(VLOOKUP('DATA ENTRY'!O466,'Sub Ref'!$C$3:$E$11,2,0),0)</f>
        <v>0</v>
      </c>
      <c r="AF466" s="26">
        <f>IFERROR(VLOOKUP('DATA ENTRY'!O466,'Sub Ref'!$C$3:$E$11,3,0),0)</f>
        <v>0</v>
      </c>
      <c r="AG466" s="26">
        <f>IFERROR(VLOOKUP('DATA ENTRY'!R466,'Sub Ref'!$L$3:$N$24,2,0),0)</f>
        <v>0</v>
      </c>
      <c r="AH466" s="26">
        <f>IFERROR(VLOOKUP('DATA ENTRY'!R466,'Sub Ref'!$L$3:$N$24,3,0),0)</f>
        <v>0</v>
      </c>
      <c r="AI466" s="26">
        <f>IFERROR(VLOOKUP('DATA ENTRY'!U466,'Sub Ref'!$C$14:$E$22,2,0),0)</f>
        <v>0</v>
      </c>
      <c r="AJ466" s="26">
        <f>IFERROR(VLOOKUP('DATA ENTRY'!U466,'Sub Ref'!$C$14:$E$22,3,0),0)</f>
        <v>0</v>
      </c>
      <c r="AK466" s="26">
        <f>IFERROR(INDEX('Sub Ref'!$M$14:$M$23,MATCH('DATA ENTRY'!X466,'Sub Ref'!$L$14:$L$23,0)),0)</f>
        <v>0</v>
      </c>
      <c r="AL466" s="26">
        <f>IFERROR(INDEX('Sub Ref'!$N$14:$N$23,MATCH('DATA ENTRY'!X466,'Sub Ref'!$L$14:$L$23,0)),0)</f>
        <v>0</v>
      </c>
      <c r="AN466" s="26">
        <f t="shared" si="74"/>
        <v>7</v>
      </c>
      <c r="AP466" s="26">
        <f>IFERROR('MARK LOOKUP'!Y466*LEDGER!AR466,0)</f>
        <v>0</v>
      </c>
      <c r="AQ466" s="26">
        <f>IFERROR('MARK LOOKUP'!Z466*LEDGER!AS466,0)</f>
        <v>0</v>
      </c>
      <c r="AR466" s="26">
        <f>IFERROR(AA466*LEDGER!AU466,0)</f>
        <v>0</v>
      </c>
      <c r="AS466" s="26">
        <f>IFERROR(AB466*LEDGER!AV466,0)</f>
        <v>0</v>
      </c>
      <c r="AT466" s="26">
        <f>IFERROR(AC466*LEDGER!AU466,0)</f>
        <v>0</v>
      </c>
      <c r="AU466" s="26">
        <f>IFERROR(AD466*LEDGER!AV466,0)</f>
        <v>0</v>
      </c>
      <c r="AV466" s="26">
        <f>IFERROR(AE466*LEDGER!BA466,0)</f>
        <v>0</v>
      </c>
      <c r="AW466" s="26">
        <f>IFERROR(AF466*LEDGER!BB466,0)</f>
        <v>0</v>
      </c>
      <c r="AX466" s="26">
        <f>IFERROR(AG466*LEDGER!BD466,0)</f>
        <v>0</v>
      </c>
      <c r="AY466" s="26">
        <f>IFERROR(AH466*LEDGER!BE466,0)</f>
        <v>0</v>
      </c>
      <c r="AZ466" s="26">
        <f>IFERROR(AI466*LEDGER!BG466,0)</f>
        <v>0</v>
      </c>
      <c r="BA466" s="26">
        <f>IFERROR(AJ466*LEDGER!BH466,0)</f>
        <v>0</v>
      </c>
      <c r="BB466" s="26">
        <f>IFERROR(AK466*LEDGER!BJ466,0)</f>
        <v>0</v>
      </c>
      <c r="BC466" s="26">
        <f>IFERROR(AL466*LEDGER!BK466,0)</f>
        <v>0</v>
      </c>
      <c r="BD466" s="26">
        <f t="shared" si="75"/>
        <v>0</v>
      </c>
      <c r="BE466" s="26">
        <f t="shared" si="76"/>
        <v>0</v>
      </c>
    </row>
    <row r="467" spans="2:57" x14ac:dyDescent="0.2">
      <c r="B467" s="26">
        <f>'Sub Ref'!F$27</f>
        <v>75</v>
      </c>
      <c r="C467" s="26">
        <f>'Sub Ref'!G$27</f>
        <v>25</v>
      </c>
      <c r="D467" s="26">
        <f t="shared" si="70"/>
        <v>100</v>
      </c>
      <c r="E467" s="26">
        <f>'Sub Ref'!O$27</f>
        <v>75</v>
      </c>
      <c r="F467" s="26">
        <f>'Sub Ref'!P$27</f>
        <v>25</v>
      </c>
      <c r="G467" s="26">
        <f t="shared" si="71"/>
        <v>100</v>
      </c>
      <c r="H467" s="26" t="e">
        <f>VLOOKUP('DATA ENTRY'!L467,'Sub Ref'!$L$30:$O$31,4,0)</f>
        <v>#N/A</v>
      </c>
      <c r="I467" s="26" t="e">
        <f>VLOOKUP('DATA ENTRY'!L467,'Sub Ref'!$L$30:$P$31,5,0)</f>
        <v>#N/A</v>
      </c>
      <c r="J467" s="26" t="e">
        <f t="shared" si="77"/>
        <v>#N/A</v>
      </c>
      <c r="K467" s="26" t="e">
        <f>VLOOKUP('DATA ENTRY'!O467,'Sub Ref'!$C$3:$G$11,4,0)</f>
        <v>#N/A</v>
      </c>
      <c r="L467" s="26" t="e">
        <f>VLOOKUP('DATA ENTRY'!O467,'Sub Ref'!$C$3:$G$11,5,0)</f>
        <v>#N/A</v>
      </c>
      <c r="M467" s="26" t="e">
        <f t="shared" si="72"/>
        <v>#N/A</v>
      </c>
      <c r="N467" s="26" t="e">
        <f>VLOOKUP('DATA ENTRY'!R467,'Sub Ref'!$L$3:$P$11,4,0)</f>
        <v>#N/A</v>
      </c>
      <c r="O467" s="26" t="e">
        <f>VLOOKUP('DATA ENTRY'!R467,'Sub Ref'!$L$3:$P$11,5,0)</f>
        <v>#N/A</v>
      </c>
      <c r="P467" s="26" t="e">
        <f t="shared" si="78"/>
        <v>#N/A</v>
      </c>
      <c r="Q467" s="26" t="e">
        <f>VLOOKUP('DATA ENTRY'!U467,'Sub Ref'!$C$14:$G$22,4,0)</f>
        <v>#N/A</v>
      </c>
      <c r="R467" s="26" t="e">
        <f>VLOOKUP('DATA ENTRY'!U467,'Sub Ref'!$C$14:$G$22,5,0)</f>
        <v>#N/A</v>
      </c>
      <c r="S467" s="26" t="e">
        <f t="shared" si="79"/>
        <v>#N/A</v>
      </c>
      <c r="T467" s="26" t="e">
        <f>INDEX('Sub Ref'!$O$14:$O$22,MATCH('DATA ENTRY'!X467,'Sub Ref'!$L$14:$L$22,0))</f>
        <v>#N/A</v>
      </c>
      <c r="U467" s="26" t="e">
        <f>INDEX('Sub Ref'!$P$14:$P$22,MATCH('DATA ENTRY'!X467,'Sub Ref'!$L$14:$L$22,0))</f>
        <v>#N/A</v>
      </c>
      <c r="V467" s="26" t="e">
        <f t="shared" si="73"/>
        <v>#N/A</v>
      </c>
      <c r="X467" s="26">
        <f>'DATA ENTRY'!A467</f>
        <v>0</v>
      </c>
      <c r="Y467" s="26">
        <f>'Sub Ref'!$D$27</f>
        <v>2.25</v>
      </c>
      <c r="Z467" s="26">
        <f>'Sub Ref'!$E$27</f>
        <v>0.75</v>
      </c>
      <c r="AA467" s="26">
        <f>'Sub Ref'!$M$27</f>
        <v>3</v>
      </c>
      <c r="AB467" s="26">
        <f>'Sub Ref'!$N$27</f>
        <v>1</v>
      </c>
      <c r="AC467" s="26">
        <f>IFERROR(VLOOKUP('DATA ENTRY'!L467,'Sub Ref'!$L$30:$N$31,2,0),0)</f>
        <v>0</v>
      </c>
      <c r="AD467" s="26">
        <f>IFERROR(VLOOKUP('DATA ENTRY'!L467,'Sub Ref'!$L$30:$N$31,3,0),0)</f>
        <v>0</v>
      </c>
      <c r="AE467" s="26">
        <f>IFERROR(VLOOKUP('DATA ENTRY'!O467,'Sub Ref'!$C$3:$E$11,2,0),0)</f>
        <v>0</v>
      </c>
      <c r="AF467" s="26">
        <f>IFERROR(VLOOKUP('DATA ENTRY'!O467,'Sub Ref'!$C$3:$E$11,3,0),0)</f>
        <v>0</v>
      </c>
      <c r="AG467" s="26">
        <f>IFERROR(VLOOKUP('DATA ENTRY'!R467,'Sub Ref'!$L$3:$N$24,2,0),0)</f>
        <v>0</v>
      </c>
      <c r="AH467" s="26">
        <f>IFERROR(VLOOKUP('DATA ENTRY'!R467,'Sub Ref'!$L$3:$N$24,3,0),0)</f>
        <v>0</v>
      </c>
      <c r="AI467" s="26">
        <f>IFERROR(VLOOKUP('DATA ENTRY'!U467,'Sub Ref'!$C$14:$E$22,2,0),0)</f>
        <v>0</v>
      </c>
      <c r="AJ467" s="26">
        <f>IFERROR(VLOOKUP('DATA ENTRY'!U467,'Sub Ref'!$C$14:$E$22,3,0),0)</f>
        <v>0</v>
      </c>
      <c r="AK467" s="26">
        <f>IFERROR(INDEX('Sub Ref'!$M$14:$M$23,MATCH('DATA ENTRY'!X467,'Sub Ref'!$L$14:$L$23,0)),0)</f>
        <v>0</v>
      </c>
      <c r="AL467" s="26">
        <f>IFERROR(INDEX('Sub Ref'!$N$14:$N$23,MATCH('DATA ENTRY'!X467,'Sub Ref'!$L$14:$L$23,0)),0)</f>
        <v>0</v>
      </c>
      <c r="AN467" s="26">
        <f t="shared" si="74"/>
        <v>7</v>
      </c>
      <c r="AP467" s="26">
        <f>IFERROR('MARK LOOKUP'!Y467*LEDGER!AR467,0)</f>
        <v>0</v>
      </c>
      <c r="AQ467" s="26">
        <f>IFERROR('MARK LOOKUP'!Z467*LEDGER!AS467,0)</f>
        <v>0</v>
      </c>
      <c r="AR467" s="26">
        <f>IFERROR(AA467*LEDGER!AU467,0)</f>
        <v>0</v>
      </c>
      <c r="AS467" s="26">
        <f>IFERROR(AB467*LEDGER!AV467,0)</f>
        <v>0</v>
      </c>
      <c r="AT467" s="26">
        <f>IFERROR(AC467*LEDGER!AU467,0)</f>
        <v>0</v>
      </c>
      <c r="AU467" s="26">
        <f>IFERROR(AD467*LEDGER!AV467,0)</f>
        <v>0</v>
      </c>
      <c r="AV467" s="26">
        <f>IFERROR(AE467*LEDGER!BA467,0)</f>
        <v>0</v>
      </c>
      <c r="AW467" s="26">
        <f>IFERROR(AF467*LEDGER!BB467,0)</f>
        <v>0</v>
      </c>
      <c r="AX467" s="26">
        <f>IFERROR(AG467*LEDGER!BD467,0)</f>
        <v>0</v>
      </c>
      <c r="AY467" s="26">
        <f>IFERROR(AH467*LEDGER!BE467,0)</f>
        <v>0</v>
      </c>
      <c r="AZ467" s="26">
        <f>IFERROR(AI467*LEDGER!BG467,0)</f>
        <v>0</v>
      </c>
      <c r="BA467" s="26">
        <f>IFERROR(AJ467*LEDGER!BH467,0)</f>
        <v>0</v>
      </c>
      <c r="BB467" s="26">
        <f>IFERROR(AK467*LEDGER!BJ467,0)</f>
        <v>0</v>
      </c>
      <c r="BC467" s="26">
        <f>IFERROR(AL467*LEDGER!BK467,0)</f>
        <v>0</v>
      </c>
      <c r="BD467" s="26">
        <f t="shared" si="75"/>
        <v>0</v>
      </c>
      <c r="BE467" s="26">
        <f t="shared" si="76"/>
        <v>0</v>
      </c>
    </row>
    <row r="468" spans="2:57" x14ac:dyDescent="0.2">
      <c r="B468" s="26">
        <f>'Sub Ref'!F$27</f>
        <v>75</v>
      </c>
      <c r="C468" s="26">
        <f>'Sub Ref'!G$27</f>
        <v>25</v>
      </c>
      <c r="D468" s="26">
        <f t="shared" si="70"/>
        <v>100</v>
      </c>
      <c r="E468" s="26">
        <f>'Sub Ref'!O$27</f>
        <v>75</v>
      </c>
      <c r="F468" s="26">
        <f>'Sub Ref'!P$27</f>
        <v>25</v>
      </c>
      <c r="G468" s="26">
        <f t="shared" si="71"/>
        <v>100</v>
      </c>
      <c r="H468" s="26" t="e">
        <f>VLOOKUP('DATA ENTRY'!L468,'Sub Ref'!$L$30:$O$31,4,0)</f>
        <v>#N/A</v>
      </c>
      <c r="I468" s="26" t="e">
        <f>VLOOKUP('DATA ENTRY'!L468,'Sub Ref'!$L$30:$P$31,5,0)</f>
        <v>#N/A</v>
      </c>
      <c r="J468" s="26" t="e">
        <f t="shared" si="77"/>
        <v>#N/A</v>
      </c>
      <c r="K468" s="26" t="e">
        <f>VLOOKUP('DATA ENTRY'!O468,'Sub Ref'!$C$3:$G$11,4,0)</f>
        <v>#N/A</v>
      </c>
      <c r="L468" s="26" t="e">
        <f>VLOOKUP('DATA ENTRY'!O468,'Sub Ref'!$C$3:$G$11,5,0)</f>
        <v>#N/A</v>
      </c>
      <c r="M468" s="26" t="e">
        <f t="shared" si="72"/>
        <v>#N/A</v>
      </c>
      <c r="N468" s="26" t="e">
        <f>VLOOKUP('DATA ENTRY'!R468,'Sub Ref'!$L$3:$P$11,4,0)</f>
        <v>#N/A</v>
      </c>
      <c r="O468" s="26" t="e">
        <f>VLOOKUP('DATA ENTRY'!R468,'Sub Ref'!$L$3:$P$11,5,0)</f>
        <v>#N/A</v>
      </c>
      <c r="P468" s="26" t="e">
        <f t="shared" si="78"/>
        <v>#N/A</v>
      </c>
      <c r="Q468" s="26" t="e">
        <f>VLOOKUP('DATA ENTRY'!U468,'Sub Ref'!$C$14:$G$22,4,0)</f>
        <v>#N/A</v>
      </c>
      <c r="R468" s="26" t="e">
        <f>VLOOKUP('DATA ENTRY'!U468,'Sub Ref'!$C$14:$G$22,5,0)</f>
        <v>#N/A</v>
      </c>
      <c r="S468" s="26" t="e">
        <f t="shared" si="79"/>
        <v>#N/A</v>
      </c>
      <c r="T468" s="26" t="e">
        <f>INDEX('Sub Ref'!$O$14:$O$22,MATCH('DATA ENTRY'!X468,'Sub Ref'!$L$14:$L$22,0))</f>
        <v>#N/A</v>
      </c>
      <c r="U468" s="26" t="e">
        <f>INDEX('Sub Ref'!$P$14:$P$22,MATCH('DATA ENTRY'!X468,'Sub Ref'!$L$14:$L$22,0))</f>
        <v>#N/A</v>
      </c>
      <c r="V468" s="26" t="e">
        <f t="shared" si="73"/>
        <v>#N/A</v>
      </c>
      <c r="X468" s="26">
        <f>'DATA ENTRY'!A468</f>
        <v>0</v>
      </c>
      <c r="Y468" s="26">
        <f>'Sub Ref'!$D$27</f>
        <v>2.25</v>
      </c>
      <c r="Z468" s="26">
        <f>'Sub Ref'!$E$27</f>
        <v>0.75</v>
      </c>
      <c r="AA468" s="26">
        <f>'Sub Ref'!$M$27</f>
        <v>3</v>
      </c>
      <c r="AB468" s="26">
        <f>'Sub Ref'!$N$27</f>
        <v>1</v>
      </c>
      <c r="AC468" s="26">
        <f>IFERROR(VLOOKUP('DATA ENTRY'!L468,'Sub Ref'!$L$30:$N$31,2,0),0)</f>
        <v>0</v>
      </c>
      <c r="AD468" s="26">
        <f>IFERROR(VLOOKUP('DATA ENTRY'!L468,'Sub Ref'!$L$30:$N$31,3,0),0)</f>
        <v>0</v>
      </c>
      <c r="AE468" s="26">
        <f>IFERROR(VLOOKUP('DATA ENTRY'!O468,'Sub Ref'!$C$3:$E$11,2,0),0)</f>
        <v>0</v>
      </c>
      <c r="AF468" s="26">
        <f>IFERROR(VLOOKUP('DATA ENTRY'!O468,'Sub Ref'!$C$3:$E$11,3,0),0)</f>
        <v>0</v>
      </c>
      <c r="AG468" s="26">
        <f>IFERROR(VLOOKUP('DATA ENTRY'!R468,'Sub Ref'!$L$3:$N$24,2,0),0)</f>
        <v>0</v>
      </c>
      <c r="AH468" s="26">
        <f>IFERROR(VLOOKUP('DATA ENTRY'!R468,'Sub Ref'!$L$3:$N$24,3,0),0)</f>
        <v>0</v>
      </c>
      <c r="AI468" s="26">
        <f>IFERROR(VLOOKUP('DATA ENTRY'!U468,'Sub Ref'!$C$14:$E$22,2,0),0)</f>
        <v>0</v>
      </c>
      <c r="AJ468" s="26">
        <f>IFERROR(VLOOKUP('DATA ENTRY'!U468,'Sub Ref'!$C$14:$E$22,3,0),0)</f>
        <v>0</v>
      </c>
      <c r="AK468" s="26">
        <f>IFERROR(INDEX('Sub Ref'!$M$14:$M$23,MATCH('DATA ENTRY'!X468,'Sub Ref'!$L$14:$L$23,0)),0)</f>
        <v>0</v>
      </c>
      <c r="AL468" s="26">
        <f>IFERROR(INDEX('Sub Ref'!$N$14:$N$23,MATCH('DATA ENTRY'!X468,'Sub Ref'!$L$14:$L$23,0)),0)</f>
        <v>0</v>
      </c>
      <c r="AN468" s="26">
        <f t="shared" si="74"/>
        <v>7</v>
      </c>
      <c r="AP468" s="26">
        <f>IFERROR('MARK LOOKUP'!Y468*LEDGER!AR468,0)</f>
        <v>0</v>
      </c>
      <c r="AQ468" s="26">
        <f>IFERROR('MARK LOOKUP'!Z468*LEDGER!AS468,0)</f>
        <v>0</v>
      </c>
      <c r="AR468" s="26">
        <f>IFERROR(AA468*LEDGER!AU468,0)</f>
        <v>0</v>
      </c>
      <c r="AS468" s="26">
        <f>IFERROR(AB468*LEDGER!AV468,0)</f>
        <v>0</v>
      </c>
      <c r="AT468" s="26">
        <f>IFERROR(AC468*LEDGER!AU468,0)</f>
        <v>0</v>
      </c>
      <c r="AU468" s="26">
        <f>IFERROR(AD468*LEDGER!AV468,0)</f>
        <v>0</v>
      </c>
      <c r="AV468" s="26">
        <f>IFERROR(AE468*LEDGER!BA468,0)</f>
        <v>0</v>
      </c>
      <c r="AW468" s="26">
        <f>IFERROR(AF468*LEDGER!BB468,0)</f>
        <v>0</v>
      </c>
      <c r="AX468" s="26">
        <f>IFERROR(AG468*LEDGER!BD468,0)</f>
        <v>0</v>
      </c>
      <c r="AY468" s="26">
        <f>IFERROR(AH468*LEDGER!BE468,0)</f>
        <v>0</v>
      </c>
      <c r="AZ468" s="26">
        <f>IFERROR(AI468*LEDGER!BG468,0)</f>
        <v>0</v>
      </c>
      <c r="BA468" s="26">
        <f>IFERROR(AJ468*LEDGER!BH468,0)</f>
        <v>0</v>
      </c>
      <c r="BB468" s="26">
        <f>IFERROR(AK468*LEDGER!BJ468,0)</f>
        <v>0</v>
      </c>
      <c r="BC468" s="26">
        <f>IFERROR(AL468*LEDGER!BK468,0)</f>
        <v>0</v>
      </c>
      <c r="BD468" s="26">
        <f t="shared" si="75"/>
        <v>0</v>
      </c>
      <c r="BE468" s="26">
        <f t="shared" si="76"/>
        <v>0</v>
      </c>
    </row>
    <row r="469" spans="2:57" x14ac:dyDescent="0.2">
      <c r="B469" s="26">
        <f>'Sub Ref'!F$27</f>
        <v>75</v>
      </c>
      <c r="C469" s="26">
        <f>'Sub Ref'!G$27</f>
        <v>25</v>
      </c>
      <c r="D469" s="26">
        <f t="shared" si="70"/>
        <v>100</v>
      </c>
      <c r="E469" s="26">
        <f>'Sub Ref'!O$27</f>
        <v>75</v>
      </c>
      <c r="F469" s="26">
        <f>'Sub Ref'!P$27</f>
        <v>25</v>
      </c>
      <c r="G469" s="26">
        <f t="shared" si="71"/>
        <v>100</v>
      </c>
      <c r="H469" s="26" t="e">
        <f>VLOOKUP('DATA ENTRY'!L469,'Sub Ref'!$L$30:$O$31,4,0)</f>
        <v>#N/A</v>
      </c>
      <c r="I469" s="26" t="e">
        <f>VLOOKUP('DATA ENTRY'!L469,'Sub Ref'!$L$30:$P$31,5,0)</f>
        <v>#N/A</v>
      </c>
      <c r="J469" s="26" t="e">
        <f t="shared" si="77"/>
        <v>#N/A</v>
      </c>
      <c r="K469" s="26" t="e">
        <f>VLOOKUP('DATA ENTRY'!O469,'Sub Ref'!$C$3:$G$11,4,0)</f>
        <v>#N/A</v>
      </c>
      <c r="L469" s="26" t="e">
        <f>VLOOKUP('DATA ENTRY'!O469,'Sub Ref'!$C$3:$G$11,5,0)</f>
        <v>#N/A</v>
      </c>
      <c r="M469" s="26" t="e">
        <f t="shared" si="72"/>
        <v>#N/A</v>
      </c>
      <c r="N469" s="26" t="e">
        <f>VLOOKUP('DATA ENTRY'!R469,'Sub Ref'!$L$3:$P$11,4,0)</f>
        <v>#N/A</v>
      </c>
      <c r="O469" s="26" t="e">
        <f>VLOOKUP('DATA ENTRY'!R469,'Sub Ref'!$L$3:$P$11,5,0)</f>
        <v>#N/A</v>
      </c>
      <c r="P469" s="26" t="e">
        <f t="shared" si="78"/>
        <v>#N/A</v>
      </c>
      <c r="Q469" s="26" t="e">
        <f>VLOOKUP('DATA ENTRY'!U469,'Sub Ref'!$C$14:$G$22,4,0)</f>
        <v>#N/A</v>
      </c>
      <c r="R469" s="26" t="e">
        <f>VLOOKUP('DATA ENTRY'!U469,'Sub Ref'!$C$14:$G$22,5,0)</f>
        <v>#N/A</v>
      </c>
      <c r="S469" s="26" t="e">
        <f t="shared" si="79"/>
        <v>#N/A</v>
      </c>
      <c r="T469" s="26" t="e">
        <f>INDEX('Sub Ref'!$O$14:$O$22,MATCH('DATA ENTRY'!X469,'Sub Ref'!$L$14:$L$22,0))</f>
        <v>#N/A</v>
      </c>
      <c r="U469" s="26" t="e">
        <f>INDEX('Sub Ref'!$P$14:$P$22,MATCH('DATA ENTRY'!X469,'Sub Ref'!$L$14:$L$22,0))</f>
        <v>#N/A</v>
      </c>
      <c r="V469" s="26" t="e">
        <f t="shared" si="73"/>
        <v>#N/A</v>
      </c>
      <c r="X469" s="26">
        <f>'DATA ENTRY'!A469</f>
        <v>0</v>
      </c>
      <c r="Y469" s="26">
        <f>'Sub Ref'!$D$27</f>
        <v>2.25</v>
      </c>
      <c r="Z469" s="26">
        <f>'Sub Ref'!$E$27</f>
        <v>0.75</v>
      </c>
      <c r="AA469" s="26">
        <f>'Sub Ref'!$M$27</f>
        <v>3</v>
      </c>
      <c r="AB469" s="26">
        <f>'Sub Ref'!$N$27</f>
        <v>1</v>
      </c>
      <c r="AC469" s="26">
        <f>IFERROR(VLOOKUP('DATA ENTRY'!L469,'Sub Ref'!$L$30:$N$31,2,0),0)</f>
        <v>0</v>
      </c>
      <c r="AD469" s="26">
        <f>IFERROR(VLOOKUP('DATA ENTRY'!L469,'Sub Ref'!$L$30:$N$31,3,0),0)</f>
        <v>0</v>
      </c>
      <c r="AE469" s="26">
        <f>IFERROR(VLOOKUP('DATA ENTRY'!O469,'Sub Ref'!$C$3:$E$11,2,0),0)</f>
        <v>0</v>
      </c>
      <c r="AF469" s="26">
        <f>IFERROR(VLOOKUP('DATA ENTRY'!O469,'Sub Ref'!$C$3:$E$11,3,0),0)</f>
        <v>0</v>
      </c>
      <c r="AG469" s="26">
        <f>IFERROR(VLOOKUP('DATA ENTRY'!R469,'Sub Ref'!$L$3:$N$24,2,0),0)</f>
        <v>0</v>
      </c>
      <c r="AH469" s="26">
        <f>IFERROR(VLOOKUP('DATA ENTRY'!R469,'Sub Ref'!$L$3:$N$24,3,0),0)</f>
        <v>0</v>
      </c>
      <c r="AI469" s="26">
        <f>IFERROR(VLOOKUP('DATA ENTRY'!U469,'Sub Ref'!$C$14:$E$22,2,0),0)</f>
        <v>0</v>
      </c>
      <c r="AJ469" s="26">
        <f>IFERROR(VLOOKUP('DATA ENTRY'!U469,'Sub Ref'!$C$14:$E$22,3,0),0)</f>
        <v>0</v>
      </c>
      <c r="AK469" s="26">
        <f>IFERROR(INDEX('Sub Ref'!$M$14:$M$23,MATCH('DATA ENTRY'!X469,'Sub Ref'!$L$14:$L$23,0)),0)</f>
        <v>0</v>
      </c>
      <c r="AL469" s="26">
        <f>IFERROR(INDEX('Sub Ref'!$N$14:$N$23,MATCH('DATA ENTRY'!X469,'Sub Ref'!$L$14:$L$23,0)),0)</f>
        <v>0</v>
      </c>
      <c r="AN469" s="26">
        <f t="shared" si="74"/>
        <v>7</v>
      </c>
      <c r="AP469" s="26">
        <f>IFERROR('MARK LOOKUP'!Y469*LEDGER!AR469,0)</f>
        <v>0</v>
      </c>
      <c r="AQ469" s="26">
        <f>IFERROR('MARK LOOKUP'!Z469*LEDGER!AS469,0)</f>
        <v>0</v>
      </c>
      <c r="AR469" s="26">
        <f>IFERROR(AA469*LEDGER!AU469,0)</f>
        <v>0</v>
      </c>
      <c r="AS469" s="26">
        <f>IFERROR(AB469*LEDGER!AV469,0)</f>
        <v>0</v>
      </c>
      <c r="AT469" s="26">
        <f>IFERROR(AC469*LEDGER!AU469,0)</f>
        <v>0</v>
      </c>
      <c r="AU469" s="26">
        <f>IFERROR(AD469*LEDGER!AV469,0)</f>
        <v>0</v>
      </c>
      <c r="AV469" s="26">
        <f>IFERROR(AE469*LEDGER!BA469,0)</f>
        <v>0</v>
      </c>
      <c r="AW469" s="26">
        <f>IFERROR(AF469*LEDGER!BB469,0)</f>
        <v>0</v>
      </c>
      <c r="AX469" s="26">
        <f>IFERROR(AG469*LEDGER!BD469,0)</f>
        <v>0</v>
      </c>
      <c r="AY469" s="26">
        <f>IFERROR(AH469*LEDGER!BE469,0)</f>
        <v>0</v>
      </c>
      <c r="AZ469" s="26">
        <f>IFERROR(AI469*LEDGER!BG469,0)</f>
        <v>0</v>
      </c>
      <c r="BA469" s="26">
        <f>IFERROR(AJ469*LEDGER!BH469,0)</f>
        <v>0</v>
      </c>
      <c r="BB469" s="26">
        <f>IFERROR(AK469*LEDGER!BJ469,0)</f>
        <v>0</v>
      </c>
      <c r="BC469" s="26">
        <f>IFERROR(AL469*LEDGER!BK469,0)</f>
        <v>0</v>
      </c>
      <c r="BD469" s="26">
        <f t="shared" si="75"/>
        <v>0</v>
      </c>
      <c r="BE469" s="26">
        <f t="shared" si="76"/>
        <v>0</v>
      </c>
    </row>
    <row r="470" spans="2:57" x14ac:dyDescent="0.2">
      <c r="B470" s="26">
        <f>'Sub Ref'!F$27</f>
        <v>75</v>
      </c>
      <c r="C470" s="26">
        <f>'Sub Ref'!G$27</f>
        <v>25</v>
      </c>
      <c r="D470" s="26">
        <f t="shared" si="70"/>
        <v>100</v>
      </c>
      <c r="E470" s="26">
        <f>'Sub Ref'!O$27</f>
        <v>75</v>
      </c>
      <c r="F470" s="26">
        <f>'Sub Ref'!P$27</f>
        <v>25</v>
      </c>
      <c r="G470" s="26">
        <f t="shared" si="71"/>
        <v>100</v>
      </c>
      <c r="H470" s="26" t="e">
        <f>VLOOKUP('DATA ENTRY'!L470,'Sub Ref'!$L$30:$O$31,4,0)</f>
        <v>#N/A</v>
      </c>
      <c r="I470" s="26" t="e">
        <f>VLOOKUP('DATA ENTRY'!L470,'Sub Ref'!$L$30:$P$31,5,0)</f>
        <v>#N/A</v>
      </c>
      <c r="J470" s="26" t="e">
        <f t="shared" si="77"/>
        <v>#N/A</v>
      </c>
      <c r="K470" s="26" t="e">
        <f>VLOOKUP('DATA ENTRY'!O470,'Sub Ref'!$C$3:$G$11,4,0)</f>
        <v>#N/A</v>
      </c>
      <c r="L470" s="26" t="e">
        <f>VLOOKUP('DATA ENTRY'!O470,'Sub Ref'!$C$3:$G$11,5,0)</f>
        <v>#N/A</v>
      </c>
      <c r="M470" s="26" t="e">
        <f t="shared" si="72"/>
        <v>#N/A</v>
      </c>
      <c r="N470" s="26" t="e">
        <f>VLOOKUP('DATA ENTRY'!R470,'Sub Ref'!$L$3:$P$11,4,0)</f>
        <v>#N/A</v>
      </c>
      <c r="O470" s="26" t="e">
        <f>VLOOKUP('DATA ENTRY'!R470,'Sub Ref'!$L$3:$P$11,5,0)</f>
        <v>#N/A</v>
      </c>
      <c r="P470" s="26" t="e">
        <f t="shared" si="78"/>
        <v>#N/A</v>
      </c>
      <c r="Q470" s="26" t="e">
        <f>VLOOKUP('DATA ENTRY'!U470,'Sub Ref'!$C$14:$G$22,4,0)</f>
        <v>#N/A</v>
      </c>
      <c r="R470" s="26" t="e">
        <f>VLOOKUP('DATA ENTRY'!U470,'Sub Ref'!$C$14:$G$22,5,0)</f>
        <v>#N/A</v>
      </c>
      <c r="S470" s="26" t="e">
        <f t="shared" si="79"/>
        <v>#N/A</v>
      </c>
      <c r="T470" s="26" t="e">
        <f>INDEX('Sub Ref'!$O$14:$O$22,MATCH('DATA ENTRY'!X470,'Sub Ref'!$L$14:$L$22,0))</f>
        <v>#N/A</v>
      </c>
      <c r="U470" s="26" t="e">
        <f>INDEX('Sub Ref'!$P$14:$P$22,MATCH('DATA ENTRY'!X470,'Sub Ref'!$L$14:$L$22,0))</f>
        <v>#N/A</v>
      </c>
      <c r="V470" s="26" t="e">
        <f t="shared" si="73"/>
        <v>#N/A</v>
      </c>
      <c r="X470" s="26">
        <f>'DATA ENTRY'!A470</f>
        <v>0</v>
      </c>
      <c r="Y470" s="26">
        <f>'Sub Ref'!$D$27</f>
        <v>2.25</v>
      </c>
      <c r="Z470" s="26">
        <f>'Sub Ref'!$E$27</f>
        <v>0.75</v>
      </c>
      <c r="AA470" s="26">
        <f>'Sub Ref'!$M$27</f>
        <v>3</v>
      </c>
      <c r="AB470" s="26">
        <f>'Sub Ref'!$N$27</f>
        <v>1</v>
      </c>
      <c r="AC470" s="26">
        <f>IFERROR(VLOOKUP('DATA ENTRY'!L470,'Sub Ref'!$L$30:$N$31,2,0),0)</f>
        <v>0</v>
      </c>
      <c r="AD470" s="26">
        <f>IFERROR(VLOOKUP('DATA ENTRY'!L470,'Sub Ref'!$L$30:$N$31,3,0),0)</f>
        <v>0</v>
      </c>
      <c r="AE470" s="26">
        <f>IFERROR(VLOOKUP('DATA ENTRY'!O470,'Sub Ref'!$C$3:$E$11,2,0),0)</f>
        <v>0</v>
      </c>
      <c r="AF470" s="26">
        <f>IFERROR(VLOOKUP('DATA ENTRY'!O470,'Sub Ref'!$C$3:$E$11,3,0),0)</f>
        <v>0</v>
      </c>
      <c r="AG470" s="26">
        <f>IFERROR(VLOOKUP('DATA ENTRY'!R470,'Sub Ref'!$L$3:$N$24,2,0),0)</f>
        <v>0</v>
      </c>
      <c r="AH470" s="26">
        <f>IFERROR(VLOOKUP('DATA ENTRY'!R470,'Sub Ref'!$L$3:$N$24,3,0),0)</f>
        <v>0</v>
      </c>
      <c r="AI470" s="26">
        <f>IFERROR(VLOOKUP('DATA ENTRY'!U470,'Sub Ref'!$C$14:$E$22,2,0),0)</f>
        <v>0</v>
      </c>
      <c r="AJ470" s="26">
        <f>IFERROR(VLOOKUP('DATA ENTRY'!U470,'Sub Ref'!$C$14:$E$22,3,0),0)</f>
        <v>0</v>
      </c>
      <c r="AK470" s="26">
        <f>IFERROR(INDEX('Sub Ref'!$M$14:$M$23,MATCH('DATA ENTRY'!X470,'Sub Ref'!$L$14:$L$23,0)),0)</f>
        <v>0</v>
      </c>
      <c r="AL470" s="26">
        <f>IFERROR(INDEX('Sub Ref'!$N$14:$N$23,MATCH('DATA ENTRY'!X470,'Sub Ref'!$L$14:$L$23,0)),0)</f>
        <v>0</v>
      </c>
      <c r="AN470" s="26">
        <f t="shared" si="74"/>
        <v>7</v>
      </c>
      <c r="AP470" s="26">
        <f>IFERROR('MARK LOOKUP'!Y470*LEDGER!AR470,0)</f>
        <v>0</v>
      </c>
      <c r="AQ470" s="26">
        <f>IFERROR('MARK LOOKUP'!Z470*LEDGER!AS470,0)</f>
        <v>0</v>
      </c>
      <c r="AR470" s="26">
        <f>IFERROR(AA470*LEDGER!AU470,0)</f>
        <v>0</v>
      </c>
      <c r="AS470" s="26">
        <f>IFERROR(AB470*LEDGER!AV470,0)</f>
        <v>0</v>
      </c>
      <c r="AT470" s="26">
        <f>IFERROR(AC470*LEDGER!AU470,0)</f>
        <v>0</v>
      </c>
      <c r="AU470" s="26">
        <f>IFERROR(AD470*LEDGER!AV470,0)</f>
        <v>0</v>
      </c>
      <c r="AV470" s="26">
        <f>IFERROR(AE470*LEDGER!BA470,0)</f>
        <v>0</v>
      </c>
      <c r="AW470" s="26">
        <f>IFERROR(AF470*LEDGER!BB470,0)</f>
        <v>0</v>
      </c>
      <c r="AX470" s="26">
        <f>IFERROR(AG470*LEDGER!BD470,0)</f>
        <v>0</v>
      </c>
      <c r="AY470" s="26">
        <f>IFERROR(AH470*LEDGER!BE470,0)</f>
        <v>0</v>
      </c>
      <c r="AZ470" s="26">
        <f>IFERROR(AI470*LEDGER!BG470,0)</f>
        <v>0</v>
      </c>
      <c r="BA470" s="26">
        <f>IFERROR(AJ470*LEDGER!BH470,0)</f>
        <v>0</v>
      </c>
      <c r="BB470" s="26">
        <f>IFERROR(AK470*LEDGER!BJ470,0)</f>
        <v>0</v>
      </c>
      <c r="BC470" s="26">
        <f>IFERROR(AL470*LEDGER!BK470,0)</f>
        <v>0</v>
      </c>
      <c r="BD470" s="26">
        <f t="shared" si="75"/>
        <v>0</v>
      </c>
      <c r="BE470" s="26">
        <f t="shared" si="76"/>
        <v>0</v>
      </c>
    </row>
    <row r="471" spans="2:57" x14ac:dyDescent="0.2">
      <c r="B471" s="26">
        <f>'Sub Ref'!F$27</f>
        <v>75</v>
      </c>
      <c r="C471" s="26">
        <f>'Sub Ref'!G$27</f>
        <v>25</v>
      </c>
      <c r="D471" s="26">
        <f t="shared" si="70"/>
        <v>100</v>
      </c>
      <c r="E471" s="26">
        <f>'Sub Ref'!O$27</f>
        <v>75</v>
      </c>
      <c r="F471" s="26">
        <f>'Sub Ref'!P$27</f>
        <v>25</v>
      </c>
      <c r="G471" s="26">
        <f t="shared" si="71"/>
        <v>100</v>
      </c>
      <c r="H471" s="26" t="e">
        <f>VLOOKUP('DATA ENTRY'!L471,'Sub Ref'!$L$30:$O$31,4,0)</f>
        <v>#N/A</v>
      </c>
      <c r="I471" s="26" t="e">
        <f>VLOOKUP('DATA ENTRY'!L471,'Sub Ref'!$L$30:$P$31,5,0)</f>
        <v>#N/A</v>
      </c>
      <c r="J471" s="26" t="e">
        <f t="shared" si="77"/>
        <v>#N/A</v>
      </c>
      <c r="K471" s="26" t="e">
        <f>VLOOKUP('DATA ENTRY'!O471,'Sub Ref'!$C$3:$G$11,4,0)</f>
        <v>#N/A</v>
      </c>
      <c r="L471" s="26" t="e">
        <f>VLOOKUP('DATA ENTRY'!O471,'Sub Ref'!$C$3:$G$11,5,0)</f>
        <v>#N/A</v>
      </c>
      <c r="M471" s="26" t="e">
        <f t="shared" si="72"/>
        <v>#N/A</v>
      </c>
      <c r="N471" s="26" t="e">
        <f>VLOOKUP('DATA ENTRY'!R471,'Sub Ref'!$L$3:$P$11,4,0)</f>
        <v>#N/A</v>
      </c>
      <c r="O471" s="26" t="e">
        <f>VLOOKUP('DATA ENTRY'!R471,'Sub Ref'!$L$3:$P$11,5,0)</f>
        <v>#N/A</v>
      </c>
      <c r="P471" s="26" t="e">
        <f t="shared" si="78"/>
        <v>#N/A</v>
      </c>
      <c r="Q471" s="26" t="e">
        <f>VLOOKUP('DATA ENTRY'!U471,'Sub Ref'!$C$14:$G$22,4,0)</f>
        <v>#N/A</v>
      </c>
      <c r="R471" s="26" t="e">
        <f>VLOOKUP('DATA ENTRY'!U471,'Sub Ref'!$C$14:$G$22,5,0)</f>
        <v>#N/A</v>
      </c>
      <c r="S471" s="26" t="e">
        <f t="shared" si="79"/>
        <v>#N/A</v>
      </c>
      <c r="T471" s="26" t="e">
        <f>INDEX('Sub Ref'!$O$14:$O$22,MATCH('DATA ENTRY'!X471,'Sub Ref'!$L$14:$L$22,0))</f>
        <v>#N/A</v>
      </c>
      <c r="U471" s="26" t="e">
        <f>INDEX('Sub Ref'!$P$14:$P$22,MATCH('DATA ENTRY'!X471,'Sub Ref'!$L$14:$L$22,0))</f>
        <v>#N/A</v>
      </c>
      <c r="V471" s="26" t="e">
        <f t="shared" si="73"/>
        <v>#N/A</v>
      </c>
      <c r="X471" s="26">
        <f>'DATA ENTRY'!A471</f>
        <v>0</v>
      </c>
      <c r="Y471" s="26">
        <f>'Sub Ref'!$D$27</f>
        <v>2.25</v>
      </c>
      <c r="Z471" s="26">
        <f>'Sub Ref'!$E$27</f>
        <v>0.75</v>
      </c>
      <c r="AA471" s="26">
        <f>'Sub Ref'!$M$27</f>
        <v>3</v>
      </c>
      <c r="AB471" s="26">
        <f>'Sub Ref'!$N$27</f>
        <v>1</v>
      </c>
      <c r="AC471" s="26">
        <f>IFERROR(VLOOKUP('DATA ENTRY'!L471,'Sub Ref'!$L$30:$N$31,2,0),0)</f>
        <v>0</v>
      </c>
      <c r="AD471" s="26">
        <f>IFERROR(VLOOKUP('DATA ENTRY'!L471,'Sub Ref'!$L$30:$N$31,3,0),0)</f>
        <v>0</v>
      </c>
      <c r="AE471" s="26">
        <f>IFERROR(VLOOKUP('DATA ENTRY'!O471,'Sub Ref'!$C$3:$E$11,2,0),0)</f>
        <v>0</v>
      </c>
      <c r="AF471" s="26">
        <f>IFERROR(VLOOKUP('DATA ENTRY'!O471,'Sub Ref'!$C$3:$E$11,3,0),0)</f>
        <v>0</v>
      </c>
      <c r="AG471" s="26">
        <f>IFERROR(VLOOKUP('DATA ENTRY'!R471,'Sub Ref'!$L$3:$N$24,2,0),0)</f>
        <v>0</v>
      </c>
      <c r="AH471" s="26">
        <f>IFERROR(VLOOKUP('DATA ENTRY'!R471,'Sub Ref'!$L$3:$N$24,3,0),0)</f>
        <v>0</v>
      </c>
      <c r="AI471" s="26">
        <f>IFERROR(VLOOKUP('DATA ENTRY'!U471,'Sub Ref'!$C$14:$E$22,2,0),0)</f>
        <v>0</v>
      </c>
      <c r="AJ471" s="26">
        <f>IFERROR(VLOOKUP('DATA ENTRY'!U471,'Sub Ref'!$C$14:$E$22,3,0),0)</f>
        <v>0</v>
      </c>
      <c r="AK471" s="26">
        <f>IFERROR(INDEX('Sub Ref'!$M$14:$M$23,MATCH('DATA ENTRY'!X471,'Sub Ref'!$L$14:$L$23,0)),0)</f>
        <v>0</v>
      </c>
      <c r="AL471" s="26">
        <f>IFERROR(INDEX('Sub Ref'!$N$14:$N$23,MATCH('DATA ENTRY'!X471,'Sub Ref'!$L$14:$L$23,0)),0)</f>
        <v>0</v>
      </c>
      <c r="AN471" s="26">
        <f t="shared" si="74"/>
        <v>7</v>
      </c>
      <c r="AP471" s="26">
        <f>IFERROR('MARK LOOKUP'!Y471*LEDGER!AR471,0)</f>
        <v>0</v>
      </c>
      <c r="AQ471" s="26">
        <f>IFERROR('MARK LOOKUP'!Z471*LEDGER!AS471,0)</f>
        <v>0</v>
      </c>
      <c r="AR471" s="26">
        <f>IFERROR(AA471*LEDGER!AU471,0)</f>
        <v>0</v>
      </c>
      <c r="AS471" s="26">
        <f>IFERROR(AB471*LEDGER!AV471,0)</f>
        <v>0</v>
      </c>
      <c r="AT471" s="26">
        <f>IFERROR(AC471*LEDGER!AU471,0)</f>
        <v>0</v>
      </c>
      <c r="AU471" s="26">
        <f>IFERROR(AD471*LEDGER!AV471,0)</f>
        <v>0</v>
      </c>
      <c r="AV471" s="26">
        <f>IFERROR(AE471*LEDGER!BA471,0)</f>
        <v>0</v>
      </c>
      <c r="AW471" s="26">
        <f>IFERROR(AF471*LEDGER!BB471,0)</f>
        <v>0</v>
      </c>
      <c r="AX471" s="26">
        <f>IFERROR(AG471*LEDGER!BD471,0)</f>
        <v>0</v>
      </c>
      <c r="AY471" s="26">
        <f>IFERROR(AH471*LEDGER!BE471,0)</f>
        <v>0</v>
      </c>
      <c r="AZ471" s="26">
        <f>IFERROR(AI471*LEDGER!BG471,0)</f>
        <v>0</v>
      </c>
      <c r="BA471" s="26">
        <f>IFERROR(AJ471*LEDGER!BH471,0)</f>
        <v>0</v>
      </c>
      <c r="BB471" s="26">
        <f>IFERROR(AK471*LEDGER!BJ471,0)</f>
        <v>0</v>
      </c>
      <c r="BC471" s="26">
        <f>IFERROR(AL471*LEDGER!BK471,0)</f>
        <v>0</v>
      </c>
      <c r="BD471" s="26">
        <f t="shared" si="75"/>
        <v>0</v>
      </c>
      <c r="BE471" s="26">
        <f t="shared" si="76"/>
        <v>0</v>
      </c>
    </row>
    <row r="472" spans="2:57" x14ac:dyDescent="0.2">
      <c r="B472" s="26">
        <f>'Sub Ref'!F$27</f>
        <v>75</v>
      </c>
      <c r="C472" s="26">
        <f>'Sub Ref'!G$27</f>
        <v>25</v>
      </c>
      <c r="D472" s="26">
        <f t="shared" si="70"/>
        <v>100</v>
      </c>
      <c r="E472" s="26">
        <f>'Sub Ref'!O$27</f>
        <v>75</v>
      </c>
      <c r="F472" s="26">
        <f>'Sub Ref'!P$27</f>
        <v>25</v>
      </c>
      <c r="G472" s="26">
        <f t="shared" si="71"/>
        <v>100</v>
      </c>
      <c r="H472" s="26" t="e">
        <f>VLOOKUP('DATA ENTRY'!L472,'Sub Ref'!$L$30:$O$31,4,0)</f>
        <v>#N/A</v>
      </c>
      <c r="I472" s="26" t="e">
        <f>VLOOKUP('DATA ENTRY'!L472,'Sub Ref'!$L$30:$P$31,5,0)</f>
        <v>#N/A</v>
      </c>
      <c r="J472" s="26" t="e">
        <f t="shared" si="77"/>
        <v>#N/A</v>
      </c>
      <c r="K472" s="26" t="e">
        <f>VLOOKUP('DATA ENTRY'!O472,'Sub Ref'!$C$3:$G$11,4,0)</f>
        <v>#N/A</v>
      </c>
      <c r="L472" s="26" t="e">
        <f>VLOOKUP('DATA ENTRY'!O472,'Sub Ref'!$C$3:$G$11,5,0)</f>
        <v>#N/A</v>
      </c>
      <c r="M472" s="26" t="e">
        <f t="shared" si="72"/>
        <v>#N/A</v>
      </c>
      <c r="N472" s="26" t="e">
        <f>VLOOKUP('DATA ENTRY'!R472,'Sub Ref'!$L$3:$P$11,4,0)</f>
        <v>#N/A</v>
      </c>
      <c r="O472" s="26" t="e">
        <f>VLOOKUP('DATA ENTRY'!R472,'Sub Ref'!$L$3:$P$11,5,0)</f>
        <v>#N/A</v>
      </c>
      <c r="P472" s="26" t="e">
        <f t="shared" si="78"/>
        <v>#N/A</v>
      </c>
      <c r="Q472" s="26" t="e">
        <f>VLOOKUP('DATA ENTRY'!U472,'Sub Ref'!$C$14:$G$22,4,0)</f>
        <v>#N/A</v>
      </c>
      <c r="R472" s="26" t="e">
        <f>VLOOKUP('DATA ENTRY'!U472,'Sub Ref'!$C$14:$G$22,5,0)</f>
        <v>#N/A</v>
      </c>
      <c r="S472" s="26" t="e">
        <f t="shared" si="79"/>
        <v>#N/A</v>
      </c>
      <c r="T472" s="26" t="e">
        <f>INDEX('Sub Ref'!$O$14:$O$22,MATCH('DATA ENTRY'!X472,'Sub Ref'!$L$14:$L$22,0))</f>
        <v>#N/A</v>
      </c>
      <c r="U472" s="26" t="e">
        <f>INDEX('Sub Ref'!$P$14:$P$22,MATCH('DATA ENTRY'!X472,'Sub Ref'!$L$14:$L$22,0))</f>
        <v>#N/A</v>
      </c>
      <c r="V472" s="26" t="e">
        <f t="shared" si="73"/>
        <v>#N/A</v>
      </c>
      <c r="X472" s="26">
        <f>'DATA ENTRY'!A472</f>
        <v>0</v>
      </c>
      <c r="Y472" s="26">
        <f>'Sub Ref'!$D$27</f>
        <v>2.25</v>
      </c>
      <c r="Z472" s="26">
        <f>'Sub Ref'!$E$27</f>
        <v>0.75</v>
      </c>
      <c r="AA472" s="26">
        <f>'Sub Ref'!$M$27</f>
        <v>3</v>
      </c>
      <c r="AB472" s="26">
        <f>'Sub Ref'!$N$27</f>
        <v>1</v>
      </c>
      <c r="AC472" s="26">
        <f>IFERROR(VLOOKUP('DATA ENTRY'!L472,'Sub Ref'!$L$30:$N$31,2,0),0)</f>
        <v>0</v>
      </c>
      <c r="AD472" s="26">
        <f>IFERROR(VLOOKUP('DATA ENTRY'!L472,'Sub Ref'!$L$30:$N$31,3,0),0)</f>
        <v>0</v>
      </c>
      <c r="AE472" s="26">
        <f>IFERROR(VLOOKUP('DATA ENTRY'!O472,'Sub Ref'!$C$3:$E$11,2,0),0)</f>
        <v>0</v>
      </c>
      <c r="AF472" s="26">
        <f>IFERROR(VLOOKUP('DATA ENTRY'!O472,'Sub Ref'!$C$3:$E$11,3,0),0)</f>
        <v>0</v>
      </c>
      <c r="AG472" s="26">
        <f>IFERROR(VLOOKUP('DATA ENTRY'!R472,'Sub Ref'!$L$3:$N$24,2,0),0)</f>
        <v>0</v>
      </c>
      <c r="AH472" s="26">
        <f>IFERROR(VLOOKUP('DATA ENTRY'!R472,'Sub Ref'!$L$3:$N$24,3,0),0)</f>
        <v>0</v>
      </c>
      <c r="AI472" s="26">
        <f>IFERROR(VLOOKUP('DATA ENTRY'!U472,'Sub Ref'!$C$14:$E$22,2,0),0)</f>
        <v>0</v>
      </c>
      <c r="AJ472" s="26">
        <f>IFERROR(VLOOKUP('DATA ENTRY'!U472,'Sub Ref'!$C$14:$E$22,3,0),0)</f>
        <v>0</v>
      </c>
      <c r="AK472" s="26">
        <f>IFERROR(INDEX('Sub Ref'!$M$14:$M$23,MATCH('DATA ENTRY'!X472,'Sub Ref'!$L$14:$L$23,0)),0)</f>
        <v>0</v>
      </c>
      <c r="AL472" s="26">
        <f>IFERROR(INDEX('Sub Ref'!$N$14:$N$23,MATCH('DATA ENTRY'!X472,'Sub Ref'!$L$14:$L$23,0)),0)</f>
        <v>0</v>
      </c>
      <c r="AN472" s="26">
        <f t="shared" si="74"/>
        <v>7</v>
      </c>
      <c r="AP472" s="26">
        <f>IFERROR('MARK LOOKUP'!Y472*LEDGER!AR472,0)</f>
        <v>0</v>
      </c>
      <c r="AQ472" s="26">
        <f>IFERROR('MARK LOOKUP'!Z472*LEDGER!AS472,0)</f>
        <v>0</v>
      </c>
      <c r="AR472" s="26">
        <f>IFERROR(AA472*LEDGER!AU472,0)</f>
        <v>0</v>
      </c>
      <c r="AS472" s="26">
        <f>IFERROR(AB472*LEDGER!AV472,0)</f>
        <v>0</v>
      </c>
      <c r="AT472" s="26">
        <f>IFERROR(AC472*LEDGER!AU472,0)</f>
        <v>0</v>
      </c>
      <c r="AU472" s="26">
        <f>IFERROR(AD472*LEDGER!AV472,0)</f>
        <v>0</v>
      </c>
      <c r="AV472" s="26">
        <f>IFERROR(AE472*LEDGER!BA472,0)</f>
        <v>0</v>
      </c>
      <c r="AW472" s="26">
        <f>IFERROR(AF472*LEDGER!BB472,0)</f>
        <v>0</v>
      </c>
      <c r="AX472" s="26">
        <f>IFERROR(AG472*LEDGER!BD472,0)</f>
        <v>0</v>
      </c>
      <c r="AY472" s="26">
        <f>IFERROR(AH472*LEDGER!BE472,0)</f>
        <v>0</v>
      </c>
      <c r="AZ472" s="26">
        <f>IFERROR(AI472*LEDGER!BG472,0)</f>
        <v>0</v>
      </c>
      <c r="BA472" s="26">
        <f>IFERROR(AJ472*LEDGER!BH472,0)</f>
        <v>0</v>
      </c>
      <c r="BB472" s="26">
        <f>IFERROR(AK472*LEDGER!BJ472,0)</f>
        <v>0</v>
      </c>
      <c r="BC472" s="26">
        <f>IFERROR(AL472*LEDGER!BK472,0)</f>
        <v>0</v>
      </c>
      <c r="BD472" s="26">
        <f t="shared" si="75"/>
        <v>0</v>
      </c>
      <c r="BE472" s="26">
        <f t="shared" si="76"/>
        <v>0</v>
      </c>
    </row>
    <row r="473" spans="2:57" x14ac:dyDescent="0.2">
      <c r="B473" s="26">
        <f>'Sub Ref'!F$27</f>
        <v>75</v>
      </c>
      <c r="C473" s="26">
        <f>'Sub Ref'!G$27</f>
        <v>25</v>
      </c>
      <c r="D473" s="26">
        <f t="shared" si="70"/>
        <v>100</v>
      </c>
      <c r="E473" s="26">
        <f>'Sub Ref'!O$27</f>
        <v>75</v>
      </c>
      <c r="F473" s="26">
        <f>'Sub Ref'!P$27</f>
        <v>25</v>
      </c>
      <c r="G473" s="26">
        <f t="shared" si="71"/>
        <v>100</v>
      </c>
      <c r="H473" s="26" t="e">
        <f>VLOOKUP('DATA ENTRY'!L473,'Sub Ref'!$L$30:$O$31,4,0)</f>
        <v>#N/A</v>
      </c>
      <c r="I473" s="26" t="e">
        <f>VLOOKUP('DATA ENTRY'!L473,'Sub Ref'!$L$30:$P$31,5,0)</f>
        <v>#N/A</v>
      </c>
      <c r="J473" s="26" t="e">
        <f t="shared" si="77"/>
        <v>#N/A</v>
      </c>
      <c r="K473" s="26" t="e">
        <f>VLOOKUP('DATA ENTRY'!O473,'Sub Ref'!$C$3:$G$11,4,0)</f>
        <v>#N/A</v>
      </c>
      <c r="L473" s="26" t="e">
        <f>VLOOKUP('DATA ENTRY'!O473,'Sub Ref'!$C$3:$G$11,5,0)</f>
        <v>#N/A</v>
      </c>
      <c r="M473" s="26" t="e">
        <f t="shared" si="72"/>
        <v>#N/A</v>
      </c>
      <c r="N473" s="26" t="e">
        <f>VLOOKUP('DATA ENTRY'!R473,'Sub Ref'!$L$3:$P$11,4,0)</f>
        <v>#N/A</v>
      </c>
      <c r="O473" s="26" t="e">
        <f>VLOOKUP('DATA ENTRY'!R473,'Sub Ref'!$L$3:$P$11,5,0)</f>
        <v>#N/A</v>
      </c>
      <c r="P473" s="26" t="e">
        <f t="shared" si="78"/>
        <v>#N/A</v>
      </c>
      <c r="Q473" s="26" t="e">
        <f>VLOOKUP('DATA ENTRY'!U473,'Sub Ref'!$C$14:$G$22,4,0)</f>
        <v>#N/A</v>
      </c>
      <c r="R473" s="26" t="e">
        <f>VLOOKUP('DATA ENTRY'!U473,'Sub Ref'!$C$14:$G$22,5,0)</f>
        <v>#N/A</v>
      </c>
      <c r="S473" s="26" t="e">
        <f t="shared" si="79"/>
        <v>#N/A</v>
      </c>
      <c r="T473" s="26" t="e">
        <f>INDEX('Sub Ref'!$O$14:$O$22,MATCH('DATA ENTRY'!X473,'Sub Ref'!$L$14:$L$22,0))</f>
        <v>#N/A</v>
      </c>
      <c r="U473" s="26" t="e">
        <f>INDEX('Sub Ref'!$P$14:$P$22,MATCH('DATA ENTRY'!X473,'Sub Ref'!$L$14:$L$22,0))</f>
        <v>#N/A</v>
      </c>
      <c r="V473" s="26" t="e">
        <f t="shared" si="73"/>
        <v>#N/A</v>
      </c>
      <c r="X473" s="26">
        <f>'DATA ENTRY'!A473</f>
        <v>0</v>
      </c>
      <c r="Y473" s="26">
        <f>'Sub Ref'!$D$27</f>
        <v>2.25</v>
      </c>
      <c r="Z473" s="26">
        <f>'Sub Ref'!$E$27</f>
        <v>0.75</v>
      </c>
      <c r="AA473" s="26">
        <f>'Sub Ref'!$M$27</f>
        <v>3</v>
      </c>
      <c r="AB473" s="26">
        <f>'Sub Ref'!$N$27</f>
        <v>1</v>
      </c>
      <c r="AC473" s="26">
        <f>IFERROR(VLOOKUP('DATA ENTRY'!L473,'Sub Ref'!$L$30:$N$31,2,0),0)</f>
        <v>0</v>
      </c>
      <c r="AD473" s="26">
        <f>IFERROR(VLOOKUP('DATA ENTRY'!L473,'Sub Ref'!$L$30:$N$31,3,0),0)</f>
        <v>0</v>
      </c>
      <c r="AE473" s="26">
        <f>IFERROR(VLOOKUP('DATA ENTRY'!O473,'Sub Ref'!$C$3:$E$11,2,0),0)</f>
        <v>0</v>
      </c>
      <c r="AF473" s="26">
        <f>IFERROR(VLOOKUP('DATA ENTRY'!O473,'Sub Ref'!$C$3:$E$11,3,0),0)</f>
        <v>0</v>
      </c>
      <c r="AG473" s="26">
        <f>IFERROR(VLOOKUP('DATA ENTRY'!R473,'Sub Ref'!$L$3:$N$24,2,0),0)</f>
        <v>0</v>
      </c>
      <c r="AH473" s="26">
        <f>IFERROR(VLOOKUP('DATA ENTRY'!R473,'Sub Ref'!$L$3:$N$24,3,0),0)</f>
        <v>0</v>
      </c>
      <c r="AI473" s="26">
        <f>IFERROR(VLOOKUP('DATA ENTRY'!U473,'Sub Ref'!$C$14:$E$22,2,0),0)</f>
        <v>0</v>
      </c>
      <c r="AJ473" s="26">
        <f>IFERROR(VLOOKUP('DATA ENTRY'!U473,'Sub Ref'!$C$14:$E$22,3,0),0)</f>
        <v>0</v>
      </c>
      <c r="AK473" s="26">
        <f>IFERROR(INDEX('Sub Ref'!$M$14:$M$23,MATCH('DATA ENTRY'!X473,'Sub Ref'!$L$14:$L$23,0)),0)</f>
        <v>0</v>
      </c>
      <c r="AL473" s="26">
        <f>IFERROR(INDEX('Sub Ref'!$N$14:$N$23,MATCH('DATA ENTRY'!X473,'Sub Ref'!$L$14:$L$23,0)),0)</f>
        <v>0</v>
      </c>
      <c r="AN473" s="26">
        <f t="shared" si="74"/>
        <v>7</v>
      </c>
      <c r="AP473" s="26">
        <f>IFERROR('MARK LOOKUP'!Y473*LEDGER!AR473,0)</f>
        <v>0</v>
      </c>
      <c r="AQ473" s="26">
        <f>IFERROR('MARK LOOKUP'!Z473*LEDGER!AS473,0)</f>
        <v>0</v>
      </c>
      <c r="AR473" s="26">
        <f>IFERROR(AA473*LEDGER!AU473,0)</f>
        <v>0</v>
      </c>
      <c r="AS473" s="26">
        <f>IFERROR(AB473*LEDGER!AV473,0)</f>
        <v>0</v>
      </c>
      <c r="AT473" s="26">
        <f>IFERROR(AC473*LEDGER!AU473,0)</f>
        <v>0</v>
      </c>
      <c r="AU473" s="26">
        <f>IFERROR(AD473*LEDGER!AV473,0)</f>
        <v>0</v>
      </c>
      <c r="AV473" s="26">
        <f>IFERROR(AE473*LEDGER!BA473,0)</f>
        <v>0</v>
      </c>
      <c r="AW473" s="26">
        <f>IFERROR(AF473*LEDGER!BB473,0)</f>
        <v>0</v>
      </c>
      <c r="AX473" s="26">
        <f>IFERROR(AG473*LEDGER!BD473,0)</f>
        <v>0</v>
      </c>
      <c r="AY473" s="26">
        <f>IFERROR(AH473*LEDGER!BE473,0)</f>
        <v>0</v>
      </c>
      <c r="AZ473" s="26">
        <f>IFERROR(AI473*LEDGER!BG473,0)</f>
        <v>0</v>
      </c>
      <c r="BA473" s="26">
        <f>IFERROR(AJ473*LEDGER!BH473,0)</f>
        <v>0</v>
      </c>
      <c r="BB473" s="26">
        <f>IFERROR(AK473*LEDGER!BJ473,0)</f>
        <v>0</v>
      </c>
      <c r="BC473" s="26">
        <f>IFERROR(AL473*LEDGER!BK473,0)</f>
        <v>0</v>
      </c>
      <c r="BD473" s="26">
        <f t="shared" si="75"/>
        <v>0</v>
      </c>
      <c r="BE473" s="26">
        <f t="shared" si="76"/>
        <v>0</v>
      </c>
    </row>
    <row r="474" spans="2:57" x14ac:dyDescent="0.2">
      <c r="B474" s="26">
        <f>'Sub Ref'!F$27</f>
        <v>75</v>
      </c>
      <c r="C474" s="26">
        <f>'Sub Ref'!G$27</f>
        <v>25</v>
      </c>
      <c r="D474" s="26">
        <f t="shared" si="70"/>
        <v>100</v>
      </c>
      <c r="E474" s="26">
        <f>'Sub Ref'!O$27</f>
        <v>75</v>
      </c>
      <c r="F474" s="26">
        <f>'Sub Ref'!P$27</f>
        <v>25</v>
      </c>
      <c r="G474" s="26">
        <f t="shared" si="71"/>
        <v>100</v>
      </c>
      <c r="H474" s="26" t="e">
        <f>VLOOKUP('DATA ENTRY'!L474,'Sub Ref'!$L$30:$O$31,4,0)</f>
        <v>#N/A</v>
      </c>
      <c r="I474" s="26" t="e">
        <f>VLOOKUP('DATA ENTRY'!L474,'Sub Ref'!$L$30:$P$31,5,0)</f>
        <v>#N/A</v>
      </c>
      <c r="J474" s="26" t="e">
        <f t="shared" si="77"/>
        <v>#N/A</v>
      </c>
      <c r="K474" s="26" t="e">
        <f>VLOOKUP('DATA ENTRY'!O474,'Sub Ref'!$C$3:$G$11,4,0)</f>
        <v>#N/A</v>
      </c>
      <c r="L474" s="26" t="e">
        <f>VLOOKUP('DATA ENTRY'!O474,'Sub Ref'!$C$3:$G$11,5,0)</f>
        <v>#N/A</v>
      </c>
      <c r="M474" s="26" t="e">
        <f t="shared" si="72"/>
        <v>#N/A</v>
      </c>
      <c r="N474" s="26" t="e">
        <f>VLOOKUP('DATA ENTRY'!R474,'Sub Ref'!$L$3:$P$11,4,0)</f>
        <v>#N/A</v>
      </c>
      <c r="O474" s="26" t="e">
        <f>VLOOKUP('DATA ENTRY'!R474,'Sub Ref'!$L$3:$P$11,5,0)</f>
        <v>#N/A</v>
      </c>
      <c r="P474" s="26" t="e">
        <f t="shared" si="78"/>
        <v>#N/A</v>
      </c>
      <c r="Q474" s="26" t="e">
        <f>VLOOKUP('DATA ENTRY'!U474,'Sub Ref'!$C$14:$G$22,4,0)</f>
        <v>#N/A</v>
      </c>
      <c r="R474" s="26" t="e">
        <f>VLOOKUP('DATA ENTRY'!U474,'Sub Ref'!$C$14:$G$22,5,0)</f>
        <v>#N/A</v>
      </c>
      <c r="S474" s="26" t="e">
        <f t="shared" si="79"/>
        <v>#N/A</v>
      </c>
      <c r="T474" s="26" t="e">
        <f>INDEX('Sub Ref'!$O$14:$O$22,MATCH('DATA ENTRY'!X474,'Sub Ref'!$L$14:$L$22,0))</f>
        <v>#N/A</v>
      </c>
      <c r="U474" s="26" t="e">
        <f>INDEX('Sub Ref'!$P$14:$P$22,MATCH('DATA ENTRY'!X474,'Sub Ref'!$L$14:$L$22,0))</f>
        <v>#N/A</v>
      </c>
      <c r="V474" s="26" t="e">
        <f t="shared" si="73"/>
        <v>#N/A</v>
      </c>
      <c r="X474" s="26">
        <f>'DATA ENTRY'!A474</f>
        <v>0</v>
      </c>
      <c r="Y474" s="26">
        <f>'Sub Ref'!$D$27</f>
        <v>2.25</v>
      </c>
      <c r="Z474" s="26">
        <f>'Sub Ref'!$E$27</f>
        <v>0.75</v>
      </c>
      <c r="AA474" s="26">
        <f>'Sub Ref'!$M$27</f>
        <v>3</v>
      </c>
      <c r="AB474" s="26">
        <f>'Sub Ref'!$N$27</f>
        <v>1</v>
      </c>
      <c r="AC474" s="26">
        <f>IFERROR(VLOOKUP('DATA ENTRY'!L474,'Sub Ref'!$L$30:$N$31,2,0),0)</f>
        <v>0</v>
      </c>
      <c r="AD474" s="26">
        <f>IFERROR(VLOOKUP('DATA ENTRY'!L474,'Sub Ref'!$L$30:$N$31,3,0),0)</f>
        <v>0</v>
      </c>
      <c r="AE474" s="26">
        <f>IFERROR(VLOOKUP('DATA ENTRY'!O474,'Sub Ref'!$C$3:$E$11,2,0),0)</f>
        <v>0</v>
      </c>
      <c r="AF474" s="26">
        <f>IFERROR(VLOOKUP('DATA ENTRY'!O474,'Sub Ref'!$C$3:$E$11,3,0),0)</f>
        <v>0</v>
      </c>
      <c r="AG474" s="26">
        <f>IFERROR(VLOOKUP('DATA ENTRY'!R474,'Sub Ref'!$L$3:$N$24,2,0),0)</f>
        <v>0</v>
      </c>
      <c r="AH474" s="26">
        <f>IFERROR(VLOOKUP('DATA ENTRY'!R474,'Sub Ref'!$L$3:$N$24,3,0),0)</f>
        <v>0</v>
      </c>
      <c r="AI474" s="26">
        <f>IFERROR(VLOOKUP('DATA ENTRY'!U474,'Sub Ref'!$C$14:$E$22,2,0),0)</f>
        <v>0</v>
      </c>
      <c r="AJ474" s="26">
        <f>IFERROR(VLOOKUP('DATA ENTRY'!U474,'Sub Ref'!$C$14:$E$22,3,0),0)</f>
        <v>0</v>
      </c>
      <c r="AK474" s="26">
        <f>IFERROR(INDEX('Sub Ref'!$M$14:$M$23,MATCH('DATA ENTRY'!X474,'Sub Ref'!$L$14:$L$23,0)),0)</f>
        <v>0</v>
      </c>
      <c r="AL474" s="26">
        <f>IFERROR(INDEX('Sub Ref'!$N$14:$N$23,MATCH('DATA ENTRY'!X474,'Sub Ref'!$L$14:$L$23,0)),0)</f>
        <v>0</v>
      </c>
      <c r="AN474" s="26">
        <f t="shared" si="74"/>
        <v>7</v>
      </c>
      <c r="AP474" s="26">
        <f>IFERROR('MARK LOOKUP'!Y474*LEDGER!AR474,0)</f>
        <v>0</v>
      </c>
      <c r="AQ474" s="26">
        <f>IFERROR('MARK LOOKUP'!Z474*LEDGER!AS474,0)</f>
        <v>0</v>
      </c>
      <c r="AR474" s="26">
        <f>IFERROR(AA474*LEDGER!AU474,0)</f>
        <v>0</v>
      </c>
      <c r="AS474" s="26">
        <f>IFERROR(AB474*LEDGER!AV474,0)</f>
        <v>0</v>
      </c>
      <c r="AT474" s="26">
        <f>IFERROR(AC474*LEDGER!AU474,0)</f>
        <v>0</v>
      </c>
      <c r="AU474" s="26">
        <f>IFERROR(AD474*LEDGER!AV474,0)</f>
        <v>0</v>
      </c>
      <c r="AV474" s="26">
        <f>IFERROR(AE474*LEDGER!BA474,0)</f>
        <v>0</v>
      </c>
      <c r="AW474" s="26">
        <f>IFERROR(AF474*LEDGER!BB474,0)</f>
        <v>0</v>
      </c>
      <c r="AX474" s="26">
        <f>IFERROR(AG474*LEDGER!BD474,0)</f>
        <v>0</v>
      </c>
      <c r="AY474" s="26">
        <f>IFERROR(AH474*LEDGER!BE474,0)</f>
        <v>0</v>
      </c>
      <c r="AZ474" s="26">
        <f>IFERROR(AI474*LEDGER!BG474,0)</f>
        <v>0</v>
      </c>
      <c r="BA474" s="26">
        <f>IFERROR(AJ474*LEDGER!BH474,0)</f>
        <v>0</v>
      </c>
      <c r="BB474" s="26">
        <f>IFERROR(AK474*LEDGER!BJ474,0)</f>
        <v>0</v>
      </c>
      <c r="BC474" s="26">
        <f>IFERROR(AL474*LEDGER!BK474,0)</f>
        <v>0</v>
      </c>
      <c r="BD474" s="26">
        <f t="shared" si="75"/>
        <v>0</v>
      </c>
      <c r="BE474" s="26">
        <f t="shared" si="76"/>
        <v>0</v>
      </c>
    </row>
    <row r="475" spans="2:57" x14ac:dyDescent="0.2">
      <c r="B475" s="26">
        <f>'Sub Ref'!F$27</f>
        <v>75</v>
      </c>
      <c r="C475" s="26">
        <f>'Sub Ref'!G$27</f>
        <v>25</v>
      </c>
      <c r="D475" s="26">
        <f t="shared" si="70"/>
        <v>100</v>
      </c>
      <c r="E475" s="26">
        <f>'Sub Ref'!O$27</f>
        <v>75</v>
      </c>
      <c r="F475" s="26">
        <f>'Sub Ref'!P$27</f>
        <v>25</v>
      </c>
      <c r="G475" s="26">
        <f t="shared" si="71"/>
        <v>100</v>
      </c>
      <c r="H475" s="26" t="e">
        <f>VLOOKUP('DATA ENTRY'!L475,'Sub Ref'!$L$30:$O$31,4,0)</f>
        <v>#N/A</v>
      </c>
      <c r="I475" s="26" t="e">
        <f>VLOOKUP('DATA ENTRY'!L475,'Sub Ref'!$L$30:$P$31,5,0)</f>
        <v>#N/A</v>
      </c>
      <c r="J475" s="26" t="e">
        <f t="shared" si="77"/>
        <v>#N/A</v>
      </c>
      <c r="K475" s="26" t="e">
        <f>VLOOKUP('DATA ENTRY'!O475,'Sub Ref'!$C$3:$G$11,4,0)</f>
        <v>#N/A</v>
      </c>
      <c r="L475" s="26" t="e">
        <f>VLOOKUP('DATA ENTRY'!O475,'Sub Ref'!$C$3:$G$11,5,0)</f>
        <v>#N/A</v>
      </c>
      <c r="M475" s="26" t="e">
        <f t="shared" si="72"/>
        <v>#N/A</v>
      </c>
      <c r="N475" s="26" t="e">
        <f>VLOOKUP('DATA ENTRY'!R475,'Sub Ref'!$L$3:$P$11,4,0)</f>
        <v>#N/A</v>
      </c>
      <c r="O475" s="26" t="e">
        <f>VLOOKUP('DATA ENTRY'!R475,'Sub Ref'!$L$3:$P$11,5,0)</f>
        <v>#N/A</v>
      </c>
      <c r="P475" s="26" t="e">
        <f t="shared" si="78"/>
        <v>#N/A</v>
      </c>
      <c r="Q475" s="26" t="e">
        <f>VLOOKUP('DATA ENTRY'!U475,'Sub Ref'!$C$14:$G$22,4,0)</f>
        <v>#N/A</v>
      </c>
      <c r="R475" s="26" t="e">
        <f>VLOOKUP('DATA ENTRY'!U475,'Sub Ref'!$C$14:$G$22,5,0)</f>
        <v>#N/A</v>
      </c>
      <c r="S475" s="26" t="e">
        <f t="shared" si="79"/>
        <v>#N/A</v>
      </c>
      <c r="T475" s="26" t="e">
        <f>INDEX('Sub Ref'!$O$14:$O$22,MATCH('DATA ENTRY'!X475,'Sub Ref'!$L$14:$L$22,0))</f>
        <v>#N/A</v>
      </c>
      <c r="U475" s="26" t="e">
        <f>INDEX('Sub Ref'!$P$14:$P$22,MATCH('DATA ENTRY'!X475,'Sub Ref'!$L$14:$L$22,0))</f>
        <v>#N/A</v>
      </c>
      <c r="V475" s="26" t="e">
        <f t="shared" si="73"/>
        <v>#N/A</v>
      </c>
      <c r="X475" s="26">
        <f>'DATA ENTRY'!A475</f>
        <v>0</v>
      </c>
      <c r="Y475" s="26">
        <f>'Sub Ref'!$D$27</f>
        <v>2.25</v>
      </c>
      <c r="Z475" s="26">
        <f>'Sub Ref'!$E$27</f>
        <v>0.75</v>
      </c>
      <c r="AA475" s="26">
        <f>'Sub Ref'!$M$27</f>
        <v>3</v>
      </c>
      <c r="AB475" s="26">
        <f>'Sub Ref'!$N$27</f>
        <v>1</v>
      </c>
      <c r="AC475" s="26">
        <f>IFERROR(VLOOKUP('DATA ENTRY'!L475,'Sub Ref'!$L$30:$N$31,2,0),0)</f>
        <v>0</v>
      </c>
      <c r="AD475" s="26">
        <f>IFERROR(VLOOKUP('DATA ENTRY'!L475,'Sub Ref'!$L$30:$N$31,3,0),0)</f>
        <v>0</v>
      </c>
      <c r="AE475" s="26">
        <f>IFERROR(VLOOKUP('DATA ENTRY'!O475,'Sub Ref'!$C$3:$E$11,2,0),0)</f>
        <v>0</v>
      </c>
      <c r="AF475" s="26">
        <f>IFERROR(VLOOKUP('DATA ENTRY'!O475,'Sub Ref'!$C$3:$E$11,3,0),0)</f>
        <v>0</v>
      </c>
      <c r="AG475" s="26">
        <f>IFERROR(VLOOKUP('DATA ENTRY'!R475,'Sub Ref'!$L$3:$N$24,2,0),0)</f>
        <v>0</v>
      </c>
      <c r="AH475" s="26">
        <f>IFERROR(VLOOKUP('DATA ENTRY'!R475,'Sub Ref'!$L$3:$N$24,3,0),0)</f>
        <v>0</v>
      </c>
      <c r="AI475" s="26">
        <f>IFERROR(VLOOKUP('DATA ENTRY'!U475,'Sub Ref'!$C$14:$E$22,2,0),0)</f>
        <v>0</v>
      </c>
      <c r="AJ475" s="26">
        <f>IFERROR(VLOOKUP('DATA ENTRY'!U475,'Sub Ref'!$C$14:$E$22,3,0),0)</f>
        <v>0</v>
      </c>
      <c r="AK475" s="26">
        <f>IFERROR(INDEX('Sub Ref'!$M$14:$M$23,MATCH('DATA ENTRY'!X475,'Sub Ref'!$L$14:$L$23,0)),0)</f>
        <v>0</v>
      </c>
      <c r="AL475" s="26">
        <f>IFERROR(INDEX('Sub Ref'!$N$14:$N$23,MATCH('DATA ENTRY'!X475,'Sub Ref'!$L$14:$L$23,0)),0)</f>
        <v>0</v>
      </c>
      <c r="AN475" s="26">
        <f t="shared" si="74"/>
        <v>7</v>
      </c>
      <c r="AP475" s="26">
        <f>IFERROR('MARK LOOKUP'!Y475*LEDGER!AR475,0)</f>
        <v>0</v>
      </c>
      <c r="AQ475" s="26">
        <f>IFERROR('MARK LOOKUP'!Z475*LEDGER!AS475,0)</f>
        <v>0</v>
      </c>
      <c r="AR475" s="26">
        <f>IFERROR(AA475*LEDGER!AU475,0)</f>
        <v>0</v>
      </c>
      <c r="AS475" s="26">
        <f>IFERROR(AB475*LEDGER!AV475,0)</f>
        <v>0</v>
      </c>
      <c r="AT475" s="26">
        <f>IFERROR(AC475*LEDGER!AU475,0)</f>
        <v>0</v>
      </c>
      <c r="AU475" s="26">
        <f>IFERROR(AD475*LEDGER!AV475,0)</f>
        <v>0</v>
      </c>
      <c r="AV475" s="26">
        <f>IFERROR(AE475*LEDGER!BA475,0)</f>
        <v>0</v>
      </c>
      <c r="AW475" s="26">
        <f>IFERROR(AF475*LEDGER!BB475,0)</f>
        <v>0</v>
      </c>
      <c r="AX475" s="26">
        <f>IFERROR(AG475*LEDGER!BD475,0)</f>
        <v>0</v>
      </c>
      <c r="AY475" s="26">
        <f>IFERROR(AH475*LEDGER!BE475,0)</f>
        <v>0</v>
      </c>
      <c r="AZ475" s="26">
        <f>IFERROR(AI475*LEDGER!BG475,0)</f>
        <v>0</v>
      </c>
      <c r="BA475" s="26">
        <f>IFERROR(AJ475*LEDGER!BH475,0)</f>
        <v>0</v>
      </c>
      <c r="BB475" s="26">
        <f>IFERROR(AK475*LEDGER!BJ475,0)</f>
        <v>0</v>
      </c>
      <c r="BC475" s="26">
        <f>IFERROR(AL475*LEDGER!BK475,0)</f>
        <v>0</v>
      </c>
      <c r="BD475" s="26">
        <f t="shared" si="75"/>
        <v>0</v>
      </c>
      <c r="BE475" s="26">
        <f t="shared" si="76"/>
        <v>0</v>
      </c>
    </row>
    <row r="476" spans="2:57" x14ac:dyDescent="0.2">
      <c r="B476" s="26">
        <f>'Sub Ref'!F$27</f>
        <v>75</v>
      </c>
      <c r="C476" s="26">
        <f>'Sub Ref'!G$27</f>
        <v>25</v>
      </c>
      <c r="D476" s="26">
        <f t="shared" si="70"/>
        <v>100</v>
      </c>
      <c r="E476" s="26">
        <f>'Sub Ref'!O$27</f>
        <v>75</v>
      </c>
      <c r="F476" s="26">
        <f>'Sub Ref'!P$27</f>
        <v>25</v>
      </c>
      <c r="G476" s="26">
        <f t="shared" si="71"/>
        <v>100</v>
      </c>
      <c r="H476" s="26" t="e">
        <f>VLOOKUP('DATA ENTRY'!L476,'Sub Ref'!$L$30:$O$31,4,0)</f>
        <v>#N/A</v>
      </c>
      <c r="I476" s="26" t="e">
        <f>VLOOKUP('DATA ENTRY'!L476,'Sub Ref'!$L$30:$P$31,5,0)</f>
        <v>#N/A</v>
      </c>
      <c r="J476" s="26" t="e">
        <f t="shared" si="77"/>
        <v>#N/A</v>
      </c>
      <c r="K476" s="26" t="e">
        <f>VLOOKUP('DATA ENTRY'!O476,'Sub Ref'!$C$3:$G$11,4,0)</f>
        <v>#N/A</v>
      </c>
      <c r="L476" s="26" t="e">
        <f>VLOOKUP('DATA ENTRY'!O476,'Sub Ref'!$C$3:$G$11,5,0)</f>
        <v>#N/A</v>
      </c>
      <c r="M476" s="26" t="e">
        <f t="shared" si="72"/>
        <v>#N/A</v>
      </c>
      <c r="N476" s="26" t="e">
        <f>VLOOKUP('DATA ENTRY'!R476,'Sub Ref'!$L$3:$P$11,4,0)</f>
        <v>#N/A</v>
      </c>
      <c r="O476" s="26" t="e">
        <f>VLOOKUP('DATA ENTRY'!R476,'Sub Ref'!$L$3:$P$11,5,0)</f>
        <v>#N/A</v>
      </c>
      <c r="P476" s="26" t="e">
        <f t="shared" si="78"/>
        <v>#N/A</v>
      </c>
      <c r="Q476" s="26" t="e">
        <f>VLOOKUP('DATA ENTRY'!U476,'Sub Ref'!$C$14:$G$22,4,0)</f>
        <v>#N/A</v>
      </c>
      <c r="R476" s="26" t="e">
        <f>VLOOKUP('DATA ENTRY'!U476,'Sub Ref'!$C$14:$G$22,5,0)</f>
        <v>#N/A</v>
      </c>
      <c r="S476" s="26" t="e">
        <f t="shared" si="79"/>
        <v>#N/A</v>
      </c>
      <c r="T476" s="26" t="e">
        <f>INDEX('Sub Ref'!$O$14:$O$22,MATCH('DATA ENTRY'!X476,'Sub Ref'!$L$14:$L$22,0))</f>
        <v>#N/A</v>
      </c>
      <c r="U476" s="26" t="e">
        <f>INDEX('Sub Ref'!$P$14:$P$22,MATCH('DATA ENTRY'!X476,'Sub Ref'!$L$14:$L$22,0))</f>
        <v>#N/A</v>
      </c>
      <c r="V476" s="26" t="e">
        <f t="shared" si="73"/>
        <v>#N/A</v>
      </c>
      <c r="X476" s="26">
        <f>'DATA ENTRY'!A476</f>
        <v>0</v>
      </c>
      <c r="Y476" s="26">
        <f>'Sub Ref'!$D$27</f>
        <v>2.25</v>
      </c>
      <c r="Z476" s="26">
        <f>'Sub Ref'!$E$27</f>
        <v>0.75</v>
      </c>
      <c r="AA476" s="26">
        <f>'Sub Ref'!$M$27</f>
        <v>3</v>
      </c>
      <c r="AB476" s="26">
        <f>'Sub Ref'!$N$27</f>
        <v>1</v>
      </c>
      <c r="AC476" s="26">
        <f>IFERROR(VLOOKUP('DATA ENTRY'!L476,'Sub Ref'!$L$30:$N$31,2,0),0)</f>
        <v>0</v>
      </c>
      <c r="AD476" s="26">
        <f>IFERROR(VLOOKUP('DATA ENTRY'!L476,'Sub Ref'!$L$30:$N$31,3,0),0)</f>
        <v>0</v>
      </c>
      <c r="AE476" s="26">
        <f>IFERROR(VLOOKUP('DATA ENTRY'!O476,'Sub Ref'!$C$3:$E$11,2,0),0)</f>
        <v>0</v>
      </c>
      <c r="AF476" s="26">
        <f>IFERROR(VLOOKUP('DATA ENTRY'!O476,'Sub Ref'!$C$3:$E$11,3,0),0)</f>
        <v>0</v>
      </c>
      <c r="AG476" s="26">
        <f>IFERROR(VLOOKUP('DATA ENTRY'!R476,'Sub Ref'!$L$3:$N$24,2,0),0)</f>
        <v>0</v>
      </c>
      <c r="AH476" s="26">
        <f>IFERROR(VLOOKUP('DATA ENTRY'!R476,'Sub Ref'!$L$3:$N$24,3,0),0)</f>
        <v>0</v>
      </c>
      <c r="AI476" s="26">
        <f>IFERROR(VLOOKUP('DATA ENTRY'!U476,'Sub Ref'!$C$14:$E$22,2,0),0)</f>
        <v>0</v>
      </c>
      <c r="AJ476" s="26">
        <f>IFERROR(VLOOKUP('DATA ENTRY'!U476,'Sub Ref'!$C$14:$E$22,3,0),0)</f>
        <v>0</v>
      </c>
      <c r="AK476" s="26">
        <f>IFERROR(INDEX('Sub Ref'!$M$14:$M$23,MATCH('DATA ENTRY'!X476,'Sub Ref'!$L$14:$L$23,0)),0)</f>
        <v>0</v>
      </c>
      <c r="AL476" s="26">
        <f>IFERROR(INDEX('Sub Ref'!$N$14:$N$23,MATCH('DATA ENTRY'!X476,'Sub Ref'!$L$14:$L$23,0)),0)</f>
        <v>0</v>
      </c>
      <c r="AN476" s="26">
        <f t="shared" si="74"/>
        <v>7</v>
      </c>
      <c r="AP476" s="26">
        <f>IFERROR('MARK LOOKUP'!Y476*LEDGER!AR476,0)</f>
        <v>0</v>
      </c>
      <c r="AQ476" s="26">
        <f>IFERROR('MARK LOOKUP'!Z476*LEDGER!AS476,0)</f>
        <v>0</v>
      </c>
      <c r="AR476" s="26">
        <f>IFERROR(AA476*LEDGER!AU476,0)</f>
        <v>0</v>
      </c>
      <c r="AS476" s="26">
        <f>IFERROR(AB476*LEDGER!AV476,0)</f>
        <v>0</v>
      </c>
      <c r="AT476" s="26">
        <f>IFERROR(AC476*LEDGER!AU476,0)</f>
        <v>0</v>
      </c>
      <c r="AU476" s="26">
        <f>IFERROR(AD476*LEDGER!AV476,0)</f>
        <v>0</v>
      </c>
      <c r="AV476" s="26">
        <f>IFERROR(AE476*LEDGER!BA476,0)</f>
        <v>0</v>
      </c>
      <c r="AW476" s="26">
        <f>IFERROR(AF476*LEDGER!BB476,0)</f>
        <v>0</v>
      </c>
      <c r="AX476" s="26">
        <f>IFERROR(AG476*LEDGER!BD476,0)</f>
        <v>0</v>
      </c>
      <c r="AY476" s="26">
        <f>IFERROR(AH476*LEDGER!BE476,0)</f>
        <v>0</v>
      </c>
      <c r="AZ476" s="26">
        <f>IFERROR(AI476*LEDGER!BG476,0)</f>
        <v>0</v>
      </c>
      <c r="BA476" s="26">
        <f>IFERROR(AJ476*LEDGER!BH476,0)</f>
        <v>0</v>
      </c>
      <c r="BB476" s="26">
        <f>IFERROR(AK476*LEDGER!BJ476,0)</f>
        <v>0</v>
      </c>
      <c r="BC476" s="26">
        <f>IFERROR(AL476*LEDGER!BK476,0)</f>
        <v>0</v>
      </c>
      <c r="BD476" s="26">
        <f t="shared" si="75"/>
        <v>0</v>
      </c>
      <c r="BE476" s="26">
        <f t="shared" si="76"/>
        <v>0</v>
      </c>
    </row>
    <row r="477" spans="2:57" x14ac:dyDescent="0.2">
      <c r="B477" s="26">
        <f>'Sub Ref'!F$27</f>
        <v>75</v>
      </c>
      <c r="C477" s="26">
        <f>'Sub Ref'!G$27</f>
        <v>25</v>
      </c>
      <c r="D477" s="26">
        <f t="shared" si="70"/>
        <v>100</v>
      </c>
      <c r="E477" s="26">
        <f>'Sub Ref'!O$27</f>
        <v>75</v>
      </c>
      <c r="F477" s="26">
        <f>'Sub Ref'!P$27</f>
        <v>25</v>
      </c>
      <c r="G477" s="26">
        <f t="shared" si="71"/>
        <v>100</v>
      </c>
      <c r="H477" s="26" t="e">
        <f>VLOOKUP('DATA ENTRY'!L477,'Sub Ref'!$L$30:$O$31,4,0)</f>
        <v>#N/A</v>
      </c>
      <c r="I477" s="26" t="e">
        <f>VLOOKUP('DATA ENTRY'!L477,'Sub Ref'!$L$30:$P$31,5,0)</f>
        <v>#N/A</v>
      </c>
      <c r="J477" s="26" t="e">
        <f t="shared" si="77"/>
        <v>#N/A</v>
      </c>
      <c r="K477" s="26" t="e">
        <f>VLOOKUP('DATA ENTRY'!O477,'Sub Ref'!$C$3:$G$11,4,0)</f>
        <v>#N/A</v>
      </c>
      <c r="L477" s="26" t="e">
        <f>VLOOKUP('DATA ENTRY'!O477,'Sub Ref'!$C$3:$G$11,5,0)</f>
        <v>#N/A</v>
      </c>
      <c r="M477" s="26" t="e">
        <f t="shared" si="72"/>
        <v>#N/A</v>
      </c>
      <c r="N477" s="26" t="e">
        <f>VLOOKUP('DATA ENTRY'!R477,'Sub Ref'!$L$3:$P$11,4,0)</f>
        <v>#N/A</v>
      </c>
      <c r="O477" s="26" t="e">
        <f>VLOOKUP('DATA ENTRY'!R477,'Sub Ref'!$L$3:$P$11,5,0)</f>
        <v>#N/A</v>
      </c>
      <c r="P477" s="26" t="e">
        <f t="shared" si="78"/>
        <v>#N/A</v>
      </c>
      <c r="Q477" s="26" t="e">
        <f>VLOOKUP('DATA ENTRY'!U477,'Sub Ref'!$C$14:$G$22,4,0)</f>
        <v>#N/A</v>
      </c>
      <c r="R477" s="26" t="e">
        <f>VLOOKUP('DATA ENTRY'!U477,'Sub Ref'!$C$14:$G$22,5,0)</f>
        <v>#N/A</v>
      </c>
      <c r="S477" s="26" t="e">
        <f t="shared" si="79"/>
        <v>#N/A</v>
      </c>
      <c r="T477" s="26" t="e">
        <f>INDEX('Sub Ref'!$O$14:$O$22,MATCH('DATA ENTRY'!X477,'Sub Ref'!$L$14:$L$22,0))</f>
        <v>#N/A</v>
      </c>
      <c r="U477" s="26" t="e">
        <f>INDEX('Sub Ref'!$P$14:$P$22,MATCH('DATA ENTRY'!X477,'Sub Ref'!$L$14:$L$22,0))</f>
        <v>#N/A</v>
      </c>
      <c r="V477" s="26" t="e">
        <f t="shared" si="73"/>
        <v>#N/A</v>
      </c>
      <c r="X477" s="26">
        <f>'DATA ENTRY'!A477</f>
        <v>0</v>
      </c>
      <c r="Y477" s="26">
        <f>'Sub Ref'!$D$27</f>
        <v>2.25</v>
      </c>
      <c r="Z477" s="26">
        <f>'Sub Ref'!$E$27</f>
        <v>0.75</v>
      </c>
      <c r="AA477" s="26">
        <f>'Sub Ref'!$M$27</f>
        <v>3</v>
      </c>
      <c r="AB477" s="26">
        <f>'Sub Ref'!$N$27</f>
        <v>1</v>
      </c>
      <c r="AC477" s="26">
        <f>IFERROR(VLOOKUP('DATA ENTRY'!L477,'Sub Ref'!$L$30:$N$31,2,0),0)</f>
        <v>0</v>
      </c>
      <c r="AD477" s="26">
        <f>IFERROR(VLOOKUP('DATA ENTRY'!L477,'Sub Ref'!$L$30:$N$31,3,0),0)</f>
        <v>0</v>
      </c>
      <c r="AE477" s="26">
        <f>IFERROR(VLOOKUP('DATA ENTRY'!O477,'Sub Ref'!$C$3:$E$11,2,0),0)</f>
        <v>0</v>
      </c>
      <c r="AF477" s="26">
        <f>IFERROR(VLOOKUP('DATA ENTRY'!O477,'Sub Ref'!$C$3:$E$11,3,0),0)</f>
        <v>0</v>
      </c>
      <c r="AG477" s="26">
        <f>IFERROR(VLOOKUP('DATA ENTRY'!R477,'Sub Ref'!$L$3:$N$24,2,0),0)</f>
        <v>0</v>
      </c>
      <c r="AH477" s="26">
        <f>IFERROR(VLOOKUP('DATA ENTRY'!R477,'Sub Ref'!$L$3:$N$24,3,0),0)</f>
        <v>0</v>
      </c>
      <c r="AI477" s="26">
        <f>IFERROR(VLOOKUP('DATA ENTRY'!U477,'Sub Ref'!$C$14:$E$22,2,0),0)</f>
        <v>0</v>
      </c>
      <c r="AJ477" s="26">
        <f>IFERROR(VLOOKUP('DATA ENTRY'!U477,'Sub Ref'!$C$14:$E$22,3,0),0)</f>
        <v>0</v>
      </c>
      <c r="AK477" s="26">
        <f>IFERROR(INDEX('Sub Ref'!$M$14:$M$23,MATCH('DATA ENTRY'!X477,'Sub Ref'!$L$14:$L$23,0)),0)</f>
        <v>0</v>
      </c>
      <c r="AL477" s="26">
        <f>IFERROR(INDEX('Sub Ref'!$N$14:$N$23,MATCH('DATA ENTRY'!X477,'Sub Ref'!$L$14:$L$23,0)),0)</f>
        <v>0</v>
      </c>
      <c r="AN477" s="26">
        <f t="shared" si="74"/>
        <v>7</v>
      </c>
      <c r="AP477" s="26">
        <f>IFERROR('MARK LOOKUP'!Y477*LEDGER!AR477,0)</f>
        <v>0</v>
      </c>
      <c r="AQ477" s="26">
        <f>IFERROR('MARK LOOKUP'!Z477*LEDGER!AS477,0)</f>
        <v>0</v>
      </c>
      <c r="AR477" s="26">
        <f>IFERROR(AA477*LEDGER!AU477,0)</f>
        <v>0</v>
      </c>
      <c r="AS477" s="26">
        <f>IFERROR(AB477*LEDGER!AV477,0)</f>
        <v>0</v>
      </c>
      <c r="AT477" s="26">
        <f>IFERROR(AC477*LEDGER!AU477,0)</f>
        <v>0</v>
      </c>
      <c r="AU477" s="26">
        <f>IFERROR(AD477*LEDGER!AV477,0)</f>
        <v>0</v>
      </c>
      <c r="AV477" s="26">
        <f>IFERROR(AE477*LEDGER!BA477,0)</f>
        <v>0</v>
      </c>
      <c r="AW477" s="26">
        <f>IFERROR(AF477*LEDGER!BB477,0)</f>
        <v>0</v>
      </c>
      <c r="AX477" s="26">
        <f>IFERROR(AG477*LEDGER!BD477,0)</f>
        <v>0</v>
      </c>
      <c r="AY477" s="26">
        <f>IFERROR(AH477*LEDGER!BE477,0)</f>
        <v>0</v>
      </c>
      <c r="AZ477" s="26">
        <f>IFERROR(AI477*LEDGER!BG477,0)</f>
        <v>0</v>
      </c>
      <c r="BA477" s="26">
        <f>IFERROR(AJ477*LEDGER!BH477,0)</f>
        <v>0</v>
      </c>
      <c r="BB477" s="26">
        <f>IFERROR(AK477*LEDGER!BJ477,0)</f>
        <v>0</v>
      </c>
      <c r="BC477" s="26">
        <f>IFERROR(AL477*LEDGER!BK477,0)</f>
        <v>0</v>
      </c>
      <c r="BD477" s="26">
        <f t="shared" si="75"/>
        <v>0</v>
      </c>
      <c r="BE477" s="26">
        <f t="shared" si="76"/>
        <v>0</v>
      </c>
    </row>
    <row r="478" spans="2:57" x14ac:dyDescent="0.2">
      <c r="B478" s="26">
        <f>'Sub Ref'!F$27</f>
        <v>75</v>
      </c>
      <c r="C478" s="26">
        <f>'Sub Ref'!G$27</f>
        <v>25</v>
      </c>
      <c r="D478" s="26">
        <f t="shared" si="70"/>
        <v>100</v>
      </c>
      <c r="E478" s="26">
        <f>'Sub Ref'!O$27</f>
        <v>75</v>
      </c>
      <c r="F478" s="26">
        <f>'Sub Ref'!P$27</f>
        <v>25</v>
      </c>
      <c r="G478" s="26">
        <f t="shared" si="71"/>
        <v>100</v>
      </c>
      <c r="H478" s="26" t="e">
        <f>VLOOKUP('DATA ENTRY'!L478,'Sub Ref'!$L$30:$O$31,4,0)</f>
        <v>#N/A</v>
      </c>
      <c r="I478" s="26" t="e">
        <f>VLOOKUP('DATA ENTRY'!L478,'Sub Ref'!$L$30:$P$31,5,0)</f>
        <v>#N/A</v>
      </c>
      <c r="J478" s="26" t="e">
        <f t="shared" si="77"/>
        <v>#N/A</v>
      </c>
      <c r="K478" s="26" t="e">
        <f>VLOOKUP('DATA ENTRY'!O478,'Sub Ref'!$C$3:$G$11,4,0)</f>
        <v>#N/A</v>
      </c>
      <c r="L478" s="26" t="e">
        <f>VLOOKUP('DATA ENTRY'!O478,'Sub Ref'!$C$3:$G$11,5,0)</f>
        <v>#N/A</v>
      </c>
      <c r="M478" s="26" t="e">
        <f t="shared" si="72"/>
        <v>#N/A</v>
      </c>
      <c r="N478" s="26" t="e">
        <f>VLOOKUP('DATA ENTRY'!R478,'Sub Ref'!$L$3:$P$11,4,0)</f>
        <v>#N/A</v>
      </c>
      <c r="O478" s="26" t="e">
        <f>VLOOKUP('DATA ENTRY'!R478,'Sub Ref'!$L$3:$P$11,5,0)</f>
        <v>#N/A</v>
      </c>
      <c r="P478" s="26" t="e">
        <f t="shared" si="78"/>
        <v>#N/A</v>
      </c>
      <c r="Q478" s="26" t="e">
        <f>VLOOKUP('DATA ENTRY'!U478,'Sub Ref'!$C$14:$G$22,4,0)</f>
        <v>#N/A</v>
      </c>
      <c r="R478" s="26" t="e">
        <f>VLOOKUP('DATA ENTRY'!U478,'Sub Ref'!$C$14:$G$22,5,0)</f>
        <v>#N/A</v>
      </c>
      <c r="S478" s="26" t="e">
        <f t="shared" si="79"/>
        <v>#N/A</v>
      </c>
      <c r="T478" s="26" t="e">
        <f>INDEX('Sub Ref'!$O$14:$O$22,MATCH('DATA ENTRY'!X478,'Sub Ref'!$L$14:$L$22,0))</f>
        <v>#N/A</v>
      </c>
      <c r="U478" s="26" t="e">
        <f>INDEX('Sub Ref'!$P$14:$P$22,MATCH('DATA ENTRY'!X478,'Sub Ref'!$L$14:$L$22,0))</f>
        <v>#N/A</v>
      </c>
      <c r="V478" s="26" t="e">
        <f t="shared" si="73"/>
        <v>#N/A</v>
      </c>
      <c r="X478" s="26">
        <f>'DATA ENTRY'!A478</f>
        <v>0</v>
      </c>
      <c r="Y478" s="26">
        <f>'Sub Ref'!$D$27</f>
        <v>2.25</v>
      </c>
      <c r="Z478" s="26">
        <f>'Sub Ref'!$E$27</f>
        <v>0.75</v>
      </c>
      <c r="AA478" s="26">
        <f>'Sub Ref'!$M$27</f>
        <v>3</v>
      </c>
      <c r="AB478" s="26">
        <f>'Sub Ref'!$N$27</f>
        <v>1</v>
      </c>
      <c r="AC478" s="26">
        <f>IFERROR(VLOOKUP('DATA ENTRY'!L478,'Sub Ref'!$L$30:$N$31,2,0),0)</f>
        <v>0</v>
      </c>
      <c r="AD478" s="26">
        <f>IFERROR(VLOOKUP('DATA ENTRY'!L478,'Sub Ref'!$L$30:$N$31,3,0),0)</f>
        <v>0</v>
      </c>
      <c r="AE478" s="26">
        <f>IFERROR(VLOOKUP('DATA ENTRY'!O478,'Sub Ref'!$C$3:$E$11,2,0),0)</f>
        <v>0</v>
      </c>
      <c r="AF478" s="26">
        <f>IFERROR(VLOOKUP('DATA ENTRY'!O478,'Sub Ref'!$C$3:$E$11,3,0),0)</f>
        <v>0</v>
      </c>
      <c r="AG478" s="26">
        <f>IFERROR(VLOOKUP('DATA ENTRY'!R478,'Sub Ref'!$L$3:$N$24,2,0),0)</f>
        <v>0</v>
      </c>
      <c r="AH478" s="26">
        <f>IFERROR(VLOOKUP('DATA ENTRY'!R478,'Sub Ref'!$L$3:$N$24,3,0),0)</f>
        <v>0</v>
      </c>
      <c r="AI478" s="26">
        <f>IFERROR(VLOOKUP('DATA ENTRY'!U478,'Sub Ref'!$C$14:$E$22,2,0),0)</f>
        <v>0</v>
      </c>
      <c r="AJ478" s="26">
        <f>IFERROR(VLOOKUP('DATA ENTRY'!U478,'Sub Ref'!$C$14:$E$22,3,0),0)</f>
        <v>0</v>
      </c>
      <c r="AK478" s="26">
        <f>IFERROR(INDEX('Sub Ref'!$M$14:$M$23,MATCH('DATA ENTRY'!X478,'Sub Ref'!$L$14:$L$23,0)),0)</f>
        <v>0</v>
      </c>
      <c r="AL478" s="26">
        <f>IFERROR(INDEX('Sub Ref'!$N$14:$N$23,MATCH('DATA ENTRY'!X478,'Sub Ref'!$L$14:$L$23,0)),0)</f>
        <v>0</v>
      </c>
      <c r="AN478" s="26">
        <f t="shared" si="74"/>
        <v>7</v>
      </c>
      <c r="AP478" s="26">
        <f>IFERROR('MARK LOOKUP'!Y478*LEDGER!AR478,0)</f>
        <v>0</v>
      </c>
      <c r="AQ478" s="26">
        <f>IFERROR('MARK LOOKUP'!Z478*LEDGER!AS478,0)</f>
        <v>0</v>
      </c>
      <c r="AR478" s="26">
        <f>IFERROR(AA478*LEDGER!AU478,0)</f>
        <v>0</v>
      </c>
      <c r="AS478" s="26">
        <f>IFERROR(AB478*LEDGER!AV478,0)</f>
        <v>0</v>
      </c>
      <c r="AT478" s="26">
        <f>IFERROR(AC478*LEDGER!AU478,0)</f>
        <v>0</v>
      </c>
      <c r="AU478" s="26">
        <f>IFERROR(AD478*LEDGER!AV478,0)</f>
        <v>0</v>
      </c>
      <c r="AV478" s="26">
        <f>IFERROR(AE478*LEDGER!BA478,0)</f>
        <v>0</v>
      </c>
      <c r="AW478" s="26">
        <f>IFERROR(AF478*LEDGER!BB478,0)</f>
        <v>0</v>
      </c>
      <c r="AX478" s="26">
        <f>IFERROR(AG478*LEDGER!BD478,0)</f>
        <v>0</v>
      </c>
      <c r="AY478" s="26">
        <f>IFERROR(AH478*LEDGER!BE478,0)</f>
        <v>0</v>
      </c>
      <c r="AZ478" s="26">
        <f>IFERROR(AI478*LEDGER!BG478,0)</f>
        <v>0</v>
      </c>
      <c r="BA478" s="26">
        <f>IFERROR(AJ478*LEDGER!BH478,0)</f>
        <v>0</v>
      </c>
      <c r="BB478" s="26">
        <f>IFERROR(AK478*LEDGER!BJ478,0)</f>
        <v>0</v>
      </c>
      <c r="BC478" s="26">
        <f>IFERROR(AL478*LEDGER!BK478,0)</f>
        <v>0</v>
      </c>
      <c r="BD478" s="26">
        <f t="shared" si="75"/>
        <v>0</v>
      </c>
      <c r="BE478" s="26">
        <f t="shared" si="76"/>
        <v>0</v>
      </c>
    </row>
    <row r="479" spans="2:57" x14ac:dyDescent="0.2">
      <c r="B479" s="26">
        <f>'Sub Ref'!F$27</f>
        <v>75</v>
      </c>
      <c r="C479" s="26">
        <f>'Sub Ref'!G$27</f>
        <v>25</v>
      </c>
      <c r="D479" s="26">
        <f t="shared" si="70"/>
        <v>100</v>
      </c>
      <c r="E479" s="26">
        <f>'Sub Ref'!O$27</f>
        <v>75</v>
      </c>
      <c r="F479" s="26">
        <f>'Sub Ref'!P$27</f>
        <v>25</v>
      </c>
      <c r="G479" s="26">
        <f t="shared" si="71"/>
        <v>100</v>
      </c>
      <c r="H479" s="26" t="e">
        <f>VLOOKUP('DATA ENTRY'!L479,'Sub Ref'!$L$30:$O$31,4,0)</f>
        <v>#N/A</v>
      </c>
      <c r="I479" s="26" t="e">
        <f>VLOOKUP('DATA ENTRY'!L479,'Sub Ref'!$L$30:$P$31,5,0)</f>
        <v>#N/A</v>
      </c>
      <c r="J479" s="26" t="e">
        <f t="shared" si="77"/>
        <v>#N/A</v>
      </c>
      <c r="K479" s="26" t="e">
        <f>VLOOKUP('DATA ENTRY'!O479,'Sub Ref'!$C$3:$G$11,4,0)</f>
        <v>#N/A</v>
      </c>
      <c r="L479" s="26" t="e">
        <f>VLOOKUP('DATA ENTRY'!O479,'Sub Ref'!$C$3:$G$11,5,0)</f>
        <v>#N/A</v>
      </c>
      <c r="M479" s="26" t="e">
        <f t="shared" si="72"/>
        <v>#N/A</v>
      </c>
      <c r="N479" s="26" t="e">
        <f>VLOOKUP('DATA ENTRY'!R479,'Sub Ref'!$L$3:$P$11,4,0)</f>
        <v>#N/A</v>
      </c>
      <c r="O479" s="26" t="e">
        <f>VLOOKUP('DATA ENTRY'!R479,'Sub Ref'!$L$3:$P$11,5,0)</f>
        <v>#N/A</v>
      </c>
      <c r="P479" s="26" t="e">
        <f t="shared" si="78"/>
        <v>#N/A</v>
      </c>
      <c r="Q479" s="26" t="e">
        <f>VLOOKUP('DATA ENTRY'!U479,'Sub Ref'!$C$14:$G$22,4,0)</f>
        <v>#N/A</v>
      </c>
      <c r="R479" s="26" t="e">
        <f>VLOOKUP('DATA ENTRY'!U479,'Sub Ref'!$C$14:$G$22,5,0)</f>
        <v>#N/A</v>
      </c>
      <c r="S479" s="26" t="e">
        <f t="shared" si="79"/>
        <v>#N/A</v>
      </c>
      <c r="T479" s="26" t="e">
        <f>INDEX('Sub Ref'!$O$14:$O$22,MATCH('DATA ENTRY'!X479,'Sub Ref'!$L$14:$L$22,0))</f>
        <v>#N/A</v>
      </c>
      <c r="U479" s="26" t="e">
        <f>INDEX('Sub Ref'!$P$14:$P$22,MATCH('DATA ENTRY'!X479,'Sub Ref'!$L$14:$L$22,0))</f>
        <v>#N/A</v>
      </c>
      <c r="V479" s="26" t="e">
        <f t="shared" si="73"/>
        <v>#N/A</v>
      </c>
      <c r="X479" s="26">
        <f>'DATA ENTRY'!A479</f>
        <v>0</v>
      </c>
      <c r="Y479" s="26">
        <f>'Sub Ref'!$D$27</f>
        <v>2.25</v>
      </c>
      <c r="Z479" s="26">
        <f>'Sub Ref'!$E$27</f>
        <v>0.75</v>
      </c>
      <c r="AA479" s="26">
        <f>'Sub Ref'!$M$27</f>
        <v>3</v>
      </c>
      <c r="AB479" s="26">
        <f>'Sub Ref'!$N$27</f>
        <v>1</v>
      </c>
      <c r="AC479" s="26">
        <f>IFERROR(VLOOKUP('DATA ENTRY'!L479,'Sub Ref'!$L$30:$N$31,2,0),0)</f>
        <v>0</v>
      </c>
      <c r="AD479" s="26">
        <f>IFERROR(VLOOKUP('DATA ENTRY'!L479,'Sub Ref'!$L$30:$N$31,3,0),0)</f>
        <v>0</v>
      </c>
      <c r="AE479" s="26">
        <f>IFERROR(VLOOKUP('DATA ENTRY'!O479,'Sub Ref'!$C$3:$E$11,2,0),0)</f>
        <v>0</v>
      </c>
      <c r="AF479" s="26">
        <f>IFERROR(VLOOKUP('DATA ENTRY'!O479,'Sub Ref'!$C$3:$E$11,3,0),0)</f>
        <v>0</v>
      </c>
      <c r="AG479" s="26">
        <f>IFERROR(VLOOKUP('DATA ENTRY'!R479,'Sub Ref'!$L$3:$N$24,2,0),0)</f>
        <v>0</v>
      </c>
      <c r="AH479" s="26">
        <f>IFERROR(VLOOKUP('DATA ENTRY'!R479,'Sub Ref'!$L$3:$N$24,3,0),0)</f>
        <v>0</v>
      </c>
      <c r="AI479" s="26">
        <f>IFERROR(VLOOKUP('DATA ENTRY'!U479,'Sub Ref'!$C$14:$E$22,2,0),0)</f>
        <v>0</v>
      </c>
      <c r="AJ479" s="26">
        <f>IFERROR(VLOOKUP('DATA ENTRY'!U479,'Sub Ref'!$C$14:$E$22,3,0),0)</f>
        <v>0</v>
      </c>
      <c r="AK479" s="26">
        <f>IFERROR(INDEX('Sub Ref'!$M$14:$M$23,MATCH('DATA ENTRY'!X479,'Sub Ref'!$L$14:$L$23,0)),0)</f>
        <v>0</v>
      </c>
      <c r="AL479" s="26">
        <f>IFERROR(INDEX('Sub Ref'!$N$14:$N$23,MATCH('DATA ENTRY'!X479,'Sub Ref'!$L$14:$L$23,0)),0)</f>
        <v>0</v>
      </c>
      <c r="AN479" s="26">
        <f t="shared" si="74"/>
        <v>7</v>
      </c>
      <c r="AP479" s="26">
        <f>IFERROR('MARK LOOKUP'!Y479*LEDGER!AR479,0)</f>
        <v>0</v>
      </c>
      <c r="AQ479" s="26">
        <f>IFERROR('MARK LOOKUP'!Z479*LEDGER!AS479,0)</f>
        <v>0</v>
      </c>
      <c r="AR479" s="26">
        <f>IFERROR(AA479*LEDGER!AU479,0)</f>
        <v>0</v>
      </c>
      <c r="AS479" s="26">
        <f>IFERROR(AB479*LEDGER!AV479,0)</f>
        <v>0</v>
      </c>
      <c r="AT479" s="26">
        <f>IFERROR(AC479*LEDGER!AU479,0)</f>
        <v>0</v>
      </c>
      <c r="AU479" s="26">
        <f>IFERROR(AD479*LEDGER!AV479,0)</f>
        <v>0</v>
      </c>
      <c r="AV479" s="26">
        <f>IFERROR(AE479*LEDGER!BA479,0)</f>
        <v>0</v>
      </c>
      <c r="AW479" s="26">
        <f>IFERROR(AF479*LEDGER!BB479,0)</f>
        <v>0</v>
      </c>
      <c r="AX479" s="26">
        <f>IFERROR(AG479*LEDGER!BD479,0)</f>
        <v>0</v>
      </c>
      <c r="AY479" s="26">
        <f>IFERROR(AH479*LEDGER!BE479,0)</f>
        <v>0</v>
      </c>
      <c r="AZ479" s="26">
        <f>IFERROR(AI479*LEDGER!BG479,0)</f>
        <v>0</v>
      </c>
      <c r="BA479" s="26">
        <f>IFERROR(AJ479*LEDGER!BH479,0)</f>
        <v>0</v>
      </c>
      <c r="BB479" s="26">
        <f>IFERROR(AK479*LEDGER!BJ479,0)</f>
        <v>0</v>
      </c>
      <c r="BC479" s="26">
        <f>IFERROR(AL479*LEDGER!BK479,0)</f>
        <v>0</v>
      </c>
      <c r="BD479" s="26">
        <f t="shared" si="75"/>
        <v>0</v>
      </c>
      <c r="BE479" s="26">
        <f t="shared" si="76"/>
        <v>0</v>
      </c>
    </row>
    <row r="480" spans="2:57" x14ac:dyDescent="0.2">
      <c r="B480" s="26">
        <f>'Sub Ref'!F$27</f>
        <v>75</v>
      </c>
      <c r="C480" s="26">
        <f>'Sub Ref'!G$27</f>
        <v>25</v>
      </c>
      <c r="D480" s="26">
        <f t="shared" si="70"/>
        <v>100</v>
      </c>
      <c r="E480" s="26">
        <f>'Sub Ref'!O$27</f>
        <v>75</v>
      </c>
      <c r="F480" s="26">
        <f>'Sub Ref'!P$27</f>
        <v>25</v>
      </c>
      <c r="G480" s="26">
        <f t="shared" si="71"/>
        <v>100</v>
      </c>
      <c r="H480" s="26" t="e">
        <f>VLOOKUP('DATA ENTRY'!L480,'Sub Ref'!$L$30:$O$31,4,0)</f>
        <v>#N/A</v>
      </c>
      <c r="I480" s="26" t="e">
        <f>VLOOKUP('DATA ENTRY'!L480,'Sub Ref'!$L$30:$P$31,5,0)</f>
        <v>#N/A</v>
      </c>
      <c r="J480" s="26" t="e">
        <f t="shared" si="77"/>
        <v>#N/A</v>
      </c>
      <c r="K480" s="26" t="e">
        <f>VLOOKUP('DATA ENTRY'!O480,'Sub Ref'!$C$3:$G$11,4,0)</f>
        <v>#N/A</v>
      </c>
      <c r="L480" s="26" t="e">
        <f>VLOOKUP('DATA ENTRY'!O480,'Sub Ref'!$C$3:$G$11,5,0)</f>
        <v>#N/A</v>
      </c>
      <c r="M480" s="26" t="e">
        <f t="shared" si="72"/>
        <v>#N/A</v>
      </c>
      <c r="N480" s="26" t="e">
        <f>VLOOKUP('DATA ENTRY'!R480,'Sub Ref'!$L$3:$P$11,4,0)</f>
        <v>#N/A</v>
      </c>
      <c r="O480" s="26" t="e">
        <f>VLOOKUP('DATA ENTRY'!R480,'Sub Ref'!$L$3:$P$11,5,0)</f>
        <v>#N/A</v>
      </c>
      <c r="P480" s="26" t="e">
        <f t="shared" si="78"/>
        <v>#N/A</v>
      </c>
      <c r="Q480" s="26" t="e">
        <f>VLOOKUP('DATA ENTRY'!U480,'Sub Ref'!$C$14:$G$22,4,0)</f>
        <v>#N/A</v>
      </c>
      <c r="R480" s="26" t="e">
        <f>VLOOKUP('DATA ENTRY'!U480,'Sub Ref'!$C$14:$G$22,5,0)</f>
        <v>#N/A</v>
      </c>
      <c r="S480" s="26" t="e">
        <f t="shared" si="79"/>
        <v>#N/A</v>
      </c>
      <c r="T480" s="26" t="e">
        <f>INDEX('Sub Ref'!$O$14:$O$22,MATCH('DATA ENTRY'!X480,'Sub Ref'!$L$14:$L$22,0))</f>
        <v>#N/A</v>
      </c>
      <c r="U480" s="26" t="e">
        <f>INDEX('Sub Ref'!$P$14:$P$22,MATCH('DATA ENTRY'!X480,'Sub Ref'!$L$14:$L$22,0))</f>
        <v>#N/A</v>
      </c>
      <c r="V480" s="26" t="e">
        <f t="shared" si="73"/>
        <v>#N/A</v>
      </c>
      <c r="X480" s="26">
        <f>'DATA ENTRY'!A480</f>
        <v>0</v>
      </c>
      <c r="Y480" s="26">
        <f>'Sub Ref'!$D$27</f>
        <v>2.25</v>
      </c>
      <c r="Z480" s="26">
        <f>'Sub Ref'!$E$27</f>
        <v>0.75</v>
      </c>
      <c r="AA480" s="26">
        <f>'Sub Ref'!$M$27</f>
        <v>3</v>
      </c>
      <c r="AB480" s="26">
        <f>'Sub Ref'!$N$27</f>
        <v>1</v>
      </c>
      <c r="AC480" s="26">
        <f>IFERROR(VLOOKUP('DATA ENTRY'!L480,'Sub Ref'!$L$30:$N$31,2,0),0)</f>
        <v>0</v>
      </c>
      <c r="AD480" s="26">
        <f>IFERROR(VLOOKUP('DATA ENTRY'!L480,'Sub Ref'!$L$30:$N$31,3,0),0)</f>
        <v>0</v>
      </c>
      <c r="AE480" s="26">
        <f>IFERROR(VLOOKUP('DATA ENTRY'!O480,'Sub Ref'!$C$3:$E$11,2,0),0)</f>
        <v>0</v>
      </c>
      <c r="AF480" s="26">
        <f>IFERROR(VLOOKUP('DATA ENTRY'!O480,'Sub Ref'!$C$3:$E$11,3,0),0)</f>
        <v>0</v>
      </c>
      <c r="AG480" s="26">
        <f>IFERROR(VLOOKUP('DATA ENTRY'!R480,'Sub Ref'!$L$3:$N$24,2,0),0)</f>
        <v>0</v>
      </c>
      <c r="AH480" s="26">
        <f>IFERROR(VLOOKUP('DATA ENTRY'!R480,'Sub Ref'!$L$3:$N$24,3,0),0)</f>
        <v>0</v>
      </c>
      <c r="AI480" s="26">
        <f>IFERROR(VLOOKUP('DATA ENTRY'!U480,'Sub Ref'!$C$14:$E$22,2,0),0)</f>
        <v>0</v>
      </c>
      <c r="AJ480" s="26">
        <f>IFERROR(VLOOKUP('DATA ENTRY'!U480,'Sub Ref'!$C$14:$E$22,3,0),0)</f>
        <v>0</v>
      </c>
      <c r="AK480" s="26">
        <f>IFERROR(INDEX('Sub Ref'!$M$14:$M$23,MATCH('DATA ENTRY'!X480,'Sub Ref'!$L$14:$L$23,0)),0)</f>
        <v>0</v>
      </c>
      <c r="AL480" s="26">
        <f>IFERROR(INDEX('Sub Ref'!$N$14:$N$23,MATCH('DATA ENTRY'!X480,'Sub Ref'!$L$14:$L$23,0)),0)</f>
        <v>0</v>
      </c>
      <c r="AN480" s="26">
        <f t="shared" si="74"/>
        <v>7</v>
      </c>
      <c r="AP480" s="26">
        <f>IFERROR('MARK LOOKUP'!Y480*LEDGER!AR480,0)</f>
        <v>0</v>
      </c>
      <c r="AQ480" s="26">
        <f>IFERROR('MARK LOOKUP'!Z480*LEDGER!AS480,0)</f>
        <v>0</v>
      </c>
      <c r="AR480" s="26">
        <f>IFERROR(AA480*LEDGER!AU480,0)</f>
        <v>0</v>
      </c>
      <c r="AS480" s="26">
        <f>IFERROR(AB480*LEDGER!AV480,0)</f>
        <v>0</v>
      </c>
      <c r="AT480" s="26">
        <f>IFERROR(AC480*LEDGER!AU480,0)</f>
        <v>0</v>
      </c>
      <c r="AU480" s="26">
        <f>IFERROR(AD480*LEDGER!AV480,0)</f>
        <v>0</v>
      </c>
      <c r="AV480" s="26">
        <f>IFERROR(AE480*LEDGER!BA480,0)</f>
        <v>0</v>
      </c>
      <c r="AW480" s="26">
        <f>IFERROR(AF480*LEDGER!BB480,0)</f>
        <v>0</v>
      </c>
      <c r="AX480" s="26">
        <f>IFERROR(AG480*LEDGER!BD480,0)</f>
        <v>0</v>
      </c>
      <c r="AY480" s="26">
        <f>IFERROR(AH480*LEDGER!BE480,0)</f>
        <v>0</v>
      </c>
      <c r="AZ480" s="26">
        <f>IFERROR(AI480*LEDGER!BG480,0)</f>
        <v>0</v>
      </c>
      <c r="BA480" s="26">
        <f>IFERROR(AJ480*LEDGER!BH480,0)</f>
        <v>0</v>
      </c>
      <c r="BB480" s="26">
        <f>IFERROR(AK480*LEDGER!BJ480,0)</f>
        <v>0</v>
      </c>
      <c r="BC480" s="26">
        <f>IFERROR(AL480*LEDGER!BK480,0)</f>
        <v>0</v>
      </c>
      <c r="BD480" s="26">
        <f t="shared" si="75"/>
        <v>0</v>
      </c>
      <c r="BE480" s="26">
        <f t="shared" si="76"/>
        <v>0</v>
      </c>
    </row>
    <row r="481" spans="2:57" x14ac:dyDescent="0.2">
      <c r="B481" s="26">
        <f>'Sub Ref'!F$27</f>
        <v>75</v>
      </c>
      <c r="C481" s="26">
        <f>'Sub Ref'!G$27</f>
        <v>25</v>
      </c>
      <c r="D481" s="26">
        <f t="shared" si="70"/>
        <v>100</v>
      </c>
      <c r="E481" s="26">
        <f>'Sub Ref'!O$27</f>
        <v>75</v>
      </c>
      <c r="F481" s="26">
        <f>'Sub Ref'!P$27</f>
        <v>25</v>
      </c>
      <c r="G481" s="26">
        <f t="shared" si="71"/>
        <v>100</v>
      </c>
      <c r="H481" s="26" t="e">
        <f>VLOOKUP('DATA ENTRY'!L481,'Sub Ref'!$L$30:$O$31,4,0)</f>
        <v>#N/A</v>
      </c>
      <c r="I481" s="26" t="e">
        <f>VLOOKUP('DATA ENTRY'!L481,'Sub Ref'!$L$30:$P$31,5,0)</f>
        <v>#N/A</v>
      </c>
      <c r="J481" s="26" t="e">
        <f t="shared" si="77"/>
        <v>#N/A</v>
      </c>
      <c r="K481" s="26" t="e">
        <f>VLOOKUP('DATA ENTRY'!O481,'Sub Ref'!$C$3:$G$11,4,0)</f>
        <v>#N/A</v>
      </c>
      <c r="L481" s="26" t="e">
        <f>VLOOKUP('DATA ENTRY'!O481,'Sub Ref'!$C$3:$G$11,5,0)</f>
        <v>#N/A</v>
      </c>
      <c r="M481" s="26" t="e">
        <f t="shared" si="72"/>
        <v>#N/A</v>
      </c>
      <c r="N481" s="26" t="e">
        <f>VLOOKUP('DATA ENTRY'!R481,'Sub Ref'!$L$3:$P$11,4,0)</f>
        <v>#N/A</v>
      </c>
      <c r="O481" s="26" t="e">
        <f>VLOOKUP('DATA ENTRY'!R481,'Sub Ref'!$L$3:$P$11,5,0)</f>
        <v>#N/A</v>
      </c>
      <c r="P481" s="26" t="e">
        <f t="shared" si="78"/>
        <v>#N/A</v>
      </c>
      <c r="Q481" s="26" t="e">
        <f>VLOOKUP('DATA ENTRY'!U481,'Sub Ref'!$C$14:$G$22,4,0)</f>
        <v>#N/A</v>
      </c>
      <c r="R481" s="26" t="e">
        <f>VLOOKUP('DATA ENTRY'!U481,'Sub Ref'!$C$14:$G$22,5,0)</f>
        <v>#N/A</v>
      </c>
      <c r="S481" s="26" t="e">
        <f t="shared" si="79"/>
        <v>#N/A</v>
      </c>
      <c r="T481" s="26" t="e">
        <f>INDEX('Sub Ref'!$O$14:$O$22,MATCH('DATA ENTRY'!X481,'Sub Ref'!$L$14:$L$22,0))</f>
        <v>#N/A</v>
      </c>
      <c r="U481" s="26" t="e">
        <f>INDEX('Sub Ref'!$P$14:$P$22,MATCH('DATA ENTRY'!X481,'Sub Ref'!$L$14:$L$22,0))</f>
        <v>#N/A</v>
      </c>
      <c r="V481" s="26" t="e">
        <f t="shared" si="73"/>
        <v>#N/A</v>
      </c>
      <c r="X481" s="26">
        <f>'DATA ENTRY'!A481</f>
        <v>0</v>
      </c>
      <c r="Y481" s="26">
        <f>'Sub Ref'!$D$27</f>
        <v>2.25</v>
      </c>
      <c r="Z481" s="26">
        <f>'Sub Ref'!$E$27</f>
        <v>0.75</v>
      </c>
      <c r="AA481" s="26">
        <f>'Sub Ref'!$M$27</f>
        <v>3</v>
      </c>
      <c r="AB481" s="26">
        <f>'Sub Ref'!$N$27</f>
        <v>1</v>
      </c>
      <c r="AC481" s="26">
        <f>IFERROR(VLOOKUP('DATA ENTRY'!L481,'Sub Ref'!$L$30:$N$31,2,0),0)</f>
        <v>0</v>
      </c>
      <c r="AD481" s="26">
        <f>IFERROR(VLOOKUP('DATA ENTRY'!L481,'Sub Ref'!$L$30:$N$31,3,0),0)</f>
        <v>0</v>
      </c>
      <c r="AE481" s="26">
        <f>IFERROR(VLOOKUP('DATA ENTRY'!O481,'Sub Ref'!$C$3:$E$11,2,0),0)</f>
        <v>0</v>
      </c>
      <c r="AF481" s="26">
        <f>IFERROR(VLOOKUP('DATA ENTRY'!O481,'Sub Ref'!$C$3:$E$11,3,0),0)</f>
        <v>0</v>
      </c>
      <c r="AG481" s="26">
        <f>IFERROR(VLOOKUP('DATA ENTRY'!R481,'Sub Ref'!$L$3:$N$24,2,0),0)</f>
        <v>0</v>
      </c>
      <c r="AH481" s="26">
        <f>IFERROR(VLOOKUP('DATA ENTRY'!R481,'Sub Ref'!$L$3:$N$24,3,0),0)</f>
        <v>0</v>
      </c>
      <c r="AI481" s="26">
        <f>IFERROR(VLOOKUP('DATA ENTRY'!U481,'Sub Ref'!$C$14:$E$22,2,0),0)</f>
        <v>0</v>
      </c>
      <c r="AJ481" s="26">
        <f>IFERROR(VLOOKUP('DATA ENTRY'!U481,'Sub Ref'!$C$14:$E$22,3,0),0)</f>
        <v>0</v>
      </c>
      <c r="AK481" s="26">
        <f>IFERROR(INDEX('Sub Ref'!$M$14:$M$23,MATCH('DATA ENTRY'!X481,'Sub Ref'!$L$14:$L$23,0)),0)</f>
        <v>0</v>
      </c>
      <c r="AL481" s="26">
        <f>IFERROR(INDEX('Sub Ref'!$N$14:$N$23,MATCH('DATA ENTRY'!X481,'Sub Ref'!$L$14:$L$23,0)),0)</f>
        <v>0</v>
      </c>
      <c r="AN481" s="26">
        <f t="shared" si="74"/>
        <v>7</v>
      </c>
      <c r="AP481" s="26">
        <f>IFERROR('MARK LOOKUP'!Y481*LEDGER!AR481,0)</f>
        <v>0</v>
      </c>
      <c r="AQ481" s="26">
        <f>IFERROR('MARK LOOKUP'!Z481*LEDGER!AS481,0)</f>
        <v>0</v>
      </c>
      <c r="AR481" s="26">
        <f>IFERROR(AA481*LEDGER!AU481,0)</f>
        <v>0</v>
      </c>
      <c r="AS481" s="26">
        <f>IFERROR(AB481*LEDGER!AV481,0)</f>
        <v>0</v>
      </c>
      <c r="AT481" s="26">
        <f>IFERROR(AC481*LEDGER!AU481,0)</f>
        <v>0</v>
      </c>
      <c r="AU481" s="26">
        <f>IFERROR(AD481*LEDGER!AV481,0)</f>
        <v>0</v>
      </c>
      <c r="AV481" s="26">
        <f>IFERROR(AE481*LEDGER!BA481,0)</f>
        <v>0</v>
      </c>
      <c r="AW481" s="26">
        <f>IFERROR(AF481*LEDGER!BB481,0)</f>
        <v>0</v>
      </c>
      <c r="AX481" s="26">
        <f>IFERROR(AG481*LEDGER!BD481,0)</f>
        <v>0</v>
      </c>
      <c r="AY481" s="26">
        <f>IFERROR(AH481*LEDGER!BE481,0)</f>
        <v>0</v>
      </c>
      <c r="AZ481" s="26">
        <f>IFERROR(AI481*LEDGER!BG481,0)</f>
        <v>0</v>
      </c>
      <c r="BA481" s="26">
        <f>IFERROR(AJ481*LEDGER!BH481,0)</f>
        <v>0</v>
      </c>
      <c r="BB481" s="26">
        <f>IFERROR(AK481*LEDGER!BJ481,0)</f>
        <v>0</v>
      </c>
      <c r="BC481" s="26">
        <f>IFERROR(AL481*LEDGER!BK481,0)</f>
        <v>0</v>
      </c>
      <c r="BD481" s="26">
        <f t="shared" si="75"/>
        <v>0</v>
      </c>
      <c r="BE481" s="26">
        <f t="shared" si="76"/>
        <v>0</v>
      </c>
    </row>
    <row r="482" spans="2:57" x14ac:dyDescent="0.2">
      <c r="B482" s="26">
        <f>'Sub Ref'!F$27</f>
        <v>75</v>
      </c>
      <c r="C482" s="26">
        <f>'Sub Ref'!G$27</f>
        <v>25</v>
      </c>
      <c r="D482" s="26">
        <f t="shared" si="70"/>
        <v>100</v>
      </c>
      <c r="E482" s="26">
        <f>'Sub Ref'!O$27</f>
        <v>75</v>
      </c>
      <c r="F482" s="26">
        <f>'Sub Ref'!P$27</f>
        <v>25</v>
      </c>
      <c r="G482" s="26">
        <f t="shared" si="71"/>
        <v>100</v>
      </c>
      <c r="H482" s="26" t="e">
        <f>VLOOKUP('DATA ENTRY'!L482,'Sub Ref'!$L$30:$O$31,4,0)</f>
        <v>#N/A</v>
      </c>
      <c r="I482" s="26" t="e">
        <f>VLOOKUP('DATA ENTRY'!L482,'Sub Ref'!$L$30:$P$31,5,0)</f>
        <v>#N/A</v>
      </c>
      <c r="J482" s="26" t="e">
        <f t="shared" si="77"/>
        <v>#N/A</v>
      </c>
      <c r="K482" s="26" t="e">
        <f>VLOOKUP('DATA ENTRY'!O482,'Sub Ref'!$C$3:$G$11,4,0)</f>
        <v>#N/A</v>
      </c>
      <c r="L482" s="26" t="e">
        <f>VLOOKUP('DATA ENTRY'!O482,'Sub Ref'!$C$3:$G$11,5,0)</f>
        <v>#N/A</v>
      </c>
      <c r="M482" s="26" t="e">
        <f t="shared" si="72"/>
        <v>#N/A</v>
      </c>
      <c r="N482" s="26" t="e">
        <f>VLOOKUP('DATA ENTRY'!R482,'Sub Ref'!$L$3:$P$11,4,0)</f>
        <v>#N/A</v>
      </c>
      <c r="O482" s="26" t="e">
        <f>VLOOKUP('DATA ENTRY'!R482,'Sub Ref'!$L$3:$P$11,5,0)</f>
        <v>#N/A</v>
      </c>
      <c r="P482" s="26" t="e">
        <f t="shared" si="78"/>
        <v>#N/A</v>
      </c>
      <c r="Q482" s="26" t="e">
        <f>VLOOKUP('DATA ENTRY'!U482,'Sub Ref'!$C$14:$G$22,4,0)</f>
        <v>#N/A</v>
      </c>
      <c r="R482" s="26" t="e">
        <f>VLOOKUP('DATA ENTRY'!U482,'Sub Ref'!$C$14:$G$22,5,0)</f>
        <v>#N/A</v>
      </c>
      <c r="S482" s="26" t="e">
        <f t="shared" si="79"/>
        <v>#N/A</v>
      </c>
      <c r="T482" s="26" t="e">
        <f>INDEX('Sub Ref'!$O$14:$O$22,MATCH('DATA ENTRY'!X482,'Sub Ref'!$L$14:$L$22,0))</f>
        <v>#N/A</v>
      </c>
      <c r="U482" s="26" t="e">
        <f>INDEX('Sub Ref'!$P$14:$P$22,MATCH('DATA ENTRY'!X482,'Sub Ref'!$L$14:$L$22,0))</f>
        <v>#N/A</v>
      </c>
      <c r="V482" s="26" t="e">
        <f t="shared" si="73"/>
        <v>#N/A</v>
      </c>
      <c r="X482" s="26">
        <f>'DATA ENTRY'!A482</f>
        <v>0</v>
      </c>
      <c r="Y482" s="26">
        <f>'Sub Ref'!$D$27</f>
        <v>2.25</v>
      </c>
      <c r="Z482" s="26">
        <f>'Sub Ref'!$E$27</f>
        <v>0.75</v>
      </c>
      <c r="AA482" s="26">
        <f>'Sub Ref'!$M$27</f>
        <v>3</v>
      </c>
      <c r="AB482" s="26">
        <f>'Sub Ref'!$N$27</f>
        <v>1</v>
      </c>
      <c r="AC482" s="26">
        <f>IFERROR(VLOOKUP('DATA ENTRY'!L482,'Sub Ref'!$L$30:$N$31,2,0),0)</f>
        <v>0</v>
      </c>
      <c r="AD482" s="26">
        <f>IFERROR(VLOOKUP('DATA ENTRY'!L482,'Sub Ref'!$L$30:$N$31,3,0),0)</f>
        <v>0</v>
      </c>
      <c r="AE482" s="26">
        <f>IFERROR(VLOOKUP('DATA ENTRY'!O482,'Sub Ref'!$C$3:$E$11,2,0),0)</f>
        <v>0</v>
      </c>
      <c r="AF482" s="26">
        <f>IFERROR(VLOOKUP('DATA ENTRY'!O482,'Sub Ref'!$C$3:$E$11,3,0),0)</f>
        <v>0</v>
      </c>
      <c r="AG482" s="26">
        <f>IFERROR(VLOOKUP('DATA ENTRY'!R482,'Sub Ref'!$L$3:$N$24,2,0),0)</f>
        <v>0</v>
      </c>
      <c r="AH482" s="26">
        <f>IFERROR(VLOOKUP('DATA ENTRY'!R482,'Sub Ref'!$L$3:$N$24,3,0),0)</f>
        <v>0</v>
      </c>
      <c r="AI482" s="26">
        <f>IFERROR(VLOOKUP('DATA ENTRY'!U482,'Sub Ref'!$C$14:$E$22,2,0),0)</f>
        <v>0</v>
      </c>
      <c r="AJ482" s="26">
        <f>IFERROR(VLOOKUP('DATA ENTRY'!U482,'Sub Ref'!$C$14:$E$22,3,0),0)</f>
        <v>0</v>
      </c>
      <c r="AK482" s="26">
        <f>IFERROR(INDEX('Sub Ref'!$M$14:$M$23,MATCH('DATA ENTRY'!X482,'Sub Ref'!$L$14:$L$23,0)),0)</f>
        <v>0</v>
      </c>
      <c r="AL482" s="26">
        <f>IFERROR(INDEX('Sub Ref'!$N$14:$N$23,MATCH('DATA ENTRY'!X482,'Sub Ref'!$L$14:$L$23,0)),0)</f>
        <v>0</v>
      </c>
      <c r="AN482" s="26">
        <f t="shared" si="74"/>
        <v>7</v>
      </c>
      <c r="AP482" s="26">
        <f>IFERROR('MARK LOOKUP'!Y482*LEDGER!AR482,0)</f>
        <v>0</v>
      </c>
      <c r="AQ482" s="26">
        <f>IFERROR('MARK LOOKUP'!Z482*LEDGER!AS482,0)</f>
        <v>0</v>
      </c>
      <c r="AR482" s="26">
        <f>IFERROR(AA482*LEDGER!AU482,0)</f>
        <v>0</v>
      </c>
      <c r="AS482" s="26">
        <f>IFERROR(AB482*LEDGER!AV482,0)</f>
        <v>0</v>
      </c>
      <c r="AT482" s="26">
        <f>IFERROR(AC482*LEDGER!AU482,0)</f>
        <v>0</v>
      </c>
      <c r="AU482" s="26">
        <f>IFERROR(AD482*LEDGER!AV482,0)</f>
        <v>0</v>
      </c>
      <c r="AV482" s="26">
        <f>IFERROR(AE482*LEDGER!BA482,0)</f>
        <v>0</v>
      </c>
      <c r="AW482" s="26">
        <f>IFERROR(AF482*LEDGER!BB482,0)</f>
        <v>0</v>
      </c>
      <c r="AX482" s="26">
        <f>IFERROR(AG482*LEDGER!BD482,0)</f>
        <v>0</v>
      </c>
      <c r="AY482" s="26">
        <f>IFERROR(AH482*LEDGER!BE482,0)</f>
        <v>0</v>
      </c>
      <c r="AZ482" s="26">
        <f>IFERROR(AI482*LEDGER!BG482,0)</f>
        <v>0</v>
      </c>
      <c r="BA482" s="26">
        <f>IFERROR(AJ482*LEDGER!BH482,0)</f>
        <v>0</v>
      </c>
      <c r="BB482" s="26">
        <f>IFERROR(AK482*LEDGER!BJ482,0)</f>
        <v>0</v>
      </c>
      <c r="BC482" s="26">
        <f>IFERROR(AL482*LEDGER!BK482,0)</f>
        <v>0</v>
      </c>
      <c r="BD482" s="26">
        <f t="shared" si="75"/>
        <v>0</v>
      </c>
      <c r="BE482" s="26">
        <f t="shared" si="76"/>
        <v>0</v>
      </c>
    </row>
    <row r="483" spans="2:57" x14ac:dyDescent="0.2">
      <c r="B483" s="26">
        <f>'Sub Ref'!F$27</f>
        <v>75</v>
      </c>
      <c r="C483" s="26">
        <f>'Sub Ref'!G$27</f>
        <v>25</v>
      </c>
      <c r="D483" s="26">
        <f t="shared" si="70"/>
        <v>100</v>
      </c>
      <c r="E483" s="26">
        <f>'Sub Ref'!O$27</f>
        <v>75</v>
      </c>
      <c r="F483" s="26">
        <f>'Sub Ref'!P$27</f>
        <v>25</v>
      </c>
      <c r="G483" s="26">
        <f t="shared" si="71"/>
        <v>100</v>
      </c>
      <c r="H483" s="26" t="e">
        <f>VLOOKUP('DATA ENTRY'!L483,'Sub Ref'!$L$30:$O$31,4,0)</f>
        <v>#N/A</v>
      </c>
      <c r="I483" s="26" t="e">
        <f>VLOOKUP('DATA ENTRY'!L483,'Sub Ref'!$L$30:$P$31,5,0)</f>
        <v>#N/A</v>
      </c>
      <c r="J483" s="26" t="e">
        <f t="shared" si="77"/>
        <v>#N/A</v>
      </c>
      <c r="K483" s="26" t="e">
        <f>VLOOKUP('DATA ENTRY'!O483,'Sub Ref'!$C$3:$G$11,4,0)</f>
        <v>#N/A</v>
      </c>
      <c r="L483" s="26" t="e">
        <f>VLOOKUP('DATA ENTRY'!O483,'Sub Ref'!$C$3:$G$11,5,0)</f>
        <v>#N/A</v>
      </c>
      <c r="M483" s="26" t="e">
        <f t="shared" si="72"/>
        <v>#N/A</v>
      </c>
      <c r="N483" s="26" t="e">
        <f>VLOOKUP('DATA ENTRY'!R483,'Sub Ref'!$L$3:$P$11,4,0)</f>
        <v>#N/A</v>
      </c>
      <c r="O483" s="26" t="e">
        <f>VLOOKUP('DATA ENTRY'!R483,'Sub Ref'!$L$3:$P$11,5,0)</f>
        <v>#N/A</v>
      </c>
      <c r="P483" s="26" t="e">
        <f t="shared" si="78"/>
        <v>#N/A</v>
      </c>
      <c r="Q483" s="26" t="e">
        <f>VLOOKUP('DATA ENTRY'!U483,'Sub Ref'!$C$14:$G$22,4,0)</f>
        <v>#N/A</v>
      </c>
      <c r="R483" s="26" t="e">
        <f>VLOOKUP('DATA ENTRY'!U483,'Sub Ref'!$C$14:$G$22,5,0)</f>
        <v>#N/A</v>
      </c>
      <c r="S483" s="26" t="e">
        <f t="shared" si="79"/>
        <v>#N/A</v>
      </c>
      <c r="T483" s="26" t="e">
        <f>INDEX('Sub Ref'!$O$14:$O$22,MATCH('DATA ENTRY'!X483,'Sub Ref'!$L$14:$L$22,0))</f>
        <v>#N/A</v>
      </c>
      <c r="U483" s="26" t="e">
        <f>INDEX('Sub Ref'!$P$14:$P$22,MATCH('DATA ENTRY'!X483,'Sub Ref'!$L$14:$L$22,0))</f>
        <v>#N/A</v>
      </c>
      <c r="V483" s="26" t="e">
        <f t="shared" si="73"/>
        <v>#N/A</v>
      </c>
      <c r="X483" s="26">
        <f>'DATA ENTRY'!A483</f>
        <v>0</v>
      </c>
      <c r="Y483" s="26">
        <f>'Sub Ref'!$D$27</f>
        <v>2.25</v>
      </c>
      <c r="Z483" s="26">
        <f>'Sub Ref'!$E$27</f>
        <v>0.75</v>
      </c>
      <c r="AA483" s="26">
        <f>'Sub Ref'!$M$27</f>
        <v>3</v>
      </c>
      <c r="AB483" s="26">
        <f>'Sub Ref'!$N$27</f>
        <v>1</v>
      </c>
      <c r="AC483" s="26">
        <f>IFERROR(VLOOKUP('DATA ENTRY'!L483,'Sub Ref'!$L$30:$N$31,2,0),0)</f>
        <v>0</v>
      </c>
      <c r="AD483" s="26">
        <f>IFERROR(VLOOKUP('DATA ENTRY'!L483,'Sub Ref'!$L$30:$N$31,3,0),0)</f>
        <v>0</v>
      </c>
      <c r="AE483" s="26">
        <f>IFERROR(VLOOKUP('DATA ENTRY'!O483,'Sub Ref'!$C$3:$E$11,2,0),0)</f>
        <v>0</v>
      </c>
      <c r="AF483" s="26">
        <f>IFERROR(VLOOKUP('DATA ENTRY'!O483,'Sub Ref'!$C$3:$E$11,3,0),0)</f>
        <v>0</v>
      </c>
      <c r="AG483" s="26">
        <f>IFERROR(VLOOKUP('DATA ENTRY'!R483,'Sub Ref'!$L$3:$N$24,2,0),0)</f>
        <v>0</v>
      </c>
      <c r="AH483" s="26">
        <f>IFERROR(VLOOKUP('DATA ENTRY'!R483,'Sub Ref'!$L$3:$N$24,3,0),0)</f>
        <v>0</v>
      </c>
      <c r="AI483" s="26">
        <f>IFERROR(VLOOKUP('DATA ENTRY'!U483,'Sub Ref'!$C$14:$E$22,2,0),0)</f>
        <v>0</v>
      </c>
      <c r="AJ483" s="26">
        <f>IFERROR(VLOOKUP('DATA ENTRY'!U483,'Sub Ref'!$C$14:$E$22,3,0),0)</f>
        <v>0</v>
      </c>
      <c r="AK483" s="26">
        <f>IFERROR(INDEX('Sub Ref'!$M$14:$M$23,MATCH('DATA ENTRY'!X483,'Sub Ref'!$L$14:$L$23,0)),0)</f>
        <v>0</v>
      </c>
      <c r="AL483" s="26">
        <f>IFERROR(INDEX('Sub Ref'!$N$14:$N$23,MATCH('DATA ENTRY'!X483,'Sub Ref'!$L$14:$L$23,0)),0)</f>
        <v>0</v>
      </c>
      <c r="AN483" s="26">
        <f t="shared" si="74"/>
        <v>7</v>
      </c>
      <c r="AP483" s="26">
        <f>IFERROR('MARK LOOKUP'!Y483*LEDGER!AR483,0)</f>
        <v>0</v>
      </c>
      <c r="AQ483" s="26">
        <f>IFERROR('MARK LOOKUP'!Z483*LEDGER!AS483,0)</f>
        <v>0</v>
      </c>
      <c r="AR483" s="26">
        <f>IFERROR(AA483*LEDGER!AU483,0)</f>
        <v>0</v>
      </c>
      <c r="AS483" s="26">
        <f>IFERROR(AB483*LEDGER!AV483,0)</f>
        <v>0</v>
      </c>
      <c r="AT483" s="26">
        <f>IFERROR(AC483*LEDGER!AU483,0)</f>
        <v>0</v>
      </c>
      <c r="AU483" s="26">
        <f>IFERROR(AD483*LEDGER!AV483,0)</f>
        <v>0</v>
      </c>
      <c r="AV483" s="26">
        <f>IFERROR(AE483*LEDGER!BA483,0)</f>
        <v>0</v>
      </c>
      <c r="AW483" s="26">
        <f>IFERROR(AF483*LEDGER!BB483,0)</f>
        <v>0</v>
      </c>
      <c r="AX483" s="26">
        <f>IFERROR(AG483*LEDGER!BD483,0)</f>
        <v>0</v>
      </c>
      <c r="AY483" s="26">
        <f>IFERROR(AH483*LEDGER!BE483,0)</f>
        <v>0</v>
      </c>
      <c r="AZ483" s="26">
        <f>IFERROR(AI483*LEDGER!BG483,0)</f>
        <v>0</v>
      </c>
      <c r="BA483" s="26">
        <f>IFERROR(AJ483*LEDGER!BH483,0)</f>
        <v>0</v>
      </c>
      <c r="BB483" s="26">
        <f>IFERROR(AK483*LEDGER!BJ483,0)</f>
        <v>0</v>
      </c>
      <c r="BC483" s="26">
        <f>IFERROR(AL483*LEDGER!BK483,0)</f>
        <v>0</v>
      </c>
      <c r="BD483" s="26">
        <f t="shared" si="75"/>
        <v>0</v>
      </c>
      <c r="BE483" s="26">
        <f t="shared" si="76"/>
        <v>0</v>
      </c>
    </row>
    <row r="484" spans="2:57" x14ac:dyDescent="0.2">
      <c r="B484" s="26">
        <f>'Sub Ref'!F$27</f>
        <v>75</v>
      </c>
      <c r="C484" s="26">
        <f>'Sub Ref'!G$27</f>
        <v>25</v>
      </c>
      <c r="D484" s="26">
        <f t="shared" si="70"/>
        <v>100</v>
      </c>
      <c r="E484" s="26">
        <f>'Sub Ref'!O$27</f>
        <v>75</v>
      </c>
      <c r="F484" s="26">
        <f>'Sub Ref'!P$27</f>
        <v>25</v>
      </c>
      <c r="G484" s="26">
        <f t="shared" si="71"/>
        <v>100</v>
      </c>
      <c r="H484" s="26" t="e">
        <f>VLOOKUP('DATA ENTRY'!L484,'Sub Ref'!$L$30:$O$31,4,0)</f>
        <v>#N/A</v>
      </c>
      <c r="I484" s="26" t="e">
        <f>VLOOKUP('DATA ENTRY'!L484,'Sub Ref'!$L$30:$P$31,5,0)</f>
        <v>#N/A</v>
      </c>
      <c r="J484" s="26" t="e">
        <f t="shared" si="77"/>
        <v>#N/A</v>
      </c>
      <c r="K484" s="26" t="e">
        <f>VLOOKUP('DATA ENTRY'!O484,'Sub Ref'!$C$3:$G$11,4,0)</f>
        <v>#N/A</v>
      </c>
      <c r="L484" s="26" t="e">
        <f>VLOOKUP('DATA ENTRY'!O484,'Sub Ref'!$C$3:$G$11,5,0)</f>
        <v>#N/A</v>
      </c>
      <c r="M484" s="26" t="e">
        <f t="shared" si="72"/>
        <v>#N/A</v>
      </c>
      <c r="N484" s="26" t="e">
        <f>VLOOKUP('DATA ENTRY'!R484,'Sub Ref'!$L$3:$P$11,4,0)</f>
        <v>#N/A</v>
      </c>
      <c r="O484" s="26" t="e">
        <f>VLOOKUP('DATA ENTRY'!R484,'Sub Ref'!$L$3:$P$11,5,0)</f>
        <v>#N/A</v>
      </c>
      <c r="P484" s="26" t="e">
        <f t="shared" si="78"/>
        <v>#N/A</v>
      </c>
      <c r="Q484" s="26" t="e">
        <f>VLOOKUP('DATA ENTRY'!U484,'Sub Ref'!$C$14:$G$22,4,0)</f>
        <v>#N/A</v>
      </c>
      <c r="R484" s="26" t="e">
        <f>VLOOKUP('DATA ENTRY'!U484,'Sub Ref'!$C$14:$G$22,5,0)</f>
        <v>#N/A</v>
      </c>
      <c r="S484" s="26" t="e">
        <f t="shared" si="79"/>
        <v>#N/A</v>
      </c>
      <c r="T484" s="26" t="e">
        <f>INDEX('Sub Ref'!$O$14:$O$22,MATCH('DATA ENTRY'!X484,'Sub Ref'!$L$14:$L$22,0))</f>
        <v>#N/A</v>
      </c>
      <c r="U484" s="26" t="e">
        <f>INDEX('Sub Ref'!$P$14:$P$22,MATCH('DATA ENTRY'!X484,'Sub Ref'!$L$14:$L$22,0))</f>
        <v>#N/A</v>
      </c>
      <c r="V484" s="26" t="e">
        <f t="shared" si="73"/>
        <v>#N/A</v>
      </c>
      <c r="X484" s="26">
        <f>'DATA ENTRY'!A484</f>
        <v>0</v>
      </c>
      <c r="Y484" s="26">
        <f>'Sub Ref'!$D$27</f>
        <v>2.25</v>
      </c>
      <c r="Z484" s="26">
        <f>'Sub Ref'!$E$27</f>
        <v>0.75</v>
      </c>
      <c r="AA484" s="26">
        <f>'Sub Ref'!$M$27</f>
        <v>3</v>
      </c>
      <c r="AB484" s="26">
        <f>'Sub Ref'!$N$27</f>
        <v>1</v>
      </c>
      <c r="AC484" s="26">
        <f>IFERROR(VLOOKUP('DATA ENTRY'!L484,'Sub Ref'!$L$30:$N$31,2,0),0)</f>
        <v>0</v>
      </c>
      <c r="AD484" s="26">
        <f>IFERROR(VLOOKUP('DATA ENTRY'!L484,'Sub Ref'!$L$30:$N$31,3,0),0)</f>
        <v>0</v>
      </c>
      <c r="AE484" s="26">
        <f>IFERROR(VLOOKUP('DATA ENTRY'!O484,'Sub Ref'!$C$3:$E$11,2,0),0)</f>
        <v>0</v>
      </c>
      <c r="AF484" s="26">
        <f>IFERROR(VLOOKUP('DATA ENTRY'!O484,'Sub Ref'!$C$3:$E$11,3,0),0)</f>
        <v>0</v>
      </c>
      <c r="AG484" s="26">
        <f>IFERROR(VLOOKUP('DATA ENTRY'!R484,'Sub Ref'!$L$3:$N$24,2,0),0)</f>
        <v>0</v>
      </c>
      <c r="AH484" s="26">
        <f>IFERROR(VLOOKUP('DATA ENTRY'!R484,'Sub Ref'!$L$3:$N$24,3,0),0)</f>
        <v>0</v>
      </c>
      <c r="AI484" s="26">
        <f>IFERROR(VLOOKUP('DATA ENTRY'!U484,'Sub Ref'!$C$14:$E$22,2,0),0)</f>
        <v>0</v>
      </c>
      <c r="AJ484" s="26">
        <f>IFERROR(VLOOKUP('DATA ENTRY'!U484,'Sub Ref'!$C$14:$E$22,3,0),0)</f>
        <v>0</v>
      </c>
      <c r="AK484" s="26">
        <f>IFERROR(INDEX('Sub Ref'!$M$14:$M$23,MATCH('DATA ENTRY'!X484,'Sub Ref'!$L$14:$L$23,0)),0)</f>
        <v>0</v>
      </c>
      <c r="AL484" s="26">
        <f>IFERROR(INDEX('Sub Ref'!$N$14:$N$23,MATCH('DATA ENTRY'!X484,'Sub Ref'!$L$14:$L$23,0)),0)</f>
        <v>0</v>
      </c>
      <c r="AN484" s="26">
        <f t="shared" si="74"/>
        <v>7</v>
      </c>
      <c r="AP484" s="26">
        <f>IFERROR('MARK LOOKUP'!Y484*LEDGER!AR484,0)</f>
        <v>0</v>
      </c>
      <c r="AQ484" s="26">
        <f>IFERROR('MARK LOOKUP'!Z484*LEDGER!AS484,0)</f>
        <v>0</v>
      </c>
      <c r="AR484" s="26">
        <f>IFERROR(AA484*LEDGER!AU484,0)</f>
        <v>0</v>
      </c>
      <c r="AS484" s="26">
        <f>IFERROR(AB484*LEDGER!AV484,0)</f>
        <v>0</v>
      </c>
      <c r="AT484" s="26">
        <f>IFERROR(AC484*LEDGER!AU484,0)</f>
        <v>0</v>
      </c>
      <c r="AU484" s="26">
        <f>IFERROR(AD484*LEDGER!AV484,0)</f>
        <v>0</v>
      </c>
      <c r="AV484" s="26">
        <f>IFERROR(AE484*LEDGER!BA484,0)</f>
        <v>0</v>
      </c>
      <c r="AW484" s="26">
        <f>IFERROR(AF484*LEDGER!BB484,0)</f>
        <v>0</v>
      </c>
      <c r="AX484" s="26">
        <f>IFERROR(AG484*LEDGER!BD484,0)</f>
        <v>0</v>
      </c>
      <c r="AY484" s="26">
        <f>IFERROR(AH484*LEDGER!BE484,0)</f>
        <v>0</v>
      </c>
      <c r="AZ484" s="26">
        <f>IFERROR(AI484*LEDGER!BG484,0)</f>
        <v>0</v>
      </c>
      <c r="BA484" s="26">
        <f>IFERROR(AJ484*LEDGER!BH484,0)</f>
        <v>0</v>
      </c>
      <c r="BB484" s="26">
        <f>IFERROR(AK484*LEDGER!BJ484,0)</f>
        <v>0</v>
      </c>
      <c r="BC484" s="26">
        <f>IFERROR(AL484*LEDGER!BK484,0)</f>
        <v>0</v>
      </c>
      <c r="BD484" s="26">
        <f t="shared" si="75"/>
        <v>0</v>
      </c>
      <c r="BE484" s="26">
        <f t="shared" si="76"/>
        <v>0</v>
      </c>
    </row>
    <row r="485" spans="2:57" x14ac:dyDescent="0.2">
      <c r="B485" s="26">
        <f>'Sub Ref'!F$27</f>
        <v>75</v>
      </c>
      <c r="C485" s="26">
        <f>'Sub Ref'!G$27</f>
        <v>25</v>
      </c>
      <c r="D485" s="26">
        <f t="shared" si="70"/>
        <v>100</v>
      </c>
      <c r="E485" s="26">
        <f>'Sub Ref'!O$27</f>
        <v>75</v>
      </c>
      <c r="F485" s="26">
        <f>'Sub Ref'!P$27</f>
        <v>25</v>
      </c>
      <c r="G485" s="26">
        <f t="shared" si="71"/>
        <v>100</v>
      </c>
      <c r="H485" s="26" t="e">
        <f>VLOOKUP('DATA ENTRY'!L485,'Sub Ref'!$L$30:$O$31,4,0)</f>
        <v>#N/A</v>
      </c>
      <c r="I485" s="26" t="e">
        <f>VLOOKUP('DATA ENTRY'!L485,'Sub Ref'!$L$30:$P$31,5,0)</f>
        <v>#N/A</v>
      </c>
      <c r="J485" s="26" t="e">
        <f t="shared" si="77"/>
        <v>#N/A</v>
      </c>
      <c r="K485" s="26" t="e">
        <f>VLOOKUP('DATA ENTRY'!O485,'Sub Ref'!$C$3:$G$11,4,0)</f>
        <v>#N/A</v>
      </c>
      <c r="L485" s="26" t="e">
        <f>VLOOKUP('DATA ENTRY'!O485,'Sub Ref'!$C$3:$G$11,5,0)</f>
        <v>#N/A</v>
      </c>
      <c r="M485" s="26" t="e">
        <f t="shared" si="72"/>
        <v>#N/A</v>
      </c>
      <c r="N485" s="26" t="e">
        <f>VLOOKUP('DATA ENTRY'!R485,'Sub Ref'!$L$3:$P$11,4,0)</f>
        <v>#N/A</v>
      </c>
      <c r="O485" s="26" t="e">
        <f>VLOOKUP('DATA ENTRY'!R485,'Sub Ref'!$L$3:$P$11,5,0)</f>
        <v>#N/A</v>
      </c>
      <c r="P485" s="26" t="e">
        <f t="shared" si="78"/>
        <v>#N/A</v>
      </c>
      <c r="Q485" s="26" t="e">
        <f>VLOOKUP('DATA ENTRY'!U485,'Sub Ref'!$C$14:$G$22,4,0)</f>
        <v>#N/A</v>
      </c>
      <c r="R485" s="26" t="e">
        <f>VLOOKUP('DATA ENTRY'!U485,'Sub Ref'!$C$14:$G$22,5,0)</f>
        <v>#N/A</v>
      </c>
      <c r="S485" s="26" t="e">
        <f t="shared" si="79"/>
        <v>#N/A</v>
      </c>
      <c r="T485" s="26" t="e">
        <f>INDEX('Sub Ref'!$O$14:$O$22,MATCH('DATA ENTRY'!X485,'Sub Ref'!$L$14:$L$22,0))</f>
        <v>#N/A</v>
      </c>
      <c r="U485" s="26" t="e">
        <f>INDEX('Sub Ref'!$P$14:$P$22,MATCH('DATA ENTRY'!X485,'Sub Ref'!$L$14:$L$22,0))</f>
        <v>#N/A</v>
      </c>
      <c r="V485" s="26" t="e">
        <f t="shared" si="73"/>
        <v>#N/A</v>
      </c>
      <c r="X485" s="26">
        <f>'DATA ENTRY'!A485</f>
        <v>0</v>
      </c>
      <c r="Y485" s="26">
        <f>'Sub Ref'!$D$27</f>
        <v>2.25</v>
      </c>
      <c r="Z485" s="26">
        <f>'Sub Ref'!$E$27</f>
        <v>0.75</v>
      </c>
      <c r="AA485" s="26">
        <f>'Sub Ref'!$M$27</f>
        <v>3</v>
      </c>
      <c r="AB485" s="26">
        <f>'Sub Ref'!$N$27</f>
        <v>1</v>
      </c>
      <c r="AC485" s="26">
        <f>IFERROR(VLOOKUP('DATA ENTRY'!L485,'Sub Ref'!$L$30:$N$31,2,0),0)</f>
        <v>0</v>
      </c>
      <c r="AD485" s="26">
        <f>IFERROR(VLOOKUP('DATA ENTRY'!L485,'Sub Ref'!$L$30:$N$31,3,0),0)</f>
        <v>0</v>
      </c>
      <c r="AE485" s="26">
        <f>IFERROR(VLOOKUP('DATA ENTRY'!O485,'Sub Ref'!$C$3:$E$11,2,0),0)</f>
        <v>0</v>
      </c>
      <c r="AF485" s="26">
        <f>IFERROR(VLOOKUP('DATA ENTRY'!O485,'Sub Ref'!$C$3:$E$11,3,0),0)</f>
        <v>0</v>
      </c>
      <c r="AG485" s="26">
        <f>IFERROR(VLOOKUP('DATA ENTRY'!R485,'Sub Ref'!$L$3:$N$24,2,0),0)</f>
        <v>0</v>
      </c>
      <c r="AH485" s="26">
        <f>IFERROR(VLOOKUP('DATA ENTRY'!R485,'Sub Ref'!$L$3:$N$24,3,0),0)</f>
        <v>0</v>
      </c>
      <c r="AI485" s="26">
        <f>IFERROR(VLOOKUP('DATA ENTRY'!U485,'Sub Ref'!$C$14:$E$22,2,0),0)</f>
        <v>0</v>
      </c>
      <c r="AJ485" s="26">
        <f>IFERROR(VLOOKUP('DATA ENTRY'!U485,'Sub Ref'!$C$14:$E$22,3,0),0)</f>
        <v>0</v>
      </c>
      <c r="AK485" s="26">
        <f>IFERROR(INDEX('Sub Ref'!$M$14:$M$23,MATCH('DATA ENTRY'!X485,'Sub Ref'!$L$14:$L$23,0)),0)</f>
        <v>0</v>
      </c>
      <c r="AL485" s="26">
        <f>IFERROR(INDEX('Sub Ref'!$N$14:$N$23,MATCH('DATA ENTRY'!X485,'Sub Ref'!$L$14:$L$23,0)),0)</f>
        <v>0</v>
      </c>
      <c r="AN485" s="26">
        <f t="shared" si="74"/>
        <v>7</v>
      </c>
      <c r="AP485" s="26">
        <f>IFERROR('MARK LOOKUP'!Y485*LEDGER!AR485,0)</f>
        <v>0</v>
      </c>
      <c r="AQ485" s="26">
        <f>IFERROR('MARK LOOKUP'!Z485*LEDGER!AS485,0)</f>
        <v>0</v>
      </c>
      <c r="AR485" s="26">
        <f>IFERROR(AA485*LEDGER!AU485,0)</f>
        <v>0</v>
      </c>
      <c r="AS485" s="26">
        <f>IFERROR(AB485*LEDGER!AV485,0)</f>
        <v>0</v>
      </c>
      <c r="AT485" s="26">
        <f>IFERROR(AC485*LEDGER!AU485,0)</f>
        <v>0</v>
      </c>
      <c r="AU485" s="26">
        <f>IFERROR(AD485*LEDGER!AV485,0)</f>
        <v>0</v>
      </c>
      <c r="AV485" s="26">
        <f>IFERROR(AE485*LEDGER!BA485,0)</f>
        <v>0</v>
      </c>
      <c r="AW485" s="26">
        <f>IFERROR(AF485*LEDGER!BB485,0)</f>
        <v>0</v>
      </c>
      <c r="AX485" s="26">
        <f>IFERROR(AG485*LEDGER!BD485,0)</f>
        <v>0</v>
      </c>
      <c r="AY485" s="26">
        <f>IFERROR(AH485*LEDGER!BE485,0)</f>
        <v>0</v>
      </c>
      <c r="AZ485" s="26">
        <f>IFERROR(AI485*LEDGER!BG485,0)</f>
        <v>0</v>
      </c>
      <c r="BA485" s="26">
        <f>IFERROR(AJ485*LEDGER!BH485,0)</f>
        <v>0</v>
      </c>
      <c r="BB485" s="26">
        <f>IFERROR(AK485*LEDGER!BJ485,0)</f>
        <v>0</v>
      </c>
      <c r="BC485" s="26">
        <f>IFERROR(AL485*LEDGER!BK485,0)</f>
        <v>0</v>
      </c>
      <c r="BD485" s="26">
        <f t="shared" si="75"/>
        <v>0</v>
      </c>
      <c r="BE485" s="26">
        <f t="shared" si="76"/>
        <v>0</v>
      </c>
    </row>
    <row r="486" spans="2:57" x14ac:dyDescent="0.2">
      <c r="B486" s="26">
        <f>'Sub Ref'!F$27</f>
        <v>75</v>
      </c>
      <c r="C486" s="26">
        <f>'Sub Ref'!G$27</f>
        <v>25</v>
      </c>
      <c r="D486" s="26">
        <f t="shared" si="70"/>
        <v>100</v>
      </c>
      <c r="E486" s="26">
        <f>'Sub Ref'!O$27</f>
        <v>75</v>
      </c>
      <c r="F486" s="26">
        <f>'Sub Ref'!P$27</f>
        <v>25</v>
      </c>
      <c r="G486" s="26">
        <f t="shared" si="71"/>
        <v>100</v>
      </c>
      <c r="H486" s="26" t="e">
        <f>VLOOKUP('DATA ENTRY'!L486,'Sub Ref'!$L$30:$O$31,4,0)</f>
        <v>#N/A</v>
      </c>
      <c r="I486" s="26" t="e">
        <f>VLOOKUP('DATA ENTRY'!L486,'Sub Ref'!$L$30:$P$31,5,0)</f>
        <v>#N/A</v>
      </c>
      <c r="J486" s="26" t="e">
        <f t="shared" si="77"/>
        <v>#N/A</v>
      </c>
      <c r="K486" s="26" t="e">
        <f>VLOOKUP('DATA ENTRY'!O486,'Sub Ref'!$C$3:$G$11,4,0)</f>
        <v>#N/A</v>
      </c>
      <c r="L486" s="26" t="e">
        <f>VLOOKUP('DATA ENTRY'!O486,'Sub Ref'!$C$3:$G$11,5,0)</f>
        <v>#N/A</v>
      </c>
      <c r="M486" s="26" t="e">
        <f t="shared" si="72"/>
        <v>#N/A</v>
      </c>
      <c r="N486" s="26" t="e">
        <f>VLOOKUP('DATA ENTRY'!R486,'Sub Ref'!$L$3:$P$11,4,0)</f>
        <v>#N/A</v>
      </c>
      <c r="O486" s="26" t="e">
        <f>VLOOKUP('DATA ENTRY'!R486,'Sub Ref'!$L$3:$P$11,5,0)</f>
        <v>#N/A</v>
      </c>
      <c r="P486" s="26" t="e">
        <f t="shared" si="78"/>
        <v>#N/A</v>
      </c>
      <c r="Q486" s="26" t="e">
        <f>VLOOKUP('DATA ENTRY'!U486,'Sub Ref'!$C$14:$G$22,4,0)</f>
        <v>#N/A</v>
      </c>
      <c r="R486" s="26" t="e">
        <f>VLOOKUP('DATA ENTRY'!U486,'Sub Ref'!$C$14:$G$22,5,0)</f>
        <v>#N/A</v>
      </c>
      <c r="S486" s="26" t="e">
        <f t="shared" si="79"/>
        <v>#N/A</v>
      </c>
      <c r="T486" s="26" t="e">
        <f>INDEX('Sub Ref'!$O$14:$O$22,MATCH('DATA ENTRY'!X486,'Sub Ref'!$L$14:$L$22,0))</f>
        <v>#N/A</v>
      </c>
      <c r="U486" s="26" t="e">
        <f>INDEX('Sub Ref'!$P$14:$P$22,MATCH('DATA ENTRY'!X486,'Sub Ref'!$L$14:$L$22,0))</f>
        <v>#N/A</v>
      </c>
      <c r="V486" s="26" t="e">
        <f t="shared" si="73"/>
        <v>#N/A</v>
      </c>
      <c r="X486" s="26">
        <f>'DATA ENTRY'!A486</f>
        <v>0</v>
      </c>
      <c r="Y486" s="26">
        <f>'Sub Ref'!$D$27</f>
        <v>2.25</v>
      </c>
      <c r="Z486" s="26">
        <f>'Sub Ref'!$E$27</f>
        <v>0.75</v>
      </c>
      <c r="AA486" s="26">
        <f>'Sub Ref'!$M$27</f>
        <v>3</v>
      </c>
      <c r="AB486" s="26">
        <f>'Sub Ref'!$N$27</f>
        <v>1</v>
      </c>
      <c r="AC486" s="26">
        <f>IFERROR(VLOOKUP('DATA ENTRY'!L486,'Sub Ref'!$L$30:$N$31,2,0),0)</f>
        <v>0</v>
      </c>
      <c r="AD486" s="26">
        <f>IFERROR(VLOOKUP('DATA ENTRY'!L486,'Sub Ref'!$L$30:$N$31,3,0),0)</f>
        <v>0</v>
      </c>
      <c r="AE486" s="26">
        <f>IFERROR(VLOOKUP('DATA ENTRY'!O486,'Sub Ref'!$C$3:$E$11,2,0),0)</f>
        <v>0</v>
      </c>
      <c r="AF486" s="26">
        <f>IFERROR(VLOOKUP('DATA ENTRY'!O486,'Sub Ref'!$C$3:$E$11,3,0),0)</f>
        <v>0</v>
      </c>
      <c r="AG486" s="26">
        <f>IFERROR(VLOOKUP('DATA ENTRY'!R486,'Sub Ref'!$L$3:$N$24,2,0),0)</f>
        <v>0</v>
      </c>
      <c r="AH486" s="26">
        <f>IFERROR(VLOOKUP('DATA ENTRY'!R486,'Sub Ref'!$L$3:$N$24,3,0),0)</f>
        <v>0</v>
      </c>
      <c r="AI486" s="26">
        <f>IFERROR(VLOOKUP('DATA ENTRY'!U486,'Sub Ref'!$C$14:$E$22,2,0),0)</f>
        <v>0</v>
      </c>
      <c r="AJ486" s="26">
        <f>IFERROR(VLOOKUP('DATA ENTRY'!U486,'Sub Ref'!$C$14:$E$22,3,0),0)</f>
        <v>0</v>
      </c>
      <c r="AK486" s="26">
        <f>IFERROR(INDEX('Sub Ref'!$M$14:$M$23,MATCH('DATA ENTRY'!X486,'Sub Ref'!$L$14:$L$23,0)),0)</f>
        <v>0</v>
      </c>
      <c r="AL486" s="26">
        <f>IFERROR(INDEX('Sub Ref'!$N$14:$N$23,MATCH('DATA ENTRY'!X486,'Sub Ref'!$L$14:$L$23,0)),0)</f>
        <v>0</v>
      </c>
      <c r="AN486" s="26">
        <f t="shared" si="74"/>
        <v>7</v>
      </c>
      <c r="AP486" s="26">
        <f>IFERROR('MARK LOOKUP'!Y486*LEDGER!AR486,0)</f>
        <v>0</v>
      </c>
      <c r="AQ486" s="26">
        <f>IFERROR('MARK LOOKUP'!Z486*LEDGER!AS486,0)</f>
        <v>0</v>
      </c>
      <c r="AR486" s="26">
        <f>IFERROR(AA486*LEDGER!AU486,0)</f>
        <v>0</v>
      </c>
      <c r="AS486" s="26">
        <f>IFERROR(AB486*LEDGER!AV486,0)</f>
        <v>0</v>
      </c>
      <c r="AT486" s="26">
        <f>IFERROR(AC486*LEDGER!AU486,0)</f>
        <v>0</v>
      </c>
      <c r="AU486" s="26">
        <f>IFERROR(AD486*LEDGER!AV486,0)</f>
        <v>0</v>
      </c>
      <c r="AV486" s="26">
        <f>IFERROR(AE486*LEDGER!BA486,0)</f>
        <v>0</v>
      </c>
      <c r="AW486" s="26">
        <f>IFERROR(AF486*LEDGER!BB486,0)</f>
        <v>0</v>
      </c>
      <c r="AX486" s="26">
        <f>IFERROR(AG486*LEDGER!BD486,0)</f>
        <v>0</v>
      </c>
      <c r="AY486" s="26">
        <f>IFERROR(AH486*LEDGER!BE486,0)</f>
        <v>0</v>
      </c>
      <c r="AZ486" s="26">
        <f>IFERROR(AI486*LEDGER!BG486,0)</f>
        <v>0</v>
      </c>
      <c r="BA486" s="26">
        <f>IFERROR(AJ486*LEDGER!BH486,0)</f>
        <v>0</v>
      </c>
      <c r="BB486" s="26">
        <f>IFERROR(AK486*LEDGER!BJ486,0)</f>
        <v>0</v>
      </c>
      <c r="BC486" s="26">
        <f>IFERROR(AL486*LEDGER!BK486,0)</f>
        <v>0</v>
      </c>
      <c r="BD486" s="26">
        <f t="shared" si="75"/>
        <v>0</v>
      </c>
      <c r="BE486" s="26">
        <f t="shared" si="76"/>
        <v>0</v>
      </c>
    </row>
    <row r="487" spans="2:57" x14ac:dyDescent="0.2">
      <c r="B487" s="26">
        <f>'Sub Ref'!F$27</f>
        <v>75</v>
      </c>
      <c r="C487" s="26">
        <f>'Sub Ref'!G$27</f>
        <v>25</v>
      </c>
      <c r="D487" s="26">
        <f t="shared" si="70"/>
        <v>100</v>
      </c>
      <c r="E487" s="26">
        <f>'Sub Ref'!O$27</f>
        <v>75</v>
      </c>
      <c r="F487" s="26">
        <f>'Sub Ref'!P$27</f>
        <v>25</v>
      </c>
      <c r="G487" s="26">
        <f t="shared" si="71"/>
        <v>100</v>
      </c>
      <c r="H487" s="26" t="e">
        <f>VLOOKUP('DATA ENTRY'!L487,'Sub Ref'!$L$30:$O$31,4,0)</f>
        <v>#N/A</v>
      </c>
      <c r="I487" s="26" t="e">
        <f>VLOOKUP('DATA ENTRY'!L487,'Sub Ref'!$L$30:$P$31,5,0)</f>
        <v>#N/A</v>
      </c>
      <c r="J487" s="26" t="e">
        <f t="shared" si="77"/>
        <v>#N/A</v>
      </c>
      <c r="K487" s="26" t="e">
        <f>VLOOKUP('DATA ENTRY'!O487,'Sub Ref'!$C$3:$G$11,4,0)</f>
        <v>#N/A</v>
      </c>
      <c r="L487" s="26" t="e">
        <f>VLOOKUP('DATA ENTRY'!O487,'Sub Ref'!$C$3:$G$11,5,0)</f>
        <v>#N/A</v>
      </c>
      <c r="M487" s="26" t="e">
        <f t="shared" si="72"/>
        <v>#N/A</v>
      </c>
      <c r="N487" s="26" t="e">
        <f>VLOOKUP('DATA ENTRY'!R487,'Sub Ref'!$L$3:$P$11,4,0)</f>
        <v>#N/A</v>
      </c>
      <c r="O487" s="26" t="e">
        <f>VLOOKUP('DATA ENTRY'!R487,'Sub Ref'!$L$3:$P$11,5,0)</f>
        <v>#N/A</v>
      </c>
      <c r="P487" s="26" t="e">
        <f t="shared" si="78"/>
        <v>#N/A</v>
      </c>
      <c r="Q487" s="26" t="e">
        <f>VLOOKUP('DATA ENTRY'!U487,'Sub Ref'!$C$14:$G$22,4,0)</f>
        <v>#N/A</v>
      </c>
      <c r="R487" s="26" t="e">
        <f>VLOOKUP('DATA ENTRY'!U487,'Sub Ref'!$C$14:$G$22,5,0)</f>
        <v>#N/A</v>
      </c>
      <c r="S487" s="26" t="e">
        <f t="shared" si="79"/>
        <v>#N/A</v>
      </c>
      <c r="T487" s="26" t="e">
        <f>INDEX('Sub Ref'!$O$14:$O$22,MATCH('DATA ENTRY'!X487,'Sub Ref'!$L$14:$L$22,0))</f>
        <v>#N/A</v>
      </c>
      <c r="U487" s="26" t="e">
        <f>INDEX('Sub Ref'!$P$14:$P$22,MATCH('DATA ENTRY'!X487,'Sub Ref'!$L$14:$L$22,0))</f>
        <v>#N/A</v>
      </c>
      <c r="V487" s="26" t="e">
        <f t="shared" si="73"/>
        <v>#N/A</v>
      </c>
      <c r="X487" s="26">
        <f>'DATA ENTRY'!A487</f>
        <v>0</v>
      </c>
      <c r="Y487" s="26">
        <f>'Sub Ref'!$D$27</f>
        <v>2.25</v>
      </c>
      <c r="Z487" s="26">
        <f>'Sub Ref'!$E$27</f>
        <v>0.75</v>
      </c>
      <c r="AA487" s="26">
        <f>'Sub Ref'!$M$27</f>
        <v>3</v>
      </c>
      <c r="AB487" s="26">
        <f>'Sub Ref'!$N$27</f>
        <v>1</v>
      </c>
      <c r="AC487" s="26">
        <f>IFERROR(VLOOKUP('DATA ENTRY'!L487,'Sub Ref'!$L$30:$N$31,2,0),0)</f>
        <v>0</v>
      </c>
      <c r="AD487" s="26">
        <f>IFERROR(VLOOKUP('DATA ENTRY'!L487,'Sub Ref'!$L$30:$N$31,3,0),0)</f>
        <v>0</v>
      </c>
      <c r="AE487" s="26">
        <f>IFERROR(VLOOKUP('DATA ENTRY'!O487,'Sub Ref'!$C$3:$E$11,2,0),0)</f>
        <v>0</v>
      </c>
      <c r="AF487" s="26">
        <f>IFERROR(VLOOKUP('DATA ENTRY'!O487,'Sub Ref'!$C$3:$E$11,3,0),0)</f>
        <v>0</v>
      </c>
      <c r="AG487" s="26">
        <f>IFERROR(VLOOKUP('DATA ENTRY'!R487,'Sub Ref'!$L$3:$N$24,2,0),0)</f>
        <v>0</v>
      </c>
      <c r="AH487" s="26">
        <f>IFERROR(VLOOKUP('DATA ENTRY'!R487,'Sub Ref'!$L$3:$N$24,3,0),0)</f>
        <v>0</v>
      </c>
      <c r="AI487" s="26">
        <f>IFERROR(VLOOKUP('DATA ENTRY'!U487,'Sub Ref'!$C$14:$E$22,2,0),0)</f>
        <v>0</v>
      </c>
      <c r="AJ487" s="26">
        <f>IFERROR(VLOOKUP('DATA ENTRY'!U487,'Sub Ref'!$C$14:$E$22,3,0),0)</f>
        <v>0</v>
      </c>
      <c r="AK487" s="26">
        <f>IFERROR(INDEX('Sub Ref'!$M$14:$M$23,MATCH('DATA ENTRY'!X487,'Sub Ref'!$L$14:$L$23,0)),0)</f>
        <v>0</v>
      </c>
      <c r="AL487" s="26">
        <f>IFERROR(INDEX('Sub Ref'!$N$14:$N$23,MATCH('DATA ENTRY'!X487,'Sub Ref'!$L$14:$L$23,0)),0)</f>
        <v>0</v>
      </c>
      <c r="AN487" s="26">
        <f t="shared" si="74"/>
        <v>7</v>
      </c>
      <c r="AP487" s="26">
        <f>IFERROR('MARK LOOKUP'!Y487*LEDGER!AR487,0)</f>
        <v>0</v>
      </c>
      <c r="AQ487" s="26">
        <f>IFERROR('MARK LOOKUP'!Z487*LEDGER!AS487,0)</f>
        <v>0</v>
      </c>
      <c r="AR487" s="26">
        <f>IFERROR(AA487*LEDGER!AU487,0)</f>
        <v>0</v>
      </c>
      <c r="AS487" s="26">
        <f>IFERROR(AB487*LEDGER!AV487,0)</f>
        <v>0</v>
      </c>
      <c r="AT487" s="26">
        <f>IFERROR(AC487*LEDGER!AU487,0)</f>
        <v>0</v>
      </c>
      <c r="AU487" s="26">
        <f>IFERROR(AD487*LEDGER!AV487,0)</f>
        <v>0</v>
      </c>
      <c r="AV487" s="26">
        <f>IFERROR(AE487*LEDGER!BA487,0)</f>
        <v>0</v>
      </c>
      <c r="AW487" s="26">
        <f>IFERROR(AF487*LEDGER!BB487,0)</f>
        <v>0</v>
      </c>
      <c r="AX487" s="26">
        <f>IFERROR(AG487*LEDGER!BD487,0)</f>
        <v>0</v>
      </c>
      <c r="AY487" s="26">
        <f>IFERROR(AH487*LEDGER!BE487,0)</f>
        <v>0</v>
      </c>
      <c r="AZ487" s="26">
        <f>IFERROR(AI487*LEDGER!BG487,0)</f>
        <v>0</v>
      </c>
      <c r="BA487" s="26">
        <f>IFERROR(AJ487*LEDGER!BH487,0)</f>
        <v>0</v>
      </c>
      <c r="BB487" s="26">
        <f>IFERROR(AK487*LEDGER!BJ487,0)</f>
        <v>0</v>
      </c>
      <c r="BC487" s="26">
        <f>IFERROR(AL487*LEDGER!BK487,0)</f>
        <v>0</v>
      </c>
      <c r="BD487" s="26">
        <f t="shared" si="75"/>
        <v>0</v>
      </c>
      <c r="BE487" s="26">
        <f t="shared" si="76"/>
        <v>0</v>
      </c>
    </row>
    <row r="488" spans="2:57" x14ac:dyDescent="0.2">
      <c r="B488" s="26">
        <f>'Sub Ref'!F$27</f>
        <v>75</v>
      </c>
      <c r="C488" s="26">
        <f>'Sub Ref'!G$27</f>
        <v>25</v>
      </c>
      <c r="D488" s="26">
        <f t="shared" si="70"/>
        <v>100</v>
      </c>
      <c r="E488" s="26">
        <f>'Sub Ref'!O$27</f>
        <v>75</v>
      </c>
      <c r="F488" s="26">
        <f>'Sub Ref'!P$27</f>
        <v>25</v>
      </c>
      <c r="G488" s="26">
        <f t="shared" si="71"/>
        <v>100</v>
      </c>
      <c r="H488" s="26" t="e">
        <f>VLOOKUP('DATA ENTRY'!L488,'Sub Ref'!$L$30:$O$31,4,0)</f>
        <v>#N/A</v>
      </c>
      <c r="I488" s="26" t="e">
        <f>VLOOKUP('DATA ENTRY'!L488,'Sub Ref'!$L$30:$P$31,5,0)</f>
        <v>#N/A</v>
      </c>
      <c r="J488" s="26" t="e">
        <f t="shared" si="77"/>
        <v>#N/A</v>
      </c>
      <c r="K488" s="26" t="e">
        <f>VLOOKUP('DATA ENTRY'!O488,'Sub Ref'!$C$3:$G$11,4,0)</f>
        <v>#N/A</v>
      </c>
      <c r="L488" s="26" t="e">
        <f>VLOOKUP('DATA ENTRY'!O488,'Sub Ref'!$C$3:$G$11,5,0)</f>
        <v>#N/A</v>
      </c>
      <c r="M488" s="26" t="e">
        <f t="shared" si="72"/>
        <v>#N/A</v>
      </c>
      <c r="N488" s="26" t="e">
        <f>VLOOKUP('DATA ENTRY'!R488,'Sub Ref'!$L$3:$P$11,4,0)</f>
        <v>#N/A</v>
      </c>
      <c r="O488" s="26" t="e">
        <f>VLOOKUP('DATA ENTRY'!R488,'Sub Ref'!$L$3:$P$11,5,0)</f>
        <v>#N/A</v>
      </c>
      <c r="P488" s="26" t="e">
        <f t="shared" si="78"/>
        <v>#N/A</v>
      </c>
      <c r="Q488" s="26" t="e">
        <f>VLOOKUP('DATA ENTRY'!U488,'Sub Ref'!$C$14:$G$22,4,0)</f>
        <v>#N/A</v>
      </c>
      <c r="R488" s="26" t="e">
        <f>VLOOKUP('DATA ENTRY'!U488,'Sub Ref'!$C$14:$G$22,5,0)</f>
        <v>#N/A</v>
      </c>
      <c r="S488" s="26" t="e">
        <f t="shared" si="79"/>
        <v>#N/A</v>
      </c>
      <c r="T488" s="26" t="e">
        <f>INDEX('Sub Ref'!$O$14:$O$22,MATCH('DATA ENTRY'!X488,'Sub Ref'!$L$14:$L$22,0))</f>
        <v>#N/A</v>
      </c>
      <c r="U488" s="26" t="e">
        <f>INDEX('Sub Ref'!$P$14:$P$22,MATCH('DATA ENTRY'!X488,'Sub Ref'!$L$14:$L$22,0))</f>
        <v>#N/A</v>
      </c>
      <c r="V488" s="26" t="e">
        <f t="shared" si="73"/>
        <v>#N/A</v>
      </c>
      <c r="X488" s="26">
        <f>'DATA ENTRY'!A488</f>
        <v>0</v>
      </c>
      <c r="Y488" s="26">
        <f>'Sub Ref'!$D$27</f>
        <v>2.25</v>
      </c>
      <c r="Z488" s="26">
        <f>'Sub Ref'!$E$27</f>
        <v>0.75</v>
      </c>
      <c r="AA488" s="26">
        <f>'Sub Ref'!$M$27</f>
        <v>3</v>
      </c>
      <c r="AB488" s="26">
        <f>'Sub Ref'!$N$27</f>
        <v>1</v>
      </c>
      <c r="AC488" s="26">
        <f>IFERROR(VLOOKUP('DATA ENTRY'!L488,'Sub Ref'!$L$30:$N$31,2,0),0)</f>
        <v>0</v>
      </c>
      <c r="AD488" s="26">
        <f>IFERROR(VLOOKUP('DATA ENTRY'!L488,'Sub Ref'!$L$30:$N$31,3,0),0)</f>
        <v>0</v>
      </c>
      <c r="AE488" s="26">
        <f>IFERROR(VLOOKUP('DATA ENTRY'!O488,'Sub Ref'!$C$3:$E$11,2,0),0)</f>
        <v>0</v>
      </c>
      <c r="AF488" s="26">
        <f>IFERROR(VLOOKUP('DATA ENTRY'!O488,'Sub Ref'!$C$3:$E$11,3,0),0)</f>
        <v>0</v>
      </c>
      <c r="AG488" s="26">
        <f>IFERROR(VLOOKUP('DATA ENTRY'!R488,'Sub Ref'!$L$3:$N$24,2,0),0)</f>
        <v>0</v>
      </c>
      <c r="AH488" s="26">
        <f>IFERROR(VLOOKUP('DATA ENTRY'!R488,'Sub Ref'!$L$3:$N$24,3,0),0)</f>
        <v>0</v>
      </c>
      <c r="AI488" s="26">
        <f>IFERROR(VLOOKUP('DATA ENTRY'!U488,'Sub Ref'!$C$14:$E$22,2,0),0)</f>
        <v>0</v>
      </c>
      <c r="AJ488" s="26">
        <f>IFERROR(VLOOKUP('DATA ENTRY'!U488,'Sub Ref'!$C$14:$E$22,3,0),0)</f>
        <v>0</v>
      </c>
      <c r="AK488" s="26">
        <f>IFERROR(INDEX('Sub Ref'!$M$14:$M$23,MATCH('DATA ENTRY'!X488,'Sub Ref'!$L$14:$L$23,0)),0)</f>
        <v>0</v>
      </c>
      <c r="AL488" s="26">
        <f>IFERROR(INDEX('Sub Ref'!$N$14:$N$23,MATCH('DATA ENTRY'!X488,'Sub Ref'!$L$14:$L$23,0)),0)</f>
        <v>0</v>
      </c>
      <c r="AN488" s="26">
        <f t="shared" si="74"/>
        <v>7</v>
      </c>
      <c r="AP488" s="26">
        <f>IFERROR('MARK LOOKUP'!Y488*LEDGER!AR488,0)</f>
        <v>0</v>
      </c>
      <c r="AQ488" s="26">
        <f>IFERROR('MARK LOOKUP'!Z488*LEDGER!AS488,0)</f>
        <v>0</v>
      </c>
      <c r="AR488" s="26">
        <f>IFERROR(AA488*LEDGER!AU488,0)</f>
        <v>0</v>
      </c>
      <c r="AS488" s="26">
        <f>IFERROR(AB488*LEDGER!AV488,0)</f>
        <v>0</v>
      </c>
      <c r="AT488" s="26">
        <f>IFERROR(AC488*LEDGER!AU488,0)</f>
        <v>0</v>
      </c>
      <c r="AU488" s="26">
        <f>IFERROR(AD488*LEDGER!AV488,0)</f>
        <v>0</v>
      </c>
      <c r="AV488" s="26">
        <f>IFERROR(AE488*LEDGER!BA488,0)</f>
        <v>0</v>
      </c>
      <c r="AW488" s="26">
        <f>IFERROR(AF488*LEDGER!BB488,0)</f>
        <v>0</v>
      </c>
      <c r="AX488" s="26">
        <f>IFERROR(AG488*LEDGER!BD488,0)</f>
        <v>0</v>
      </c>
      <c r="AY488" s="26">
        <f>IFERROR(AH488*LEDGER!BE488,0)</f>
        <v>0</v>
      </c>
      <c r="AZ488" s="26">
        <f>IFERROR(AI488*LEDGER!BG488,0)</f>
        <v>0</v>
      </c>
      <c r="BA488" s="26">
        <f>IFERROR(AJ488*LEDGER!BH488,0)</f>
        <v>0</v>
      </c>
      <c r="BB488" s="26">
        <f>IFERROR(AK488*LEDGER!BJ488,0)</f>
        <v>0</v>
      </c>
      <c r="BC488" s="26">
        <f>IFERROR(AL488*LEDGER!BK488,0)</f>
        <v>0</v>
      </c>
      <c r="BD488" s="26">
        <f t="shared" si="75"/>
        <v>0</v>
      </c>
      <c r="BE488" s="26">
        <f t="shared" si="76"/>
        <v>0</v>
      </c>
    </row>
    <row r="489" spans="2:57" x14ac:dyDescent="0.2">
      <c r="B489" s="26">
        <f>'Sub Ref'!F$27</f>
        <v>75</v>
      </c>
      <c r="C489" s="26">
        <f>'Sub Ref'!G$27</f>
        <v>25</v>
      </c>
      <c r="D489" s="26">
        <f t="shared" si="70"/>
        <v>100</v>
      </c>
      <c r="E489" s="26">
        <f>'Sub Ref'!O$27</f>
        <v>75</v>
      </c>
      <c r="F489" s="26">
        <f>'Sub Ref'!P$27</f>
        <v>25</v>
      </c>
      <c r="G489" s="26">
        <f t="shared" si="71"/>
        <v>100</v>
      </c>
      <c r="H489" s="26" t="e">
        <f>VLOOKUP('DATA ENTRY'!L489,'Sub Ref'!$L$30:$O$31,4,0)</f>
        <v>#N/A</v>
      </c>
      <c r="I489" s="26" t="e">
        <f>VLOOKUP('DATA ENTRY'!L489,'Sub Ref'!$L$30:$P$31,5,0)</f>
        <v>#N/A</v>
      </c>
      <c r="J489" s="26" t="e">
        <f t="shared" si="77"/>
        <v>#N/A</v>
      </c>
      <c r="K489" s="26" t="e">
        <f>VLOOKUP('DATA ENTRY'!O489,'Sub Ref'!$C$3:$G$11,4,0)</f>
        <v>#N/A</v>
      </c>
      <c r="L489" s="26" t="e">
        <f>VLOOKUP('DATA ENTRY'!O489,'Sub Ref'!$C$3:$G$11,5,0)</f>
        <v>#N/A</v>
      </c>
      <c r="M489" s="26" t="e">
        <f t="shared" si="72"/>
        <v>#N/A</v>
      </c>
      <c r="N489" s="26" t="e">
        <f>VLOOKUP('DATA ENTRY'!R489,'Sub Ref'!$L$3:$P$11,4,0)</f>
        <v>#N/A</v>
      </c>
      <c r="O489" s="26" t="e">
        <f>VLOOKUP('DATA ENTRY'!R489,'Sub Ref'!$L$3:$P$11,5,0)</f>
        <v>#N/A</v>
      </c>
      <c r="P489" s="26" t="e">
        <f t="shared" si="78"/>
        <v>#N/A</v>
      </c>
      <c r="Q489" s="26" t="e">
        <f>VLOOKUP('DATA ENTRY'!U489,'Sub Ref'!$C$14:$G$22,4,0)</f>
        <v>#N/A</v>
      </c>
      <c r="R489" s="26" t="e">
        <f>VLOOKUP('DATA ENTRY'!U489,'Sub Ref'!$C$14:$G$22,5,0)</f>
        <v>#N/A</v>
      </c>
      <c r="S489" s="26" t="e">
        <f t="shared" si="79"/>
        <v>#N/A</v>
      </c>
      <c r="T489" s="26" t="e">
        <f>INDEX('Sub Ref'!$O$14:$O$22,MATCH('DATA ENTRY'!X489,'Sub Ref'!$L$14:$L$22,0))</f>
        <v>#N/A</v>
      </c>
      <c r="U489" s="26" t="e">
        <f>INDEX('Sub Ref'!$P$14:$P$22,MATCH('DATA ENTRY'!X489,'Sub Ref'!$L$14:$L$22,0))</f>
        <v>#N/A</v>
      </c>
      <c r="V489" s="26" t="e">
        <f t="shared" si="73"/>
        <v>#N/A</v>
      </c>
      <c r="X489" s="26">
        <f>'DATA ENTRY'!A489</f>
        <v>0</v>
      </c>
      <c r="Y489" s="26">
        <f>'Sub Ref'!$D$27</f>
        <v>2.25</v>
      </c>
      <c r="Z489" s="26">
        <f>'Sub Ref'!$E$27</f>
        <v>0.75</v>
      </c>
      <c r="AA489" s="26">
        <f>'Sub Ref'!$M$27</f>
        <v>3</v>
      </c>
      <c r="AB489" s="26">
        <f>'Sub Ref'!$N$27</f>
        <v>1</v>
      </c>
      <c r="AC489" s="26">
        <f>IFERROR(VLOOKUP('DATA ENTRY'!L489,'Sub Ref'!$L$30:$N$31,2,0),0)</f>
        <v>0</v>
      </c>
      <c r="AD489" s="26">
        <f>IFERROR(VLOOKUP('DATA ENTRY'!L489,'Sub Ref'!$L$30:$N$31,3,0),0)</f>
        <v>0</v>
      </c>
      <c r="AE489" s="26">
        <f>IFERROR(VLOOKUP('DATA ENTRY'!O489,'Sub Ref'!$C$3:$E$11,2,0),0)</f>
        <v>0</v>
      </c>
      <c r="AF489" s="26">
        <f>IFERROR(VLOOKUP('DATA ENTRY'!O489,'Sub Ref'!$C$3:$E$11,3,0),0)</f>
        <v>0</v>
      </c>
      <c r="AG489" s="26">
        <f>IFERROR(VLOOKUP('DATA ENTRY'!R489,'Sub Ref'!$L$3:$N$24,2,0),0)</f>
        <v>0</v>
      </c>
      <c r="AH489" s="26">
        <f>IFERROR(VLOOKUP('DATA ENTRY'!R489,'Sub Ref'!$L$3:$N$24,3,0),0)</f>
        <v>0</v>
      </c>
      <c r="AI489" s="26">
        <f>IFERROR(VLOOKUP('DATA ENTRY'!U489,'Sub Ref'!$C$14:$E$22,2,0),0)</f>
        <v>0</v>
      </c>
      <c r="AJ489" s="26">
        <f>IFERROR(VLOOKUP('DATA ENTRY'!U489,'Sub Ref'!$C$14:$E$22,3,0),0)</f>
        <v>0</v>
      </c>
      <c r="AK489" s="26">
        <f>IFERROR(INDEX('Sub Ref'!$M$14:$M$23,MATCH('DATA ENTRY'!X489,'Sub Ref'!$L$14:$L$23,0)),0)</f>
        <v>0</v>
      </c>
      <c r="AL489" s="26">
        <f>IFERROR(INDEX('Sub Ref'!$N$14:$N$23,MATCH('DATA ENTRY'!X489,'Sub Ref'!$L$14:$L$23,0)),0)</f>
        <v>0</v>
      </c>
      <c r="AN489" s="26">
        <f t="shared" si="74"/>
        <v>7</v>
      </c>
      <c r="AP489" s="26">
        <f>IFERROR('MARK LOOKUP'!Y489*LEDGER!AR489,0)</f>
        <v>0</v>
      </c>
      <c r="AQ489" s="26">
        <f>IFERROR('MARK LOOKUP'!Z489*LEDGER!AS489,0)</f>
        <v>0</v>
      </c>
      <c r="AR489" s="26">
        <f>IFERROR(AA489*LEDGER!AU489,0)</f>
        <v>0</v>
      </c>
      <c r="AS489" s="26">
        <f>IFERROR(AB489*LEDGER!AV489,0)</f>
        <v>0</v>
      </c>
      <c r="AT489" s="26">
        <f>IFERROR(AC489*LEDGER!AU489,0)</f>
        <v>0</v>
      </c>
      <c r="AU489" s="26">
        <f>IFERROR(AD489*LEDGER!AV489,0)</f>
        <v>0</v>
      </c>
      <c r="AV489" s="26">
        <f>IFERROR(AE489*LEDGER!BA489,0)</f>
        <v>0</v>
      </c>
      <c r="AW489" s="26">
        <f>IFERROR(AF489*LEDGER!BB489,0)</f>
        <v>0</v>
      </c>
      <c r="AX489" s="26">
        <f>IFERROR(AG489*LEDGER!BD489,0)</f>
        <v>0</v>
      </c>
      <c r="AY489" s="26">
        <f>IFERROR(AH489*LEDGER!BE489,0)</f>
        <v>0</v>
      </c>
      <c r="AZ489" s="26">
        <f>IFERROR(AI489*LEDGER!BG489,0)</f>
        <v>0</v>
      </c>
      <c r="BA489" s="26">
        <f>IFERROR(AJ489*LEDGER!BH489,0)</f>
        <v>0</v>
      </c>
      <c r="BB489" s="26">
        <f>IFERROR(AK489*LEDGER!BJ489,0)</f>
        <v>0</v>
      </c>
      <c r="BC489" s="26">
        <f>IFERROR(AL489*LEDGER!BK489,0)</f>
        <v>0</v>
      </c>
      <c r="BD489" s="26">
        <f t="shared" si="75"/>
        <v>0</v>
      </c>
      <c r="BE489" s="26">
        <f t="shared" si="76"/>
        <v>0</v>
      </c>
    </row>
    <row r="490" spans="2:57" x14ac:dyDescent="0.2">
      <c r="B490" s="26">
        <f>'Sub Ref'!F$27</f>
        <v>75</v>
      </c>
      <c r="C490" s="26">
        <f>'Sub Ref'!G$27</f>
        <v>25</v>
      </c>
      <c r="D490" s="26">
        <f t="shared" si="70"/>
        <v>100</v>
      </c>
      <c r="E490" s="26">
        <f>'Sub Ref'!O$27</f>
        <v>75</v>
      </c>
      <c r="F490" s="26">
        <f>'Sub Ref'!P$27</f>
        <v>25</v>
      </c>
      <c r="G490" s="26">
        <f t="shared" si="71"/>
        <v>100</v>
      </c>
      <c r="H490" s="26" t="e">
        <f>VLOOKUP('DATA ENTRY'!L490,'Sub Ref'!$L$30:$O$31,4,0)</f>
        <v>#N/A</v>
      </c>
      <c r="I490" s="26" t="e">
        <f>VLOOKUP('DATA ENTRY'!L490,'Sub Ref'!$L$30:$P$31,5,0)</f>
        <v>#N/A</v>
      </c>
      <c r="J490" s="26" t="e">
        <f t="shared" si="77"/>
        <v>#N/A</v>
      </c>
      <c r="K490" s="26" t="e">
        <f>VLOOKUP('DATA ENTRY'!O490,'Sub Ref'!$C$3:$G$11,4,0)</f>
        <v>#N/A</v>
      </c>
      <c r="L490" s="26" t="e">
        <f>VLOOKUP('DATA ENTRY'!O490,'Sub Ref'!$C$3:$G$11,5,0)</f>
        <v>#N/A</v>
      </c>
      <c r="M490" s="26" t="e">
        <f t="shared" si="72"/>
        <v>#N/A</v>
      </c>
      <c r="N490" s="26" t="e">
        <f>VLOOKUP('DATA ENTRY'!R490,'Sub Ref'!$L$3:$P$11,4,0)</f>
        <v>#N/A</v>
      </c>
      <c r="O490" s="26" t="e">
        <f>VLOOKUP('DATA ENTRY'!R490,'Sub Ref'!$L$3:$P$11,5,0)</f>
        <v>#N/A</v>
      </c>
      <c r="P490" s="26" t="e">
        <f t="shared" si="78"/>
        <v>#N/A</v>
      </c>
      <c r="Q490" s="26" t="e">
        <f>VLOOKUP('DATA ENTRY'!U490,'Sub Ref'!$C$14:$G$22,4,0)</f>
        <v>#N/A</v>
      </c>
      <c r="R490" s="26" t="e">
        <f>VLOOKUP('DATA ENTRY'!U490,'Sub Ref'!$C$14:$G$22,5,0)</f>
        <v>#N/A</v>
      </c>
      <c r="S490" s="26" t="e">
        <f t="shared" si="79"/>
        <v>#N/A</v>
      </c>
      <c r="T490" s="26" t="e">
        <f>INDEX('Sub Ref'!$O$14:$O$22,MATCH('DATA ENTRY'!X490,'Sub Ref'!$L$14:$L$22,0))</f>
        <v>#N/A</v>
      </c>
      <c r="U490" s="26" t="e">
        <f>INDEX('Sub Ref'!$P$14:$P$22,MATCH('DATA ENTRY'!X490,'Sub Ref'!$L$14:$L$22,0))</f>
        <v>#N/A</v>
      </c>
      <c r="V490" s="26" t="e">
        <f t="shared" si="73"/>
        <v>#N/A</v>
      </c>
      <c r="X490" s="26">
        <f>'DATA ENTRY'!A490</f>
        <v>0</v>
      </c>
      <c r="Y490" s="26">
        <f>'Sub Ref'!$D$27</f>
        <v>2.25</v>
      </c>
      <c r="Z490" s="26">
        <f>'Sub Ref'!$E$27</f>
        <v>0.75</v>
      </c>
      <c r="AA490" s="26">
        <f>'Sub Ref'!$M$27</f>
        <v>3</v>
      </c>
      <c r="AB490" s="26">
        <f>'Sub Ref'!$N$27</f>
        <v>1</v>
      </c>
      <c r="AC490" s="26">
        <f>IFERROR(VLOOKUP('DATA ENTRY'!L490,'Sub Ref'!$L$30:$N$31,2,0),0)</f>
        <v>0</v>
      </c>
      <c r="AD490" s="26">
        <f>IFERROR(VLOOKUP('DATA ENTRY'!L490,'Sub Ref'!$L$30:$N$31,3,0),0)</f>
        <v>0</v>
      </c>
      <c r="AE490" s="26">
        <f>IFERROR(VLOOKUP('DATA ENTRY'!O490,'Sub Ref'!$C$3:$E$11,2,0),0)</f>
        <v>0</v>
      </c>
      <c r="AF490" s="26">
        <f>IFERROR(VLOOKUP('DATA ENTRY'!O490,'Sub Ref'!$C$3:$E$11,3,0),0)</f>
        <v>0</v>
      </c>
      <c r="AG490" s="26">
        <f>IFERROR(VLOOKUP('DATA ENTRY'!R490,'Sub Ref'!$L$3:$N$24,2,0),0)</f>
        <v>0</v>
      </c>
      <c r="AH490" s="26">
        <f>IFERROR(VLOOKUP('DATA ENTRY'!R490,'Sub Ref'!$L$3:$N$24,3,0),0)</f>
        <v>0</v>
      </c>
      <c r="AI490" s="26">
        <f>IFERROR(VLOOKUP('DATA ENTRY'!U490,'Sub Ref'!$C$14:$E$22,2,0),0)</f>
        <v>0</v>
      </c>
      <c r="AJ490" s="26">
        <f>IFERROR(VLOOKUP('DATA ENTRY'!U490,'Sub Ref'!$C$14:$E$22,3,0),0)</f>
        <v>0</v>
      </c>
      <c r="AK490" s="26">
        <f>IFERROR(INDEX('Sub Ref'!$M$14:$M$23,MATCH('DATA ENTRY'!X490,'Sub Ref'!$L$14:$L$23,0)),0)</f>
        <v>0</v>
      </c>
      <c r="AL490" s="26">
        <f>IFERROR(INDEX('Sub Ref'!$N$14:$N$23,MATCH('DATA ENTRY'!X490,'Sub Ref'!$L$14:$L$23,0)),0)</f>
        <v>0</v>
      </c>
      <c r="AN490" s="26">
        <f t="shared" si="74"/>
        <v>7</v>
      </c>
      <c r="AP490" s="26">
        <f>IFERROR('MARK LOOKUP'!Y490*LEDGER!AR490,0)</f>
        <v>0</v>
      </c>
      <c r="AQ490" s="26">
        <f>IFERROR('MARK LOOKUP'!Z490*LEDGER!AS490,0)</f>
        <v>0</v>
      </c>
      <c r="AR490" s="26">
        <f>IFERROR(AA490*LEDGER!AU490,0)</f>
        <v>0</v>
      </c>
      <c r="AS490" s="26">
        <f>IFERROR(AB490*LEDGER!AV490,0)</f>
        <v>0</v>
      </c>
      <c r="AT490" s="26">
        <f>IFERROR(AC490*LEDGER!AU490,0)</f>
        <v>0</v>
      </c>
      <c r="AU490" s="26">
        <f>IFERROR(AD490*LEDGER!AV490,0)</f>
        <v>0</v>
      </c>
      <c r="AV490" s="26">
        <f>IFERROR(AE490*LEDGER!BA490,0)</f>
        <v>0</v>
      </c>
      <c r="AW490" s="26">
        <f>IFERROR(AF490*LEDGER!BB490,0)</f>
        <v>0</v>
      </c>
      <c r="AX490" s="26">
        <f>IFERROR(AG490*LEDGER!BD490,0)</f>
        <v>0</v>
      </c>
      <c r="AY490" s="26">
        <f>IFERROR(AH490*LEDGER!BE490,0)</f>
        <v>0</v>
      </c>
      <c r="AZ490" s="26">
        <f>IFERROR(AI490*LEDGER!BG490,0)</f>
        <v>0</v>
      </c>
      <c r="BA490" s="26">
        <f>IFERROR(AJ490*LEDGER!BH490,0)</f>
        <v>0</v>
      </c>
      <c r="BB490" s="26">
        <f>IFERROR(AK490*LEDGER!BJ490,0)</f>
        <v>0</v>
      </c>
      <c r="BC490" s="26">
        <f>IFERROR(AL490*LEDGER!BK490,0)</f>
        <v>0</v>
      </c>
      <c r="BD490" s="26">
        <f t="shared" si="75"/>
        <v>0</v>
      </c>
      <c r="BE490" s="26">
        <f t="shared" si="76"/>
        <v>0</v>
      </c>
    </row>
    <row r="491" spans="2:57" x14ac:dyDescent="0.2">
      <c r="B491" s="26">
        <f>'Sub Ref'!F$27</f>
        <v>75</v>
      </c>
      <c r="C491" s="26">
        <f>'Sub Ref'!G$27</f>
        <v>25</v>
      </c>
      <c r="D491" s="26">
        <f t="shared" si="70"/>
        <v>100</v>
      </c>
      <c r="E491" s="26">
        <f>'Sub Ref'!O$27</f>
        <v>75</v>
      </c>
      <c r="F491" s="26">
        <f>'Sub Ref'!P$27</f>
        <v>25</v>
      </c>
      <c r="G491" s="26">
        <f t="shared" si="71"/>
        <v>100</v>
      </c>
      <c r="H491" s="26" t="e">
        <f>VLOOKUP('DATA ENTRY'!L491,'Sub Ref'!$L$30:$O$31,4,0)</f>
        <v>#N/A</v>
      </c>
      <c r="I491" s="26" t="e">
        <f>VLOOKUP('DATA ENTRY'!L491,'Sub Ref'!$L$30:$P$31,5,0)</f>
        <v>#N/A</v>
      </c>
      <c r="J491" s="26" t="e">
        <f t="shared" si="77"/>
        <v>#N/A</v>
      </c>
      <c r="K491" s="26" t="e">
        <f>VLOOKUP('DATA ENTRY'!O491,'Sub Ref'!$C$3:$G$11,4,0)</f>
        <v>#N/A</v>
      </c>
      <c r="L491" s="26" t="e">
        <f>VLOOKUP('DATA ENTRY'!O491,'Sub Ref'!$C$3:$G$11,5,0)</f>
        <v>#N/A</v>
      </c>
      <c r="M491" s="26" t="e">
        <f t="shared" si="72"/>
        <v>#N/A</v>
      </c>
      <c r="N491" s="26" t="e">
        <f>VLOOKUP('DATA ENTRY'!R491,'Sub Ref'!$L$3:$P$11,4,0)</f>
        <v>#N/A</v>
      </c>
      <c r="O491" s="26" t="e">
        <f>VLOOKUP('DATA ENTRY'!R491,'Sub Ref'!$L$3:$P$11,5,0)</f>
        <v>#N/A</v>
      </c>
      <c r="P491" s="26" t="e">
        <f t="shared" si="78"/>
        <v>#N/A</v>
      </c>
      <c r="Q491" s="26" t="e">
        <f>VLOOKUP('DATA ENTRY'!U491,'Sub Ref'!$C$14:$G$22,4,0)</f>
        <v>#N/A</v>
      </c>
      <c r="R491" s="26" t="e">
        <f>VLOOKUP('DATA ENTRY'!U491,'Sub Ref'!$C$14:$G$22,5,0)</f>
        <v>#N/A</v>
      </c>
      <c r="S491" s="26" t="e">
        <f t="shared" si="79"/>
        <v>#N/A</v>
      </c>
      <c r="T491" s="26" t="e">
        <f>INDEX('Sub Ref'!$O$14:$O$22,MATCH('DATA ENTRY'!X491,'Sub Ref'!$L$14:$L$22,0))</f>
        <v>#N/A</v>
      </c>
      <c r="U491" s="26" t="e">
        <f>INDEX('Sub Ref'!$P$14:$P$22,MATCH('DATA ENTRY'!X491,'Sub Ref'!$L$14:$L$22,0))</f>
        <v>#N/A</v>
      </c>
      <c r="V491" s="26" t="e">
        <f t="shared" si="73"/>
        <v>#N/A</v>
      </c>
      <c r="X491" s="26">
        <f>'DATA ENTRY'!A491</f>
        <v>0</v>
      </c>
      <c r="Y491" s="26">
        <f>'Sub Ref'!$D$27</f>
        <v>2.25</v>
      </c>
      <c r="Z491" s="26">
        <f>'Sub Ref'!$E$27</f>
        <v>0.75</v>
      </c>
      <c r="AA491" s="26">
        <f>'Sub Ref'!$M$27</f>
        <v>3</v>
      </c>
      <c r="AB491" s="26">
        <f>'Sub Ref'!$N$27</f>
        <v>1</v>
      </c>
      <c r="AC491" s="26">
        <f>IFERROR(VLOOKUP('DATA ENTRY'!L491,'Sub Ref'!$L$30:$N$31,2,0),0)</f>
        <v>0</v>
      </c>
      <c r="AD491" s="26">
        <f>IFERROR(VLOOKUP('DATA ENTRY'!L491,'Sub Ref'!$L$30:$N$31,3,0),0)</f>
        <v>0</v>
      </c>
      <c r="AE491" s="26">
        <f>IFERROR(VLOOKUP('DATA ENTRY'!O491,'Sub Ref'!$C$3:$E$11,2,0),0)</f>
        <v>0</v>
      </c>
      <c r="AF491" s="26">
        <f>IFERROR(VLOOKUP('DATA ENTRY'!O491,'Sub Ref'!$C$3:$E$11,3,0),0)</f>
        <v>0</v>
      </c>
      <c r="AG491" s="26">
        <f>IFERROR(VLOOKUP('DATA ENTRY'!R491,'Sub Ref'!$L$3:$N$24,2,0),0)</f>
        <v>0</v>
      </c>
      <c r="AH491" s="26">
        <f>IFERROR(VLOOKUP('DATA ENTRY'!R491,'Sub Ref'!$L$3:$N$24,3,0),0)</f>
        <v>0</v>
      </c>
      <c r="AI491" s="26">
        <f>IFERROR(VLOOKUP('DATA ENTRY'!U491,'Sub Ref'!$C$14:$E$22,2,0),0)</f>
        <v>0</v>
      </c>
      <c r="AJ491" s="26">
        <f>IFERROR(VLOOKUP('DATA ENTRY'!U491,'Sub Ref'!$C$14:$E$22,3,0),0)</f>
        <v>0</v>
      </c>
      <c r="AK491" s="26">
        <f>IFERROR(INDEX('Sub Ref'!$M$14:$M$23,MATCH('DATA ENTRY'!X491,'Sub Ref'!$L$14:$L$23,0)),0)</f>
        <v>0</v>
      </c>
      <c r="AL491" s="26">
        <f>IFERROR(INDEX('Sub Ref'!$N$14:$N$23,MATCH('DATA ENTRY'!X491,'Sub Ref'!$L$14:$L$23,0)),0)</f>
        <v>0</v>
      </c>
      <c r="AN491" s="26">
        <f t="shared" si="74"/>
        <v>7</v>
      </c>
      <c r="AP491" s="26">
        <f>IFERROR('MARK LOOKUP'!Y491*LEDGER!AR491,0)</f>
        <v>0</v>
      </c>
      <c r="AQ491" s="26">
        <f>IFERROR('MARK LOOKUP'!Z491*LEDGER!AS491,0)</f>
        <v>0</v>
      </c>
      <c r="AR491" s="26">
        <f>IFERROR(AA491*LEDGER!AU491,0)</f>
        <v>0</v>
      </c>
      <c r="AS491" s="26">
        <f>IFERROR(AB491*LEDGER!AV491,0)</f>
        <v>0</v>
      </c>
      <c r="AT491" s="26">
        <f>IFERROR(AC491*LEDGER!AU491,0)</f>
        <v>0</v>
      </c>
      <c r="AU491" s="26">
        <f>IFERROR(AD491*LEDGER!AV491,0)</f>
        <v>0</v>
      </c>
      <c r="AV491" s="26">
        <f>IFERROR(AE491*LEDGER!BA491,0)</f>
        <v>0</v>
      </c>
      <c r="AW491" s="26">
        <f>IFERROR(AF491*LEDGER!BB491,0)</f>
        <v>0</v>
      </c>
      <c r="AX491" s="26">
        <f>IFERROR(AG491*LEDGER!BD491,0)</f>
        <v>0</v>
      </c>
      <c r="AY491" s="26">
        <f>IFERROR(AH491*LEDGER!BE491,0)</f>
        <v>0</v>
      </c>
      <c r="AZ491" s="26">
        <f>IFERROR(AI491*LEDGER!BG491,0)</f>
        <v>0</v>
      </c>
      <c r="BA491" s="26">
        <f>IFERROR(AJ491*LEDGER!BH491,0)</f>
        <v>0</v>
      </c>
      <c r="BB491" s="26">
        <f>IFERROR(AK491*LEDGER!BJ491,0)</f>
        <v>0</v>
      </c>
      <c r="BC491" s="26">
        <f>IFERROR(AL491*LEDGER!BK491,0)</f>
        <v>0</v>
      </c>
      <c r="BD491" s="26">
        <f t="shared" si="75"/>
        <v>0</v>
      </c>
      <c r="BE491" s="26">
        <f t="shared" si="76"/>
        <v>0</v>
      </c>
    </row>
    <row r="492" spans="2:57" x14ac:dyDescent="0.2">
      <c r="B492" s="26">
        <f>'Sub Ref'!F$27</f>
        <v>75</v>
      </c>
      <c r="C492" s="26">
        <f>'Sub Ref'!G$27</f>
        <v>25</v>
      </c>
      <c r="D492" s="26">
        <f t="shared" si="70"/>
        <v>100</v>
      </c>
      <c r="E492" s="26">
        <f>'Sub Ref'!O$27</f>
        <v>75</v>
      </c>
      <c r="F492" s="26">
        <f>'Sub Ref'!P$27</f>
        <v>25</v>
      </c>
      <c r="G492" s="26">
        <f t="shared" si="71"/>
        <v>100</v>
      </c>
      <c r="H492" s="26" t="e">
        <f>VLOOKUP('DATA ENTRY'!L492,'Sub Ref'!$L$30:$O$31,4,0)</f>
        <v>#N/A</v>
      </c>
      <c r="I492" s="26" t="e">
        <f>VLOOKUP('DATA ENTRY'!L492,'Sub Ref'!$L$30:$P$31,5,0)</f>
        <v>#N/A</v>
      </c>
      <c r="J492" s="26" t="e">
        <f t="shared" si="77"/>
        <v>#N/A</v>
      </c>
      <c r="K492" s="26" t="e">
        <f>VLOOKUP('DATA ENTRY'!O492,'Sub Ref'!$C$3:$G$11,4,0)</f>
        <v>#N/A</v>
      </c>
      <c r="L492" s="26" t="e">
        <f>VLOOKUP('DATA ENTRY'!O492,'Sub Ref'!$C$3:$G$11,5,0)</f>
        <v>#N/A</v>
      </c>
      <c r="M492" s="26" t="e">
        <f t="shared" si="72"/>
        <v>#N/A</v>
      </c>
      <c r="N492" s="26" t="e">
        <f>VLOOKUP('DATA ENTRY'!R492,'Sub Ref'!$L$3:$P$11,4,0)</f>
        <v>#N/A</v>
      </c>
      <c r="O492" s="26" t="e">
        <f>VLOOKUP('DATA ENTRY'!R492,'Sub Ref'!$L$3:$P$11,5,0)</f>
        <v>#N/A</v>
      </c>
      <c r="P492" s="26" t="e">
        <f t="shared" si="78"/>
        <v>#N/A</v>
      </c>
      <c r="Q492" s="26" t="e">
        <f>VLOOKUP('DATA ENTRY'!U492,'Sub Ref'!$C$14:$G$22,4,0)</f>
        <v>#N/A</v>
      </c>
      <c r="R492" s="26" t="e">
        <f>VLOOKUP('DATA ENTRY'!U492,'Sub Ref'!$C$14:$G$22,5,0)</f>
        <v>#N/A</v>
      </c>
      <c r="S492" s="26" t="e">
        <f t="shared" si="79"/>
        <v>#N/A</v>
      </c>
      <c r="T492" s="26" t="e">
        <f>INDEX('Sub Ref'!$O$14:$O$22,MATCH('DATA ENTRY'!X492,'Sub Ref'!$L$14:$L$22,0))</f>
        <v>#N/A</v>
      </c>
      <c r="U492" s="26" t="e">
        <f>INDEX('Sub Ref'!$P$14:$P$22,MATCH('DATA ENTRY'!X492,'Sub Ref'!$L$14:$L$22,0))</f>
        <v>#N/A</v>
      </c>
      <c r="V492" s="26" t="e">
        <f t="shared" si="73"/>
        <v>#N/A</v>
      </c>
      <c r="X492" s="26">
        <f>'DATA ENTRY'!A492</f>
        <v>0</v>
      </c>
      <c r="Y492" s="26">
        <f>'Sub Ref'!$D$27</f>
        <v>2.25</v>
      </c>
      <c r="Z492" s="26">
        <f>'Sub Ref'!$E$27</f>
        <v>0.75</v>
      </c>
      <c r="AA492" s="26">
        <f>'Sub Ref'!$M$27</f>
        <v>3</v>
      </c>
      <c r="AB492" s="26">
        <f>'Sub Ref'!$N$27</f>
        <v>1</v>
      </c>
      <c r="AC492" s="26">
        <f>IFERROR(VLOOKUP('DATA ENTRY'!L492,'Sub Ref'!$L$30:$N$31,2,0),0)</f>
        <v>0</v>
      </c>
      <c r="AD492" s="26">
        <f>IFERROR(VLOOKUP('DATA ENTRY'!L492,'Sub Ref'!$L$30:$N$31,3,0),0)</f>
        <v>0</v>
      </c>
      <c r="AE492" s="26">
        <f>IFERROR(VLOOKUP('DATA ENTRY'!O492,'Sub Ref'!$C$3:$E$11,2,0),0)</f>
        <v>0</v>
      </c>
      <c r="AF492" s="26">
        <f>IFERROR(VLOOKUP('DATA ENTRY'!O492,'Sub Ref'!$C$3:$E$11,3,0),0)</f>
        <v>0</v>
      </c>
      <c r="AG492" s="26">
        <f>IFERROR(VLOOKUP('DATA ENTRY'!R492,'Sub Ref'!$L$3:$N$24,2,0),0)</f>
        <v>0</v>
      </c>
      <c r="AH492" s="26">
        <f>IFERROR(VLOOKUP('DATA ENTRY'!R492,'Sub Ref'!$L$3:$N$24,3,0),0)</f>
        <v>0</v>
      </c>
      <c r="AI492" s="26">
        <f>IFERROR(VLOOKUP('DATA ENTRY'!U492,'Sub Ref'!$C$14:$E$22,2,0),0)</f>
        <v>0</v>
      </c>
      <c r="AJ492" s="26">
        <f>IFERROR(VLOOKUP('DATA ENTRY'!U492,'Sub Ref'!$C$14:$E$22,3,0),0)</f>
        <v>0</v>
      </c>
      <c r="AK492" s="26">
        <f>IFERROR(INDEX('Sub Ref'!$M$14:$M$23,MATCH('DATA ENTRY'!X492,'Sub Ref'!$L$14:$L$23,0)),0)</f>
        <v>0</v>
      </c>
      <c r="AL492" s="26">
        <f>IFERROR(INDEX('Sub Ref'!$N$14:$N$23,MATCH('DATA ENTRY'!X492,'Sub Ref'!$L$14:$L$23,0)),0)</f>
        <v>0</v>
      </c>
      <c r="AN492" s="26">
        <f t="shared" si="74"/>
        <v>7</v>
      </c>
      <c r="AP492" s="26">
        <f>IFERROR('MARK LOOKUP'!Y492*LEDGER!AR492,0)</f>
        <v>0</v>
      </c>
      <c r="AQ492" s="26">
        <f>IFERROR('MARK LOOKUP'!Z492*LEDGER!AS492,0)</f>
        <v>0</v>
      </c>
      <c r="AR492" s="26">
        <f>IFERROR(AA492*LEDGER!AU492,0)</f>
        <v>0</v>
      </c>
      <c r="AS492" s="26">
        <f>IFERROR(AB492*LEDGER!AV492,0)</f>
        <v>0</v>
      </c>
      <c r="AT492" s="26">
        <f>IFERROR(AC492*LEDGER!AU492,0)</f>
        <v>0</v>
      </c>
      <c r="AU492" s="26">
        <f>IFERROR(AD492*LEDGER!AV492,0)</f>
        <v>0</v>
      </c>
      <c r="AV492" s="26">
        <f>IFERROR(AE492*LEDGER!BA492,0)</f>
        <v>0</v>
      </c>
      <c r="AW492" s="26">
        <f>IFERROR(AF492*LEDGER!BB492,0)</f>
        <v>0</v>
      </c>
      <c r="AX492" s="26">
        <f>IFERROR(AG492*LEDGER!BD492,0)</f>
        <v>0</v>
      </c>
      <c r="AY492" s="26">
        <f>IFERROR(AH492*LEDGER!BE492,0)</f>
        <v>0</v>
      </c>
      <c r="AZ492" s="26">
        <f>IFERROR(AI492*LEDGER!BG492,0)</f>
        <v>0</v>
      </c>
      <c r="BA492" s="26">
        <f>IFERROR(AJ492*LEDGER!BH492,0)</f>
        <v>0</v>
      </c>
      <c r="BB492" s="26">
        <f>IFERROR(AK492*LEDGER!BJ492,0)</f>
        <v>0</v>
      </c>
      <c r="BC492" s="26">
        <f>IFERROR(AL492*LEDGER!BK492,0)</f>
        <v>0</v>
      </c>
      <c r="BD492" s="26">
        <f t="shared" si="75"/>
        <v>0</v>
      </c>
      <c r="BE492" s="26">
        <f t="shared" si="76"/>
        <v>0</v>
      </c>
    </row>
    <row r="493" spans="2:57" x14ac:dyDescent="0.2">
      <c r="B493" s="26">
        <f>'Sub Ref'!F$27</f>
        <v>75</v>
      </c>
      <c r="C493" s="26">
        <f>'Sub Ref'!G$27</f>
        <v>25</v>
      </c>
      <c r="D493" s="26">
        <f t="shared" si="70"/>
        <v>100</v>
      </c>
      <c r="E493" s="26">
        <f>'Sub Ref'!O$27</f>
        <v>75</v>
      </c>
      <c r="F493" s="26">
        <f>'Sub Ref'!P$27</f>
        <v>25</v>
      </c>
      <c r="G493" s="26">
        <f t="shared" si="71"/>
        <v>100</v>
      </c>
      <c r="H493" s="26" t="e">
        <f>VLOOKUP('DATA ENTRY'!L493,'Sub Ref'!$L$30:$O$31,4,0)</f>
        <v>#N/A</v>
      </c>
      <c r="I493" s="26" t="e">
        <f>VLOOKUP('DATA ENTRY'!L493,'Sub Ref'!$L$30:$P$31,5,0)</f>
        <v>#N/A</v>
      </c>
      <c r="J493" s="26" t="e">
        <f t="shared" si="77"/>
        <v>#N/A</v>
      </c>
      <c r="K493" s="26" t="e">
        <f>VLOOKUP('DATA ENTRY'!O493,'Sub Ref'!$C$3:$G$11,4,0)</f>
        <v>#N/A</v>
      </c>
      <c r="L493" s="26" t="e">
        <f>VLOOKUP('DATA ENTRY'!O493,'Sub Ref'!$C$3:$G$11,5,0)</f>
        <v>#N/A</v>
      </c>
      <c r="M493" s="26" t="e">
        <f t="shared" si="72"/>
        <v>#N/A</v>
      </c>
      <c r="N493" s="26" t="e">
        <f>VLOOKUP('DATA ENTRY'!R493,'Sub Ref'!$L$3:$P$11,4,0)</f>
        <v>#N/A</v>
      </c>
      <c r="O493" s="26" t="e">
        <f>VLOOKUP('DATA ENTRY'!R493,'Sub Ref'!$L$3:$P$11,5,0)</f>
        <v>#N/A</v>
      </c>
      <c r="P493" s="26" t="e">
        <f t="shared" si="78"/>
        <v>#N/A</v>
      </c>
      <c r="Q493" s="26" t="e">
        <f>VLOOKUP('DATA ENTRY'!U493,'Sub Ref'!$C$14:$G$22,4,0)</f>
        <v>#N/A</v>
      </c>
      <c r="R493" s="26" t="e">
        <f>VLOOKUP('DATA ENTRY'!U493,'Sub Ref'!$C$14:$G$22,5,0)</f>
        <v>#N/A</v>
      </c>
      <c r="S493" s="26" t="e">
        <f t="shared" si="79"/>
        <v>#N/A</v>
      </c>
      <c r="T493" s="26" t="e">
        <f>INDEX('Sub Ref'!$O$14:$O$22,MATCH('DATA ENTRY'!X493,'Sub Ref'!$L$14:$L$22,0))</f>
        <v>#N/A</v>
      </c>
      <c r="U493" s="26" t="e">
        <f>INDEX('Sub Ref'!$P$14:$P$22,MATCH('DATA ENTRY'!X493,'Sub Ref'!$L$14:$L$22,0))</f>
        <v>#N/A</v>
      </c>
      <c r="V493" s="26" t="e">
        <f t="shared" si="73"/>
        <v>#N/A</v>
      </c>
      <c r="X493" s="26">
        <f>'DATA ENTRY'!A493</f>
        <v>0</v>
      </c>
      <c r="Y493" s="26">
        <f>'Sub Ref'!$D$27</f>
        <v>2.25</v>
      </c>
      <c r="Z493" s="26">
        <f>'Sub Ref'!$E$27</f>
        <v>0.75</v>
      </c>
      <c r="AA493" s="26">
        <f>'Sub Ref'!$M$27</f>
        <v>3</v>
      </c>
      <c r="AB493" s="26">
        <f>'Sub Ref'!$N$27</f>
        <v>1</v>
      </c>
      <c r="AC493" s="26">
        <f>IFERROR(VLOOKUP('DATA ENTRY'!L493,'Sub Ref'!$L$30:$N$31,2,0),0)</f>
        <v>0</v>
      </c>
      <c r="AD493" s="26">
        <f>IFERROR(VLOOKUP('DATA ENTRY'!L493,'Sub Ref'!$L$30:$N$31,3,0),0)</f>
        <v>0</v>
      </c>
      <c r="AE493" s="26">
        <f>IFERROR(VLOOKUP('DATA ENTRY'!O493,'Sub Ref'!$C$3:$E$11,2,0),0)</f>
        <v>0</v>
      </c>
      <c r="AF493" s="26">
        <f>IFERROR(VLOOKUP('DATA ENTRY'!O493,'Sub Ref'!$C$3:$E$11,3,0),0)</f>
        <v>0</v>
      </c>
      <c r="AG493" s="26">
        <f>IFERROR(VLOOKUP('DATA ENTRY'!R493,'Sub Ref'!$L$3:$N$24,2,0),0)</f>
        <v>0</v>
      </c>
      <c r="AH493" s="26">
        <f>IFERROR(VLOOKUP('DATA ENTRY'!R493,'Sub Ref'!$L$3:$N$24,3,0),0)</f>
        <v>0</v>
      </c>
      <c r="AI493" s="26">
        <f>IFERROR(VLOOKUP('DATA ENTRY'!U493,'Sub Ref'!$C$14:$E$22,2,0),0)</f>
        <v>0</v>
      </c>
      <c r="AJ493" s="26">
        <f>IFERROR(VLOOKUP('DATA ENTRY'!U493,'Sub Ref'!$C$14:$E$22,3,0),0)</f>
        <v>0</v>
      </c>
      <c r="AK493" s="26">
        <f>IFERROR(INDEX('Sub Ref'!$M$14:$M$23,MATCH('DATA ENTRY'!X493,'Sub Ref'!$L$14:$L$23,0)),0)</f>
        <v>0</v>
      </c>
      <c r="AL493" s="26">
        <f>IFERROR(INDEX('Sub Ref'!$N$14:$N$23,MATCH('DATA ENTRY'!X493,'Sub Ref'!$L$14:$L$23,0)),0)</f>
        <v>0</v>
      </c>
      <c r="AN493" s="26">
        <f t="shared" si="74"/>
        <v>7</v>
      </c>
      <c r="AP493" s="26">
        <f>IFERROR('MARK LOOKUP'!Y493*LEDGER!AR493,0)</f>
        <v>0</v>
      </c>
      <c r="AQ493" s="26">
        <f>IFERROR('MARK LOOKUP'!Z493*LEDGER!AS493,0)</f>
        <v>0</v>
      </c>
      <c r="AR493" s="26">
        <f>IFERROR(AA493*LEDGER!AU493,0)</f>
        <v>0</v>
      </c>
      <c r="AS493" s="26">
        <f>IFERROR(AB493*LEDGER!AV493,0)</f>
        <v>0</v>
      </c>
      <c r="AT493" s="26">
        <f>IFERROR(AC493*LEDGER!AU493,0)</f>
        <v>0</v>
      </c>
      <c r="AU493" s="26">
        <f>IFERROR(AD493*LEDGER!AV493,0)</f>
        <v>0</v>
      </c>
      <c r="AV493" s="26">
        <f>IFERROR(AE493*LEDGER!BA493,0)</f>
        <v>0</v>
      </c>
      <c r="AW493" s="26">
        <f>IFERROR(AF493*LEDGER!BB493,0)</f>
        <v>0</v>
      </c>
      <c r="AX493" s="26">
        <f>IFERROR(AG493*LEDGER!BD493,0)</f>
        <v>0</v>
      </c>
      <c r="AY493" s="26">
        <f>IFERROR(AH493*LEDGER!BE493,0)</f>
        <v>0</v>
      </c>
      <c r="AZ493" s="26">
        <f>IFERROR(AI493*LEDGER!BG493,0)</f>
        <v>0</v>
      </c>
      <c r="BA493" s="26">
        <f>IFERROR(AJ493*LEDGER!BH493,0)</f>
        <v>0</v>
      </c>
      <c r="BB493" s="26">
        <f>IFERROR(AK493*LEDGER!BJ493,0)</f>
        <v>0</v>
      </c>
      <c r="BC493" s="26">
        <f>IFERROR(AL493*LEDGER!BK493,0)</f>
        <v>0</v>
      </c>
      <c r="BD493" s="26">
        <f t="shared" si="75"/>
        <v>0</v>
      </c>
      <c r="BE493" s="26">
        <f t="shared" si="76"/>
        <v>0</v>
      </c>
    </row>
    <row r="494" spans="2:57" x14ac:dyDescent="0.2">
      <c r="B494" s="26">
        <f>'Sub Ref'!F$27</f>
        <v>75</v>
      </c>
      <c r="C494" s="26">
        <f>'Sub Ref'!G$27</f>
        <v>25</v>
      </c>
      <c r="D494" s="26">
        <f t="shared" si="70"/>
        <v>100</v>
      </c>
      <c r="E494" s="26">
        <f>'Sub Ref'!O$27</f>
        <v>75</v>
      </c>
      <c r="F494" s="26">
        <f>'Sub Ref'!P$27</f>
        <v>25</v>
      </c>
      <c r="G494" s="26">
        <f t="shared" si="71"/>
        <v>100</v>
      </c>
      <c r="H494" s="26" t="e">
        <f>VLOOKUP('DATA ENTRY'!L494,'Sub Ref'!$L$30:$O$31,4,0)</f>
        <v>#N/A</v>
      </c>
      <c r="I494" s="26" t="e">
        <f>VLOOKUP('DATA ENTRY'!L494,'Sub Ref'!$L$30:$P$31,5,0)</f>
        <v>#N/A</v>
      </c>
      <c r="J494" s="26" t="e">
        <f t="shared" si="77"/>
        <v>#N/A</v>
      </c>
      <c r="K494" s="26" t="e">
        <f>VLOOKUP('DATA ENTRY'!O494,'Sub Ref'!$C$3:$G$11,4,0)</f>
        <v>#N/A</v>
      </c>
      <c r="L494" s="26" t="e">
        <f>VLOOKUP('DATA ENTRY'!O494,'Sub Ref'!$C$3:$G$11,5,0)</f>
        <v>#N/A</v>
      </c>
      <c r="M494" s="26" t="e">
        <f t="shared" si="72"/>
        <v>#N/A</v>
      </c>
      <c r="N494" s="26" t="e">
        <f>VLOOKUP('DATA ENTRY'!R494,'Sub Ref'!$L$3:$P$11,4,0)</f>
        <v>#N/A</v>
      </c>
      <c r="O494" s="26" t="e">
        <f>VLOOKUP('DATA ENTRY'!R494,'Sub Ref'!$L$3:$P$11,5,0)</f>
        <v>#N/A</v>
      </c>
      <c r="P494" s="26" t="e">
        <f t="shared" si="78"/>
        <v>#N/A</v>
      </c>
      <c r="Q494" s="26" t="e">
        <f>VLOOKUP('DATA ENTRY'!U494,'Sub Ref'!$C$14:$G$22,4,0)</f>
        <v>#N/A</v>
      </c>
      <c r="R494" s="26" t="e">
        <f>VLOOKUP('DATA ENTRY'!U494,'Sub Ref'!$C$14:$G$22,5,0)</f>
        <v>#N/A</v>
      </c>
      <c r="S494" s="26" t="e">
        <f t="shared" si="79"/>
        <v>#N/A</v>
      </c>
      <c r="T494" s="26" t="e">
        <f>INDEX('Sub Ref'!$O$14:$O$22,MATCH('DATA ENTRY'!X494,'Sub Ref'!$L$14:$L$22,0))</f>
        <v>#N/A</v>
      </c>
      <c r="U494" s="26" t="e">
        <f>INDEX('Sub Ref'!$P$14:$P$22,MATCH('DATA ENTRY'!X494,'Sub Ref'!$L$14:$L$22,0))</f>
        <v>#N/A</v>
      </c>
      <c r="V494" s="26" t="e">
        <f t="shared" si="73"/>
        <v>#N/A</v>
      </c>
      <c r="X494" s="26">
        <f>'DATA ENTRY'!A494</f>
        <v>0</v>
      </c>
      <c r="Y494" s="26">
        <f>'Sub Ref'!$D$27</f>
        <v>2.25</v>
      </c>
      <c r="Z494" s="26">
        <f>'Sub Ref'!$E$27</f>
        <v>0.75</v>
      </c>
      <c r="AA494" s="26">
        <f>'Sub Ref'!$M$27</f>
        <v>3</v>
      </c>
      <c r="AB494" s="26">
        <f>'Sub Ref'!$N$27</f>
        <v>1</v>
      </c>
      <c r="AC494" s="26">
        <f>IFERROR(VLOOKUP('DATA ENTRY'!L494,'Sub Ref'!$L$30:$N$31,2,0),0)</f>
        <v>0</v>
      </c>
      <c r="AD494" s="26">
        <f>IFERROR(VLOOKUP('DATA ENTRY'!L494,'Sub Ref'!$L$30:$N$31,3,0),0)</f>
        <v>0</v>
      </c>
      <c r="AE494" s="26">
        <f>IFERROR(VLOOKUP('DATA ENTRY'!O494,'Sub Ref'!$C$3:$E$11,2,0),0)</f>
        <v>0</v>
      </c>
      <c r="AF494" s="26">
        <f>IFERROR(VLOOKUP('DATA ENTRY'!O494,'Sub Ref'!$C$3:$E$11,3,0),0)</f>
        <v>0</v>
      </c>
      <c r="AG494" s="26">
        <f>IFERROR(VLOOKUP('DATA ENTRY'!R494,'Sub Ref'!$L$3:$N$24,2,0),0)</f>
        <v>0</v>
      </c>
      <c r="AH494" s="26">
        <f>IFERROR(VLOOKUP('DATA ENTRY'!R494,'Sub Ref'!$L$3:$N$24,3,0),0)</f>
        <v>0</v>
      </c>
      <c r="AI494" s="26">
        <f>IFERROR(VLOOKUP('DATA ENTRY'!U494,'Sub Ref'!$C$14:$E$22,2,0),0)</f>
        <v>0</v>
      </c>
      <c r="AJ494" s="26">
        <f>IFERROR(VLOOKUP('DATA ENTRY'!U494,'Sub Ref'!$C$14:$E$22,3,0),0)</f>
        <v>0</v>
      </c>
      <c r="AK494" s="26">
        <f>IFERROR(INDEX('Sub Ref'!$M$14:$M$23,MATCH('DATA ENTRY'!X494,'Sub Ref'!$L$14:$L$23,0)),0)</f>
        <v>0</v>
      </c>
      <c r="AL494" s="26">
        <f>IFERROR(INDEX('Sub Ref'!$N$14:$N$23,MATCH('DATA ENTRY'!X494,'Sub Ref'!$L$14:$L$23,0)),0)</f>
        <v>0</v>
      </c>
      <c r="AN494" s="26">
        <f t="shared" si="74"/>
        <v>7</v>
      </c>
      <c r="AP494" s="26">
        <f>IFERROR('MARK LOOKUP'!Y494*LEDGER!AR494,0)</f>
        <v>0</v>
      </c>
      <c r="AQ494" s="26">
        <f>IFERROR('MARK LOOKUP'!Z494*LEDGER!AS494,0)</f>
        <v>0</v>
      </c>
      <c r="AR494" s="26">
        <f>IFERROR(AA494*LEDGER!AU494,0)</f>
        <v>0</v>
      </c>
      <c r="AS494" s="26">
        <f>IFERROR(AB494*LEDGER!AV494,0)</f>
        <v>0</v>
      </c>
      <c r="AT494" s="26">
        <f>IFERROR(AC494*LEDGER!AU494,0)</f>
        <v>0</v>
      </c>
      <c r="AU494" s="26">
        <f>IFERROR(AD494*LEDGER!AV494,0)</f>
        <v>0</v>
      </c>
      <c r="AV494" s="26">
        <f>IFERROR(AE494*LEDGER!BA494,0)</f>
        <v>0</v>
      </c>
      <c r="AW494" s="26">
        <f>IFERROR(AF494*LEDGER!BB494,0)</f>
        <v>0</v>
      </c>
      <c r="AX494" s="26">
        <f>IFERROR(AG494*LEDGER!BD494,0)</f>
        <v>0</v>
      </c>
      <c r="AY494" s="26">
        <f>IFERROR(AH494*LEDGER!BE494,0)</f>
        <v>0</v>
      </c>
      <c r="AZ494" s="26">
        <f>IFERROR(AI494*LEDGER!BG494,0)</f>
        <v>0</v>
      </c>
      <c r="BA494" s="26">
        <f>IFERROR(AJ494*LEDGER!BH494,0)</f>
        <v>0</v>
      </c>
      <c r="BB494" s="26">
        <f>IFERROR(AK494*LEDGER!BJ494,0)</f>
        <v>0</v>
      </c>
      <c r="BC494" s="26">
        <f>IFERROR(AL494*LEDGER!BK494,0)</f>
        <v>0</v>
      </c>
      <c r="BD494" s="26">
        <f t="shared" si="75"/>
        <v>0</v>
      </c>
      <c r="BE494" s="26">
        <f t="shared" si="76"/>
        <v>0</v>
      </c>
    </row>
    <row r="495" spans="2:57" x14ac:dyDescent="0.2">
      <c r="B495" s="26">
        <f>'Sub Ref'!F$27</f>
        <v>75</v>
      </c>
      <c r="C495" s="26">
        <f>'Sub Ref'!G$27</f>
        <v>25</v>
      </c>
      <c r="D495" s="26">
        <f t="shared" si="70"/>
        <v>100</v>
      </c>
      <c r="E495" s="26">
        <f>'Sub Ref'!O$27</f>
        <v>75</v>
      </c>
      <c r="F495" s="26">
        <f>'Sub Ref'!P$27</f>
        <v>25</v>
      </c>
      <c r="G495" s="26">
        <f t="shared" si="71"/>
        <v>100</v>
      </c>
      <c r="H495" s="26" t="e">
        <f>VLOOKUP('DATA ENTRY'!L495,'Sub Ref'!$L$30:$O$31,4,0)</f>
        <v>#N/A</v>
      </c>
      <c r="I495" s="26" t="e">
        <f>VLOOKUP('DATA ENTRY'!L495,'Sub Ref'!$L$30:$P$31,5,0)</f>
        <v>#N/A</v>
      </c>
      <c r="J495" s="26" t="e">
        <f t="shared" si="77"/>
        <v>#N/A</v>
      </c>
      <c r="K495" s="26" t="e">
        <f>VLOOKUP('DATA ENTRY'!O495,'Sub Ref'!$C$3:$G$11,4,0)</f>
        <v>#N/A</v>
      </c>
      <c r="L495" s="26" t="e">
        <f>VLOOKUP('DATA ENTRY'!O495,'Sub Ref'!$C$3:$G$11,5,0)</f>
        <v>#N/A</v>
      </c>
      <c r="M495" s="26" t="e">
        <f t="shared" si="72"/>
        <v>#N/A</v>
      </c>
      <c r="N495" s="26" t="e">
        <f>VLOOKUP('DATA ENTRY'!R495,'Sub Ref'!$L$3:$P$11,4,0)</f>
        <v>#N/A</v>
      </c>
      <c r="O495" s="26" t="e">
        <f>VLOOKUP('DATA ENTRY'!R495,'Sub Ref'!$L$3:$P$11,5,0)</f>
        <v>#N/A</v>
      </c>
      <c r="P495" s="26" t="e">
        <f t="shared" si="78"/>
        <v>#N/A</v>
      </c>
      <c r="Q495" s="26" t="e">
        <f>VLOOKUP('DATA ENTRY'!U495,'Sub Ref'!$C$14:$G$22,4,0)</f>
        <v>#N/A</v>
      </c>
      <c r="R495" s="26" t="e">
        <f>VLOOKUP('DATA ENTRY'!U495,'Sub Ref'!$C$14:$G$22,5,0)</f>
        <v>#N/A</v>
      </c>
      <c r="S495" s="26" t="e">
        <f t="shared" si="79"/>
        <v>#N/A</v>
      </c>
      <c r="T495" s="26" t="e">
        <f>INDEX('Sub Ref'!$O$14:$O$22,MATCH('DATA ENTRY'!X495,'Sub Ref'!$L$14:$L$22,0))</f>
        <v>#N/A</v>
      </c>
      <c r="U495" s="26" t="e">
        <f>INDEX('Sub Ref'!$P$14:$P$22,MATCH('DATA ENTRY'!X495,'Sub Ref'!$L$14:$L$22,0))</f>
        <v>#N/A</v>
      </c>
      <c r="V495" s="26" t="e">
        <f t="shared" si="73"/>
        <v>#N/A</v>
      </c>
      <c r="X495" s="26">
        <f>'DATA ENTRY'!A495</f>
        <v>0</v>
      </c>
      <c r="Y495" s="26">
        <f>'Sub Ref'!$D$27</f>
        <v>2.25</v>
      </c>
      <c r="Z495" s="26">
        <f>'Sub Ref'!$E$27</f>
        <v>0.75</v>
      </c>
      <c r="AA495" s="26">
        <f>'Sub Ref'!$M$27</f>
        <v>3</v>
      </c>
      <c r="AB495" s="26">
        <f>'Sub Ref'!$N$27</f>
        <v>1</v>
      </c>
      <c r="AC495" s="26">
        <f>IFERROR(VLOOKUP('DATA ENTRY'!L495,'Sub Ref'!$L$30:$N$31,2,0),0)</f>
        <v>0</v>
      </c>
      <c r="AD495" s="26">
        <f>IFERROR(VLOOKUP('DATA ENTRY'!L495,'Sub Ref'!$L$30:$N$31,3,0),0)</f>
        <v>0</v>
      </c>
      <c r="AE495" s="26">
        <f>IFERROR(VLOOKUP('DATA ENTRY'!O495,'Sub Ref'!$C$3:$E$11,2,0),0)</f>
        <v>0</v>
      </c>
      <c r="AF495" s="26">
        <f>IFERROR(VLOOKUP('DATA ENTRY'!O495,'Sub Ref'!$C$3:$E$11,3,0),0)</f>
        <v>0</v>
      </c>
      <c r="AG495" s="26">
        <f>IFERROR(VLOOKUP('DATA ENTRY'!R495,'Sub Ref'!$L$3:$N$24,2,0),0)</f>
        <v>0</v>
      </c>
      <c r="AH495" s="26">
        <f>IFERROR(VLOOKUP('DATA ENTRY'!R495,'Sub Ref'!$L$3:$N$24,3,0),0)</f>
        <v>0</v>
      </c>
      <c r="AI495" s="26">
        <f>IFERROR(VLOOKUP('DATA ENTRY'!U495,'Sub Ref'!$C$14:$E$22,2,0),0)</f>
        <v>0</v>
      </c>
      <c r="AJ495" s="26">
        <f>IFERROR(VLOOKUP('DATA ENTRY'!U495,'Sub Ref'!$C$14:$E$22,3,0),0)</f>
        <v>0</v>
      </c>
      <c r="AK495" s="26">
        <f>IFERROR(INDEX('Sub Ref'!$M$14:$M$23,MATCH('DATA ENTRY'!X495,'Sub Ref'!$L$14:$L$23,0)),0)</f>
        <v>0</v>
      </c>
      <c r="AL495" s="26">
        <f>IFERROR(INDEX('Sub Ref'!$N$14:$N$23,MATCH('DATA ENTRY'!X495,'Sub Ref'!$L$14:$L$23,0)),0)</f>
        <v>0</v>
      </c>
      <c r="AN495" s="26">
        <f t="shared" si="74"/>
        <v>7</v>
      </c>
      <c r="AP495" s="26">
        <f>IFERROR('MARK LOOKUP'!Y495*LEDGER!AR495,0)</f>
        <v>0</v>
      </c>
      <c r="AQ495" s="26">
        <f>IFERROR('MARK LOOKUP'!Z495*LEDGER!AS495,0)</f>
        <v>0</v>
      </c>
      <c r="AR495" s="26">
        <f>IFERROR(AA495*LEDGER!AU495,0)</f>
        <v>0</v>
      </c>
      <c r="AS495" s="26">
        <f>IFERROR(AB495*LEDGER!AV495,0)</f>
        <v>0</v>
      </c>
      <c r="AT495" s="26">
        <f>IFERROR(AC495*LEDGER!AU495,0)</f>
        <v>0</v>
      </c>
      <c r="AU495" s="26">
        <f>IFERROR(AD495*LEDGER!AV495,0)</f>
        <v>0</v>
      </c>
      <c r="AV495" s="26">
        <f>IFERROR(AE495*LEDGER!BA495,0)</f>
        <v>0</v>
      </c>
      <c r="AW495" s="26">
        <f>IFERROR(AF495*LEDGER!BB495,0)</f>
        <v>0</v>
      </c>
      <c r="AX495" s="26">
        <f>IFERROR(AG495*LEDGER!BD495,0)</f>
        <v>0</v>
      </c>
      <c r="AY495" s="26">
        <f>IFERROR(AH495*LEDGER!BE495,0)</f>
        <v>0</v>
      </c>
      <c r="AZ495" s="26">
        <f>IFERROR(AI495*LEDGER!BG495,0)</f>
        <v>0</v>
      </c>
      <c r="BA495" s="26">
        <f>IFERROR(AJ495*LEDGER!BH495,0)</f>
        <v>0</v>
      </c>
      <c r="BB495" s="26">
        <f>IFERROR(AK495*LEDGER!BJ495,0)</f>
        <v>0</v>
      </c>
      <c r="BC495" s="26">
        <f>IFERROR(AL495*LEDGER!BK495,0)</f>
        <v>0</v>
      </c>
      <c r="BD495" s="26">
        <f t="shared" si="75"/>
        <v>0</v>
      </c>
      <c r="BE495" s="26">
        <f t="shared" si="76"/>
        <v>0</v>
      </c>
    </row>
    <row r="496" spans="2:57" x14ac:dyDescent="0.2">
      <c r="B496" s="26">
        <f>'Sub Ref'!F$27</f>
        <v>75</v>
      </c>
      <c r="C496" s="26">
        <f>'Sub Ref'!G$27</f>
        <v>25</v>
      </c>
      <c r="D496" s="26">
        <f t="shared" si="70"/>
        <v>100</v>
      </c>
      <c r="E496" s="26">
        <f>'Sub Ref'!O$27</f>
        <v>75</v>
      </c>
      <c r="F496" s="26">
        <f>'Sub Ref'!P$27</f>
        <v>25</v>
      </c>
      <c r="G496" s="26">
        <f t="shared" si="71"/>
        <v>100</v>
      </c>
      <c r="H496" s="26" t="e">
        <f>VLOOKUP('DATA ENTRY'!L496,'Sub Ref'!$L$30:$O$31,4,0)</f>
        <v>#N/A</v>
      </c>
      <c r="I496" s="26" t="e">
        <f>VLOOKUP('DATA ENTRY'!L496,'Sub Ref'!$L$30:$P$31,5,0)</f>
        <v>#N/A</v>
      </c>
      <c r="J496" s="26" t="e">
        <f t="shared" si="77"/>
        <v>#N/A</v>
      </c>
      <c r="K496" s="26" t="e">
        <f>VLOOKUP('DATA ENTRY'!O496,'Sub Ref'!$C$3:$G$11,4,0)</f>
        <v>#N/A</v>
      </c>
      <c r="L496" s="26" t="e">
        <f>VLOOKUP('DATA ENTRY'!O496,'Sub Ref'!$C$3:$G$11,5,0)</f>
        <v>#N/A</v>
      </c>
      <c r="M496" s="26" t="e">
        <f t="shared" si="72"/>
        <v>#N/A</v>
      </c>
      <c r="N496" s="26" t="e">
        <f>VLOOKUP('DATA ENTRY'!R496,'Sub Ref'!$L$3:$P$11,4,0)</f>
        <v>#N/A</v>
      </c>
      <c r="O496" s="26" t="e">
        <f>VLOOKUP('DATA ENTRY'!R496,'Sub Ref'!$L$3:$P$11,5,0)</f>
        <v>#N/A</v>
      </c>
      <c r="P496" s="26" t="e">
        <f t="shared" si="78"/>
        <v>#N/A</v>
      </c>
      <c r="Q496" s="26" t="e">
        <f>VLOOKUP('DATA ENTRY'!U496,'Sub Ref'!$C$14:$G$22,4,0)</f>
        <v>#N/A</v>
      </c>
      <c r="R496" s="26" t="e">
        <f>VLOOKUP('DATA ENTRY'!U496,'Sub Ref'!$C$14:$G$22,5,0)</f>
        <v>#N/A</v>
      </c>
      <c r="S496" s="26" t="e">
        <f t="shared" si="79"/>
        <v>#N/A</v>
      </c>
      <c r="T496" s="26" t="e">
        <f>INDEX('Sub Ref'!$O$14:$O$22,MATCH('DATA ENTRY'!X496,'Sub Ref'!$L$14:$L$22,0))</f>
        <v>#N/A</v>
      </c>
      <c r="U496" s="26" t="e">
        <f>INDEX('Sub Ref'!$P$14:$P$22,MATCH('DATA ENTRY'!X496,'Sub Ref'!$L$14:$L$22,0))</f>
        <v>#N/A</v>
      </c>
      <c r="V496" s="26" t="e">
        <f t="shared" si="73"/>
        <v>#N/A</v>
      </c>
      <c r="X496" s="26">
        <f>'DATA ENTRY'!A496</f>
        <v>0</v>
      </c>
      <c r="Y496" s="26">
        <f>'Sub Ref'!$D$27</f>
        <v>2.25</v>
      </c>
      <c r="Z496" s="26">
        <f>'Sub Ref'!$E$27</f>
        <v>0.75</v>
      </c>
      <c r="AA496" s="26">
        <f>'Sub Ref'!$M$27</f>
        <v>3</v>
      </c>
      <c r="AB496" s="26">
        <f>'Sub Ref'!$N$27</f>
        <v>1</v>
      </c>
      <c r="AC496" s="26">
        <f>IFERROR(VLOOKUP('DATA ENTRY'!L496,'Sub Ref'!$L$30:$N$31,2,0),0)</f>
        <v>0</v>
      </c>
      <c r="AD496" s="26">
        <f>IFERROR(VLOOKUP('DATA ENTRY'!L496,'Sub Ref'!$L$30:$N$31,3,0),0)</f>
        <v>0</v>
      </c>
      <c r="AE496" s="26">
        <f>IFERROR(VLOOKUP('DATA ENTRY'!O496,'Sub Ref'!$C$3:$E$11,2,0),0)</f>
        <v>0</v>
      </c>
      <c r="AF496" s="26">
        <f>IFERROR(VLOOKUP('DATA ENTRY'!O496,'Sub Ref'!$C$3:$E$11,3,0),0)</f>
        <v>0</v>
      </c>
      <c r="AG496" s="26">
        <f>IFERROR(VLOOKUP('DATA ENTRY'!R496,'Sub Ref'!$L$3:$N$24,2,0),0)</f>
        <v>0</v>
      </c>
      <c r="AH496" s="26">
        <f>IFERROR(VLOOKUP('DATA ENTRY'!R496,'Sub Ref'!$L$3:$N$24,3,0),0)</f>
        <v>0</v>
      </c>
      <c r="AI496" s="26">
        <f>IFERROR(VLOOKUP('DATA ENTRY'!U496,'Sub Ref'!$C$14:$E$22,2,0),0)</f>
        <v>0</v>
      </c>
      <c r="AJ496" s="26">
        <f>IFERROR(VLOOKUP('DATA ENTRY'!U496,'Sub Ref'!$C$14:$E$22,3,0),0)</f>
        <v>0</v>
      </c>
      <c r="AK496" s="26">
        <f>IFERROR(INDEX('Sub Ref'!$M$14:$M$23,MATCH('DATA ENTRY'!X496,'Sub Ref'!$L$14:$L$23,0)),0)</f>
        <v>0</v>
      </c>
      <c r="AL496" s="26">
        <f>IFERROR(INDEX('Sub Ref'!$N$14:$N$23,MATCH('DATA ENTRY'!X496,'Sub Ref'!$L$14:$L$23,0)),0)</f>
        <v>0</v>
      </c>
      <c r="AN496" s="26">
        <f t="shared" si="74"/>
        <v>7</v>
      </c>
      <c r="AP496" s="26">
        <f>IFERROR('MARK LOOKUP'!Y496*LEDGER!AR496,0)</f>
        <v>0</v>
      </c>
      <c r="AQ496" s="26">
        <f>IFERROR('MARK LOOKUP'!Z496*LEDGER!AS496,0)</f>
        <v>0</v>
      </c>
      <c r="AR496" s="26">
        <f>IFERROR(AA496*LEDGER!AU496,0)</f>
        <v>0</v>
      </c>
      <c r="AS496" s="26">
        <f>IFERROR(AB496*LEDGER!AV496,0)</f>
        <v>0</v>
      </c>
      <c r="AT496" s="26">
        <f>IFERROR(AC496*LEDGER!AU496,0)</f>
        <v>0</v>
      </c>
      <c r="AU496" s="26">
        <f>IFERROR(AD496*LEDGER!AV496,0)</f>
        <v>0</v>
      </c>
      <c r="AV496" s="26">
        <f>IFERROR(AE496*LEDGER!BA496,0)</f>
        <v>0</v>
      </c>
      <c r="AW496" s="26">
        <f>IFERROR(AF496*LEDGER!BB496,0)</f>
        <v>0</v>
      </c>
      <c r="AX496" s="26">
        <f>IFERROR(AG496*LEDGER!BD496,0)</f>
        <v>0</v>
      </c>
      <c r="AY496" s="26">
        <f>IFERROR(AH496*LEDGER!BE496,0)</f>
        <v>0</v>
      </c>
      <c r="AZ496" s="26">
        <f>IFERROR(AI496*LEDGER!BG496,0)</f>
        <v>0</v>
      </c>
      <c r="BA496" s="26">
        <f>IFERROR(AJ496*LEDGER!BH496,0)</f>
        <v>0</v>
      </c>
      <c r="BB496" s="26">
        <f>IFERROR(AK496*LEDGER!BJ496,0)</f>
        <v>0</v>
      </c>
      <c r="BC496" s="26">
        <f>IFERROR(AL496*LEDGER!BK496,0)</f>
        <v>0</v>
      </c>
      <c r="BD496" s="26">
        <f t="shared" si="75"/>
        <v>0</v>
      </c>
      <c r="BE496" s="26">
        <f t="shared" si="76"/>
        <v>0</v>
      </c>
    </row>
    <row r="497" spans="2:57" x14ac:dyDescent="0.2">
      <c r="B497" s="26">
        <f>'Sub Ref'!F$27</f>
        <v>75</v>
      </c>
      <c r="C497" s="26">
        <f>'Sub Ref'!G$27</f>
        <v>25</v>
      </c>
      <c r="D497" s="26">
        <f t="shared" si="70"/>
        <v>100</v>
      </c>
      <c r="E497" s="26">
        <f>'Sub Ref'!O$27</f>
        <v>75</v>
      </c>
      <c r="F497" s="26">
        <f>'Sub Ref'!P$27</f>
        <v>25</v>
      </c>
      <c r="G497" s="26">
        <f t="shared" si="71"/>
        <v>100</v>
      </c>
      <c r="H497" s="26" t="e">
        <f>VLOOKUP('DATA ENTRY'!L497,'Sub Ref'!$L$30:$O$31,4,0)</f>
        <v>#N/A</v>
      </c>
      <c r="I497" s="26" t="e">
        <f>VLOOKUP('DATA ENTRY'!L497,'Sub Ref'!$L$30:$P$31,5,0)</f>
        <v>#N/A</v>
      </c>
      <c r="J497" s="26" t="e">
        <f t="shared" si="77"/>
        <v>#N/A</v>
      </c>
      <c r="K497" s="26" t="e">
        <f>VLOOKUP('DATA ENTRY'!O497,'Sub Ref'!$C$3:$G$11,4,0)</f>
        <v>#N/A</v>
      </c>
      <c r="L497" s="26" t="e">
        <f>VLOOKUP('DATA ENTRY'!O497,'Sub Ref'!$C$3:$G$11,5,0)</f>
        <v>#N/A</v>
      </c>
      <c r="M497" s="26" t="e">
        <f t="shared" si="72"/>
        <v>#N/A</v>
      </c>
      <c r="N497" s="26" t="e">
        <f>VLOOKUP('DATA ENTRY'!R497,'Sub Ref'!$L$3:$P$11,4,0)</f>
        <v>#N/A</v>
      </c>
      <c r="O497" s="26" t="e">
        <f>VLOOKUP('DATA ENTRY'!R497,'Sub Ref'!$L$3:$P$11,5,0)</f>
        <v>#N/A</v>
      </c>
      <c r="P497" s="26" t="e">
        <f t="shared" si="78"/>
        <v>#N/A</v>
      </c>
      <c r="Q497" s="26" t="e">
        <f>VLOOKUP('DATA ENTRY'!U497,'Sub Ref'!$C$14:$G$22,4,0)</f>
        <v>#N/A</v>
      </c>
      <c r="R497" s="26" t="e">
        <f>VLOOKUP('DATA ENTRY'!U497,'Sub Ref'!$C$14:$G$22,5,0)</f>
        <v>#N/A</v>
      </c>
      <c r="S497" s="26" t="e">
        <f t="shared" si="79"/>
        <v>#N/A</v>
      </c>
      <c r="T497" s="26" t="e">
        <f>INDEX('Sub Ref'!$O$14:$O$22,MATCH('DATA ENTRY'!X497,'Sub Ref'!$L$14:$L$22,0))</f>
        <v>#N/A</v>
      </c>
      <c r="U497" s="26" t="e">
        <f>INDEX('Sub Ref'!$P$14:$P$22,MATCH('DATA ENTRY'!X497,'Sub Ref'!$L$14:$L$22,0))</f>
        <v>#N/A</v>
      </c>
      <c r="V497" s="26" t="e">
        <f t="shared" si="73"/>
        <v>#N/A</v>
      </c>
      <c r="X497" s="26">
        <f>'DATA ENTRY'!A497</f>
        <v>0</v>
      </c>
      <c r="Y497" s="26">
        <f>'Sub Ref'!$D$27</f>
        <v>2.25</v>
      </c>
      <c r="Z497" s="26">
        <f>'Sub Ref'!$E$27</f>
        <v>0.75</v>
      </c>
      <c r="AA497" s="26">
        <f>'Sub Ref'!$M$27</f>
        <v>3</v>
      </c>
      <c r="AB497" s="26">
        <f>'Sub Ref'!$N$27</f>
        <v>1</v>
      </c>
      <c r="AC497" s="26">
        <f>IFERROR(VLOOKUP('DATA ENTRY'!L497,'Sub Ref'!$L$30:$N$31,2,0),0)</f>
        <v>0</v>
      </c>
      <c r="AD497" s="26">
        <f>IFERROR(VLOOKUP('DATA ENTRY'!L497,'Sub Ref'!$L$30:$N$31,3,0),0)</f>
        <v>0</v>
      </c>
      <c r="AE497" s="26">
        <f>IFERROR(VLOOKUP('DATA ENTRY'!O497,'Sub Ref'!$C$3:$E$11,2,0),0)</f>
        <v>0</v>
      </c>
      <c r="AF497" s="26">
        <f>IFERROR(VLOOKUP('DATA ENTRY'!O497,'Sub Ref'!$C$3:$E$11,3,0),0)</f>
        <v>0</v>
      </c>
      <c r="AG497" s="26">
        <f>IFERROR(VLOOKUP('DATA ENTRY'!R497,'Sub Ref'!$L$3:$N$24,2,0),0)</f>
        <v>0</v>
      </c>
      <c r="AH497" s="26">
        <f>IFERROR(VLOOKUP('DATA ENTRY'!R497,'Sub Ref'!$L$3:$N$24,3,0),0)</f>
        <v>0</v>
      </c>
      <c r="AI497" s="26">
        <f>IFERROR(VLOOKUP('DATA ENTRY'!U497,'Sub Ref'!$C$14:$E$22,2,0),0)</f>
        <v>0</v>
      </c>
      <c r="AJ497" s="26">
        <f>IFERROR(VLOOKUP('DATA ENTRY'!U497,'Sub Ref'!$C$14:$E$22,3,0),0)</f>
        <v>0</v>
      </c>
      <c r="AK497" s="26">
        <f>IFERROR(INDEX('Sub Ref'!$M$14:$M$23,MATCH('DATA ENTRY'!X497,'Sub Ref'!$L$14:$L$23,0)),0)</f>
        <v>0</v>
      </c>
      <c r="AL497" s="26">
        <f>IFERROR(INDEX('Sub Ref'!$N$14:$N$23,MATCH('DATA ENTRY'!X497,'Sub Ref'!$L$14:$L$23,0)),0)</f>
        <v>0</v>
      </c>
      <c r="AN497" s="26">
        <f t="shared" si="74"/>
        <v>7</v>
      </c>
      <c r="AP497" s="26">
        <f>IFERROR('MARK LOOKUP'!Y497*LEDGER!AR497,0)</f>
        <v>0</v>
      </c>
      <c r="AQ497" s="26">
        <f>IFERROR('MARK LOOKUP'!Z497*LEDGER!AS497,0)</f>
        <v>0</v>
      </c>
      <c r="AR497" s="26">
        <f>IFERROR(AA497*LEDGER!AU497,0)</f>
        <v>0</v>
      </c>
      <c r="AS497" s="26">
        <f>IFERROR(AB497*LEDGER!AV497,0)</f>
        <v>0</v>
      </c>
      <c r="AT497" s="26">
        <f>IFERROR(AC497*LEDGER!AU497,0)</f>
        <v>0</v>
      </c>
      <c r="AU497" s="26">
        <f>IFERROR(AD497*LEDGER!AV497,0)</f>
        <v>0</v>
      </c>
      <c r="AV497" s="26">
        <f>IFERROR(AE497*LEDGER!BA497,0)</f>
        <v>0</v>
      </c>
      <c r="AW497" s="26">
        <f>IFERROR(AF497*LEDGER!BB497,0)</f>
        <v>0</v>
      </c>
      <c r="AX497" s="26">
        <f>IFERROR(AG497*LEDGER!BD497,0)</f>
        <v>0</v>
      </c>
      <c r="AY497" s="26">
        <f>IFERROR(AH497*LEDGER!BE497,0)</f>
        <v>0</v>
      </c>
      <c r="AZ497" s="26">
        <f>IFERROR(AI497*LEDGER!BG497,0)</f>
        <v>0</v>
      </c>
      <c r="BA497" s="26">
        <f>IFERROR(AJ497*LEDGER!BH497,0)</f>
        <v>0</v>
      </c>
      <c r="BB497" s="26">
        <f>IFERROR(AK497*LEDGER!BJ497,0)</f>
        <v>0</v>
      </c>
      <c r="BC497" s="26">
        <f>IFERROR(AL497*LEDGER!BK497,0)</f>
        <v>0</v>
      </c>
      <c r="BD497" s="26">
        <f t="shared" si="75"/>
        <v>0</v>
      </c>
      <c r="BE497" s="26">
        <f t="shared" si="76"/>
        <v>0</v>
      </c>
    </row>
    <row r="498" spans="2:57" x14ac:dyDescent="0.2">
      <c r="B498" s="26">
        <f>'Sub Ref'!F$27</f>
        <v>75</v>
      </c>
      <c r="C498" s="26">
        <f>'Sub Ref'!G$27</f>
        <v>25</v>
      </c>
      <c r="D498" s="26">
        <f t="shared" si="70"/>
        <v>100</v>
      </c>
      <c r="E498" s="26">
        <f>'Sub Ref'!O$27</f>
        <v>75</v>
      </c>
      <c r="F498" s="26">
        <f>'Sub Ref'!P$27</f>
        <v>25</v>
      </c>
      <c r="G498" s="26">
        <f t="shared" si="71"/>
        <v>100</v>
      </c>
      <c r="H498" s="26" t="e">
        <f>VLOOKUP('DATA ENTRY'!L498,'Sub Ref'!$L$30:$O$31,4,0)</f>
        <v>#N/A</v>
      </c>
      <c r="I498" s="26" t="e">
        <f>VLOOKUP('DATA ENTRY'!L498,'Sub Ref'!$L$30:$P$31,5,0)</f>
        <v>#N/A</v>
      </c>
      <c r="J498" s="26" t="e">
        <f t="shared" si="77"/>
        <v>#N/A</v>
      </c>
      <c r="K498" s="26" t="e">
        <f>VLOOKUP('DATA ENTRY'!O498,'Sub Ref'!$C$3:$G$11,4,0)</f>
        <v>#N/A</v>
      </c>
      <c r="L498" s="26" t="e">
        <f>VLOOKUP('DATA ENTRY'!O498,'Sub Ref'!$C$3:$G$11,5,0)</f>
        <v>#N/A</v>
      </c>
      <c r="M498" s="26" t="e">
        <f t="shared" si="72"/>
        <v>#N/A</v>
      </c>
      <c r="N498" s="26" t="e">
        <f>VLOOKUP('DATA ENTRY'!R498,'Sub Ref'!$L$3:$P$11,4,0)</f>
        <v>#N/A</v>
      </c>
      <c r="O498" s="26" t="e">
        <f>VLOOKUP('DATA ENTRY'!R498,'Sub Ref'!$L$3:$P$11,5,0)</f>
        <v>#N/A</v>
      </c>
      <c r="P498" s="26" t="e">
        <f t="shared" si="78"/>
        <v>#N/A</v>
      </c>
      <c r="Q498" s="26" t="e">
        <f>VLOOKUP('DATA ENTRY'!U498,'Sub Ref'!$C$14:$G$22,4,0)</f>
        <v>#N/A</v>
      </c>
      <c r="R498" s="26" t="e">
        <f>VLOOKUP('DATA ENTRY'!U498,'Sub Ref'!$C$14:$G$22,5,0)</f>
        <v>#N/A</v>
      </c>
      <c r="S498" s="26" t="e">
        <f t="shared" si="79"/>
        <v>#N/A</v>
      </c>
      <c r="T498" s="26" t="e">
        <f>INDEX('Sub Ref'!$O$14:$O$22,MATCH('DATA ENTRY'!X498,'Sub Ref'!$L$14:$L$22,0))</f>
        <v>#N/A</v>
      </c>
      <c r="U498" s="26" t="e">
        <f>INDEX('Sub Ref'!$P$14:$P$22,MATCH('DATA ENTRY'!X498,'Sub Ref'!$L$14:$L$22,0))</f>
        <v>#N/A</v>
      </c>
      <c r="V498" s="26" t="e">
        <f t="shared" si="73"/>
        <v>#N/A</v>
      </c>
      <c r="X498" s="26">
        <f>'DATA ENTRY'!A498</f>
        <v>0</v>
      </c>
      <c r="Y498" s="26">
        <f>'Sub Ref'!$D$27</f>
        <v>2.25</v>
      </c>
      <c r="Z498" s="26">
        <f>'Sub Ref'!$E$27</f>
        <v>0.75</v>
      </c>
      <c r="AA498" s="26">
        <f>'Sub Ref'!$M$27</f>
        <v>3</v>
      </c>
      <c r="AB498" s="26">
        <f>'Sub Ref'!$N$27</f>
        <v>1</v>
      </c>
      <c r="AC498" s="26">
        <f>IFERROR(VLOOKUP('DATA ENTRY'!L498,'Sub Ref'!$L$30:$N$31,2,0),0)</f>
        <v>0</v>
      </c>
      <c r="AD498" s="26">
        <f>IFERROR(VLOOKUP('DATA ENTRY'!L498,'Sub Ref'!$L$30:$N$31,3,0),0)</f>
        <v>0</v>
      </c>
      <c r="AE498" s="26">
        <f>IFERROR(VLOOKUP('DATA ENTRY'!O498,'Sub Ref'!$C$3:$E$11,2,0),0)</f>
        <v>0</v>
      </c>
      <c r="AF498" s="26">
        <f>IFERROR(VLOOKUP('DATA ENTRY'!O498,'Sub Ref'!$C$3:$E$11,3,0),0)</f>
        <v>0</v>
      </c>
      <c r="AG498" s="26">
        <f>IFERROR(VLOOKUP('DATA ENTRY'!R498,'Sub Ref'!$L$3:$N$24,2,0),0)</f>
        <v>0</v>
      </c>
      <c r="AH498" s="26">
        <f>IFERROR(VLOOKUP('DATA ENTRY'!R498,'Sub Ref'!$L$3:$N$24,3,0),0)</f>
        <v>0</v>
      </c>
      <c r="AI498" s="26">
        <f>IFERROR(VLOOKUP('DATA ENTRY'!U498,'Sub Ref'!$C$14:$E$22,2,0),0)</f>
        <v>0</v>
      </c>
      <c r="AJ498" s="26">
        <f>IFERROR(VLOOKUP('DATA ENTRY'!U498,'Sub Ref'!$C$14:$E$22,3,0),0)</f>
        <v>0</v>
      </c>
      <c r="AK498" s="26">
        <f>IFERROR(INDEX('Sub Ref'!$M$14:$M$23,MATCH('DATA ENTRY'!X498,'Sub Ref'!$L$14:$L$23,0)),0)</f>
        <v>0</v>
      </c>
      <c r="AL498" s="26">
        <f>IFERROR(INDEX('Sub Ref'!$N$14:$N$23,MATCH('DATA ENTRY'!X498,'Sub Ref'!$L$14:$L$23,0)),0)</f>
        <v>0</v>
      </c>
      <c r="AN498" s="26">
        <f t="shared" si="74"/>
        <v>7</v>
      </c>
      <c r="AP498" s="26">
        <f>IFERROR('MARK LOOKUP'!Y498*LEDGER!AR498,0)</f>
        <v>0</v>
      </c>
      <c r="AQ498" s="26">
        <f>IFERROR('MARK LOOKUP'!Z498*LEDGER!AS498,0)</f>
        <v>0</v>
      </c>
      <c r="AR498" s="26">
        <f>IFERROR(AA498*LEDGER!AU498,0)</f>
        <v>0</v>
      </c>
      <c r="AS498" s="26">
        <f>IFERROR(AB498*LEDGER!AV498,0)</f>
        <v>0</v>
      </c>
      <c r="AT498" s="26">
        <f>IFERROR(AC498*LEDGER!AU498,0)</f>
        <v>0</v>
      </c>
      <c r="AU498" s="26">
        <f>IFERROR(AD498*LEDGER!AV498,0)</f>
        <v>0</v>
      </c>
      <c r="AV498" s="26">
        <f>IFERROR(AE498*LEDGER!BA498,0)</f>
        <v>0</v>
      </c>
      <c r="AW498" s="26">
        <f>IFERROR(AF498*LEDGER!BB498,0)</f>
        <v>0</v>
      </c>
      <c r="AX498" s="26">
        <f>IFERROR(AG498*LEDGER!BD498,0)</f>
        <v>0</v>
      </c>
      <c r="AY498" s="26">
        <f>IFERROR(AH498*LEDGER!BE498,0)</f>
        <v>0</v>
      </c>
      <c r="AZ498" s="26">
        <f>IFERROR(AI498*LEDGER!BG498,0)</f>
        <v>0</v>
      </c>
      <c r="BA498" s="26">
        <f>IFERROR(AJ498*LEDGER!BH498,0)</f>
        <v>0</v>
      </c>
      <c r="BB498" s="26">
        <f>IFERROR(AK498*LEDGER!BJ498,0)</f>
        <v>0</v>
      </c>
      <c r="BC498" s="26">
        <f>IFERROR(AL498*LEDGER!BK498,0)</f>
        <v>0</v>
      </c>
      <c r="BD498" s="26">
        <f t="shared" si="75"/>
        <v>0</v>
      </c>
      <c r="BE498" s="26">
        <f t="shared" si="76"/>
        <v>0</v>
      </c>
    </row>
    <row r="499" spans="2:57" x14ac:dyDescent="0.2">
      <c r="B499" s="26">
        <f>'Sub Ref'!F$27</f>
        <v>75</v>
      </c>
      <c r="C499" s="26">
        <f>'Sub Ref'!G$27</f>
        <v>25</v>
      </c>
      <c r="D499" s="26">
        <f t="shared" si="70"/>
        <v>100</v>
      </c>
      <c r="E499" s="26">
        <f>'Sub Ref'!O$27</f>
        <v>75</v>
      </c>
      <c r="F499" s="26">
        <f>'Sub Ref'!P$27</f>
        <v>25</v>
      </c>
      <c r="G499" s="26">
        <f t="shared" si="71"/>
        <v>100</v>
      </c>
      <c r="H499" s="26" t="e">
        <f>VLOOKUP('DATA ENTRY'!L499,'Sub Ref'!$L$30:$O$31,4,0)</f>
        <v>#N/A</v>
      </c>
      <c r="I499" s="26" t="e">
        <f>VLOOKUP('DATA ENTRY'!L499,'Sub Ref'!$L$30:$P$31,5,0)</f>
        <v>#N/A</v>
      </c>
      <c r="J499" s="26" t="e">
        <f t="shared" si="77"/>
        <v>#N/A</v>
      </c>
      <c r="K499" s="26" t="e">
        <f>VLOOKUP('DATA ENTRY'!O499,'Sub Ref'!$C$3:$G$11,4,0)</f>
        <v>#N/A</v>
      </c>
      <c r="L499" s="26" t="e">
        <f>VLOOKUP('DATA ENTRY'!O499,'Sub Ref'!$C$3:$G$11,5,0)</f>
        <v>#N/A</v>
      </c>
      <c r="M499" s="26" t="e">
        <f t="shared" si="72"/>
        <v>#N/A</v>
      </c>
      <c r="N499" s="26" t="e">
        <f>VLOOKUP('DATA ENTRY'!R499,'Sub Ref'!$L$3:$P$11,4,0)</f>
        <v>#N/A</v>
      </c>
      <c r="O499" s="26" t="e">
        <f>VLOOKUP('DATA ENTRY'!R499,'Sub Ref'!$L$3:$P$11,5,0)</f>
        <v>#N/A</v>
      </c>
      <c r="P499" s="26" t="e">
        <f t="shared" si="78"/>
        <v>#N/A</v>
      </c>
      <c r="Q499" s="26" t="e">
        <f>VLOOKUP('DATA ENTRY'!U499,'Sub Ref'!$C$14:$G$22,4,0)</f>
        <v>#N/A</v>
      </c>
      <c r="R499" s="26" t="e">
        <f>VLOOKUP('DATA ENTRY'!U499,'Sub Ref'!$C$14:$G$22,5,0)</f>
        <v>#N/A</v>
      </c>
      <c r="S499" s="26" t="e">
        <f t="shared" si="79"/>
        <v>#N/A</v>
      </c>
      <c r="T499" s="26" t="e">
        <f>INDEX('Sub Ref'!$O$14:$O$22,MATCH('DATA ENTRY'!X499,'Sub Ref'!$L$14:$L$22,0))</f>
        <v>#N/A</v>
      </c>
      <c r="U499" s="26" t="e">
        <f>INDEX('Sub Ref'!$P$14:$P$22,MATCH('DATA ENTRY'!X499,'Sub Ref'!$L$14:$L$22,0))</f>
        <v>#N/A</v>
      </c>
      <c r="V499" s="26" t="e">
        <f t="shared" si="73"/>
        <v>#N/A</v>
      </c>
      <c r="X499" s="26">
        <f>'DATA ENTRY'!A499</f>
        <v>0</v>
      </c>
      <c r="Y499" s="26">
        <f>'Sub Ref'!$D$27</f>
        <v>2.25</v>
      </c>
      <c r="Z499" s="26">
        <f>'Sub Ref'!$E$27</f>
        <v>0.75</v>
      </c>
      <c r="AA499" s="26">
        <f>'Sub Ref'!$M$27</f>
        <v>3</v>
      </c>
      <c r="AB499" s="26">
        <f>'Sub Ref'!$N$27</f>
        <v>1</v>
      </c>
      <c r="AC499" s="26">
        <f>IFERROR(VLOOKUP('DATA ENTRY'!L499,'Sub Ref'!$L$30:$N$31,2,0),0)</f>
        <v>0</v>
      </c>
      <c r="AD499" s="26">
        <f>IFERROR(VLOOKUP('DATA ENTRY'!L499,'Sub Ref'!$L$30:$N$31,3,0),0)</f>
        <v>0</v>
      </c>
      <c r="AE499" s="26">
        <f>IFERROR(VLOOKUP('DATA ENTRY'!O499,'Sub Ref'!$C$3:$E$11,2,0),0)</f>
        <v>0</v>
      </c>
      <c r="AF499" s="26">
        <f>IFERROR(VLOOKUP('DATA ENTRY'!O499,'Sub Ref'!$C$3:$E$11,3,0),0)</f>
        <v>0</v>
      </c>
      <c r="AG499" s="26">
        <f>IFERROR(VLOOKUP('DATA ENTRY'!R499,'Sub Ref'!$L$3:$N$24,2,0),0)</f>
        <v>0</v>
      </c>
      <c r="AH499" s="26">
        <f>IFERROR(VLOOKUP('DATA ENTRY'!R499,'Sub Ref'!$L$3:$N$24,3,0),0)</f>
        <v>0</v>
      </c>
      <c r="AI499" s="26">
        <f>IFERROR(VLOOKUP('DATA ENTRY'!U499,'Sub Ref'!$C$14:$E$22,2,0),0)</f>
        <v>0</v>
      </c>
      <c r="AJ499" s="26">
        <f>IFERROR(VLOOKUP('DATA ENTRY'!U499,'Sub Ref'!$C$14:$E$22,3,0),0)</f>
        <v>0</v>
      </c>
      <c r="AK499" s="26">
        <f>IFERROR(INDEX('Sub Ref'!$M$14:$M$23,MATCH('DATA ENTRY'!X499,'Sub Ref'!$L$14:$L$23,0)),0)</f>
        <v>0</v>
      </c>
      <c r="AL499" s="26">
        <f>IFERROR(INDEX('Sub Ref'!$N$14:$N$23,MATCH('DATA ENTRY'!X499,'Sub Ref'!$L$14:$L$23,0)),0)</f>
        <v>0</v>
      </c>
      <c r="AN499" s="26">
        <f t="shared" si="74"/>
        <v>7</v>
      </c>
      <c r="AP499" s="26">
        <f>IFERROR('MARK LOOKUP'!Y499*LEDGER!AR499,0)</f>
        <v>0</v>
      </c>
      <c r="AQ499" s="26">
        <f>IFERROR('MARK LOOKUP'!Z499*LEDGER!AS499,0)</f>
        <v>0</v>
      </c>
      <c r="AR499" s="26">
        <f>IFERROR(AA499*LEDGER!AU499,0)</f>
        <v>0</v>
      </c>
      <c r="AS499" s="26">
        <f>IFERROR(AB499*LEDGER!AV499,0)</f>
        <v>0</v>
      </c>
      <c r="AT499" s="26">
        <f>IFERROR(AC499*LEDGER!AU499,0)</f>
        <v>0</v>
      </c>
      <c r="AU499" s="26">
        <f>IFERROR(AD499*LEDGER!AV499,0)</f>
        <v>0</v>
      </c>
      <c r="AV499" s="26">
        <f>IFERROR(AE499*LEDGER!BA499,0)</f>
        <v>0</v>
      </c>
      <c r="AW499" s="26">
        <f>IFERROR(AF499*LEDGER!BB499,0)</f>
        <v>0</v>
      </c>
      <c r="AX499" s="26">
        <f>IFERROR(AG499*LEDGER!BD499,0)</f>
        <v>0</v>
      </c>
      <c r="AY499" s="26">
        <f>IFERROR(AH499*LEDGER!BE499,0)</f>
        <v>0</v>
      </c>
      <c r="AZ499" s="26">
        <f>IFERROR(AI499*LEDGER!BG499,0)</f>
        <v>0</v>
      </c>
      <c r="BA499" s="26">
        <f>IFERROR(AJ499*LEDGER!BH499,0)</f>
        <v>0</v>
      </c>
      <c r="BB499" s="26">
        <f>IFERROR(AK499*LEDGER!BJ499,0)</f>
        <v>0</v>
      </c>
      <c r="BC499" s="26">
        <f>IFERROR(AL499*LEDGER!BK499,0)</f>
        <v>0</v>
      </c>
      <c r="BD499" s="26">
        <f t="shared" si="75"/>
        <v>0</v>
      </c>
      <c r="BE499" s="26">
        <f t="shared" si="76"/>
        <v>0</v>
      </c>
    </row>
    <row r="500" spans="2:57" x14ac:dyDescent="0.2">
      <c r="B500" s="26">
        <f>'Sub Ref'!F$27</f>
        <v>75</v>
      </c>
      <c r="C500" s="26">
        <f>'Sub Ref'!G$27</f>
        <v>25</v>
      </c>
      <c r="D500" s="26">
        <f t="shared" si="70"/>
        <v>100</v>
      </c>
      <c r="E500" s="26">
        <f>'Sub Ref'!O$27</f>
        <v>75</v>
      </c>
      <c r="F500" s="26">
        <f>'Sub Ref'!P$27</f>
        <v>25</v>
      </c>
      <c r="G500" s="26">
        <f t="shared" si="71"/>
        <v>100</v>
      </c>
      <c r="H500" s="26" t="e">
        <f>VLOOKUP('DATA ENTRY'!L500,'Sub Ref'!$L$30:$O$31,4,0)</f>
        <v>#N/A</v>
      </c>
      <c r="I500" s="26" t="e">
        <f>VLOOKUP('DATA ENTRY'!L500,'Sub Ref'!$L$30:$P$31,5,0)</f>
        <v>#N/A</v>
      </c>
      <c r="J500" s="26" t="e">
        <f t="shared" si="77"/>
        <v>#N/A</v>
      </c>
      <c r="K500" s="26" t="e">
        <f>VLOOKUP('DATA ENTRY'!O500,'Sub Ref'!$C$3:$G$11,4,0)</f>
        <v>#N/A</v>
      </c>
      <c r="L500" s="26" t="e">
        <f>VLOOKUP('DATA ENTRY'!O500,'Sub Ref'!$C$3:$G$11,5,0)</f>
        <v>#N/A</v>
      </c>
      <c r="M500" s="26" t="e">
        <f t="shared" si="72"/>
        <v>#N/A</v>
      </c>
      <c r="N500" s="26" t="e">
        <f>VLOOKUP('DATA ENTRY'!R500,'Sub Ref'!$L$3:$P$11,4,0)</f>
        <v>#N/A</v>
      </c>
      <c r="O500" s="26" t="e">
        <f>VLOOKUP('DATA ENTRY'!R500,'Sub Ref'!$L$3:$P$11,5,0)</f>
        <v>#N/A</v>
      </c>
      <c r="P500" s="26" t="e">
        <f t="shared" si="78"/>
        <v>#N/A</v>
      </c>
      <c r="Q500" s="26" t="e">
        <f>VLOOKUP('DATA ENTRY'!U500,'Sub Ref'!$C$14:$G$22,4,0)</f>
        <v>#N/A</v>
      </c>
      <c r="R500" s="26" t="e">
        <f>VLOOKUP('DATA ENTRY'!U500,'Sub Ref'!$C$14:$G$22,5,0)</f>
        <v>#N/A</v>
      </c>
      <c r="S500" s="26" t="e">
        <f t="shared" si="79"/>
        <v>#N/A</v>
      </c>
      <c r="T500" s="26" t="e">
        <f>INDEX('Sub Ref'!$O$14:$O$22,MATCH('DATA ENTRY'!X500,'Sub Ref'!$L$14:$L$22,0))</f>
        <v>#N/A</v>
      </c>
      <c r="U500" s="26" t="e">
        <f>INDEX('Sub Ref'!$P$14:$P$22,MATCH('DATA ENTRY'!X500,'Sub Ref'!$L$14:$L$22,0))</f>
        <v>#N/A</v>
      </c>
      <c r="V500" s="26" t="e">
        <f t="shared" si="73"/>
        <v>#N/A</v>
      </c>
      <c r="X500" s="26">
        <f>'DATA ENTRY'!A500</f>
        <v>0</v>
      </c>
      <c r="Y500" s="26">
        <f>'Sub Ref'!$D$27</f>
        <v>2.25</v>
      </c>
      <c r="Z500" s="26">
        <f>'Sub Ref'!$E$27</f>
        <v>0.75</v>
      </c>
      <c r="AA500" s="26">
        <f>'Sub Ref'!$M$27</f>
        <v>3</v>
      </c>
      <c r="AB500" s="26">
        <f>'Sub Ref'!$N$27</f>
        <v>1</v>
      </c>
      <c r="AC500" s="26">
        <f>IFERROR(VLOOKUP('DATA ENTRY'!L500,'Sub Ref'!$L$30:$N$31,2,0),0)</f>
        <v>0</v>
      </c>
      <c r="AD500" s="26">
        <f>IFERROR(VLOOKUP('DATA ENTRY'!L500,'Sub Ref'!$L$30:$N$31,3,0),0)</f>
        <v>0</v>
      </c>
      <c r="AE500" s="26">
        <f>IFERROR(VLOOKUP('DATA ENTRY'!O500,'Sub Ref'!$C$3:$E$11,2,0),0)</f>
        <v>0</v>
      </c>
      <c r="AF500" s="26">
        <f>IFERROR(VLOOKUP('DATA ENTRY'!O500,'Sub Ref'!$C$3:$E$11,3,0),0)</f>
        <v>0</v>
      </c>
      <c r="AG500" s="26">
        <f>IFERROR(VLOOKUP('DATA ENTRY'!R500,'Sub Ref'!$L$3:$N$24,2,0),0)</f>
        <v>0</v>
      </c>
      <c r="AH500" s="26">
        <f>IFERROR(VLOOKUP('DATA ENTRY'!R500,'Sub Ref'!$L$3:$N$24,3,0),0)</f>
        <v>0</v>
      </c>
      <c r="AI500" s="26">
        <f>IFERROR(VLOOKUP('DATA ENTRY'!U500,'Sub Ref'!$C$14:$E$22,2,0),0)</f>
        <v>0</v>
      </c>
      <c r="AJ500" s="26">
        <f>IFERROR(VLOOKUP('DATA ENTRY'!U500,'Sub Ref'!$C$14:$E$22,3,0),0)</f>
        <v>0</v>
      </c>
      <c r="AK500" s="26">
        <f>IFERROR(INDEX('Sub Ref'!$M$14:$M$23,MATCH('DATA ENTRY'!X500,'Sub Ref'!$L$14:$L$23,0)),0)</f>
        <v>0</v>
      </c>
      <c r="AL500" s="26">
        <f>IFERROR(INDEX('Sub Ref'!$N$14:$N$23,MATCH('DATA ENTRY'!X500,'Sub Ref'!$L$14:$L$23,0)),0)</f>
        <v>0</v>
      </c>
      <c r="AN500" s="26">
        <f t="shared" si="74"/>
        <v>7</v>
      </c>
      <c r="AP500" s="26">
        <f>IFERROR('MARK LOOKUP'!Y500*LEDGER!AR500,0)</f>
        <v>0</v>
      </c>
      <c r="AQ500" s="26">
        <f>IFERROR('MARK LOOKUP'!Z500*LEDGER!AS500,0)</f>
        <v>0</v>
      </c>
      <c r="AR500" s="26">
        <f>IFERROR(AA500*LEDGER!AU500,0)</f>
        <v>0</v>
      </c>
      <c r="AS500" s="26">
        <f>IFERROR(AB500*LEDGER!AV500,0)</f>
        <v>0</v>
      </c>
      <c r="AT500" s="26">
        <f>IFERROR(AC500*LEDGER!AU500,0)</f>
        <v>0</v>
      </c>
      <c r="AU500" s="26">
        <f>IFERROR(AD500*LEDGER!AV500,0)</f>
        <v>0</v>
      </c>
      <c r="AV500" s="26">
        <f>IFERROR(AE500*LEDGER!BA500,0)</f>
        <v>0</v>
      </c>
      <c r="AW500" s="26">
        <f>IFERROR(AF500*LEDGER!BB500,0)</f>
        <v>0</v>
      </c>
      <c r="AX500" s="26">
        <f>IFERROR(AG500*LEDGER!BD500,0)</f>
        <v>0</v>
      </c>
      <c r="AY500" s="26">
        <f>IFERROR(AH500*LEDGER!BE500,0)</f>
        <v>0</v>
      </c>
      <c r="AZ500" s="26">
        <f>IFERROR(AI500*LEDGER!BG500,0)</f>
        <v>0</v>
      </c>
      <c r="BA500" s="26">
        <f>IFERROR(AJ500*LEDGER!BH500,0)</f>
        <v>0</v>
      </c>
      <c r="BB500" s="26">
        <f>IFERROR(AK500*LEDGER!BJ500,0)</f>
        <v>0</v>
      </c>
      <c r="BC500" s="26">
        <f>IFERROR(AL500*LEDGER!BK500,0)</f>
        <v>0</v>
      </c>
      <c r="BD500" s="26">
        <f t="shared" si="75"/>
        <v>0</v>
      </c>
      <c r="BE500" s="26">
        <f t="shared" si="76"/>
        <v>0</v>
      </c>
    </row>
    <row r="501" spans="2:57" s="80" customFormat="1" x14ac:dyDescent="0.2">
      <c r="B501" s="80">
        <f>'Sub Ref'!F$27</f>
        <v>75</v>
      </c>
      <c r="C501" s="26">
        <f>'Sub Ref'!G$27</f>
        <v>25</v>
      </c>
      <c r="D501" s="26">
        <f t="shared" si="70"/>
        <v>100</v>
      </c>
      <c r="E501" s="26">
        <f>'Sub Ref'!O$27</f>
        <v>75</v>
      </c>
      <c r="F501" s="26">
        <f>'Sub Ref'!P$27</f>
        <v>25</v>
      </c>
      <c r="G501" s="26">
        <f t="shared" si="71"/>
        <v>100</v>
      </c>
      <c r="H501" s="26" t="e">
        <f>VLOOKUP('DATA ENTRY'!L501,'Sub Ref'!$L$30:$O$31,4,0)</f>
        <v>#N/A</v>
      </c>
      <c r="I501" s="26" t="e">
        <f>VLOOKUP('DATA ENTRY'!L501,'Sub Ref'!$L$30:$P$31,5,0)</f>
        <v>#N/A</v>
      </c>
      <c r="J501" s="26" t="e">
        <f t="shared" si="77"/>
        <v>#N/A</v>
      </c>
      <c r="K501" s="26" t="e">
        <f>VLOOKUP('DATA ENTRY'!O501,'Sub Ref'!$C$3:$G$11,4,0)</f>
        <v>#N/A</v>
      </c>
      <c r="L501" s="26" t="e">
        <f>VLOOKUP('DATA ENTRY'!O501,'Sub Ref'!$C$3:$G$11,5,0)</f>
        <v>#N/A</v>
      </c>
      <c r="M501" s="26" t="e">
        <f t="shared" si="72"/>
        <v>#N/A</v>
      </c>
      <c r="N501" s="26" t="e">
        <f>VLOOKUP('DATA ENTRY'!R501,'Sub Ref'!$L$3:$P$11,4,0)</f>
        <v>#N/A</v>
      </c>
      <c r="O501" s="26" t="e">
        <f>VLOOKUP('DATA ENTRY'!R501,'Sub Ref'!$L$3:$P$11,5,0)</f>
        <v>#N/A</v>
      </c>
      <c r="P501" s="26" t="e">
        <f t="shared" si="78"/>
        <v>#N/A</v>
      </c>
      <c r="Q501" s="26" t="e">
        <f>VLOOKUP('DATA ENTRY'!U501,'Sub Ref'!$C$14:$G$22,4,0)</f>
        <v>#N/A</v>
      </c>
      <c r="R501" s="26" t="e">
        <f>VLOOKUP('DATA ENTRY'!U501,'Sub Ref'!$C$14:$G$22,5,0)</f>
        <v>#N/A</v>
      </c>
      <c r="S501" s="26" t="e">
        <f t="shared" si="79"/>
        <v>#N/A</v>
      </c>
      <c r="T501" s="26" t="e">
        <f>INDEX('Sub Ref'!$O$14:$O$22,MATCH('DATA ENTRY'!X501,'Sub Ref'!$L$14:$L$22,0))</f>
        <v>#N/A</v>
      </c>
      <c r="U501" s="26" t="e">
        <f>INDEX('Sub Ref'!$P$14:$P$22,MATCH('DATA ENTRY'!X501,'Sub Ref'!$L$14:$L$22,0))</f>
        <v>#N/A</v>
      </c>
      <c r="V501" s="26" t="e">
        <f t="shared" si="73"/>
        <v>#N/A</v>
      </c>
      <c r="X501" s="26">
        <f>'DATA ENTRY'!A501</f>
        <v>0</v>
      </c>
      <c r="Y501" s="26">
        <f>'Sub Ref'!$D$27</f>
        <v>2.25</v>
      </c>
      <c r="Z501" s="26">
        <f>'Sub Ref'!$E$27</f>
        <v>0.75</v>
      </c>
      <c r="AA501" s="26">
        <f>'Sub Ref'!$M$27</f>
        <v>3</v>
      </c>
      <c r="AB501" s="26">
        <f>'Sub Ref'!$N$27</f>
        <v>1</v>
      </c>
      <c r="AC501" s="26">
        <f>IFERROR(VLOOKUP('DATA ENTRY'!L501,'Sub Ref'!$L$30:$N$31,2,0),0)</f>
        <v>0</v>
      </c>
      <c r="AD501" s="26">
        <f>IFERROR(VLOOKUP('DATA ENTRY'!L501,'Sub Ref'!$L$30:$N$31,3,0),0)</f>
        <v>0</v>
      </c>
      <c r="AE501" s="26">
        <f>IFERROR(VLOOKUP('DATA ENTRY'!O501,'Sub Ref'!$C$3:$E$11,2,0),0)</f>
        <v>0</v>
      </c>
      <c r="AF501" s="26">
        <f>IFERROR(VLOOKUP('DATA ENTRY'!O501,'Sub Ref'!$C$3:$E$11,3,0),0)</f>
        <v>0</v>
      </c>
      <c r="AG501" s="26">
        <f>IFERROR(VLOOKUP('DATA ENTRY'!R501,'Sub Ref'!$L$3:$N$24,2,0),0)</f>
        <v>0</v>
      </c>
      <c r="AH501" s="26">
        <f>IFERROR(VLOOKUP('DATA ENTRY'!R501,'Sub Ref'!$L$3:$N$24,3,0),0)</f>
        <v>0</v>
      </c>
      <c r="AI501" s="26">
        <f>IFERROR(VLOOKUP('DATA ENTRY'!U501,'Sub Ref'!$C$14:$E$22,2,0),0)</f>
        <v>0</v>
      </c>
      <c r="AJ501" s="26">
        <f>IFERROR(VLOOKUP('DATA ENTRY'!U501,'Sub Ref'!$C$14:$E$22,3,0),0)</f>
        <v>0</v>
      </c>
      <c r="AK501" s="26">
        <f>IFERROR(INDEX('Sub Ref'!$M$14:$M$23,MATCH('DATA ENTRY'!X501,'Sub Ref'!$L$14:$L$23,0)),0)</f>
        <v>0</v>
      </c>
      <c r="AL501" s="26">
        <f>IFERROR(INDEX('Sub Ref'!$N$14:$N$23,MATCH('DATA ENTRY'!X501,'Sub Ref'!$L$14:$L$23,0)),0)</f>
        <v>0</v>
      </c>
      <c r="AN501" s="26">
        <f t="shared" si="74"/>
        <v>7</v>
      </c>
      <c r="AP501" s="26">
        <f>IFERROR('MARK LOOKUP'!Y501*LEDGER!AR501,0)</f>
        <v>0</v>
      </c>
      <c r="AQ501" s="26">
        <f>IFERROR('MARK LOOKUP'!Z501*LEDGER!AS501,0)</f>
        <v>0</v>
      </c>
      <c r="AR501" s="26">
        <f>IFERROR(AA501*LEDGER!AU501,0)</f>
        <v>0</v>
      </c>
      <c r="AS501" s="26">
        <f>IFERROR(AB501*LEDGER!AV501,0)</f>
        <v>0</v>
      </c>
      <c r="AT501" s="26">
        <f>IFERROR(AC501*LEDGER!AU501,0)</f>
        <v>0</v>
      </c>
      <c r="AU501" s="26">
        <f>IFERROR(AD501*LEDGER!AV501,0)</f>
        <v>0</v>
      </c>
      <c r="AV501" s="26">
        <f>IFERROR(AE501*LEDGER!BA501,0)</f>
        <v>0</v>
      </c>
      <c r="AW501" s="26">
        <f>IFERROR(AF501*LEDGER!BB501,0)</f>
        <v>0</v>
      </c>
      <c r="AX501" s="26">
        <f>IFERROR(AG501*LEDGER!BD501,0)</f>
        <v>0</v>
      </c>
      <c r="AY501" s="26">
        <f>IFERROR(AH501*LEDGER!BE501,0)</f>
        <v>0</v>
      </c>
      <c r="AZ501" s="26">
        <f>IFERROR(AI501*LEDGER!BG501,0)</f>
        <v>0</v>
      </c>
      <c r="BA501" s="26">
        <f>IFERROR(AJ501*LEDGER!BH501,0)</f>
        <v>0</v>
      </c>
      <c r="BB501" s="26">
        <f>IFERROR(AK501*LEDGER!BJ501,0)</f>
        <v>0</v>
      </c>
      <c r="BC501" s="26">
        <f>IFERROR(AL501*LEDGER!BK501,0)</f>
        <v>0</v>
      </c>
      <c r="BD501" s="26">
        <f t="shared" si="75"/>
        <v>0</v>
      </c>
      <c r="BE501" s="26">
        <f t="shared" si="76"/>
        <v>0</v>
      </c>
    </row>
    <row r="502" spans="2:57" s="80" customFormat="1" x14ac:dyDescent="0.2"/>
  </sheetData>
  <sheetProtection sheet="1" selectLockedCell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RESULT</vt:lpstr>
      <vt:lpstr>DATA ENTRY</vt:lpstr>
      <vt:lpstr>Read Me</vt:lpstr>
      <vt:lpstr>ST LEDGER</vt:lpstr>
      <vt:lpstr>Sub Ref</vt:lpstr>
      <vt:lpstr>RESULT!Print_Area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Zein</dc:creator>
  <cp:lastModifiedBy>Jameel Khan</cp:lastModifiedBy>
  <cp:lastPrinted>2026-02-05T05:14:22Z</cp:lastPrinted>
  <dcterms:created xsi:type="dcterms:W3CDTF">2021-02-05T10:00:28Z</dcterms:created>
  <dcterms:modified xsi:type="dcterms:W3CDTF">2026-02-14T05:26:25Z</dcterms:modified>
</cp:coreProperties>
</file>